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/>
  <mc:AlternateContent xmlns:mc="http://schemas.openxmlformats.org/markup-compatibility/2006">
    <mc:Choice Requires="x15">
      <x15ac:absPath xmlns:x15ac="http://schemas.microsoft.com/office/spreadsheetml/2010/11/ac" url="C:\Users\stanleyw\Dropbox (Gates Foundation)\IPA working group (1)\ForAGRA\"/>
    </mc:Choice>
  </mc:AlternateContent>
  <bookViews>
    <workbookView xWindow="0" yWindow="0" windowWidth="28800" windowHeight="11010" activeTab="4"/>
  </bookViews>
  <sheets>
    <sheet name="NOTES" sheetId="18" r:id="rId1"/>
    <sheet name="SelectCntr" sheetId="42" r:id="rId2"/>
    <sheet name="RUT_data" sheetId="8" r:id="rId3"/>
    <sheet name="RUT_SSA" sheetId="34" r:id="rId4"/>
    <sheet name="RUT_3Reg" sheetId="43" r:id="rId5"/>
    <sheet name="RUT_4Cntr" sheetId="44" r:id="rId6"/>
    <sheet name="AHarv+PermP" sheetId="3" r:id="rId7"/>
    <sheet name="ValProdTot" sheetId="7" r:id="rId8"/>
    <sheet name="VPTot_growth" sheetId="52" r:id="rId9"/>
    <sheet name="ValProdCrop" sheetId="40" r:id="rId10"/>
    <sheet name="ValProdCrop_perHa" sheetId="54" r:id="rId11"/>
    <sheet name="CropYld_growth" sheetId="53" r:id="rId12"/>
    <sheet name="Pop&amp;growth" sheetId="41" r:id="rId13"/>
    <sheet name="AgLabour" sheetId="5" r:id="rId14"/>
    <sheet name="q-ValProd_tot" sheetId="6" r:id="rId15"/>
    <sheet name="q-ValProd_crop" sheetId="38" r:id="rId16"/>
    <sheet name="q-Pop" sheetId="39" r:id="rId17"/>
    <sheet name="q-AgLabour" sheetId="4" r:id="rId18"/>
    <sheet name="q-PermP" sheetId="2" r:id="rId19"/>
    <sheet name="q-AreaHarv" sheetId="1" r:id="rId20"/>
    <sheet name="q-ArablePermCrop" sheetId="55" r:id="rId21"/>
    <sheet name="GDP_PPP2005&amp;growth" sheetId="47" r:id="rId22"/>
    <sheet name="GDPgrowth" sheetId="49" r:id="rId23"/>
    <sheet name="GDP_pp&amp;growth" sheetId="45" r:id="rId24"/>
    <sheet name="GDPppgrowth" sheetId="50" r:id="rId25"/>
    <sheet name="AgGDP_perc" sheetId="46" r:id="rId26"/>
    <sheet name="Ag_GDP&amp;growth" sheetId="48" r:id="rId27"/>
    <sheet name="Fig-LaborProd" sheetId="24" r:id="rId28"/>
    <sheet name="Fig-LandProd" sheetId="25" r:id="rId29"/>
    <sheet name="Final-LabProd-cntr" sheetId="20" r:id="rId30"/>
    <sheet name="Final-LandProd-cntr" sheetId="21" r:id="rId31"/>
    <sheet name="temp-LabProd-cntr" sheetId="17" r:id="rId32"/>
    <sheet name="temp-LandProd-cntr" sheetId="19" r:id="rId33"/>
    <sheet name="LabProd-cntr" sheetId="11" r:id="rId34"/>
    <sheet name="LandProd-cntr" sheetId="12" r:id="rId35"/>
    <sheet name="q-AgLab-cntr" sheetId="16" r:id="rId36"/>
    <sheet name="q-ValProd-cntr" sheetId="15" r:id="rId37"/>
    <sheet name="q-PermP-cntr" sheetId="14" r:id="rId38"/>
    <sheet name="q-Aharv-cntr" sheetId="13" r:id="rId39"/>
    <sheet name="Table-Regions" sheetId="9" r:id="rId40"/>
    <sheet name="AreaPerLab" sheetId="32" r:id="rId41"/>
    <sheet name="LandVsLab" sheetId="29" r:id="rId42"/>
    <sheet name="Sh-Ag-Lab" sheetId="28" r:id="rId43"/>
    <sheet name="Labour" sheetId="27" r:id="rId44"/>
    <sheet name="AgArea" sheetId="31" r:id="rId45"/>
    <sheet name="q-Labour" sheetId="26" r:id="rId46"/>
    <sheet name="q-AgArea" sheetId="30" r:id="rId47"/>
    <sheet name="Sheet1" sheetId="33" r:id="rId48"/>
  </sheets>
  <definedNames>
    <definedName name="_xlnm._FilterDatabase" localSheetId="2" hidden="1">RUT_data!$A$1:$BG$627</definedName>
  </definedNames>
  <calcPr calcId="171027"/>
</workbook>
</file>

<file path=xl/calcChain.xml><?xml version="1.0" encoding="utf-8"?>
<calcChain xmlns="http://schemas.openxmlformats.org/spreadsheetml/2006/main">
  <c r="G657" i="8" l="1"/>
  <c r="G659" i="8" s="1"/>
  <c r="G661" i="8" s="1"/>
  <c r="G663" i="8" s="1"/>
  <c r="H657" i="8"/>
  <c r="H659" i="8" s="1"/>
  <c r="H661" i="8" s="1"/>
  <c r="H663" i="8" s="1"/>
  <c r="H658" i="8"/>
  <c r="H660" i="8" s="1"/>
  <c r="H662" i="8" s="1"/>
  <c r="G658" i="8"/>
  <c r="G660" i="8" s="1"/>
  <c r="G662" i="8" s="1"/>
  <c r="H656" i="8"/>
  <c r="G656" i="8"/>
  <c r="H643" i="8"/>
  <c r="H645" i="8"/>
  <c r="H647" i="8" s="1"/>
  <c r="H649" i="8" s="1"/>
  <c r="H651" i="8" s="1"/>
  <c r="H653" i="8" s="1"/>
  <c r="H636" i="8"/>
  <c r="H638" i="8" s="1"/>
  <c r="H640" i="8" s="1"/>
  <c r="H642" i="8" s="1"/>
  <c r="H644" i="8" s="1"/>
  <c r="H646" i="8" s="1"/>
  <c r="H648" i="8" s="1"/>
  <c r="H650" i="8" s="1"/>
  <c r="H652" i="8" s="1"/>
  <c r="G636" i="8"/>
  <c r="G638" i="8" s="1"/>
  <c r="G640" i="8" s="1"/>
  <c r="G642" i="8" s="1"/>
  <c r="G644" i="8" s="1"/>
  <c r="G646" i="8" s="1"/>
  <c r="G648" i="8" s="1"/>
  <c r="G650" i="8" s="1"/>
  <c r="G652" i="8" s="1"/>
  <c r="H618" i="8"/>
  <c r="H620" i="8" s="1"/>
  <c r="H622" i="8" s="1"/>
  <c r="H624" i="8" s="1"/>
  <c r="H626" i="8" s="1"/>
  <c r="H628" i="8" s="1"/>
  <c r="H630" i="8" s="1"/>
  <c r="G618" i="8"/>
  <c r="G620" i="8" s="1"/>
  <c r="G622" i="8" s="1"/>
  <c r="G624" i="8" s="1"/>
  <c r="G626" i="8" s="1"/>
  <c r="G628" i="8" s="1"/>
  <c r="G630" i="8" s="1"/>
  <c r="H616" i="8"/>
  <c r="G616" i="8"/>
  <c r="H613" i="8"/>
  <c r="H615" i="8" s="1"/>
  <c r="H617" i="8" s="1"/>
  <c r="H619" i="8" s="1"/>
  <c r="H621" i="8" s="1"/>
  <c r="H623" i="8" s="1"/>
  <c r="H625" i="8" s="1"/>
  <c r="H627" i="8" s="1"/>
  <c r="H629" i="8" s="1"/>
  <c r="H631" i="8" s="1"/>
  <c r="H611" i="8"/>
  <c r="H595" i="8"/>
  <c r="H597" i="8" s="1"/>
  <c r="H599" i="8" s="1"/>
  <c r="H601" i="8" s="1"/>
  <c r="H603" i="8" s="1"/>
  <c r="H605" i="8" s="1"/>
  <c r="H607" i="8" s="1"/>
  <c r="H593" i="8"/>
  <c r="G593" i="8"/>
  <c r="G595" i="8" s="1"/>
  <c r="G597" i="8" s="1"/>
  <c r="G599" i="8" s="1"/>
  <c r="G601" i="8" s="1"/>
  <c r="G603" i="8" s="1"/>
  <c r="G605" i="8" s="1"/>
  <c r="G607" i="8" s="1"/>
  <c r="G609" i="8" s="1"/>
  <c r="G611" i="8" s="1"/>
  <c r="G613" i="8" s="1"/>
  <c r="G615" i="8" s="1"/>
  <c r="G617" i="8" s="1"/>
  <c r="G619" i="8" s="1"/>
  <c r="G621" i="8" s="1"/>
  <c r="G623" i="8" s="1"/>
  <c r="G625" i="8" s="1"/>
  <c r="G627" i="8" s="1"/>
  <c r="G629" i="8" s="1"/>
  <c r="G631" i="8" s="1"/>
  <c r="H594" i="8"/>
  <c r="H596" i="8" s="1"/>
  <c r="H598" i="8" s="1"/>
  <c r="H600" i="8" s="1"/>
  <c r="H602" i="8" s="1"/>
  <c r="H604" i="8" s="1"/>
  <c r="H606" i="8" s="1"/>
  <c r="H592" i="8"/>
  <c r="G592" i="8"/>
  <c r="G594" i="8" s="1"/>
  <c r="G596" i="8" s="1"/>
  <c r="G598" i="8" s="1"/>
  <c r="G600" i="8" s="1"/>
  <c r="G602" i="8" s="1"/>
  <c r="G604" i="8" s="1"/>
  <c r="G606" i="8" s="1"/>
  <c r="BC58" i="55" l="1"/>
  <c r="BB58" i="55"/>
  <c r="BA58" i="55"/>
  <c r="AZ58" i="55"/>
  <c r="AY58" i="55"/>
  <c r="AX58" i="55"/>
  <c r="AW58" i="55"/>
  <c r="AV58" i="55"/>
  <c r="AU58" i="55"/>
  <c r="AT58" i="55"/>
  <c r="AS58" i="55"/>
  <c r="AR58" i="55"/>
  <c r="AQ58" i="55"/>
  <c r="AP58" i="55"/>
  <c r="AO58" i="55"/>
  <c r="AN58" i="55"/>
  <c r="AM58" i="55"/>
  <c r="AL58" i="55"/>
  <c r="AK58" i="55"/>
  <c r="AJ58" i="55"/>
  <c r="AI58" i="55"/>
  <c r="AH58" i="55"/>
  <c r="AG58" i="55"/>
  <c r="AF58" i="55"/>
  <c r="AE58" i="55"/>
  <c r="AD58" i="55"/>
  <c r="AC58" i="55"/>
  <c r="AB58" i="55"/>
  <c r="AA58" i="55"/>
  <c r="Z58" i="55"/>
  <c r="Y58" i="55"/>
  <c r="X58" i="55"/>
  <c r="W58" i="55"/>
  <c r="V58" i="55"/>
  <c r="U58" i="55"/>
  <c r="T58" i="55"/>
  <c r="S58" i="55"/>
  <c r="R58" i="55"/>
  <c r="Q58" i="55"/>
  <c r="P58" i="55"/>
  <c r="O58" i="55"/>
  <c r="N58" i="55"/>
  <c r="M58" i="55"/>
  <c r="L58" i="55"/>
  <c r="K58" i="55"/>
  <c r="J58" i="55"/>
  <c r="BC55" i="55"/>
  <c r="BC57" i="55" s="1"/>
  <c r="BB55" i="55"/>
  <c r="BB57" i="55" s="1"/>
  <c r="BA55" i="55"/>
  <c r="BA57" i="55" s="1"/>
  <c r="AZ55" i="55"/>
  <c r="AZ57" i="55" s="1"/>
  <c r="AY55" i="55"/>
  <c r="AY57" i="55" s="1"/>
  <c r="AX55" i="55"/>
  <c r="AX57" i="55" s="1"/>
  <c r="AW55" i="55"/>
  <c r="AW57" i="55" s="1"/>
  <c r="AV55" i="55"/>
  <c r="AV57" i="55" s="1"/>
  <c r="AU55" i="55"/>
  <c r="AU57" i="55" s="1"/>
  <c r="AT55" i="55"/>
  <c r="AT57" i="55" s="1"/>
  <c r="AS55" i="55"/>
  <c r="AS57" i="55" s="1"/>
  <c r="AR55" i="55"/>
  <c r="AR57" i="55" s="1"/>
  <c r="AQ55" i="55"/>
  <c r="AQ57" i="55" s="1"/>
  <c r="AP55" i="55"/>
  <c r="AP57" i="55" s="1"/>
  <c r="AO55" i="55"/>
  <c r="AO57" i="55" s="1"/>
  <c r="AN55" i="55"/>
  <c r="AN57" i="55" s="1"/>
  <c r="AM55" i="55"/>
  <c r="AM57" i="55" s="1"/>
  <c r="AL55" i="55"/>
  <c r="AL57" i="55" s="1"/>
  <c r="AK55" i="55"/>
  <c r="AK57" i="55" s="1"/>
  <c r="AJ55" i="55"/>
  <c r="AJ57" i="55" s="1"/>
  <c r="AI55" i="55"/>
  <c r="AI57" i="55" s="1"/>
  <c r="AH55" i="55"/>
  <c r="AH57" i="55" s="1"/>
  <c r="AG55" i="55"/>
  <c r="AG57" i="55" s="1"/>
  <c r="AF55" i="55"/>
  <c r="AF57" i="55" s="1"/>
  <c r="AE55" i="55"/>
  <c r="AE57" i="55" s="1"/>
  <c r="AD55" i="55"/>
  <c r="AD57" i="55" s="1"/>
  <c r="AC55" i="55"/>
  <c r="AC57" i="55" s="1"/>
  <c r="AB55" i="55"/>
  <c r="AB57" i="55" s="1"/>
  <c r="AA55" i="55"/>
  <c r="AA57" i="55" s="1"/>
  <c r="Z55" i="55"/>
  <c r="Z57" i="55" s="1"/>
  <c r="Y55" i="55"/>
  <c r="Y57" i="55" s="1"/>
  <c r="X55" i="55"/>
  <c r="X57" i="55" s="1"/>
  <c r="W55" i="55"/>
  <c r="W57" i="55" s="1"/>
  <c r="V55" i="55"/>
  <c r="V57" i="55" s="1"/>
  <c r="U55" i="55"/>
  <c r="U57" i="55" s="1"/>
  <c r="T55" i="55"/>
  <c r="T57" i="55" s="1"/>
  <c r="S55" i="55"/>
  <c r="S57" i="55" s="1"/>
  <c r="R55" i="55"/>
  <c r="R57" i="55" s="1"/>
  <c r="Q55" i="55"/>
  <c r="Q57" i="55" s="1"/>
  <c r="P55" i="55"/>
  <c r="P57" i="55" s="1"/>
  <c r="O55" i="55"/>
  <c r="O57" i="55" s="1"/>
  <c r="N55" i="55"/>
  <c r="N57" i="55" s="1"/>
  <c r="M55" i="55"/>
  <c r="M57" i="55" s="1"/>
  <c r="L55" i="55"/>
  <c r="L57" i="55" s="1"/>
  <c r="K55" i="55"/>
  <c r="K57" i="55" s="1"/>
  <c r="J55" i="55"/>
  <c r="J57" i="55" s="1"/>
  <c r="BC54" i="55"/>
  <c r="BB54" i="55"/>
  <c r="BA54" i="55"/>
  <c r="AZ54" i="55"/>
  <c r="AY54" i="55"/>
  <c r="AX54" i="55"/>
  <c r="AW54" i="55"/>
  <c r="AV54" i="55"/>
  <c r="AU54" i="55"/>
  <c r="AT54" i="55"/>
  <c r="AS54" i="55"/>
  <c r="AR54" i="55"/>
  <c r="AQ54" i="55"/>
  <c r="AP54" i="55"/>
  <c r="AO54" i="55"/>
  <c r="AN54" i="55"/>
  <c r="AM54" i="55"/>
  <c r="AL54" i="55"/>
  <c r="AK54" i="55"/>
  <c r="AJ54" i="55"/>
  <c r="AI54" i="55"/>
  <c r="AH54" i="55"/>
  <c r="AG54" i="55"/>
  <c r="AF54" i="55"/>
  <c r="AE54" i="55"/>
  <c r="AD54" i="55"/>
  <c r="AC54" i="55"/>
  <c r="AB54" i="55"/>
  <c r="AA54" i="55"/>
  <c r="Z54" i="55"/>
  <c r="Y54" i="55"/>
  <c r="X54" i="55"/>
  <c r="W54" i="55"/>
  <c r="V54" i="55"/>
  <c r="U54" i="55"/>
  <c r="T54" i="55"/>
  <c r="S54" i="55"/>
  <c r="R54" i="55"/>
  <c r="Q54" i="55"/>
  <c r="P54" i="55"/>
  <c r="O54" i="55"/>
  <c r="N54" i="55"/>
  <c r="M54" i="55"/>
  <c r="L54" i="55"/>
  <c r="K54" i="55"/>
  <c r="J54" i="55"/>
  <c r="BC53" i="55"/>
  <c r="BC56" i="55" s="1"/>
  <c r="BB53" i="55"/>
  <c r="BB56" i="55" s="1"/>
  <c r="BA53" i="55"/>
  <c r="AZ53" i="55"/>
  <c r="AY53" i="55"/>
  <c r="AY56" i="55" s="1"/>
  <c r="AX53" i="55"/>
  <c r="AX56" i="55" s="1"/>
  <c r="AW53" i="55"/>
  <c r="AV53" i="55"/>
  <c r="AU53" i="55"/>
  <c r="AU56" i="55" s="1"/>
  <c r="AT53" i="55"/>
  <c r="AT56" i="55" s="1"/>
  <c r="AS53" i="55"/>
  <c r="AR53" i="55"/>
  <c r="AQ53" i="55"/>
  <c r="AQ56" i="55" s="1"/>
  <c r="AP53" i="55"/>
  <c r="AP56" i="55" s="1"/>
  <c r="AO53" i="55"/>
  <c r="AN53" i="55"/>
  <c r="AM53" i="55"/>
  <c r="AM56" i="55" s="1"/>
  <c r="AL53" i="55"/>
  <c r="AL56" i="55" s="1"/>
  <c r="AK53" i="55"/>
  <c r="AJ53" i="55"/>
  <c r="AI53" i="55"/>
  <c r="AI56" i="55" s="1"/>
  <c r="AH53" i="55"/>
  <c r="AH56" i="55" s="1"/>
  <c r="AG53" i="55"/>
  <c r="AF53" i="55"/>
  <c r="AE53" i="55"/>
  <c r="AE56" i="55" s="1"/>
  <c r="AD53" i="55"/>
  <c r="AD56" i="55" s="1"/>
  <c r="AC53" i="55"/>
  <c r="AB53" i="55"/>
  <c r="AA53" i="55"/>
  <c r="AA56" i="55" s="1"/>
  <c r="Z53" i="55"/>
  <c r="Z56" i="55" s="1"/>
  <c r="Y53" i="55"/>
  <c r="X53" i="55"/>
  <c r="W53" i="55"/>
  <c r="W56" i="55" s="1"/>
  <c r="V53" i="55"/>
  <c r="V56" i="55" s="1"/>
  <c r="U53" i="55"/>
  <c r="T53" i="55"/>
  <c r="S53" i="55"/>
  <c r="S56" i="55" s="1"/>
  <c r="R53" i="55"/>
  <c r="R56" i="55" s="1"/>
  <c r="Q53" i="55"/>
  <c r="P53" i="55"/>
  <c r="O53" i="55"/>
  <c r="O56" i="55" s="1"/>
  <c r="N53" i="55"/>
  <c r="N56" i="55" s="1"/>
  <c r="M53" i="55"/>
  <c r="L53" i="55"/>
  <c r="K53" i="55"/>
  <c r="K56" i="55" s="1"/>
  <c r="J53" i="55"/>
  <c r="J56" i="55" s="1"/>
  <c r="I58" i="55"/>
  <c r="I55" i="55"/>
  <c r="I57" i="55" s="1"/>
  <c r="I54" i="55"/>
  <c r="I53" i="55"/>
  <c r="H58" i="55"/>
  <c r="H55" i="55"/>
  <c r="H57" i="55" s="1"/>
  <c r="H54" i="55"/>
  <c r="H53" i="55"/>
  <c r="G58" i="55"/>
  <c r="G55" i="55"/>
  <c r="G57" i="55" s="1"/>
  <c r="G54" i="55"/>
  <c r="G53" i="55"/>
  <c r="H56" i="55" l="1"/>
  <c r="L56" i="55"/>
  <c r="P56" i="55"/>
  <c r="T56" i="55"/>
  <c r="X56" i="55"/>
  <c r="AB56" i="55"/>
  <c r="AF56" i="55"/>
  <c r="AJ56" i="55"/>
  <c r="AN56" i="55"/>
  <c r="AR56" i="55"/>
  <c r="AV56" i="55"/>
  <c r="AZ56" i="55"/>
  <c r="G56" i="55"/>
  <c r="I56" i="55"/>
  <c r="M56" i="55"/>
  <c r="Q56" i="55"/>
  <c r="U56" i="55"/>
  <c r="Y56" i="55"/>
  <c r="AC56" i="55"/>
  <c r="AG56" i="55"/>
  <c r="AK56" i="55"/>
  <c r="AO56" i="55"/>
  <c r="AS56" i="55"/>
  <c r="AW56" i="55"/>
  <c r="BA56" i="55"/>
  <c r="H107" i="41"/>
  <c r="H103" i="41"/>
  <c r="H99" i="41"/>
  <c r="BC52" i="41"/>
  <c r="BB52" i="41"/>
  <c r="BA52" i="41"/>
  <c r="AZ52" i="41"/>
  <c r="BA110" i="41" s="1"/>
  <c r="AY52" i="41"/>
  <c r="AZ110" i="41" s="1"/>
  <c r="AX52" i="41"/>
  <c r="AW52" i="41"/>
  <c r="AV52" i="41"/>
  <c r="AW110" i="41" s="1"/>
  <c r="AU52" i="41"/>
  <c r="AV110" i="41" s="1"/>
  <c r="AT52" i="41"/>
  <c r="AS52" i="41"/>
  <c r="AR52" i="41"/>
  <c r="AS110" i="41" s="1"/>
  <c r="AQ52" i="41"/>
  <c r="AR110" i="41" s="1"/>
  <c r="AP52" i="41"/>
  <c r="AO52" i="41"/>
  <c r="AN52" i="41"/>
  <c r="AO110" i="41" s="1"/>
  <c r="AM52" i="41"/>
  <c r="AN110" i="41" s="1"/>
  <c r="AL52" i="41"/>
  <c r="AK52" i="41"/>
  <c r="AJ52" i="41"/>
  <c r="AK110" i="41" s="1"/>
  <c r="AI52" i="41"/>
  <c r="AJ110" i="41" s="1"/>
  <c r="AH52" i="41"/>
  <c r="AG52" i="41"/>
  <c r="AF52" i="41"/>
  <c r="AG110" i="41" s="1"/>
  <c r="AE52" i="41"/>
  <c r="AF110" i="41" s="1"/>
  <c r="AD52" i="41"/>
  <c r="AC52" i="41"/>
  <c r="AB52" i="41"/>
  <c r="AC110" i="41" s="1"/>
  <c r="AA52" i="41"/>
  <c r="AB110" i="41" s="1"/>
  <c r="Z52" i="41"/>
  <c r="Y52" i="41"/>
  <c r="X52" i="41"/>
  <c r="Y110" i="41" s="1"/>
  <c r="W52" i="41"/>
  <c r="X110" i="41" s="1"/>
  <c r="V52" i="41"/>
  <c r="U52" i="41"/>
  <c r="T52" i="41"/>
  <c r="U110" i="41" s="1"/>
  <c r="S52" i="41"/>
  <c r="T110" i="41" s="1"/>
  <c r="R52" i="41"/>
  <c r="Q52" i="41"/>
  <c r="P52" i="41"/>
  <c r="Q110" i="41" s="1"/>
  <c r="O52" i="41"/>
  <c r="P110" i="41" s="1"/>
  <c r="N52" i="41"/>
  <c r="M52" i="41"/>
  <c r="L52" i="41"/>
  <c r="M110" i="41" s="1"/>
  <c r="K52" i="41"/>
  <c r="L110" i="41" s="1"/>
  <c r="J52" i="41"/>
  <c r="I52" i="41"/>
  <c r="H52" i="41"/>
  <c r="I110" i="41" s="1"/>
  <c r="G52" i="41"/>
  <c r="H110" i="41" s="1"/>
  <c r="F52" i="41"/>
  <c r="E52" i="41"/>
  <c r="D52" i="41"/>
  <c r="C52" i="41"/>
  <c r="B52" i="41"/>
  <c r="BC51" i="41"/>
  <c r="BB51" i="41"/>
  <c r="BC109" i="41" s="1"/>
  <c r="BA51" i="41"/>
  <c r="BB109" i="41" s="1"/>
  <c r="AZ51" i="41"/>
  <c r="AY51" i="41"/>
  <c r="AX51" i="41"/>
  <c r="AY109" i="41" s="1"/>
  <c r="AW51" i="41"/>
  <c r="AX109" i="41" s="1"/>
  <c r="AV51" i="41"/>
  <c r="AU51" i="41"/>
  <c r="AT51" i="41"/>
  <c r="AU109" i="41" s="1"/>
  <c r="AS51" i="41"/>
  <c r="AT109" i="41" s="1"/>
  <c r="AR51" i="41"/>
  <c r="AQ51" i="41"/>
  <c r="AP51" i="41"/>
  <c r="AQ109" i="41" s="1"/>
  <c r="AO51" i="41"/>
  <c r="AP109" i="41" s="1"/>
  <c r="AN51" i="41"/>
  <c r="AM51" i="41"/>
  <c r="AL51" i="41"/>
  <c r="AM109" i="41" s="1"/>
  <c r="AK51" i="41"/>
  <c r="AL109" i="41" s="1"/>
  <c r="AJ51" i="41"/>
  <c r="AI51" i="41"/>
  <c r="AH51" i="41"/>
  <c r="AI109" i="41" s="1"/>
  <c r="AG51" i="41"/>
  <c r="AH109" i="41" s="1"/>
  <c r="AF51" i="41"/>
  <c r="AE51" i="41"/>
  <c r="AD51" i="41"/>
  <c r="AE109" i="41" s="1"/>
  <c r="AC51" i="41"/>
  <c r="AD109" i="41" s="1"/>
  <c r="AB51" i="41"/>
  <c r="AA51" i="41"/>
  <c r="Z51" i="41"/>
  <c r="AA109" i="41" s="1"/>
  <c r="Y51" i="41"/>
  <c r="Z109" i="41" s="1"/>
  <c r="X51" i="41"/>
  <c r="W51" i="41"/>
  <c r="V51" i="41"/>
  <c r="W109" i="41" s="1"/>
  <c r="U51" i="41"/>
  <c r="V109" i="41" s="1"/>
  <c r="T51" i="41"/>
  <c r="S51" i="41"/>
  <c r="R51" i="41"/>
  <c r="S109" i="41" s="1"/>
  <c r="Q51" i="41"/>
  <c r="R109" i="41" s="1"/>
  <c r="P51" i="41"/>
  <c r="O51" i="41"/>
  <c r="N51" i="41"/>
  <c r="O109" i="41" s="1"/>
  <c r="M51" i="41"/>
  <c r="N109" i="41" s="1"/>
  <c r="L51" i="41"/>
  <c r="K51" i="41"/>
  <c r="J51" i="41"/>
  <c r="K109" i="41" s="1"/>
  <c r="I51" i="41"/>
  <c r="J109" i="41" s="1"/>
  <c r="H51" i="41"/>
  <c r="G51" i="41"/>
  <c r="H109" i="41" s="1"/>
  <c r="F51" i="41"/>
  <c r="E51" i="41"/>
  <c r="D51" i="41"/>
  <c r="C51" i="41"/>
  <c r="B51" i="41"/>
  <c r="BC50" i="41"/>
  <c r="BB50" i="41"/>
  <c r="BA50" i="41"/>
  <c r="AZ50" i="41"/>
  <c r="BA108" i="41" s="1"/>
  <c r="AY50" i="41"/>
  <c r="AZ108" i="41" s="1"/>
  <c r="AX50" i="41"/>
  <c r="AW50" i="41"/>
  <c r="AV50" i="41"/>
  <c r="AW108" i="41" s="1"/>
  <c r="AU50" i="41"/>
  <c r="AV108" i="41" s="1"/>
  <c r="AT50" i="41"/>
  <c r="AS50" i="41"/>
  <c r="AR50" i="41"/>
  <c r="AS108" i="41" s="1"/>
  <c r="AQ50" i="41"/>
  <c r="AR108" i="41" s="1"/>
  <c r="AP50" i="41"/>
  <c r="AO50" i="41"/>
  <c r="AN50" i="41"/>
  <c r="AO108" i="41" s="1"/>
  <c r="AM50" i="41"/>
  <c r="AN108" i="41" s="1"/>
  <c r="AL50" i="41"/>
  <c r="AM108" i="41" s="1"/>
  <c r="AK50" i="41"/>
  <c r="AL108" i="41" s="1"/>
  <c r="AJ50" i="41"/>
  <c r="AK108" i="41" s="1"/>
  <c r="AI50" i="41"/>
  <c r="AJ108" i="41" s="1"/>
  <c r="AH50" i="41"/>
  <c r="AI108" i="41" s="1"/>
  <c r="AG50" i="41"/>
  <c r="AH108" i="41" s="1"/>
  <c r="AF50" i="41"/>
  <c r="AG108" i="41" s="1"/>
  <c r="AE50" i="41"/>
  <c r="AF108" i="41" s="1"/>
  <c r="AD50" i="41"/>
  <c r="AE108" i="41" s="1"/>
  <c r="AC50" i="41"/>
  <c r="AD108" i="41" s="1"/>
  <c r="AB50" i="41"/>
  <c r="AC108" i="41" s="1"/>
  <c r="AA50" i="41"/>
  <c r="AB108" i="41" s="1"/>
  <c r="Z50" i="41"/>
  <c r="AA108" i="41" s="1"/>
  <c r="Y50" i="41"/>
  <c r="Z108" i="41" s="1"/>
  <c r="X50" i="41"/>
  <c r="Y108" i="41" s="1"/>
  <c r="W50" i="41"/>
  <c r="X108" i="41" s="1"/>
  <c r="V50" i="41"/>
  <c r="W108" i="41" s="1"/>
  <c r="U50" i="41"/>
  <c r="V108" i="41" s="1"/>
  <c r="T50" i="41"/>
  <c r="U108" i="41" s="1"/>
  <c r="S50" i="41"/>
  <c r="T108" i="41" s="1"/>
  <c r="R50" i="41"/>
  <c r="S108" i="41" s="1"/>
  <c r="Q50" i="41"/>
  <c r="R108" i="41" s="1"/>
  <c r="P50" i="41"/>
  <c r="Q108" i="41" s="1"/>
  <c r="O50" i="41"/>
  <c r="P108" i="41" s="1"/>
  <c r="N50" i="41"/>
  <c r="O108" i="41" s="1"/>
  <c r="M50" i="41"/>
  <c r="N108" i="41" s="1"/>
  <c r="L50" i="41"/>
  <c r="M108" i="41" s="1"/>
  <c r="K50" i="41"/>
  <c r="L108" i="41" s="1"/>
  <c r="J50" i="41"/>
  <c r="K108" i="41" s="1"/>
  <c r="I50" i="41"/>
  <c r="J108" i="41" s="1"/>
  <c r="H50" i="41"/>
  <c r="I108" i="41" s="1"/>
  <c r="G50" i="41"/>
  <c r="H108" i="41" s="1"/>
  <c r="F50" i="41"/>
  <c r="E50" i="41"/>
  <c r="D50" i="41"/>
  <c r="C50" i="41"/>
  <c r="B50" i="41"/>
  <c r="BC49" i="41"/>
  <c r="BB49" i="41"/>
  <c r="BC107" i="41" s="1"/>
  <c r="BA49" i="41"/>
  <c r="BB107" i="41" s="1"/>
  <c r="AZ49" i="41"/>
  <c r="AY49" i="41"/>
  <c r="AX49" i="41"/>
  <c r="AY107" i="41" s="1"/>
  <c r="AW49" i="41"/>
  <c r="AX107" i="41" s="1"/>
  <c r="AV49" i="41"/>
  <c r="AU49" i="41"/>
  <c r="AT49" i="41"/>
  <c r="AU107" i="41" s="1"/>
  <c r="AS49" i="41"/>
  <c r="AT107" i="41" s="1"/>
  <c r="AR49" i="41"/>
  <c r="AQ49" i="41"/>
  <c r="AP49" i="41"/>
  <c r="AQ107" i="41" s="1"/>
  <c r="AO49" i="41"/>
  <c r="AP107" i="41" s="1"/>
  <c r="AN49" i="41"/>
  <c r="AM49" i="41"/>
  <c r="AL49" i="41"/>
  <c r="AM107" i="41" s="1"/>
  <c r="AK49" i="41"/>
  <c r="AL107" i="41" s="1"/>
  <c r="AJ49" i="41"/>
  <c r="AI49" i="41"/>
  <c r="AH49" i="41"/>
  <c r="AI107" i="41" s="1"/>
  <c r="AG49" i="41"/>
  <c r="AH107" i="41" s="1"/>
  <c r="AF49" i="41"/>
  <c r="AE49" i="41"/>
  <c r="AD49" i="41"/>
  <c r="AE107" i="41" s="1"/>
  <c r="AC49" i="41"/>
  <c r="AD107" i="41" s="1"/>
  <c r="AB49" i="41"/>
  <c r="AA49" i="41"/>
  <c r="Z49" i="41"/>
  <c r="AA107" i="41" s="1"/>
  <c r="Y49" i="41"/>
  <c r="Z107" i="41" s="1"/>
  <c r="X49" i="41"/>
  <c r="W49" i="41"/>
  <c r="V49" i="41"/>
  <c r="W107" i="41" s="1"/>
  <c r="U49" i="41"/>
  <c r="V107" i="41" s="1"/>
  <c r="T49" i="41"/>
  <c r="S49" i="41"/>
  <c r="R49" i="41"/>
  <c r="S107" i="41" s="1"/>
  <c r="Q49" i="41"/>
  <c r="R107" i="41" s="1"/>
  <c r="P49" i="41"/>
  <c r="O49" i="41"/>
  <c r="N49" i="41"/>
  <c r="O107" i="41" s="1"/>
  <c r="M49" i="41"/>
  <c r="N107" i="41" s="1"/>
  <c r="L49" i="41"/>
  <c r="K49" i="41"/>
  <c r="J49" i="41"/>
  <c r="K107" i="41" s="1"/>
  <c r="I49" i="41"/>
  <c r="J107" i="41" s="1"/>
  <c r="H49" i="41"/>
  <c r="G49" i="41"/>
  <c r="F49" i="41"/>
  <c r="E49" i="41"/>
  <c r="D49" i="41"/>
  <c r="C49" i="41"/>
  <c r="B49" i="41"/>
  <c r="BC48" i="41"/>
  <c r="BB48" i="41"/>
  <c r="BA48" i="41"/>
  <c r="AZ48" i="41"/>
  <c r="BA106" i="41" s="1"/>
  <c r="AY48" i="41"/>
  <c r="AZ106" i="41" s="1"/>
  <c r="AX48" i="41"/>
  <c r="AW48" i="41"/>
  <c r="AV48" i="41"/>
  <c r="AW106" i="41" s="1"/>
  <c r="AU48" i="41"/>
  <c r="AV106" i="41" s="1"/>
  <c r="AT48" i="41"/>
  <c r="AS48" i="41"/>
  <c r="AR48" i="41"/>
  <c r="AS106" i="41" s="1"/>
  <c r="AQ48" i="41"/>
  <c r="AR106" i="41" s="1"/>
  <c r="AP48" i="41"/>
  <c r="AO48" i="41"/>
  <c r="AN48" i="41"/>
  <c r="AO106" i="41" s="1"/>
  <c r="AM48" i="41"/>
  <c r="AN106" i="41" s="1"/>
  <c r="AL48" i="41"/>
  <c r="AK48" i="41"/>
  <c r="AJ48" i="41"/>
  <c r="AK106" i="41" s="1"/>
  <c r="AI48" i="41"/>
  <c r="AJ106" i="41" s="1"/>
  <c r="AH48" i="41"/>
  <c r="AG48" i="41"/>
  <c r="AF48" i="41"/>
  <c r="AG106" i="41" s="1"/>
  <c r="AE48" i="41"/>
  <c r="AF106" i="41" s="1"/>
  <c r="AD48" i="41"/>
  <c r="AC48" i="41"/>
  <c r="AB48" i="41"/>
  <c r="AC106" i="41" s="1"/>
  <c r="AA48" i="41"/>
  <c r="AB106" i="41" s="1"/>
  <c r="Z48" i="41"/>
  <c r="Y48" i="41"/>
  <c r="X48" i="41"/>
  <c r="Y106" i="41" s="1"/>
  <c r="W48" i="41"/>
  <c r="X106" i="41" s="1"/>
  <c r="V48" i="41"/>
  <c r="U48" i="41"/>
  <c r="T48" i="41"/>
  <c r="U106" i="41" s="1"/>
  <c r="S48" i="41"/>
  <c r="T106" i="41" s="1"/>
  <c r="R48" i="41"/>
  <c r="Q48" i="41"/>
  <c r="P48" i="41"/>
  <c r="Q106" i="41" s="1"/>
  <c r="O48" i="41"/>
  <c r="P106" i="41" s="1"/>
  <c r="N48" i="41"/>
  <c r="M48" i="41"/>
  <c r="L48" i="41"/>
  <c r="M106" i="41" s="1"/>
  <c r="K48" i="41"/>
  <c r="L106" i="41" s="1"/>
  <c r="J48" i="41"/>
  <c r="I48" i="41"/>
  <c r="H48" i="41"/>
  <c r="I106" i="41" s="1"/>
  <c r="G48" i="41"/>
  <c r="H106" i="41" s="1"/>
  <c r="F48" i="41"/>
  <c r="E48" i="41"/>
  <c r="D48" i="41"/>
  <c r="C48" i="41"/>
  <c r="B48" i="41"/>
  <c r="BC47" i="41"/>
  <c r="BB47" i="41"/>
  <c r="BC105" i="41" s="1"/>
  <c r="BA47" i="41"/>
  <c r="BB105" i="41" s="1"/>
  <c r="AZ47" i="41"/>
  <c r="AY47" i="41"/>
  <c r="AX47" i="41"/>
  <c r="AY105" i="41" s="1"/>
  <c r="AW47" i="41"/>
  <c r="AX105" i="41" s="1"/>
  <c r="AV47" i="41"/>
  <c r="AU47" i="41"/>
  <c r="AT47" i="41"/>
  <c r="AU105" i="41" s="1"/>
  <c r="AS47" i="41"/>
  <c r="AT105" i="41" s="1"/>
  <c r="AR47" i="41"/>
  <c r="AQ47" i="41"/>
  <c r="AP47" i="41"/>
  <c r="AQ105" i="41" s="1"/>
  <c r="AO47" i="41"/>
  <c r="AP105" i="41" s="1"/>
  <c r="AN47" i="41"/>
  <c r="AM47" i="41"/>
  <c r="AL47" i="41"/>
  <c r="AM105" i="41" s="1"/>
  <c r="AK47" i="41"/>
  <c r="AL105" i="41" s="1"/>
  <c r="AJ47" i="41"/>
  <c r="AI47" i="41"/>
  <c r="AH47" i="41"/>
  <c r="AI105" i="41" s="1"/>
  <c r="AG47" i="41"/>
  <c r="AH105" i="41" s="1"/>
  <c r="AF47" i="41"/>
  <c r="AE47" i="41"/>
  <c r="AD47" i="41"/>
  <c r="AE105" i="41" s="1"/>
  <c r="AC47" i="41"/>
  <c r="AD105" i="41" s="1"/>
  <c r="AB47" i="41"/>
  <c r="AA47" i="41"/>
  <c r="Z47" i="41"/>
  <c r="AA105" i="41" s="1"/>
  <c r="Y47" i="41"/>
  <c r="Z105" i="41" s="1"/>
  <c r="X47" i="41"/>
  <c r="W47" i="41"/>
  <c r="V47" i="41"/>
  <c r="W105" i="41" s="1"/>
  <c r="U47" i="41"/>
  <c r="V105" i="41" s="1"/>
  <c r="T47" i="41"/>
  <c r="S47" i="41"/>
  <c r="R47" i="41"/>
  <c r="S105" i="41" s="1"/>
  <c r="Q47" i="41"/>
  <c r="R105" i="41" s="1"/>
  <c r="P47" i="41"/>
  <c r="O47" i="41"/>
  <c r="N47" i="41"/>
  <c r="O105" i="41" s="1"/>
  <c r="M47" i="41"/>
  <c r="N105" i="41" s="1"/>
  <c r="L47" i="41"/>
  <c r="K47" i="41"/>
  <c r="J47" i="41"/>
  <c r="K105" i="41" s="1"/>
  <c r="I47" i="41"/>
  <c r="J105" i="41" s="1"/>
  <c r="H47" i="41"/>
  <c r="G47" i="41"/>
  <c r="H105" i="41" s="1"/>
  <c r="F47" i="41"/>
  <c r="E47" i="41"/>
  <c r="D47" i="41"/>
  <c r="C47" i="41"/>
  <c r="B47" i="41"/>
  <c r="BC46" i="41"/>
  <c r="BB46" i="41"/>
  <c r="BA46" i="41"/>
  <c r="AZ46" i="41"/>
  <c r="BA104" i="41" s="1"/>
  <c r="AY46" i="41"/>
  <c r="AZ104" i="41" s="1"/>
  <c r="AX46" i="41"/>
  <c r="AW46" i="41"/>
  <c r="AV46" i="41"/>
  <c r="AW104" i="41" s="1"/>
  <c r="AU46" i="41"/>
  <c r="AV104" i="41" s="1"/>
  <c r="AT46" i="41"/>
  <c r="AS46" i="41"/>
  <c r="AR46" i="41"/>
  <c r="AS104" i="41" s="1"/>
  <c r="AQ46" i="41"/>
  <c r="AR104" i="41" s="1"/>
  <c r="AP46" i="41"/>
  <c r="AO46" i="41"/>
  <c r="AN46" i="41"/>
  <c r="AO104" i="41" s="1"/>
  <c r="AM46" i="41"/>
  <c r="AN104" i="41" s="1"/>
  <c r="AL46" i="41"/>
  <c r="AK46" i="41"/>
  <c r="AJ46" i="41"/>
  <c r="AK104" i="41" s="1"/>
  <c r="AI46" i="41"/>
  <c r="AJ104" i="41" s="1"/>
  <c r="AH46" i="41"/>
  <c r="AG46" i="41"/>
  <c r="AF46" i="41"/>
  <c r="AG104" i="41" s="1"/>
  <c r="AE46" i="41"/>
  <c r="AF104" i="41" s="1"/>
  <c r="AD46" i="41"/>
  <c r="AC46" i="41"/>
  <c r="AB46" i="41"/>
  <c r="AC104" i="41" s="1"/>
  <c r="AA46" i="41"/>
  <c r="AB104" i="41" s="1"/>
  <c r="Z46" i="41"/>
  <c r="Y46" i="41"/>
  <c r="X46" i="41"/>
  <c r="Y104" i="41" s="1"/>
  <c r="W46" i="41"/>
  <c r="X104" i="41" s="1"/>
  <c r="V46" i="41"/>
  <c r="U46" i="41"/>
  <c r="T46" i="41"/>
  <c r="U104" i="41" s="1"/>
  <c r="S46" i="41"/>
  <c r="T104" i="41" s="1"/>
  <c r="R46" i="41"/>
  <c r="Q46" i="41"/>
  <c r="P46" i="41"/>
  <c r="Q104" i="41" s="1"/>
  <c r="O46" i="41"/>
  <c r="P104" i="41" s="1"/>
  <c r="N46" i="41"/>
  <c r="M46" i="41"/>
  <c r="L46" i="41"/>
  <c r="M104" i="41" s="1"/>
  <c r="K46" i="41"/>
  <c r="L104" i="41" s="1"/>
  <c r="J46" i="41"/>
  <c r="I46" i="41"/>
  <c r="H46" i="41"/>
  <c r="I104" i="41" s="1"/>
  <c r="G46" i="41"/>
  <c r="H104" i="41" s="1"/>
  <c r="F46" i="41"/>
  <c r="E46" i="41"/>
  <c r="D46" i="41"/>
  <c r="C46" i="41"/>
  <c r="B46" i="41"/>
  <c r="BC45" i="41"/>
  <c r="BB45" i="41"/>
  <c r="BC103" i="41" s="1"/>
  <c r="BA45" i="41"/>
  <c r="BB103" i="41" s="1"/>
  <c r="AZ45" i="41"/>
  <c r="AY45" i="41"/>
  <c r="AX45" i="41"/>
  <c r="AY103" i="41" s="1"/>
  <c r="AW45" i="41"/>
  <c r="AX103" i="41" s="1"/>
  <c r="AV45" i="41"/>
  <c r="AU45" i="41"/>
  <c r="AT45" i="41"/>
  <c r="AU103" i="41" s="1"/>
  <c r="AS45" i="41"/>
  <c r="AT103" i="41" s="1"/>
  <c r="AR45" i="41"/>
  <c r="AQ45" i="41"/>
  <c r="AP45" i="41"/>
  <c r="AQ103" i="41" s="1"/>
  <c r="AO45" i="41"/>
  <c r="AP103" i="41" s="1"/>
  <c r="AN45" i="41"/>
  <c r="AM45" i="41"/>
  <c r="AL45" i="41"/>
  <c r="AM103" i="41" s="1"/>
  <c r="AK45" i="41"/>
  <c r="AL103" i="41" s="1"/>
  <c r="AJ45" i="41"/>
  <c r="AI45" i="41"/>
  <c r="AH45" i="41"/>
  <c r="AI103" i="41" s="1"/>
  <c r="AG45" i="41"/>
  <c r="AH103" i="41" s="1"/>
  <c r="AF45" i="41"/>
  <c r="AE45" i="41"/>
  <c r="AD45" i="41"/>
  <c r="AE103" i="41" s="1"/>
  <c r="AC45" i="41"/>
  <c r="AD103" i="41" s="1"/>
  <c r="AB45" i="41"/>
  <c r="AA45" i="41"/>
  <c r="Z45" i="41"/>
  <c r="AA103" i="41" s="1"/>
  <c r="Y45" i="41"/>
  <c r="Z103" i="41" s="1"/>
  <c r="X45" i="41"/>
  <c r="W45" i="41"/>
  <c r="V45" i="41"/>
  <c r="W103" i="41" s="1"/>
  <c r="U45" i="41"/>
  <c r="V103" i="41" s="1"/>
  <c r="T45" i="41"/>
  <c r="S45" i="41"/>
  <c r="R45" i="41"/>
  <c r="S103" i="41" s="1"/>
  <c r="Q45" i="41"/>
  <c r="R103" i="41" s="1"/>
  <c r="P45" i="41"/>
  <c r="O45" i="41"/>
  <c r="N45" i="41"/>
  <c r="O103" i="41" s="1"/>
  <c r="M45" i="41"/>
  <c r="N103" i="41" s="1"/>
  <c r="L45" i="41"/>
  <c r="K45" i="41"/>
  <c r="J45" i="41"/>
  <c r="K103" i="41" s="1"/>
  <c r="I45" i="41"/>
  <c r="J103" i="41" s="1"/>
  <c r="H45" i="41"/>
  <c r="G45" i="41"/>
  <c r="F45" i="41"/>
  <c r="E45" i="41"/>
  <c r="D45" i="41"/>
  <c r="C45" i="41"/>
  <c r="B45" i="41"/>
  <c r="BC44" i="41"/>
  <c r="BB44" i="41"/>
  <c r="BA44" i="41"/>
  <c r="AZ44" i="41"/>
  <c r="BA102" i="41" s="1"/>
  <c r="AY44" i="41"/>
  <c r="AZ102" i="41" s="1"/>
  <c r="AX44" i="41"/>
  <c r="AW44" i="41"/>
  <c r="AV44" i="41"/>
  <c r="AW102" i="41" s="1"/>
  <c r="AU44" i="41"/>
  <c r="AV102" i="41" s="1"/>
  <c r="AT44" i="41"/>
  <c r="AS44" i="41"/>
  <c r="AR44" i="41"/>
  <c r="AS102" i="41" s="1"/>
  <c r="AQ44" i="41"/>
  <c r="AR102" i="41" s="1"/>
  <c r="AP44" i="41"/>
  <c r="AO44" i="41"/>
  <c r="AN44" i="41"/>
  <c r="AO102" i="41" s="1"/>
  <c r="AM44" i="41"/>
  <c r="AN102" i="41" s="1"/>
  <c r="AL44" i="41"/>
  <c r="AK44" i="41"/>
  <c r="AJ44" i="41"/>
  <c r="AK102" i="41" s="1"/>
  <c r="AI44" i="41"/>
  <c r="AJ102" i="41" s="1"/>
  <c r="AH44" i="41"/>
  <c r="AG44" i="41"/>
  <c r="AF44" i="41"/>
  <c r="AG102" i="41" s="1"/>
  <c r="AE44" i="41"/>
  <c r="AF102" i="41" s="1"/>
  <c r="AD44" i="41"/>
  <c r="AC44" i="41"/>
  <c r="AB44" i="41"/>
  <c r="AC102" i="41" s="1"/>
  <c r="AA44" i="41"/>
  <c r="AB102" i="41" s="1"/>
  <c r="Z44" i="41"/>
  <c r="Y44" i="41"/>
  <c r="X44" i="41"/>
  <c r="Y102" i="41" s="1"/>
  <c r="W44" i="41"/>
  <c r="X102" i="41" s="1"/>
  <c r="V44" i="41"/>
  <c r="U44" i="41"/>
  <c r="T44" i="41"/>
  <c r="U102" i="41" s="1"/>
  <c r="S44" i="41"/>
  <c r="T102" i="41" s="1"/>
  <c r="R44" i="41"/>
  <c r="Q44" i="41"/>
  <c r="P44" i="41"/>
  <c r="Q102" i="41" s="1"/>
  <c r="O44" i="41"/>
  <c r="P102" i="41" s="1"/>
  <c r="N44" i="41"/>
  <c r="M44" i="41"/>
  <c r="L44" i="41"/>
  <c r="M102" i="41" s="1"/>
  <c r="K44" i="41"/>
  <c r="L102" i="41" s="1"/>
  <c r="J44" i="41"/>
  <c r="I44" i="41"/>
  <c r="H44" i="41"/>
  <c r="I102" i="41" s="1"/>
  <c r="G44" i="41"/>
  <c r="H102" i="41" s="1"/>
  <c r="F44" i="41"/>
  <c r="E44" i="41"/>
  <c r="D44" i="41"/>
  <c r="C44" i="41"/>
  <c r="B44" i="41"/>
  <c r="BC43" i="41"/>
  <c r="BB43" i="41"/>
  <c r="BC101" i="41" s="1"/>
  <c r="BA43" i="41"/>
  <c r="BB101" i="41" s="1"/>
  <c r="AZ43" i="41"/>
  <c r="AY43" i="41"/>
  <c r="AX43" i="41"/>
  <c r="AY101" i="41" s="1"/>
  <c r="AW43" i="41"/>
  <c r="AX101" i="41" s="1"/>
  <c r="AV43" i="41"/>
  <c r="AU43" i="41"/>
  <c r="AT43" i="41"/>
  <c r="AU101" i="41" s="1"/>
  <c r="AS43" i="41"/>
  <c r="AT101" i="41" s="1"/>
  <c r="AR43" i="41"/>
  <c r="AQ43" i="41"/>
  <c r="AP43" i="41"/>
  <c r="AQ101" i="41" s="1"/>
  <c r="AO43" i="41"/>
  <c r="AP101" i="41" s="1"/>
  <c r="AN43" i="41"/>
  <c r="AM43" i="41"/>
  <c r="AL43" i="41"/>
  <c r="AM101" i="41" s="1"/>
  <c r="AK43" i="41"/>
  <c r="AL101" i="41" s="1"/>
  <c r="AJ43" i="41"/>
  <c r="AI43" i="41"/>
  <c r="AH43" i="41"/>
  <c r="AI101" i="41" s="1"/>
  <c r="AG43" i="41"/>
  <c r="AH101" i="41" s="1"/>
  <c r="AF43" i="41"/>
  <c r="AE43" i="41"/>
  <c r="AD43" i="41"/>
  <c r="AE101" i="41" s="1"/>
  <c r="AC43" i="41"/>
  <c r="AD101" i="41" s="1"/>
  <c r="AB43" i="41"/>
  <c r="AA43" i="41"/>
  <c r="Z43" i="41"/>
  <c r="AA101" i="41" s="1"/>
  <c r="Y43" i="41"/>
  <c r="Z101" i="41" s="1"/>
  <c r="X43" i="41"/>
  <c r="W43" i="41"/>
  <c r="V43" i="41"/>
  <c r="W101" i="41" s="1"/>
  <c r="U43" i="41"/>
  <c r="V101" i="41" s="1"/>
  <c r="T43" i="41"/>
  <c r="S43" i="41"/>
  <c r="R43" i="41"/>
  <c r="S101" i="41" s="1"/>
  <c r="Q43" i="41"/>
  <c r="R101" i="41" s="1"/>
  <c r="P43" i="41"/>
  <c r="O43" i="41"/>
  <c r="N43" i="41"/>
  <c r="O101" i="41" s="1"/>
  <c r="M43" i="41"/>
  <c r="N101" i="41" s="1"/>
  <c r="L43" i="41"/>
  <c r="K43" i="41"/>
  <c r="J43" i="41"/>
  <c r="K101" i="41" s="1"/>
  <c r="I43" i="41"/>
  <c r="J101" i="41" s="1"/>
  <c r="H43" i="41"/>
  <c r="G43" i="41"/>
  <c r="H101" i="41" s="1"/>
  <c r="F43" i="41"/>
  <c r="E43" i="41"/>
  <c r="D43" i="41"/>
  <c r="C43" i="41"/>
  <c r="B43" i="41"/>
  <c r="BC42" i="41"/>
  <c r="BB42" i="41"/>
  <c r="BA42" i="41"/>
  <c r="AZ42" i="41"/>
  <c r="BA100" i="41" s="1"/>
  <c r="AY42" i="41"/>
  <c r="AZ100" i="41" s="1"/>
  <c r="AX42" i="41"/>
  <c r="AW42" i="41"/>
  <c r="AV42" i="41"/>
  <c r="AW100" i="41" s="1"/>
  <c r="AU42" i="41"/>
  <c r="AV100" i="41" s="1"/>
  <c r="AT42" i="41"/>
  <c r="AS42" i="41"/>
  <c r="AR42" i="41"/>
  <c r="AS100" i="41" s="1"/>
  <c r="AQ42" i="41"/>
  <c r="AR100" i="41" s="1"/>
  <c r="AP42" i="41"/>
  <c r="AO42" i="41"/>
  <c r="AN42" i="41"/>
  <c r="AO100" i="41" s="1"/>
  <c r="AM42" i="41"/>
  <c r="AN100" i="41" s="1"/>
  <c r="AL42" i="41"/>
  <c r="AK42" i="41"/>
  <c r="AJ42" i="41"/>
  <c r="AK100" i="41" s="1"/>
  <c r="AI42" i="41"/>
  <c r="AJ100" i="41" s="1"/>
  <c r="AH42" i="41"/>
  <c r="AG42" i="41"/>
  <c r="AF42" i="41"/>
  <c r="AG100" i="41" s="1"/>
  <c r="AE42" i="41"/>
  <c r="AF100" i="41" s="1"/>
  <c r="AD42" i="41"/>
  <c r="AC42" i="41"/>
  <c r="AB42" i="41"/>
  <c r="AC100" i="41" s="1"/>
  <c r="AA42" i="41"/>
  <c r="AB100" i="41" s="1"/>
  <c r="Z42" i="41"/>
  <c r="Y42" i="41"/>
  <c r="X42" i="41"/>
  <c r="Y100" i="41" s="1"/>
  <c r="W42" i="41"/>
  <c r="X100" i="41" s="1"/>
  <c r="V42" i="41"/>
  <c r="U42" i="41"/>
  <c r="T42" i="41"/>
  <c r="U100" i="41" s="1"/>
  <c r="S42" i="41"/>
  <c r="T100" i="41" s="1"/>
  <c r="R42" i="41"/>
  <c r="Q42" i="41"/>
  <c r="P42" i="41"/>
  <c r="Q100" i="41" s="1"/>
  <c r="O42" i="41"/>
  <c r="P100" i="41" s="1"/>
  <c r="N42" i="41"/>
  <c r="M42" i="41"/>
  <c r="L42" i="41"/>
  <c r="M100" i="41" s="1"/>
  <c r="K42" i="41"/>
  <c r="L100" i="41" s="1"/>
  <c r="J42" i="41"/>
  <c r="I42" i="41"/>
  <c r="H42" i="41"/>
  <c r="I100" i="41" s="1"/>
  <c r="G42" i="41"/>
  <c r="H100" i="41" s="1"/>
  <c r="F42" i="41"/>
  <c r="E42" i="41"/>
  <c r="D42" i="41"/>
  <c r="C42" i="41"/>
  <c r="B42" i="41"/>
  <c r="BC41" i="41"/>
  <c r="BB41" i="41"/>
  <c r="BC99" i="41" s="1"/>
  <c r="BA41" i="41"/>
  <c r="BB99" i="41" s="1"/>
  <c r="AZ41" i="41"/>
  <c r="AY41" i="41"/>
  <c r="AX41" i="41"/>
  <c r="AY99" i="41" s="1"/>
  <c r="AW41" i="41"/>
  <c r="AX99" i="41" s="1"/>
  <c r="AV41" i="41"/>
  <c r="AU41" i="41"/>
  <c r="AT41" i="41"/>
  <c r="AU99" i="41" s="1"/>
  <c r="AS41" i="41"/>
  <c r="AT99" i="41" s="1"/>
  <c r="AR41" i="41"/>
  <c r="AQ41" i="41"/>
  <c r="AP41" i="41"/>
  <c r="AQ99" i="41" s="1"/>
  <c r="AO41" i="41"/>
  <c r="AP99" i="41" s="1"/>
  <c r="AN41" i="41"/>
  <c r="AM41" i="41"/>
  <c r="AL41" i="41"/>
  <c r="AM99" i="41" s="1"/>
  <c r="AK41" i="41"/>
  <c r="AL99" i="41" s="1"/>
  <c r="AJ41" i="41"/>
  <c r="AI41" i="41"/>
  <c r="AH41" i="41"/>
  <c r="AI99" i="41" s="1"/>
  <c r="AG41" i="41"/>
  <c r="AH99" i="41" s="1"/>
  <c r="AF41" i="41"/>
  <c r="AE41" i="41"/>
  <c r="AD41" i="41"/>
  <c r="AE99" i="41" s="1"/>
  <c r="AC41" i="41"/>
  <c r="AD99" i="41" s="1"/>
  <c r="AB41" i="41"/>
  <c r="AA41" i="41"/>
  <c r="Z41" i="41"/>
  <c r="AA99" i="41" s="1"/>
  <c r="Y41" i="41"/>
  <c r="Z99" i="41" s="1"/>
  <c r="X41" i="41"/>
  <c r="W41" i="41"/>
  <c r="V41" i="41"/>
  <c r="W99" i="41" s="1"/>
  <c r="U41" i="41"/>
  <c r="V99" i="41" s="1"/>
  <c r="T41" i="41"/>
  <c r="S41" i="41"/>
  <c r="R41" i="41"/>
  <c r="S99" i="41" s="1"/>
  <c r="Q41" i="41"/>
  <c r="R99" i="41" s="1"/>
  <c r="P41" i="41"/>
  <c r="O41" i="41"/>
  <c r="N41" i="41"/>
  <c r="O99" i="41" s="1"/>
  <c r="M41" i="41"/>
  <c r="N99" i="41" s="1"/>
  <c r="L41" i="41"/>
  <c r="K41" i="41"/>
  <c r="J41" i="41"/>
  <c r="K99" i="41" s="1"/>
  <c r="I41" i="41"/>
  <c r="J99" i="41" s="1"/>
  <c r="H41" i="41"/>
  <c r="G41" i="41"/>
  <c r="F41" i="41"/>
  <c r="E41" i="41"/>
  <c r="D41" i="41"/>
  <c r="C41" i="41"/>
  <c r="B41" i="41"/>
  <c r="BC40" i="41"/>
  <c r="BB40" i="41"/>
  <c r="BA40" i="41"/>
  <c r="AZ40" i="41"/>
  <c r="BA98" i="41" s="1"/>
  <c r="AY40" i="41"/>
  <c r="AZ98" i="41" s="1"/>
  <c r="AX40" i="41"/>
  <c r="AW40" i="41"/>
  <c r="AV40" i="41"/>
  <c r="AW98" i="41" s="1"/>
  <c r="AU40" i="41"/>
  <c r="AV98" i="41" s="1"/>
  <c r="AT40" i="41"/>
  <c r="AS40" i="41"/>
  <c r="AR40" i="41"/>
  <c r="AS98" i="41" s="1"/>
  <c r="AQ40" i="41"/>
  <c r="AR98" i="41" s="1"/>
  <c r="AP40" i="41"/>
  <c r="AO40" i="41"/>
  <c r="AN40" i="41"/>
  <c r="AO98" i="41" s="1"/>
  <c r="AM40" i="41"/>
  <c r="AN98" i="41" s="1"/>
  <c r="AL40" i="41"/>
  <c r="AK40" i="41"/>
  <c r="AJ40" i="41"/>
  <c r="AK98" i="41" s="1"/>
  <c r="AI40" i="41"/>
  <c r="AJ98" i="41" s="1"/>
  <c r="AH40" i="41"/>
  <c r="AG40" i="41"/>
  <c r="AF40" i="41"/>
  <c r="AG98" i="41" s="1"/>
  <c r="AE40" i="41"/>
  <c r="AF98" i="41" s="1"/>
  <c r="AD40" i="41"/>
  <c r="AC40" i="41"/>
  <c r="AB40" i="41"/>
  <c r="AC98" i="41" s="1"/>
  <c r="AA40" i="41"/>
  <c r="AB98" i="41" s="1"/>
  <c r="Z40" i="41"/>
  <c r="Y40" i="41"/>
  <c r="X40" i="41"/>
  <c r="Y98" i="41" s="1"/>
  <c r="W40" i="41"/>
  <c r="X98" i="41" s="1"/>
  <c r="V40" i="41"/>
  <c r="U40" i="41"/>
  <c r="T40" i="41"/>
  <c r="U98" i="41" s="1"/>
  <c r="S40" i="41"/>
  <c r="T98" i="41" s="1"/>
  <c r="R40" i="41"/>
  <c r="Q40" i="41"/>
  <c r="P40" i="41"/>
  <c r="Q98" i="41" s="1"/>
  <c r="O40" i="41"/>
  <c r="P98" i="41" s="1"/>
  <c r="N40" i="41"/>
  <c r="M40" i="41"/>
  <c r="L40" i="41"/>
  <c r="M98" i="41" s="1"/>
  <c r="K40" i="41"/>
  <c r="L98" i="41" s="1"/>
  <c r="J40" i="41"/>
  <c r="I40" i="41"/>
  <c r="H40" i="41"/>
  <c r="I98" i="41" s="1"/>
  <c r="G40" i="41"/>
  <c r="H98" i="41" s="1"/>
  <c r="F40" i="41"/>
  <c r="E40" i="41"/>
  <c r="D40" i="41"/>
  <c r="C40" i="41"/>
  <c r="B40" i="41"/>
  <c r="BC39" i="41"/>
  <c r="BB39" i="41"/>
  <c r="BC97" i="41" s="1"/>
  <c r="BA39" i="41"/>
  <c r="BB97" i="41" s="1"/>
  <c r="AZ39" i="41"/>
  <c r="AY39" i="41"/>
  <c r="AX39" i="41"/>
  <c r="AY97" i="41" s="1"/>
  <c r="AW39" i="41"/>
  <c r="AX97" i="41" s="1"/>
  <c r="AV39" i="41"/>
  <c r="AU39" i="41"/>
  <c r="AT39" i="41"/>
  <c r="AU97" i="41" s="1"/>
  <c r="AS39" i="41"/>
  <c r="AT97" i="41" s="1"/>
  <c r="AR39" i="41"/>
  <c r="AQ39" i="41"/>
  <c r="AP39" i="41"/>
  <c r="AQ97" i="41" s="1"/>
  <c r="AO39" i="41"/>
  <c r="AP97" i="41" s="1"/>
  <c r="AN39" i="41"/>
  <c r="AM39" i="41"/>
  <c r="AL39" i="41"/>
  <c r="AM97" i="41" s="1"/>
  <c r="AK39" i="41"/>
  <c r="AL97" i="41" s="1"/>
  <c r="AJ39" i="41"/>
  <c r="AI39" i="41"/>
  <c r="AH39" i="41"/>
  <c r="AI97" i="41" s="1"/>
  <c r="AG39" i="41"/>
  <c r="AH97" i="41" s="1"/>
  <c r="AF39" i="41"/>
  <c r="AE39" i="41"/>
  <c r="AD39" i="41"/>
  <c r="AE97" i="41" s="1"/>
  <c r="AC39" i="41"/>
  <c r="AD97" i="41" s="1"/>
  <c r="AB39" i="41"/>
  <c r="AA39" i="41"/>
  <c r="Z39" i="41"/>
  <c r="AA97" i="41" s="1"/>
  <c r="Y39" i="41"/>
  <c r="Z97" i="41" s="1"/>
  <c r="X39" i="41"/>
  <c r="W39" i="41"/>
  <c r="V39" i="41"/>
  <c r="W97" i="41" s="1"/>
  <c r="U39" i="41"/>
  <c r="V97" i="41" s="1"/>
  <c r="T39" i="41"/>
  <c r="S39" i="41"/>
  <c r="R39" i="41"/>
  <c r="S97" i="41" s="1"/>
  <c r="Q39" i="41"/>
  <c r="R97" i="41" s="1"/>
  <c r="P39" i="41"/>
  <c r="O39" i="41"/>
  <c r="N39" i="41"/>
  <c r="O97" i="41" s="1"/>
  <c r="M39" i="41"/>
  <c r="N97" i="41" s="1"/>
  <c r="L39" i="41"/>
  <c r="K39" i="41"/>
  <c r="J39" i="41"/>
  <c r="K97" i="41" s="1"/>
  <c r="I39" i="41"/>
  <c r="J97" i="41" s="1"/>
  <c r="H39" i="41"/>
  <c r="G39" i="41"/>
  <c r="H97" i="41" s="1"/>
  <c r="F39" i="41"/>
  <c r="E39" i="41"/>
  <c r="D39" i="41"/>
  <c r="C39" i="41"/>
  <c r="B39" i="41"/>
  <c r="BC38" i="41"/>
  <c r="BB38" i="41"/>
  <c r="BA38" i="41"/>
  <c r="AZ38" i="41"/>
  <c r="BA96" i="41" s="1"/>
  <c r="AY38" i="41"/>
  <c r="AZ96" i="41" s="1"/>
  <c r="AX38" i="41"/>
  <c r="AW38" i="41"/>
  <c r="AV38" i="41"/>
  <c r="AW96" i="41" s="1"/>
  <c r="AU38" i="41"/>
  <c r="AV96" i="41" s="1"/>
  <c r="AT38" i="41"/>
  <c r="AS38" i="41"/>
  <c r="AR38" i="41"/>
  <c r="AS96" i="41" s="1"/>
  <c r="AQ38" i="41"/>
  <c r="AR96" i="41" s="1"/>
  <c r="AP38" i="41"/>
  <c r="AO38" i="41"/>
  <c r="AN38" i="41"/>
  <c r="AO96" i="41" s="1"/>
  <c r="AM38" i="41"/>
  <c r="AN96" i="41" s="1"/>
  <c r="AL38" i="41"/>
  <c r="AK38" i="41"/>
  <c r="AJ38" i="41"/>
  <c r="AK96" i="41" s="1"/>
  <c r="AI38" i="41"/>
  <c r="AJ96" i="41" s="1"/>
  <c r="AH38" i="41"/>
  <c r="AG38" i="41"/>
  <c r="AF38" i="41"/>
  <c r="AG96" i="41" s="1"/>
  <c r="AE38" i="41"/>
  <c r="AF96" i="41" s="1"/>
  <c r="AD38" i="41"/>
  <c r="AC38" i="41"/>
  <c r="AB38" i="41"/>
  <c r="AC96" i="41" s="1"/>
  <c r="AA38" i="41"/>
  <c r="AB96" i="41" s="1"/>
  <c r="Z38" i="41"/>
  <c r="Y38" i="41"/>
  <c r="X38" i="41"/>
  <c r="Y96" i="41" s="1"/>
  <c r="W38" i="41"/>
  <c r="X96" i="41" s="1"/>
  <c r="V38" i="41"/>
  <c r="U38" i="41"/>
  <c r="T38" i="41"/>
  <c r="U96" i="41" s="1"/>
  <c r="S38" i="41"/>
  <c r="T96" i="41" s="1"/>
  <c r="R38" i="41"/>
  <c r="Q38" i="41"/>
  <c r="P38" i="41"/>
  <c r="Q96" i="41" s="1"/>
  <c r="O38" i="41"/>
  <c r="P96" i="41" s="1"/>
  <c r="N38" i="41"/>
  <c r="M38" i="41"/>
  <c r="L38" i="41"/>
  <c r="M96" i="41" s="1"/>
  <c r="K38" i="41"/>
  <c r="L96" i="41" s="1"/>
  <c r="J38" i="41"/>
  <c r="I38" i="41"/>
  <c r="H38" i="41"/>
  <c r="I96" i="41" s="1"/>
  <c r="G38" i="41"/>
  <c r="H96" i="41" s="1"/>
  <c r="F38" i="41"/>
  <c r="E38" i="41"/>
  <c r="D38" i="41"/>
  <c r="C38" i="41"/>
  <c r="B38" i="41"/>
  <c r="BC37" i="41"/>
  <c r="BB37" i="41"/>
  <c r="BC95" i="41" s="1"/>
  <c r="BA37" i="41"/>
  <c r="BB95" i="41" s="1"/>
  <c r="AZ37" i="41"/>
  <c r="AY37" i="41"/>
  <c r="AX37" i="41"/>
  <c r="AY95" i="41" s="1"/>
  <c r="AW37" i="41"/>
  <c r="AX95" i="41" s="1"/>
  <c r="AV37" i="41"/>
  <c r="AU37" i="41"/>
  <c r="AT37" i="41"/>
  <c r="AU95" i="41" s="1"/>
  <c r="AS37" i="41"/>
  <c r="AT95" i="41" s="1"/>
  <c r="AR37" i="41"/>
  <c r="AQ37" i="41"/>
  <c r="AP37" i="41"/>
  <c r="AQ95" i="41" s="1"/>
  <c r="AO37" i="41"/>
  <c r="AP95" i="41" s="1"/>
  <c r="AN37" i="41"/>
  <c r="AM37" i="41"/>
  <c r="AL37" i="41"/>
  <c r="AM95" i="41" s="1"/>
  <c r="AK37" i="41"/>
  <c r="AL95" i="41" s="1"/>
  <c r="AJ37" i="41"/>
  <c r="AI37" i="41"/>
  <c r="AH37" i="41"/>
  <c r="AI95" i="41" s="1"/>
  <c r="AG37" i="41"/>
  <c r="AH95" i="41" s="1"/>
  <c r="AF37" i="41"/>
  <c r="AE37" i="41"/>
  <c r="AD37" i="41"/>
  <c r="AE95" i="41" s="1"/>
  <c r="AC37" i="41"/>
  <c r="AD95" i="41" s="1"/>
  <c r="AB37" i="41"/>
  <c r="AA37" i="41"/>
  <c r="Z37" i="41"/>
  <c r="AA95" i="41" s="1"/>
  <c r="Y37" i="41"/>
  <c r="Z95" i="41" s="1"/>
  <c r="X37" i="41"/>
  <c r="W37" i="41"/>
  <c r="V37" i="41"/>
  <c r="W95" i="41" s="1"/>
  <c r="U37" i="41"/>
  <c r="V95" i="41" s="1"/>
  <c r="T37" i="41"/>
  <c r="S37" i="41"/>
  <c r="R37" i="41"/>
  <c r="S95" i="41" s="1"/>
  <c r="Q37" i="41"/>
  <c r="R95" i="41" s="1"/>
  <c r="P37" i="41"/>
  <c r="O37" i="41"/>
  <c r="N37" i="41"/>
  <c r="O95" i="41" s="1"/>
  <c r="M37" i="41"/>
  <c r="N95" i="41" s="1"/>
  <c r="L37" i="41"/>
  <c r="K37" i="41"/>
  <c r="J37" i="41"/>
  <c r="K95" i="41" s="1"/>
  <c r="I37" i="41"/>
  <c r="J95" i="41" s="1"/>
  <c r="H37" i="41"/>
  <c r="G37" i="41"/>
  <c r="F37" i="41"/>
  <c r="E37" i="41"/>
  <c r="D37" i="41"/>
  <c r="C37" i="41"/>
  <c r="B37" i="41"/>
  <c r="BC36" i="41"/>
  <c r="BB36" i="41"/>
  <c r="BA36" i="41"/>
  <c r="AZ36" i="41"/>
  <c r="BA94" i="41" s="1"/>
  <c r="AY36" i="41"/>
  <c r="AZ94" i="41" s="1"/>
  <c r="AX36" i="41"/>
  <c r="AW36" i="41"/>
  <c r="AV36" i="41"/>
  <c r="AW94" i="41" s="1"/>
  <c r="AU36" i="41"/>
  <c r="AV94" i="41" s="1"/>
  <c r="AT36" i="41"/>
  <c r="AS36" i="41"/>
  <c r="AR36" i="41"/>
  <c r="AS94" i="41" s="1"/>
  <c r="AQ36" i="41"/>
  <c r="AR94" i="41" s="1"/>
  <c r="AP36" i="41"/>
  <c r="AO36" i="41"/>
  <c r="AN36" i="41"/>
  <c r="AO94" i="41" s="1"/>
  <c r="AM36" i="41"/>
  <c r="AN94" i="41" s="1"/>
  <c r="AL36" i="41"/>
  <c r="AK36" i="41"/>
  <c r="AJ36" i="41"/>
  <c r="AK94" i="41" s="1"/>
  <c r="AI36" i="41"/>
  <c r="AJ94" i="41" s="1"/>
  <c r="AH36" i="41"/>
  <c r="AG36" i="41"/>
  <c r="AF36" i="41"/>
  <c r="AG94" i="41" s="1"/>
  <c r="AE36" i="41"/>
  <c r="AF94" i="41" s="1"/>
  <c r="AD36" i="41"/>
  <c r="AC36" i="41"/>
  <c r="AB36" i="41"/>
  <c r="AC94" i="41" s="1"/>
  <c r="AA36" i="41"/>
  <c r="AB94" i="41" s="1"/>
  <c r="Z36" i="41"/>
  <c r="Y36" i="41"/>
  <c r="X36" i="41"/>
  <c r="Y94" i="41" s="1"/>
  <c r="W36" i="41"/>
  <c r="X94" i="41" s="1"/>
  <c r="V36" i="41"/>
  <c r="U36" i="41"/>
  <c r="T36" i="41"/>
  <c r="U94" i="41" s="1"/>
  <c r="S36" i="41"/>
  <c r="T94" i="41" s="1"/>
  <c r="R36" i="41"/>
  <c r="Q36" i="41"/>
  <c r="P36" i="41"/>
  <c r="Q94" i="41" s="1"/>
  <c r="O36" i="41"/>
  <c r="P94" i="41" s="1"/>
  <c r="N36" i="41"/>
  <c r="M36" i="41"/>
  <c r="L36" i="41"/>
  <c r="M94" i="41" s="1"/>
  <c r="K36" i="41"/>
  <c r="L94" i="41" s="1"/>
  <c r="J36" i="41"/>
  <c r="I36" i="41"/>
  <c r="H36" i="41"/>
  <c r="I94" i="41" s="1"/>
  <c r="G36" i="41"/>
  <c r="H94" i="41" s="1"/>
  <c r="F36" i="41"/>
  <c r="E36" i="41"/>
  <c r="D36" i="41"/>
  <c r="C36" i="41"/>
  <c r="B36" i="41"/>
  <c r="BC35" i="41"/>
  <c r="BB35" i="41"/>
  <c r="BC93" i="41" s="1"/>
  <c r="BA35" i="41"/>
  <c r="BB93" i="41" s="1"/>
  <c r="AZ35" i="41"/>
  <c r="AY35" i="41"/>
  <c r="AX35" i="41"/>
  <c r="AY93" i="41" s="1"/>
  <c r="AW35" i="41"/>
  <c r="AX93" i="41" s="1"/>
  <c r="AV35" i="41"/>
  <c r="AU35" i="41"/>
  <c r="AT35" i="41"/>
  <c r="AU93" i="41" s="1"/>
  <c r="AS35" i="41"/>
  <c r="AT93" i="41" s="1"/>
  <c r="AR35" i="41"/>
  <c r="AQ35" i="41"/>
  <c r="AP35" i="41"/>
  <c r="AQ93" i="41" s="1"/>
  <c r="AO35" i="41"/>
  <c r="AP93" i="41" s="1"/>
  <c r="AN35" i="41"/>
  <c r="AM35" i="41"/>
  <c r="AL35" i="41"/>
  <c r="AM93" i="41" s="1"/>
  <c r="AK35" i="41"/>
  <c r="AL93" i="41" s="1"/>
  <c r="AJ35" i="41"/>
  <c r="AI35" i="41"/>
  <c r="AH35" i="41"/>
  <c r="AI93" i="41" s="1"/>
  <c r="AG35" i="41"/>
  <c r="AH93" i="41" s="1"/>
  <c r="AF35" i="41"/>
  <c r="AE35" i="41"/>
  <c r="AD35" i="41"/>
  <c r="AE93" i="41" s="1"/>
  <c r="AC35" i="41"/>
  <c r="AD93" i="41" s="1"/>
  <c r="AB35" i="41"/>
  <c r="AA35" i="41"/>
  <c r="Z35" i="41"/>
  <c r="AA93" i="41" s="1"/>
  <c r="Y35" i="41"/>
  <c r="Z93" i="41" s="1"/>
  <c r="X35" i="41"/>
  <c r="W35" i="41"/>
  <c r="V35" i="41"/>
  <c r="W93" i="41" s="1"/>
  <c r="U35" i="41"/>
  <c r="V93" i="41" s="1"/>
  <c r="T35" i="41"/>
  <c r="S35" i="41"/>
  <c r="R35" i="41"/>
  <c r="S93" i="41" s="1"/>
  <c r="Q35" i="41"/>
  <c r="R93" i="41" s="1"/>
  <c r="P35" i="41"/>
  <c r="O35" i="41"/>
  <c r="N35" i="41"/>
  <c r="O93" i="41" s="1"/>
  <c r="M35" i="41"/>
  <c r="N93" i="41" s="1"/>
  <c r="L35" i="41"/>
  <c r="K35" i="41"/>
  <c r="J35" i="41"/>
  <c r="K93" i="41" s="1"/>
  <c r="I35" i="41"/>
  <c r="J93" i="41" s="1"/>
  <c r="H35" i="41"/>
  <c r="G35" i="41"/>
  <c r="H93" i="41" s="1"/>
  <c r="F35" i="41"/>
  <c r="E35" i="41"/>
  <c r="D35" i="41"/>
  <c r="C35" i="41"/>
  <c r="B35" i="41"/>
  <c r="BC34" i="41"/>
  <c r="BB34" i="41"/>
  <c r="BA34" i="41"/>
  <c r="AZ34" i="41"/>
  <c r="BA92" i="41" s="1"/>
  <c r="AY34" i="41"/>
  <c r="AZ92" i="41" s="1"/>
  <c r="AX34" i="41"/>
  <c r="AW34" i="41"/>
  <c r="AV34" i="41"/>
  <c r="AW92" i="41" s="1"/>
  <c r="AU34" i="41"/>
  <c r="AV92" i="41" s="1"/>
  <c r="AT34" i="41"/>
  <c r="AS34" i="41"/>
  <c r="AR34" i="41"/>
  <c r="AS92" i="41" s="1"/>
  <c r="AQ34" i="41"/>
  <c r="AR92" i="41" s="1"/>
  <c r="AP34" i="41"/>
  <c r="AO34" i="41"/>
  <c r="AP92" i="41" s="1"/>
  <c r="AN34" i="41"/>
  <c r="AO92" i="41" s="1"/>
  <c r="AM34" i="41"/>
  <c r="AN92" i="41" s="1"/>
  <c r="AL34" i="41"/>
  <c r="AK34" i="41"/>
  <c r="AJ34" i="41"/>
  <c r="AK92" i="41" s="1"/>
  <c r="AI34" i="41"/>
  <c r="AJ92" i="41" s="1"/>
  <c r="AH34" i="41"/>
  <c r="AG34" i="41"/>
  <c r="AF34" i="41"/>
  <c r="AG92" i="41" s="1"/>
  <c r="AE34" i="41"/>
  <c r="AF92" i="41" s="1"/>
  <c r="AD34" i="41"/>
  <c r="AC34" i="41"/>
  <c r="AD92" i="41" s="1"/>
  <c r="AB34" i="41"/>
  <c r="AA34" i="41"/>
  <c r="AB92" i="41" s="1"/>
  <c r="Z34" i="41"/>
  <c r="Y34" i="41"/>
  <c r="Z92" i="41" s="1"/>
  <c r="X34" i="41"/>
  <c r="W34" i="41"/>
  <c r="X92" i="41" s="1"/>
  <c r="V34" i="41"/>
  <c r="U34" i="41"/>
  <c r="V92" i="41" s="1"/>
  <c r="T34" i="41"/>
  <c r="S34" i="41"/>
  <c r="T92" i="41" s="1"/>
  <c r="R34" i="41"/>
  <c r="Q34" i="41"/>
  <c r="R92" i="41" s="1"/>
  <c r="P34" i="41"/>
  <c r="O34" i="41"/>
  <c r="P92" i="41" s="1"/>
  <c r="N34" i="41"/>
  <c r="M34" i="41"/>
  <c r="N92" i="41" s="1"/>
  <c r="L34" i="41"/>
  <c r="K34" i="41"/>
  <c r="L92" i="41" s="1"/>
  <c r="J34" i="41"/>
  <c r="I34" i="41"/>
  <c r="J92" i="41" s="1"/>
  <c r="H34" i="41"/>
  <c r="G34" i="41"/>
  <c r="H92" i="41" s="1"/>
  <c r="F34" i="41"/>
  <c r="E34" i="41"/>
  <c r="D34" i="41"/>
  <c r="C34" i="41"/>
  <c r="B34" i="41"/>
  <c r="BC33" i="41"/>
  <c r="BB33" i="41"/>
  <c r="BA33" i="41"/>
  <c r="BB91" i="41" s="1"/>
  <c r="AZ33" i="41"/>
  <c r="AY33" i="41"/>
  <c r="AZ91" i="41" s="1"/>
  <c r="AX33" i="41"/>
  <c r="AW33" i="41"/>
  <c r="AX91" i="41" s="1"/>
  <c r="AV33" i="41"/>
  <c r="AU33" i="41"/>
  <c r="AV91" i="41" s="1"/>
  <c r="AT33" i="41"/>
  <c r="AS33" i="41"/>
  <c r="AT91" i="41" s="1"/>
  <c r="AR33" i="41"/>
  <c r="AQ33" i="41"/>
  <c r="AR91" i="41" s="1"/>
  <c r="AP33" i="41"/>
  <c r="AO33" i="41"/>
  <c r="AP91" i="41" s="1"/>
  <c r="AN33" i="41"/>
  <c r="AM33" i="41"/>
  <c r="AN91" i="41" s="1"/>
  <c r="AL33" i="41"/>
  <c r="AM91" i="41" s="1"/>
  <c r="AK33" i="41"/>
  <c r="AL91" i="41" s="1"/>
  <c r="AJ33" i="41"/>
  <c r="AK91" i="41" s="1"/>
  <c r="AI33" i="41"/>
  <c r="AJ91" i="41" s="1"/>
  <c r="AH33" i="41"/>
  <c r="AI91" i="41" s="1"/>
  <c r="AG33" i="41"/>
  <c r="AH91" i="41" s="1"/>
  <c r="AF33" i="41"/>
  <c r="AG91" i="41" s="1"/>
  <c r="AE33" i="41"/>
  <c r="AF91" i="41" s="1"/>
  <c r="AD33" i="41"/>
  <c r="AE91" i="41" s="1"/>
  <c r="AC33" i="41"/>
  <c r="AD91" i="41" s="1"/>
  <c r="AB33" i="41"/>
  <c r="AC91" i="41" s="1"/>
  <c r="AA33" i="41"/>
  <c r="AB91" i="41" s="1"/>
  <c r="Z33" i="41"/>
  <c r="AA91" i="41" s="1"/>
  <c r="Y33" i="41"/>
  <c r="Z91" i="41" s="1"/>
  <c r="X33" i="41"/>
  <c r="Y91" i="41" s="1"/>
  <c r="W33" i="41"/>
  <c r="X91" i="41" s="1"/>
  <c r="V33" i="41"/>
  <c r="W91" i="41" s="1"/>
  <c r="U33" i="41"/>
  <c r="V91" i="41" s="1"/>
  <c r="T33" i="41"/>
  <c r="U91" i="41" s="1"/>
  <c r="S33" i="41"/>
  <c r="T91" i="41" s="1"/>
  <c r="R33" i="41"/>
  <c r="S91" i="41" s="1"/>
  <c r="Q33" i="41"/>
  <c r="R91" i="41" s="1"/>
  <c r="P33" i="41"/>
  <c r="Q91" i="41" s="1"/>
  <c r="O33" i="41"/>
  <c r="P91" i="41" s="1"/>
  <c r="N33" i="41"/>
  <c r="O91" i="41" s="1"/>
  <c r="M33" i="41"/>
  <c r="N91" i="41" s="1"/>
  <c r="L33" i="41"/>
  <c r="M91" i="41" s="1"/>
  <c r="K33" i="41"/>
  <c r="L91" i="41" s="1"/>
  <c r="J33" i="41"/>
  <c r="K91" i="41" s="1"/>
  <c r="I33" i="41"/>
  <c r="J91" i="41" s="1"/>
  <c r="H33" i="41"/>
  <c r="I91" i="41" s="1"/>
  <c r="G33" i="41"/>
  <c r="H91" i="41" s="1"/>
  <c r="F33" i="41"/>
  <c r="E33" i="41"/>
  <c r="D33" i="41"/>
  <c r="C33" i="41"/>
  <c r="B33" i="41"/>
  <c r="BC32" i="41"/>
  <c r="BB32" i="41"/>
  <c r="BA32" i="41"/>
  <c r="BB90" i="41" s="1"/>
  <c r="AZ32" i="41"/>
  <c r="AY32" i="41"/>
  <c r="AZ90" i="41" s="1"/>
  <c r="AX32" i="41"/>
  <c r="AW32" i="41"/>
  <c r="AX90" i="41" s="1"/>
  <c r="AV32" i="41"/>
  <c r="AU32" i="41"/>
  <c r="AV90" i="41" s="1"/>
  <c r="AT32" i="41"/>
  <c r="AS32" i="41"/>
  <c r="AT90" i="41" s="1"/>
  <c r="AR32" i="41"/>
  <c r="AQ32" i="41"/>
  <c r="AR90" i="41" s="1"/>
  <c r="AP32" i="41"/>
  <c r="AO32" i="41"/>
  <c r="AP90" i="41" s="1"/>
  <c r="AN32" i="41"/>
  <c r="AM32" i="41"/>
  <c r="AN90" i="41" s="1"/>
  <c r="AL32" i="41"/>
  <c r="AK32" i="41"/>
  <c r="AL90" i="41" s="1"/>
  <c r="AJ32" i="41"/>
  <c r="AI32" i="41"/>
  <c r="AJ90" i="41" s="1"/>
  <c r="AH32" i="41"/>
  <c r="AG32" i="41"/>
  <c r="AH90" i="41" s="1"/>
  <c r="AF32" i="41"/>
  <c r="AE32" i="41"/>
  <c r="AF90" i="41" s="1"/>
  <c r="AD32" i="41"/>
  <c r="AC32" i="41"/>
  <c r="AD90" i="41" s="1"/>
  <c r="AB32" i="41"/>
  <c r="AA32" i="41"/>
  <c r="AB90" i="41" s="1"/>
  <c r="Z32" i="41"/>
  <c r="Y32" i="41"/>
  <c r="Z90" i="41" s="1"/>
  <c r="X32" i="41"/>
  <c r="W32" i="41"/>
  <c r="X90" i="41" s="1"/>
  <c r="V32" i="41"/>
  <c r="U32" i="41"/>
  <c r="V90" i="41" s="1"/>
  <c r="T32" i="41"/>
  <c r="S32" i="41"/>
  <c r="T90" i="41" s="1"/>
  <c r="R32" i="41"/>
  <c r="Q32" i="41"/>
  <c r="R90" i="41" s="1"/>
  <c r="P32" i="41"/>
  <c r="O32" i="41"/>
  <c r="P90" i="41" s="1"/>
  <c r="N32" i="41"/>
  <c r="M32" i="41"/>
  <c r="N90" i="41" s="1"/>
  <c r="L32" i="41"/>
  <c r="K32" i="41"/>
  <c r="L90" i="41" s="1"/>
  <c r="J32" i="41"/>
  <c r="I32" i="41"/>
  <c r="J90" i="41" s="1"/>
  <c r="H32" i="41"/>
  <c r="G32" i="41"/>
  <c r="H90" i="41" s="1"/>
  <c r="F32" i="41"/>
  <c r="E32" i="41"/>
  <c r="D32" i="41"/>
  <c r="C32" i="41"/>
  <c r="B32" i="41"/>
  <c r="BC31" i="41"/>
  <c r="BB31" i="41"/>
  <c r="BA31" i="41"/>
  <c r="BB89" i="41" s="1"/>
  <c r="AZ31" i="41"/>
  <c r="AY31" i="41"/>
  <c r="AZ89" i="41" s="1"/>
  <c r="AX31" i="41"/>
  <c r="AW31" i="41"/>
  <c r="AX89" i="41" s="1"/>
  <c r="AV31" i="41"/>
  <c r="AU31" i="41"/>
  <c r="AV89" i="41" s="1"/>
  <c r="AT31" i="41"/>
  <c r="AS31" i="41"/>
  <c r="AT89" i="41" s="1"/>
  <c r="AR31" i="41"/>
  <c r="AQ31" i="41"/>
  <c r="AR89" i="41" s="1"/>
  <c r="AP31" i="41"/>
  <c r="AO31" i="41"/>
  <c r="AP89" i="41" s="1"/>
  <c r="AN31" i="41"/>
  <c r="AM31" i="41"/>
  <c r="AN89" i="41" s="1"/>
  <c r="AL31" i="41"/>
  <c r="AK31" i="41"/>
  <c r="AL89" i="41" s="1"/>
  <c r="AJ31" i="41"/>
  <c r="AI31" i="41"/>
  <c r="AJ89" i="41" s="1"/>
  <c r="AH31" i="41"/>
  <c r="AG31" i="41"/>
  <c r="AH89" i="41" s="1"/>
  <c r="AF31" i="41"/>
  <c r="AE31" i="41"/>
  <c r="AF89" i="41" s="1"/>
  <c r="AD31" i="41"/>
  <c r="AC31" i="41"/>
  <c r="AD89" i="41" s="1"/>
  <c r="AB31" i="41"/>
  <c r="AA31" i="41"/>
  <c r="AB89" i="41" s="1"/>
  <c r="Z31" i="41"/>
  <c r="Y31" i="41"/>
  <c r="Z89" i="41" s="1"/>
  <c r="X31" i="41"/>
  <c r="Y89" i="41" s="1"/>
  <c r="W31" i="41"/>
  <c r="X89" i="41" s="1"/>
  <c r="V31" i="41"/>
  <c r="U31" i="41"/>
  <c r="V89" i="41" s="1"/>
  <c r="T31" i="41"/>
  <c r="S31" i="41"/>
  <c r="T89" i="41" s="1"/>
  <c r="R31" i="41"/>
  <c r="Q31" i="41"/>
  <c r="R89" i="41" s="1"/>
  <c r="P31" i="41"/>
  <c r="O31" i="41"/>
  <c r="P89" i="41" s="1"/>
  <c r="N31" i="41"/>
  <c r="M31" i="41"/>
  <c r="N89" i="41" s="1"/>
  <c r="L31" i="41"/>
  <c r="K31" i="41"/>
  <c r="L89" i="41" s="1"/>
  <c r="J31" i="41"/>
  <c r="I31" i="41"/>
  <c r="J89" i="41" s="1"/>
  <c r="H31" i="41"/>
  <c r="G31" i="41"/>
  <c r="H89" i="41" s="1"/>
  <c r="F31" i="41"/>
  <c r="E31" i="41"/>
  <c r="D31" i="41"/>
  <c r="C31" i="41"/>
  <c r="B31" i="41"/>
  <c r="BC30" i="41"/>
  <c r="BB30" i="41"/>
  <c r="BA30" i="41"/>
  <c r="BB88" i="41" s="1"/>
  <c r="AZ30" i="41"/>
  <c r="AY30" i="41"/>
  <c r="AZ88" i="41" s="1"/>
  <c r="AX30" i="41"/>
  <c r="AW30" i="41"/>
  <c r="AX88" i="41" s="1"/>
  <c r="AV30" i="41"/>
  <c r="AU30" i="41"/>
  <c r="AV88" i="41" s="1"/>
  <c r="AT30" i="41"/>
  <c r="AS30" i="41"/>
  <c r="AT88" i="41" s="1"/>
  <c r="AR30" i="41"/>
  <c r="AQ30" i="41"/>
  <c r="AR88" i="41" s="1"/>
  <c r="AP30" i="41"/>
  <c r="AO30" i="41"/>
  <c r="AP88" i="41" s="1"/>
  <c r="AN30" i="41"/>
  <c r="AM30" i="41"/>
  <c r="AN88" i="41" s="1"/>
  <c r="AL30" i="41"/>
  <c r="AK30" i="41"/>
  <c r="AL88" i="41" s="1"/>
  <c r="AJ30" i="41"/>
  <c r="AI30" i="41"/>
  <c r="AJ88" i="41" s="1"/>
  <c r="AH30" i="41"/>
  <c r="AG30" i="41"/>
  <c r="AH88" i="41" s="1"/>
  <c r="AF30" i="41"/>
  <c r="AE30" i="41"/>
  <c r="AF88" i="41" s="1"/>
  <c r="AD30" i="41"/>
  <c r="AC30" i="41"/>
  <c r="AD88" i="41" s="1"/>
  <c r="AB30" i="41"/>
  <c r="AA30" i="41"/>
  <c r="AB88" i="41" s="1"/>
  <c r="Z30" i="41"/>
  <c r="Y30" i="41"/>
  <c r="Z88" i="41" s="1"/>
  <c r="X30" i="41"/>
  <c r="W30" i="41"/>
  <c r="X88" i="41" s="1"/>
  <c r="V30" i="41"/>
  <c r="U30" i="41"/>
  <c r="V88" i="41" s="1"/>
  <c r="T30" i="41"/>
  <c r="S30" i="41"/>
  <c r="T88" i="41" s="1"/>
  <c r="R30" i="41"/>
  <c r="Q30" i="41"/>
  <c r="R88" i="41" s="1"/>
  <c r="P30" i="41"/>
  <c r="O30" i="41"/>
  <c r="P88" i="41" s="1"/>
  <c r="N30" i="41"/>
  <c r="M30" i="41"/>
  <c r="N88" i="41" s="1"/>
  <c r="L30" i="41"/>
  <c r="K30" i="41"/>
  <c r="L88" i="41" s="1"/>
  <c r="J30" i="41"/>
  <c r="I30" i="41"/>
  <c r="J88" i="41" s="1"/>
  <c r="H30" i="41"/>
  <c r="G30" i="41"/>
  <c r="H88" i="41" s="1"/>
  <c r="F30" i="41"/>
  <c r="E30" i="41"/>
  <c r="D30" i="41"/>
  <c r="C30" i="41"/>
  <c r="B30" i="41"/>
  <c r="BC29" i="41"/>
  <c r="BB29" i="41"/>
  <c r="BC87" i="41" s="1"/>
  <c r="BA29" i="41"/>
  <c r="BB87" i="41" s="1"/>
  <c r="AZ29" i="41"/>
  <c r="AY29" i="41"/>
  <c r="AZ87" i="41" s="1"/>
  <c r="AX29" i="41"/>
  <c r="AW29" i="41"/>
  <c r="AX87" i="41" s="1"/>
  <c r="AV29" i="41"/>
  <c r="AU29" i="41"/>
  <c r="AV87" i="41" s="1"/>
  <c r="AT29" i="41"/>
  <c r="AS29" i="41"/>
  <c r="AT87" i="41" s="1"/>
  <c r="AR29" i="41"/>
  <c r="AQ29" i="41"/>
  <c r="AR87" i="41" s="1"/>
  <c r="AP29" i="41"/>
  <c r="AO29" i="41"/>
  <c r="AP87" i="41" s="1"/>
  <c r="AN29" i="41"/>
  <c r="AM29" i="41"/>
  <c r="AN87" i="41" s="1"/>
  <c r="AL29" i="41"/>
  <c r="AK29" i="41"/>
  <c r="AL87" i="41" s="1"/>
  <c r="AJ29" i="41"/>
  <c r="AI29" i="41"/>
  <c r="AJ87" i="41" s="1"/>
  <c r="AH29" i="41"/>
  <c r="AG29" i="41"/>
  <c r="AH87" i="41" s="1"/>
  <c r="AF29" i="41"/>
  <c r="AE29" i="41"/>
  <c r="AF87" i="41" s="1"/>
  <c r="AD29" i="41"/>
  <c r="AC29" i="41"/>
  <c r="AD87" i="41" s="1"/>
  <c r="AB29" i="41"/>
  <c r="AA29" i="41"/>
  <c r="AB87" i="41" s="1"/>
  <c r="Z29" i="41"/>
  <c r="Y29" i="41"/>
  <c r="Z87" i="41" s="1"/>
  <c r="X29" i="41"/>
  <c r="W29" i="41"/>
  <c r="X87" i="41" s="1"/>
  <c r="V29" i="41"/>
  <c r="W87" i="41" s="1"/>
  <c r="U29" i="41"/>
  <c r="V87" i="41" s="1"/>
  <c r="T29" i="41"/>
  <c r="S29" i="41"/>
  <c r="T87" i="41" s="1"/>
  <c r="R29" i="41"/>
  <c r="Q29" i="41"/>
  <c r="R87" i="41" s="1"/>
  <c r="P29" i="41"/>
  <c r="O29" i="41"/>
  <c r="P87" i="41" s="1"/>
  <c r="N29" i="41"/>
  <c r="M29" i="41"/>
  <c r="N87" i="41" s="1"/>
  <c r="L29" i="41"/>
  <c r="K29" i="41"/>
  <c r="L87" i="41" s="1"/>
  <c r="J29" i="41"/>
  <c r="I29" i="41"/>
  <c r="J87" i="41" s="1"/>
  <c r="H29" i="41"/>
  <c r="G29" i="41"/>
  <c r="H87" i="41" s="1"/>
  <c r="F29" i="41"/>
  <c r="E29" i="41"/>
  <c r="D29" i="41"/>
  <c r="C29" i="41"/>
  <c r="B29" i="41"/>
  <c r="BC28" i="41"/>
  <c r="BB28" i="41"/>
  <c r="BA28" i="41"/>
  <c r="BB86" i="41" s="1"/>
  <c r="AZ28" i="41"/>
  <c r="AY28" i="41"/>
  <c r="AZ86" i="41" s="1"/>
  <c r="AX28" i="41"/>
  <c r="AW28" i="41"/>
  <c r="AX86" i="41" s="1"/>
  <c r="AV28" i="41"/>
  <c r="AU28" i="41"/>
  <c r="AV86" i="41" s="1"/>
  <c r="AT28" i="41"/>
  <c r="AS28" i="41"/>
  <c r="AT86" i="41" s="1"/>
  <c r="AR28" i="41"/>
  <c r="AQ28" i="41"/>
  <c r="AR86" i="41" s="1"/>
  <c r="AP28" i="41"/>
  <c r="AO28" i="41"/>
  <c r="AP86" i="41" s="1"/>
  <c r="AN28" i="41"/>
  <c r="AM28" i="41"/>
  <c r="AN86" i="41" s="1"/>
  <c r="AL28" i="41"/>
  <c r="AK28" i="41"/>
  <c r="AL86" i="41" s="1"/>
  <c r="AJ28" i="41"/>
  <c r="AI28" i="41"/>
  <c r="AJ86" i="41" s="1"/>
  <c r="AH28" i="41"/>
  <c r="AG28" i="41"/>
  <c r="AH86" i="41" s="1"/>
  <c r="AF28" i="41"/>
  <c r="AE28" i="41"/>
  <c r="AF86" i="41" s="1"/>
  <c r="AD28" i="41"/>
  <c r="AC28" i="41"/>
  <c r="AD86" i="41" s="1"/>
  <c r="AB28" i="41"/>
  <c r="AA28" i="41"/>
  <c r="AB86" i="41" s="1"/>
  <c r="Z28" i="41"/>
  <c r="Y28" i="41"/>
  <c r="Z86" i="41" s="1"/>
  <c r="X28" i="41"/>
  <c r="W28" i="41"/>
  <c r="X86" i="41" s="1"/>
  <c r="V28" i="41"/>
  <c r="U28" i="41"/>
  <c r="V86" i="41" s="1"/>
  <c r="T28" i="41"/>
  <c r="S28" i="41"/>
  <c r="T86" i="41" s="1"/>
  <c r="R28" i="41"/>
  <c r="Q28" i="41"/>
  <c r="R86" i="41" s="1"/>
  <c r="P28" i="41"/>
  <c r="O28" i="41"/>
  <c r="P86" i="41" s="1"/>
  <c r="N28" i="41"/>
  <c r="M28" i="41"/>
  <c r="N86" i="41" s="1"/>
  <c r="L28" i="41"/>
  <c r="K28" i="41"/>
  <c r="L86" i="41" s="1"/>
  <c r="J28" i="41"/>
  <c r="I28" i="41"/>
  <c r="J86" i="41" s="1"/>
  <c r="H28" i="41"/>
  <c r="G28" i="41"/>
  <c r="H86" i="41" s="1"/>
  <c r="F28" i="41"/>
  <c r="E28" i="41"/>
  <c r="D28" i="41"/>
  <c r="C28" i="41"/>
  <c r="B28" i="41"/>
  <c r="BC27" i="41"/>
  <c r="BB27" i="41"/>
  <c r="BA27" i="41"/>
  <c r="BB85" i="41" s="1"/>
  <c r="AZ27" i="41"/>
  <c r="AY27" i="41"/>
  <c r="AX27" i="41"/>
  <c r="AW27" i="41"/>
  <c r="AX85" i="41" s="1"/>
  <c r="AV27" i="41"/>
  <c r="AU27" i="41"/>
  <c r="AT27" i="41"/>
  <c r="AS27" i="41"/>
  <c r="AT85" i="41" s="1"/>
  <c r="AR27" i="41"/>
  <c r="AQ27" i="41"/>
  <c r="AP27" i="41"/>
  <c r="AO27" i="41"/>
  <c r="AP85" i="41" s="1"/>
  <c r="AN27" i="41"/>
  <c r="AM27" i="41"/>
  <c r="AL27" i="41"/>
  <c r="AK27" i="41"/>
  <c r="AL85" i="41" s="1"/>
  <c r="AJ27" i="41"/>
  <c r="AI27" i="41"/>
  <c r="AH27" i="41"/>
  <c r="AG27" i="41"/>
  <c r="AH85" i="41" s="1"/>
  <c r="AF27" i="41"/>
  <c r="AE27" i="41"/>
  <c r="AD27" i="41"/>
  <c r="AC27" i="41"/>
  <c r="AD85" i="41" s="1"/>
  <c r="AB27" i="41"/>
  <c r="AA27" i="41"/>
  <c r="Z27" i="41"/>
  <c r="Y27" i="41"/>
  <c r="Z85" i="41" s="1"/>
  <c r="X27" i="41"/>
  <c r="W27" i="41"/>
  <c r="V27" i="41"/>
  <c r="U27" i="41"/>
  <c r="V85" i="41" s="1"/>
  <c r="T27" i="41"/>
  <c r="S27" i="41"/>
  <c r="R27" i="41"/>
  <c r="Q27" i="41"/>
  <c r="R85" i="41" s="1"/>
  <c r="P27" i="41"/>
  <c r="O27" i="41"/>
  <c r="N27" i="41"/>
  <c r="M27" i="41"/>
  <c r="N85" i="41" s="1"/>
  <c r="L27" i="41"/>
  <c r="K27" i="41"/>
  <c r="J27" i="41"/>
  <c r="I27" i="41"/>
  <c r="J85" i="41" s="1"/>
  <c r="H27" i="41"/>
  <c r="G27" i="41"/>
  <c r="F27" i="41"/>
  <c r="E27" i="41"/>
  <c r="D27" i="41"/>
  <c r="C27" i="41"/>
  <c r="B27" i="41"/>
  <c r="BC26" i="41"/>
  <c r="BB26" i="41"/>
  <c r="BA26" i="41"/>
  <c r="AZ26" i="41"/>
  <c r="AY26" i="41"/>
  <c r="AZ84" i="41" s="1"/>
  <c r="AX26" i="41"/>
  <c r="AW26" i="41"/>
  <c r="AV26" i="41"/>
  <c r="AW84" i="41" s="1"/>
  <c r="AU26" i="41"/>
  <c r="AV84" i="41" s="1"/>
  <c r="AT26" i="41"/>
  <c r="AS26" i="41"/>
  <c r="AR26" i="41"/>
  <c r="AQ26" i="41"/>
  <c r="AR84" i="41" s="1"/>
  <c r="AP26" i="41"/>
  <c r="AO26" i="41"/>
  <c r="AN26" i="41"/>
  <c r="AM26" i="41"/>
  <c r="AN84" i="41" s="1"/>
  <c r="AL26" i="41"/>
  <c r="AK26" i="41"/>
  <c r="AJ26" i="41"/>
  <c r="AI26" i="41"/>
  <c r="AJ84" i="41" s="1"/>
  <c r="AH26" i="41"/>
  <c r="AG26" i="41"/>
  <c r="AF26" i="41"/>
  <c r="AG84" i="41" s="1"/>
  <c r="AE26" i="41"/>
  <c r="AF84" i="41" s="1"/>
  <c r="AD26" i="41"/>
  <c r="AC26" i="41"/>
  <c r="AB26" i="41"/>
  <c r="AA26" i="41"/>
  <c r="AB84" i="41" s="1"/>
  <c r="Z26" i="41"/>
  <c r="Y26" i="41"/>
  <c r="X26" i="41"/>
  <c r="W26" i="41"/>
  <c r="X84" i="41" s="1"/>
  <c r="V26" i="41"/>
  <c r="U26" i="41"/>
  <c r="T26" i="41"/>
  <c r="S26" i="41"/>
  <c r="T84" i="41" s="1"/>
  <c r="R26" i="41"/>
  <c r="Q26" i="41"/>
  <c r="P26" i="41"/>
  <c r="Q84" i="41" s="1"/>
  <c r="O26" i="41"/>
  <c r="P84" i="41" s="1"/>
  <c r="N26" i="41"/>
  <c r="M26" i="41"/>
  <c r="L26" i="41"/>
  <c r="K26" i="41"/>
  <c r="L84" i="41" s="1"/>
  <c r="J26" i="41"/>
  <c r="I26" i="41"/>
  <c r="H26" i="41"/>
  <c r="G26" i="41"/>
  <c r="H84" i="41" s="1"/>
  <c r="F26" i="41"/>
  <c r="E26" i="41"/>
  <c r="D26" i="41"/>
  <c r="C26" i="41"/>
  <c r="B26" i="41"/>
  <c r="BC25" i="41"/>
  <c r="BB25" i="41"/>
  <c r="BA25" i="41"/>
  <c r="BB83" i="41" s="1"/>
  <c r="AZ25" i="41"/>
  <c r="AY25" i="41"/>
  <c r="AX25" i="41"/>
  <c r="AW25" i="41"/>
  <c r="AX83" i="41" s="1"/>
  <c r="AV25" i="41"/>
  <c r="AU25" i="41"/>
  <c r="AT25" i="41"/>
  <c r="AS25" i="41"/>
  <c r="AT83" i="41" s="1"/>
  <c r="AR25" i="41"/>
  <c r="AQ25" i="41"/>
  <c r="AP25" i="41"/>
  <c r="AO25" i="41"/>
  <c r="AP83" i="41" s="1"/>
  <c r="AN25" i="41"/>
  <c r="AM25" i="41"/>
  <c r="AL25" i="41"/>
  <c r="AK25" i="41"/>
  <c r="AL83" i="41" s="1"/>
  <c r="AJ25" i="41"/>
  <c r="AI25" i="41"/>
  <c r="AH25" i="41"/>
  <c r="AG25" i="41"/>
  <c r="AH83" i="41" s="1"/>
  <c r="AF25" i="41"/>
  <c r="AE25" i="41"/>
  <c r="AD25" i="41"/>
  <c r="AC25" i="41"/>
  <c r="AD83" i="41" s="1"/>
  <c r="AB25" i="41"/>
  <c r="AA25" i="41"/>
  <c r="Z25" i="41"/>
  <c r="Y25" i="41"/>
  <c r="Z83" i="41" s="1"/>
  <c r="X25" i="41"/>
  <c r="W25" i="41"/>
  <c r="V25" i="41"/>
  <c r="U25" i="41"/>
  <c r="V83" i="41" s="1"/>
  <c r="T25" i="41"/>
  <c r="S25" i="41"/>
  <c r="R25" i="41"/>
  <c r="Q25" i="41"/>
  <c r="R83" i="41" s="1"/>
  <c r="P25" i="41"/>
  <c r="O25" i="41"/>
  <c r="N25" i="41"/>
  <c r="M25" i="41"/>
  <c r="N83" i="41" s="1"/>
  <c r="L25" i="41"/>
  <c r="K25" i="41"/>
  <c r="J25" i="41"/>
  <c r="I25" i="41"/>
  <c r="J83" i="41" s="1"/>
  <c r="H25" i="41"/>
  <c r="G25" i="41"/>
  <c r="F25" i="41"/>
  <c r="E25" i="41"/>
  <c r="D25" i="41"/>
  <c r="C25" i="41"/>
  <c r="B25" i="41"/>
  <c r="BC24" i="41"/>
  <c r="BB24" i="41"/>
  <c r="BA24" i="41"/>
  <c r="AZ24" i="41"/>
  <c r="AY24" i="41"/>
  <c r="AZ82" i="41" s="1"/>
  <c r="AX24" i="41"/>
  <c r="AW24" i="41"/>
  <c r="AV24" i="41"/>
  <c r="AU24" i="41"/>
  <c r="AV82" i="41" s="1"/>
  <c r="AT24" i="41"/>
  <c r="AS24" i="41"/>
  <c r="AR24" i="41"/>
  <c r="AQ24" i="41"/>
  <c r="AR82" i="41" s="1"/>
  <c r="AP24" i="41"/>
  <c r="AO24" i="41"/>
  <c r="AN24" i="41"/>
  <c r="AM24" i="41"/>
  <c r="AN82" i="41" s="1"/>
  <c r="AL24" i="41"/>
  <c r="AK24" i="41"/>
  <c r="AJ24" i="41"/>
  <c r="AI24" i="41"/>
  <c r="AJ82" i="41" s="1"/>
  <c r="AH24" i="41"/>
  <c r="AG24" i="41"/>
  <c r="AF24" i="41"/>
  <c r="AE24" i="41"/>
  <c r="AF82" i="41" s="1"/>
  <c r="AD24" i="41"/>
  <c r="AC24" i="41"/>
  <c r="AB24" i="41"/>
  <c r="AA24" i="41"/>
  <c r="AB82" i="41" s="1"/>
  <c r="Z24" i="41"/>
  <c r="Y24" i="41"/>
  <c r="X24" i="41"/>
  <c r="W24" i="41"/>
  <c r="X82" i="41" s="1"/>
  <c r="V24" i="41"/>
  <c r="U24" i="41"/>
  <c r="T24" i="41"/>
  <c r="S24" i="41"/>
  <c r="T82" i="41" s="1"/>
  <c r="R24" i="41"/>
  <c r="Q24" i="41"/>
  <c r="P24" i="41"/>
  <c r="O24" i="41"/>
  <c r="P82" i="41" s="1"/>
  <c r="N24" i="41"/>
  <c r="M24" i="41"/>
  <c r="L24" i="41"/>
  <c r="K24" i="41"/>
  <c r="L82" i="41" s="1"/>
  <c r="J24" i="41"/>
  <c r="I24" i="41"/>
  <c r="H24" i="41"/>
  <c r="G24" i="41"/>
  <c r="H82" i="41" s="1"/>
  <c r="F24" i="41"/>
  <c r="E24" i="41"/>
  <c r="D24" i="41"/>
  <c r="C24" i="41"/>
  <c r="B24" i="41"/>
  <c r="BC23" i="41"/>
  <c r="BB23" i="41"/>
  <c r="BA23" i="41"/>
  <c r="BB81" i="41" s="1"/>
  <c r="AZ23" i="41"/>
  <c r="AY23" i="41"/>
  <c r="AX23" i="41"/>
  <c r="AW23" i="41"/>
  <c r="AX81" i="41" s="1"/>
  <c r="AV23" i="41"/>
  <c r="AU23" i="41"/>
  <c r="AT23" i="41"/>
  <c r="AS23" i="41"/>
  <c r="AT81" i="41" s="1"/>
  <c r="AR23" i="41"/>
  <c r="AQ23" i="41"/>
  <c r="AP23" i="41"/>
  <c r="AO23" i="41"/>
  <c r="AP81" i="41" s="1"/>
  <c r="AN23" i="41"/>
  <c r="AM23" i="41"/>
  <c r="AL23" i="41"/>
  <c r="AK23" i="41"/>
  <c r="AL81" i="41" s="1"/>
  <c r="AJ23" i="41"/>
  <c r="AI23" i="41"/>
  <c r="AH23" i="41"/>
  <c r="AG23" i="41"/>
  <c r="AH81" i="41" s="1"/>
  <c r="AF23" i="41"/>
  <c r="AE23" i="41"/>
  <c r="AD23" i="41"/>
  <c r="AC23" i="41"/>
  <c r="AD81" i="41" s="1"/>
  <c r="AB23" i="41"/>
  <c r="AA23" i="41"/>
  <c r="Z23" i="41"/>
  <c r="Y23" i="41"/>
  <c r="Z81" i="41" s="1"/>
  <c r="X23" i="41"/>
  <c r="W23" i="41"/>
  <c r="V23" i="41"/>
  <c r="U23" i="41"/>
  <c r="V81" i="41" s="1"/>
  <c r="T23" i="41"/>
  <c r="S23" i="41"/>
  <c r="R23" i="41"/>
  <c r="Q23" i="41"/>
  <c r="R81" i="41" s="1"/>
  <c r="P23" i="41"/>
  <c r="O23" i="41"/>
  <c r="N23" i="41"/>
  <c r="M23" i="41"/>
  <c r="N81" i="41" s="1"/>
  <c r="L23" i="41"/>
  <c r="K23" i="41"/>
  <c r="J23" i="41"/>
  <c r="I23" i="41"/>
  <c r="J81" i="41" s="1"/>
  <c r="H23" i="41"/>
  <c r="G23" i="41"/>
  <c r="F23" i="41"/>
  <c r="E23" i="41"/>
  <c r="D23" i="41"/>
  <c r="C23" i="41"/>
  <c r="B23" i="41"/>
  <c r="BC22" i="41"/>
  <c r="BB22" i="41"/>
  <c r="BA22" i="41"/>
  <c r="AZ22" i="41"/>
  <c r="AY22" i="41"/>
  <c r="AZ80" i="41" s="1"/>
  <c r="AX22" i="41"/>
  <c r="AW22" i="41"/>
  <c r="AV22" i="41"/>
  <c r="AU22" i="41"/>
  <c r="AV80" i="41" s="1"/>
  <c r="AT22" i="41"/>
  <c r="AS22" i="41"/>
  <c r="AR22" i="41"/>
  <c r="AS80" i="41" s="1"/>
  <c r="AQ22" i="41"/>
  <c r="AR80" i="41" s="1"/>
  <c r="AP22" i="41"/>
  <c r="AO22" i="41"/>
  <c r="AN22" i="41"/>
  <c r="AM22" i="41"/>
  <c r="AN80" i="41" s="1"/>
  <c r="AL22" i="41"/>
  <c r="AK22" i="41"/>
  <c r="AJ22" i="41"/>
  <c r="AI22" i="41"/>
  <c r="AJ80" i="41" s="1"/>
  <c r="AH22" i="41"/>
  <c r="AG22" i="41"/>
  <c r="AF22" i="41"/>
  <c r="AE22" i="41"/>
  <c r="AF80" i="41" s="1"/>
  <c r="AD22" i="41"/>
  <c r="AC22" i="41"/>
  <c r="AB22" i="41"/>
  <c r="AC80" i="41" s="1"/>
  <c r="AA22" i="41"/>
  <c r="AB80" i="41" s="1"/>
  <c r="Z22" i="41"/>
  <c r="Y22" i="41"/>
  <c r="X22" i="41"/>
  <c r="W22" i="41"/>
  <c r="X80" i="41" s="1"/>
  <c r="V22" i="41"/>
  <c r="U22" i="41"/>
  <c r="T22" i="41"/>
  <c r="S22" i="41"/>
  <c r="T80" i="41" s="1"/>
  <c r="R22" i="41"/>
  <c r="Q22" i="41"/>
  <c r="P22" i="41"/>
  <c r="O22" i="41"/>
  <c r="P80" i="41" s="1"/>
  <c r="N22" i="41"/>
  <c r="M22" i="41"/>
  <c r="L22" i="41"/>
  <c r="M80" i="41" s="1"/>
  <c r="K22" i="41"/>
  <c r="L80" i="41" s="1"/>
  <c r="J22" i="41"/>
  <c r="I22" i="41"/>
  <c r="H22" i="41"/>
  <c r="G22" i="41"/>
  <c r="H80" i="41" s="1"/>
  <c r="F22" i="41"/>
  <c r="E22" i="41"/>
  <c r="D22" i="41"/>
  <c r="C22" i="41"/>
  <c r="B22" i="41"/>
  <c r="BC21" i="41"/>
  <c r="BB21" i="41"/>
  <c r="BA21" i="41"/>
  <c r="BB79" i="41" s="1"/>
  <c r="AZ21" i="41"/>
  <c r="AY21" i="41"/>
  <c r="AX21" i="41"/>
  <c r="AW21" i="41"/>
  <c r="AX79" i="41" s="1"/>
  <c r="AV21" i="41"/>
  <c r="AU21" i="41"/>
  <c r="AT21" i="41"/>
  <c r="AS21" i="41"/>
  <c r="AT79" i="41" s="1"/>
  <c r="AR21" i="41"/>
  <c r="AQ21" i="41"/>
  <c r="AP21" i="41"/>
  <c r="AO21" i="41"/>
  <c r="AP79" i="41" s="1"/>
  <c r="AN21" i="41"/>
  <c r="AM21" i="41"/>
  <c r="AL21" i="41"/>
  <c r="AK21" i="41"/>
  <c r="AL79" i="41" s="1"/>
  <c r="AJ21" i="41"/>
  <c r="AI21" i="41"/>
  <c r="AH21" i="41"/>
  <c r="AG21" i="41"/>
  <c r="AH79" i="41" s="1"/>
  <c r="AF21" i="41"/>
  <c r="AE21" i="41"/>
  <c r="AD21" i="41"/>
  <c r="AC21" i="41"/>
  <c r="AD79" i="41" s="1"/>
  <c r="AB21" i="41"/>
  <c r="AA21" i="41"/>
  <c r="Z21" i="41"/>
  <c r="Y21" i="41"/>
  <c r="Z79" i="41" s="1"/>
  <c r="X21" i="41"/>
  <c r="W21" i="41"/>
  <c r="V21" i="41"/>
  <c r="U21" i="41"/>
  <c r="V79" i="41" s="1"/>
  <c r="T21" i="41"/>
  <c r="S21" i="41"/>
  <c r="R21" i="41"/>
  <c r="Q21" i="41"/>
  <c r="R79" i="41" s="1"/>
  <c r="P21" i="41"/>
  <c r="O21" i="41"/>
  <c r="N21" i="41"/>
  <c r="M21" i="41"/>
  <c r="N79" i="41" s="1"/>
  <c r="L21" i="41"/>
  <c r="K21" i="41"/>
  <c r="J21" i="41"/>
  <c r="I21" i="41"/>
  <c r="J79" i="41" s="1"/>
  <c r="H21" i="41"/>
  <c r="G21" i="41"/>
  <c r="F21" i="41"/>
  <c r="E21" i="41"/>
  <c r="D21" i="41"/>
  <c r="C21" i="41"/>
  <c r="B21" i="41"/>
  <c r="BC20" i="41"/>
  <c r="BB20" i="41"/>
  <c r="BA20" i="41"/>
  <c r="AZ20" i="41"/>
  <c r="AY20" i="41"/>
  <c r="AZ78" i="41" s="1"/>
  <c r="AX20" i="41"/>
  <c r="AW20" i="41"/>
  <c r="AV20" i="41"/>
  <c r="AU20" i="41"/>
  <c r="AV78" i="41" s="1"/>
  <c r="AT20" i="41"/>
  <c r="AS20" i="41"/>
  <c r="AR20" i="41"/>
  <c r="AQ20" i="41"/>
  <c r="AR78" i="41" s="1"/>
  <c r="AP20" i="41"/>
  <c r="AO20" i="41"/>
  <c r="AN20" i="41"/>
  <c r="AM20" i="41"/>
  <c r="AN78" i="41" s="1"/>
  <c r="AL20" i="41"/>
  <c r="AK20" i="41"/>
  <c r="AJ20" i="41"/>
  <c r="AI20" i="41"/>
  <c r="AJ78" i="41" s="1"/>
  <c r="AH20" i="41"/>
  <c r="AG20" i="41"/>
  <c r="AF20" i="41"/>
  <c r="AE20" i="41"/>
  <c r="AF78" i="41" s="1"/>
  <c r="AD20" i="41"/>
  <c r="AC20" i="41"/>
  <c r="AB20" i="41"/>
  <c r="AA20" i="41"/>
  <c r="AB78" i="41" s="1"/>
  <c r="Z20" i="41"/>
  <c r="Y20" i="41"/>
  <c r="X20" i="41"/>
  <c r="W20" i="41"/>
  <c r="X78" i="41" s="1"/>
  <c r="V20" i="41"/>
  <c r="U20" i="41"/>
  <c r="T20" i="41"/>
  <c r="S20" i="41"/>
  <c r="T78" i="41" s="1"/>
  <c r="R20" i="41"/>
  <c r="Q20" i="41"/>
  <c r="P20" i="41"/>
  <c r="O20" i="41"/>
  <c r="P78" i="41" s="1"/>
  <c r="N20" i="41"/>
  <c r="M20" i="41"/>
  <c r="L20" i="41"/>
  <c r="K20" i="41"/>
  <c r="L78" i="41" s="1"/>
  <c r="J20" i="41"/>
  <c r="I20" i="41"/>
  <c r="H20" i="41"/>
  <c r="G20" i="41"/>
  <c r="H78" i="41" s="1"/>
  <c r="F20" i="41"/>
  <c r="E20" i="41"/>
  <c r="D20" i="41"/>
  <c r="C20" i="41"/>
  <c r="B20" i="41"/>
  <c r="BC19" i="41"/>
  <c r="BB19" i="41"/>
  <c r="BA19" i="41"/>
  <c r="BB77" i="41" s="1"/>
  <c r="AZ19" i="41"/>
  <c r="AY19" i="41"/>
  <c r="AX19" i="41"/>
  <c r="AW19" i="41"/>
  <c r="AX77" i="41" s="1"/>
  <c r="AV19" i="41"/>
  <c r="AU19" i="41"/>
  <c r="AT19" i="41"/>
  <c r="AS19" i="41"/>
  <c r="AT77" i="41" s="1"/>
  <c r="AR19" i="41"/>
  <c r="AQ19" i="41"/>
  <c r="AP19" i="41"/>
  <c r="AO19" i="41"/>
  <c r="AP77" i="41" s="1"/>
  <c r="AN19" i="41"/>
  <c r="AM19" i="41"/>
  <c r="AL19" i="41"/>
  <c r="AK19" i="41"/>
  <c r="AL77" i="41" s="1"/>
  <c r="AJ19" i="41"/>
  <c r="AI19" i="41"/>
  <c r="AH19" i="41"/>
  <c r="AG19" i="41"/>
  <c r="AH77" i="41" s="1"/>
  <c r="AF19" i="41"/>
  <c r="AE19" i="41"/>
  <c r="AD19" i="41"/>
  <c r="AC19" i="41"/>
  <c r="AD77" i="41" s="1"/>
  <c r="AB19" i="41"/>
  <c r="AA19" i="41"/>
  <c r="Z19" i="41"/>
  <c r="Y19" i="41"/>
  <c r="Z77" i="41" s="1"/>
  <c r="X19" i="41"/>
  <c r="W19" i="41"/>
  <c r="V19" i="41"/>
  <c r="U19" i="41"/>
  <c r="V77" i="41" s="1"/>
  <c r="T19" i="41"/>
  <c r="S19" i="41"/>
  <c r="R19" i="41"/>
  <c r="Q19" i="41"/>
  <c r="R77" i="41" s="1"/>
  <c r="P19" i="41"/>
  <c r="O19" i="41"/>
  <c r="N19" i="41"/>
  <c r="M19" i="41"/>
  <c r="N77" i="41" s="1"/>
  <c r="L19" i="41"/>
  <c r="K19" i="41"/>
  <c r="J19" i="41"/>
  <c r="I19" i="41"/>
  <c r="J77" i="41" s="1"/>
  <c r="H19" i="41"/>
  <c r="G19" i="41"/>
  <c r="F19" i="41"/>
  <c r="E19" i="41"/>
  <c r="D19" i="41"/>
  <c r="C19" i="41"/>
  <c r="B19" i="41"/>
  <c r="BC18" i="41"/>
  <c r="BB18" i="41"/>
  <c r="BA18" i="41"/>
  <c r="AZ18" i="41"/>
  <c r="AY18" i="41"/>
  <c r="AZ76" i="41" s="1"/>
  <c r="AX18" i="41"/>
  <c r="AW18" i="41"/>
  <c r="AV18" i="41"/>
  <c r="AU18" i="41"/>
  <c r="AV76" i="41" s="1"/>
  <c r="AT18" i="41"/>
  <c r="AS18" i="41"/>
  <c r="AR18" i="41"/>
  <c r="AQ18" i="41"/>
  <c r="AR76" i="41" s="1"/>
  <c r="AP18" i="41"/>
  <c r="AO18" i="41"/>
  <c r="AN18" i="41"/>
  <c r="AO76" i="41" s="1"/>
  <c r="AM18" i="41"/>
  <c r="AN76" i="41" s="1"/>
  <c r="AL18" i="41"/>
  <c r="AK18" i="41"/>
  <c r="AJ18" i="41"/>
  <c r="AI18" i="41"/>
  <c r="AJ76" i="41" s="1"/>
  <c r="AH18" i="41"/>
  <c r="AG18" i="41"/>
  <c r="AF18" i="41"/>
  <c r="AE18" i="41"/>
  <c r="AF76" i="41" s="1"/>
  <c r="AD18" i="41"/>
  <c r="AC18" i="41"/>
  <c r="AB18" i="41"/>
  <c r="AA18" i="41"/>
  <c r="AB76" i="41" s="1"/>
  <c r="Z18" i="41"/>
  <c r="Y18" i="41"/>
  <c r="X18" i="41"/>
  <c r="Y76" i="41" s="1"/>
  <c r="W18" i="41"/>
  <c r="X76" i="41" s="1"/>
  <c r="V18" i="41"/>
  <c r="U18" i="41"/>
  <c r="T18" i="41"/>
  <c r="S18" i="41"/>
  <c r="T76" i="41" s="1"/>
  <c r="R18" i="41"/>
  <c r="Q18" i="41"/>
  <c r="P18" i="41"/>
  <c r="O18" i="41"/>
  <c r="P76" i="41" s="1"/>
  <c r="N18" i="41"/>
  <c r="M18" i="41"/>
  <c r="L18" i="41"/>
  <c r="K18" i="41"/>
  <c r="L76" i="41" s="1"/>
  <c r="J18" i="41"/>
  <c r="I18" i="41"/>
  <c r="H18" i="41"/>
  <c r="I76" i="41" s="1"/>
  <c r="G18" i="41"/>
  <c r="H76" i="41" s="1"/>
  <c r="F18" i="41"/>
  <c r="E18" i="41"/>
  <c r="D18" i="41"/>
  <c r="C18" i="41"/>
  <c r="B18" i="41"/>
  <c r="BC17" i="41"/>
  <c r="BB17" i="41"/>
  <c r="BA17" i="41"/>
  <c r="BB75" i="41" s="1"/>
  <c r="AZ17" i="41"/>
  <c r="AY17" i="41"/>
  <c r="AX17" i="41"/>
  <c r="AW17" i="41"/>
  <c r="AX75" i="41" s="1"/>
  <c r="AV17" i="41"/>
  <c r="AU17" i="41"/>
  <c r="AT17" i="41"/>
  <c r="AS17" i="41"/>
  <c r="AT75" i="41" s="1"/>
  <c r="AR17" i="41"/>
  <c r="AQ17" i="41"/>
  <c r="AP17" i="41"/>
  <c r="AO17" i="41"/>
  <c r="AP75" i="41" s="1"/>
  <c r="AN17" i="41"/>
  <c r="AM17" i="41"/>
  <c r="AL17" i="41"/>
  <c r="AK17" i="41"/>
  <c r="AL75" i="41" s="1"/>
  <c r="AJ17" i="41"/>
  <c r="AI17" i="41"/>
  <c r="AH17" i="41"/>
  <c r="AG17" i="41"/>
  <c r="AH75" i="41" s="1"/>
  <c r="AF17" i="41"/>
  <c r="AE17" i="41"/>
  <c r="AD17" i="41"/>
  <c r="AC17" i="41"/>
  <c r="AD75" i="41" s="1"/>
  <c r="AB17" i="41"/>
  <c r="AA17" i="41"/>
  <c r="Z17" i="41"/>
  <c r="Y17" i="41"/>
  <c r="Z75" i="41" s="1"/>
  <c r="X17" i="41"/>
  <c r="W17" i="41"/>
  <c r="V17" i="41"/>
  <c r="U17" i="41"/>
  <c r="V75" i="41" s="1"/>
  <c r="T17" i="41"/>
  <c r="S17" i="41"/>
  <c r="R17" i="41"/>
  <c r="Q17" i="41"/>
  <c r="R75" i="41" s="1"/>
  <c r="P17" i="41"/>
  <c r="O17" i="41"/>
  <c r="N17" i="41"/>
  <c r="M17" i="41"/>
  <c r="N75" i="41" s="1"/>
  <c r="L17" i="41"/>
  <c r="K17" i="41"/>
  <c r="J17" i="41"/>
  <c r="I17" i="41"/>
  <c r="J75" i="41" s="1"/>
  <c r="H17" i="41"/>
  <c r="G17" i="41"/>
  <c r="F17" i="41"/>
  <c r="E17" i="41"/>
  <c r="D17" i="41"/>
  <c r="C17" i="41"/>
  <c r="B17" i="41"/>
  <c r="BC16" i="41"/>
  <c r="BB16" i="41"/>
  <c r="BA16" i="41"/>
  <c r="AZ16" i="41"/>
  <c r="AY16" i="41"/>
  <c r="AZ74" i="41" s="1"/>
  <c r="AX16" i="41"/>
  <c r="AW16" i="41"/>
  <c r="AV16" i="41"/>
  <c r="AU16" i="41"/>
  <c r="AV74" i="41" s="1"/>
  <c r="AT16" i="41"/>
  <c r="AS16" i="41"/>
  <c r="AR16" i="41"/>
  <c r="AQ16" i="41"/>
  <c r="AR74" i="41" s="1"/>
  <c r="AP16" i="41"/>
  <c r="AO16" i="41"/>
  <c r="AN16" i="41"/>
  <c r="AM16" i="41"/>
  <c r="AN74" i="41" s="1"/>
  <c r="AL16" i="41"/>
  <c r="AK16" i="41"/>
  <c r="AJ16" i="41"/>
  <c r="AI16" i="41"/>
  <c r="AJ74" i="41" s="1"/>
  <c r="AH16" i="41"/>
  <c r="AG16" i="41"/>
  <c r="AF16" i="41"/>
  <c r="AE16" i="41"/>
  <c r="AF74" i="41" s="1"/>
  <c r="AD16" i="41"/>
  <c r="AC16" i="41"/>
  <c r="AB16" i="41"/>
  <c r="AA16" i="41"/>
  <c r="AB74" i="41" s="1"/>
  <c r="Z16" i="41"/>
  <c r="Y16" i="41"/>
  <c r="X16" i="41"/>
  <c r="W16" i="41"/>
  <c r="X74" i="41" s="1"/>
  <c r="V16" i="41"/>
  <c r="U16" i="41"/>
  <c r="T16" i="41"/>
  <c r="S16" i="41"/>
  <c r="T74" i="41" s="1"/>
  <c r="R16" i="41"/>
  <c r="Q16" i="41"/>
  <c r="P16" i="41"/>
  <c r="O16" i="41"/>
  <c r="P74" i="41" s="1"/>
  <c r="N16" i="41"/>
  <c r="M16" i="41"/>
  <c r="L16" i="41"/>
  <c r="K16" i="41"/>
  <c r="L74" i="41" s="1"/>
  <c r="J16" i="41"/>
  <c r="I16" i="41"/>
  <c r="H16" i="41"/>
  <c r="G16" i="41"/>
  <c r="H74" i="41" s="1"/>
  <c r="F16" i="41"/>
  <c r="E16" i="41"/>
  <c r="D16" i="41"/>
  <c r="C16" i="41"/>
  <c r="B16" i="41"/>
  <c r="BC15" i="41"/>
  <c r="BB15" i="41"/>
  <c r="BA15" i="41"/>
  <c r="BB73" i="41" s="1"/>
  <c r="AZ15" i="41"/>
  <c r="AY15" i="41"/>
  <c r="AX15" i="41"/>
  <c r="AW15" i="41"/>
  <c r="AX73" i="41" s="1"/>
  <c r="AV15" i="41"/>
  <c r="AU15" i="41"/>
  <c r="AT15" i="41"/>
  <c r="AS15" i="41"/>
  <c r="AT73" i="41" s="1"/>
  <c r="AR15" i="41"/>
  <c r="AQ15" i="41"/>
  <c r="AP15" i="41"/>
  <c r="AO15" i="41"/>
  <c r="AP73" i="41" s="1"/>
  <c r="AN15" i="41"/>
  <c r="AM15" i="41"/>
  <c r="AL15" i="41"/>
  <c r="AK15" i="41"/>
  <c r="AL73" i="41" s="1"/>
  <c r="AJ15" i="41"/>
  <c r="AI15" i="41"/>
  <c r="AH15" i="41"/>
  <c r="AI73" i="41" s="1"/>
  <c r="AG15" i="41"/>
  <c r="AF15" i="41"/>
  <c r="AE15" i="41"/>
  <c r="AD15" i="41"/>
  <c r="AE73" i="41" s="1"/>
  <c r="AC15" i="41"/>
  <c r="AB15" i="41"/>
  <c r="AA15" i="41"/>
  <c r="Z15" i="41"/>
  <c r="AA73" i="41" s="1"/>
  <c r="Y15" i="41"/>
  <c r="X15" i="41"/>
  <c r="W15" i="41"/>
  <c r="V15" i="41"/>
  <c r="W73" i="41" s="1"/>
  <c r="U15" i="41"/>
  <c r="T15" i="41"/>
  <c r="S15" i="41"/>
  <c r="R15" i="41"/>
  <c r="S73" i="41" s="1"/>
  <c r="Q15" i="41"/>
  <c r="P15" i="41"/>
  <c r="O15" i="41"/>
  <c r="N15" i="41"/>
  <c r="O73" i="41" s="1"/>
  <c r="M15" i="41"/>
  <c r="L15" i="41"/>
  <c r="K15" i="41"/>
  <c r="J15" i="41"/>
  <c r="K73" i="41" s="1"/>
  <c r="I15" i="41"/>
  <c r="H15" i="41"/>
  <c r="G15" i="41"/>
  <c r="F15" i="41"/>
  <c r="E15" i="41"/>
  <c r="D15" i="41"/>
  <c r="C15" i="41"/>
  <c r="B15" i="41"/>
  <c r="BC14" i="41"/>
  <c r="BB14" i="41"/>
  <c r="BA14" i="41"/>
  <c r="AZ14" i="41"/>
  <c r="BA72" i="41" s="1"/>
  <c r="AY14" i="41"/>
  <c r="AX14" i="41"/>
  <c r="AW14" i="41"/>
  <c r="AV14" i="41"/>
  <c r="AW72" i="41" s="1"/>
  <c r="AU14" i="41"/>
  <c r="AT14" i="41"/>
  <c r="AS14" i="41"/>
  <c r="AR14" i="41"/>
  <c r="AS72" i="41" s="1"/>
  <c r="AQ14" i="41"/>
  <c r="AP14" i="41"/>
  <c r="AO14" i="41"/>
  <c r="AN14" i="41"/>
  <c r="AO72" i="41" s="1"/>
  <c r="AM14" i="41"/>
  <c r="AL14" i="41"/>
  <c r="AK14" i="41"/>
  <c r="AJ14" i="41"/>
  <c r="AK72" i="41" s="1"/>
  <c r="AI14" i="41"/>
  <c r="AH14" i="41"/>
  <c r="AG14" i="41"/>
  <c r="AF14" i="41"/>
  <c r="AG72" i="41" s="1"/>
  <c r="AE14" i="41"/>
  <c r="AD14" i="41"/>
  <c r="AC14" i="41"/>
  <c r="AB14" i="41"/>
  <c r="AC72" i="41" s="1"/>
  <c r="AA14" i="41"/>
  <c r="Z14" i="41"/>
  <c r="Y14" i="41"/>
  <c r="X14" i="41"/>
  <c r="Y72" i="41" s="1"/>
  <c r="W14" i="41"/>
  <c r="V14" i="41"/>
  <c r="U14" i="41"/>
  <c r="T14" i="41"/>
  <c r="U72" i="41" s="1"/>
  <c r="S14" i="41"/>
  <c r="R14" i="41"/>
  <c r="Q14" i="41"/>
  <c r="P14" i="41"/>
  <c r="Q72" i="41" s="1"/>
  <c r="O14" i="41"/>
  <c r="N14" i="41"/>
  <c r="M14" i="41"/>
  <c r="L14" i="41"/>
  <c r="M72" i="41" s="1"/>
  <c r="K14" i="41"/>
  <c r="J14" i="41"/>
  <c r="I14" i="41"/>
  <c r="H14" i="41"/>
  <c r="I72" i="41" s="1"/>
  <c r="G14" i="41"/>
  <c r="F14" i="41"/>
  <c r="E14" i="41"/>
  <c r="D14" i="41"/>
  <c r="C14" i="41"/>
  <c r="B14" i="41"/>
  <c r="BC13" i="41"/>
  <c r="BB13" i="41"/>
  <c r="BC71" i="41" s="1"/>
  <c r="BA13" i="41"/>
  <c r="BB71" i="41" s="1"/>
  <c r="AZ13" i="41"/>
  <c r="BA71" i="41" s="1"/>
  <c r="AY13" i="41"/>
  <c r="AZ71" i="41" s="1"/>
  <c r="AX13" i="41"/>
  <c r="AY71" i="41" s="1"/>
  <c r="AW13" i="41"/>
  <c r="AX71" i="41" s="1"/>
  <c r="AV13" i="41"/>
  <c r="AW71" i="41" s="1"/>
  <c r="AU13" i="41"/>
  <c r="AV71" i="41" s="1"/>
  <c r="AT13" i="41"/>
  <c r="AU71" i="41" s="1"/>
  <c r="AS13" i="41"/>
  <c r="AT71" i="41" s="1"/>
  <c r="AR13" i="41"/>
  <c r="AS71" i="41" s="1"/>
  <c r="AQ13" i="41"/>
  <c r="AR71" i="41" s="1"/>
  <c r="AP13" i="41"/>
  <c r="AQ71" i="41" s="1"/>
  <c r="AO13" i="41"/>
  <c r="AP71" i="41" s="1"/>
  <c r="AN13" i="41"/>
  <c r="AO71" i="41" s="1"/>
  <c r="AM13" i="41"/>
  <c r="AN71" i="41" s="1"/>
  <c r="AL13" i="41"/>
  <c r="AK13" i="41"/>
  <c r="AJ13" i="41"/>
  <c r="AI13" i="41"/>
  <c r="AH13" i="41"/>
  <c r="AI71" i="41" s="1"/>
  <c r="AG13" i="41"/>
  <c r="AF13" i="41"/>
  <c r="AE13" i="41"/>
  <c r="AD13" i="41"/>
  <c r="AE71" i="41" s="1"/>
  <c r="AC13" i="41"/>
  <c r="AB13" i="41"/>
  <c r="AA13" i="41"/>
  <c r="Z13" i="41"/>
  <c r="AA71" i="41" s="1"/>
  <c r="Y13" i="41"/>
  <c r="X13" i="41"/>
  <c r="W13" i="41"/>
  <c r="V13" i="41"/>
  <c r="W71" i="41" s="1"/>
  <c r="U13" i="41"/>
  <c r="T13" i="41"/>
  <c r="S13" i="41"/>
  <c r="R13" i="41"/>
  <c r="S71" i="41" s="1"/>
  <c r="Q13" i="41"/>
  <c r="P13" i="41"/>
  <c r="O13" i="41"/>
  <c r="N13" i="41"/>
  <c r="O71" i="41" s="1"/>
  <c r="M13" i="41"/>
  <c r="L13" i="41"/>
  <c r="K13" i="41"/>
  <c r="J13" i="41"/>
  <c r="K71" i="41" s="1"/>
  <c r="I13" i="41"/>
  <c r="H13" i="41"/>
  <c r="G13" i="41"/>
  <c r="F13" i="41"/>
  <c r="E13" i="41"/>
  <c r="D13" i="41"/>
  <c r="C13" i="41"/>
  <c r="B13" i="41"/>
  <c r="BC12" i="41"/>
  <c r="BB12" i="41"/>
  <c r="BA12" i="41"/>
  <c r="AZ12" i="41"/>
  <c r="BA70" i="41" s="1"/>
  <c r="AY12" i="41"/>
  <c r="AX12" i="41"/>
  <c r="AW12" i="41"/>
  <c r="AV12" i="41"/>
  <c r="AW70" i="41" s="1"/>
  <c r="AU12" i="41"/>
  <c r="AT12" i="41"/>
  <c r="AS12" i="41"/>
  <c r="AR12" i="41"/>
  <c r="AS70" i="41" s="1"/>
  <c r="AQ12" i="41"/>
  <c r="AP12" i="41"/>
  <c r="AO12" i="41"/>
  <c r="AN12" i="41"/>
  <c r="AO70" i="41" s="1"/>
  <c r="AM12" i="41"/>
  <c r="AL12" i="41"/>
  <c r="AK12" i="41"/>
  <c r="AJ12" i="41"/>
  <c r="AK70" i="41" s="1"/>
  <c r="AI12" i="41"/>
  <c r="AH12" i="41"/>
  <c r="AG12" i="41"/>
  <c r="AF12" i="41"/>
  <c r="AG70" i="41" s="1"/>
  <c r="AE12" i="41"/>
  <c r="AD12" i="41"/>
  <c r="AC12" i="41"/>
  <c r="AB12" i="41"/>
  <c r="AC70" i="41" s="1"/>
  <c r="AA12" i="41"/>
  <c r="Z12" i="41"/>
  <c r="Y12" i="41"/>
  <c r="X12" i="41"/>
  <c r="Y70" i="41" s="1"/>
  <c r="W12" i="41"/>
  <c r="V12" i="41"/>
  <c r="U12" i="41"/>
  <c r="T12" i="41"/>
  <c r="U70" i="41" s="1"/>
  <c r="S12" i="41"/>
  <c r="R12" i="41"/>
  <c r="Q12" i="41"/>
  <c r="P12" i="41"/>
  <c r="Q70" i="41" s="1"/>
  <c r="O12" i="41"/>
  <c r="N12" i="41"/>
  <c r="M12" i="41"/>
  <c r="L12" i="41"/>
  <c r="M70" i="41" s="1"/>
  <c r="K12" i="41"/>
  <c r="J12" i="41"/>
  <c r="I12" i="41"/>
  <c r="H12" i="41"/>
  <c r="I70" i="41" s="1"/>
  <c r="G12" i="41"/>
  <c r="F12" i="41"/>
  <c r="E12" i="41"/>
  <c r="D12" i="41"/>
  <c r="C12" i="41"/>
  <c r="B12" i="41"/>
  <c r="BC11" i="41"/>
  <c r="BB11" i="41"/>
  <c r="BC69" i="41" s="1"/>
  <c r="BA11" i="41"/>
  <c r="AZ11" i="41"/>
  <c r="AY11" i="41"/>
  <c r="AX11" i="41"/>
  <c r="AY69" i="41" s="1"/>
  <c r="AW11" i="41"/>
  <c r="AV11" i="41"/>
  <c r="AU11" i="41"/>
  <c r="AT11" i="41"/>
  <c r="AU69" i="41" s="1"/>
  <c r="AS11" i="41"/>
  <c r="AR11" i="41"/>
  <c r="AQ11" i="41"/>
  <c r="AP11" i="41"/>
  <c r="AQ69" i="41" s="1"/>
  <c r="AO11" i="41"/>
  <c r="AN11" i="41"/>
  <c r="AM11" i="41"/>
  <c r="AL11" i="41"/>
  <c r="AM69" i="41" s="1"/>
  <c r="AK11" i="41"/>
  <c r="AJ11" i="41"/>
  <c r="AI11" i="41"/>
  <c r="AH11" i="41"/>
  <c r="AI69" i="41" s="1"/>
  <c r="AG11" i="41"/>
  <c r="AF11" i="41"/>
  <c r="AE11" i="41"/>
  <c r="AD11" i="41"/>
  <c r="AE69" i="41" s="1"/>
  <c r="AC11" i="41"/>
  <c r="AB11" i="41"/>
  <c r="AA11" i="41"/>
  <c r="Z11" i="41"/>
  <c r="AA69" i="41" s="1"/>
  <c r="Y11" i="41"/>
  <c r="X11" i="41"/>
  <c r="W11" i="41"/>
  <c r="V11" i="41"/>
  <c r="W69" i="41" s="1"/>
  <c r="U11" i="41"/>
  <c r="T11" i="41"/>
  <c r="S11" i="41"/>
  <c r="R11" i="41"/>
  <c r="S69" i="41" s="1"/>
  <c r="Q11" i="41"/>
  <c r="P11" i="41"/>
  <c r="O11" i="41"/>
  <c r="N11" i="41"/>
  <c r="O69" i="41" s="1"/>
  <c r="M11" i="41"/>
  <c r="L11" i="41"/>
  <c r="K11" i="41"/>
  <c r="J11" i="41"/>
  <c r="K69" i="41" s="1"/>
  <c r="I11" i="41"/>
  <c r="H11" i="41"/>
  <c r="G11" i="41"/>
  <c r="F11" i="41"/>
  <c r="E11" i="41"/>
  <c r="D11" i="41"/>
  <c r="C11" i="41"/>
  <c r="B11" i="41"/>
  <c r="BC10" i="41"/>
  <c r="BB10" i="41"/>
  <c r="BA10" i="41"/>
  <c r="AZ10" i="41"/>
  <c r="BA68" i="41" s="1"/>
  <c r="AY10" i="41"/>
  <c r="AX10" i="41"/>
  <c r="AW10" i="41"/>
  <c r="AV10" i="41"/>
  <c r="AW68" i="41" s="1"/>
  <c r="AU10" i="41"/>
  <c r="AT10" i="41"/>
  <c r="AS10" i="41"/>
  <c r="AR10" i="41"/>
  <c r="AS68" i="41" s="1"/>
  <c r="AQ10" i="41"/>
  <c r="AP10" i="41"/>
  <c r="AO10" i="41"/>
  <c r="AN10" i="41"/>
  <c r="AO68" i="41" s="1"/>
  <c r="AM10" i="41"/>
  <c r="AL10" i="41"/>
  <c r="AK10" i="41"/>
  <c r="AJ10" i="41"/>
  <c r="AK68" i="41" s="1"/>
  <c r="AI10" i="41"/>
  <c r="AH10" i="41"/>
  <c r="AG10" i="41"/>
  <c r="AF10" i="41"/>
  <c r="AG68" i="41" s="1"/>
  <c r="AE10" i="41"/>
  <c r="AD10" i="41"/>
  <c r="AC10" i="41"/>
  <c r="AB10" i="41"/>
  <c r="AC68" i="41" s="1"/>
  <c r="AA10" i="41"/>
  <c r="Z10" i="41"/>
  <c r="Y10" i="41"/>
  <c r="X10" i="41"/>
  <c r="Y68" i="41" s="1"/>
  <c r="W10" i="41"/>
  <c r="V10" i="41"/>
  <c r="U10" i="41"/>
  <c r="T10" i="41"/>
  <c r="U68" i="41" s="1"/>
  <c r="S10" i="41"/>
  <c r="R10" i="41"/>
  <c r="Q10" i="41"/>
  <c r="P10" i="41"/>
  <c r="Q68" i="41" s="1"/>
  <c r="O10" i="41"/>
  <c r="N10" i="41"/>
  <c r="M10" i="41"/>
  <c r="L10" i="41"/>
  <c r="M68" i="41" s="1"/>
  <c r="K10" i="41"/>
  <c r="J10" i="41"/>
  <c r="I10" i="41"/>
  <c r="H10" i="41"/>
  <c r="I68" i="41" s="1"/>
  <c r="G10" i="41"/>
  <c r="F10" i="41"/>
  <c r="E10" i="41"/>
  <c r="D10" i="41"/>
  <c r="C10" i="41"/>
  <c r="B10" i="41"/>
  <c r="BC9" i="41"/>
  <c r="BB9" i="41"/>
  <c r="BC67" i="41" s="1"/>
  <c r="BA9" i="41"/>
  <c r="AZ9" i="41"/>
  <c r="AY9" i="41"/>
  <c r="AX9" i="41"/>
  <c r="AY67" i="41" s="1"/>
  <c r="AW9" i="41"/>
  <c r="AV9" i="41"/>
  <c r="AU9" i="41"/>
  <c r="AT9" i="41"/>
  <c r="AU67" i="41" s="1"/>
  <c r="AS9" i="41"/>
  <c r="AR9" i="41"/>
  <c r="AQ9" i="41"/>
  <c r="AP9" i="41"/>
  <c r="AQ67" i="41" s="1"/>
  <c r="AO9" i="41"/>
  <c r="AN9" i="41"/>
  <c r="AM9" i="41"/>
  <c r="AL9" i="41"/>
  <c r="AM67" i="41" s="1"/>
  <c r="AK9" i="41"/>
  <c r="AJ9" i="41"/>
  <c r="AI9" i="41"/>
  <c r="AH9" i="41"/>
  <c r="AI67" i="41" s="1"/>
  <c r="AG9" i="41"/>
  <c r="AF9" i="41"/>
  <c r="AE9" i="41"/>
  <c r="AD9" i="41"/>
  <c r="AE67" i="41" s="1"/>
  <c r="AC9" i="41"/>
  <c r="AB9" i="41"/>
  <c r="AA9" i="41"/>
  <c r="Z9" i="41"/>
  <c r="AA67" i="41" s="1"/>
  <c r="Y9" i="41"/>
  <c r="X9" i="41"/>
  <c r="W9" i="41"/>
  <c r="V9" i="41"/>
  <c r="W67" i="41" s="1"/>
  <c r="U9" i="41"/>
  <c r="T9" i="41"/>
  <c r="S9" i="41"/>
  <c r="R9" i="41"/>
  <c r="S67" i="41" s="1"/>
  <c r="Q9" i="41"/>
  <c r="P9" i="41"/>
  <c r="O9" i="41"/>
  <c r="N9" i="41"/>
  <c r="O67" i="41" s="1"/>
  <c r="M9" i="41"/>
  <c r="L9" i="41"/>
  <c r="K9" i="41"/>
  <c r="J9" i="41"/>
  <c r="K67" i="41" s="1"/>
  <c r="I9" i="41"/>
  <c r="H9" i="41"/>
  <c r="G9" i="41"/>
  <c r="F9" i="41"/>
  <c r="E9" i="41"/>
  <c r="D9" i="41"/>
  <c r="C9" i="41"/>
  <c r="B9" i="41"/>
  <c r="BC8" i="41"/>
  <c r="BB8" i="41"/>
  <c r="BA8" i="41"/>
  <c r="AZ8" i="41"/>
  <c r="BA66" i="41" s="1"/>
  <c r="AY8" i="41"/>
  <c r="AX8" i="41"/>
  <c r="AW8" i="41"/>
  <c r="AV8" i="41"/>
  <c r="AW66" i="41" s="1"/>
  <c r="AU8" i="41"/>
  <c r="AT8" i="41"/>
  <c r="AS8" i="41"/>
  <c r="AR8" i="41"/>
  <c r="AS66" i="41" s="1"/>
  <c r="AQ8" i="41"/>
  <c r="AP8" i="41"/>
  <c r="AO8" i="41"/>
  <c r="AN8" i="41"/>
  <c r="AO66" i="41" s="1"/>
  <c r="AM8" i="41"/>
  <c r="AL8" i="41"/>
  <c r="AK8" i="41"/>
  <c r="AJ8" i="41"/>
  <c r="AK66" i="41" s="1"/>
  <c r="AI8" i="41"/>
  <c r="AH8" i="41"/>
  <c r="AG8" i="41"/>
  <c r="AF8" i="41"/>
  <c r="AG66" i="41" s="1"/>
  <c r="AE8" i="41"/>
  <c r="AD8" i="41"/>
  <c r="AC8" i="41"/>
  <c r="AB8" i="41"/>
  <c r="AC66" i="41" s="1"/>
  <c r="AA8" i="41"/>
  <c r="Z8" i="41"/>
  <c r="Y8" i="41"/>
  <c r="X8" i="41"/>
  <c r="Y66" i="41" s="1"/>
  <c r="W8" i="41"/>
  <c r="V8" i="41"/>
  <c r="U8" i="41"/>
  <c r="T8" i="41"/>
  <c r="U66" i="41" s="1"/>
  <c r="S8" i="41"/>
  <c r="R8" i="41"/>
  <c r="Q8" i="41"/>
  <c r="P8" i="41"/>
  <c r="Q66" i="41" s="1"/>
  <c r="O8" i="41"/>
  <c r="N8" i="41"/>
  <c r="M8" i="41"/>
  <c r="L8" i="41"/>
  <c r="M66" i="41" s="1"/>
  <c r="K8" i="41"/>
  <c r="J8" i="41"/>
  <c r="I8" i="41"/>
  <c r="H8" i="41"/>
  <c r="I66" i="41" s="1"/>
  <c r="G8" i="41"/>
  <c r="F8" i="41"/>
  <c r="E8" i="41"/>
  <c r="D8" i="41"/>
  <c r="C8" i="41"/>
  <c r="B8" i="41"/>
  <c r="BC7" i="41"/>
  <c r="BB7" i="41"/>
  <c r="BC65" i="41" s="1"/>
  <c r="BA7" i="41"/>
  <c r="AZ7" i="41"/>
  <c r="AY7" i="41"/>
  <c r="AX7" i="41"/>
  <c r="AY65" i="41" s="1"/>
  <c r="AW7" i="41"/>
  <c r="AV7" i="41"/>
  <c r="AU7" i="41"/>
  <c r="AT7" i="41"/>
  <c r="AU65" i="41" s="1"/>
  <c r="AS7" i="41"/>
  <c r="AR7" i="41"/>
  <c r="AQ7" i="41"/>
  <c r="AP7" i="41"/>
  <c r="AQ65" i="41" s="1"/>
  <c r="AO7" i="41"/>
  <c r="AN7" i="41"/>
  <c r="AM7" i="41"/>
  <c r="AL7" i="41"/>
  <c r="AM65" i="41" s="1"/>
  <c r="AK7" i="41"/>
  <c r="AJ7" i="41"/>
  <c r="AI7" i="41"/>
  <c r="AH7" i="41"/>
  <c r="AI65" i="41" s="1"/>
  <c r="AG7" i="41"/>
  <c r="AF7" i="41"/>
  <c r="AE7" i="41"/>
  <c r="AD7" i="41"/>
  <c r="AE65" i="41" s="1"/>
  <c r="AC7" i="41"/>
  <c r="AB7" i="41"/>
  <c r="AA7" i="41"/>
  <c r="Z7" i="41"/>
  <c r="AA65" i="41" s="1"/>
  <c r="Y7" i="41"/>
  <c r="X7" i="41"/>
  <c r="W7" i="41"/>
  <c r="V7" i="41"/>
  <c r="W65" i="41" s="1"/>
  <c r="U7" i="41"/>
  <c r="T7" i="41"/>
  <c r="S7" i="41"/>
  <c r="R7" i="41"/>
  <c r="S65" i="41" s="1"/>
  <c r="Q7" i="41"/>
  <c r="P7" i="41"/>
  <c r="O7" i="41"/>
  <c r="N7" i="41"/>
  <c r="O65" i="41" s="1"/>
  <c r="M7" i="41"/>
  <c r="L7" i="41"/>
  <c r="K7" i="41"/>
  <c r="J7" i="41"/>
  <c r="K65" i="41" s="1"/>
  <c r="I7" i="41"/>
  <c r="H7" i="41"/>
  <c r="G7" i="41"/>
  <c r="F7" i="41"/>
  <c r="E7" i="41"/>
  <c r="D7" i="41"/>
  <c r="C7" i="41"/>
  <c r="B7" i="41"/>
  <c r="BC6" i="41"/>
  <c r="BB6" i="41"/>
  <c r="BA6" i="41"/>
  <c r="AZ6" i="41"/>
  <c r="BA64" i="41" s="1"/>
  <c r="AY6" i="41"/>
  <c r="AX6" i="41"/>
  <c r="AW6" i="41"/>
  <c r="AV6" i="41"/>
  <c r="AW64" i="41" s="1"/>
  <c r="AU6" i="41"/>
  <c r="AT6" i="41"/>
  <c r="AS6" i="41"/>
  <c r="AR6" i="41"/>
  <c r="AS64" i="41" s="1"/>
  <c r="AQ6" i="41"/>
  <c r="AP6" i="41"/>
  <c r="AO6" i="41"/>
  <c r="AN6" i="41"/>
  <c r="AO64" i="41" s="1"/>
  <c r="AM6" i="41"/>
  <c r="AL6" i="41"/>
  <c r="AK6" i="41"/>
  <c r="AJ6" i="41"/>
  <c r="AK64" i="41" s="1"/>
  <c r="AI6" i="41"/>
  <c r="AH6" i="41"/>
  <c r="AG6" i="41"/>
  <c r="AF6" i="41"/>
  <c r="AG64" i="41" s="1"/>
  <c r="AE6" i="41"/>
  <c r="AD6" i="41"/>
  <c r="AC6" i="41"/>
  <c r="AB6" i="41"/>
  <c r="AC64" i="41" s="1"/>
  <c r="AA6" i="41"/>
  <c r="Z6" i="41"/>
  <c r="Y6" i="41"/>
  <c r="X6" i="41"/>
  <c r="Y64" i="41" s="1"/>
  <c r="W6" i="41"/>
  <c r="V6" i="41"/>
  <c r="U6" i="41"/>
  <c r="T6" i="41"/>
  <c r="U64" i="41" s="1"/>
  <c r="S6" i="41"/>
  <c r="R6" i="41"/>
  <c r="Q6" i="41"/>
  <c r="P6" i="41"/>
  <c r="Q64" i="41" s="1"/>
  <c r="O6" i="41"/>
  <c r="N6" i="41"/>
  <c r="M6" i="41"/>
  <c r="L6" i="41"/>
  <c r="M64" i="41" s="1"/>
  <c r="K6" i="41"/>
  <c r="J6" i="41"/>
  <c r="I6" i="41"/>
  <c r="H6" i="41"/>
  <c r="I64" i="41" s="1"/>
  <c r="G6" i="41"/>
  <c r="F6" i="41"/>
  <c r="E6" i="41"/>
  <c r="D6" i="41"/>
  <c r="C6" i="41"/>
  <c r="B6" i="41"/>
  <c r="BC5" i="41"/>
  <c r="BB5" i="41"/>
  <c r="BC63" i="41" s="1"/>
  <c r="BA5" i="41"/>
  <c r="AZ5" i="41"/>
  <c r="AY5" i="41"/>
  <c r="AX5" i="41"/>
  <c r="AY63" i="41" s="1"/>
  <c r="AW5" i="41"/>
  <c r="AV5" i="41"/>
  <c r="AU5" i="41"/>
  <c r="AT5" i="41"/>
  <c r="AU63" i="41" s="1"/>
  <c r="AS5" i="41"/>
  <c r="AR5" i="41"/>
  <c r="AQ5" i="41"/>
  <c r="AP5" i="41"/>
  <c r="AQ63" i="41" s="1"/>
  <c r="AO5" i="41"/>
  <c r="AN5" i="41"/>
  <c r="AM5" i="41"/>
  <c r="AL5" i="41"/>
  <c r="AM63" i="41" s="1"/>
  <c r="AK5" i="41"/>
  <c r="AJ5" i="41"/>
  <c r="AI5" i="41"/>
  <c r="AH5" i="41"/>
  <c r="AI63" i="41" s="1"/>
  <c r="AG5" i="41"/>
  <c r="AF5" i="41"/>
  <c r="AE5" i="41"/>
  <c r="AD5" i="41"/>
  <c r="AE63" i="41" s="1"/>
  <c r="AC5" i="41"/>
  <c r="AB5" i="41"/>
  <c r="AA5" i="41"/>
  <c r="Z5" i="41"/>
  <c r="AA63" i="41" s="1"/>
  <c r="Y5" i="41"/>
  <c r="X5" i="41"/>
  <c r="W5" i="41"/>
  <c r="V5" i="41"/>
  <c r="W63" i="41" s="1"/>
  <c r="U5" i="41"/>
  <c r="T5" i="41"/>
  <c r="S5" i="41"/>
  <c r="R5" i="41"/>
  <c r="S63" i="41" s="1"/>
  <c r="Q5" i="41"/>
  <c r="P5" i="41"/>
  <c r="O5" i="41"/>
  <c r="N5" i="41"/>
  <c r="O63" i="41" s="1"/>
  <c r="M5" i="41"/>
  <c r="L5" i="41"/>
  <c r="K5" i="41"/>
  <c r="J5" i="41"/>
  <c r="K63" i="41" s="1"/>
  <c r="I5" i="41"/>
  <c r="H5" i="41"/>
  <c r="G5" i="41"/>
  <c r="F5" i="41"/>
  <c r="E5" i="41"/>
  <c r="D5" i="41"/>
  <c r="C5" i="41"/>
  <c r="B5" i="41"/>
  <c r="BC4" i="41"/>
  <c r="BB4" i="41"/>
  <c r="BA4" i="41"/>
  <c r="AZ4" i="41"/>
  <c r="BA62" i="41" s="1"/>
  <c r="AY4" i="41"/>
  <c r="AX4" i="41"/>
  <c r="AW4" i="41"/>
  <c r="AV4" i="41"/>
  <c r="AW62" i="41" s="1"/>
  <c r="AU4" i="41"/>
  <c r="AT4" i="41"/>
  <c r="AS4" i="41"/>
  <c r="AR4" i="41"/>
  <c r="AS62" i="41" s="1"/>
  <c r="AQ4" i="41"/>
  <c r="AP4" i="41"/>
  <c r="AO4" i="41"/>
  <c r="AN4" i="41"/>
  <c r="AO62" i="41" s="1"/>
  <c r="AM4" i="41"/>
  <c r="AL4" i="41"/>
  <c r="AK4" i="41"/>
  <c r="AJ4" i="41"/>
  <c r="AK62" i="41" s="1"/>
  <c r="AI4" i="41"/>
  <c r="AH4" i="41"/>
  <c r="AG4" i="41"/>
  <c r="AF4" i="41"/>
  <c r="AG62" i="41" s="1"/>
  <c r="AE4" i="41"/>
  <c r="AD4" i="41"/>
  <c r="AC4" i="41"/>
  <c r="AB4" i="41"/>
  <c r="AC62" i="41" s="1"/>
  <c r="AA4" i="41"/>
  <c r="Z4" i="41"/>
  <c r="Y4" i="41"/>
  <c r="X4" i="41"/>
  <c r="Y62" i="41" s="1"/>
  <c r="W4" i="41"/>
  <c r="V4" i="41"/>
  <c r="U4" i="41"/>
  <c r="T4" i="41"/>
  <c r="U62" i="41" s="1"/>
  <c r="S4" i="41"/>
  <c r="R4" i="41"/>
  <c r="Q4" i="41"/>
  <c r="P4" i="41"/>
  <c r="Q62" i="41" s="1"/>
  <c r="O4" i="41"/>
  <c r="N4" i="41"/>
  <c r="M4" i="41"/>
  <c r="L4" i="41"/>
  <c r="M62" i="41" s="1"/>
  <c r="K4" i="41"/>
  <c r="J4" i="41"/>
  <c r="I4" i="41"/>
  <c r="H4" i="41"/>
  <c r="I62" i="41" s="1"/>
  <c r="G4" i="41"/>
  <c r="F4" i="41"/>
  <c r="E4" i="41"/>
  <c r="D4" i="41"/>
  <c r="C4" i="41"/>
  <c r="B4" i="41"/>
  <c r="BC3" i="41"/>
  <c r="BB3" i="41"/>
  <c r="BC61" i="41" s="1"/>
  <c r="BA3" i="41"/>
  <c r="AZ3" i="41"/>
  <c r="AY3" i="41"/>
  <c r="AX3" i="41"/>
  <c r="AY61" i="41" s="1"/>
  <c r="AW3" i="41"/>
  <c r="AV3" i="41"/>
  <c r="AU3" i="41"/>
  <c r="AT3" i="41"/>
  <c r="AU61" i="41" s="1"/>
  <c r="AS3" i="41"/>
  <c r="AR3" i="41"/>
  <c r="AQ3" i="41"/>
  <c r="AP3" i="41"/>
  <c r="AQ61" i="41" s="1"/>
  <c r="AO3" i="41"/>
  <c r="AN3" i="41"/>
  <c r="AM3" i="41"/>
  <c r="AL3" i="41"/>
  <c r="AM61" i="41" s="1"/>
  <c r="AK3" i="41"/>
  <c r="AJ3" i="41"/>
  <c r="AI3" i="41"/>
  <c r="AH3" i="41"/>
  <c r="AI61" i="41" s="1"/>
  <c r="AG3" i="41"/>
  <c r="AF3" i="41"/>
  <c r="AE3" i="41"/>
  <c r="AD3" i="41"/>
  <c r="AE61" i="41" s="1"/>
  <c r="AC3" i="41"/>
  <c r="AB3" i="41"/>
  <c r="AA3" i="41"/>
  <c r="Z3" i="41"/>
  <c r="AA61" i="41" s="1"/>
  <c r="Y3" i="41"/>
  <c r="X3" i="41"/>
  <c r="W3" i="41"/>
  <c r="V3" i="41"/>
  <c r="W61" i="41" s="1"/>
  <c r="U3" i="41"/>
  <c r="T3" i="41"/>
  <c r="S3" i="41"/>
  <c r="R3" i="41"/>
  <c r="S61" i="41" s="1"/>
  <c r="Q3" i="41"/>
  <c r="P3" i="41"/>
  <c r="O3" i="41"/>
  <c r="N3" i="41"/>
  <c r="O61" i="41" s="1"/>
  <c r="M3" i="41"/>
  <c r="L3" i="41"/>
  <c r="K3" i="41"/>
  <c r="J3" i="41"/>
  <c r="K61" i="41" s="1"/>
  <c r="I3" i="41"/>
  <c r="H3" i="41"/>
  <c r="G3" i="41"/>
  <c r="F3" i="41"/>
  <c r="E3" i="41"/>
  <c r="D3" i="41"/>
  <c r="C3" i="41"/>
  <c r="B3" i="41"/>
  <c r="BC2" i="41"/>
  <c r="BB2" i="41"/>
  <c r="BA2" i="41"/>
  <c r="AZ2" i="41"/>
  <c r="BA60" i="41" s="1"/>
  <c r="AY2" i="41"/>
  <c r="AX2" i="41"/>
  <c r="AW2" i="41"/>
  <c r="AV2" i="41"/>
  <c r="AW60" i="41" s="1"/>
  <c r="AU2" i="41"/>
  <c r="AT2" i="41"/>
  <c r="AS2" i="41"/>
  <c r="AR2" i="41"/>
  <c r="AS60" i="41" s="1"/>
  <c r="AQ2" i="41"/>
  <c r="AP2" i="41"/>
  <c r="AO2" i="41"/>
  <c r="AN2" i="41"/>
  <c r="AO60" i="41" s="1"/>
  <c r="AM2" i="41"/>
  <c r="AL2" i="41"/>
  <c r="AK2" i="41"/>
  <c r="AJ2" i="41"/>
  <c r="AK60" i="41" s="1"/>
  <c r="AI2" i="41"/>
  <c r="AH2" i="41"/>
  <c r="AG2" i="41"/>
  <c r="AF2" i="41"/>
  <c r="AG60" i="41" s="1"/>
  <c r="AE2" i="41"/>
  <c r="AD2" i="41"/>
  <c r="AC2" i="41"/>
  <c r="AB2" i="41"/>
  <c r="AC60" i="41" s="1"/>
  <c r="AA2" i="41"/>
  <c r="Z2" i="41"/>
  <c r="Y2" i="41"/>
  <c r="X2" i="41"/>
  <c r="Y60" i="41" s="1"/>
  <c r="W2" i="41"/>
  <c r="V2" i="41"/>
  <c r="U2" i="41"/>
  <c r="T2" i="41"/>
  <c r="U60" i="41" s="1"/>
  <c r="S2" i="41"/>
  <c r="R2" i="41"/>
  <c r="Q2" i="41"/>
  <c r="P2" i="41"/>
  <c r="Q60" i="41" s="1"/>
  <c r="O2" i="41"/>
  <c r="N2" i="41"/>
  <c r="M2" i="41"/>
  <c r="L2" i="41"/>
  <c r="M60" i="41" s="1"/>
  <c r="K2" i="41"/>
  <c r="J2" i="41"/>
  <c r="I2" i="41"/>
  <c r="H2" i="41"/>
  <c r="I60" i="41" s="1"/>
  <c r="G2" i="41"/>
  <c r="F2" i="41"/>
  <c r="E2" i="41"/>
  <c r="D2" i="41"/>
  <c r="C2" i="41"/>
  <c r="B2" i="41"/>
  <c r="BC1" i="41"/>
  <c r="BB1" i="41"/>
  <c r="BA1" i="41"/>
  <c r="AZ1" i="41"/>
  <c r="AY1" i="41"/>
  <c r="AX1" i="41"/>
  <c r="AW1" i="41"/>
  <c r="AV1" i="41"/>
  <c r="AU1" i="41"/>
  <c r="AT1" i="41"/>
  <c r="AS1" i="41"/>
  <c r="AR1" i="41"/>
  <c r="AQ1" i="41"/>
  <c r="AP1" i="41"/>
  <c r="AO1" i="41"/>
  <c r="AN1" i="41"/>
  <c r="AM1" i="41"/>
  <c r="AL1" i="41"/>
  <c r="AK1" i="41"/>
  <c r="AJ1" i="41"/>
  <c r="AI1" i="41"/>
  <c r="AH1" i="41"/>
  <c r="AG1" i="41"/>
  <c r="AF1" i="41"/>
  <c r="AE1" i="41"/>
  <c r="AD1" i="41"/>
  <c r="AC1" i="41"/>
  <c r="AB1" i="41"/>
  <c r="AA1" i="41"/>
  <c r="Z1" i="41"/>
  <c r="Y1" i="41"/>
  <c r="X1" i="41"/>
  <c r="W1" i="41"/>
  <c r="V1" i="41"/>
  <c r="U1" i="41"/>
  <c r="T1" i="41"/>
  <c r="S1" i="41"/>
  <c r="R1" i="41"/>
  <c r="Q1" i="41"/>
  <c r="P1" i="41"/>
  <c r="O1" i="41"/>
  <c r="N1" i="41"/>
  <c r="M1" i="41"/>
  <c r="L1" i="41"/>
  <c r="K1" i="41"/>
  <c r="J1" i="41"/>
  <c r="I1" i="41"/>
  <c r="H1" i="41"/>
  <c r="G1" i="41"/>
  <c r="F1" i="41"/>
  <c r="E1" i="41"/>
  <c r="D1" i="41"/>
  <c r="C1" i="41"/>
  <c r="B1" i="41"/>
  <c r="A1" i="41"/>
  <c r="D58" i="53"/>
  <c r="C58" i="53"/>
  <c r="B58" i="53"/>
  <c r="D57" i="53"/>
  <c r="C57" i="53"/>
  <c r="B57" i="53"/>
  <c r="D56" i="53"/>
  <c r="C56" i="53"/>
  <c r="B56" i="53"/>
  <c r="D55" i="53"/>
  <c r="C55" i="53"/>
  <c r="B55" i="53"/>
  <c r="D54" i="53"/>
  <c r="C54" i="53"/>
  <c r="B54" i="53"/>
  <c r="D53" i="53"/>
  <c r="C53" i="53"/>
  <c r="B53" i="53"/>
  <c r="A58" i="53"/>
  <c r="A57" i="53"/>
  <c r="A56" i="53"/>
  <c r="A55" i="53"/>
  <c r="A54" i="53"/>
  <c r="A53" i="53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AX57" i="1"/>
  <c r="AP57" i="1"/>
  <c r="AH57" i="1"/>
  <c r="Z57" i="1"/>
  <c r="R57" i="1"/>
  <c r="J57" i="1"/>
  <c r="BC55" i="1"/>
  <c r="BB55" i="1"/>
  <c r="BB57" i="1" s="1"/>
  <c r="BA55" i="1"/>
  <c r="BA57" i="1" s="1"/>
  <c r="AZ55" i="1"/>
  <c r="AZ57" i="1" s="1"/>
  <c r="AY55" i="1"/>
  <c r="AX55" i="1"/>
  <c r="AW55" i="1"/>
  <c r="AW57" i="1" s="1"/>
  <c r="AV55" i="1"/>
  <c r="AV57" i="1" s="1"/>
  <c r="AU55" i="1"/>
  <c r="AT55" i="1"/>
  <c r="AT57" i="1" s="1"/>
  <c r="AS55" i="1"/>
  <c r="AS57" i="1" s="1"/>
  <c r="AR55" i="1"/>
  <c r="AR57" i="1" s="1"/>
  <c r="AQ55" i="1"/>
  <c r="AP55" i="1"/>
  <c r="AO55" i="1"/>
  <c r="AO57" i="1" s="1"/>
  <c r="AN55" i="1"/>
  <c r="AN57" i="1" s="1"/>
  <c r="AM55" i="1"/>
  <c r="AL55" i="1"/>
  <c r="AL57" i="1" s="1"/>
  <c r="AK55" i="1"/>
  <c r="AK57" i="1" s="1"/>
  <c r="AJ55" i="1"/>
  <c r="AJ57" i="1" s="1"/>
  <c r="AI55" i="1"/>
  <c r="AH55" i="1"/>
  <c r="AG55" i="1"/>
  <c r="AG57" i="1" s="1"/>
  <c r="AF55" i="1"/>
  <c r="AF57" i="1" s="1"/>
  <c r="AE55" i="1"/>
  <c r="AD55" i="1"/>
  <c r="AD57" i="1" s="1"/>
  <c r="AC55" i="1"/>
  <c r="AC57" i="1" s="1"/>
  <c r="AB55" i="1"/>
  <c r="AB57" i="1" s="1"/>
  <c r="AA55" i="1"/>
  <c r="Z55" i="1"/>
  <c r="Y55" i="1"/>
  <c r="Y57" i="1" s="1"/>
  <c r="X55" i="1"/>
  <c r="X57" i="1" s="1"/>
  <c r="W55" i="1"/>
  <c r="V55" i="1"/>
  <c r="V57" i="1" s="1"/>
  <c r="U55" i="1"/>
  <c r="U57" i="1" s="1"/>
  <c r="T55" i="1"/>
  <c r="T57" i="1" s="1"/>
  <c r="S55" i="1"/>
  <c r="R55" i="1"/>
  <c r="Q55" i="1"/>
  <c r="Q57" i="1" s="1"/>
  <c r="P55" i="1"/>
  <c r="P57" i="1" s="1"/>
  <c r="O55" i="1"/>
  <c r="N55" i="1"/>
  <c r="N57" i="1" s="1"/>
  <c r="M55" i="1"/>
  <c r="M57" i="1" s="1"/>
  <c r="L55" i="1"/>
  <c r="L57" i="1" s="1"/>
  <c r="K55" i="1"/>
  <c r="J55" i="1"/>
  <c r="I55" i="1"/>
  <c r="I57" i="1" s="1"/>
  <c r="H55" i="1"/>
  <c r="H57" i="1" s="1"/>
  <c r="G55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BC53" i="1"/>
  <c r="BB53" i="1"/>
  <c r="BB56" i="1" s="1"/>
  <c r="BA53" i="1"/>
  <c r="AZ53" i="1"/>
  <c r="AZ56" i="1" s="1"/>
  <c r="AY53" i="1"/>
  <c r="AX53" i="1"/>
  <c r="AX56" i="1" s="1"/>
  <c r="AW53" i="1"/>
  <c r="AV53" i="1"/>
  <c r="AV56" i="1" s="1"/>
  <c r="AU53" i="1"/>
  <c r="AT53" i="1"/>
  <c r="AT56" i="1" s="1"/>
  <c r="AS53" i="1"/>
  <c r="AR53" i="1"/>
  <c r="AR56" i="1" s="1"/>
  <c r="AQ53" i="1"/>
  <c r="AP53" i="1"/>
  <c r="AO53" i="1"/>
  <c r="AN53" i="1"/>
  <c r="AN56" i="1" s="1"/>
  <c r="AM53" i="1"/>
  <c r="AL53" i="1"/>
  <c r="AL56" i="1" s="1"/>
  <c r="AK53" i="1"/>
  <c r="AJ53" i="1"/>
  <c r="AJ56" i="1" s="1"/>
  <c r="AI53" i="1"/>
  <c r="AH53" i="1"/>
  <c r="AH56" i="1" s="1"/>
  <c r="AG53" i="1"/>
  <c r="AF53" i="1"/>
  <c r="AF56" i="1" s="1"/>
  <c r="AE53" i="1"/>
  <c r="AD53" i="1"/>
  <c r="AD56" i="1" s="1"/>
  <c r="AC53" i="1"/>
  <c r="AB53" i="1"/>
  <c r="AB56" i="1" s="1"/>
  <c r="AA53" i="1"/>
  <c r="Z53" i="1"/>
  <c r="Y53" i="1"/>
  <c r="Y56" i="1" s="1"/>
  <c r="X53" i="1"/>
  <c r="X56" i="1" s="1"/>
  <c r="W53" i="1"/>
  <c r="V53" i="1"/>
  <c r="V56" i="1" s="1"/>
  <c r="U53" i="1"/>
  <c r="U56" i="1" s="1"/>
  <c r="T53" i="1"/>
  <c r="T56" i="1" s="1"/>
  <c r="S53" i="1"/>
  <c r="R53" i="1"/>
  <c r="R56" i="1" s="1"/>
  <c r="Q53" i="1"/>
  <c r="Q56" i="1" s="1"/>
  <c r="P53" i="1"/>
  <c r="P56" i="1" s="1"/>
  <c r="O53" i="1"/>
  <c r="N53" i="1"/>
  <c r="N56" i="1" s="1"/>
  <c r="M53" i="1"/>
  <c r="M56" i="1" s="1"/>
  <c r="L53" i="1"/>
  <c r="L56" i="1" s="1"/>
  <c r="K53" i="1"/>
  <c r="J53" i="1"/>
  <c r="I53" i="1"/>
  <c r="I56" i="1" s="1"/>
  <c r="H53" i="1"/>
  <c r="H56" i="1" s="1"/>
  <c r="G53" i="1"/>
  <c r="AL50" i="54"/>
  <c r="AM50" i="53" s="1"/>
  <c r="AK50" i="54"/>
  <c r="AL50" i="53" s="1"/>
  <c r="AJ50" i="54"/>
  <c r="AK50" i="53" s="1"/>
  <c r="AI50" i="54"/>
  <c r="AJ50" i="53" s="1"/>
  <c r="AH50" i="54"/>
  <c r="AI50" i="53" s="1"/>
  <c r="AG50" i="54"/>
  <c r="AH50" i="53" s="1"/>
  <c r="AF50" i="54"/>
  <c r="AG50" i="53" s="1"/>
  <c r="AE50" i="54"/>
  <c r="AF50" i="53" s="1"/>
  <c r="AD50" i="54"/>
  <c r="AE50" i="53" s="1"/>
  <c r="AC50" i="54"/>
  <c r="AD50" i="53" s="1"/>
  <c r="AB50" i="54"/>
  <c r="AC50" i="53" s="1"/>
  <c r="AA50" i="54"/>
  <c r="AB50" i="53" s="1"/>
  <c r="Z50" i="54"/>
  <c r="AA50" i="53" s="1"/>
  <c r="Y50" i="54"/>
  <c r="Z50" i="53" s="1"/>
  <c r="X50" i="54"/>
  <c r="Y50" i="53" s="1"/>
  <c r="W50" i="54"/>
  <c r="X50" i="53" s="1"/>
  <c r="V50" i="54"/>
  <c r="W50" i="53" s="1"/>
  <c r="U50" i="54"/>
  <c r="V50" i="53" s="1"/>
  <c r="T50" i="54"/>
  <c r="U50" i="53" s="1"/>
  <c r="S50" i="54"/>
  <c r="T50" i="53" s="1"/>
  <c r="R50" i="54"/>
  <c r="S50" i="53" s="1"/>
  <c r="Q50" i="54"/>
  <c r="R50" i="53" s="1"/>
  <c r="P50" i="54"/>
  <c r="Q50" i="53" s="1"/>
  <c r="O50" i="54"/>
  <c r="P50" i="53" s="1"/>
  <c r="N50" i="54"/>
  <c r="O50" i="53" s="1"/>
  <c r="M50" i="54"/>
  <c r="N50" i="53" s="1"/>
  <c r="L50" i="54"/>
  <c r="M50" i="53" s="1"/>
  <c r="K50" i="54"/>
  <c r="L50" i="53" s="1"/>
  <c r="J50" i="54"/>
  <c r="K50" i="53" s="1"/>
  <c r="I50" i="54"/>
  <c r="J50" i="53" s="1"/>
  <c r="H50" i="54"/>
  <c r="I50" i="53" s="1"/>
  <c r="M43" i="54"/>
  <c r="N43" i="53" s="1"/>
  <c r="L43" i="54"/>
  <c r="M43" i="53" s="1"/>
  <c r="K43" i="54"/>
  <c r="L43" i="53" s="1"/>
  <c r="J43" i="54"/>
  <c r="K43" i="53" s="1"/>
  <c r="I43" i="54"/>
  <c r="J43" i="53" s="1"/>
  <c r="H43" i="54"/>
  <c r="I43" i="53" s="1"/>
  <c r="AL33" i="54"/>
  <c r="AM33" i="53" s="1"/>
  <c r="AK33" i="54"/>
  <c r="AL33" i="53" s="1"/>
  <c r="AJ33" i="54"/>
  <c r="AK33" i="53" s="1"/>
  <c r="AI33" i="54"/>
  <c r="AJ33" i="53" s="1"/>
  <c r="AH33" i="54"/>
  <c r="AI33" i="53" s="1"/>
  <c r="AG33" i="54"/>
  <c r="AH33" i="53" s="1"/>
  <c r="AF33" i="54"/>
  <c r="AG33" i="53" s="1"/>
  <c r="AE33" i="54"/>
  <c r="AF33" i="53" s="1"/>
  <c r="AD33" i="54"/>
  <c r="AE33" i="53" s="1"/>
  <c r="AC33" i="54"/>
  <c r="AD33" i="53" s="1"/>
  <c r="AB33" i="54"/>
  <c r="AC33" i="53" s="1"/>
  <c r="AA33" i="54"/>
  <c r="AB33" i="53" s="1"/>
  <c r="Z33" i="54"/>
  <c r="AA33" i="53" s="1"/>
  <c r="Y33" i="54"/>
  <c r="Z33" i="53" s="1"/>
  <c r="X33" i="54"/>
  <c r="Y33" i="53" s="1"/>
  <c r="W33" i="54"/>
  <c r="X33" i="53" s="1"/>
  <c r="V33" i="54"/>
  <c r="W33" i="53" s="1"/>
  <c r="U33" i="54"/>
  <c r="V33" i="53" s="1"/>
  <c r="T33" i="54"/>
  <c r="U33" i="53" s="1"/>
  <c r="S33" i="54"/>
  <c r="T33" i="53" s="1"/>
  <c r="R33" i="54"/>
  <c r="S33" i="53" s="1"/>
  <c r="Q33" i="54"/>
  <c r="R33" i="53" s="1"/>
  <c r="P33" i="54"/>
  <c r="Q33" i="53" s="1"/>
  <c r="O33" i="54"/>
  <c r="P33" i="53" s="1"/>
  <c r="N33" i="54"/>
  <c r="O33" i="53" s="1"/>
  <c r="M33" i="54"/>
  <c r="N33" i="53" s="1"/>
  <c r="L33" i="54"/>
  <c r="M33" i="53" s="1"/>
  <c r="K33" i="54"/>
  <c r="L33" i="53" s="1"/>
  <c r="J33" i="54"/>
  <c r="K33" i="53" s="1"/>
  <c r="I33" i="54"/>
  <c r="J33" i="53" s="1"/>
  <c r="H33" i="54"/>
  <c r="I33" i="53" s="1"/>
  <c r="BC13" i="54"/>
  <c r="BB13" i="54"/>
  <c r="BC13" i="53" s="1"/>
  <c r="BA13" i="54"/>
  <c r="BB13" i="53" s="1"/>
  <c r="AZ13" i="54"/>
  <c r="BA13" i="53" s="1"/>
  <c r="AY13" i="54"/>
  <c r="AZ13" i="53" s="1"/>
  <c r="AX13" i="54"/>
  <c r="AY13" i="53" s="1"/>
  <c r="AW13" i="54"/>
  <c r="AX13" i="53" s="1"/>
  <c r="AV13" i="54"/>
  <c r="AW13" i="53" s="1"/>
  <c r="AU13" i="54"/>
  <c r="AV13" i="53" s="1"/>
  <c r="AT13" i="54"/>
  <c r="AU13" i="53" s="1"/>
  <c r="AS13" i="54"/>
  <c r="AT13" i="53" s="1"/>
  <c r="AR13" i="54"/>
  <c r="AS13" i="53" s="1"/>
  <c r="AQ13" i="54"/>
  <c r="AR13" i="53" s="1"/>
  <c r="AP13" i="54"/>
  <c r="AQ13" i="53" s="1"/>
  <c r="AO13" i="54"/>
  <c r="AP13" i="53" s="1"/>
  <c r="AN13" i="54"/>
  <c r="AO13" i="53" s="1"/>
  <c r="AM13" i="54"/>
  <c r="AN13" i="53" s="1"/>
  <c r="G50" i="54"/>
  <c r="H50" i="53" s="1"/>
  <c r="G43" i="54"/>
  <c r="H43" i="53" s="1"/>
  <c r="G33" i="54"/>
  <c r="H33" i="53" s="1"/>
  <c r="BC52" i="40"/>
  <c r="BC52" i="54" s="1"/>
  <c r="BB52" i="40"/>
  <c r="BB52" i="54" s="1"/>
  <c r="BC52" i="53" s="1"/>
  <c r="BA52" i="40"/>
  <c r="BA52" i="54" s="1"/>
  <c r="BB52" i="53" s="1"/>
  <c r="AZ52" i="40"/>
  <c r="AZ52" i="54" s="1"/>
  <c r="BA52" i="53" s="1"/>
  <c r="AY52" i="40"/>
  <c r="AY52" i="54" s="1"/>
  <c r="AX52" i="40"/>
  <c r="AX52" i="54" s="1"/>
  <c r="AY52" i="53" s="1"/>
  <c r="AW52" i="40"/>
  <c r="AW52" i="54" s="1"/>
  <c r="AX52" i="53" s="1"/>
  <c r="AV52" i="40"/>
  <c r="AV52" i="54" s="1"/>
  <c r="AW52" i="53" s="1"/>
  <c r="AU52" i="40"/>
  <c r="AU52" i="54" s="1"/>
  <c r="AT52" i="40"/>
  <c r="AT52" i="54" s="1"/>
  <c r="AU52" i="53" s="1"/>
  <c r="AS52" i="40"/>
  <c r="AS52" i="54" s="1"/>
  <c r="AT52" i="53" s="1"/>
  <c r="AR52" i="40"/>
  <c r="AR52" i="54" s="1"/>
  <c r="AS52" i="53" s="1"/>
  <c r="AQ52" i="40"/>
  <c r="AQ52" i="54" s="1"/>
  <c r="AP52" i="40"/>
  <c r="AP52" i="54" s="1"/>
  <c r="AQ52" i="53" s="1"/>
  <c r="AO52" i="40"/>
  <c r="AO52" i="54" s="1"/>
  <c r="AP52" i="53" s="1"/>
  <c r="AN52" i="40"/>
  <c r="AN52" i="54" s="1"/>
  <c r="AO52" i="53" s="1"/>
  <c r="AM52" i="40"/>
  <c r="AM52" i="54" s="1"/>
  <c r="AL52" i="40"/>
  <c r="AL52" i="54" s="1"/>
  <c r="AM52" i="53" s="1"/>
  <c r="AK52" i="40"/>
  <c r="AK52" i="54" s="1"/>
  <c r="AL52" i="53" s="1"/>
  <c r="AJ52" i="40"/>
  <c r="AJ52" i="54" s="1"/>
  <c r="AK52" i="53" s="1"/>
  <c r="AI52" i="40"/>
  <c r="AI52" i="54" s="1"/>
  <c r="AH52" i="40"/>
  <c r="AH52" i="54" s="1"/>
  <c r="AI52" i="53" s="1"/>
  <c r="AG52" i="40"/>
  <c r="AG52" i="54" s="1"/>
  <c r="AH52" i="53" s="1"/>
  <c r="AF52" i="40"/>
  <c r="AF52" i="54" s="1"/>
  <c r="AG52" i="53" s="1"/>
  <c r="AE52" i="40"/>
  <c r="AE52" i="54" s="1"/>
  <c r="AD52" i="40"/>
  <c r="AD52" i="54" s="1"/>
  <c r="AE52" i="53" s="1"/>
  <c r="AC52" i="40"/>
  <c r="AC52" i="54" s="1"/>
  <c r="AD52" i="53" s="1"/>
  <c r="AB52" i="40"/>
  <c r="AB52" i="54" s="1"/>
  <c r="AA52" i="40"/>
  <c r="AA52" i="54" s="1"/>
  <c r="Z52" i="40"/>
  <c r="Z52" i="54" s="1"/>
  <c r="AA52" i="53" s="1"/>
  <c r="Y52" i="40"/>
  <c r="Y52" i="54" s="1"/>
  <c r="Z52" i="53" s="1"/>
  <c r="X52" i="40"/>
  <c r="X52" i="54" s="1"/>
  <c r="W52" i="40"/>
  <c r="W52" i="54" s="1"/>
  <c r="V52" i="40"/>
  <c r="V52" i="54" s="1"/>
  <c r="W52" i="53" s="1"/>
  <c r="U52" i="40"/>
  <c r="U52" i="54" s="1"/>
  <c r="V52" i="53" s="1"/>
  <c r="T52" i="40"/>
  <c r="T52" i="54" s="1"/>
  <c r="S52" i="40"/>
  <c r="S52" i="54" s="1"/>
  <c r="R52" i="40"/>
  <c r="R52" i="54" s="1"/>
  <c r="S52" i="53" s="1"/>
  <c r="Q52" i="40"/>
  <c r="Q52" i="54" s="1"/>
  <c r="R52" i="53" s="1"/>
  <c r="P52" i="40"/>
  <c r="P52" i="54" s="1"/>
  <c r="O52" i="40"/>
  <c r="O52" i="54" s="1"/>
  <c r="N52" i="40"/>
  <c r="N52" i="54" s="1"/>
  <c r="O52" i="53" s="1"/>
  <c r="M52" i="40"/>
  <c r="M52" i="54" s="1"/>
  <c r="N52" i="53" s="1"/>
  <c r="L52" i="40"/>
  <c r="L52" i="54" s="1"/>
  <c r="K52" i="40"/>
  <c r="K52" i="54" s="1"/>
  <c r="J52" i="40"/>
  <c r="J52" i="54" s="1"/>
  <c r="K52" i="53" s="1"/>
  <c r="I52" i="40"/>
  <c r="I52" i="54" s="1"/>
  <c r="J52" i="53" s="1"/>
  <c r="H52" i="40"/>
  <c r="H52" i="54" s="1"/>
  <c r="G52" i="40"/>
  <c r="G52" i="54" s="1"/>
  <c r="H52" i="53" s="1"/>
  <c r="F52" i="40"/>
  <c r="E52" i="40"/>
  <c r="D52" i="40"/>
  <c r="C52" i="40"/>
  <c r="B52" i="40"/>
  <c r="A52" i="40"/>
  <c r="BC51" i="40"/>
  <c r="BC51" i="54" s="1"/>
  <c r="BB51" i="40"/>
  <c r="BB51" i="54" s="1"/>
  <c r="BA51" i="40"/>
  <c r="BA51" i="54" s="1"/>
  <c r="BB51" i="53" s="1"/>
  <c r="AZ51" i="40"/>
  <c r="AZ51" i="54" s="1"/>
  <c r="BA51" i="53" s="1"/>
  <c r="AY51" i="40"/>
  <c r="AY51" i="54" s="1"/>
  <c r="AZ51" i="53" s="1"/>
  <c r="AX51" i="40"/>
  <c r="AX51" i="54" s="1"/>
  <c r="AW51" i="40"/>
  <c r="AW51" i="54" s="1"/>
  <c r="AX51" i="53" s="1"/>
  <c r="AV51" i="40"/>
  <c r="AV51" i="54" s="1"/>
  <c r="AW51" i="53" s="1"/>
  <c r="AU51" i="40"/>
  <c r="AU51" i="54" s="1"/>
  <c r="AV51" i="53" s="1"/>
  <c r="AT51" i="40"/>
  <c r="AT51" i="54" s="1"/>
  <c r="AS51" i="40"/>
  <c r="AS51" i="54" s="1"/>
  <c r="AT51" i="53" s="1"/>
  <c r="AR51" i="40"/>
  <c r="AR51" i="54" s="1"/>
  <c r="AS51" i="53" s="1"/>
  <c r="AQ51" i="40"/>
  <c r="AQ51" i="54" s="1"/>
  <c r="AR51" i="53" s="1"/>
  <c r="AP51" i="40"/>
  <c r="AP51" i="54" s="1"/>
  <c r="AO51" i="40"/>
  <c r="AO51" i="54" s="1"/>
  <c r="AP51" i="53" s="1"/>
  <c r="AN51" i="40"/>
  <c r="AN51" i="54" s="1"/>
  <c r="AO51" i="53" s="1"/>
  <c r="AM51" i="40"/>
  <c r="AM51" i="54" s="1"/>
  <c r="AN51" i="53" s="1"/>
  <c r="AL51" i="40"/>
  <c r="AL51" i="54" s="1"/>
  <c r="AK51" i="40"/>
  <c r="AK51" i="54" s="1"/>
  <c r="AL51" i="53" s="1"/>
  <c r="AJ51" i="40"/>
  <c r="AJ51" i="54" s="1"/>
  <c r="AK51" i="53" s="1"/>
  <c r="AI51" i="40"/>
  <c r="AI51" i="54" s="1"/>
  <c r="AJ51" i="53" s="1"/>
  <c r="AH51" i="40"/>
  <c r="AH51" i="54" s="1"/>
  <c r="AG51" i="40"/>
  <c r="AG51" i="54" s="1"/>
  <c r="AH51" i="53" s="1"/>
  <c r="AF51" i="40"/>
  <c r="AF51" i="54" s="1"/>
  <c r="AG51" i="53" s="1"/>
  <c r="AE51" i="40"/>
  <c r="AE51" i="54" s="1"/>
  <c r="AF51" i="53" s="1"/>
  <c r="AD51" i="40"/>
  <c r="AD51" i="54" s="1"/>
  <c r="AC51" i="40"/>
  <c r="AC51" i="54" s="1"/>
  <c r="AD51" i="53" s="1"/>
  <c r="AB51" i="40"/>
  <c r="AB51" i="54" s="1"/>
  <c r="AC51" i="53" s="1"/>
  <c r="AA51" i="40"/>
  <c r="AA51" i="54" s="1"/>
  <c r="AB51" i="53" s="1"/>
  <c r="Z51" i="40"/>
  <c r="Z51" i="54" s="1"/>
  <c r="Y51" i="40"/>
  <c r="Y51" i="54" s="1"/>
  <c r="Z51" i="53" s="1"/>
  <c r="X51" i="40"/>
  <c r="X51" i="54" s="1"/>
  <c r="Y51" i="53" s="1"/>
  <c r="W51" i="40"/>
  <c r="W51" i="54" s="1"/>
  <c r="X51" i="53" s="1"/>
  <c r="V51" i="40"/>
  <c r="V51" i="54" s="1"/>
  <c r="U51" i="40"/>
  <c r="U51" i="54" s="1"/>
  <c r="V51" i="53" s="1"/>
  <c r="T51" i="40"/>
  <c r="T51" i="54" s="1"/>
  <c r="U51" i="53" s="1"/>
  <c r="S51" i="40"/>
  <c r="S51" i="54" s="1"/>
  <c r="T51" i="53" s="1"/>
  <c r="R51" i="40"/>
  <c r="R51" i="54" s="1"/>
  <c r="Q51" i="40"/>
  <c r="Q51" i="54" s="1"/>
  <c r="R51" i="53" s="1"/>
  <c r="P51" i="40"/>
  <c r="P51" i="54" s="1"/>
  <c r="Q51" i="53" s="1"/>
  <c r="O51" i="40"/>
  <c r="O51" i="54" s="1"/>
  <c r="P51" i="53" s="1"/>
  <c r="N51" i="40"/>
  <c r="N51" i="54" s="1"/>
  <c r="M51" i="40"/>
  <c r="M51" i="54" s="1"/>
  <c r="N51" i="53" s="1"/>
  <c r="L51" i="40"/>
  <c r="L51" i="54" s="1"/>
  <c r="M51" i="53" s="1"/>
  <c r="K51" i="40"/>
  <c r="K51" i="54" s="1"/>
  <c r="L51" i="53" s="1"/>
  <c r="J51" i="40"/>
  <c r="J51" i="54" s="1"/>
  <c r="I51" i="40"/>
  <c r="I51" i="54" s="1"/>
  <c r="J51" i="53" s="1"/>
  <c r="H51" i="40"/>
  <c r="H51" i="54" s="1"/>
  <c r="I51" i="53" s="1"/>
  <c r="G51" i="40"/>
  <c r="G51" i="54" s="1"/>
  <c r="H51" i="53" s="1"/>
  <c r="F51" i="40"/>
  <c r="E51" i="40"/>
  <c r="D51" i="40"/>
  <c r="C51" i="40"/>
  <c r="B51" i="40"/>
  <c r="A51" i="40"/>
  <c r="BC50" i="40"/>
  <c r="BC50" i="54" s="1"/>
  <c r="BB50" i="40"/>
  <c r="BB50" i="54" s="1"/>
  <c r="BA50" i="40"/>
  <c r="BA50" i="54" s="1"/>
  <c r="AZ50" i="40"/>
  <c r="AZ50" i="54" s="1"/>
  <c r="BA50" i="53" s="1"/>
  <c r="AY50" i="40"/>
  <c r="AY50" i="54" s="1"/>
  <c r="AZ50" i="53" s="1"/>
  <c r="AX50" i="40"/>
  <c r="AX50" i="54" s="1"/>
  <c r="AW50" i="40"/>
  <c r="AW50" i="54" s="1"/>
  <c r="AV50" i="40"/>
  <c r="AV50" i="54" s="1"/>
  <c r="AW50" i="53" s="1"/>
  <c r="AU50" i="40"/>
  <c r="AU50" i="54" s="1"/>
  <c r="AV50" i="53" s="1"/>
  <c r="AT50" i="40"/>
  <c r="AT50" i="54" s="1"/>
  <c r="AS50" i="40"/>
  <c r="AS50" i="54" s="1"/>
  <c r="AR50" i="40"/>
  <c r="AR50" i="54" s="1"/>
  <c r="AS50" i="53" s="1"/>
  <c r="AQ50" i="40"/>
  <c r="AQ50" i="54" s="1"/>
  <c r="AR50" i="53" s="1"/>
  <c r="AP50" i="40"/>
  <c r="AP50" i="54" s="1"/>
  <c r="AO50" i="40"/>
  <c r="AO50" i="54" s="1"/>
  <c r="AN50" i="40"/>
  <c r="AN50" i="54" s="1"/>
  <c r="AO50" i="53" s="1"/>
  <c r="AM50" i="40"/>
  <c r="AM50" i="54" s="1"/>
  <c r="AN50" i="53" s="1"/>
  <c r="AL50" i="40"/>
  <c r="AK50" i="40"/>
  <c r="AJ50" i="40"/>
  <c r="AI50" i="40"/>
  <c r="AH50" i="40"/>
  <c r="AG50" i="40"/>
  <c r="AF50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C50" i="40"/>
  <c r="B50" i="40"/>
  <c r="A50" i="40"/>
  <c r="BC49" i="40"/>
  <c r="BC49" i="54" s="1"/>
  <c r="BB49" i="40"/>
  <c r="BB49" i="54" s="1"/>
  <c r="BC49" i="53" s="1"/>
  <c r="BA49" i="40"/>
  <c r="BA49" i="54" s="1"/>
  <c r="AZ49" i="40"/>
  <c r="AZ49" i="54" s="1"/>
  <c r="AY49" i="40"/>
  <c r="AY49" i="54" s="1"/>
  <c r="AZ49" i="53" s="1"/>
  <c r="AX49" i="40"/>
  <c r="AX49" i="54" s="1"/>
  <c r="AY49" i="53" s="1"/>
  <c r="AW49" i="40"/>
  <c r="AW49" i="54" s="1"/>
  <c r="AV49" i="40"/>
  <c r="AV49" i="54" s="1"/>
  <c r="AU49" i="40"/>
  <c r="AU49" i="54" s="1"/>
  <c r="AV49" i="53" s="1"/>
  <c r="AT49" i="40"/>
  <c r="AT49" i="54" s="1"/>
  <c r="AU49" i="53" s="1"/>
  <c r="AS49" i="40"/>
  <c r="AS49" i="54" s="1"/>
  <c r="AT49" i="53" s="1"/>
  <c r="AR49" i="40"/>
  <c r="AR49" i="54" s="1"/>
  <c r="AQ49" i="40"/>
  <c r="AQ49" i="54" s="1"/>
  <c r="AR49" i="53" s="1"/>
  <c r="AP49" i="40"/>
  <c r="AP49" i="54" s="1"/>
  <c r="AQ49" i="53" s="1"/>
  <c r="AO49" i="40"/>
  <c r="AO49" i="54" s="1"/>
  <c r="AP49" i="53" s="1"/>
  <c r="AN49" i="40"/>
  <c r="AN49" i="54" s="1"/>
  <c r="AM49" i="40"/>
  <c r="AM49" i="54" s="1"/>
  <c r="AN49" i="53" s="1"/>
  <c r="AL49" i="40"/>
  <c r="AL49" i="54" s="1"/>
  <c r="AM49" i="53" s="1"/>
  <c r="AK49" i="40"/>
  <c r="AK49" i="54" s="1"/>
  <c r="AL49" i="53" s="1"/>
  <c r="AJ49" i="40"/>
  <c r="AJ49" i="54" s="1"/>
  <c r="AI49" i="40"/>
  <c r="AI49" i="54" s="1"/>
  <c r="AJ49" i="53" s="1"/>
  <c r="AH49" i="40"/>
  <c r="AH49" i="54" s="1"/>
  <c r="AI49" i="53" s="1"/>
  <c r="AG49" i="40"/>
  <c r="AG49" i="54" s="1"/>
  <c r="AH49" i="53" s="1"/>
  <c r="AF49" i="40"/>
  <c r="AF49" i="54" s="1"/>
  <c r="AE49" i="40"/>
  <c r="AE49" i="54" s="1"/>
  <c r="AF49" i="53" s="1"/>
  <c r="AD49" i="40"/>
  <c r="AD49" i="54" s="1"/>
  <c r="AE49" i="53" s="1"/>
  <c r="AC49" i="40"/>
  <c r="AC49" i="54" s="1"/>
  <c r="AD49" i="53" s="1"/>
  <c r="AB49" i="40"/>
  <c r="AB49" i="54" s="1"/>
  <c r="AA49" i="40"/>
  <c r="AA49" i="54" s="1"/>
  <c r="AB49" i="53" s="1"/>
  <c r="Z49" i="40"/>
  <c r="Z49" i="54" s="1"/>
  <c r="AA49" i="53" s="1"/>
  <c r="Y49" i="40"/>
  <c r="Y49" i="54" s="1"/>
  <c r="Z49" i="53" s="1"/>
  <c r="X49" i="40"/>
  <c r="X49" i="54" s="1"/>
  <c r="W49" i="40"/>
  <c r="W49" i="54" s="1"/>
  <c r="X49" i="53" s="1"/>
  <c r="V49" i="40"/>
  <c r="V49" i="54" s="1"/>
  <c r="W49" i="53" s="1"/>
  <c r="U49" i="40"/>
  <c r="U49" i="54" s="1"/>
  <c r="V49" i="53" s="1"/>
  <c r="T49" i="40"/>
  <c r="T49" i="54" s="1"/>
  <c r="S49" i="40"/>
  <c r="S49" i="54" s="1"/>
  <c r="T49" i="53" s="1"/>
  <c r="R49" i="40"/>
  <c r="R49" i="54" s="1"/>
  <c r="S49" i="53" s="1"/>
  <c r="Q49" i="40"/>
  <c r="Q49" i="54" s="1"/>
  <c r="R49" i="53" s="1"/>
  <c r="P49" i="40"/>
  <c r="P49" i="54" s="1"/>
  <c r="O49" i="40"/>
  <c r="O49" i="54" s="1"/>
  <c r="P49" i="53" s="1"/>
  <c r="N49" i="40"/>
  <c r="N49" i="54" s="1"/>
  <c r="O49" i="53" s="1"/>
  <c r="M49" i="40"/>
  <c r="M49" i="54" s="1"/>
  <c r="N49" i="53" s="1"/>
  <c r="L49" i="40"/>
  <c r="L49" i="54" s="1"/>
  <c r="K49" i="40"/>
  <c r="K49" i="54" s="1"/>
  <c r="L49" i="53" s="1"/>
  <c r="J49" i="40"/>
  <c r="J49" i="54" s="1"/>
  <c r="K49" i="53" s="1"/>
  <c r="I49" i="40"/>
  <c r="I49" i="54" s="1"/>
  <c r="J49" i="53" s="1"/>
  <c r="H49" i="40"/>
  <c r="H49" i="54" s="1"/>
  <c r="G49" i="40"/>
  <c r="G49" i="54" s="1"/>
  <c r="H49" i="53" s="1"/>
  <c r="F49" i="40"/>
  <c r="E49" i="40"/>
  <c r="D49" i="40"/>
  <c r="C49" i="40"/>
  <c r="B49" i="40"/>
  <c r="A49" i="40"/>
  <c r="BC48" i="40"/>
  <c r="BC48" i="54" s="1"/>
  <c r="BB48" i="40"/>
  <c r="BB48" i="54" s="1"/>
  <c r="BC48" i="53" s="1"/>
  <c r="BA48" i="40"/>
  <c r="BA48" i="54" s="1"/>
  <c r="BB48" i="53" s="1"/>
  <c r="AZ48" i="40"/>
  <c r="AZ48" i="54" s="1"/>
  <c r="BA48" i="53" s="1"/>
  <c r="AY48" i="40"/>
  <c r="AY48" i="54" s="1"/>
  <c r="AX48" i="40"/>
  <c r="AX48" i="54" s="1"/>
  <c r="AY48" i="53" s="1"/>
  <c r="AW48" i="40"/>
  <c r="AW48" i="54" s="1"/>
  <c r="AX48" i="53" s="1"/>
  <c r="AV48" i="40"/>
  <c r="AV48" i="54" s="1"/>
  <c r="AW48" i="53" s="1"/>
  <c r="AU48" i="40"/>
  <c r="AU48" i="54" s="1"/>
  <c r="AT48" i="40"/>
  <c r="AT48" i="54" s="1"/>
  <c r="AU48" i="53" s="1"/>
  <c r="AS48" i="40"/>
  <c r="AS48" i="54" s="1"/>
  <c r="AT48" i="53" s="1"/>
  <c r="AR48" i="40"/>
  <c r="AR48" i="54" s="1"/>
  <c r="AS48" i="53" s="1"/>
  <c r="AQ48" i="40"/>
  <c r="AQ48" i="54" s="1"/>
  <c r="AP48" i="40"/>
  <c r="AP48" i="54" s="1"/>
  <c r="AQ48" i="53" s="1"/>
  <c r="AO48" i="40"/>
  <c r="AO48" i="54" s="1"/>
  <c r="AP48" i="53" s="1"/>
  <c r="AN48" i="40"/>
  <c r="AN48" i="54" s="1"/>
  <c r="AO48" i="53" s="1"/>
  <c r="AM48" i="40"/>
  <c r="AM48" i="54" s="1"/>
  <c r="AL48" i="40"/>
  <c r="AL48" i="54" s="1"/>
  <c r="AM48" i="53" s="1"/>
  <c r="AK48" i="40"/>
  <c r="AK48" i="54" s="1"/>
  <c r="AL48" i="53" s="1"/>
  <c r="AJ48" i="40"/>
  <c r="AJ48" i="54" s="1"/>
  <c r="AK48" i="53" s="1"/>
  <c r="AI48" i="40"/>
  <c r="AI48" i="54" s="1"/>
  <c r="AH48" i="40"/>
  <c r="AH48" i="54" s="1"/>
  <c r="AI48" i="53" s="1"/>
  <c r="AG48" i="40"/>
  <c r="AG48" i="54" s="1"/>
  <c r="AH48" i="53" s="1"/>
  <c r="AF48" i="40"/>
  <c r="AF48" i="54" s="1"/>
  <c r="AG48" i="53" s="1"/>
  <c r="AE48" i="40"/>
  <c r="AE48" i="54" s="1"/>
  <c r="AD48" i="40"/>
  <c r="AD48" i="54" s="1"/>
  <c r="AE48" i="53" s="1"/>
  <c r="AC48" i="40"/>
  <c r="AC48" i="54" s="1"/>
  <c r="AD48" i="53" s="1"/>
  <c r="AB48" i="40"/>
  <c r="AB48" i="54" s="1"/>
  <c r="AC48" i="53" s="1"/>
  <c r="AA48" i="40"/>
  <c r="AA48" i="54" s="1"/>
  <c r="Z48" i="40"/>
  <c r="Z48" i="54" s="1"/>
  <c r="AA48" i="53" s="1"/>
  <c r="Y48" i="40"/>
  <c r="Y48" i="54" s="1"/>
  <c r="Z48" i="53" s="1"/>
  <c r="X48" i="40"/>
  <c r="X48" i="54" s="1"/>
  <c r="Y48" i="53" s="1"/>
  <c r="W48" i="40"/>
  <c r="W48" i="54" s="1"/>
  <c r="V48" i="40"/>
  <c r="V48" i="54" s="1"/>
  <c r="W48" i="53" s="1"/>
  <c r="U48" i="40"/>
  <c r="U48" i="54" s="1"/>
  <c r="V48" i="53" s="1"/>
  <c r="T48" i="40"/>
  <c r="T48" i="54" s="1"/>
  <c r="U48" i="53" s="1"/>
  <c r="S48" i="40"/>
  <c r="S48" i="54" s="1"/>
  <c r="R48" i="40"/>
  <c r="R48" i="54" s="1"/>
  <c r="S48" i="53" s="1"/>
  <c r="Q48" i="40"/>
  <c r="Q48" i="54" s="1"/>
  <c r="R48" i="53" s="1"/>
  <c r="P48" i="40"/>
  <c r="P48" i="54" s="1"/>
  <c r="Q48" i="53" s="1"/>
  <c r="O48" i="40"/>
  <c r="O48" i="54" s="1"/>
  <c r="N48" i="40"/>
  <c r="N48" i="54" s="1"/>
  <c r="O48" i="53" s="1"/>
  <c r="M48" i="40"/>
  <c r="M48" i="54" s="1"/>
  <c r="N48" i="53" s="1"/>
  <c r="L48" i="40"/>
  <c r="L48" i="54" s="1"/>
  <c r="M48" i="53" s="1"/>
  <c r="K48" i="40"/>
  <c r="K48" i="54" s="1"/>
  <c r="J48" i="40"/>
  <c r="J48" i="54" s="1"/>
  <c r="K48" i="53" s="1"/>
  <c r="I48" i="40"/>
  <c r="I48" i="54" s="1"/>
  <c r="J48" i="53" s="1"/>
  <c r="H48" i="40"/>
  <c r="H48" i="54" s="1"/>
  <c r="I48" i="53" s="1"/>
  <c r="G48" i="40"/>
  <c r="G48" i="54" s="1"/>
  <c r="H48" i="53" s="1"/>
  <c r="F48" i="40"/>
  <c r="E48" i="40"/>
  <c r="D48" i="40"/>
  <c r="C48" i="40"/>
  <c r="B48" i="40"/>
  <c r="A48" i="40"/>
  <c r="BC47" i="40"/>
  <c r="BC47" i="54" s="1"/>
  <c r="BB47" i="40"/>
  <c r="BB47" i="54" s="1"/>
  <c r="BA47" i="40"/>
  <c r="BA47" i="54" s="1"/>
  <c r="BB47" i="53" s="1"/>
  <c r="AZ47" i="40"/>
  <c r="AZ47" i="54" s="1"/>
  <c r="BA47" i="53" s="1"/>
  <c r="AY47" i="40"/>
  <c r="AY47" i="54" s="1"/>
  <c r="AZ47" i="53" s="1"/>
  <c r="AX47" i="40"/>
  <c r="AX47" i="54" s="1"/>
  <c r="AW47" i="40"/>
  <c r="AW47" i="54" s="1"/>
  <c r="AX47" i="53" s="1"/>
  <c r="AV47" i="40"/>
  <c r="AV47" i="54" s="1"/>
  <c r="AW47" i="53" s="1"/>
  <c r="AU47" i="40"/>
  <c r="AU47" i="54" s="1"/>
  <c r="AV47" i="53" s="1"/>
  <c r="AT47" i="40"/>
  <c r="AT47" i="54" s="1"/>
  <c r="AS47" i="40"/>
  <c r="AS47" i="54" s="1"/>
  <c r="AT47" i="53" s="1"/>
  <c r="AR47" i="40"/>
  <c r="AR47" i="54" s="1"/>
  <c r="AS47" i="53" s="1"/>
  <c r="AQ47" i="40"/>
  <c r="AQ47" i="54" s="1"/>
  <c r="AR47" i="53" s="1"/>
  <c r="AP47" i="40"/>
  <c r="AP47" i="54" s="1"/>
  <c r="AO47" i="40"/>
  <c r="AO47" i="54" s="1"/>
  <c r="AP47" i="53" s="1"/>
  <c r="AN47" i="40"/>
  <c r="AN47" i="54" s="1"/>
  <c r="AO47" i="53" s="1"/>
  <c r="AM47" i="40"/>
  <c r="AM47" i="54" s="1"/>
  <c r="AN47" i="53" s="1"/>
  <c r="AL47" i="40"/>
  <c r="AL47" i="54" s="1"/>
  <c r="AK47" i="40"/>
  <c r="AK47" i="54" s="1"/>
  <c r="AL47" i="53" s="1"/>
  <c r="AJ47" i="40"/>
  <c r="AJ47" i="54" s="1"/>
  <c r="AK47" i="53" s="1"/>
  <c r="AI47" i="40"/>
  <c r="AI47" i="54" s="1"/>
  <c r="AJ47" i="53" s="1"/>
  <c r="AH47" i="40"/>
  <c r="AH47" i="54" s="1"/>
  <c r="AG47" i="40"/>
  <c r="AG47" i="54" s="1"/>
  <c r="AH47" i="53" s="1"/>
  <c r="AF47" i="40"/>
  <c r="AF47" i="54" s="1"/>
  <c r="AG47" i="53" s="1"/>
  <c r="AE47" i="40"/>
  <c r="AE47" i="54" s="1"/>
  <c r="AF47" i="53" s="1"/>
  <c r="AD47" i="40"/>
  <c r="AD47" i="54" s="1"/>
  <c r="AC47" i="40"/>
  <c r="AC47" i="54" s="1"/>
  <c r="AD47" i="53" s="1"/>
  <c r="AB47" i="40"/>
  <c r="AB47" i="54" s="1"/>
  <c r="AC47" i="53" s="1"/>
  <c r="AA47" i="40"/>
  <c r="AA47" i="54" s="1"/>
  <c r="AB47" i="53" s="1"/>
  <c r="Z47" i="40"/>
  <c r="Z47" i="54" s="1"/>
  <c r="Y47" i="40"/>
  <c r="Y47" i="54" s="1"/>
  <c r="Z47" i="53" s="1"/>
  <c r="X47" i="40"/>
  <c r="X47" i="54" s="1"/>
  <c r="Y47" i="53" s="1"/>
  <c r="W47" i="40"/>
  <c r="W47" i="54" s="1"/>
  <c r="X47" i="53" s="1"/>
  <c r="V47" i="40"/>
  <c r="V47" i="54" s="1"/>
  <c r="U47" i="40"/>
  <c r="U47" i="54" s="1"/>
  <c r="V47" i="53" s="1"/>
  <c r="T47" i="40"/>
  <c r="T47" i="54" s="1"/>
  <c r="U47" i="53" s="1"/>
  <c r="S47" i="40"/>
  <c r="S47" i="54" s="1"/>
  <c r="T47" i="53" s="1"/>
  <c r="R47" i="40"/>
  <c r="R47" i="54" s="1"/>
  <c r="Q47" i="40"/>
  <c r="Q47" i="54" s="1"/>
  <c r="R47" i="53" s="1"/>
  <c r="P47" i="40"/>
  <c r="P47" i="54" s="1"/>
  <c r="Q47" i="53" s="1"/>
  <c r="O47" i="40"/>
  <c r="O47" i="54" s="1"/>
  <c r="P47" i="53" s="1"/>
  <c r="N47" i="40"/>
  <c r="N47" i="54" s="1"/>
  <c r="M47" i="40"/>
  <c r="M47" i="54" s="1"/>
  <c r="N47" i="53" s="1"/>
  <c r="L47" i="40"/>
  <c r="L47" i="54" s="1"/>
  <c r="M47" i="53" s="1"/>
  <c r="K47" i="40"/>
  <c r="K47" i="54" s="1"/>
  <c r="L47" i="53" s="1"/>
  <c r="J47" i="40"/>
  <c r="J47" i="54" s="1"/>
  <c r="I47" i="40"/>
  <c r="I47" i="54" s="1"/>
  <c r="J47" i="53" s="1"/>
  <c r="H47" i="40"/>
  <c r="H47" i="54" s="1"/>
  <c r="I47" i="53" s="1"/>
  <c r="G47" i="40"/>
  <c r="G47" i="54" s="1"/>
  <c r="H47" i="53" s="1"/>
  <c r="F47" i="40"/>
  <c r="E47" i="40"/>
  <c r="D47" i="40"/>
  <c r="C47" i="40"/>
  <c r="B47" i="40"/>
  <c r="A47" i="40"/>
  <c r="BC46" i="40"/>
  <c r="BC46" i="54" s="1"/>
  <c r="BB46" i="40"/>
  <c r="BB46" i="54" s="1"/>
  <c r="BA46" i="40"/>
  <c r="BA46" i="54" s="1"/>
  <c r="AZ46" i="40"/>
  <c r="AZ46" i="54" s="1"/>
  <c r="BA46" i="53" s="1"/>
  <c r="AY46" i="40"/>
  <c r="AY46" i="54" s="1"/>
  <c r="AZ46" i="53" s="1"/>
  <c r="AX46" i="40"/>
  <c r="AX46" i="54" s="1"/>
  <c r="AW46" i="40"/>
  <c r="AW46" i="54" s="1"/>
  <c r="AV46" i="40"/>
  <c r="AV46" i="54" s="1"/>
  <c r="AW46" i="53" s="1"/>
  <c r="AU46" i="40"/>
  <c r="AU46" i="54" s="1"/>
  <c r="AV46" i="53" s="1"/>
  <c r="AT46" i="40"/>
  <c r="AT46" i="54" s="1"/>
  <c r="AS46" i="40"/>
  <c r="AS46" i="54" s="1"/>
  <c r="AR46" i="40"/>
  <c r="AR46" i="54" s="1"/>
  <c r="AS46" i="53" s="1"/>
  <c r="AQ46" i="40"/>
  <c r="AQ46" i="54" s="1"/>
  <c r="AR46" i="53" s="1"/>
  <c r="AP46" i="40"/>
  <c r="AP46" i="54" s="1"/>
  <c r="AO46" i="40"/>
  <c r="AO46" i="54" s="1"/>
  <c r="AN46" i="40"/>
  <c r="AN46" i="54" s="1"/>
  <c r="AO46" i="53" s="1"/>
  <c r="AM46" i="40"/>
  <c r="AM46" i="54" s="1"/>
  <c r="AN46" i="53" s="1"/>
  <c r="AL46" i="40"/>
  <c r="AL46" i="54" s="1"/>
  <c r="AK46" i="40"/>
  <c r="AK46" i="54" s="1"/>
  <c r="AJ46" i="40"/>
  <c r="AJ46" i="54" s="1"/>
  <c r="AK46" i="53" s="1"/>
  <c r="AI46" i="40"/>
  <c r="AI46" i="54" s="1"/>
  <c r="AJ46" i="53" s="1"/>
  <c r="AH46" i="40"/>
  <c r="AH46" i="54" s="1"/>
  <c r="AG46" i="40"/>
  <c r="AG46" i="54" s="1"/>
  <c r="AF46" i="40"/>
  <c r="AF46" i="54" s="1"/>
  <c r="AG46" i="53" s="1"/>
  <c r="AE46" i="40"/>
  <c r="AE46" i="54" s="1"/>
  <c r="AF46" i="53" s="1"/>
  <c r="AD46" i="40"/>
  <c r="AD46" i="54" s="1"/>
  <c r="AC46" i="40"/>
  <c r="AC46" i="54" s="1"/>
  <c r="AB46" i="40"/>
  <c r="AB46" i="54" s="1"/>
  <c r="AC46" i="53" s="1"/>
  <c r="AA46" i="40"/>
  <c r="AA46" i="54" s="1"/>
  <c r="AB46" i="53" s="1"/>
  <c r="Z46" i="40"/>
  <c r="Z46" i="54" s="1"/>
  <c r="Y46" i="40"/>
  <c r="Y46" i="54" s="1"/>
  <c r="X46" i="40"/>
  <c r="X46" i="54" s="1"/>
  <c r="Y46" i="53" s="1"/>
  <c r="W46" i="40"/>
  <c r="W46" i="54" s="1"/>
  <c r="X46" i="53" s="1"/>
  <c r="V46" i="40"/>
  <c r="V46" i="54" s="1"/>
  <c r="U46" i="40"/>
  <c r="U46" i="54" s="1"/>
  <c r="T46" i="40"/>
  <c r="T46" i="54" s="1"/>
  <c r="U46" i="53" s="1"/>
  <c r="S46" i="40"/>
  <c r="S46" i="54" s="1"/>
  <c r="T46" i="53" s="1"/>
  <c r="R46" i="40"/>
  <c r="R46" i="54" s="1"/>
  <c r="Q46" i="40"/>
  <c r="Q46" i="54" s="1"/>
  <c r="P46" i="40"/>
  <c r="P46" i="54" s="1"/>
  <c r="Q46" i="53" s="1"/>
  <c r="O46" i="40"/>
  <c r="O46" i="54" s="1"/>
  <c r="P46" i="53" s="1"/>
  <c r="N46" i="40"/>
  <c r="N46" i="54" s="1"/>
  <c r="M46" i="40"/>
  <c r="M46" i="54" s="1"/>
  <c r="L46" i="40"/>
  <c r="L46" i="54" s="1"/>
  <c r="M46" i="53" s="1"/>
  <c r="K46" i="40"/>
  <c r="K46" i="54" s="1"/>
  <c r="L46" i="53" s="1"/>
  <c r="J46" i="40"/>
  <c r="J46" i="54" s="1"/>
  <c r="I46" i="40"/>
  <c r="I46" i="54" s="1"/>
  <c r="H46" i="40"/>
  <c r="H46" i="54" s="1"/>
  <c r="I46" i="53" s="1"/>
  <c r="G46" i="40"/>
  <c r="G46" i="54" s="1"/>
  <c r="H46" i="53" s="1"/>
  <c r="F46" i="40"/>
  <c r="E46" i="40"/>
  <c r="D46" i="40"/>
  <c r="C46" i="40"/>
  <c r="B46" i="40"/>
  <c r="A46" i="40"/>
  <c r="BC45" i="40"/>
  <c r="BC45" i="54" s="1"/>
  <c r="BB45" i="40"/>
  <c r="BB45" i="54" s="1"/>
  <c r="BC45" i="53" s="1"/>
  <c r="BA45" i="40"/>
  <c r="BA45" i="54" s="1"/>
  <c r="AZ45" i="40"/>
  <c r="AZ45" i="54" s="1"/>
  <c r="AY45" i="40"/>
  <c r="AY45" i="54" s="1"/>
  <c r="AZ45" i="53" s="1"/>
  <c r="AX45" i="40"/>
  <c r="AX45" i="54" s="1"/>
  <c r="AY45" i="53" s="1"/>
  <c r="AW45" i="40"/>
  <c r="AW45" i="54" s="1"/>
  <c r="AV45" i="40"/>
  <c r="AV45" i="54" s="1"/>
  <c r="AU45" i="40"/>
  <c r="AU45" i="54" s="1"/>
  <c r="AV45" i="53" s="1"/>
  <c r="AT45" i="40"/>
  <c r="AT45" i="54" s="1"/>
  <c r="AU45" i="53" s="1"/>
  <c r="AS45" i="40"/>
  <c r="AS45" i="54" s="1"/>
  <c r="AR45" i="40"/>
  <c r="AR45" i="54" s="1"/>
  <c r="AQ45" i="40"/>
  <c r="AQ45" i="54" s="1"/>
  <c r="AR45" i="53" s="1"/>
  <c r="AP45" i="40"/>
  <c r="AP45" i="54" s="1"/>
  <c r="AQ45" i="53" s="1"/>
  <c r="AO45" i="40"/>
  <c r="AO45" i="54" s="1"/>
  <c r="AN45" i="40"/>
  <c r="AN45" i="54" s="1"/>
  <c r="AM45" i="40"/>
  <c r="AM45" i="54" s="1"/>
  <c r="AN45" i="53" s="1"/>
  <c r="AL45" i="40"/>
  <c r="AL45" i="54" s="1"/>
  <c r="AM45" i="53" s="1"/>
  <c r="AK45" i="40"/>
  <c r="AK45" i="54" s="1"/>
  <c r="AJ45" i="40"/>
  <c r="AJ45" i="54" s="1"/>
  <c r="AI45" i="40"/>
  <c r="AI45" i="54" s="1"/>
  <c r="AJ45" i="53" s="1"/>
  <c r="AH45" i="40"/>
  <c r="AH45" i="54" s="1"/>
  <c r="AI45" i="53" s="1"/>
  <c r="AG45" i="40"/>
  <c r="AG45" i="54" s="1"/>
  <c r="AF45" i="40"/>
  <c r="AF45" i="54" s="1"/>
  <c r="AE45" i="40"/>
  <c r="AE45" i="54" s="1"/>
  <c r="AF45" i="53" s="1"/>
  <c r="AD45" i="40"/>
  <c r="AD45" i="54" s="1"/>
  <c r="AE45" i="53" s="1"/>
  <c r="AC45" i="40"/>
  <c r="AC45" i="54" s="1"/>
  <c r="AB45" i="40"/>
  <c r="AB45" i="54" s="1"/>
  <c r="AA45" i="40"/>
  <c r="AA45" i="54" s="1"/>
  <c r="AB45" i="53" s="1"/>
  <c r="Z45" i="40"/>
  <c r="Z45" i="54" s="1"/>
  <c r="AA45" i="53" s="1"/>
  <c r="Y45" i="40"/>
  <c r="Y45" i="54" s="1"/>
  <c r="X45" i="40"/>
  <c r="X45" i="54" s="1"/>
  <c r="W45" i="40"/>
  <c r="W45" i="54" s="1"/>
  <c r="X45" i="53" s="1"/>
  <c r="V45" i="40"/>
  <c r="V45" i="54" s="1"/>
  <c r="W45" i="53" s="1"/>
  <c r="U45" i="40"/>
  <c r="U45" i="54" s="1"/>
  <c r="T45" i="40"/>
  <c r="T45" i="54" s="1"/>
  <c r="S45" i="40"/>
  <c r="S45" i="54" s="1"/>
  <c r="T45" i="53" s="1"/>
  <c r="R45" i="40"/>
  <c r="R45" i="54" s="1"/>
  <c r="S45" i="53" s="1"/>
  <c r="Q45" i="40"/>
  <c r="Q45" i="54" s="1"/>
  <c r="P45" i="40"/>
  <c r="P45" i="54" s="1"/>
  <c r="O45" i="40"/>
  <c r="O45" i="54" s="1"/>
  <c r="P45" i="53" s="1"/>
  <c r="N45" i="40"/>
  <c r="N45" i="54" s="1"/>
  <c r="O45" i="53" s="1"/>
  <c r="M45" i="40"/>
  <c r="M45" i="54" s="1"/>
  <c r="L45" i="40"/>
  <c r="L45" i="54" s="1"/>
  <c r="K45" i="40"/>
  <c r="K45" i="54" s="1"/>
  <c r="L45" i="53" s="1"/>
  <c r="J45" i="40"/>
  <c r="J45" i="54" s="1"/>
  <c r="K45" i="53" s="1"/>
  <c r="I45" i="40"/>
  <c r="I45" i="54" s="1"/>
  <c r="H45" i="40"/>
  <c r="H45" i="54" s="1"/>
  <c r="G45" i="40"/>
  <c r="G45" i="54" s="1"/>
  <c r="H45" i="53" s="1"/>
  <c r="F45" i="40"/>
  <c r="E45" i="40"/>
  <c r="D45" i="40"/>
  <c r="C45" i="40"/>
  <c r="B45" i="40"/>
  <c r="A45" i="40"/>
  <c r="BC44" i="40"/>
  <c r="BC44" i="54" s="1"/>
  <c r="BB44" i="40"/>
  <c r="BB44" i="54" s="1"/>
  <c r="BC44" i="53" s="1"/>
  <c r="BA44" i="40"/>
  <c r="BA44" i="54" s="1"/>
  <c r="BB44" i="53" s="1"/>
  <c r="AZ44" i="40"/>
  <c r="AZ44" i="54" s="1"/>
  <c r="AY44" i="40"/>
  <c r="AY44" i="54" s="1"/>
  <c r="AX44" i="40"/>
  <c r="AX44" i="54" s="1"/>
  <c r="AY44" i="53" s="1"/>
  <c r="AW44" i="40"/>
  <c r="AW44" i="54" s="1"/>
  <c r="AX44" i="53" s="1"/>
  <c r="AV44" i="40"/>
  <c r="AV44" i="54" s="1"/>
  <c r="AU44" i="40"/>
  <c r="AU44" i="54" s="1"/>
  <c r="AT44" i="40"/>
  <c r="AT44" i="54" s="1"/>
  <c r="AU44" i="53" s="1"/>
  <c r="AS44" i="40"/>
  <c r="AS44" i="54" s="1"/>
  <c r="AT44" i="53" s="1"/>
  <c r="AR44" i="40"/>
  <c r="AR44" i="54" s="1"/>
  <c r="AQ44" i="40"/>
  <c r="AQ44" i="54" s="1"/>
  <c r="AP44" i="40"/>
  <c r="AP44" i="54" s="1"/>
  <c r="AQ44" i="53" s="1"/>
  <c r="AO44" i="40"/>
  <c r="AO44" i="54" s="1"/>
  <c r="AP44" i="53" s="1"/>
  <c r="AN44" i="40"/>
  <c r="AN44" i="54" s="1"/>
  <c r="AM44" i="40"/>
  <c r="AM44" i="54" s="1"/>
  <c r="AL44" i="40"/>
  <c r="AL44" i="54" s="1"/>
  <c r="AM44" i="53" s="1"/>
  <c r="AK44" i="40"/>
  <c r="AK44" i="54" s="1"/>
  <c r="AL44" i="53" s="1"/>
  <c r="AJ44" i="40"/>
  <c r="AJ44" i="54" s="1"/>
  <c r="AI44" i="40"/>
  <c r="AI44" i="54" s="1"/>
  <c r="AH44" i="40"/>
  <c r="AH44" i="54" s="1"/>
  <c r="AI44" i="53" s="1"/>
  <c r="AG44" i="40"/>
  <c r="AG44" i="54" s="1"/>
  <c r="AH44" i="53" s="1"/>
  <c r="AF44" i="40"/>
  <c r="AF44" i="54" s="1"/>
  <c r="AE44" i="40"/>
  <c r="AE44" i="54" s="1"/>
  <c r="AD44" i="40"/>
  <c r="AD44" i="54" s="1"/>
  <c r="AE44" i="53" s="1"/>
  <c r="AC44" i="40"/>
  <c r="AC44" i="54" s="1"/>
  <c r="AD44" i="53" s="1"/>
  <c r="AB44" i="40"/>
  <c r="AB44" i="54" s="1"/>
  <c r="AA44" i="40"/>
  <c r="AA44" i="54" s="1"/>
  <c r="Z44" i="40"/>
  <c r="Z44" i="54" s="1"/>
  <c r="AA44" i="53" s="1"/>
  <c r="Y44" i="40"/>
  <c r="Y44" i="54" s="1"/>
  <c r="Z44" i="53" s="1"/>
  <c r="X44" i="40"/>
  <c r="X44" i="54" s="1"/>
  <c r="W44" i="40"/>
  <c r="W44" i="54" s="1"/>
  <c r="V44" i="40"/>
  <c r="V44" i="54" s="1"/>
  <c r="W44" i="53" s="1"/>
  <c r="U44" i="40"/>
  <c r="U44" i="54" s="1"/>
  <c r="V44" i="53" s="1"/>
  <c r="T44" i="40"/>
  <c r="T44" i="54" s="1"/>
  <c r="S44" i="40"/>
  <c r="S44" i="54" s="1"/>
  <c r="R44" i="40"/>
  <c r="R44" i="54" s="1"/>
  <c r="S44" i="53" s="1"/>
  <c r="Q44" i="40"/>
  <c r="Q44" i="54" s="1"/>
  <c r="R44" i="53" s="1"/>
  <c r="P44" i="40"/>
  <c r="P44" i="54" s="1"/>
  <c r="O44" i="40"/>
  <c r="O44" i="54" s="1"/>
  <c r="N44" i="40"/>
  <c r="N44" i="54" s="1"/>
  <c r="O44" i="53" s="1"/>
  <c r="M44" i="40"/>
  <c r="M44" i="54" s="1"/>
  <c r="N44" i="53" s="1"/>
  <c r="L44" i="40"/>
  <c r="L44" i="54" s="1"/>
  <c r="K44" i="40"/>
  <c r="K44" i="54" s="1"/>
  <c r="J44" i="40"/>
  <c r="J44" i="54" s="1"/>
  <c r="K44" i="53" s="1"/>
  <c r="I44" i="40"/>
  <c r="I44" i="54" s="1"/>
  <c r="J44" i="53" s="1"/>
  <c r="H44" i="40"/>
  <c r="H44" i="54" s="1"/>
  <c r="G44" i="40"/>
  <c r="G44" i="54" s="1"/>
  <c r="H44" i="53" s="1"/>
  <c r="F44" i="40"/>
  <c r="E44" i="40"/>
  <c r="D44" i="40"/>
  <c r="C44" i="40"/>
  <c r="B44" i="40"/>
  <c r="A44" i="40"/>
  <c r="BC43" i="40"/>
  <c r="BC43" i="54" s="1"/>
  <c r="BB43" i="40"/>
  <c r="BB43" i="54" s="1"/>
  <c r="BA43" i="40"/>
  <c r="BA43" i="54" s="1"/>
  <c r="BB43" i="53" s="1"/>
  <c r="AZ43" i="40"/>
  <c r="AZ43" i="54" s="1"/>
  <c r="BA43" i="53" s="1"/>
  <c r="AY43" i="40"/>
  <c r="AY43" i="54" s="1"/>
  <c r="AX43" i="40"/>
  <c r="AX43" i="54" s="1"/>
  <c r="AW43" i="40"/>
  <c r="AW43" i="54" s="1"/>
  <c r="AX43" i="53" s="1"/>
  <c r="AV43" i="40"/>
  <c r="AV43" i="54" s="1"/>
  <c r="AW43" i="53" s="1"/>
  <c r="AU43" i="40"/>
  <c r="AU43" i="54" s="1"/>
  <c r="AT43" i="40"/>
  <c r="AT43" i="54" s="1"/>
  <c r="AS43" i="40"/>
  <c r="AS43" i="54" s="1"/>
  <c r="AT43" i="53" s="1"/>
  <c r="AR43" i="40"/>
  <c r="AR43" i="54" s="1"/>
  <c r="AS43" i="53" s="1"/>
  <c r="AQ43" i="40"/>
  <c r="AQ43" i="54" s="1"/>
  <c r="AP43" i="40"/>
  <c r="AP43" i="54" s="1"/>
  <c r="AO43" i="40"/>
  <c r="AO43" i="54" s="1"/>
  <c r="AP43" i="53" s="1"/>
  <c r="AN43" i="40"/>
  <c r="AN43" i="54" s="1"/>
  <c r="AO43" i="53" s="1"/>
  <c r="AM43" i="40"/>
  <c r="AM43" i="54" s="1"/>
  <c r="AL43" i="40"/>
  <c r="AL43" i="54" s="1"/>
  <c r="AK43" i="40"/>
  <c r="AK43" i="54" s="1"/>
  <c r="AL43" i="53" s="1"/>
  <c r="AJ43" i="40"/>
  <c r="AJ43" i="54" s="1"/>
  <c r="AK43" i="53" s="1"/>
  <c r="AI43" i="40"/>
  <c r="AI43" i="54" s="1"/>
  <c r="AH43" i="40"/>
  <c r="AH43" i="54" s="1"/>
  <c r="AG43" i="40"/>
  <c r="AG43" i="54" s="1"/>
  <c r="AH43" i="53" s="1"/>
  <c r="AF43" i="40"/>
  <c r="AF43" i="54" s="1"/>
  <c r="AG43" i="53" s="1"/>
  <c r="AE43" i="40"/>
  <c r="AE43" i="54" s="1"/>
  <c r="AD43" i="40"/>
  <c r="AD43" i="54" s="1"/>
  <c r="AC43" i="40"/>
  <c r="AC43" i="54" s="1"/>
  <c r="AD43" i="53" s="1"/>
  <c r="AB43" i="40"/>
  <c r="AB43" i="54" s="1"/>
  <c r="AC43" i="53" s="1"/>
  <c r="AA43" i="40"/>
  <c r="AA43" i="54" s="1"/>
  <c r="Z43" i="40"/>
  <c r="Z43" i="54" s="1"/>
  <c r="Y43" i="40"/>
  <c r="Y43" i="54" s="1"/>
  <c r="Z43" i="53" s="1"/>
  <c r="X43" i="40"/>
  <c r="X43" i="54" s="1"/>
  <c r="Y43" i="53" s="1"/>
  <c r="W43" i="40"/>
  <c r="W43" i="54" s="1"/>
  <c r="V43" i="40"/>
  <c r="V43" i="54" s="1"/>
  <c r="U43" i="40"/>
  <c r="U43" i="54" s="1"/>
  <c r="V43" i="53" s="1"/>
  <c r="T43" i="40"/>
  <c r="T43" i="54" s="1"/>
  <c r="U43" i="53" s="1"/>
  <c r="S43" i="40"/>
  <c r="S43" i="54" s="1"/>
  <c r="R43" i="40"/>
  <c r="R43" i="54" s="1"/>
  <c r="Q43" i="40"/>
  <c r="Q43" i="54" s="1"/>
  <c r="R43" i="53" s="1"/>
  <c r="P43" i="40"/>
  <c r="P43" i="54" s="1"/>
  <c r="Q43" i="53" s="1"/>
  <c r="O43" i="40"/>
  <c r="O43" i="54" s="1"/>
  <c r="N43" i="40"/>
  <c r="N43" i="54" s="1"/>
  <c r="M43" i="40"/>
  <c r="L43" i="40"/>
  <c r="K43" i="40"/>
  <c r="J43" i="40"/>
  <c r="I43" i="40"/>
  <c r="H43" i="40"/>
  <c r="G43" i="40"/>
  <c r="F43" i="40"/>
  <c r="E43" i="40"/>
  <c r="D43" i="40"/>
  <c r="C43" i="40"/>
  <c r="B43" i="40"/>
  <c r="A43" i="40"/>
  <c r="BC42" i="40"/>
  <c r="BC42" i="54" s="1"/>
  <c r="BB42" i="40"/>
  <c r="BB42" i="54" s="1"/>
  <c r="BA42" i="40"/>
  <c r="BA42" i="54" s="1"/>
  <c r="AZ42" i="40"/>
  <c r="AZ42" i="54" s="1"/>
  <c r="BA42" i="53" s="1"/>
  <c r="AY42" i="40"/>
  <c r="AY42" i="54" s="1"/>
  <c r="AZ42" i="53" s="1"/>
  <c r="AX42" i="40"/>
  <c r="AX42" i="54" s="1"/>
  <c r="AW42" i="40"/>
  <c r="AW42" i="54" s="1"/>
  <c r="AV42" i="40"/>
  <c r="AV42" i="54" s="1"/>
  <c r="AW42" i="53" s="1"/>
  <c r="AU42" i="40"/>
  <c r="AU42" i="54" s="1"/>
  <c r="AV42" i="53" s="1"/>
  <c r="AT42" i="40"/>
  <c r="AT42" i="54" s="1"/>
  <c r="AS42" i="40"/>
  <c r="AS42" i="54" s="1"/>
  <c r="AR42" i="40"/>
  <c r="AR42" i="54" s="1"/>
  <c r="AS42" i="53" s="1"/>
  <c r="AQ42" i="40"/>
  <c r="AQ42" i="54" s="1"/>
  <c r="AR42" i="53" s="1"/>
  <c r="AP42" i="40"/>
  <c r="AP42" i="54" s="1"/>
  <c r="AO42" i="40"/>
  <c r="AO42" i="54" s="1"/>
  <c r="AN42" i="40"/>
  <c r="AN42" i="54" s="1"/>
  <c r="AO42" i="53" s="1"/>
  <c r="AM42" i="40"/>
  <c r="AM42" i="54" s="1"/>
  <c r="AN42" i="53" s="1"/>
  <c r="AL42" i="40"/>
  <c r="AL42" i="54" s="1"/>
  <c r="AK42" i="40"/>
  <c r="AK42" i="54" s="1"/>
  <c r="AJ42" i="40"/>
  <c r="AJ42" i="54" s="1"/>
  <c r="AK42" i="53" s="1"/>
  <c r="AI42" i="40"/>
  <c r="AI42" i="54" s="1"/>
  <c r="AJ42" i="53" s="1"/>
  <c r="AH42" i="40"/>
  <c r="AH42" i="54" s="1"/>
  <c r="AG42" i="40"/>
  <c r="AG42" i="54" s="1"/>
  <c r="AF42" i="40"/>
  <c r="AF42" i="54" s="1"/>
  <c r="AG42" i="53" s="1"/>
  <c r="AE42" i="40"/>
  <c r="AE42" i="54" s="1"/>
  <c r="AF42" i="53" s="1"/>
  <c r="AD42" i="40"/>
  <c r="AD42" i="54" s="1"/>
  <c r="AC42" i="40"/>
  <c r="AC42" i="54" s="1"/>
  <c r="AB42" i="40"/>
  <c r="AB42" i="54" s="1"/>
  <c r="AC42" i="53" s="1"/>
  <c r="AA42" i="40"/>
  <c r="AA42" i="54" s="1"/>
  <c r="AB42" i="53" s="1"/>
  <c r="Z42" i="40"/>
  <c r="Z42" i="54" s="1"/>
  <c r="Y42" i="40"/>
  <c r="Y42" i="54" s="1"/>
  <c r="X42" i="40"/>
  <c r="X42" i="54" s="1"/>
  <c r="Y42" i="53" s="1"/>
  <c r="W42" i="40"/>
  <c r="W42" i="54" s="1"/>
  <c r="X42" i="53" s="1"/>
  <c r="V42" i="40"/>
  <c r="V42" i="54" s="1"/>
  <c r="U42" i="40"/>
  <c r="U42" i="54" s="1"/>
  <c r="T42" i="40"/>
  <c r="T42" i="54" s="1"/>
  <c r="U42" i="53" s="1"/>
  <c r="S42" i="40"/>
  <c r="S42" i="54" s="1"/>
  <c r="T42" i="53" s="1"/>
  <c r="R42" i="40"/>
  <c r="R42" i="54" s="1"/>
  <c r="Q42" i="40"/>
  <c r="Q42" i="54" s="1"/>
  <c r="P42" i="40"/>
  <c r="P42" i="54" s="1"/>
  <c r="Q42" i="53" s="1"/>
  <c r="O42" i="40"/>
  <c r="O42" i="54" s="1"/>
  <c r="P42" i="53" s="1"/>
  <c r="N42" i="40"/>
  <c r="N42" i="54" s="1"/>
  <c r="M42" i="40"/>
  <c r="M42" i="54" s="1"/>
  <c r="L42" i="40"/>
  <c r="L42" i="54" s="1"/>
  <c r="M42" i="53" s="1"/>
  <c r="K42" i="40"/>
  <c r="K42" i="54" s="1"/>
  <c r="L42" i="53" s="1"/>
  <c r="J42" i="40"/>
  <c r="J42" i="54" s="1"/>
  <c r="I42" i="40"/>
  <c r="I42" i="54" s="1"/>
  <c r="H42" i="40"/>
  <c r="H42" i="54" s="1"/>
  <c r="I42" i="53" s="1"/>
  <c r="G42" i="40"/>
  <c r="G42" i="54" s="1"/>
  <c r="H42" i="53" s="1"/>
  <c r="F42" i="40"/>
  <c r="E42" i="40"/>
  <c r="D42" i="40"/>
  <c r="C42" i="40"/>
  <c r="B42" i="40"/>
  <c r="A42" i="40"/>
  <c r="BC41" i="40"/>
  <c r="BC41" i="54" s="1"/>
  <c r="BB41" i="40"/>
  <c r="BB41" i="54" s="1"/>
  <c r="BC41" i="53" s="1"/>
  <c r="BA41" i="40"/>
  <c r="BA41" i="54" s="1"/>
  <c r="AZ41" i="40"/>
  <c r="AZ41" i="54" s="1"/>
  <c r="AY41" i="40"/>
  <c r="AY41" i="54" s="1"/>
  <c r="AZ41" i="53" s="1"/>
  <c r="AX41" i="40"/>
  <c r="AX41" i="54" s="1"/>
  <c r="AY41" i="53" s="1"/>
  <c r="AW41" i="40"/>
  <c r="AW41" i="54" s="1"/>
  <c r="AV41" i="40"/>
  <c r="AV41" i="54" s="1"/>
  <c r="AU41" i="40"/>
  <c r="AU41" i="54" s="1"/>
  <c r="AV41" i="53" s="1"/>
  <c r="AT41" i="40"/>
  <c r="AT41" i="54" s="1"/>
  <c r="AU41" i="53" s="1"/>
  <c r="AS41" i="40"/>
  <c r="AS41" i="54" s="1"/>
  <c r="AR41" i="40"/>
  <c r="AR41" i="54" s="1"/>
  <c r="AQ41" i="40"/>
  <c r="AQ41" i="54" s="1"/>
  <c r="AR41" i="53" s="1"/>
  <c r="AP41" i="40"/>
  <c r="AP41" i="54" s="1"/>
  <c r="AQ41" i="53" s="1"/>
  <c r="AO41" i="40"/>
  <c r="AO41" i="54" s="1"/>
  <c r="AN41" i="40"/>
  <c r="AN41" i="54" s="1"/>
  <c r="AM41" i="40"/>
  <c r="AM41" i="54" s="1"/>
  <c r="AN41" i="53" s="1"/>
  <c r="AL41" i="40"/>
  <c r="AL41" i="54" s="1"/>
  <c r="AM41" i="53" s="1"/>
  <c r="AK41" i="40"/>
  <c r="AK41" i="54" s="1"/>
  <c r="AJ41" i="40"/>
  <c r="AJ41" i="54" s="1"/>
  <c r="AI41" i="40"/>
  <c r="AI41" i="54" s="1"/>
  <c r="AJ41" i="53" s="1"/>
  <c r="AH41" i="40"/>
  <c r="AH41" i="54" s="1"/>
  <c r="AI41" i="53" s="1"/>
  <c r="AG41" i="40"/>
  <c r="AG41" i="54" s="1"/>
  <c r="AF41" i="40"/>
  <c r="AF41" i="54" s="1"/>
  <c r="AE41" i="40"/>
  <c r="AE41" i="54" s="1"/>
  <c r="AF41" i="53" s="1"/>
  <c r="AD41" i="40"/>
  <c r="AD41" i="54" s="1"/>
  <c r="AE41" i="53" s="1"/>
  <c r="AC41" i="40"/>
  <c r="AC41" i="54" s="1"/>
  <c r="AB41" i="40"/>
  <c r="AB41" i="54" s="1"/>
  <c r="AA41" i="40"/>
  <c r="AA41" i="54" s="1"/>
  <c r="AB41" i="53" s="1"/>
  <c r="Z41" i="40"/>
  <c r="Z41" i="54" s="1"/>
  <c r="AA41" i="53" s="1"/>
  <c r="Y41" i="40"/>
  <c r="Y41" i="54" s="1"/>
  <c r="X41" i="40"/>
  <c r="X41" i="54" s="1"/>
  <c r="W41" i="40"/>
  <c r="W41" i="54" s="1"/>
  <c r="X41" i="53" s="1"/>
  <c r="V41" i="40"/>
  <c r="V41" i="54" s="1"/>
  <c r="W41" i="53" s="1"/>
  <c r="U41" i="40"/>
  <c r="U41" i="54" s="1"/>
  <c r="T41" i="40"/>
  <c r="T41" i="54" s="1"/>
  <c r="S41" i="40"/>
  <c r="S41" i="54" s="1"/>
  <c r="T41" i="53" s="1"/>
  <c r="R41" i="40"/>
  <c r="R41" i="54" s="1"/>
  <c r="S41" i="53" s="1"/>
  <c r="Q41" i="40"/>
  <c r="Q41" i="54" s="1"/>
  <c r="P41" i="40"/>
  <c r="P41" i="54" s="1"/>
  <c r="O41" i="40"/>
  <c r="O41" i="54" s="1"/>
  <c r="P41" i="53" s="1"/>
  <c r="N41" i="40"/>
  <c r="N41" i="54" s="1"/>
  <c r="O41" i="53" s="1"/>
  <c r="M41" i="40"/>
  <c r="M41" i="54" s="1"/>
  <c r="L41" i="40"/>
  <c r="L41" i="54" s="1"/>
  <c r="K41" i="40"/>
  <c r="K41" i="54" s="1"/>
  <c r="L41" i="53" s="1"/>
  <c r="J41" i="40"/>
  <c r="J41" i="54" s="1"/>
  <c r="K41" i="53" s="1"/>
  <c r="I41" i="40"/>
  <c r="I41" i="54" s="1"/>
  <c r="H41" i="40"/>
  <c r="H41" i="54" s="1"/>
  <c r="G41" i="40"/>
  <c r="G41" i="54" s="1"/>
  <c r="H41" i="53" s="1"/>
  <c r="F41" i="40"/>
  <c r="E41" i="40"/>
  <c r="D41" i="40"/>
  <c r="C41" i="40"/>
  <c r="B41" i="40"/>
  <c r="A41" i="40"/>
  <c r="BC40" i="40"/>
  <c r="BC40" i="54" s="1"/>
  <c r="BB40" i="40"/>
  <c r="BB40" i="54" s="1"/>
  <c r="BC40" i="53" s="1"/>
  <c r="BA40" i="40"/>
  <c r="BA40" i="54" s="1"/>
  <c r="BB40" i="53" s="1"/>
  <c r="AZ40" i="40"/>
  <c r="AZ40" i="54" s="1"/>
  <c r="AY40" i="40"/>
  <c r="AY40" i="54" s="1"/>
  <c r="AX40" i="40"/>
  <c r="AX40" i="54" s="1"/>
  <c r="AY40" i="53" s="1"/>
  <c r="AW40" i="40"/>
  <c r="AW40" i="54" s="1"/>
  <c r="AX40" i="53" s="1"/>
  <c r="AV40" i="40"/>
  <c r="AV40" i="54" s="1"/>
  <c r="AU40" i="40"/>
  <c r="AU40" i="54" s="1"/>
  <c r="AT40" i="40"/>
  <c r="AT40" i="54" s="1"/>
  <c r="AU40" i="53" s="1"/>
  <c r="AS40" i="40"/>
  <c r="AS40" i="54" s="1"/>
  <c r="AT40" i="53" s="1"/>
  <c r="AR40" i="40"/>
  <c r="AR40" i="54" s="1"/>
  <c r="AQ40" i="40"/>
  <c r="AQ40" i="54" s="1"/>
  <c r="AP40" i="40"/>
  <c r="AP40" i="54" s="1"/>
  <c r="AQ40" i="53" s="1"/>
  <c r="AO40" i="40"/>
  <c r="AO40" i="54" s="1"/>
  <c r="AP40" i="53" s="1"/>
  <c r="AN40" i="40"/>
  <c r="AN40" i="54" s="1"/>
  <c r="AM40" i="40"/>
  <c r="AM40" i="54" s="1"/>
  <c r="AL40" i="40"/>
  <c r="AL40" i="54" s="1"/>
  <c r="AM40" i="53" s="1"/>
  <c r="AK40" i="40"/>
  <c r="AK40" i="54" s="1"/>
  <c r="AL40" i="53" s="1"/>
  <c r="AJ40" i="40"/>
  <c r="AJ40" i="54" s="1"/>
  <c r="AI40" i="40"/>
  <c r="AI40" i="54" s="1"/>
  <c r="AH40" i="40"/>
  <c r="AH40" i="54" s="1"/>
  <c r="AI40" i="53" s="1"/>
  <c r="AG40" i="40"/>
  <c r="AG40" i="54" s="1"/>
  <c r="AH40" i="53" s="1"/>
  <c r="AF40" i="40"/>
  <c r="AF40" i="54" s="1"/>
  <c r="AE40" i="40"/>
  <c r="AE40" i="54" s="1"/>
  <c r="AD40" i="40"/>
  <c r="AD40" i="54" s="1"/>
  <c r="AE40" i="53" s="1"/>
  <c r="AC40" i="40"/>
  <c r="AC40" i="54" s="1"/>
  <c r="AD40" i="53" s="1"/>
  <c r="AB40" i="40"/>
  <c r="AB40" i="54" s="1"/>
  <c r="AA40" i="40"/>
  <c r="AA40" i="54" s="1"/>
  <c r="Z40" i="40"/>
  <c r="Z40" i="54" s="1"/>
  <c r="AA40" i="53" s="1"/>
  <c r="Y40" i="40"/>
  <c r="Y40" i="54" s="1"/>
  <c r="Z40" i="53" s="1"/>
  <c r="X40" i="40"/>
  <c r="X40" i="54" s="1"/>
  <c r="W40" i="40"/>
  <c r="W40" i="54" s="1"/>
  <c r="V40" i="40"/>
  <c r="V40" i="54" s="1"/>
  <c r="W40" i="53" s="1"/>
  <c r="U40" i="40"/>
  <c r="U40" i="54" s="1"/>
  <c r="V40" i="53" s="1"/>
  <c r="T40" i="40"/>
  <c r="T40" i="54" s="1"/>
  <c r="S40" i="40"/>
  <c r="S40" i="54" s="1"/>
  <c r="R40" i="40"/>
  <c r="R40" i="54" s="1"/>
  <c r="S40" i="53" s="1"/>
  <c r="Q40" i="40"/>
  <c r="Q40" i="54" s="1"/>
  <c r="R40" i="53" s="1"/>
  <c r="P40" i="40"/>
  <c r="P40" i="54" s="1"/>
  <c r="O40" i="40"/>
  <c r="O40" i="54" s="1"/>
  <c r="N40" i="40"/>
  <c r="N40" i="54" s="1"/>
  <c r="O40" i="53" s="1"/>
  <c r="M40" i="40"/>
  <c r="M40" i="54" s="1"/>
  <c r="N40" i="53" s="1"/>
  <c r="L40" i="40"/>
  <c r="L40" i="54" s="1"/>
  <c r="K40" i="40"/>
  <c r="K40" i="54" s="1"/>
  <c r="J40" i="40"/>
  <c r="J40" i="54" s="1"/>
  <c r="K40" i="53" s="1"/>
  <c r="I40" i="40"/>
  <c r="I40" i="54" s="1"/>
  <c r="J40" i="53" s="1"/>
  <c r="H40" i="40"/>
  <c r="H40" i="54" s="1"/>
  <c r="G40" i="40"/>
  <c r="G40" i="54" s="1"/>
  <c r="H40" i="53" s="1"/>
  <c r="F40" i="40"/>
  <c r="E40" i="40"/>
  <c r="D40" i="40"/>
  <c r="C40" i="40"/>
  <c r="B40" i="40"/>
  <c r="A40" i="40"/>
  <c r="BC39" i="40"/>
  <c r="BC39" i="54" s="1"/>
  <c r="BB39" i="40"/>
  <c r="BB39" i="54" s="1"/>
  <c r="BA39" i="40"/>
  <c r="BA39" i="54" s="1"/>
  <c r="BB39" i="53" s="1"/>
  <c r="AZ39" i="40"/>
  <c r="AZ39" i="54" s="1"/>
  <c r="BA39" i="53" s="1"/>
  <c r="AY39" i="40"/>
  <c r="AY39" i="54" s="1"/>
  <c r="AX39" i="40"/>
  <c r="AX39" i="54" s="1"/>
  <c r="AW39" i="40"/>
  <c r="AW39" i="54" s="1"/>
  <c r="AX39" i="53" s="1"/>
  <c r="AV39" i="40"/>
  <c r="AV39" i="54" s="1"/>
  <c r="AW39" i="53" s="1"/>
  <c r="AU39" i="40"/>
  <c r="AU39" i="54" s="1"/>
  <c r="AT39" i="40"/>
  <c r="AT39" i="54" s="1"/>
  <c r="AS39" i="40"/>
  <c r="AS39" i="54" s="1"/>
  <c r="AT39" i="53" s="1"/>
  <c r="AR39" i="40"/>
  <c r="AR39" i="54" s="1"/>
  <c r="AS39" i="53" s="1"/>
  <c r="AQ39" i="40"/>
  <c r="AQ39" i="54" s="1"/>
  <c r="AP39" i="40"/>
  <c r="AP39" i="54" s="1"/>
  <c r="AO39" i="40"/>
  <c r="AO39" i="54" s="1"/>
  <c r="AP39" i="53" s="1"/>
  <c r="AN39" i="40"/>
  <c r="AN39" i="54" s="1"/>
  <c r="AO39" i="53" s="1"/>
  <c r="AM39" i="40"/>
  <c r="AM39" i="54" s="1"/>
  <c r="AL39" i="40"/>
  <c r="AL39" i="54" s="1"/>
  <c r="AK39" i="40"/>
  <c r="AK39" i="54" s="1"/>
  <c r="AL39" i="53" s="1"/>
  <c r="AJ39" i="40"/>
  <c r="AJ39" i="54" s="1"/>
  <c r="AK39" i="53" s="1"/>
  <c r="AI39" i="40"/>
  <c r="AI39" i="54" s="1"/>
  <c r="AH39" i="40"/>
  <c r="AH39" i="54" s="1"/>
  <c r="AG39" i="40"/>
  <c r="AG39" i="54" s="1"/>
  <c r="AH39" i="53" s="1"/>
  <c r="AF39" i="40"/>
  <c r="AF39" i="54" s="1"/>
  <c r="AG39" i="53" s="1"/>
  <c r="AE39" i="40"/>
  <c r="AE39" i="54" s="1"/>
  <c r="AD39" i="40"/>
  <c r="AD39" i="54" s="1"/>
  <c r="AC39" i="40"/>
  <c r="AC39" i="54" s="1"/>
  <c r="AD39" i="53" s="1"/>
  <c r="AB39" i="40"/>
  <c r="AB39" i="54" s="1"/>
  <c r="AC39" i="53" s="1"/>
  <c r="AA39" i="40"/>
  <c r="AA39" i="54" s="1"/>
  <c r="Z39" i="40"/>
  <c r="Z39" i="54" s="1"/>
  <c r="Y39" i="40"/>
  <c r="Y39" i="54" s="1"/>
  <c r="Z39" i="53" s="1"/>
  <c r="X39" i="40"/>
  <c r="X39" i="54" s="1"/>
  <c r="Y39" i="53" s="1"/>
  <c r="W39" i="40"/>
  <c r="W39" i="54" s="1"/>
  <c r="V39" i="40"/>
  <c r="V39" i="54" s="1"/>
  <c r="U39" i="40"/>
  <c r="U39" i="54" s="1"/>
  <c r="V39" i="53" s="1"/>
  <c r="T39" i="40"/>
  <c r="T39" i="54" s="1"/>
  <c r="U39" i="53" s="1"/>
  <c r="S39" i="40"/>
  <c r="S39" i="54" s="1"/>
  <c r="R39" i="40"/>
  <c r="R39" i="54" s="1"/>
  <c r="Q39" i="40"/>
  <c r="Q39" i="54" s="1"/>
  <c r="R39" i="53" s="1"/>
  <c r="P39" i="40"/>
  <c r="P39" i="54" s="1"/>
  <c r="Q39" i="53" s="1"/>
  <c r="O39" i="40"/>
  <c r="O39" i="54" s="1"/>
  <c r="N39" i="40"/>
  <c r="N39" i="54" s="1"/>
  <c r="M39" i="40"/>
  <c r="M39" i="54" s="1"/>
  <c r="N39" i="53" s="1"/>
  <c r="L39" i="40"/>
  <c r="L39" i="54" s="1"/>
  <c r="M39" i="53" s="1"/>
  <c r="K39" i="40"/>
  <c r="K39" i="54" s="1"/>
  <c r="J39" i="40"/>
  <c r="J39" i="54" s="1"/>
  <c r="I39" i="40"/>
  <c r="I39" i="54" s="1"/>
  <c r="J39" i="53" s="1"/>
  <c r="H39" i="40"/>
  <c r="H39" i="54" s="1"/>
  <c r="I39" i="53" s="1"/>
  <c r="G39" i="40"/>
  <c r="G39" i="54" s="1"/>
  <c r="H39" i="53" s="1"/>
  <c r="F39" i="40"/>
  <c r="E39" i="40"/>
  <c r="D39" i="40"/>
  <c r="C39" i="40"/>
  <c r="B39" i="40"/>
  <c r="A39" i="40"/>
  <c r="BC38" i="40"/>
  <c r="BC38" i="54" s="1"/>
  <c r="BB38" i="40"/>
  <c r="BB38" i="54" s="1"/>
  <c r="BA38" i="40"/>
  <c r="BA38" i="54" s="1"/>
  <c r="AZ38" i="40"/>
  <c r="AZ38" i="54" s="1"/>
  <c r="BA38" i="53" s="1"/>
  <c r="AY38" i="40"/>
  <c r="AY38" i="54" s="1"/>
  <c r="AZ38" i="53" s="1"/>
  <c r="AX38" i="40"/>
  <c r="AX38" i="54" s="1"/>
  <c r="AW38" i="40"/>
  <c r="AW38" i="54" s="1"/>
  <c r="AV38" i="40"/>
  <c r="AV38" i="54" s="1"/>
  <c r="AW38" i="53" s="1"/>
  <c r="AU38" i="40"/>
  <c r="AU38" i="54" s="1"/>
  <c r="AV38" i="53" s="1"/>
  <c r="AT38" i="40"/>
  <c r="AT38" i="54" s="1"/>
  <c r="AS38" i="40"/>
  <c r="AS38" i="54" s="1"/>
  <c r="AR38" i="40"/>
  <c r="AR38" i="54" s="1"/>
  <c r="AS38" i="53" s="1"/>
  <c r="AQ38" i="40"/>
  <c r="AQ38" i="54" s="1"/>
  <c r="AR38" i="53" s="1"/>
  <c r="AP38" i="40"/>
  <c r="AP38" i="54" s="1"/>
  <c r="AO38" i="40"/>
  <c r="AO38" i="54" s="1"/>
  <c r="AN38" i="40"/>
  <c r="AN38" i="54" s="1"/>
  <c r="AO38" i="53" s="1"/>
  <c r="AM38" i="40"/>
  <c r="AM38" i="54" s="1"/>
  <c r="AN38" i="53" s="1"/>
  <c r="AL38" i="40"/>
  <c r="AL38" i="54" s="1"/>
  <c r="AK38" i="40"/>
  <c r="AK38" i="54" s="1"/>
  <c r="AJ38" i="40"/>
  <c r="AJ38" i="54" s="1"/>
  <c r="AK38" i="53" s="1"/>
  <c r="AI38" i="40"/>
  <c r="AI38" i="54" s="1"/>
  <c r="AJ38" i="53" s="1"/>
  <c r="AH38" i="40"/>
  <c r="AH38" i="54" s="1"/>
  <c r="AG38" i="40"/>
  <c r="AG38" i="54" s="1"/>
  <c r="AF38" i="40"/>
  <c r="AF38" i="54" s="1"/>
  <c r="AG38" i="53" s="1"/>
  <c r="AE38" i="40"/>
  <c r="AE38" i="54" s="1"/>
  <c r="AF38" i="53" s="1"/>
  <c r="AD38" i="40"/>
  <c r="AD38" i="54" s="1"/>
  <c r="AC38" i="40"/>
  <c r="AC38" i="54" s="1"/>
  <c r="AB38" i="40"/>
  <c r="AB38" i="54" s="1"/>
  <c r="AC38" i="53" s="1"/>
  <c r="AA38" i="40"/>
  <c r="AA38" i="54" s="1"/>
  <c r="AB38" i="53" s="1"/>
  <c r="Z38" i="40"/>
  <c r="Z38" i="54" s="1"/>
  <c r="Y38" i="40"/>
  <c r="Y38" i="54" s="1"/>
  <c r="X38" i="40"/>
  <c r="X38" i="54" s="1"/>
  <c r="Y38" i="53" s="1"/>
  <c r="W38" i="40"/>
  <c r="W38" i="54" s="1"/>
  <c r="X38" i="53" s="1"/>
  <c r="V38" i="40"/>
  <c r="V38" i="54" s="1"/>
  <c r="U38" i="40"/>
  <c r="U38" i="54" s="1"/>
  <c r="T38" i="40"/>
  <c r="T38" i="54" s="1"/>
  <c r="U38" i="53" s="1"/>
  <c r="S38" i="40"/>
  <c r="S38" i="54" s="1"/>
  <c r="T38" i="53" s="1"/>
  <c r="R38" i="40"/>
  <c r="R38" i="54" s="1"/>
  <c r="Q38" i="40"/>
  <c r="Q38" i="54" s="1"/>
  <c r="P38" i="40"/>
  <c r="P38" i="54" s="1"/>
  <c r="Q38" i="53" s="1"/>
  <c r="O38" i="40"/>
  <c r="O38" i="54" s="1"/>
  <c r="P38" i="53" s="1"/>
  <c r="N38" i="40"/>
  <c r="N38" i="54" s="1"/>
  <c r="M38" i="40"/>
  <c r="M38" i="54" s="1"/>
  <c r="L38" i="40"/>
  <c r="L38" i="54" s="1"/>
  <c r="M38" i="53" s="1"/>
  <c r="K38" i="40"/>
  <c r="K38" i="54" s="1"/>
  <c r="L38" i="53" s="1"/>
  <c r="J38" i="40"/>
  <c r="J38" i="54" s="1"/>
  <c r="I38" i="40"/>
  <c r="I38" i="54" s="1"/>
  <c r="H38" i="40"/>
  <c r="H38" i="54" s="1"/>
  <c r="I38" i="53" s="1"/>
  <c r="G38" i="40"/>
  <c r="G38" i="54" s="1"/>
  <c r="H38" i="53" s="1"/>
  <c r="F38" i="40"/>
  <c r="E38" i="40"/>
  <c r="D38" i="40"/>
  <c r="C38" i="40"/>
  <c r="B38" i="40"/>
  <c r="A38" i="40"/>
  <c r="BC37" i="40"/>
  <c r="BC37" i="54" s="1"/>
  <c r="BB37" i="40"/>
  <c r="BB37" i="54" s="1"/>
  <c r="BA37" i="40"/>
  <c r="BA37" i="54" s="1"/>
  <c r="AZ37" i="40"/>
  <c r="AZ37" i="54" s="1"/>
  <c r="AY37" i="40"/>
  <c r="AY37" i="54" s="1"/>
  <c r="AZ37" i="53" s="1"/>
  <c r="AX37" i="40"/>
  <c r="AX37" i="54" s="1"/>
  <c r="AW37" i="40"/>
  <c r="AW37" i="54" s="1"/>
  <c r="AV37" i="40"/>
  <c r="AV37" i="54" s="1"/>
  <c r="AU37" i="40"/>
  <c r="AU37" i="54" s="1"/>
  <c r="AV37" i="53" s="1"/>
  <c r="AT37" i="40"/>
  <c r="AT37" i="54" s="1"/>
  <c r="AS37" i="40"/>
  <c r="AS37" i="54" s="1"/>
  <c r="AR37" i="40"/>
  <c r="AR37" i="54" s="1"/>
  <c r="AQ37" i="40"/>
  <c r="AQ37" i="54" s="1"/>
  <c r="AR37" i="53" s="1"/>
  <c r="AP37" i="40"/>
  <c r="AP37" i="54" s="1"/>
  <c r="AO37" i="40"/>
  <c r="AO37" i="54" s="1"/>
  <c r="AN37" i="40"/>
  <c r="AN37" i="54" s="1"/>
  <c r="AM37" i="40"/>
  <c r="AM37" i="54" s="1"/>
  <c r="AN37" i="53" s="1"/>
  <c r="AL37" i="40"/>
  <c r="AL37" i="54" s="1"/>
  <c r="AK37" i="40"/>
  <c r="AK37" i="54" s="1"/>
  <c r="AJ37" i="40"/>
  <c r="AJ37" i="54" s="1"/>
  <c r="AI37" i="40"/>
  <c r="AI37" i="54" s="1"/>
  <c r="AJ37" i="53" s="1"/>
  <c r="AH37" i="40"/>
  <c r="AH37" i="54" s="1"/>
  <c r="AG37" i="40"/>
  <c r="AG37" i="54" s="1"/>
  <c r="AF37" i="40"/>
  <c r="AF37" i="54" s="1"/>
  <c r="AE37" i="40"/>
  <c r="AE37" i="54" s="1"/>
  <c r="AF37" i="53" s="1"/>
  <c r="AD37" i="40"/>
  <c r="AD37" i="54" s="1"/>
  <c r="AC37" i="40"/>
  <c r="AC37" i="54" s="1"/>
  <c r="AB37" i="40"/>
  <c r="AB37" i="54" s="1"/>
  <c r="AA37" i="40"/>
  <c r="AA37" i="54" s="1"/>
  <c r="AB37" i="53" s="1"/>
  <c r="Z37" i="40"/>
  <c r="Z37" i="54" s="1"/>
  <c r="Y37" i="40"/>
  <c r="Y37" i="54" s="1"/>
  <c r="X37" i="40"/>
  <c r="X37" i="54" s="1"/>
  <c r="W37" i="40"/>
  <c r="W37" i="54" s="1"/>
  <c r="X37" i="53" s="1"/>
  <c r="V37" i="40"/>
  <c r="V37" i="54" s="1"/>
  <c r="U37" i="40"/>
  <c r="U37" i="54" s="1"/>
  <c r="T37" i="40"/>
  <c r="T37" i="54" s="1"/>
  <c r="S37" i="40"/>
  <c r="S37" i="54" s="1"/>
  <c r="T37" i="53" s="1"/>
  <c r="R37" i="40"/>
  <c r="R37" i="54" s="1"/>
  <c r="Q37" i="40"/>
  <c r="Q37" i="54" s="1"/>
  <c r="P37" i="40"/>
  <c r="P37" i="54" s="1"/>
  <c r="O37" i="40"/>
  <c r="O37" i="54" s="1"/>
  <c r="P37" i="53" s="1"/>
  <c r="N37" i="40"/>
  <c r="N37" i="54" s="1"/>
  <c r="M37" i="40"/>
  <c r="M37" i="54" s="1"/>
  <c r="L37" i="40"/>
  <c r="L37" i="54" s="1"/>
  <c r="K37" i="40"/>
  <c r="K37" i="54" s="1"/>
  <c r="L37" i="53" s="1"/>
  <c r="J37" i="40"/>
  <c r="J37" i="54" s="1"/>
  <c r="I37" i="40"/>
  <c r="I37" i="54" s="1"/>
  <c r="H37" i="40"/>
  <c r="H37" i="54" s="1"/>
  <c r="G37" i="40"/>
  <c r="G37" i="54" s="1"/>
  <c r="H37" i="53" s="1"/>
  <c r="F37" i="40"/>
  <c r="E37" i="40"/>
  <c r="D37" i="40"/>
  <c r="C37" i="40"/>
  <c r="B37" i="40"/>
  <c r="A37" i="40"/>
  <c r="D52" i="54"/>
  <c r="D52" i="53" s="1"/>
  <c r="C52" i="54"/>
  <c r="C52" i="53" s="1"/>
  <c r="B52" i="54"/>
  <c r="B52" i="53" s="1"/>
  <c r="A52" i="54"/>
  <c r="A52" i="53" s="1"/>
  <c r="D51" i="54"/>
  <c r="D51" i="53" s="1"/>
  <c r="C51" i="54"/>
  <c r="C51" i="53" s="1"/>
  <c r="B51" i="54"/>
  <c r="B51" i="53" s="1"/>
  <c r="A51" i="54"/>
  <c r="A51" i="53" s="1"/>
  <c r="D50" i="54"/>
  <c r="D50" i="53" s="1"/>
  <c r="C50" i="54"/>
  <c r="C50" i="53" s="1"/>
  <c r="B50" i="54"/>
  <c r="B50" i="53" s="1"/>
  <c r="A50" i="54"/>
  <c r="A50" i="53" s="1"/>
  <c r="D49" i="54"/>
  <c r="D49" i="53" s="1"/>
  <c r="C49" i="54"/>
  <c r="C49" i="53" s="1"/>
  <c r="B49" i="54"/>
  <c r="B49" i="53" s="1"/>
  <c r="A49" i="54"/>
  <c r="A49" i="53" s="1"/>
  <c r="D48" i="54"/>
  <c r="D48" i="53" s="1"/>
  <c r="C48" i="54"/>
  <c r="C48" i="53" s="1"/>
  <c r="B48" i="54"/>
  <c r="B48" i="53" s="1"/>
  <c r="A48" i="54"/>
  <c r="A48" i="53" s="1"/>
  <c r="D47" i="54"/>
  <c r="D47" i="53" s="1"/>
  <c r="C47" i="54"/>
  <c r="C47" i="53" s="1"/>
  <c r="B47" i="54"/>
  <c r="B47" i="53" s="1"/>
  <c r="A47" i="54"/>
  <c r="A47" i="53" s="1"/>
  <c r="D46" i="54"/>
  <c r="D46" i="53" s="1"/>
  <c r="C46" i="54"/>
  <c r="C46" i="53" s="1"/>
  <c r="B46" i="54"/>
  <c r="B46" i="53" s="1"/>
  <c r="A46" i="54"/>
  <c r="A46" i="53" s="1"/>
  <c r="D45" i="54"/>
  <c r="D45" i="53" s="1"/>
  <c r="C45" i="54"/>
  <c r="C45" i="53" s="1"/>
  <c r="B45" i="54"/>
  <c r="B45" i="53" s="1"/>
  <c r="A45" i="54"/>
  <c r="A45" i="53" s="1"/>
  <c r="D44" i="54"/>
  <c r="D44" i="53" s="1"/>
  <c r="C44" i="54"/>
  <c r="C44" i="53" s="1"/>
  <c r="B44" i="54"/>
  <c r="B44" i="53" s="1"/>
  <c r="A44" i="54"/>
  <c r="A44" i="53" s="1"/>
  <c r="D43" i="54"/>
  <c r="D43" i="53" s="1"/>
  <c r="C43" i="54"/>
  <c r="C43" i="53" s="1"/>
  <c r="B43" i="54"/>
  <c r="B43" i="53" s="1"/>
  <c r="A43" i="54"/>
  <c r="A43" i="53" s="1"/>
  <c r="D42" i="54"/>
  <c r="D42" i="53" s="1"/>
  <c r="C42" i="54"/>
  <c r="C42" i="53" s="1"/>
  <c r="B42" i="54"/>
  <c r="B42" i="53" s="1"/>
  <c r="A42" i="54"/>
  <c r="A42" i="53" s="1"/>
  <c r="D41" i="54"/>
  <c r="D41" i="53" s="1"/>
  <c r="C41" i="54"/>
  <c r="C41" i="53" s="1"/>
  <c r="B41" i="54"/>
  <c r="B41" i="53" s="1"/>
  <c r="A41" i="54"/>
  <c r="A41" i="53" s="1"/>
  <c r="D40" i="54"/>
  <c r="D40" i="53" s="1"/>
  <c r="C40" i="54"/>
  <c r="C40" i="53" s="1"/>
  <c r="B40" i="54"/>
  <c r="B40" i="53" s="1"/>
  <c r="A40" i="54"/>
  <c r="A40" i="53" s="1"/>
  <c r="D39" i="54"/>
  <c r="D39" i="53" s="1"/>
  <c r="C39" i="54"/>
  <c r="C39" i="53" s="1"/>
  <c r="B39" i="54"/>
  <c r="B39" i="53" s="1"/>
  <c r="A39" i="54"/>
  <c r="A39" i="53" s="1"/>
  <c r="D38" i="54"/>
  <c r="D38" i="53" s="1"/>
  <c r="C38" i="54"/>
  <c r="C38" i="53" s="1"/>
  <c r="B38" i="54"/>
  <c r="B38" i="53" s="1"/>
  <c r="A38" i="54"/>
  <c r="A38" i="53" s="1"/>
  <c r="D37" i="54"/>
  <c r="D37" i="53" s="1"/>
  <c r="C37" i="54"/>
  <c r="C37" i="53" s="1"/>
  <c r="B37" i="54"/>
  <c r="B37" i="53" s="1"/>
  <c r="A37" i="54"/>
  <c r="A37" i="53" s="1"/>
  <c r="A36" i="54"/>
  <c r="A36" i="53" s="1"/>
  <c r="A35" i="54"/>
  <c r="A35" i="53" s="1"/>
  <c r="A34" i="54"/>
  <c r="A34" i="53" s="1"/>
  <c r="A33" i="54"/>
  <c r="A33" i="53" s="1"/>
  <c r="A32" i="54"/>
  <c r="A32" i="53" s="1"/>
  <c r="A31" i="54"/>
  <c r="A31" i="53" s="1"/>
  <c r="A30" i="54"/>
  <c r="A30" i="53" s="1"/>
  <c r="A29" i="54"/>
  <c r="A29" i="53" s="1"/>
  <c r="A28" i="54"/>
  <c r="A28" i="53" s="1"/>
  <c r="A27" i="54"/>
  <c r="A27" i="53" s="1"/>
  <c r="A26" i="54"/>
  <c r="A26" i="53" s="1"/>
  <c r="A25" i="54"/>
  <c r="A25" i="53" s="1"/>
  <c r="A24" i="54"/>
  <c r="A24" i="53" s="1"/>
  <c r="A23" i="54"/>
  <c r="A23" i="53" s="1"/>
  <c r="A22" i="54"/>
  <c r="A22" i="53" s="1"/>
  <c r="A21" i="54"/>
  <c r="A21" i="53" s="1"/>
  <c r="A20" i="54"/>
  <c r="A20" i="53" s="1"/>
  <c r="A19" i="54"/>
  <c r="A19" i="53" s="1"/>
  <c r="A18" i="54"/>
  <c r="A18" i="53" s="1"/>
  <c r="A17" i="54"/>
  <c r="A17" i="53" s="1"/>
  <c r="A16" i="54"/>
  <c r="A16" i="53" s="1"/>
  <c r="A15" i="54"/>
  <c r="A15" i="53" s="1"/>
  <c r="A14" i="54"/>
  <c r="A14" i="53" s="1"/>
  <c r="A13" i="54"/>
  <c r="A13" i="53" s="1"/>
  <c r="A12" i="54"/>
  <c r="A12" i="53" s="1"/>
  <c r="A11" i="54"/>
  <c r="A11" i="53" s="1"/>
  <c r="A10" i="54"/>
  <c r="A10" i="53" s="1"/>
  <c r="A9" i="54"/>
  <c r="A9" i="53" s="1"/>
  <c r="A8" i="54"/>
  <c r="A8" i="53" s="1"/>
  <c r="A7" i="54"/>
  <c r="A7" i="53" s="1"/>
  <c r="A6" i="54"/>
  <c r="A6" i="53" s="1"/>
  <c r="A5" i="54"/>
  <c r="A5" i="53" s="1"/>
  <c r="A4" i="54"/>
  <c r="A4" i="53" s="1"/>
  <c r="A3" i="54"/>
  <c r="A3" i="53" s="1"/>
  <c r="A2" i="54"/>
  <c r="A2" i="53" s="1"/>
  <c r="A1" i="54"/>
  <c r="A1" i="53" s="1"/>
  <c r="F53" i="40"/>
  <c r="E53" i="40"/>
  <c r="D36" i="54"/>
  <c r="D36" i="53" s="1"/>
  <c r="C36" i="54"/>
  <c r="C36" i="53" s="1"/>
  <c r="B36" i="54"/>
  <c r="B36" i="53" s="1"/>
  <c r="D35" i="54"/>
  <c r="D35" i="53" s="1"/>
  <c r="C35" i="54"/>
  <c r="C35" i="53" s="1"/>
  <c r="B35" i="54"/>
  <c r="B35" i="53" s="1"/>
  <c r="D34" i="54"/>
  <c r="D34" i="53" s="1"/>
  <c r="C34" i="54"/>
  <c r="C34" i="53" s="1"/>
  <c r="B34" i="54"/>
  <c r="B34" i="53" s="1"/>
  <c r="D33" i="54"/>
  <c r="D33" i="53" s="1"/>
  <c r="C33" i="54"/>
  <c r="C33" i="53" s="1"/>
  <c r="B33" i="54"/>
  <c r="B33" i="53" s="1"/>
  <c r="D32" i="54"/>
  <c r="D32" i="53" s="1"/>
  <c r="C32" i="54"/>
  <c r="C32" i="53" s="1"/>
  <c r="B32" i="54"/>
  <c r="B32" i="53" s="1"/>
  <c r="D31" i="54"/>
  <c r="D31" i="53" s="1"/>
  <c r="C31" i="54"/>
  <c r="C31" i="53" s="1"/>
  <c r="B31" i="54"/>
  <c r="B31" i="53" s="1"/>
  <c r="D30" i="54"/>
  <c r="D30" i="53" s="1"/>
  <c r="C30" i="54"/>
  <c r="C30" i="53" s="1"/>
  <c r="B30" i="54"/>
  <c r="B30" i="53" s="1"/>
  <c r="D29" i="54"/>
  <c r="D29" i="53" s="1"/>
  <c r="C29" i="54"/>
  <c r="C29" i="53" s="1"/>
  <c r="B29" i="54"/>
  <c r="B29" i="53" s="1"/>
  <c r="D28" i="54"/>
  <c r="D28" i="53" s="1"/>
  <c r="C28" i="54"/>
  <c r="C28" i="53" s="1"/>
  <c r="B28" i="54"/>
  <c r="B28" i="53" s="1"/>
  <c r="D27" i="54"/>
  <c r="D27" i="53" s="1"/>
  <c r="C27" i="54"/>
  <c r="C27" i="53" s="1"/>
  <c r="B27" i="54"/>
  <c r="B27" i="53" s="1"/>
  <c r="D26" i="54"/>
  <c r="D26" i="53" s="1"/>
  <c r="C26" i="54"/>
  <c r="C26" i="53" s="1"/>
  <c r="B26" i="54"/>
  <c r="B26" i="53" s="1"/>
  <c r="D25" i="54"/>
  <c r="D25" i="53" s="1"/>
  <c r="C25" i="54"/>
  <c r="C25" i="53" s="1"/>
  <c r="B25" i="54"/>
  <c r="B25" i="53" s="1"/>
  <c r="D24" i="54"/>
  <c r="D24" i="53" s="1"/>
  <c r="C24" i="54"/>
  <c r="C24" i="53" s="1"/>
  <c r="B24" i="54"/>
  <c r="B24" i="53" s="1"/>
  <c r="D23" i="54"/>
  <c r="D23" i="53" s="1"/>
  <c r="C23" i="54"/>
  <c r="C23" i="53" s="1"/>
  <c r="B23" i="54"/>
  <c r="B23" i="53" s="1"/>
  <c r="D22" i="54"/>
  <c r="D22" i="53" s="1"/>
  <c r="C22" i="54"/>
  <c r="C22" i="53" s="1"/>
  <c r="B22" i="54"/>
  <c r="B22" i="53" s="1"/>
  <c r="D21" i="54"/>
  <c r="D21" i="53" s="1"/>
  <c r="C21" i="54"/>
  <c r="C21" i="53" s="1"/>
  <c r="B21" i="54"/>
  <c r="B21" i="53" s="1"/>
  <c r="D20" i="54"/>
  <c r="D20" i="53" s="1"/>
  <c r="C20" i="54"/>
  <c r="C20" i="53" s="1"/>
  <c r="B20" i="54"/>
  <c r="B20" i="53" s="1"/>
  <c r="D19" i="54"/>
  <c r="D19" i="53" s="1"/>
  <c r="C19" i="54"/>
  <c r="C19" i="53" s="1"/>
  <c r="B19" i="54"/>
  <c r="B19" i="53" s="1"/>
  <c r="D18" i="54"/>
  <c r="D18" i="53" s="1"/>
  <c r="C18" i="54"/>
  <c r="C18" i="53" s="1"/>
  <c r="B18" i="54"/>
  <c r="B18" i="53" s="1"/>
  <c r="D17" i="54"/>
  <c r="D17" i="53" s="1"/>
  <c r="C17" i="54"/>
  <c r="C17" i="53" s="1"/>
  <c r="B17" i="54"/>
  <c r="B17" i="53" s="1"/>
  <c r="D16" i="54"/>
  <c r="D16" i="53" s="1"/>
  <c r="C16" i="54"/>
  <c r="C16" i="53" s="1"/>
  <c r="B16" i="54"/>
  <c r="B16" i="53" s="1"/>
  <c r="D15" i="54"/>
  <c r="D15" i="53" s="1"/>
  <c r="C15" i="54"/>
  <c r="C15" i="53" s="1"/>
  <c r="B15" i="54"/>
  <c r="B15" i="53" s="1"/>
  <c r="D14" i="54"/>
  <c r="D14" i="53" s="1"/>
  <c r="C14" i="54"/>
  <c r="C14" i="53" s="1"/>
  <c r="B14" i="54"/>
  <c r="B14" i="53" s="1"/>
  <c r="D13" i="54"/>
  <c r="D13" i="53" s="1"/>
  <c r="C13" i="54"/>
  <c r="C13" i="53" s="1"/>
  <c r="B13" i="54"/>
  <c r="B13" i="53" s="1"/>
  <c r="D12" i="54"/>
  <c r="D12" i="53" s="1"/>
  <c r="C12" i="54"/>
  <c r="C12" i="53" s="1"/>
  <c r="B12" i="54"/>
  <c r="B12" i="53" s="1"/>
  <c r="D11" i="54"/>
  <c r="D11" i="53" s="1"/>
  <c r="C11" i="54"/>
  <c r="C11" i="53" s="1"/>
  <c r="B11" i="54"/>
  <c r="B11" i="53" s="1"/>
  <c r="D10" i="54"/>
  <c r="D10" i="53" s="1"/>
  <c r="C10" i="54"/>
  <c r="C10" i="53" s="1"/>
  <c r="B10" i="54"/>
  <c r="B10" i="53" s="1"/>
  <c r="D9" i="54"/>
  <c r="D9" i="53" s="1"/>
  <c r="C9" i="54"/>
  <c r="C9" i="53" s="1"/>
  <c r="B9" i="54"/>
  <c r="B9" i="53" s="1"/>
  <c r="D8" i="54"/>
  <c r="D8" i="53" s="1"/>
  <c r="C8" i="54"/>
  <c r="C8" i="53" s="1"/>
  <c r="B8" i="54"/>
  <c r="B8" i="53" s="1"/>
  <c r="D7" i="54"/>
  <c r="D7" i="53" s="1"/>
  <c r="C7" i="54"/>
  <c r="C7" i="53" s="1"/>
  <c r="B7" i="54"/>
  <c r="B7" i="53" s="1"/>
  <c r="D6" i="54"/>
  <c r="D6" i="53" s="1"/>
  <c r="C6" i="54"/>
  <c r="C6" i="53" s="1"/>
  <c r="B6" i="54"/>
  <c r="B6" i="53" s="1"/>
  <c r="D5" i="54"/>
  <c r="D5" i="53" s="1"/>
  <c r="C5" i="54"/>
  <c r="C5" i="53" s="1"/>
  <c r="B5" i="54"/>
  <c r="B5" i="53" s="1"/>
  <c r="D4" i="54"/>
  <c r="D4" i="53" s="1"/>
  <c r="C4" i="54"/>
  <c r="C4" i="53" s="1"/>
  <c r="B4" i="54"/>
  <c r="B4" i="53" s="1"/>
  <c r="D3" i="54"/>
  <c r="D3" i="53" s="1"/>
  <c r="C3" i="54"/>
  <c r="C3" i="53" s="1"/>
  <c r="B3" i="54"/>
  <c r="B3" i="53" s="1"/>
  <c r="D2" i="54"/>
  <c r="D2" i="53" s="1"/>
  <c r="C2" i="54"/>
  <c r="C2" i="53" s="1"/>
  <c r="B2" i="54"/>
  <c r="B2" i="53" s="1"/>
  <c r="BC1" i="54"/>
  <c r="BC1" i="53" s="1"/>
  <c r="BB1" i="54"/>
  <c r="BB1" i="53" s="1"/>
  <c r="BA1" i="54"/>
  <c r="BA1" i="53" s="1"/>
  <c r="AZ1" i="54"/>
  <c r="AZ1" i="53" s="1"/>
  <c r="AY1" i="54"/>
  <c r="AY1" i="53" s="1"/>
  <c r="AX1" i="54"/>
  <c r="AX1" i="53" s="1"/>
  <c r="AW1" i="54"/>
  <c r="AW1" i="53" s="1"/>
  <c r="AV1" i="54"/>
  <c r="AV1" i="53" s="1"/>
  <c r="AU1" i="54"/>
  <c r="AU1" i="53" s="1"/>
  <c r="AT1" i="54"/>
  <c r="AT1" i="53" s="1"/>
  <c r="AS1" i="54"/>
  <c r="AS1" i="53" s="1"/>
  <c r="AR1" i="54"/>
  <c r="AR1" i="53" s="1"/>
  <c r="AQ1" i="54"/>
  <c r="AQ1" i="53" s="1"/>
  <c r="AP1" i="54"/>
  <c r="AP1" i="53" s="1"/>
  <c r="AO1" i="54"/>
  <c r="AO1" i="53" s="1"/>
  <c r="AN1" i="54"/>
  <c r="AN1" i="53" s="1"/>
  <c r="AM1" i="54"/>
  <c r="AM1" i="53" s="1"/>
  <c r="AL1" i="54"/>
  <c r="AL1" i="53" s="1"/>
  <c r="AK1" i="54"/>
  <c r="AK1" i="53" s="1"/>
  <c r="AJ1" i="54"/>
  <c r="AJ1" i="53" s="1"/>
  <c r="AI1" i="54"/>
  <c r="AI1" i="53" s="1"/>
  <c r="AH1" i="54"/>
  <c r="AH1" i="53" s="1"/>
  <c r="AG1" i="54"/>
  <c r="AG1" i="53" s="1"/>
  <c r="AF1" i="54"/>
  <c r="AF1" i="53" s="1"/>
  <c r="AE1" i="54"/>
  <c r="AE1" i="53" s="1"/>
  <c r="AD1" i="54"/>
  <c r="AD1" i="53" s="1"/>
  <c r="AC1" i="54"/>
  <c r="AC1" i="53" s="1"/>
  <c r="AB1" i="54"/>
  <c r="AB1" i="53" s="1"/>
  <c r="AA1" i="54"/>
  <c r="AA1" i="53" s="1"/>
  <c r="Z1" i="54"/>
  <c r="Z1" i="53" s="1"/>
  <c r="Y1" i="54"/>
  <c r="Y1" i="53" s="1"/>
  <c r="X1" i="54"/>
  <c r="X1" i="53" s="1"/>
  <c r="W1" i="54"/>
  <c r="W1" i="53" s="1"/>
  <c r="V1" i="54"/>
  <c r="V1" i="53" s="1"/>
  <c r="U1" i="54"/>
  <c r="U1" i="53" s="1"/>
  <c r="T1" i="54"/>
  <c r="T1" i="53" s="1"/>
  <c r="S1" i="54"/>
  <c r="S1" i="53" s="1"/>
  <c r="R1" i="54"/>
  <c r="R1" i="53" s="1"/>
  <c r="Q1" i="54"/>
  <c r="Q1" i="53" s="1"/>
  <c r="P1" i="54"/>
  <c r="P1" i="53" s="1"/>
  <c r="O1" i="54"/>
  <c r="O1" i="53" s="1"/>
  <c r="N1" i="54"/>
  <c r="N1" i="53" s="1"/>
  <c r="M1" i="54"/>
  <c r="M1" i="53" s="1"/>
  <c r="L1" i="54"/>
  <c r="L1" i="53" s="1"/>
  <c r="K1" i="54"/>
  <c r="K1" i="53" s="1"/>
  <c r="J1" i="54"/>
  <c r="J1" i="53" s="1"/>
  <c r="I1" i="54"/>
  <c r="I1" i="53" s="1"/>
  <c r="H1" i="54"/>
  <c r="H1" i="53" s="1"/>
  <c r="G1" i="54"/>
  <c r="G1" i="53" s="1"/>
  <c r="F1" i="54"/>
  <c r="F1" i="53" s="1"/>
  <c r="E1" i="54"/>
  <c r="E1" i="53" s="1"/>
  <c r="D1" i="54"/>
  <c r="D1" i="53" s="1"/>
  <c r="C1" i="54"/>
  <c r="C1" i="53" s="1"/>
  <c r="B1" i="54"/>
  <c r="B1" i="53" s="1"/>
  <c r="D58" i="52"/>
  <c r="D57" i="52"/>
  <c r="D56" i="52"/>
  <c r="D55" i="52"/>
  <c r="D54" i="52"/>
  <c r="D53" i="52"/>
  <c r="C58" i="52"/>
  <c r="C57" i="52"/>
  <c r="C56" i="52"/>
  <c r="C55" i="52"/>
  <c r="C54" i="52"/>
  <c r="C53" i="52"/>
  <c r="B58" i="52"/>
  <c r="B57" i="52"/>
  <c r="B56" i="52"/>
  <c r="B55" i="52"/>
  <c r="B54" i="52"/>
  <c r="B53" i="52"/>
  <c r="A58" i="52"/>
  <c r="A57" i="52"/>
  <c r="A56" i="52"/>
  <c r="A55" i="52"/>
  <c r="A54" i="52"/>
  <c r="A53" i="52"/>
  <c r="J37" i="53" l="1"/>
  <c r="N37" i="53"/>
  <c r="R37" i="53"/>
  <c r="V37" i="53"/>
  <c r="Z37" i="53"/>
  <c r="AD37" i="53"/>
  <c r="AH37" i="53"/>
  <c r="AL37" i="53"/>
  <c r="AP37" i="53"/>
  <c r="AT37" i="53"/>
  <c r="AX37" i="53"/>
  <c r="BB37" i="53"/>
  <c r="K38" i="53"/>
  <c r="O38" i="53"/>
  <c r="S38" i="53"/>
  <c r="W38" i="53"/>
  <c r="AA38" i="53"/>
  <c r="AE38" i="53"/>
  <c r="AI38" i="53"/>
  <c r="AM38" i="53"/>
  <c r="AQ38" i="53"/>
  <c r="AU38" i="53"/>
  <c r="AY38" i="53"/>
  <c r="BC38" i="53"/>
  <c r="L39" i="53"/>
  <c r="P39" i="53"/>
  <c r="T39" i="53"/>
  <c r="X39" i="53"/>
  <c r="AB39" i="53"/>
  <c r="AF39" i="53"/>
  <c r="AJ39" i="53"/>
  <c r="AN39" i="53"/>
  <c r="AR39" i="53"/>
  <c r="AV39" i="53"/>
  <c r="AZ39" i="53"/>
  <c r="I40" i="53"/>
  <c r="M40" i="53"/>
  <c r="Q40" i="53"/>
  <c r="U40" i="53"/>
  <c r="Y40" i="53"/>
  <c r="AC40" i="53"/>
  <c r="AG40" i="53"/>
  <c r="AK40" i="53"/>
  <c r="AO40" i="53"/>
  <c r="AS40" i="53"/>
  <c r="AW40" i="53"/>
  <c r="BA40" i="53"/>
  <c r="J41" i="53"/>
  <c r="N41" i="53"/>
  <c r="R41" i="53"/>
  <c r="V41" i="53"/>
  <c r="Z41" i="53"/>
  <c r="AD41" i="53"/>
  <c r="AH41" i="53"/>
  <c r="AL41" i="53"/>
  <c r="AP41" i="53"/>
  <c r="AT41" i="53"/>
  <c r="AX41" i="53"/>
  <c r="BB41" i="53"/>
  <c r="K42" i="53"/>
  <c r="O42" i="53"/>
  <c r="S42" i="53"/>
  <c r="W42" i="53"/>
  <c r="AA42" i="53"/>
  <c r="AE42" i="53"/>
  <c r="AI42" i="53"/>
  <c r="AM42" i="53"/>
  <c r="AQ42" i="53"/>
  <c r="AU42" i="53"/>
  <c r="AY42" i="53"/>
  <c r="BC42" i="53"/>
  <c r="P43" i="53"/>
  <c r="T43" i="53"/>
  <c r="X43" i="53"/>
  <c r="AB43" i="53"/>
  <c r="AF43" i="53"/>
  <c r="AJ43" i="53"/>
  <c r="AN43" i="53"/>
  <c r="AR43" i="53"/>
  <c r="AV43" i="53"/>
  <c r="AZ43" i="53"/>
  <c r="I44" i="53"/>
  <c r="M44" i="53"/>
  <c r="Q44" i="53"/>
  <c r="U44" i="53"/>
  <c r="Y44" i="53"/>
  <c r="AC44" i="53"/>
  <c r="AG44" i="53"/>
  <c r="AK44" i="53"/>
  <c r="AO44" i="53"/>
  <c r="AS44" i="53"/>
  <c r="AW44" i="53"/>
  <c r="BA44" i="53"/>
  <c r="J45" i="53"/>
  <c r="N45" i="53"/>
  <c r="R45" i="53"/>
  <c r="V45" i="53"/>
  <c r="Z45" i="53"/>
  <c r="AD45" i="53"/>
  <c r="AH45" i="53"/>
  <c r="AL45" i="53"/>
  <c r="AP45" i="53"/>
  <c r="AT45" i="53"/>
  <c r="AX45" i="53"/>
  <c r="BB45" i="53"/>
  <c r="K46" i="53"/>
  <c r="O46" i="53"/>
  <c r="S46" i="53"/>
  <c r="W46" i="53"/>
  <c r="AA46" i="53"/>
  <c r="AE46" i="53"/>
  <c r="AI46" i="53"/>
  <c r="AM46" i="53"/>
  <c r="AQ46" i="53"/>
  <c r="AU46" i="53"/>
  <c r="AY46" i="53"/>
  <c r="BC46" i="53"/>
  <c r="AX49" i="53"/>
  <c r="BB49" i="53"/>
  <c r="AQ50" i="53"/>
  <c r="AU50" i="53"/>
  <c r="AY50" i="53"/>
  <c r="BC50" i="53"/>
  <c r="I52" i="53"/>
  <c r="M52" i="53"/>
  <c r="Q52" i="53"/>
  <c r="U52" i="53"/>
  <c r="Y52" i="53"/>
  <c r="AC52" i="53"/>
  <c r="K37" i="53"/>
  <c r="O37" i="53"/>
  <c r="S37" i="53"/>
  <c r="W37" i="53"/>
  <c r="AA37" i="53"/>
  <c r="AE37" i="53"/>
  <c r="AI37" i="53"/>
  <c r="AM37" i="53"/>
  <c r="AQ37" i="53"/>
  <c r="AU37" i="53"/>
  <c r="AY37" i="53"/>
  <c r="BC37" i="53"/>
  <c r="I37" i="53"/>
  <c r="M37" i="53"/>
  <c r="Q37" i="53"/>
  <c r="U37" i="53"/>
  <c r="Y37" i="53"/>
  <c r="AC37" i="53"/>
  <c r="AG37" i="53"/>
  <c r="AK37" i="53"/>
  <c r="AO37" i="53"/>
  <c r="AS37" i="53"/>
  <c r="AW37" i="53"/>
  <c r="BA37" i="53"/>
  <c r="J38" i="53"/>
  <c r="N38" i="53"/>
  <c r="R38" i="53"/>
  <c r="V38" i="53"/>
  <c r="Z38" i="53"/>
  <c r="AD38" i="53"/>
  <c r="AH38" i="53"/>
  <c r="AL38" i="53"/>
  <c r="AP38" i="53"/>
  <c r="AT38" i="53"/>
  <c r="AX38" i="53"/>
  <c r="BB38" i="53"/>
  <c r="K39" i="53"/>
  <c r="O39" i="53"/>
  <c r="S39" i="53"/>
  <c r="W39" i="53"/>
  <c r="AA39" i="53"/>
  <c r="AE39" i="53"/>
  <c r="AI39" i="53"/>
  <c r="AM39" i="53"/>
  <c r="AQ39" i="53"/>
  <c r="AU39" i="53"/>
  <c r="AY39" i="53"/>
  <c r="BC39" i="53"/>
  <c r="L40" i="53"/>
  <c r="P40" i="53"/>
  <c r="T40" i="53"/>
  <c r="X40" i="53"/>
  <c r="AB40" i="53"/>
  <c r="AF40" i="53"/>
  <c r="AJ40" i="53"/>
  <c r="AN40" i="53"/>
  <c r="AR40" i="53"/>
  <c r="AV40" i="53"/>
  <c r="AZ40" i="53"/>
  <c r="I41" i="53"/>
  <c r="M41" i="53"/>
  <c r="Q41" i="53"/>
  <c r="U41" i="53"/>
  <c r="Y41" i="53"/>
  <c r="AC41" i="53"/>
  <c r="AG41" i="53"/>
  <c r="AK41" i="53"/>
  <c r="AO41" i="53"/>
  <c r="AS41" i="53"/>
  <c r="AW41" i="53"/>
  <c r="BA41" i="53"/>
  <c r="J42" i="53"/>
  <c r="N42" i="53"/>
  <c r="R42" i="53"/>
  <c r="V42" i="53"/>
  <c r="Z42" i="53"/>
  <c r="AD42" i="53"/>
  <c r="AH42" i="53"/>
  <c r="AL42" i="53"/>
  <c r="AP42" i="53"/>
  <c r="AT42" i="53"/>
  <c r="AX42" i="53"/>
  <c r="BB42" i="53"/>
  <c r="O43" i="53"/>
  <c r="S43" i="53"/>
  <c r="W43" i="53"/>
  <c r="AA43" i="53"/>
  <c r="AE43" i="53"/>
  <c r="AI43" i="53"/>
  <c r="AM43" i="53"/>
  <c r="AQ43" i="53"/>
  <c r="AU43" i="53"/>
  <c r="AY43" i="53"/>
  <c r="BC43" i="53"/>
  <c r="L44" i="53"/>
  <c r="P44" i="53"/>
  <c r="T44" i="53"/>
  <c r="X44" i="53"/>
  <c r="AB44" i="53"/>
  <c r="AF44" i="53"/>
  <c r="AJ44" i="53"/>
  <c r="AN44" i="53"/>
  <c r="AR44" i="53"/>
  <c r="AV44" i="53"/>
  <c r="AZ44" i="53"/>
  <c r="I45" i="53"/>
  <c r="M45" i="53"/>
  <c r="Q45" i="53"/>
  <c r="U45" i="53"/>
  <c r="Y45" i="53"/>
  <c r="AC45" i="53"/>
  <c r="AG45" i="53"/>
  <c r="AK45" i="53"/>
  <c r="AO45" i="53"/>
  <c r="AS45" i="53"/>
  <c r="AW45" i="53"/>
  <c r="BA45" i="53"/>
  <c r="J46" i="53"/>
  <c r="N46" i="53"/>
  <c r="R46" i="53"/>
  <c r="V46" i="53"/>
  <c r="Z46" i="53"/>
  <c r="AD46" i="53"/>
  <c r="AH46" i="53"/>
  <c r="AL46" i="53"/>
  <c r="AP46" i="53"/>
  <c r="AT46" i="53"/>
  <c r="AX46" i="53"/>
  <c r="BB46" i="53"/>
  <c r="K47" i="53"/>
  <c r="O47" i="53"/>
  <c r="S47" i="53"/>
  <c r="W47" i="53"/>
  <c r="AA47" i="53"/>
  <c r="AE47" i="53"/>
  <c r="AI47" i="53"/>
  <c r="AM47" i="53"/>
  <c r="AQ47" i="53"/>
  <c r="AU47" i="53"/>
  <c r="AY47" i="53"/>
  <c r="BC47" i="53"/>
  <c r="L48" i="53"/>
  <c r="P48" i="53"/>
  <c r="T48" i="53"/>
  <c r="X48" i="53"/>
  <c r="AB48" i="53"/>
  <c r="AF48" i="53"/>
  <c r="AJ48" i="53"/>
  <c r="AN48" i="53"/>
  <c r="AR48" i="53"/>
  <c r="AV48" i="53"/>
  <c r="AZ48" i="53"/>
  <c r="I49" i="53"/>
  <c r="M49" i="53"/>
  <c r="Q49" i="53"/>
  <c r="U49" i="53"/>
  <c r="Y49" i="53"/>
  <c r="AC49" i="53"/>
  <c r="AG49" i="53"/>
  <c r="AK49" i="53"/>
  <c r="AO49" i="53"/>
  <c r="AS49" i="53"/>
  <c r="AW49" i="53"/>
  <c r="BA49" i="53"/>
  <c r="AP50" i="53"/>
  <c r="AT50" i="53"/>
  <c r="AX50" i="53"/>
  <c r="BB50" i="53"/>
  <c r="K51" i="53"/>
  <c r="O51" i="53"/>
  <c r="S51" i="53"/>
  <c r="W51" i="53"/>
  <c r="AA51" i="53"/>
  <c r="AE51" i="53"/>
  <c r="AI51" i="53"/>
  <c r="AM51" i="53"/>
  <c r="AQ51" i="53"/>
  <c r="AU51" i="53"/>
  <c r="AY51" i="53"/>
  <c r="BC51" i="53"/>
  <c r="L52" i="53"/>
  <c r="P52" i="53"/>
  <c r="T52" i="53"/>
  <c r="X52" i="53"/>
  <c r="AB52" i="53"/>
  <c r="AF52" i="53"/>
  <c r="AJ52" i="53"/>
  <c r="AN52" i="53"/>
  <c r="AR52" i="53"/>
  <c r="AV52" i="53"/>
  <c r="AZ52" i="53"/>
  <c r="J56" i="1"/>
  <c r="Z56" i="1"/>
  <c r="AP56" i="1"/>
  <c r="J60" i="41"/>
  <c r="N60" i="41"/>
  <c r="R60" i="41"/>
  <c r="V60" i="41"/>
  <c r="Z60" i="41"/>
  <c r="AD60" i="41"/>
  <c r="AH60" i="41"/>
  <c r="AL60" i="41"/>
  <c r="AP60" i="41"/>
  <c r="AT60" i="41"/>
  <c r="AX60" i="41"/>
  <c r="BB60" i="41"/>
  <c r="H61" i="41"/>
  <c r="L61" i="41"/>
  <c r="P61" i="41"/>
  <c r="T61" i="41"/>
  <c r="X61" i="41"/>
  <c r="AB61" i="41"/>
  <c r="AF61" i="41"/>
  <c r="AJ61" i="41"/>
  <c r="AN61" i="41"/>
  <c r="AR61" i="41"/>
  <c r="AV61" i="41"/>
  <c r="AZ61" i="41"/>
  <c r="J62" i="41"/>
  <c r="N62" i="41"/>
  <c r="R62" i="41"/>
  <c r="V62" i="41"/>
  <c r="Z62" i="41"/>
  <c r="AD62" i="41"/>
  <c r="AH62" i="41"/>
  <c r="AL62" i="41"/>
  <c r="AP62" i="41"/>
  <c r="AT62" i="41"/>
  <c r="AX62" i="41"/>
  <c r="BB62" i="41"/>
  <c r="H63" i="41"/>
  <c r="L63" i="41"/>
  <c r="P63" i="41"/>
  <c r="T63" i="41"/>
  <c r="X63" i="41"/>
  <c r="AB63" i="41"/>
  <c r="AF63" i="41"/>
  <c r="AJ63" i="41"/>
  <c r="AN63" i="41"/>
  <c r="AR63" i="41"/>
  <c r="AV63" i="41"/>
  <c r="AZ63" i="41"/>
  <c r="J64" i="41"/>
  <c r="N64" i="41"/>
  <c r="R64" i="41"/>
  <c r="V64" i="41"/>
  <c r="Z64" i="41"/>
  <c r="AD64" i="41"/>
  <c r="AH64" i="41"/>
  <c r="AL64" i="41"/>
  <c r="AP64" i="41"/>
  <c r="AT64" i="41"/>
  <c r="AX64" i="41"/>
  <c r="BB64" i="41"/>
  <c r="H65" i="41"/>
  <c r="L65" i="41"/>
  <c r="P65" i="41"/>
  <c r="T65" i="41"/>
  <c r="X65" i="41"/>
  <c r="AB65" i="41"/>
  <c r="AF65" i="41"/>
  <c r="AJ65" i="41"/>
  <c r="AN65" i="41"/>
  <c r="AR65" i="41"/>
  <c r="AV65" i="41"/>
  <c r="AZ65" i="41"/>
  <c r="J66" i="41"/>
  <c r="N66" i="41"/>
  <c r="R66" i="41"/>
  <c r="V66" i="41"/>
  <c r="Z66" i="41"/>
  <c r="AD66" i="41"/>
  <c r="AH66" i="41"/>
  <c r="AL66" i="41"/>
  <c r="AP66" i="41"/>
  <c r="AT66" i="41"/>
  <c r="AX66" i="41"/>
  <c r="BB66" i="41"/>
  <c r="H67" i="41"/>
  <c r="L67" i="41"/>
  <c r="P67" i="41"/>
  <c r="T67" i="41"/>
  <c r="X67" i="41"/>
  <c r="AB67" i="41"/>
  <c r="AF67" i="41"/>
  <c r="AJ67" i="41"/>
  <c r="AN67" i="41"/>
  <c r="AR67" i="41"/>
  <c r="AV67" i="41"/>
  <c r="AZ67" i="41"/>
  <c r="J68" i="41"/>
  <c r="N68" i="41"/>
  <c r="R68" i="41"/>
  <c r="V68" i="41"/>
  <c r="Z68" i="41"/>
  <c r="AD68" i="41"/>
  <c r="AH68" i="41"/>
  <c r="AL68" i="41"/>
  <c r="AP68" i="41"/>
  <c r="AT68" i="41"/>
  <c r="AX68" i="41"/>
  <c r="BB68" i="41"/>
  <c r="H69" i="41"/>
  <c r="L69" i="41"/>
  <c r="P69" i="41"/>
  <c r="T69" i="41"/>
  <c r="X69" i="41"/>
  <c r="AB69" i="41"/>
  <c r="AF69" i="41"/>
  <c r="AJ69" i="41"/>
  <c r="AN69" i="41"/>
  <c r="AR69" i="41"/>
  <c r="AV69" i="41"/>
  <c r="AZ69" i="41"/>
  <c r="J70" i="41"/>
  <c r="N70" i="41"/>
  <c r="R70" i="41"/>
  <c r="V70" i="41"/>
  <c r="Z70" i="41"/>
  <c r="AD70" i="41"/>
  <c r="AH70" i="41"/>
  <c r="AL70" i="41"/>
  <c r="AP70" i="41"/>
  <c r="AT70" i="41"/>
  <c r="AX70" i="41"/>
  <c r="BB70" i="41"/>
  <c r="H71" i="41"/>
  <c r="L71" i="41"/>
  <c r="P71" i="41"/>
  <c r="T71" i="41"/>
  <c r="X71" i="41"/>
  <c r="AB71" i="41"/>
  <c r="AF71" i="41"/>
  <c r="AJ71" i="41"/>
  <c r="J72" i="41"/>
  <c r="N72" i="41"/>
  <c r="R72" i="41"/>
  <c r="V72" i="41"/>
  <c r="Z72" i="41"/>
  <c r="AD72" i="41"/>
  <c r="AH72" i="41"/>
  <c r="AL72" i="41"/>
  <c r="AP72" i="41"/>
  <c r="AT72" i="41"/>
  <c r="AX72" i="41"/>
  <c r="BB72" i="41"/>
  <c r="H73" i="41"/>
  <c r="L73" i="41"/>
  <c r="P73" i="41"/>
  <c r="T73" i="41"/>
  <c r="X73" i="41"/>
  <c r="AB73" i="41"/>
  <c r="AF73" i="41"/>
  <c r="AJ73" i="41"/>
  <c r="AN73" i="41"/>
  <c r="AR73" i="41"/>
  <c r="AV73" i="41"/>
  <c r="AZ73" i="41"/>
  <c r="J74" i="41"/>
  <c r="N74" i="41"/>
  <c r="R74" i="41"/>
  <c r="V74" i="41"/>
  <c r="Z74" i="41"/>
  <c r="AD74" i="41"/>
  <c r="AH74" i="41"/>
  <c r="AL74" i="41"/>
  <c r="AP74" i="41"/>
  <c r="AT74" i="41"/>
  <c r="AX74" i="41"/>
  <c r="BB74" i="41"/>
  <c r="H75" i="41"/>
  <c r="L75" i="41"/>
  <c r="P75" i="41"/>
  <c r="T75" i="41"/>
  <c r="X75" i="41"/>
  <c r="AB75" i="41"/>
  <c r="AF75" i="41"/>
  <c r="AJ75" i="41"/>
  <c r="AN75" i="41"/>
  <c r="AR75" i="41"/>
  <c r="AV75" i="41"/>
  <c r="AZ75" i="41"/>
  <c r="J76" i="41"/>
  <c r="N76" i="41"/>
  <c r="R76" i="41"/>
  <c r="V76" i="41"/>
  <c r="Z76" i="41"/>
  <c r="AD76" i="41"/>
  <c r="AH76" i="41"/>
  <c r="AL76" i="41"/>
  <c r="AP76" i="41"/>
  <c r="AT76" i="41"/>
  <c r="AX76" i="41"/>
  <c r="BB76" i="41"/>
  <c r="H77" i="41"/>
  <c r="L77" i="41"/>
  <c r="P77" i="41"/>
  <c r="T77" i="41"/>
  <c r="X77" i="41"/>
  <c r="AB77" i="41"/>
  <c r="AF77" i="41"/>
  <c r="AJ77" i="41"/>
  <c r="AN77" i="41"/>
  <c r="AR77" i="41"/>
  <c r="AV77" i="41"/>
  <c r="AZ77" i="41"/>
  <c r="J78" i="41"/>
  <c r="N78" i="41"/>
  <c r="R78" i="41"/>
  <c r="V78" i="41"/>
  <c r="Z78" i="41"/>
  <c r="AD78" i="41"/>
  <c r="AH78" i="41"/>
  <c r="AL78" i="41"/>
  <c r="AP78" i="41"/>
  <c r="AT78" i="41"/>
  <c r="AX78" i="41"/>
  <c r="BB78" i="41"/>
  <c r="H79" i="41"/>
  <c r="L79" i="41"/>
  <c r="P79" i="41"/>
  <c r="T79" i="41"/>
  <c r="X79" i="41"/>
  <c r="AB79" i="41"/>
  <c r="AF79" i="41"/>
  <c r="AJ79" i="41"/>
  <c r="AN79" i="41"/>
  <c r="AR79" i="41"/>
  <c r="AV79" i="41"/>
  <c r="AZ79" i="41"/>
  <c r="J80" i="41"/>
  <c r="N80" i="41"/>
  <c r="R80" i="41"/>
  <c r="V80" i="41"/>
  <c r="Z80" i="41"/>
  <c r="AD80" i="41"/>
  <c r="AH80" i="41"/>
  <c r="AL80" i="41"/>
  <c r="AP80" i="41"/>
  <c r="AT80" i="41"/>
  <c r="AX80" i="41"/>
  <c r="BB80" i="41"/>
  <c r="H81" i="41"/>
  <c r="L81" i="41"/>
  <c r="P81" i="41"/>
  <c r="T81" i="41"/>
  <c r="H83" i="41"/>
  <c r="P83" i="41"/>
  <c r="AF83" i="41"/>
  <c r="AV83" i="41"/>
  <c r="K60" i="41"/>
  <c r="O60" i="41"/>
  <c r="S60" i="41"/>
  <c r="W60" i="41"/>
  <c r="AA60" i="41"/>
  <c r="AE60" i="41"/>
  <c r="AI60" i="41"/>
  <c r="AM60" i="41"/>
  <c r="AQ60" i="41"/>
  <c r="AU60" i="41"/>
  <c r="AY60" i="41"/>
  <c r="BC60" i="41"/>
  <c r="I61" i="41"/>
  <c r="M61" i="41"/>
  <c r="Q61" i="41"/>
  <c r="U61" i="41"/>
  <c r="Y61" i="41"/>
  <c r="AC61" i="41"/>
  <c r="AG61" i="41"/>
  <c r="AK61" i="41"/>
  <c r="AO61" i="41"/>
  <c r="AS61" i="41"/>
  <c r="AW61" i="41"/>
  <c r="BA61" i="41"/>
  <c r="K62" i="41"/>
  <c r="O62" i="41"/>
  <c r="S62" i="41"/>
  <c r="W62" i="41"/>
  <c r="AA62" i="41"/>
  <c r="AE62" i="41"/>
  <c r="AI62" i="41"/>
  <c r="AM62" i="41"/>
  <c r="AQ62" i="41"/>
  <c r="AU62" i="41"/>
  <c r="AY62" i="41"/>
  <c r="BC62" i="41"/>
  <c r="I63" i="41"/>
  <c r="M63" i="41"/>
  <c r="Q63" i="41"/>
  <c r="U63" i="41"/>
  <c r="Y63" i="41"/>
  <c r="AC63" i="41"/>
  <c r="AG63" i="41"/>
  <c r="AK63" i="41"/>
  <c r="AO63" i="41"/>
  <c r="AS63" i="41"/>
  <c r="AW63" i="41"/>
  <c r="BA63" i="41"/>
  <c r="K64" i="41"/>
  <c r="O64" i="41"/>
  <c r="S64" i="41"/>
  <c r="W64" i="41"/>
  <c r="AA64" i="41"/>
  <c r="AE64" i="41"/>
  <c r="AI64" i="41"/>
  <c r="AM64" i="41"/>
  <c r="AQ64" i="41"/>
  <c r="AU64" i="41"/>
  <c r="AY64" i="41"/>
  <c r="BC64" i="41"/>
  <c r="I65" i="41"/>
  <c r="M65" i="41"/>
  <c r="Q65" i="41"/>
  <c r="U65" i="41"/>
  <c r="Y65" i="41"/>
  <c r="AC65" i="41"/>
  <c r="AG65" i="41"/>
  <c r="AK65" i="41"/>
  <c r="AO65" i="41"/>
  <c r="AS65" i="41"/>
  <c r="AW65" i="41"/>
  <c r="BA65" i="41"/>
  <c r="K66" i="41"/>
  <c r="O66" i="41"/>
  <c r="S66" i="41"/>
  <c r="W66" i="41"/>
  <c r="AA66" i="41"/>
  <c r="AE66" i="41"/>
  <c r="AI66" i="41"/>
  <c r="AM66" i="41"/>
  <c r="AQ66" i="41"/>
  <c r="AU66" i="41"/>
  <c r="AY66" i="41"/>
  <c r="BC66" i="41"/>
  <c r="I67" i="41"/>
  <c r="M67" i="41"/>
  <c r="Q67" i="41"/>
  <c r="U67" i="41"/>
  <c r="Y67" i="41"/>
  <c r="AC67" i="41"/>
  <c r="AG67" i="41"/>
  <c r="AK67" i="41"/>
  <c r="AO67" i="41"/>
  <c r="AS67" i="41"/>
  <c r="AW67" i="41"/>
  <c r="BA67" i="41"/>
  <c r="K68" i="41"/>
  <c r="O68" i="41"/>
  <c r="S68" i="41"/>
  <c r="W68" i="41"/>
  <c r="AA68" i="41"/>
  <c r="AE68" i="41"/>
  <c r="AI68" i="41"/>
  <c r="AM68" i="41"/>
  <c r="AQ68" i="41"/>
  <c r="AU68" i="41"/>
  <c r="AY68" i="41"/>
  <c r="BC68" i="41"/>
  <c r="I69" i="41"/>
  <c r="M69" i="41"/>
  <c r="Q69" i="41"/>
  <c r="U69" i="41"/>
  <c r="Y69" i="41"/>
  <c r="AC69" i="41"/>
  <c r="AG69" i="41"/>
  <c r="AK69" i="41"/>
  <c r="AO69" i="41"/>
  <c r="AS69" i="41"/>
  <c r="AW69" i="41"/>
  <c r="BA69" i="41"/>
  <c r="K70" i="41"/>
  <c r="O70" i="41"/>
  <c r="S70" i="41"/>
  <c r="W70" i="41"/>
  <c r="AA70" i="41"/>
  <c r="AE70" i="41"/>
  <c r="AI70" i="41"/>
  <c r="AM70" i="41"/>
  <c r="AQ70" i="41"/>
  <c r="AU70" i="41"/>
  <c r="AY70" i="41"/>
  <c r="BC70" i="41"/>
  <c r="I71" i="41"/>
  <c r="M71" i="41"/>
  <c r="Q71" i="41"/>
  <c r="U71" i="41"/>
  <c r="Y71" i="41"/>
  <c r="AC71" i="41"/>
  <c r="AG71" i="41"/>
  <c r="AK71" i="41"/>
  <c r="K72" i="41"/>
  <c r="O72" i="41"/>
  <c r="S72" i="41"/>
  <c r="W72" i="41"/>
  <c r="AA72" i="41"/>
  <c r="AE72" i="41"/>
  <c r="AI72" i="41"/>
  <c r="AM72" i="41"/>
  <c r="AQ72" i="41"/>
  <c r="AU72" i="41"/>
  <c r="AY72" i="41"/>
  <c r="BC72" i="41"/>
  <c r="I73" i="41"/>
  <c r="M73" i="41"/>
  <c r="Q73" i="41"/>
  <c r="U73" i="41"/>
  <c r="Y73" i="41"/>
  <c r="AC73" i="41"/>
  <c r="AG73" i="41"/>
  <c r="AK73" i="41"/>
  <c r="AO73" i="41"/>
  <c r="AS73" i="41"/>
  <c r="AW73" i="41"/>
  <c r="BA73" i="41"/>
  <c r="K74" i="41"/>
  <c r="O74" i="41"/>
  <c r="S74" i="41"/>
  <c r="W74" i="41"/>
  <c r="AA74" i="41"/>
  <c r="AE74" i="41"/>
  <c r="AI74" i="41"/>
  <c r="AM74" i="41"/>
  <c r="AQ74" i="41"/>
  <c r="AU74" i="41"/>
  <c r="AY74" i="41"/>
  <c r="BC74" i="41"/>
  <c r="I75" i="41"/>
  <c r="M75" i="41"/>
  <c r="Q75" i="41"/>
  <c r="U75" i="41"/>
  <c r="Y75" i="41"/>
  <c r="AC75" i="41"/>
  <c r="AG75" i="41"/>
  <c r="AK75" i="41"/>
  <c r="AO75" i="41"/>
  <c r="AS75" i="41"/>
  <c r="AW75" i="41"/>
  <c r="BA75" i="41"/>
  <c r="K76" i="41"/>
  <c r="O76" i="41"/>
  <c r="S76" i="41"/>
  <c r="W76" i="41"/>
  <c r="AA76" i="41"/>
  <c r="AE76" i="41"/>
  <c r="AI76" i="41"/>
  <c r="AM76" i="41"/>
  <c r="AQ76" i="41"/>
  <c r="AU76" i="41"/>
  <c r="AY76" i="41"/>
  <c r="BC76" i="41"/>
  <c r="I77" i="41"/>
  <c r="M77" i="41"/>
  <c r="Q77" i="41"/>
  <c r="U77" i="41"/>
  <c r="Y77" i="41"/>
  <c r="AC77" i="41"/>
  <c r="AG77" i="41"/>
  <c r="AK77" i="41"/>
  <c r="AO77" i="41"/>
  <c r="AS77" i="41"/>
  <c r="AW77" i="41"/>
  <c r="BA77" i="41"/>
  <c r="K78" i="41"/>
  <c r="O78" i="41"/>
  <c r="S78" i="41"/>
  <c r="W78" i="41"/>
  <c r="AA78" i="41"/>
  <c r="AE78" i="41"/>
  <c r="AI78" i="41"/>
  <c r="AM78" i="41"/>
  <c r="AQ78" i="41"/>
  <c r="AU78" i="41"/>
  <c r="AY78" i="41"/>
  <c r="BC78" i="41"/>
  <c r="I79" i="41"/>
  <c r="M79" i="41"/>
  <c r="Q79" i="41"/>
  <c r="U79" i="41"/>
  <c r="Y79" i="41"/>
  <c r="AC79" i="41"/>
  <c r="AG79" i="41"/>
  <c r="AK79" i="41"/>
  <c r="AO79" i="41"/>
  <c r="AS79" i="41"/>
  <c r="AW79" i="41"/>
  <c r="BA79" i="41"/>
  <c r="K80" i="41"/>
  <c r="O80" i="41"/>
  <c r="S80" i="41"/>
  <c r="W80" i="41"/>
  <c r="AA80" i="41"/>
  <c r="AE80" i="41"/>
  <c r="AI80" i="41"/>
  <c r="AM80" i="41"/>
  <c r="AQ80" i="41"/>
  <c r="AU80" i="41"/>
  <c r="AY80" i="41"/>
  <c r="BC80" i="41"/>
  <c r="I81" i="41"/>
  <c r="M81" i="41"/>
  <c r="Q81" i="41"/>
  <c r="U81" i="41"/>
  <c r="Y81" i="41"/>
  <c r="AC81" i="41"/>
  <c r="AG81" i="41"/>
  <c r="AK81" i="41"/>
  <c r="AO81" i="41"/>
  <c r="AS81" i="41"/>
  <c r="AW81" i="41"/>
  <c r="BA81" i="41"/>
  <c r="K82" i="41"/>
  <c r="O82" i="41"/>
  <c r="S82" i="41"/>
  <c r="W82" i="41"/>
  <c r="AA82" i="41"/>
  <c r="AE82" i="41"/>
  <c r="AI82" i="41"/>
  <c r="AM82" i="41"/>
  <c r="AQ82" i="41"/>
  <c r="AU82" i="41"/>
  <c r="AY82" i="41"/>
  <c r="BC82" i="41"/>
  <c r="I83" i="41"/>
  <c r="M83" i="41"/>
  <c r="Q83" i="41"/>
  <c r="U83" i="41"/>
  <c r="Y83" i="41"/>
  <c r="AC83" i="41"/>
  <c r="AG83" i="41"/>
  <c r="AK83" i="41"/>
  <c r="AO83" i="41"/>
  <c r="AS83" i="41"/>
  <c r="AW83" i="41"/>
  <c r="BA83" i="41"/>
  <c r="K84" i="41"/>
  <c r="O84" i="41"/>
  <c r="S84" i="41"/>
  <c r="W84" i="41"/>
  <c r="AA84" i="41"/>
  <c r="AE84" i="41"/>
  <c r="AI84" i="41"/>
  <c r="AM84" i="41"/>
  <c r="AQ84" i="41"/>
  <c r="AU84" i="41"/>
  <c r="AY84" i="41"/>
  <c r="BC84" i="41"/>
  <c r="I85" i="41"/>
  <c r="M85" i="41"/>
  <c r="Q85" i="41"/>
  <c r="U85" i="41"/>
  <c r="Y85" i="41"/>
  <c r="AC85" i="41"/>
  <c r="AG85" i="41"/>
  <c r="AK85" i="41"/>
  <c r="AO85" i="41"/>
  <c r="AS85" i="41"/>
  <c r="AW85" i="41"/>
  <c r="BA85" i="41"/>
  <c r="S86" i="41"/>
  <c r="H60" i="41"/>
  <c r="L60" i="41"/>
  <c r="P60" i="41"/>
  <c r="T60" i="41"/>
  <c r="X60" i="41"/>
  <c r="AB60" i="41"/>
  <c r="AF60" i="41"/>
  <c r="AJ60" i="41"/>
  <c r="AN60" i="41"/>
  <c r="AR60" i="41"/>
  <c r="AV60" i="41"/>
  <c r="AZ60" i="41"/>
  <c r="J61" i="41"/>
  <c r="N61" i="41"/>
  <c r="R61" i="41"/>
  <c r="V61" i="41"/>
  <c r="Z61" i="41"/>
  <c r="AD61" i="41"/>
  <c r="AH61" i="41"/>
  <c r="AL61" i="41"/>
  <c r="AP61" i="41"/>
  <c r="AT61" i="41"/>
  <c r="AX61" i="41"/>
  <c r="BB61" i="41"/>
  <c r="H62" i="41"/>
  <c r="L62" i="41"/>
  <c r="P62" i="41"/>
  <c r="T62" i="41"/>
  <c r="X62" i="41"/>
  <c r="AB62" i="41"/>
  <c r="AF62" i="41"/>
  <c r="AJ62" i="41"/>
  <c r="AN62" i="41"/>
  <c r="AR62" i="41"/>
  <c r="AV62" i="41"/>
  <c r="AZ62" i="41"/>
  <c r="J63" i="41"/>
  <c r="N63" i="41"/>
  <c r="R63" i="41"/>
  <c r="V63" i="41"/>
  <c r="Z63" i="41"/>
  <c r="AD63" i="41"/>
  <c r="AH63" i="41"/>
  <c r="AL63" i="41"/>
  <c r="AP63" i="41"/>
  <c r="AT63" i="41"/>
  <c r="AX63" i="41"/>
  <c r="BB63" i="41"/>
  <c r="H64" i="41"/>
  <c r="L64" i="41"/>
  <c r="P64" i="41"/>
  <c r="T64" i="41"/>
  <c r="X64" i="41"/>
  <c r="AB64" i="41"/>
  <c r="AF64" i="41"/>
  <c r="AJ64" i="41"/>
  <c r="AN64" i="41"/>
  <c r="AR64" i="41"/>
  <c r="AV64" i="41"/>
  <c r="AZ64" i="41"/>
  <c r="J65" i="41"/>
  <c r="N65" i="41"/>
  <c r="R65" i="41"/>
  <c r="V65" i="41"/>
  <c r="Z65" i="41"/>
  <c r="AD65" i="41"/>
  <c r="AH65" i="41"/>
  <c r="AL65" i="41"/>
  <c r="AP65" i="41"/>
  <c r="AT65" i="41"/>
  <c r="AX65" i="41"/>
  <c r="BB65" i="41"/>
  <c r="H66" i="41"/>
  <c r="L66" i="41"/>
  <c r="P66" i="41"/>
  <c r="T66" i="41"/>
  <c r="X66" i="41"/>
  <c r="AB66" i="41"/>
  <c r="AF66" i="41"/>
  <c r="AJ66" i="41"/>
  <c r="AN66" i="41"/>
  <c r="AR66" i="41"/>
  <c r="AV66" i="41"/>
  <c r="AZ66" i="41"/>
  <c r="J67" i="41"/>
  <c r="N67" i="41"/>
  <c r="R67" i="41"/>
  <c r="V67" i="41"/>
  <c r="Z67" i="41"/>
  <c r="AD67" i="41"/>
  <c r="AH67" i="41"/>
  <c r="AL67" i="41"/>
  <c r="AP67" i="41"/>
  <c r="AT67" i="41"/>
  <c r="AX67" i="41"/>
  <c r="BB67" i="41"/>
  <c r="H68" i="41"/>
  <c r="L68" i="41"/>
  <c r="P68" i="41"/>
  <c r="T68" i="41"/>
  <c r="X68" i="41"/>
  <c r="AB68" i="41"/>
  <c r="AF68" i="41"/>
  <c r="AJ68" i="41"/>
  <c r="AN68" i="41"/>
  <c r="AR68" i="41"/>
  <c r="AV68" i="41"/>
  <c r="AZ68" i="41"/>
  <c r="J69" i="41"/>
  <c r="N69" i="41"/>
  <c r="R69" i="41"/>
  <c r="V69" i="41"/>
  <c r="Z69" i="41"/>
  <c r="AD69" i="41"/>
  <c r="AH69" i="41"/>
  <c r="AL69" i="41"/>
  <c r="AP69" i="41"/>
  <c r="AT69" i="41"/>
  <c r="AX69" i="41"/>
  <c r="BB69" i="41"/>
  <c r="H70" i="41"/>
  <c r="L70" i="41"/>
  <c r="P70" i="41"/>
  <c r="T70" i="41"/>
  <c r="X70" i="41"/>
  <c r="AB70" i="41"/>
  <c r="AF70" i="41"/>
  <c r="AJ70" i="41"/>
  <c r="AN70" i="41"/>
  <c r="AR70" i="41"/>
  <c r="AV70" i="41"/>
  <c r="AZ70" i="41"/>
  <c r="J71" i="41"/>
  <c r="N71" i="41"/>
  <c r="R71" i="41"/>
  <c r="V71" i="41"/>
  <c r="Z71" i="41"/>
  <c r="AD71" i="41"/>
  <c r="AH71" i="41"/>
  <c r="AL71" i="41"/>
  <c r="H72" i="41"/>
  <c r="L72" i="41"/>
  <c r="P72" i="41"/>
  <c r="T72" i="41"/>
  <c r="X72" i="41"/>
  <c r="AB72" i="41"/>
  <c r="AF72" i="41"/>
  <c r="AJ72" i="41"/>
  <c r="AN72" i="41"/>
  <c r="AR72" i="41"/>
  <c r="AV72" i="41"/>
  <c r="AZ72" i="41"/>
  <c r="J73" i="41"/>
  <c r="N73" i="41"/>
  <c r="R73" i="41"/>
  <c r="V73" i="41"/>
  <c r="Z73" i="41"/>
  <c r="AD73" i="41"/>
  <c r="AH73" i="41"/>
  <c r="X81" i="41"/>
  <c r="AB81" i="41"/>
  <c r="AF81" i="41"/>
  <c r="AJ81" i="41"/>
  <c r="AN81" i="41"/>
  <c r="AR81" i="41"/>
  <c r="AV81" i="41"/>
  <c r="AZ81" i="41"/>
  <c r="J82" i="41"/>
  <c r="N82" i="41"/>
  <c r="R82" i="41"/>
  <c r="V82" i="41"/>
  <c r="Z82" i="41"/>
  <c r="AD82" i="41"/>
  <c r="AH82" i="41"/>
  <c r="AL82" i="41"/>
  <c r="AP82" i="41"/>
  <c r="AT82" i="41"/>
  <c r="AX82" i="41"/>
  <c r="BB82" i="41"/>
  <c r="L83" i="41"/>
  <c r="T83" i="41"/>
  <c r="X83" i="41"/>
  <c r="AB83" i="41"/>
  <c r="AJ83" i="41"/>
  <c r="AN83" i="41"/>
  <c r="AR83" i="41"/>
  <c r="AZ83" i="41"/>
  <c r="J84" i="41"/>
  <c r="N84" i="41"/>
  <c r="R84" i="41"/>
  <c r="V84" i="41"/>
  <c r="Z84" i="41"/>
  <c r="AD84" i="41"/>
  <c r="AH84" i="41"/>
  <c r="AL84" i="41"/>
  <c r="AP84" i="41"/>
  <c r="AT84" i="41"/>
  <c r="AX84" i="41"/>
  <c r="BB84" i="41"/>
  <c r="H85" i="41"/>
  <c r="L85" i="41"/>
  <c r="P85" i="41"/>
  <c r="T85" i="41"/>
  <c r="X85" i="41"/>
  <c r="AB85" i="41"/>
  <c r="AF85" i="41"/>
  <c r="AJ85" i="41"/>
  <c r="AN85" i="41"/>
  <c r="AR85" i="41"/>
  <c r="AV85" i="41"/>
  <c r="AZ85" i="41"/>
  <c r="K86" i="41"/>
  <c r="O86" i="41"/>
  <c r="W86" i="41"/>
  <c r="AA86" i="41"/>
  <c r="AE86" i="41"/>
  <c r="AI86" i="41"/>
  <c r="AM86" i="41"/>
  <c r="AQ86" i="41"/>
  <c r="AU86" i="41"/>
  <c r="AY86" i="41"/>
  <c r="BC86" i="41"/>
  <c r="I87" i="41"/>
  <c r="M87" i="41"/>
  <c r="Q87" i="41"/>
  <c r="U87" i="41"/>
  <c r="Y87" i="41"/>
  <c r="AC87" i="41"/>
  <c r="AG87" i="41"/>
  <c r="AK87" i="41"/>
  <c r="AO87" i="41"/>
  <c r="AS87" i="41"/>
  <c r="AW87" i="41"/>
  <c r="BA87" i="41"/>
  <c r="K88" i="41"/>
  <c r="O88" i="41"/>
  <c r="S88" i="41"/>
  <c r="W88" i="41"/>
  <c r="AA88" i="41"/>
  <c r="AE88" i="41"/>
  <c r="AI88" i="41"/>
  <c r="AM88" i="41"/>
  <c r="AQ88" i="41"/>
  <c r="AU88" i="41"/>
  <c r="AY88" i="41"/>
  <c r="BC88" i="41"/>
  <c r="I89" i="41"/>
  <c r="M89" i="41"/>
  <c r="Q89" i="41"/>
  <c r="U89" i="41"/>
  <c r="AC89" i="41"/>
  <c r="AG89" i="41"/>
  <c r="AK89" i="41"/>
  <c r="AO89" i="41"/>
  <c r="AS89" i="41"/>
  <c r="AW89" i="41"/>
  <c r="BA89" i="41"/>
  <c r="K90" i="41"/>
  <c r="O90" i="41"/>
  <c r="S90" i="41"/>
  <c r="W90" i="41"/>
  <c r="AA90" i="41"/>
  <c r="AE90" i="41"/>
  <c r="AI90" i="41"/>
  <c r="AM90" i="41"/>
  <c r="AQ90" i="41"/>
  <c r="AU90" i="41"/>
  <c r="AY90" i="41"/>
  <c r="BC90" i="41"/>
  <c r="AO91" i="41"/>
  <c r="AS91" i="41"/>
  <c r="AW91" i="41"/>
  <c r="BA91" i="41"/>
  <c r="K92" i="41"/>
  <c r="O92" i="41"/>
  <c r="S92" i="41"/>
  <c r="W92" i="41"/>
  <c r="AA92" i="41"/>
  <c r="AE92" i="41"/>
  <c r="AI92" i="41"/>
  <c r="AM92" i="41"/>
  <c r="AQ92" i="41"/>
  <c r="AU92" i="41"/>
  <c r="AY92" i="41"/>
  <c r="BC92" i="41"/>
  <c r="I93" i="41"/>
  <c r="M93" i="41"/>
  <c r="Q93" i="41"/>
  <c r="U93" i="41"/>
  <c r="Y93" i="41"/>
  <c r="AC93" i="41"/>
  <c r="AG93" i="41"/>
  <c r="AK93" i="41"/>
  <c r="AO93" i="41"/>
  <c r="AS93" i="41"/>
  <c r="AW93" i="41"/>
  <c r="BA93" i="41"/>
  <c r="K94" i="41"/>
  <c r="O94" i="41"/>
  <c r="S94" i="41"/>
  <c r="W94" i="41"/>
  <c r="AA94" i="41"/>
  <c r="AE94" i="41"/>
  <c r="AI94" i="41"/>
  <c r="AM94" i="41"/>
  <c r="AQ94" i="41"/>
  <c r="AU94" i="41"/>
  <c r="AY94" i="41"/>
  <c r="BC94" i="41"/>
  <c r="I95" i="41"/>
  <c r="M95" i="41"/>
  <c r="Q95" i="41"/>
  <c r="U95" i="41"/>
  <c r="Y95" i="41"/>
  <c r="AC95" i="41"/>
  <c r="AG95" i="41"/>
  <c r="AK95" i="41"/>
  <c r="AO95" i="41"/>
  <c r="AS95" i="41"/>
  <c r="AW95" i="41"/>
  <c r="BA95" i="41"/>
  <c r="K96" i="41"/>
  <c r="O96" i="41"/>
  <c r="S96" i="41"/>
  <c r="W96" i="41"/>
  <c r="AA96" i="41"/>
  <c r="AE96" i="41"/>
  <c r="AM73" i="41"/>
  <c r="AQ73" i="41"/>
  <c r="AU73" i="41"/>
  <c r="AY73" i="41"/>
  <c r="BC73" i="41"/>
  <c r="I74" i="41"/>
  <c r="M74" i="41"/>
  <c r="Q74" i="41"/>
  <c r="U74" i="41"/>
  <c r="Y74" i="41"/>
  <c r="AC74" i="41"/>
  <c r="AG74" i="41"/>
  <c r="AK74" i="41"/>
  <c r="AO74" i="41"/>
  <c r="AS74" i="41"/>
  <c r="AW74" i="41"/>
  <c r="BA74" i="41"/>
  <c r="K75" i="41"/>
  <c r="O75" i="41"/>
  <c r="S75" i="41"/>
  <c r="W75" i="41"/>
  <c r="AA75" i="41"/>
  <c r="AE75" i="41"/>
  <c r="AI75" i="41"/>
  <c r="AM75" i="41"/>
  <c r="AQ75" i="41"/>
  <c r="AU75" i="41"/>
  <c r="AY75" i="41"/>
  <c r="BC75" i="41"/>
  <c r="M76" i="41"/>
  <c r="Q76" i="41"/>
  <c r="U76" i="41"/>
  <c r="AC76" i="41"/>
  <c r="AG76" i="41"/>
  <c r="AK76" i="41"/>
  <c r="AS76" i="41"/>
  <c r="AW76" i="41"/>
  <c r="BA76" i="41"/>
  <c r="K77" i="41"/>
  <c r="O77" i="41"/>
  <c r="S77" i="41"/>
  <c r="W77" i="41"/>
  <c r="AA77" i="41"/>
  <c r="AE77" i="41"/>
  <c r="AI77" i="41"/>
  <c r="AM77" i="41"/>
  <c r="AQ77" i="41"/>
  <c r="AU77" i="41"/>
  <c r="AY77" i="41"/>
  <c r="BC77" i="41"/>
  <c r="I78" i="41"/>
  <c r="M78" i="41"/>
  <c r="Q78" i="41"/>
  <c r="U78" i="41"/>
  <c r="Y78" i="41"/>
  <c r="AC78" i="41"/>
  <c r="AG78" i="41"/>
  <c r="AK78" i="41"/>
  <c r="AO78" i="41"/>
  <c r="AS78" i="41"/>
  <c r="AW78" i="41"/>
  <c r="BA78" i="41"/>
  <c r="K79" i="41"/>
  <c r="O79" i="41"/>
  <c r="S79" i="41"/>
  <c r="W79" i="41"/>
  <c r="AA79" i="41"/>
  <c r="AE79" i="41"/>
  <c r="AI79" i="41"/>
  <c r="AM79" i="41"/>
  <c r="AQ79" i="41"/>
  <c r="AU79" i="41"/>
  <c r="AY79" i="41"/>
  <c r="BC79" i="41"/>
  <c r="I80" i="41"/>
  <c r="Q80" i="41"/>
  <c r="U80" i="41"/>
  <c r="Y80" i="41"/>
  <c r="AG80" i="41"/>
  <c r="AK80" i="41"/>
  <c r="AO80" i="41"/>
  <c r="AW80" i="41"/>
  <c r="BA80" i="41"/>
  <c r="K81" i="41"/>
  <c r="O81" i="41"/>
  <c r="S81" i="41"/>
  <c r="W81" i="41"/>
  <c r="AA81" i="41"/>
  <c r="AE81" i="41"/>
  <c r="AI81" i="41"/>
  <c r="AM81" i="41"/>
  <c r="AQ81" i="41"/>
  <c r="AU81" i="41"/>
  <c r="AY81" i="41"/>
  <c r="BC81" i="41"/>
  <c r="I82" i="41"/>
  <c r="M82" i="41"/>
  <c r="Q82" i="41"/>
  <c r="U82" i="41"/>
  <c r="Y82" i="41"/>
  <c r="AC82" i="41"/>
  <c r="AG82" i="41"/>
  <c r="AK82" i="41"/>
  <c r="AO82" i="41"/>
  <c r="AS82" i="41"/>
  <c r="AW82" i="41"/>
  <c r="BA82" i="41"/>
  <c r="K83" i="41"/>
  <c r="O83" i="41"/>
  <c r="S83" i="41"/>
  <c r="W83" i="41"/>
  <c r="AA83" i="41"/>
  <c r="AE83" i="41"/>
  <c r="AI83" i="41"/>
  <c r="AM83" i="41"/>
  <c r="AQ83" i="41"/>
  <c r="AU83" i="41"/>
  <c r="AY83" i="41"/>
  <c r="BC83" i="41"/>
  <c r="I84" i="41"/>
  <c r="M84" i="41"/>
  <c r="U84" i="41"/>
  <c r="Y84" i="41"/>
  <c r="AC84" i="41"/>
  <c r="AK84" i="41"/>
  <c r="AO84" i="41"/>
  <c r="AS84" i="41"/>
  <c r="BA84" i="41"/>
  <c r="K85" i="41"/>
  <c r="O85" i="41"/>
  <c r="S85" i="41"/>
  <c r="W85" i="41"/>
  <c r="AA85" i="41"/>
  <c r="AE85" i="41"/>
  <c r="AI85" i="41"/>
  <c r="AM85" i="41"/>
  <c r="AQ85" i="41"/>
  <c r="AU85" i="41"/>
  <c r="AY85" i="41"/>
  <c r="BC85" i="41"/>
  <c r="I86" i="41"/>
  <c r="M86" i="41"/>
  <c r="Q86" i="41"/>
  <c r="U86" i="41"/>
  <c r="Y86" i="41"/>
  <c r="AC86" i="41"/>
  <c r="AG86" i="41"/>
  <c r="AK86" i="41"/>
  <c r="AO86" i="41"/>
  <c r="AS86" i="41"/>
  <c r="AW86" i="41"/>
  <c r="BA86" i="41"/>
  <c r="K87" i="41"/>
  <c r="O87" i="41"/>
  <c r="S87" i="41"/>
  <c r="AA87" i="41"/>
  <c r="AE87" i="41"/>
  <c r="AI87" i="41"/>
  <c r="AM87" i="41"/>
  <c r="AQ87" i="41"/>
  <c r="AU87" i="41"/>
  <c r="AY87" i="41"/>
  <c r="I88" i="41"/>
  <c r="M88" i="41"/>
  <c r="Q88" i="41"/>
  <c r="U88" i="41"/>
  <c r="Y88" i="41"/>
  <c r="AC88" i="41"/>
  <c r="AG88" i="41"/>
  <c r="AK88" i="41"/>
  <c r="AO88" i="41"/>
  <c r="AS88" i="41"/>
  <c r="AW88" i="41"/>
  <c r="BA88" i="41"/>
  <c r="K89" i="41"/>
  <c r="O89" i="41"/>
  <c r="S89" i="41"/>
  <c r="W89" i="41"/>
  <c r="AA89" i="41"/>
  <c r="AE89" i="41"/>
  <c r="AI89" i="41"/>
  <c r="AM89" i="41"/>
  <c r="AQ89" i="41"/>
  <c r="AU89" i="41"/>
  <c r="AY89" i="41"/>
  <c r="BC89" i="41"/>
  <c r="I90" i="41"/>
  <c r="M90" i="41"/>
  <c r="Q90" i="41"/>
  <c r="U90" i="41"/>
  <c r="Y90" i="41"/>
  <c r="AC90" i="41"/>
  <c r="AG90" i="41"/>
  <c r="AK90" i="41"/>
  <c r="AO90" i="41"/>
  <c r="AS90" i="41"/>
  <c r="AW90" i="41"/>
  <c r="BA90" i="41"/>
  <c r="AQ91" i="41"/>
  <c r="AU91" i="41"/>
  <c r="AY91" i="41"/>
  <c r="BC91" i="41"/>
  <c r="I92" i="41"/>
  <c r="M92" i="41"/>
  <c r="Q92" i="41"/>
  <c r="U92" i="41"/>
  <c r="Y92" i="41"/>
  <c r="AC92" i="41"/>
  <c r="H95" i="41"/>
  <c r="AH92" i="41"/>
  <c r="AL92" i="41"/>
  <c r="AT92" i="41"/>
  <c r="AX92" i="41"/>
  <c r="BB92" i="41"/>
  <c r="L93" i="41"/>
  <c r="P93" i="41"/>
  <c r="T93" i="41"/>
  <c r="X93" i="41"/>
  <c r="AB93" i="41"/>
  <c r="AF93" i="41"/>
  <c r="AJ93" i="41"/>
  <c r="AN93" i="41"/>
  <c r="AR93" i="41"/>
  <c r="AV93" i="41"/>
  <c r="AZ93" i="41"/>
  <c r="J94" i="41"/>
  <c r="N94" i="41"/>
  <c r="R94" i="41"/>
  <c r="V94" i="41"/>
  <c r="Z94" i="41"/>
  <c r="AD94" i="41"/>
  <c r="AH94" i="41"/>
  <c r="AL94" i="41"/>
  <c r="AP94" i="41"/>
  <c r="AT94" i="41"/>
  <c r="AX94" i="41"/>
  <c r="BB94" i="41"/>
  <c r="L95" i="41"/>
  <c r="P95" i="41"/>
  <c r="T95" i="41"/>
  <c r="X95" i="41"/>
  <c r="AB95" i="41"/>
  <c r="AF95" i="41"/>
  <c r="AJ95" i="41"/>
  <c r="AN95" i="41"/>
  <c r="AR95" i="41"/>
  <c r="AV95" i="41"/>
  <c r="AZ95" i="41"/>
  <c r="J96" i="41"/>
  <c r="N96" i="41"/>
  <c r="R96" i="41"/>
  <c r="V96" i="41"/>
  <c r="Z96" i="41"/>
  <c r="AD96" i="41"/>
  <c r="AH96" i="41"/>
  <c r="AL96" i="41"/>
  <c r="AP96" i="41"/>
  <c r="AT96" i="41"/>
  <c r="AX96" i="41"/>
  <c r="BB96" i="41"/>
  <c r="L97" i="41"/>
  <c r="P97" i="41"/>
  <c r="T97" i="41"/>
  <c r="X97" i="41"/>
  <c r="AB97" i="41"/>
  <c r="AF97" i="41"/>
  <c r="AJ97" i="41"/>
  <c r="AN97" i="41"/>
  <c r="AR97" i="41"/>
  <c r="AV97" i="41"/>
  <c r="AZ97" i="41"/>
  <c r="J98" i="41"/>
  <c r="N98" i="41"/>
  <c r="R98" i="41"/>
  <c r="V98" i="41"/>
  <c r="Z98" i="41"/>
  <c r="AD98" i="41"/>
  <c r="AH98" i="41"/>
  <c r="AL98" i="41"/>
  <c r="AP98" i="41"/>
  <c r="AT98" i="41"/>
  <c r="AX98" i="41"/>
  <c r="BB98" i="41"/>
  <c r="L99" i="41"/>
  <c r="P99" i="41"/>
  <c r="T99" i="41"/>
  <c r="X99" i="41"/>
  <c r="AB99" i="41"/>
  <c r="AF99" i="41"/>
  <c r="AJ99" i="41"/>
  <c r="AN99" i="41"/>
  <c r="AR99" i="41"/>
  <c r="AV99" i="41"/>
  <c r="AZ99" i="41"/>
  <c r="J100" i="41"/>
  <c r="N100" i="41"/>
  <c r="R100" i="41"/>
  <c r="V100" i="41"/>
  <c r="Z100" i="41"/>
  <c r="AD100" i="41"/>
  <c r="AH100" i="41"/>
  <c r="AL100" i="41"/>
  <c r="AP100" i="41"/>
  <c r="AT100" i="41"/>
  <c r="AX100" i="41"/>
  <c r="BB100" i="41"/>
  <c r="L101" i="41"/>
  <c r="P101" i="41"/>
  <c r="T101" i="41"/>
  <c r="X101" i="41"/>
  <c r="AB101" i="41"/>
  <c r="AF101" i="41"/>
  <c r="AJ101" i="41"/>
  <c r="AN101" i="41"/>
  <c r="AR101" i="41"/>
  <c r="AV101" i="41"/>
  <c r="AZ101" i="41"/>
  <c r="J102" i="41"/>
  <c r="N102" i="41"/>
  <c r="R102" i="41"/>
  <c r="V102" i="41"/>
  <c r="Z102" i="41"/>
  <c r="AD102" i="41"/>
  <c r="AH102" i="41"/>
  <c r="AL102" i="41"/>
  <c r="AP102" i="41"/>
  <c r="AT102" i="41"/>
  <c r="AX102" i="41"/>
  <c r="BB102" i="41"/>
  <c r="L103" i="41"/>
  <c r="P103" i="41"/>
  <c r="T103" i="41"/>
  <c r="X103" i="41"/>
  <c r="AB103" i="41"/>
  <c r="AF103" i="41"/>
  <c r="AJ103" i="41"/>
  <c r="AN103" i="41"/>
  <c r="AR103" i="41"/>
  <c r="AV103" i="41"/>
  <c r="AZ103" i="41"/>
  <c r="J104" i="41"/>
  <c r="N104" i="41"/>
  <c r="R104" i="41"/>
  <c r="V104" i="41"/>
  <c r="Z104" i="41"/>
  <c r="AD104" i="41"/>
  <c r="AH104" i="41"/>
  <c r="AL104" i="41"/>
  <c r="AP104" i="41"/>
  <c r="AT104" i="41"/>
  <c r="AX104" i="41"/>
  <c r="BB104" i="41"/>
  <c r="L105" i="41"/>
  <c r="P105" i="41"/>
  <c r="T105" i="41"/>
  <c r="X105" i="41"/>
  <c r="AB105" i="41"/>
  <c r="AF105" i="41"/>
  <c r="AJ105" i="41"/>
  <c r="AN105" i="41"/>
  <c r="AR105" i="41"/>
  <c r="AV105" i="41"/>
  <c r="AZ105" i="41"/>
  <c r="J106" i="41"/>
  <c r="N106" i="41"/>
  <c r="R106" i="41"/>
  <c r="V106" i="41"/>
  <c r="Z106" i="41"/>
  <c r="AD106" i="41"/>
  <c r="AH106" i="41"/>
  <c r="AL106" i="41"/>
  <c r="AP106" i="41"/>
  <c r="AT106" i="41"/>
  <c r="AX106" i="41"/>
  <c r="BB106" i="41"/>
  <c r="L107" i="41"/>
  <c r="P107" i="41"/>
  <c r="T107" i="41"/>
  <c r="X107" i="41"/>
  <c r="AB107" i="41"/>
  <c r="AF107" i="41"/>
  <c r="AJ107" i="41"/>
  <c r="AN107" i="41"/>
  <c r="AR107" i="41"/>
  <c r="AV107" i="41"/>
  <c r="AZ107" i="41"/>
  <c r="AP108" i="41"/>
  <c r="AT108" i="41"/>
  <c r="AX108" i="41"/>
  <c r="BB108" i="41"/>
  <c r="L109" i="41"/>
  <c r="P109" i="41"/>
  <c r="T109" i="41"/>
  <c r="X109" i="41"/>
  <c r="AB109" i="41"/>
  <c r="AF109" i="41"/>
  <c r="AJ109" i="41"/>
  <c r="AN109" i="41"/>
  <c r="AR109" i="41"/>
  <c r="AV109" i="41"/>
  <c r="AZ109" i="41"/>
  <c r="J110" i="41"/>
  <c r="N110" i="41"/>
  <c r="R110" i="41"/>
  <c r="V110" i="41"/>
  <c r="Z110" i="41"/>
  <c r="AD110" i="41"/>
  <c r="AH110" i="41"/>
  <c r="AL110" i="41"/>
  <c r="AP110" i="41"/>
  <c r="AT110" i="41"/>
  <c r="AX110" i="41"/>
  <c r="BB110" i="41"/>
  <c r="AI96" i="41"/>
  <c r="AM96" i="41"/>
  <c r="AQ96" i="41"/>
  <c r="AU96" i="41"/>
  <c r="AY96" i="41"/>
  <c r="BC96" i="41"/>
  <c r="I97" i="41"/>
  <c r="M97" i="41"/>
  <c r="Q97" i="41"/>
  <c r="U97" i="41"/>
  <c r="Y97" i="41"/>
  <c r="AC97" i="41"/>
  <c r="AG97" i="41"/>
  <c r="AK97" i="41"/>
  <c r="AO97" i="41"/>
  <c r="AS97" i="41"/>
  <c r="AW97" i="41"/>
  <c r="BA97" i="41"/>
  <c r="K98" i="41"/>
  <c r="O98" i="41"/>
  <c r="S98" i="41"/>
  <c r="W98" i="41"/>
  <c r="AA98" i="41"/>
  <c r="AE98" i="41"/>
  <c r="AI98" i="41"/>
  <c r="AM98" i="41"/>
  <c r="AQ98" i="41"/>
  <c r="AU98" i="41"/>
  <c r="AY98" i="41"/>
  <c r="BC98" i="41"/>
  <c r="I99" i="41"/>
  <c r="M99" i="41"/>
  <c r="Q99" i="41"/>
  <c r="U99" i="41"/>
  <c r="Y99" i="41"/>
  <c r="AC99" i="41"/>
  <c r="AG99" i="41"/>
  <c r="AK99" i="41"/>
  <c r="AO99" i="41"/>
  <c r="AS99" i="41"/>
  <c r="AW99" i="41"/>
  <c r="BA99" i="41"/>
  <c r="K100" i="41"/>
  <c r="O100" i="41"/>
  <c r="S100" i="41"/>
  <c r="W100" i="41"/>
  <c r="AA100" i="41"/>
  <c r="AE100" i="41"/>
  <c r="AI100" i="41"/>
  <c r="AM100" i="41"/>
  <c r="AQ100" i="41"/>
  <c r="AU100" i="41"/>
  <c r="AY100" i="41"/>
  <c r="BC100" i="41"/>
  <c r="I101" i="41"/>
  <c r="M101" i="41"/>
  <c r="Q101" i="41"/>
  <c r="U101" i="41"/>
  <c r="Y101" i="41"/>
  <c r="AC101" i="41"/>
  <c r="AG101" i="41"/>
  <c r="AK101" i="41"/>
  <c r="AO101" i="41"/>
  <c r="AS101" i="41"/>
  <c r="AW101" i="41"/>
  <c r="BA101" i="41"/>
  <c r="K102" i="41"/>
  <c r="O102" i="41"/>
  <c r="S102" i="41"/>
  <c r="W102" i="41"/>
  <c r="AA102" i="41"/>
  <c r="AE102" i="41"/>
  <c r="AI102" i="41"/>
  <c r="AM102" i="41"/>
  <c r="AQ102" i="41"/>
  <c r="AU102" i="41"/>
  <c r="AY102" i="41"/>
  <c r="BC102" i="41"/>
  <c r="I103" i="41"/>
  <c r="M103" i="41"/>
  <c r="Q103" i="41"/>
  <c r="U103" i="41"/>
  <c r="Y103" i="41"/>
  <c r="AC103" i="41"/>
  <c r="AG103" i="41"/>
  <c r="AK103" i="41"/>
  <c r="AO103" i="41"/>
  <c r="AS103" i="41"/>
  <c r="AW103" i="41"/>
  <c r="BA103" i="41"/>
  <c r="K104" i="41"/>
  <c r="O104" i="41"/>
  <c r="S104" i="41"/>
  <c r="W104" i="41"/>
  <c r="AA104" i="41"/>
  <c r="AE104" i="41"/>
  <c r="AI104" i="41"/>
  <c r="AM104" i="41"/>
  <c r="AQ104" i="41"/>
  <c r="AU104" i="41"/>
  <c r="AY104" i="41"/>
  <c r="BC104" i="41"/>
  <c r="I105" i="41"/>
  <c r="M105" i="41"/>
  <c r="Q105" i="41"/>
  <c r="U105" i="41"/>
  <c r="Y105" i="41"/>
  <c r="AC105" i="41"/>
  <c r="AG105" i="41"/>
  <c r="AK105" i="41"/>
  <c r="AO105" i="41"/>
  <c r="AS105" i="41"/>
  <c r="AW105" i="41"/>
  <c r="BA105" i="41"/>
  <c r="K106" i="41"/>
  <c r="O106" i="41"/>
  <c r="S106" i="41"/>
  <c r="W106" i="41"/>
  <c r="AA106" i="41"/>
  <c r="AE106" i="41"/>
  <c r="AI106" i="41"/>
  <c r="AM106" i="41"/>
  <c r="AQ106" i="41"/>
  <c r="AU106" i="41"/>
  <c r="AY106" i="41"/>
  <c r="BC106" i="41"/>
  <c r="I107" i="41"/>
  <c r="M107" i="41"/>
  <c r="Q107" i="41"/>
  <c r="U107" i="41"/>
  <c r="Y107" i="41"/>
  <c r="AC107" i="41"/>
  <c r="AG107" i="41"/>
  <c r="AK107" i="41"/>
  <c r="AO107" i="41"/>
  <c r="AS107" i="41"/>
  <c r="AW107" i="41"/>
  <c r="BA107" i="41"/>
  <c r="AQ108" i="41"/>
  <c r="AU108" i="41"/>
  <c r="AY108" i="41"/>
  <c r="BC108" i="41"/>
  <c r="I109" i="41"/>
  <c r="M109" i="41"/>
  <c r="Q109" i="41"/>
  <c r="U109" i="41"/>
  <c r="Y109" i="41"/>
  <c r="AC109" i="41"/>
  <c r="AG109" i="41"/>
  <c r="AK109" i="41"/>
  <c r="AO109" i="41"/>
  <c r="AS109" i="41"/>
  <c r="AW109" i="41"/>
  <c r="BA109" i="41"/>
  <c r="K110" i="41"/>
  <c r="O110" i="41"/>
  <c r="S110" i="41"/>
  <c r="W110" i="41"/>
  <c r="AA110" i="41"/>
  <c r="AE110" i="41"/>
  <c r="AI110" i="41"/>
  <c r="AM110" i="41"/>
  <c r="AQ110" i="41"/>
  <c r="AU110" i="41"/>
  <c r="AY110" i="41"/>
  <c r="BC110" i="41"/>
  <c r="AG56" i="1"/>
  <c r="AO56" i="1"/>
  <c r="AW56" i="1"/>
  <c r="K57" i="1"/>
  <c r="K56" i="1"/>
  <c r="S56" i="1"/>
  <c r="S57" i="1"/>
  <c r="AU56" i="1"/>
  <c r="AU57" i="1"/>
  <c r="AC56" i="1"/>
  <c r="AK56" i="1"/>
  <c r="AS56" i="1"/>
  <c r="BA56" i="1"/>
  <c r="G56" i="1"/>
  <c r="G57" i="1"/>
  <c r="O57" i="1"/>
  <c r="O56" i="1"/>
  <c r="W57" i="1"/>
  <c r="W56" i="1"/>
  <c r="AA56" i="1"/>
  <c r="AA57" i="1"/>
  <c r="AE57" i="1"/>
  <c r="AE56" i="1"/>
  <c r="AI56" i="1"/>
  <c r="AI57" i="1"/>
  <c r="AM57" i="1"/>
  <c r="AM56" i="1"/>
  <c r="AQ56" i="1"/>
  <c r="AQ57" i="1"/>
  <c r="AY57" i="1"/>
  <c r="AY56" i="1"/>
  <c r="BC56" i="1"/>
  <c r="BC57" i="1"/>
  <c r="BD96" i="47"/>
  <c r="BC96" i="47"/>
  <c r="BB96" i="47"/>
  <c r="BA96" i="47"/>
  <c r="AZ96" i="47"/>
  <c r="AY96" i="47"/>
  <c r="AX96" i="47"/>
  <c r="AW96" i="47"/>
  <c r="AV96" i="47"/>
  <c r="AU96" i="47"/>
  <c r="AT96" i="47"/>
  <c r="AS96" i="47"/>
  <c r="AR96" i="47"/>
  <c r="AQ96" i="47"/>
  <c r="AP96" i="47"/>
  <c r="AO96" i="47"/>
  <c r="AN96" i="47"/>
  <c r="AM96" i="47"/>
  <c r="AL96" i="47"/>
  <c r="AK96" i="47"/>
  <c r="AJ96" i="47"/>
  <c r="AI96" i="47"/>
  <c r="AH96" i="47"/>
  <c r="AG96" i="47"/>
  <c r="AF96" i="47"/>
  <c r="AE96" i="47"/>
  <c r="AD96" i="47"/>
  <c r="AC96" i="47"/>
  <c r="AB96" i="47"/>
  <c r="AA96" i="47"/>
  <c r="Z96" i="47"/>
  <c r="Y96" i="47"/>
  <c r="X96" i="47"/>
  <c r="W96" i="47"/>
  <c r="V96" i="47"/>
  <c r="U96" i="47"/>
  <c r="T96" i="47"/>
  <c r="S96" i="47"/>
  <c r="R96" i="47"/>
  <c r="Q96" i="47"/>
  <c r="P96" i="47"/>
  <c r="O96" i="47"/>
  <c r="N96" i="47"/>
  <c r="M96" i="47"/>
  <c r="L96" i="47"/>
  <c r="K96" i="47"/>
  <c r="J96" i="47"/>
  <c r="I96" i="47"/>
  <c r="H96" i="47"/>
  <c r="G96" i="47"/>
  <c r="BD95" i="47"/>
  <c r="BC95" i="47"/>
  <c r="BB95" i="47"/>
  <c r="BA95" i="47"/>
  <c r="AZ95" i="47"/>
  <c r="AY95" i="47"/>
  <c r="AX95" i="47"/>
  <c r="AW95" i="47"/>
  <c r="AV95" i="47"/>
  <c r="AU95" i="47"/>
  <c r="AT95" i="47"/>
  <c r="AS95" i="47"/>
  <c r="AR95" i="47"/>
  <c r="AQ95" i="47"/>
  <c r="AP95" i="47"/>
  <c r="AO95" i="47"/>
  <c r="AN95" i="47"/>
  <c r="AM95" i="47"/>
  <c r="AL95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U95" i="47"/>
  <c r="T95" i="47"/>
  <c r="S95" i="47"/>
  <c r="R95" i="47"/>
  <c r="Q95" i="47"/>
  <c r="P95" i="47"/>
  <c r="O95" i="47"/>
  <c r="N95" i="47"/>
  <c r="M95" i="47"/>
  <c r="L95" i="47"/>
  <c r="K95" i="47"/>
  <c r="J95" i="47"/>
  <c r="I95" i="47"/>
  <c r="H95" i="47"/>
  <c r="G95" i="47"/>
  <c r="BD94" i="47"/>
  <c r="BC94" i="47"/>
  <c r="BB94" i="47"/>
  <c r="BA94" i="47"/>
  <c r="AZ94" i="47"/>
  <c r="AY94" i="47"/>
  <c r="AX94" i="47"/>
  <c r="AW94" i="47"/>
  <c r="AV94" i="47"/>
  <c r="AU94" i="47"/>
  <c r="AT94" i="47"/>
  <c r="AS94" i="47"/>
  <c r="AR94" i="47"/>
  <c r="AQ94" i="47"/>
  <c r="AP94" i="47"/>
  <c r="AO94" i="47"/>
  <c r="AN94" i="47"/>
  <c r="AM94" i="47"/>
  <c r="AL94" i="47"/>
  <c r="AK94" i="47"/>
  <c r="AJ94" i="47"/>
  <c r="AI94" i="47"/>
  <c r="AH94" i="47"/>
  <c r="AG94" i="47"/>
  <c r="AF94" i="47"/>
  <c r="AE94" i="47"/>
  <c r="AD94" i="47"/>
  <c r="AC94" i="47"/>
  <c r="AB94" i="47"/>
  <c r="AA94" i="47"/>
  <c r="Z94" i="47"/>
  <c r="Y94" i="47"/>
  <c r="X94" i="47"/>
  <c r="W94" i="47"/>
  <c r="V94" i="47"/>
  <c r="U94" i="47"/>
  <c r="T94" i="47"/>
  <c r="S94" i="47"/>
  <c r="R94" i="47"/>
  <c r="Q94" i="47"/>
  <c r="P94" i="47"/>
  <c r="O94" i="47"/>
  <c r="N94" i="47"/>
  <c r="M94" i="47"/>
  <c r="L94" i="47"/>
  <c r="K94" i="47"/>
  <c r="J94" i="47"/>
  <c r="I94" i="47"/>
  <c r="H94" i="47"/>
  <c r="G94" i="47"/>
  <c r="BD93" i="47"/>
  <c r="BC93" i="47"/>
  <c r="BB93" i="47"/>
  <c r="BA93" i="47"/>
  <c r="AZ93" i="47"/>
  <c r="AY93" i="47"/>
  <c r="AX93" i="47"/>
  <c r="AW93" i="47"/>
  <c r="AV93" i="47"/>
  <c r="AU93" i="47"/>
  <c r="AT93" i="47"/>
  <c r="AS93" i="47"/>
  <c r="AR93" i="47"/>
  <c r="AQ93" i="47"/>
  <c r="AP93" i="47"/>
  <c r="AO93" i="47"/>
  <c r="AN93" i="47"/>
  <c r="AM93" i="47"/>
  <c r="AL93" i="47"/>
  <c r="AK93" i="47"/>
  <c r="AJ93" i="47"/>
  <c r="AI93" i="47"/>
  <c r="AH93" i="47"/>
  <c r="AG93" i="47"/>
  <c r="AF93" i="47"/>
  <c r="AE93" i="47"/>
  <c r="AD93" i="47"/>
  <c r="AC93" i="47"/>
  <c r="AB93" i="47"/>
  <c r="AA93" i="47"/>
  <c r="Z93" i="47"/>
  <c r="Y93" i="47"/>
  <c r="X93" i="47"/>
  <c r="W93" i="47"/>
  <c r="V93" i="47"/>
  <c r="U93" i="47"/>
  <c r="T93" i="47"/>
  <c r="S93" i="47"/>
  <c r="R93" i="47"/>
  <c r="Q93" i="47"/>
  <c r="P93" i="47"/>
  <c r="O93" i="47"/>
  <c r="N93" i="47"/>
  <c r="M93" i="47"/>
  <c r="L93" i="47"/>
  <c r="K93" i="47"/>
  <c r="J93" i="47"/>
  <c r="I93" i="47"/>
  <c r="H93" i="47"/>
  <c r="G93" i="47"/>
  <c r="BD92" i="47"/>
  <c r="BC92" i="47"/>
  <c r="BB92" i="47"/>
  <c r="BA92" i="47"/>
  <c r="AZ92" i="47"/>
  <c r="AY92" i="47"/>
  <c r="AX92" i="47"/>
  <c r="AW92" i="47"/>
  <c r="AV92" i="47"/>
  <c r="AU92" i="47"/>
  <c r="AT92" i="47"/>
  <c r="AS92" i="47"/>
  <c r="AR92" i="47"/>
  <c r="AQ92" i="47"/>
  <c r="AP92" i="47"/>
  <c r="AO92" i="47"/>
  <c r="AN92" i="47"/>
  <c r="AM92" i="47"/>
  <c r="AL92" i="47"/>
  <c r="AK92" i="47"/>
  <c r="AJ92" i="47"/>
  <c r="AI92" i="47"/>
  <c r="AH92" i="47"/>
  <c r="AG92" i="47"/>
  <c r="AF92" i="47"/>
  <c r="AE92" i="47"/>
  <c r="AD92" i="47"/>
  <c r="AC92" i="47"/>
  <c r="AB92" i="47"/>
  <c r="AA92" i="47"/>
  <c r="Z92" i="47"/>
  <c r="Y92" i="47"/>
  <c r="X92" i="47"/>
  <c r="W92" i="47"/>
  <c r="V92" i="47"/>
  <c r="U92" i="47"/>
  <c r="T92" i="47"/>
  <c r="S92" i="47"/>
  <c r="R92" i="47"/>
  <c r="Q92" i="47"/>
  <c r="P92" i="47"/>
  <c r="O92" i="47"/>
  <c r="N92" i="47"/>
  <c r="M92" i="47"/>
  <c r="L92" i="47"/>
  <c r="K92" i="47"/>
  <c r="J92" i="47"/>
  <c r="I92" i="47"/>
  <c r="H92" i="47"/>
  <c r="G92" i="47"/>
  <c r="BD91" i="47"/>
  <c r="BC91" i="47"/>
  <c r="BB91" i="47"/>
  <c r="BA91" i="47"/>
  <c r="AZ91" i="47"/>
  <c r="AY91" i="47"/>
  <c r="AX91" i="47"/>
  <c r="AW91" i="47"/>
  <c r="AV91" i="47"/>
  <c r="AU91" i="47"/>
  <c r="AT91" i="47"/>
  <c r="AS91" i="47"/>
  <c r="AR91" i="47"/>
  <c r="AQ91" i="47"/>
  <c r="AP91" i="47"/>
  <c r="AO91" i="47"/>
  <c r="AN91" i="47"/>
  <c r="AM91" i="47"/>
  <c r="AL91" i="47"/>
  <c r="AK91" i="47"/>
  <c r="AJ91" i="47"/>
  <c r="AI91" i="47"/>
  <c r="AH91" i="47"/>
  <c r="AG91" i="47"/>
  <c r="AF91" i="47"/>
  <c r="AE91" i="47"/>
  <c r="AD91" i="47"/>
  <c r="AC91" i="47"/>
  <c r="AB91" i="47"/>
  <c r="AA91" i="47"/>
  <c r="Z91" i="47"/>
  <c r="Y91" i="47"/>
  <c r="X91" i="47"/>
  <c r="W91" i="47"/>
  <c r="V91" i="47"/>
  <c r="U91" i="47"/>
  <c r="T91" i="47"/>
  <c r="S91" i="47"/>
  <c r="R91" i="47"/>
  <c r="Q91" i="47"/>
  <c r="P91" i="47"/>
  <c r="O91" i="47"/>
  <c r="N91" i="47"/>
  <c r="M91" i="47"/>
  <c r="L91" i="47"/>
  <c r="K91" i="47"/>
  <c r="J91" i="47"/>
  <c r="I91" i="47"/>
  <c r="H91" i="47"/>
  <c r="G91" i="47"/>
  <c r="BD90" i="47"/>
  <c r="BC90" i="47"/>
  <c r="BB90" i="47"/>
  <c r="BA90" i="47"/>
  <c r="AZ90" i="47"/>
  <c r="AY90" i="47"/>
  <c r="AX90" i="47"/>
  <c r="AW90" i="47"/>
  <c r="AV90" i="47"/>
  <c r="AU90" i="47"/>
  <c r="AT90" i="47"/>
  <c r="AS90" i="47"/>
  <c r="AR90" i="47"/>
  <c r="AQ90" i="47"/>
  <c r="AP90" i="47"/>
  <c r="AO90" i="47"/>
  <c r="AN90" i="47"/>
  <c r="AM90" i="47"/>
  <c r="AL90" i="47"/>
  <c r="AK90" i="47"/>
  <c r="AJ90" i="47"/>
  <c r="AI90" i="47"/>
  <c r="AH90" i="47"/>
  <c r="AG90" i="47"/>
  <c r="AF90" i="47"/>
  <c r="AE90" i="47"/>
  <c r="AD90" i="47"/>
  <c r="AC90" i="47"/>
  <c r="AB90" i="47"/>
  <c r="AA90" i="47"/>
  <c r="Z90" i="47"/>
  <c r="Y90" i="47"/>
  <c r="X90" i="47"/>
  <c r="W90" i="47"/>
  <c r="V90" i="47"/>
  <c r="U90" i="47"/>
  <c r="T90" i="47"/>
  <c r="S90" i="47"/>
  <c r="R90" i="47"/>
  <c r="Q90" i="47"/>
  <c r="P90" i="47"/>
  <c r="O90" i="47"/>
  <c r="N90" i="47"/>
  <c r="M90" i="47"/>
  <c r="L90" i="47"/>
  <c r="K90" i="47"/>
  <c r="J90" i="47"/>
  <c r="I90" i="47"/>
  <c r="H90" i="47"/>
  <c r="G90" i="47"/>
  <c r="BD89" i="47"/>
  <c r="BC89" i="47"/>
  <c r="BB89" i="47"/>
  <c r="BA89" i="47"/>
  <c r="AZ89" i="47"/>
  <c r="AY89" i="47"/>
  <c r="AX89" i="47"/>
  <c r="AW89" i="47"/>
  <c r="AV89" i="47"/>
  <c r="AU89" i="47"/>
  <c r="AT89" i="47"/>
  <c r="AS89" i="47"/>
  <c r="AR89" i="47"/>
  <c r="AQ89" i="47"/>
  <c r="AP89" i="47"/>
  <c r="AO89" i="47"/>
  <c r="AN89" i="47"/>
  <c r="AM89" i="47"/>
  <c r="AL89" i="47"/>
  <c r="AK89" i="47"/>
  <c r="AJ89" i="47"/>
  <c r="AI89" i="47"/>
  <c r="AH89" i="47"/>
  <c r="AG89" i="47"/>
  <c r="AF89" i="47"/>
  <c r="AE89" i="47"/>
  <c r="AD89" i="47"/>
  <c r="AC89" i="47"/>
  <c r="AB89" i="47"/>
  <c r="AA89" i="47"/>
  <c r="Z89" i="47"/>
  <c r="Y89" i="47"/>
  <c r="X89" i="47"/>
  <c r="W89" i="47"/>
  <c r="V89" i="47"/>
  <c r="U89" i="47"/>
  <c r="T89" i="47"/>
  <c r="S89" i="47"/>
  <c r="R89" i="47"/>
  <c r="Q89" i="47"/>
  <c r="P89" i="47"/>
  <c r="O89" i="47"/>
  <c r="N89" i="47"/>
  <c r="M89" i="47"/>
  <c r="L89" i="47"/>
  <c r="K89" i="47"/>
  <c r="J89" i="47"/>
  <c r="I89" i="47"/>
  <c r="H89" i="47"/>
  <c r="G89" i="47"/>
  <c r="BD88" i="47"/>
  <c r="BC88" i="47"/>
  <c r="BB88" i="47"/>
  <c r="BA88" i="47"/>
  <c r="AZ88" i="47"/>
  <c r="AY88" i="47"/>
  <c r="AX88" i="47"/>
  <c r="AW88" i="47"/>
  <c r="AV88" i="47"/>
  <c r="AU88" i="47"/>
  <c r="AT88" i="47"/>
  <c r="AS88" i="47"/>
  <c r="AR88" i="47"/>
  <c r="AQ88" i="47"/>
  <c r="AP88" i="47"/>
  <c r="AO88" i="47"/>
  <c r="AN88" i="47"/>
  <c r="AM88" i="47"/>
  <c r="AL88" i="47"/>
  <c r="AK88" i="47"/>
  <c r="AJ88" i="47"/>
  <c r="AI88" i="47"/>
  <c r="AH88" i="47"/>
  <c r="AG88" i="47"/>
  <c r="AF88" i="47"/>
  <c r="AE88" i="47"/>
  <c r="AD88" i="47"/>
  <c r="AC88" i="47"/>
  <c r="AB88" i="47"/>
  <c r="AA88" i="47"/>
  <c r="Z88" i="47"/>
  <c r="Y88" i="47"/>
  <c r="X88" i="47"/>
  <c r="W88" i="47"/>
  <c r="V88" i="47"/>
  <c r="U88" i="47"/>
  <c r="T88" i="47"/>
  <c r="S88" i="47"/>
  <c r="R88" i="47"/>
  <c r="Q88" i="47"/>
  <c r="P88" i="47"/>
  <c r="O88" i="47"/>
  <c r="N88" i="47"/>
  <c r="M88" i="47"/>
  <c r="L88" i="47"/>
  <c r="K88" i="47"/>
  <c r="J88" i="47"/>
  <c r="I88" i="47"/>
  <c r="H88" i="47"/>
  <c r="G88" i="47"/>
  <c r="BD87" i="47"/>
  <c r="BC87" i="47"/>
  <c r="BB87" i="47"/>
  <c r="BA87" i="47"/>
  <c r="AZ87" i="47"/>
  <c r="AY87" i="47"/>
  <c r="AX87" i="47"/>
  <c r="AW87" i="47"/>
  <c r="AV87" i="47"/>
  <c r="AU87" i="47"/>
  <c r="AT87" i="47"/>
  <c r="AS87" i="47"/>
  <c r="AR87" i="47"/>
  <c r="AQ87" i="47"/>
  <c r="AP87" i="47"/>
  <c r="AO87" i="47"/>
  <c r="AN87" i="47"/>
  <c r="AM87" i="47"/>
  <c r="AL87" i="47"/>
  <c r="AK87" i="47"/>
  <c r="AJ87" i="47"/>
  <c r="AI87" i="47"/>
  <c r="AH87" i="47"/>
  <c r="AG87" i="47"/>
  <c r="AF87" i="47"/>
  <c r="AE87" i="47"/>
  <c r="AD87" i="47"/>
  <c r="AC87" i="47"/>
  <c r="AB87" i="47"/>
  <c r="AA87" i="47"/>
  <c r="Z87" i="47"/>
  <c r="Y87" i="47"/>
  <c r="X87" i="47"/>
  <c r="W87" i="47"/>
  <c r="V87" i="47"/>
  <c r="U87" i="47"/>
  <c r="T87" i="47"/>
  <c r="S87" i="47"/>
  <c r="R87" i="47"/>
  <c r="Q87" i="47"/>
  <c r="P87" i="47"/>
  <c r="O87" i="47"/>
  <c r="N87" i="47"/>
  <c r="M87" i="47"/>
  <c r="L87" i="47"/>
  <c r="K87" i="47"/>
  <c r="J87" i="47"/>
  <c r="I87" i="47"/>
  <c r="H87" i="47"/>
  <c r="G87" i="47"/>
  <c r="BD86" i="47"/>
  <c r="BC86" i="47"/>
  <c r="BB86" i="47"/>
  <c r="BA86" i="47"/>
  <c r="AZ86" i="47"/>
  <c r="AY86" i="47"/>
  <c r="AX86" i="47"/>
  <c r="AW86" i="47"/>
  <c r="AV86" i="47"/>
  <c r="AU86" i="47"/>
  <c r="AT86" i="47"/>
  <c r="AS86" i="47"/>
  <c r="AR86" i="47"/>
  <c r="AQ86" i="47"/>
  <c r="AP86" i="47"/>
  <c r="AO86" i="47"/>
  <c r="AN86" i="47"/>
  <c r="AM86" i="47"/>
  <c r="AL86" i="47"/>
  <c r="AK86" i="47"/>
  <c r="AJ86" i="47"/>
  <c r="AI86" i="47"/>
  <c r="AH86" i="47"/>
  <c r="AG86" i="47"/>
  <c r="AF86" i="47"/>
  <c r="AE86" i="47"/>
  <c r="AD86" i="47"/>
  <c r="AC86" i="47"/>
  <c r="AB86" i="47"/>
  <c r="AA86" i="47"/>
  <c r="Z86" i="47"/>
  <c r="Y86" i="47"/>
  <c r="X86" i="47"/>
  <c r="W86" i="47"/>
  <c r="V86" i="47"/>
  <c r="U86" i="47"/>
  <c r="T86" i="47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BD85" i="47"/>
  <c r="BC85" i="47"/>
  <c r="BB85" i="47"/>
  <c r="BA85" i="47"/>
  <c r="AZ85" i="47"/>
  <c r="AY85" i="47"/>
  <c r="AX85" i="47"/>
  <c r="AW85" i="47"/>
  <c r="AV85" i="47"/>
  <c r="AU85" i="47"/>
  <c r="AT85" i="47"/>
  <c r="AS85" i="47"/>
  <c r="AR85" i="47"/>
  <c r="AQ85" i="47"/>
  <c r="AP85" i="47"/>
  <c r="AO85" i="47"/>
  <c r="AN85" i="47"/>
  <c r="AM85" i="47"/>
  <c r="AL8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U85" i="47"/>
  <c r="T85" i="47"/>
  <c r="S85" i="47"/>
  <c r="R85" i="47"/>
  <c r="Q85" i="47"/>
  <c r="P85" i="47"/>
  <c r="O85" i="47"/>
  <c r="N85" i="47"/>
  <c r="M85" i="47"/>
  <c r="L85" i="47"/>
  <c r="K85" i="47"/>
  <c r="J85" i="47"/>
  <c r="I85" i="47"/>
  <c r="H85" i="47"/>
  <c r="G85" i="47"/>
  <c r="BD84" i="47"/>
  <c r="BC84" i="47"/>
  <c r="BB84" i="47"/>
  <c r="BA84" i="47"/>
  <c r="AZ84" i="47"/>
  <c r="AY84" i="47"/>
  <c r="AX84" i="47"/>
  <c r="AW84" i="47"/>
  <c r="AV84" i="47"/>
  <c r="AU84" i="47"/>
  <c r="AT84" i="47"/>
  <c r="AS84" i="47"/>
  <c r="AR84" i="47"/>
  <c r="AQ84" i="47"/>
  <c r="AP84" i="47"/>
  <c r="AO84" i="47"/>
  <c r="AN84" i="47"/>
  <c r="AM84" i="47"/>
  <c r="AL84" i="47"/>
  <c r="AK84" i="47"/>
  <c r="AJ84" i="47"/>
  <c r="AI84" i="47"/>
  <c r="AH84" i="47"/>
  <c r="AG84" i="47"/>
  <c r="AF84" i="47"/>
  <c r="AE84" i="47"/>
  <c r="AD84" i="47"/>
  <c r="AC84" i="47"/>
  <c r="AB84" i="47"/>
  <c r="AA84" i="47"/>
  <c r="Z84" i="47"/>
  <c r="Y84" i="47"/>
  <c r="X84" i="47"/>
  <c r="W84" i="47"/>
  <c r="V84" i="47"/>
  <c r="U84" i="47"/>
  <c r="T84" i="47"/>
  <c r="S84" i="47"/>
  <c r="R84" i="47"/>
  <c r="Q84" i="47"/>
  <c r="P84" i="47"/>
  <c r="O84" i="47"/>
  <c r="N84" i="47"/>
  <c r="M84" i="47"/>
  <c r="L84" i="47"/>
  <c r="K84" i="47"/>
  <c r="J84" i="47"/>
  <c r="I84" i="47"/>
  <c r="H84" i="47"/>
  <c r="G84" i="47"/>
  <c r="BD83" i="47"/>
  <c r="BC83" i="47"/>
  <c r="BB83" i="47"/>
  <c r="BA83" i="47"/>
  <c r="AZ83" i="47"/>
  <c r="AY83" i="47"/>
  <c r="AX83" i="47"/>
  <c r="AW83" i="47"/>
  <c r="AV83" i="47"/>
  <c r="AU83" i="47"/>
  <c r="AT83" i="47"/>
  <c r="AS83" i="47"/>
  <c r="AR83" i="47"/>
  <c r="AQ83" i="47"/>
  <c r="AP83" i="47"/>
  <c r="AO83" i="47"/>
  <c r="AN83" i="47"/>
  <c r="AM83" i="47"/>
  <c r="AL83" i="47"/>
  <c r="AK83" i="47"/>
  <c r="AJ83" i="47"/>
  <c r="AI83" i="47"/>
  <c r="AH83" i="47"/>
  <c r="AG83" i="47"/>
  <c r="AF83" i="47"/>
  <c r="AE83" i="47"/>
  <c r="AD83" i="47"/>
  <c r="AC83" i="47"/>
  <c r="AB83" i="47"/>
  <c r="AA83" i="47"/>
  <c r="Z83" i="47"/>
  <c r="Y83" i="47"/>
  <c r="X83" i="47"/>
  <c r="W83" i="47"/>
  <c r="V83" i="47"/>
  <c r="U83" i="47"/>
  <c r="T83" i="47"/>
  <c r="S83" i="47"/>
  <c r="R83" i="47"/>
  <c r="Q83" i="47"/>
  <c r="P83" i="47"/>
  <c r="O83" i="47"/>
  <c r="N83" i="47"/>
  <c r="M83" i="47"/>
  <c r="L83" i="47"/>
  <c r="K83" i="47"/>
  <c r="J83" i="47"/>
  <c r="I83" i="47"/>
  <c r="H83" i="47"/>
  <c r="G83" i="47"/>
  <c r="BD82" i="47"/>
  <c r="BC82" i="47"/>
  <c r="BB82" i="47"/>
  <c r="BA82" i="47"/>
  <c r="AZ82" i="47"/>
  <c r="AY82" i="47"/>
  <c r="AX82" i="47"/>
  <c r="AW82" i="47"/>
  <c r="AV82" i="47"/>
  <c r="AU82" i="47"/>
  <c r="AT82" i="47"/>
  <c r="AS82" i="47"/>
  <c r="AR82" i="47"/>
  <c r="AQ82" i="47"/>
  <c r="AP82" i="47"/>
  <c r="AO82" i="47"/>
  <c r="AN82" i="47"/>
  <c r="AM82" i="47"/>
  <c r="AL82" i="47"/>
  <c r="AK82" i="47"/>
  <c r="AJ82" i="47"/>
  <c r="AI82" i="47"/>
  <c r="AH82" i="47"/>
  <c r="AG82" i="47"/>
  <c r="AF82" i="47"/>
  <c r="AE82" i="47"/>
  <c r="AD82" i="47"/>
  <c r="AC82" i="47"/>
  <c r="AB82" i="47"/>
  <c r="AA82" i="47"/>
  <c r="Z82" i="47"/>
  <c r="Y82" i="47"/>
  <c r="X82" i="47"/>
  <c r="W82" i="47"/>
  <c r="V82" i="47"/>
  <c r="U82" i="47"/>
  <c r="T82" i="47"/>
  <c r="S82" i="47"/>
  <c r="R82" i="47"/>
  <c r="Q82" i="47"/>
  <c r="P82" i="47"/>
  <c r="O82" i="47"/>
  <c r="N82" i="47"/>
  <c r="M82" i="47"/>
  <c r="L82" i="47"/>
  <c r="K82" i="47"/>
  <c r="J82" i="47"/>
  <c r="I82" i="47"/>
  <c r="H82" i="47"/>
  <c r="G82" i="47"/>
  <c r="BD81" i="47"/>
  <c r="BC81" i="47"/>
  <c r="BB81" i="47"/>
  <c r="BA81" i="47"/>
  <c r="AZ81" i="47"/>
  <c r="AY81" i="47"/>
  <c r="AX81" i="47"/>
  <c r="AW81" i="47"/>
  <c r="AV81" i="47"/>
  <c r="AU81" i="47"/>
  <c r="AT81" i="47"/>
  <c r="AS81" i="47"/>
  <c r="AR81" i="47"/>
  <c r="AQ81" i="47"/>
  <c r="AP81" i="47"/>
  <c r="AO81" i="47"/>
  <c r="AN81" i="47"/>
  <c r="AM81" i="47"/>
  <c r="AL81" i="47"/>
  <c r="AK81" i="47"/>
  <c r="AJ81" i="47"/>
  <c r="AI81" i="47"/>
  <c r="AH81" i="47"/>
  <c r="AG81" i="47"/>
  <c r="AF81" i="47"/>
  <c r="AE81" i="47"/>
  <c r="AD81" i="47"/>
  <c r="AC81" i="47"/>
  <c r="AB81" i="47"/>
  <c r="AA81" i="47"/>
  <c r="Z81" i="47"/>
  <c r="Y81" i="47"/>
  <c r="X81" i="47"/>
  <c r="W81" i="47"/>
  <c r="V81" i="47"/>
  <c r="U81" i="47"/>
  <c r="T81" i="47"/>
  <c r="S81" i="47"/>
  <c r="R81" i="47"/>
  <c r="Q81" i="47"/>
  <c r="P81" i="47"/>
  <c r="O81" i="47"/>
  <c r="N81" i="47"/>
  <c r="M81" i="47"/>
  <c r="L81" i="47"/>
  <c r="K81" i="47"/>
  <c r="J81" i="47"/>
  <c r="I81" i="47"/>
  <c r="H81" i="47"/>
  <c r="G81" i="47"/>
  <c r="BD80" i="47"/>
  <c r="BC80" i="47"/>
  <c r="BB80" i="47"/>
  <c r="BA80" i="47"/>
  <c r="AZ80" i="47"/>
  <c r="AY80" i="47"/>
  <c r="AX80" i="47"/>
  <c r="AW80" i="47"/>
  <c r="AV80" i="47"/>
  <c r="AU80" i="47"/>
  <c r="AT80" i="47"/>
  <c r="AS80" i="47"/>
  <c r="AR80" i="47"/>
  <c r="AQ80" i="47"/>
  <c r="AP80" i="47"/>
  <c r="AO80" i="47"/>
  <c r="AN80" i="47"/>
  <c r="AM80" i="47"/>
  <c r="AL80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U80" i="47"/>
  <c r="T80" i="47"/>
  <c r="S80" i="47"/>
  <c r="R80" i="47"/>
  <c r="Q80" i="47"/>
  <c r="P80" i="47"/>
  <c r="O80" i="47"/>
  <c r="N80" i="47"/>
  <c r="M80" i="47"/>
  <c r="L80" i="47"/>
  <c r="K80" i="47"/>
  <c r="J80" i="47"/>
  <c r="I80" i="47"/>
  <c r="H80" i="47"/>
  <c r="G80" i="47"/>
  <c r="BD79" i="47"/>
  <c r="BC79" i="47"/>
  <c r="BB79" i="47"/>
  <c r="BA79" i="47"/>
  <c r="AZ79" i="47"/>
  <c r="AY79" i="47"/>
  <c r="AX79" i="47"/>
  <c r="AW79" i="47"/>
  <c r="AV79" i="47"/>
  <c r="AU79" i="47"/>
  <c r="AT79" i="47"/>
  <c r="AS79" i="47"/>
  <c r="AR79" i="47"/>
  <c r="AQ79" i="47"/>
  <c r="AP79" i="47"/>
  <c r="AO79" i="47"/>
  <c r="AN79" i="47"/>
  <c r="AM79" i="47"/>
  <c r="AL79" i="47"/>
  <c r="AK79" i="47"/>
  <c r="AJ79" i="47"/>
  <c r="AI79" i="47"/>
  <c r="AH79" i="47"/>
  <c r="AG79" i="47"/>
  <c r="AF79" i="47"/>
  <c r="AE79" i="47"/>
  <c r="AD79" i="47"/>
  <c r="AC79" i="47"/>
  <c r="AB79" i="47"/>
  <c r="AA79" i="47"/>
  <c r="Z79" i="47"/>
  <c r="Y79" i="47"/>
  <c r="X79" i="47"/>
  <c r="W79" i="47"/>
  <c r="V79" i="47"/>
  <c r="U79" i="47"/>
  <c r="T79" i="47"/>
  <c r="S79" i="47"/>
  <c r="R79" i="47"/>
  <c r="Q79" i="47"/>
  <c r="P79" i="47"/>
  <c r="O79" i="47"/>
  <c r="N79" i="47"/>
  <c r="M79" i="47"/>
  <c r="L79" i="47"/>
  <c r="K79" i="47"/>
  <c r="J79" i="47"/>
  <c r="I79" i="47"/>
  <c r="H79" i="47"/>
  <c r="G79" i="47"/>
  <c r="BD78" i="47"/>
  <c r="BC78" i="47"/>
  <c r="BB78" i="47"/>
  <c r="BA78" i="47"/>
  <c r="AZ78" i="47"/>
  <c r="AY78" i="47"/>
  <c r="AX78" i="47"/>
  <c r="AW78" i="47"/>
  <c r="AV78" i="47"/>
  <c r="AU78" i="47"/>
  <c r="AT78" i="47"/>
  <c r="AS78" i="47"/>
  <c r="AR78" i="47"/>
  <c r="AQ78" i="47"/>
  <c r="AP78" i="47"/>
  <c r="AO78" i="47"/>
  <c r="AN78" i="47"/>
  <c r="AM78" i="47"/>
  <c r="AL78" i="47"/>
  <c r="AK78" i="47"/>
  <c r="AJ78" i="47"/>
  <c r="AI78" i="47"/>
  <c r="AH78" i="47"/>
  <c r="AG78" i="47"/>
  <c r="AF78" i="47"/>
  <c r="AE78" i="47"/>
  <c r="AD78" i="47"/>
  <c r="AC78" i="47"/>
  <c r="AB78" i="47"/>
  <c r="AA78" i="47"/>
  <c r="Z78" i="47"/>
  <c r="Y78" i="47"/>
  <c r="X78" i="47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BD77" i="47"/>
  <c r="BC77" i="47"/>
  <c r="BB77" i="47"/>
  <c r="BA77" i="47"/>
  <c r="AZ77" i="47"/>
  <c r="AY77" i="47"/>
  <c r="AX77" i="47"/>
  <c r="AW77" i="47"/>
  <c r="AV77" i="47"/>
  <c r="AU77" i="47"/>
  <c r="AT77" i="47"/>
  <c r="AS77" i="47"/>
  <c r="AR77" i="47"/>
  <c r="AQ77" i="47"/>
  <c r="AP77" i="47"/>
  <c r="AO77" i="47"/>
  <c r="AN77" i="47"/>
  <c r="AM77" i="47"/>
  <c r="AL77" i="47"/>
  <c r="AK77" i="47"/>
  <c r="AJ77" i="47"/>
  <c r="AI77" i="47"/>
  <c r="AH77" i="47"/>
  <c r="AG77" i="47"/>
  <c r="AF77" i="47"/>
  <c r="AE77" i="47"/>
  <c r="AD77" i="47"/>
  <c r="AC77" i="47"/>
  <c r="AB77" i="47"/>
  <c r="AA77" i="47"/>
  <c r="Z77" i="47"/>
  <c r="Y77" i="47"/>
  <c r="X77" i="47"/>
  <c r="W77" i="47"/>
  <c r="V77" i="47"/>
  <c r="U77" i="47"/>
  <c r="T77" i="47"/>
  <c r="S77" i="47"/>
  <c r="R77" i="47"/>
  <c r="Q77" i="47"/>
  <c r="P77" i="47"/>
  <c r="O77" i="47"/>
  <c r="N77" i="47"/>
  <c r="M77" i="47"/>
  <c r="L77" i="47"/>
  <c r="K77" i="47"/>
  <c r="J77" i="47"/>
  <c r="I77" i="47"/>
  <c r="H77" i="47"/>
  <c r="G77" i="47"/>
  <c r="BD76" i="47"/>
  <c r="BC76" i="47"/>
  <c r="BB76" i="47"/>
  <c r="BA76" i="47"/>
  <c r="AZ76" i="47"/>
  <c r="AY76" i="47"/>
  <c r="AX76" i="47"/>
  <c r="AW76" i="47"/>
  <c r="AV76" i="47"/>
  <c r="AU76" i="47"/>
  <c r="AT76" i="47"/>
  <c r="AS76" i="47"/>
  <c r="AR76" i="47"/>
  <c r="AQ76" i="47"/>
  <c r="AP76" i="47"/>
  <c r="AO76" i="47"/>
  <c r="AN76" i="47"/>
  <c r="AM76" i="47"/>
  <c r="AL76" i="47"/>
  <c r="AK76" i="47"/>
  <c r="AJ76" i="47"/>
  <c r="AI76" i="47"/>
  <c r="AH76" i="47"/>
  <c r="AG76" i="47"/>
  <c r="AF76" i="47"/>
  <c r="AE76" i="47"/>
  <c r="AD76" i="47"/>
  <c r="AC76" i="47"/>
  <c r="AB76" i="47"/>
  <c r="AA76" i="47"/>
  <c r="Z76" i="47"/>
  <c r="Y76" i="47"/>
  <c r="X76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BD75" i="47"/>
  <c r="BC75" i="47"/>
  <c r="BB75" i="47"/>
  <c r="BA75" i="47"/>
  <c r="AZ75" i="47"/>
  <c r="AY75" i="47"/>
  <c r="AX75" i="47"/>
  <c r="AW75" i="47"/>
  <c r="AV75" i="47"/>
  <c r="AU75" i="47"/>
  <c r="AT75" i="47"/>
  <c r="AS75" i="47"/>
  <c r="AR75" i="47"/>
  <c r="AQ75" i="47"/>
  <c r="AP75" i="47"/>
  <c r="AO75" i="47"/>
  <c r="AN75" i="47"/>
  <c r="AM75" i="47"/>
  <c r="AL75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BD74" i="47"/>
  <c r="BC74" i="47"/>
  <c r="BB74" i="47"/>
  <c r="BA74" i="47"/>
  <c r="AZ74" i="47"/>
  <c r="AY74" i="47"/>
  <c r="AX74" i="47"/>
  <c r="AW74" i="47"/>
  <c r="AV74" i="47"/>
  <c r="AU74" i="47"/>
  <c r="AT74" i="47"/>
  <c r="AS74" i="47"/>
  <c r="AR74" i="47"/>
  <c r="AQ74" i="47"/>
  <c r="AP74" i="47"/>
  <c r="AO74" i="47"/>
  <c r="AN74" i="47"/>
  <c r="AM74" i="47"/>
  <c r="AL74" i="47"/>
  <c r="AK74" i="47"/>
  <c r="AJ74" i="47"/>
  <c r="AI74" i="47"/>
  <c r="AH74" i="47"/>
  <c r="AG74" i="47"/>
  <c r="AF74" i="47"/>
  <c r="AE74" i="47"/>
  <c r="AD74" i="47"/>
  <c r="AC74" i="47"/>
  <c r="AB74" i="47"/>
  <c r="AA74" i="47"/>
  <c r="Z74" i="47"/>
  <c r="Y74" i="47"/>
  <c r="X74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BD73" i="47"/>
  <c r="BC73" i="47"/>
  <c r="BB73" i="47"/>
  <c r="BA73" i="47"/>
  <c r="AZ73" i="47"/>
  <c r="AY73" i="47"/>
  <c r="AX73" i="47"/>
  <c r="AW73" i="47"/>
  <c r="AV73" i="47"/>
  <c r="AU73" i="47"/>
  <c r="AT73" i="47"/>
  <c r="AS73" i="47"/>
  <c r="AR73" i="47"/>
  <c r="AQ73" i="47"/>
  <c r="AP73" i="47"/>
  <c r="AO73" i="47"/>
  <c r="AN73" i="47"/>
  <c r="AM73" i="47"/>
  <c r="AL73" i="47"/>
  <c r="AK73" i="47"/>
  <c r="AJ73" i="47"/>
  <c r="AI73" i="47"/>
  <c r="AH73" i="47"/>
  <c r="AG73" i="47"/>
  <c r="AF73" i="47"/>
  <c r="AE73" i="47"/>
  <c r="AD73" i="47"/>
  <c r="AC73" i="47"/>
  <c r="AB73" i="47"/>
  <c r="AA73" i="47"/>
  <c r="Z73" i="47"/>
  <c r="Y73" i="47"/>
  <c r="X73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BD72" i="47"/>
  <c r="BC72" i="47"/>
  <c r="BB72" i="47"/>
  <c r="BA72" i="47"/>
  <c r="AZ72" i="47"/>
  <c r="AY72" i="47"/>
  <c r="AX72" i="47"/>
  <c r="AW72" i="47"/>
  <c r="AV72" i="47"/>
  <c r="AU72" i="47"/>
  <c r="AT72" i="47"/>
  <c r="AS72" i="47"/>
  <c r="AR72" i="47"/>
  <c r="AQ72" i="47"/>
  <c r="AP72" i="47"/>
  <c r="AO72" i="47"/>
  <c r="AN72" i="47"/>
  <c r="AM72" i="47"/>
  <c r="AL72" i="47"/>
  <c r="AK72" i="47"/>
  <c r="AJ72" i="47"/>
  <c r="AI72" i="47"/>
  <c r="AH72" i="47"/>
  <c r="AG72" i="47"/>
  <c r="AF72" i="47"/>
  <c r="AE72" i="47"/>
  <c r="AD72" i="47"/>
  <c r="AC72" i="47"/>
  <c r="AB72" i="47"/>
  <c r="AA72" i="47"/>
  <c r="Z72" i="47"/>
  <c r="Y72" i="47"/>
  <c r="X72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BD71" i="47"/>
  <c r="BC71" i="47"/>
  <c r="BB71" i="47"/>
  <c r="BA71" i="47"/>
  <c r="AZ71" i="47"/>
  <c r="AY71" i="47"/>
  <c r="AX71" i="47"/>
  <c r="AW71" i="47"/>
  <c r="AV71" i="47"/>
  <c r="AU71" i="47"/>
  <c r="AT71" i="47"/>
  <c r="AS71" i="47"/>
  <c r="AR71" i="47"/>
  <c r="AQ71" i="47"/>
  <c r="AP71" i="47"/>
  <c r="AO71" i="47"/>
  <c r="AN71" i="47"/>
  <c r="AM71" i="47"/>
  <c r="AL71" i="47"/>
  <c r="AK71" i="47"/>
  <c r="AJ71" i="47"/>
  <c r="AI71" i="47"/>
  <c r="AH71" i="47"/>
  <c r="AG71" i="47"/>
  <c r="AF71" i="47"/>
  <c r="AE71" i="47"/>
  <c r="AD71" i="47"/>
  <c r="AC71" i="47"/>
  <c r="AB71" i="47"/>
  <c r="AA71" i="47"/>
  <c r="Z71" i="47"/>
  <c r="Y71" i="47"/>
  <c r="X71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BD70" i="47"/>
  <c r="BC70" i="47"/>
  <c r="BB70" i="47"/>
  <c r="BA70" i="47"/>
  <c r="AZ70" i="47"/>
  <c r="AY70" i="47"/>
  <c r="AX70" i="47"/>
  <c r="AW70" i="47"/>
  <c r="AV70" i="47"/>
  <c r="AU70" i="47"/>
  <c r="AT70" i="47"/>
  <c r="AS70" i="47"/>
  <c r="AR70" i="47"/>
  <c r="AQ70" i="47"/>
  <c r="AP70" i="47"/>
  <c r="AO70" i="47"/>
  <c r="AN70" i="47"/>
  <c r="AM70" i="47"/>
  <c r="AL70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BD69" i="47"/>
  <c r="BC69" i="47"/>
  <c r="BB69" i="47"/>
  <c r="BA69" i="47"/>
  <c r="AZ69" i="47"/>
  <c r="AY69" i="47"/>
  <c r="AX69" i="47"/>
  <c r="AW69" i="47"/>
  <c r="AV69" i="47"/>
  <c r="AU69" i="47"/>
  <c r="AT69" i="47"/>
  <c r="AS69" i="47"/>
  <c r="AR69" i="47"/>
  <c r="AQ69" i="47"/>
  <c r="AP69" i="47"/>
  <c r="AO69" i="47"/>
  <c r="AN69" i="47"/>
  <c r="AM69" i="47"/>
  <c r="AL69" i="47"/>
  <c r="AK69" i="47"/>
  <c r="AJ69" i="47"/>
  <c r="AI69" i="47"/>
  <c r="AH69" i="47"/>
  <c r="AG69" i="47"/>
  <c r="AF69" i="47"/>
  <c r="AE69" i="47"/>
  <c r="AD69" i="47"/>
  <c r="AC69" i="47"/>
  <c r="AB69" i="47"/>
  <c r="AA69" i="47"/>
  <c r="Z69" i="47"/>
  <c r="Y69" i="47"/>
  <c r="X69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BD68" i="47"/>
  <c r="BC68" i="47"/>
  <c r="BB68" i="47"/>
  <c r="BA68" i="47"/>
  <c r="AZ68" i="47"/>
  <c r="AY68" i="47"/>
  <c r="AX68" i="47"/>
  <c r="AW68" i="47"/>
  <c r="AV68" i="47"/>
  <c r="AU68" i="47"/>
  <c r="AT68" i="47"/>
  <c r="AS68" i="47"/>
  <c r="AR68" i="47"/>
  <c r="AQ68" i="47"/>
  <c r="AP68" i="47"/>
  <c r="AO68" i="47"/>
  <c r="AN68" i="47"/>
  <c r="AM68" i="47"/>
  <c r="AL68" i="47"/>
  <c r="AK68" i="47"/>
  <c r="AJ68" i="47"/>
  <c r="AI68" i="47"/>
  <c r="AH68" i="47"/>
  <c r="AG68" i="47"/>
  <c r="AF68" i="47"/>
  <c r="AE68" i="47"/>
  <c r="AD68" i="47"/>
  <c r="AC68" i="47"/>
  <c r="AB68" i="47"/>
  <c r="AA68" i="47"/>
  <c r="Z68" i="47"/>
  <c r="Y68" i="47"/>
  <c r="X68" i="47"/>
  <c r="W68" i="47"/>
  <c r="V68" i="47"/>
  <c r="U68" i="47"/>
  <c r="T68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BD67" i="47"/>
  <c r="BC67" i="47"/>
  <c r="BB67" i="47"/>
  <c r="BA67" i="47"/>
  <c r="AZ67" i="47"/>
  <c r="AY67" i="47"/>
  <c r="AX67" i="47"/>
  <c r="AW67" i="47"/>
  <c r="AV67" i="47"/>
  <c r="AU67" i="47"/>
  <c r="AT67" i="47"/>
  <c r="AS67" i="47"/>
  <c r="AR67" i="47"/>
  <c r="AQ67" i="47"/>
  <c r="AP67" i="47"/>
  <c r="AO67" i="47"/>
  <c r="AN67" i="47"/>
  <c r="AM67" i="47"/>
  <c r="AL67" i="47"/>
  <c r="AK67" i="47"/>
  <c r="AJ67" i="47"/>
  <c r="AI67" i="47"/>
  <c r="AH67" i="47"/>
  <c r="AG67" i="47"/>
  <c r="AF67" i="47"/>
  <c r="AE67" i="47"/>
  <c r="AD67" i="47"/>
  <c r="AC67" i="47"/>
  <c r="AB67" i="47"/>
  <c r="AA67" i="47"/>
  <c r="Z67" i="47"/>
  <c r="Y67" i="47"/>
  <c r="X67" i="47"/>
  <c r="W67" i="47"/>
  <c r="V67" i="47"/>
  <c r="U67" i="47"/>
  <c r="T67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BD66" i="47"/>
  <c r="BC66" i="47"/>
  <c r="BB66" i="47"/>
  <c r="BA66" i="47"/>
  <c r="AZ66" i="47"/>
  <c r="AY66" i="47"/>
  <c r="AX66" i="47"/>
  <c r="AW66" i="47"/>
  <c r="AV66" i="47"/>
  <c r="AU66" i="47"/>
  <c r="AT66" i="47"/>
  <c r="AS66" i="47"/>
  <c r="AR66" i="47"/>
  <c r="AQ66" i="47"/>
  <c r="AP66" i="47"/>
  <c r="AO66" i="47"/>
  <c r="AN66" i="47"/>
  <c r="AM66" i="47"/>
  <c r="AL66" i="47"/>
  <c r="AK66" i="47"/>
  <c r="AJ66" i="47"/>
  <c r="AI66" i="47"/>
  <c r="AH66" i="47"/>
  <c r="AG66" i="47"/>
  <c r="AF66" i="47"/>
  <c r="AE66" i="47"/>
  <c r="AD66" i="47"/>
  <c r="AC66" i="47"/>
  <c r="AB66" i="47"/>
  <c r="AA66" i="47"/>
  <c r="Z66" i="47"/>
  <c r="Y66" i="47"/>
  <c r="X66" i="47"/>
  <c r="W66" i="47"/>
  <c r="V66" i="47"/>
  <c r="U66" i="47"/>
  <c r="T66" i="47"/>
  <c r="S66" i="47"/>
  <c r="R66" i="47"/>
  <c r="Q66" i="47"/>
  <c r="P66" i="47"/>
  <c r="O66" i="47"/>
  <c r="N66" i="47"/>
  <c r="M66" i="47"/>
  <c r="L66" i="47"/>
  <c r="K66" i="47"/>
  <c r="J66" i="47"/>
  <c r="I66" i="47"/>
  <c r="H66" i="47"/>
  <c r="G66" i="47"/>
  <c r="BD65" i="47"/>
  <c r="BC65" i="47"/>
  <c r="BB65" i="47"/>
  <c r="BA65" i="47"/>
  <c r="AZ65" i="47"/>
  <c r="AY65" i="47"/>
  <c r="AX65" i="47"/>
  <c r="AW65" i="47"/>
  <c r="AV65" i="47"/>
  <c r="AU65" i="47"/>
  <c r="AT65" i="47"/>
  <c r="AS65" i="47"/>
  <c r="AR65" i="47"/>
  <c r="AQ65" i="47"/>
  <c r="AP65" i="47"/>
  <c r="AO65" i="47"/>
  <c r="AN65" i="47"/>
  <c r="AM65" i="47"/>
  <c r="AL65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BD64" i="47"/>
  <c r="BC64" i="47"/>
  <c r="BB64" i="47"/>
  <c r="BA64" i="47"/>
  <c r="AZ64" i="47"/>
  <c r="AY64" i="47"/>
  <c r="AX64" i="47"/>
  <c r="AW64" i="47"/>
  <c r="AV64" i="47"/>
  <c r="AU64" i="47"/>
  <c r="AT64" i="47"/>
  <c r="AS64" i="47"/>
  <c r="AR64" i="47"/>
  <c r="AQ64" i="47"/>
  <c r="AP64" i="47"/>
  <c r="AO64" i="47"/>
  <c r="AN64" i="47"/>
  <c r="AM64" i="47"/>
  <c r="AL64" i="47"/>
  <c r="AK64" i="47"/>
  <c r="AJ64" i="47"/>
  <c r="AI64" i="47"/>
  <c r="AH64" i="47"/>
  <c r="AG64" i="47"/>
  <c r="AF64" i="47"/>
  <c r="AE64" i="47"/>
  <c r="AD64" i="47"/>
  <c r="AC64" i="47"/>
  <c r="AB64" i="47"/>
  <c r="AA64" i="47"/>
  <c r="Z64" i="47"/>
  <c r="Y64" i="47"/>
  <c r="X64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BD63" i="47"/>
  <c r="BC63" i="47"/>
  <c r="BB63" i="47"/>
  <c r="BA63" i="47"/>
  <c r="AZ63" i="47"/>
  <c r="AY63" i="47"/>
  <c r="AX63" i="47"/>
  <c r="AW63" i="47"/>
  <c r="AV63" i="47"/>
  <c r="AU63" i="47"/>
  <c r="AT63" i="47"/>
  <c r="AS63" i="47"/>
  <c r="AR63" i="47"/>
  <c r="AQ63" i="47"/>
  <c r="AP63" i="47"/>
  <c r="AO63" i="47"/>
  <c r="AN63" i="47"/>
  <c r="AM63" i="47"/>
  <c r="AL63" i="47"/>
  <c r="AK63" i="47"/>
  <c r="AJ63" i="47"/>
  <c r="AI63" i="47"/>
  <c r="AH63" i="47"/>
  <c r="AG63" i="47"/>
  <c r="AF63" i="47"/>
  <c r="AE63" i="47"/>
  <c r="AD63" i="47"/>
  <c r="AC63" i="47"/>
  <c r="AB63" i="47"/>
  <c r="AA63" i="47"/>
  <c r="Z63" i="47"/>
  <c r="Y63" i="47"/>
  <c r="X63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BD62" i="47"/>
  <c r="BC62" i="47"/>
  <c r="BB62" i="47"/>
  <c r="BA62" i="47"/>
  <c r="AZ62" i="47"/>
  <c r="AY62" i="47"/>
  <c r="AX62" i="47"/>
  <c r="AW62" i="47"/>
  <c r="AV62" i="47"/>
  <c r="AU62" i="47"/>
  <c r="AT62" i="47"/>
  <c r="AS62" i="47"/>
  <c r="AR62" i="47"/>
  <c r="AQ62" i="47"/>
  <c r="AP62" i="47"/>
  <c r="AO62" i="47"/>
  <c r="AN62" i="47"/>
  <c r="AM62" i="47"/>
  <c r="AL62" i="47"/>
  <c r="AK62" i="47"/>
  <c r="AJ62" i="47"/>
  <c r="AI62" i="47"/>
  <c r="AH62" i="47"/>
  <c r="AG62" i="47"/>
  <c r="AF62" i="47"/>
  <c r="AE62" i="47"/>
  <c r="AD62" i="47"/>
  <c r="AC62" i="47"/>
  <c r="AB62" i="47"/>
  <c r="AA62" i="47"/>
  <c r="Z62" i="47"/>
  <c r="Y62" i="47"/>
  <c r="X62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BD61" i="47"/>
  <c r="BC61" i="47"/>
  <c r="BB61" i="47"/>
  <c r="BA61" i="47"/>
  <c r="AZ61" i="47"/>
  <c r="AY61" i="47"/>
  <c r="AX61" i="47"/>
  <c r="AW61" i="47"/>
  <c r="AV61" i="47"/>
  <c r="AU61" i="47"/>
  <c r="AT61" i="47"/>
  <c r="AS61" i="47"/>
  <c r="AR61" i="47"/>
  <c r="AQ61" i="47"/>
  <c r="AP61" i="47"/>
  <c r="AO61" i="47"/>
  <c r="AN61" i="47"/>
  <c r="AM61" i="47"/>
  <c r="AL61" i="47"/>
  <c r="AK61" i="47"/>
  <c r="AJ61" i="47"/>
  <c r="AI61" i="47"/>
  <c r="AH61" i="47"/>
  <c r="AG61" i="47"/>
  <c r="AF61" i="47"/>
  <c r="AE61" i="47"/>
  <c r="AD61" i="47"/>
  <c r="AC61" i="47"/>
  <c r="AB61" i="47"/>
  <c r="AA61" i="47"/>
  <c r="Z61" i="47"/>
  <c r="Y61" i="47"/>
  <c r="X61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BD60" i="47"/>
  <c r="BC60" i="47"/>
  <c r="BB60" i="47"/>
  <c r="BA60" i="47"/>
  <c r="AZ60" i="47"/>
  <c r="AY60" i="47"/>
  <c r="AX60" i="47"/>
  <c r="AW60" i="47"/>
  <c r="AV60" i="47"/>
  <c r="AU60" i="47"/>
  <c r="AT60" i="47"/>
  <c r="AS60" i="47"/>
  <c r="AR60" i="47"/>
  <c r="AQ60" i="47"/>
  <c r="AP60" i="47"/>
  <c r="AO60" i="47"/>
  <c r="AN60" i="47"/>
  <c r="AM60" i="47"/>
  <c r="AL60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U60" i="47"/>
  <c r="T60" i="47"/>
  <c r="S60" i="47"/>
  <c r="R60" i="47"/>
  <c r="Q60" i="47"/>
  <c r="P60" i="47"/>
  <c r="O60" i="47"/>
  <c r="N60" i="47"/>
  <c r="M60" i="47"/>
  <c r="L60" i="47"/>
  <c r="K60" i="47"/>
  <c r="J60" i="47"/>
  <c r="I60" i="47"/>
  <c r="H60" i="47"/>
  <c r="G60" i="47"/>
  <c r="BD59" i="47"/>
  <c r="BC59" i="47"/>
  <c r="BB59" i="47"/>
  <c r="BA59" i="47"/>
  <c r="AZ59" i="47"/>
  <c r="AY59" i="47"/>
  <c r="AX59" i="47"/>
  <c r="AW59" i="47"/>
  <c r="AV59" i="47"/>
  <c r="AU59" i="47"/>
  <c r="AT59" i="47"/>
  <c r="AS59" i="47"/>
  <c r="AR59" i="47"/>
  <c r="AQ59" i="47"/>
  <c r="AP59" i="47"/>
  <c r="AO59" i="47"/>
  <c r="AN59" i="47"/>
  <c r="AM59" i="47"/>
  <c r="AL59" i="47"/>
  <c r="AK59" i="47"/>
  <c r="AJ59" i="47"/>
  <c r="AI59" i="47"/>
  <c r="AH59" i="47"/>
  <c r="AG59" i="47"/>
  <c r="AF59" i="47"/>
  <c r="AE59" i="47"/>
  <c r="AD59" i="47"/>
  <c r="AC59" i="47"/>
  <c r="AB59" i="47"/>
  <c r="AA59" i="47"/>
  <c r="Z59" i="47"/>
  <c r="Y59" i="47"/>
  <c r="X59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BD58" i="47"/>
  <c r="BC58" i="47"/>
  <c r="BB58" i="47"/>
  <c r="BA58" i="47"/>
  <c r="AZ58" i="47"/>
  <c r="AY58" i="47"/>
  <c r="AX58" i="47"/>
  <c r="AW58" i="47"/>
  <c r="AV58" i="47"/>
  <c r="AU58" i="47"/>
  <c r="AT58" i="47"/>
  <c r="AS58" i="47"/>
  <c r="AR58" i="47"/>
  <c r="AQ58" i="47"/>
  <c r="AP58" i="47"/>
  <c r="AO58" i="47"/>
  <c r="AN58" i="47"/>
  <c r="AM58" i="47"/>
  <c r="AL58" i="47"/>
  <c r="AK58" i="47"/>
  <c r="AJ58" i="47"/>
  <c r="AI58" i="47"/>
  <c r="AH58" i="47"/>
  <c r="AG58" i="47"/>
  <c r="AF58" i="47"/>
  <c r="AE58" i="47"/>
  <c r="AD58" i="47"/>
  <c r="AC58" i="47"/>
  <c r="AB58" i="47"/>
  <c r="AA58" i="47"/>
  <c r="Z58" i="47"/>
  <c r="Y58" i="47"/>
  <c r="X58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BD57" i="47"/>
  <c r="BC57" i="47"/>
  <c r="BB57" i="47"/>
  <c r="BA57" i="47"/>
  <c r="AZ57" i="47"/>
  <c r="AY57" i="47"/>
  <c r="AX57" i="47"/>
  <c r="AW57" i="47"/>
  <c r="AV57" i="47"/>
  <c r="AU57" i="47"/>
  <c r="AT57" i="47"/>
  <c r="AS57" i="47"/>
  <c r="AR57" i="47"/>
  <c r="AQ57" i="47"/>
  <c r="AP57" i="47"/>
  <c r="AO57" i="47"/>
  <c r="AN57" i="47"/>
  <c r="AM57" i="47"/>
  <c r="AL57" i="47"/>
  <c r="AK57" i="47"/>
  <c r="AJ57" i="47"/>
  <c r="AI57" i="47"/>
  <c r="AH57" i="47"/>
  <c r="AG57" i="47"/>
  <c r="AF57" i="47"/>
  <c r="AE57" i="47"/>
  <c r="AD57" i="47"/>
  <c r="AC57" i="47"/>
  <c r="AB57" i="47"/>
  <c r="AA57" i="47"/>
  <c r="Z57" i="47"/>
  <c r="Y57" i="47"/>
  <c r="X57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BD56" i="47"/>
  <c r="BC56" i="47"/>
  <c r="BB56" i="47"/>
  <c r="BA56" i="47"/>
  <c r="AZ56" i="47"/>
  <c r="AY56" i="47"/>
  <c r="AX56" i="47"/>
  <c r="AW56" i="47"/>
  <c r="AV56" i="47"/>
  <c r="AU56" i="47"/>
  <c r="AT56" i="47"/>
  <c r="AS56" i="47"/>
  <c r="AR56" i="47"/>
  <c r="AQ56" i="47"/>
  <c r="AP56" i="47"/>
  <c r="AO56" i="47"/>
  <c r="AN56" i="47"/>
  <c r="AM56" i="47"/>
  <c r="AL56" i="47"/>
  <c r="AK56" i="47"/>
  <c r="AJ56" i="47"/>
  <c r="AI56" i="47"/>
  <c r="AH56" i="47"/>
  <c r="AG56" i="47"/>
  <c r="AF56" i="47"/>
  <c r="AE56" i="47"/>
  <c r="AD56" i="47"/>
  <c r="AC56" i="47"/>
  <c r="AB56" i="47"/>
  <c r="AA56" i="47"/>
  <c r="Z56" i="47"/>
  <c r="Y56" i="47"/>
  <c r="X56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BD55" i="47"/>
  <c r="BC55" i="47"/>
  <c r="BB55" i="47"/>
  <c r="BA55" i="47"/>
  <c r="AZ55" i="47"/>
  <c r="AY55" i="47"/>
  <c r="AX55" i="47"/>
  <c r="AW55" i="47"/>
  <c r="AV55" i="47"/>
  <c r="AU55" i="47"/>
  <c r="AT55" i="47"/>
  <c r="AS55" i="47"/>
  <c r="AR55" i="47"/>
  <c r="AQ55" i="47"/>
  <c r="AP55" i="47"/>
  <c r="AO55" i="47"/>
  <c r="AN55" i="47"/>
  <c r="AM55" i="47"/>
  <c r="AL55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BD54" i="47"/>
  <c r="BC54" i="47"/>
  <c r="BB54" i="47"/>
  <c r="BA54" i="47"/>
  <c r="AZ54" i="47"/>
  <c r="AY54" i="47"/>
  <c r="AX54" i="47"/>
  <c r="AW54" i="47"/>
  <c r="AV54" i="47"/>
  <c r="AU54" i="47"/>
  <c r="AT54" i="47"/>
  <c r="AS54" i="47"/>
  <c r="AR54" i="47"/>
  <c r="AQ54" i="47"/>
  <c r="AP54" i="47"/>
  <c r="AO54" i="47"/>
  <c r="AN54" i="47"/>
  <c r="AM54" i="47"/>
  <c r="AL54" i="47"/>
  <c r="AK54" i="47"/>
  <c r="AJ54" i="47"/>
  <c r="AI54" i="47"/>
  <c r="AH54" i="47"/>
  <c r="AG54" i="47"/>
  <c r="AF54" i="47"/>
  <c r="AE54" i="47"/>
  <c r="AD54" i="47"/>
  <c r="AC54" i="47"/>
  <c r="AB54" i="47"/>
  <c r="AA54" i="47"/>
  <c r="Z54" i="47"/>
  <c r="Y54" i="47"/>
  <c r="X54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BD53" i="47"/>
  <c r="BC53" i="47"/>
  <c r="BB53" i="47"/>
  <c r="BA53" i="47"/>
  <c r="AZ53" i="47"/>
  <c r="AY53" i="47"/>
  <c r="AX53" i="47"/>
  <c r="AW53" i="47"/>
  <c r="AV53" i="47"/>
  <c r="AU53" i="47"/>
  <c r="AT53" i="47"/>
  <c r="AS53" i="47"/>
  <c r="AR53" i="47"/>
  <c r="AQ53" i="47"/>
  <c r="AP53" i="47"/>
  <c r="AO53" i="47"/>
  <c r="AN53" i="47"/>
  <c r="AM53" i="47"/>
  <c r="AL53" i="47"/>
  <c r="AK53" i="47"/>
  <c r="AJ53" i="47"/>
  <c r="AI53" i="47"/>
  <c r="AH53" i="47"/>
  <c r="AG53" i="47"/>
  <c r="AF53" i="47"/>
  <c r="AE53" i="47"/>
  <c r="AD53" i="47"/>
  <c r="AC53" i="47"/>
  <c r="AB53" i="47"/>
  <c r="AA53" i="47"/>
  <c r="Z53" i="47"/>
  <c r="Y53" i="47"/>
  <c r="X53" i="47"/>
  <c r="W53" i="47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BD52" i="47"/>
  <c r="BC52" i="47"/>
  <c r="BB52" i="47"/>
  <c r="BA52" i="47"/>
  <c r="AZ52" i="47"/>
  <c r="AY52" i="47"/>
  <c r="AX52" i="47"/>
  <c r="AW52" i="47"/>
  <c r="AV52" i="47"/>
  <c r="AU52" i="47"/>
  <c r="AT52" i="47"/>
  <c r="AS52" i="47"/>
  <c r="AR52" i="47"/>
  <c r="AQ52" i="47"/>
  <c r="AP52" i="47"/>
  <c r="AO52" i="47"/>
  <c r="AN52" i="47"/>
  <c r="AM52" i="47"/>
  <c r="AL52" i="47"/>
  <c r="AK52" i="47"/>
  <c r="AJ52" i="47"/>
  <c r="AI52" i="47"/>
  <c r="AH52" i="47"/>
  <c r="AG52" i="47"/>
  <c r="AF52" i="47"/>
  <c r="AE52" i="47"/>
  <c r="AD52" i="47"/>
  <c r="AC52" i="47"/>
  <c r="AB52" i="47"/>
  <c r="AA52" i="47"/>
  <c r="Z52" i="47"/>
  <c r="Y52" i="47"/>
  <c r="X52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BD51" i="47"/>
  <c r="BC51" i="47"/>
  <c r="BB51" i="47"/>
  <c r="BA51" i="47"/>
  <c r="AZ51" i="47"/>
  <c r="AY51" i="47"/>
  <c r="AX51" i="47"/>
  <c r="AW51" i="47"/>
  <c r="AV51" i="47"/>
  <c r="AU51" i="47"/>
  <c r="AT51" i="47"/>
  <c r="AS51" i="47"/>
  <c r="AR51" i="47"/>
  <c r="AQ51" i="47"/>
  <c r="AP51" i="47"/>
  <c r="AO51" i="47"/>
  <c r="AN51" i="47"/>
  <c r="AM51" i="47"/>
  <c r="AL51" i="47"/>
  <c r="AK51" i="47"/>
  <c r="AJ51" i="47"/>
  <c r="AI51" i="47"/>
  <c r="AH51" i="47"/>
  <c r="AG51" i="47"/>
  <c r="AF51" i="47"/>
  <c r="AE51" i="47"/>
  <c r="AD51" i="47"/>
  <c r="AC51" i="47"/>
  <c r="AB51" i="47"/>
  <c r="AA51" i="47"/>
  <c r="Z51" i="47"/>
  <c r="Y51" i="47"/>
  <c r="X51" i="47"/>
  <c r="W51" i="47"/>
  <c r="V51" i="47"/>
  <c r="U51" i="47"/>
  <c r="T51" i="47"/>
  <c r="S51" i="47"/>
  <c r="R51" i="47"/>
  <c r="Q51" i="47"/>
  <c r="P51" i="47"/>
  <c r="O51" i="47"/>
  <c r="N51" i="47"/>
  <c r="M51" i="47"/>
  <c r="L51" i="47"/>
  <c r="K51" i="47"/>
  <c r="J51" i="47"/>
  <c r="I51" i="47"/>
  <c r="H51" i="47"/>
  <c r="G51" i="47"/>
  <c r="BD50" i="47"/>
  <c r="BC50" i="47"/>
  <c r="BB50" i="47"/>
  <c r="BA50" i="47"/>
  <c r="AZ50" i="47"/>
  <c r="AY50" i="47"/>
  <c r="AX50" i="47"/>
  <c r="AW50" i="47"/>
  <c r="AV50" i="47"/>
  <c r="AU50" i="47"/>
  <c r="AT50" i="47"/>
  <c r="AS50" i="47"/>
  <c r="AR50" i="47"/>
  <c r="AQ50" i="47"/>
  <c r="AP50" i="47"/>
  <c r="AO50" i="47"/>
  <c r="AN50" i="47"/>
  <c r="AM50" i="47"/>
  <c r="AL50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U50" i="47"/>
  <c r="T50" i="47"/>
  <c r="S50" i="47"/>
  <c r="R50" i="47"/>
  <c r="Q50" i="47"/>
  <c r="P50" i="47"/>
  <c r="O50" i="47"/>
  <c r="N50" i="47"/>
  <c r="M50" i="47"/>
  <c r="L50" i="47"/>
  <c r="K50" i="47"/>
  <c r="J50" i="47"/>
  <c r="I50" i="47"/>
  <c r="H50" i="47"/>
  <c r="G50" i="47"/>
  <c r="BD96" i="45"/>
  <c r="BC96" i="45"/>
  <c r="BB96" i="45"/>
  <c r="BA96" i="45"/>
  <c r="AZ96" i="45"/>
  <c r="AY96" i="45"/>
  <c r="AX96" i="45"/>
  <c r="AW96" i="45"/>
  <c r="AV96" i="45"/>
  <c r="AU96" i="45"/>
  <c r="AT96" i="45"/>
  <c r="AS96" i="45"/>
  <c r="AR96" i="45"/>
  <c r="AQ96" i="45"/>
  <c r="AP96" i="45"/>
  <c r="AO96" i="45"/>
  <c r="AN96" i="45"/>
  <c r="AM96" i="45"/>
  <c r="AL96" i="45"/>
  <c r="AK96" i="45"/>
  <c r="AJ96" i="45"/>
  <c r="AI96" i="45"/>
  <c r="AH96" i="45"/>
  <c r="AG96" i="45"/>
  <c r="AF96" i="45"/>
  <c r="AE96" i="45"/>
  <c r="AD96" i="45"/>
  <c r="AC96" i="45"/>
  <c r="AB96" i="45"/>
  <c r="AA96" i="45"/>
  <c r="Z96" i="45"/>
  <c r="Y96" i="45"/>
  <c r="X96" i="45"/>
  <c r="W96" i="45"/>
  <c r="V96" i="45"/>
  <c r="U96" i="45"/>
  <c r="T96" i="45"/>
  <c r="S96" i="45"/>
  <c r="R96" i="45"/>
  <c r="Q96" i="45"/>
  <c r="P96" i="45"/>
  <c r="O96" i="45"/>
  <c r="N96" i="45"/>
  <c r="M96" i="45"/>
  <c r="L96" i="45"/>
  <c r="K96" i="45"/>
  <c r="J96" i="45"/>
  <c r="I96" i="45"/>
  <c r="H96" i="45"/>
  <c r="G96" i="45"/>
  <c r="BD95" i="45"/>
  <c r="BC95" i="45"/>
  <c r="BB95" i="45"/>
  <c r="BA95" i="45"/>
  <c r="AZ95" i="45"/>
  <c r="AY95" i="45"/>
  <c r="AX95" i="45"/>
  <c r="AW95" i="45"/>
  <c r="AV95" i="45"/>
  <c r="AU95" i="45"/>
  <c r="AT95" i="45"/>
  <c r="AS95" i="45"/>
  <c r="AR95" i="45"/>
  <c r="AQ95" i="45"/>
  <c r="AP95" i="45"/>
  <c r="AO95" i="45"/>
  <c r="AN95" i="45"/>
  <c r="AM95" i="45"/>
  <c r="AL95" i="45"/>
  <c r="AK95" i="45"/>
  <c r="AJ95" i="45"/>
  <c r="AI95" i="45"/>
  <c r="AH95" i="45"/>
  <c r="AG95" i="45"/>
  <c r="AF95" i="45"/>
  <c r="AE95" i="45"/>
  <c r="AD95" i="45"/>
  <c r="AC95" i="45"/>
  <c r="AB95" i="45"/>
  <c r="AA95" i="45"/>
  <c r="Z95" i="45"/>
  <c r="Y95" i="45"/>
  <c r="X95" i="45"/>
  <c r="W95" i="45"/>
  <c r="V95" i="45"/>
  <c r="U95" i="45"/>
  <c r="T95" i="45"/>
  <c r="S95" i="45"/>
  <c r="R95" i="45"/>
  <c r="Q95" i="45"/>
  <c r="P95" i="45"/>
  <c r="O95" i="45"/>
  <c r="N95" i="45"/>
  <c r="M95" i="45"/>
  <c r="L95" i="45"/>
  <c r="K95" i="45"/>
  <c r="J95" i="45"/>
  <c r="I95" i="45"/>
  <c r="H95" i="45"/>
  <c r="G95" i="45"/>
  <c r="BD94" i="45"/>
  <c r="BC94" i="45"/>
  <c r="BB94" i="45"/>
  <c r="BA94" i="45"/>
  <c r="AZ94" i="45"/>
  <c r="AY94" i="45"/>
  <c r="AX94" i="45"/>
  <c r="AW94" i="45"/>
  <c r="AV94" i="45"/>
  <c r="AU94" i="45"/>
  <c r="AT94" i="45"/>
  <c r="AS94" i="45"/>
  <c r="AR94" i="45"/>
  <c r="AQ94" i="45"/>
  <c r="AP94" i="45"/>
  <c r="AO94" i="45"/>
  <c r="AN94" i="45"/>
  <c r="AM94" i="45"/>
  <c r="AL94" i="45"/>
  <c r="AK94" i="45"/>
  <c r="AJ94" i="45"/>
  <c r="AI94" i="45"/>
  <c r="AH94" i="45"/>
  <c r="AG94" i="45"/>
  <c r="AF94" i="45"/>
  <c r="AE94" i="45"/>
  <c r="AD94" i="45"/>
  <c r="AC94" i="45"/>
  <c r="AB94" i="45"/>
  <c r="AA94" i="45"/>
  <c r="Z94" i="45"/>
  <c r="Y94" i="45"/>
  <c r="X94" i="45"/>
  <c r="W94" i="45"/>
  <c r="V94" i="45"/>
  <c r="U94" i="45"/>
  <c r="T94" i="45"/>
  <c r="S94" i="45"/>
  <c r="R94" i="45"/>
  <c r="Q94" i="45"/>
  <c r="P94" i="45"/>
  <c r="O94" i="45"/>
  <c r="N94" i="45"/>
  <c r="M94" i="45"/>
  <c r="L94" i="45"/>
  <c r="K94" i="45"/>
  <c r="J94" i="45"/>
  <c r="I94" i="45"/>
  <c r="H94" i="45"/>
  <c r="G94" i="45"/>
  <c r="BD93" i="45"/>
  <c r="BC93" i="45"/>
  <c r="BB93" i="45"/>
  <c r="BA93" i="45"/>
  <c r="AZ93" i="45"/>
  <c r="AY93" i="45"/>
  <c r="AX93" i="45"/>
  <c r="AW93" i="45"/>
  <c r="AV93" i="45"/>
  <c r="AU93" i="45"/>
  <c r="AT93" i="45"/>
  <c r="AS93" i="45"/>
  <c r="AR93" i="45"/>
  <c r="AQ93" i="45"/>
  <c r="AP93" i="45"/>
  <c r="AO93" i="45"/>
  <c r="AN93" i="45"/>
  <c r="AM93" i="45"/>
  <c r="AL93" i="45"/>
  <c r="AK93" i="45"/>
  <c r="AJ93" i="45"/>
  <c r="AI93" i="45"/>
  <c r="AH93" i="45"/>
  <c r="AG93" i="45"/>
  <c r="AF93" i="45"/>
  <c r="AE93" i="45"/>
  <c r="AD93" i="45"/>
  <c r="AC93" i="45"/>
  <c r="AB93" i="45"/>
  <c r="AA93" i="45"/>
  <c r="Z93" i="45"/>
  <c r="Y93" i="45"/>
  <c r="X93" i="45"/>
  <c r="W93" i="45"/>
  <c r="V93" i="45"/>
  <c r="U93" i="45"/>
  <c r="T93" i="45"/>
  <c r="S93" i="45"/>
  <c r="R93" i="45"/>
  <c r="Q93" i="45"/>
  <c r="P93" i="45"/>
  <c r="O93" i="45"/>
  <c r="N93" i="45"/>
  <c r="M93" i="45"/>
  <c r="L93" i="45"/>
  <c r="K93" i="45"/>
  <c r="J93" i="45"/>
  <c r="I93" i="45"/>
  <c r="H93" i="45"/>
  <c r="G93" i="45"/>
  <c r="BD92" i="45"/>
  <c r="BC92" i="45"/>
  <c r="BB92" i="45"/>
  <c r="BA92" i="45"/>
  <c r="AZ92" i="45"/>
  <c r="AY92" i="45"/>
  <c r="AX92" i="45"/>
  <c r="AW92" i="45"/>
  <c r="AV92" i="45"/>
  <c r="AU92" i="45"/>
  <c r="AT92" i="45"/>
  <c r="AS92" i="45"/>
  <c r="AR92" i="45"/>
  <c r="AQ92" i="45"/>
  <c r="AP92" i="45"/>
  <c r="AO92" i="45"/>
  <c r="AN92" i="45"/>
  <c r="AM92" i="45"/>
  <c r="AL92" i="45"/>
  <c r="AK92" i="45"/>
  <c r="AJ92" i="45"/>
  <c r="AI92" i="45"/>
  <c r="AH92" i="45"/>
  <c r="AG92" i="45"/>
  <c r="AF92" i="45"/>
  <c r="AE92" i="45"/>
  <c r="AD92" i="45"/>
  <c r="AC92" i="45"/>
  <c r="AB92" i="45"/>
  <c r="AA92" i="45"/>
  <c r="Z92" i="45"/>
  <c r="Y92" i="45"/>
  <c r="X92" i="45"/>
  <c r="W92" i="45"/>
  <c r="V92" i="45"/>
  <c r="U92" i="45"/>
  <c r="T92" i="45"/>
  <c r="S92" i="45"/>
  <c r="R92" i="45"/>
  <c r="Q92" i="45"/>
  <c r="P92" i="45"/>
  <c r="O92" i="45"/>
  <c r="N92" i="45"/>
  <c r="M92" i="45"/>
  <c r="L92" i="45"/>
  <c r="K92" i="45"/>
  <c r="J92" i="45"/>
  <c r="I92" i="45"/>
  <c r="H92" i="45"/>
  <c r="G92" i="45"/>
  <c r="BD91" i="45"/>
  <c r="BC91" i="45"/>
  <c r="BB91" i="45"/>
  <c r="BA91" i="45"/>
  <c r="AZ91" i="45"/>
  <c r="AY91" i="45"/>
  <c r="AX91" i="45"/>
  <c r="AW91" i="45"/>
  <c r="AV91" i="45"/>
  <c r="AU91" i="45"/>
  <c r="AT91" i="45"/>
  <c r="AS91" i="45"/>
  <c r="AR91" i="45"/>
  <c r="AQ91" i="45"/>
  <c r="AP91" i="45"/>
  <c r="AO91" i="45"/>
  <c r="AN91" i="45"/>
  <c r="AM91" i="45"/>
  <c r="AL91" i="45"/>
  <c r="AK91" i="45"/>
  <c r="AJ91" i="45"/>
  <c r="AI91" i="45"/>
  <c r="AH91" i="45"/>
  <c r="AG91" i="45"/>
  <c r="AF91" i="45"/>
  <c r="AE91" i="45"/>
  <c r="AD91" i="45"/>
  <c r="AC91" i="45"/>
  <c r="AB91" i="45"/>
  <c r="AA91" i="45"/>
  <c r="Z91" i="45"/>
  <c r="Y91" i="45"/>
  <c r="X91" i="45"/>
  <c r="W91" i="45"/>
  <c r="V91" i="45"/>
  <c r="U91" i="45"/>
  <c r="T91" i="45"/>
  <c r="S91" i="45"/>
  <c r="R91" i="45"/>
  <c r="Q91" i="45"/>
  <c r="P91" i="45"/>
  <c r="O91" i="45"/>
  <c r="N91" i="45"/>
  <c r="M91" i="45"/>
  <c r="L91" i="45"/>
  <c r="K91" i="45"/>
  <c r="J91" i="45"/>
  <c r="I91" i="45"/>
  <c r="H91" i="45"/>
  <c r="G91" i="45"/>
  <c r="BD90" i="45"/>
  <c r="BC90" i="45"/>
  <c r="BB90" i="45"/>
  <c r="BA90" i="45"/>
  <c r="AZ90" i="45"/>
  <c r="AY90" i="45"/>
  <c r="AX90" i="45"/>
  <c r="AW90" i="45"/>
  <c r="AV90" i="45"/>
  <c r="AU90" i="45"/>
  <c r="AT90" i="45"/>
  <c r="AS90" i="45"/>
  <c r="AR90" i="45"/>
  <c r="AQ90" i="45"/>
  <c r="AP90" i="45"/>
  <c r="AO90" i="45"/>
  <c r="AN90" i="45"/>
  <c r="AM90" i="45"/>
  <c r="AL90" i="45"/>
  <c r="AK90" i="45"/>
  <c r="AJ90" i="45"/>
  <c r="AI90" i="45"/>
  <c r="AH90" i="45"/>
  <c r="AG90" i="45"/>
  <c r="AF90" i="45"/>
  <c r="AE90" i="45"/>
  <c r="AD90" i="45"/>
  <c r="AC90" i="45"/>
  <c r="AB90" i="45"/>
  <c r="AA90" i="45"/>
  <c r="Z90" i="45"/>
  <c r="Y90" i="45"/>
  <c r="X90" i="45"/>
  <c r="W90" i="45"/>
  <c r="V90" i="45"/>
  <c r="U90" i="45"/>
  <c r="T90" i="45"/>
  <c r="S90" i="45"/>
  <c r="R90" i="45"/>
  <c r="Q90" i="45"/>
  <c r="P90" i="45"/>
  <c r="O90" i="45"/>
  <c r="N90" i="45"/>
  <c r="M90" i="45"/>
  <c r="L90" i="45"/>
  <c r="K90" i="45"/>
  <c r="J90" i="45"/>
  <c r="I90" i="45"/>
  <c r="H90" i="45"/>
  <c r="G90" i="45"/>
  <c r="BD89" i="45"/>
  <c r="BC89" i="45"/>
  <c r="BB89" i="45"/>
  <c r="BA89" i="45"/>
  <c r="AZ89" i="45"/>
  <c r="AY89" i="45"/>
  <c r="AX89" i="45"/>
  <c r="AW89" i="45"/>
  <c r="AV89" i="45"/>
  <c r="AU89" i="45"/>
  <c r="AT89" i="45"/>
  <c r="AS89" i="45"/>
  <c r="AR89" i="45"/>
  <c r="AQ89" i="45"/>
  <c r="AP89" i="45"/>
  <c r="AO89" i="45"/>
  <c r="AN89" i="45"/>
  <c r="AM89" i="45"/>
  <c r="AL89" i="45"/>
  <c r="AK89" i="45"/>
  <c r="AJ89" i="45"/>
  <c r="AI89" i="45"/>
  <c r="AH89" i="45"/>
  <c r="AG89" i="45"/>
  <c r="AF89" i="45"/>
  <c r="AE89" i="45"/>
  <c r="AD89" i="45"/>
  <c r="AC89" i="45"/>
  <c r="AB89" i="45"/>
  <c r="AA89" i="45"/>
  <c r="Z89" i="45"/>
  <c r="Y89" i="45"/>
  <c r="X89" i="45"/>
  <c r="W89" i="45"/>
  <c r="V89" i="45"/>
  <c r="U89" i="45"/>
  <c r="T89" i="45"/>
  <c r="S89" i="45"/>
  <c r="R89" i="45"/>
  <c r="Q89" i="45"/>
  <c r="P89" i="45"/>
  <c r="O89" i="45"/>
  <c r="N89" i="45"/>
  <c r="M89" i="45"/>
  <c r="L89" i="45"/>
  <c r="K89" i="45"/>
  <c r="J89" i="45"/>
  <c r="I89" i="45"/>
  <c r="H89" i="45"/>
  <c r="G89" i="45"/>
  <c r="BD88" i="45"/>
  <c r="BC88" i="45"/>
  <c r="BB88" i="45"/>
  <c r="BA88" i="45"/>
  <c r="AZ88" i="45"/>
  <c r="AY88" i="45"/>
  <c r="AX88" i="45"/>
  <c r="AW88" i="45"/>
  <c r="AV88" i="45"/>
  <c r="AU88" i="45"/>
  <c r="AT88" i="45"/>
  <c r="AS88" i="45"/>
  <c r="AR88" i="45"/>
  <c r="AQ88" i="45"/>
  <c r="AP88" i="45"/>
  <c r="AO88" i="45"/>
  <c r="AN88" i="45"/>
  <c r="AM88" i="45"/>
  <c r="AL88" i="45"/>
  <c r="AK88" i="45"/>
  <c r="AJ88" i="45"/>
  <c r="AI88" i="45"/>
  <c r="AH88" i="45"/>
  <c r="AG88" i="45"/>
  <c r="AF88" i="45"/>
  <c r="AE88" i="45"/>
  <c r="AD88" i="45"/>
  <c r="AC88" i="45"/>
  <c r="AB88" i="45"/>
  <c r="AA88" i="45"/>
  <c r="Z88" i="45"/>
  <c r="Y88" i="45"/>
  <c r="X88" i="45"/>
  <c r="W88" i="45"/>
  <c r="V88" i="45"/>
  <c r="U88" i="45"/>
  <c r="T88" i="45"/>
  <c r="S88" i="45"/>
  <c r="R88" i="45"/>
  <c r="Q88" i="45"/>
  <c r="P88" i="45"/>
  <c r="O88" i="45"/>
  <c r="N88" i="45"/>
  <c r="M88" i="45"/>
  <c r="L88" i="45"/>
  <c r="K88" i="45"/>
  <c r="J88" i="45"/>
  <c r="I88" i="45"/>
  <c r="H88" i="45"/>
  <c r="G88" i="45"/>
  <c r="BD87" i="45"/>
  <c r="BC87" i="45"/>
  <c r="BB87" i="45"/>
  <c r="BA87" i="45"/>
  <c r="AZ87" i="45"/>
  <c r="AY87" i="45"/>
  <c r="AX87" i="45"/>
  <c r="AW87" i="45"/>
  <c r="AV87" i="45"/>
  <c r="AU87" i="45"/>
  <c r="AT87" i="45"/>
  <c r="AS87" i="45"/>
  <c r="AR87" i="45"/>
  <c r="AQ87" i="45"/>
  <c r="AP87" i="45"/>
  <c r="AO87" i="45"/>
  <c r="AN87" i="45"/>
  <c r="AM87" i="45"/>
  <c r="AL87" i="45"/>
  <c r="AK87" i="45"/>
  <c r="AJ87" i="45"/>
  <c r="AI87" i="45"/>
  <c r="AH87" i="45"/>
  <c r="AG87" i="45"/>
  <c r="AF87" i="45"/>
  <c r="AE87" i="45"/>
  <c r="AD87" i="45"/>
  <c r="AC87" i="45"/>
  <c r="AB87" i="45"/>
  <c r="AA87" i="45"/>
  <c r="Z87" i="45"/>
  <c r="Y87" i="45"/>
  <c r="X87" i="45"/>
  <c r="W87" i="45"/>
  <c r="V87" i="45"/>
  <c r="U87" i="45"/>
  <c r="T87" i="45"/>
  <c r="S87" i="45"/>
  <c r="R87" i="45"/>
  <c r="Q87" i="45"/>
  <c r="P87" i="45"/>
  <c r="O87" i="45"/>
  <c r="N87" i="45"/>
  <c r="M87" i="45"/>
  <c r="L87" i="45"/>
  <c r="K87" i="45"/>
  <c r="J87" i="45"/>
  <c r="I87" i="45"/>
  <c r="H87" i="45"/>
  <c r="G87" i="45"/>
  <c r="BD86" i="45"/>
  <c r="BC86" i="45"/>
  <c r="BB86" i="45"/>
  <c r="BA86" i="45"/>
  <c r="AZ86" i="45"/>
  <c r="AY86" i="45"/>
  <c r="AX86" i="45"/>
  <c r="AW86" i="45"/>
  <c r="AV86" i="45"/>
  <c r="AU86" i="45"/>
  <c r="AT86" i="45"/>
  <c r="AS86" i="45"/>
  <c r="AR86" i="45"/>
  <c r="AQ86" i="45"/>
  <c r="AP86" i="45"/>
  <c r="AO86" i="45"/>
  <c r="AN86" i="45"/>
  <c r="AM86" i="45"/>
  <c r="AL86" i="45"/>
  <c r="AK86" i="45"/>
  <c r="AJ86" i="45"/>
  <c r="AI86" i="45"/>
  <c r="AH86" i="45"/>
  <c r="AG86" i="45"/>
  <c r="AF86" i="45"/>
  <c r="AE86" i="45"/>
  <c r="AD86" i="45"/>
  <c r="AC86" i="45"/>
  <c r="AB86" i="45"/>
  <c r="AA86" i="45"/>
  <c r="Z86" i="45"/>
  <c r="Y86" i="45"/>
  <c r="X86" i="45"/>
  <c r="W86" i="45"/>
  <c r="V86" i="45"/>
  <c r="U86" i="45"/>
  <c r="T86" i="45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BD85" i="45"/>
  <c r="BC85" i="45"/>
  <c r="BB85" i="45"/>
  <c r="BA85" i="45"/>
  <c r="AZ85" i="45"/>
  <c r="AY85" i="45"/>
  <c r="AX85" i="45"/>
  <c r="AW85" i="45"/>
  <c r="AV85" i="45"/>
  <c r="AU85" i="45"/>
  <c r="AT85" i="45"/>
  <c r="AS85" i="45"/>
  <c r="AR85" i="45"/>
  <c r="AQ85" i="45"/>
  <c r="AP85" i="45"/>
  <c r="AO85" i="45"/>
  <c r="AN85" i="45"/>
  <c r="AM85" i="45"/>
  <c r="AL85" i="45"/>
  <c r="AK85" i="45"/>
  <c r="AJ85" i="45"/>
  <c r="AI85" i="45"/>
  <c r="AH85" i="45"/>
  <c r="AG85" i="45"/>
  <c r="AF85" i="45"/>
  <c r="AE85" i="45"/>
  <c r="AD85" i="45"/>
  <c r="AC85" i="45"/>
  <c r="AB85" i="45"/>
  <c r="AA85" i="45"/>
  <c r="Z85" i="45"/>
  <c r="Y85" i="45"/>
  <c r="X85" i="45"/>
  <c r="W85" i="45"/>
  <c r="V85" i="45"/>
  <c r="U85" i="45"/>
  <c r="T85" i="45"/>
  <c r="S85" i="45"/>
  <c r="R85" i="45"/>
  <c r="Q85" i="45"/>
  <c r="P85" i="45"/>
  <c r="O85" i="45"/>
  <c r="N85" i="45"/>
  <c r="M85" i="45"/>
  <c r="L85" i="45"/>
  <c r="K85" i="45"/>
  <c r="J85" i="45"/>
  <c r="I85" i="45"/>
  <c r="H85" i="45"/>
  <c r="G85" i="45"/>
  <c r="BD84" i="45"/>
  <c r="BC84" i="45"/>
  <c r="BB84" i="45"/>
  <c r="BA84" i="45"/>
  <c r="AZ84" i="45"/>
  <c r="AY84" i="45"/>
  <c r="AX84" i="45"/>
  <c r="AW84" i="45"/>
  <c r="AV84" i="45"/>
  <c r="AU84" i="45"/>
  <c r="AT84" i="45"/>
  <c r="AS84" i="45"/>
  <c r="AR84" i="45"/>
  <c r="AQ84" i="45"/>
  <c r="AP84" i="45"/>
  <c r="AO84" i="45"/>
  <c r="AN84" i="45"/>
  <c r="AM84" i="45"/>
  <c r="AL84" i="45"/>
  <c r="AK84" i="45"/>
  <c r="AJ84" i="45"/>
  <c r="AI84" i="45"/>
  <c r="AH84" i="45"/>
  <c r="AG84" i="45"/>
  <c r="AF84" i="45"/>
  <c r="AE84" i="45"/>
  <c r="AD84" i="45"/>
  <c r="AC84" i="45"/>
  <c r="AB84" i="45"/>
  <c r="AA84" i="45"/>
  <c r="Z84" i="45"/>
  <c r="Y84" i="45"/>
  <c r="X84" i="45"/>
  <c r="W84" i="45"/>
  <c r="V84" i="45"/>
  <c r="U84" i="45"/>
  <c r="T84" i="45"/>
  <c r="S84" i="45"/>
  <c r="R84" i="45"/>
  <c r="Q84" i="45"/>
  <c r="P84" i="45"/>
  <c r="O84" i="45"/>
  <c r="N84" i="45"/>
  <c r="M84" i="45"/>
  <c r="L84" i="45"/>
  <c r="K84" i="45"/>
  <c r="J84" i="45"/>
  <c r="I84" i="45"/>
  <c r="H84" i="45"/>
  <c r="G84" i="45"/>
  <c r="BD83" i="45"/>
  <c r="BC83" i="45"/>
  <c r="BB83" i="45"/>
  <c r="BA83" i="45"/>
  <c r="AZ83" i="45"/>
  <c r="AY83" i="45"/>
  <c r="AX83" i="45"/>
  <c r="AW83" i="45"/>
  <c r="AV83" i="45"/>
  <c r="AU83" i="45"/>
  <c r="AT83" i="45"/>
  <c r="AS83" i="45"/>
  <c r="AR83" i="45"/>
  <c r="AQ83" i="45"/>
  <c r="AP83" i="45"/>
  <c r="AO83" i="45"/>
  <c r="AN83" i="45"/>
  <c r="AM83" i="45"/>
  <c r="AL83" i="45"/>
  <c r="AK83" i="45"/>
  <c r="AJ83" i="45"/>
  <c r="AI83" i="45"/>
  <c r="AH83" i="45"/>
  <c r="AG83" i="45"/>
  <c r="AF83" i="45"/>
  <c r="AE83" i="45"/>
  <c r="AD83" i="45"/>
  <c r="AC83" i="45"/>
  <c r="AB83" i="45"/>
  <c r="AA83" i="45"/>
  <c r="Z83" i="45"/>
  <c r="Y83" i="45"/>
  <c r="X83" i="45"/>
  <c r="W83" i="45"/>
  <c r="V83" i="45"/>
  <c r="U83" i="45"/>
  <c r="T83" i="45"/>
  <c r="S83" i="45"/>
  <c r="R83" i="45"/>
  <c r="Q83" i="45"/>
  <c r="P83" i="45"/>
  <c r="O83" i="45"/>
  <c r="N83" i="45"/>
  <c r="M83" i="45"/>
  <c r="L83" i="45"/>
  <c r="K83" i="45"/>
  <c r="J83" i="45"/>
  <c r="I83" i="45"/>
  <c r="H83" i="45"/>
  <c r="G83" i="45"/>
  <c r="BD82" i="45"/>
  <c r="BC82" i="45"/>
  <c r="BB82" i="45"/>
  <c r="BA82" i="45"/>
  <c r="AZ82" i="45"/>
  <c r="AY82" i="45"/>
  <c r="AX82" i="45"/>
  <c r="AW82" i="45"/>
  <c r="AV82" i="45"/>
  <c r="AU82" i="45"/>
  <c r="AT82" i="45"/>
  <c r="AS82" i="45"/>
  <c r="AR82" i="45"/>
  <c r="AQ82" i="45"/>
  <c r="AP82" i="45"/>
  <c r="AO82" i="45"/>
  <c r="AN82" i="45"/>
  <c r="AM82" i="45"/>
  <c r="AL82" i="45"/>
  <c r="AK82" i="45"/>
  <c r="AJ82" i="45"/>
  <c r="AI82" i="45"/>
  <c r="AH82" i="45"/>
  <c r="AG82" i="45"/>
  <c r="AF82" i="45"/>
  <c r="AE82" i="45"/>
  <c r="AD82" i="45"/>
  <c r="AC82" i="45"/>
  <c r="AB82" i="45"/>
  <c r="AA82" i="45"/>
  <c r="Z82" i="45"/>
  <c r="Y82" i="45"/>
  <c r="X82" i="45"/>
  <c r="W82" i="45"/>
  <c r="V82" i="45"/>
  <c r="U82" i="45"/>
  <c r="T82" i="45"/>
  <c r="S82" i="45"/>
  <c r="R82" i="45"/>
  <c r="Q82" i="45"/>
  <c r="P82" i="45"/>
  <c r="O82" i="45"/>
  <c r="N82" i="45"/>
  <c r="M82" i="45"/>
  <c r="L82" i="45"/>
  <c r="K82" i="45"/>
  <c r="J82" i="45"/>
  <c r="I82" i="45"/>
  <c r="H82" i="45"/>
  <c r="G82" i="45"/>
  <c r="BD81" i="45"/>
  <c r="BC81" i="45"/>
  <c r="BB81" i="45"/>
  <c r="BA81" i="45"/>
  <c r="AZ81" i="45"/>
  <c r="AY81" i="45"/>
  <c r="AX81" i="45"/>
  <c r="AW81" i="45"/>
  <c r="AV81" i="45"/>
  <c r="AU81" i="45"/>
  <c r="AT81" i="45"/>
  <c r="AS81" i="45"/>
  <c r="AR81" i="45"/>
  <c r="AQ81" i="45"/>
  <c r="AP81" i="45"/>
  <c r="AO81" i="45"/>
  <c r="AN81" i="45"/>
  <c r="AM81" i="45"/>
  <c r="AL81" i="45"/>
  <c r="AK81" i="45"/>
  <c r="AJ81" i="45"/>
  <c r="AI81" i="45"/>
  <c r="AH81" i="45"/>
  <c r="AG81" i="45"/>
  <c r="AF81" i="45"/>
  <c r="AE81" i="45"/>
  <c r="AD81" i="45"/>
  <c r="AC81" i="45"/>
  <c r="AB81" i="45"/>
  <c r="AA81" i="45"/>
  <c r="Z81" i="45"/>
  <c r="Y81" i="45"/>
  <c r="X81" i="45"/>
  <c r="W81" i="45"/>
  <c r="V81" i="45"/>
  <c r="U81" i="45"/>
  <c r="T81" i="45"/>
  <c r="S81" i="45"/>
  <c r="R81" i="45"/>
  <c r="Q81" i="45"/>
  <c r="P81" i="45"/>
  <c r="O81" i="45"/>
  <c r="N81" i="45"/>
  <c r="M81" i="45"/>
  <c r="L81" i="45"/>
  <c r="K81" i="45"/>
  <c r="J81" i="45"/>
  <c r="I81" i="45"/>
  <c r="H81" i="45"/>
  <c r="G81" i="45"/>
  <c r="BD80" i="45"/>
  <c r="BC80" i="45"/>
  <c r="BB80" i="45"/>
  <c r="BA80" i="45"/>
  <c r="AZ80" i="45"/>
  <c r="AY80" i="45"/>
  <c r="AX80" i="45"/>
  <c r="AW80" i="45"/>
  <c r="AV80" i="45"/>
  <c r="AU80" i="45"/>
  <c r="AT80" i="45"/>
  <c r="AS80" i="45"/>
  <c r="AR80" i="45"/>
  <c r="AQ80" i="45"/>
  <c r="AP80" i="45"/>
  <c r="AO80" i="45"/>
  <c r="AN80" i="45"/>
  <c r="AM80" i="45"/>
  <c r="AL80" i="45"/>
  <c r="AK80" i="45"/>
  <c r="AJ80" i="45"/>
  <c r="AI80" i="45"/>
  <c r="AH80" i="45"/>
  <c r="AG80" i="45"/>
  <c r="AF80" i="45"/>
  <c r="AE80" i="45"/>
  <c r="AD80" i="45"/>
  <c r="AC80" i="45"/>
  <c r="AB80" i="45"/>
  <c r="AA80" i="45"/>
  <c r="Z80" i="45"/>
  <c r="Y80" i="45"/>
  <c r="X80" i="45"/>
  <c r="W80" i="45"/>
  <c r="V80" i="45"/>
  <c r="U80" i="45"/>
  <c r="T80" i="45"/>
  <c r="S80" i="45"/>
  <c r="R80" i="45"/>
  <c r="Q80" i="45"/>
  <c r="P80" i="45"/>
  <c r="O80" i="45"/>
  <c r="N80" i="45"/>
  <c r="M80" i="45"/>
  <c r="L80" i="45"/>
  <c r="K80" i="45"/>
  <c r="J80" i="45"/>
  <c r="I80" i="45"/>
  <c r="H80" i="45"/>
  <c r="G80" i="45"/>
  <c r="BD79" i="45"/>
  <c r="BC79" i="45"/>
  <c r="BB79" i="45"/>
  <c r="BA79" i="45"/>
  <c r="AZ79" i="45"/>
  <c r="AY79" i="45"/>
  <c r="AX79" i="45"/>
  <c r="AW79" i="45"/>
  <c r="AV79" i="45"/>
  <c r="AU79" i="45"/>
  <c r="AT79" i="45"/>
  <c r="AS79" i="45"/>
  <c r="AR79" i="45"/>
  <c r="AQ79" i="45"/>
  <c r="AP79" i="45"/>
  <c r="AO79" i="45"/>
  <c r="AN79" i="45"/>
  <c r="AM79" i="45"/>
  <c r="AL79" i="45"/>
  <c r="AK79" i="45"/>
  <c r="AJ79" i="45"/>
  <c r="AI79" i="45"/>
  <c r="AH79" i="45"/>
  <c r="AG79" i="45"/>
  <c r="AF79" i="45"/>
  <c r="AE79" i="45"/>
  <c r="AD79" i="45"/>
  <c r="AC79" i="45"/>
  <c r="AB79" i="45"/>
  <c r="AA79" i="45"/>
  <c r="Z79" i="45"/>
  <c r="Y79" i="45"/>
  <c r="X79" i="45"/>
  <c r="W79" i="45"/>
  <c r="V79" i="45"/>
  <c r="U79" i="45"/>
  <c r="T79" i="45"/>
  <c r="S79" i="45"/>
  <c r="R79" i="45"/>
  <c r="Q79" i="45"/>
  <c r="P79" i="45"/>
  <c r="O79" i="45"/>
  <c r="N79" i="45"/>
  <c r="M79" i="45"/>
  <c r="L79" i="45"/>
  <c r="K79" i="45"/>
  <c r="J79" i="45"/>
  <c r="I79" i="45"/>
  <c r="H79" i="45"/>
  <c r="G79" i="45"/>
  <c r="BD78" i="45"/>
  <c r="BC78" i="45"/>
  <c r="BB78" i="45"/>
  <c r="BA78" i="45"/>
  <c r="AZ78" i="45"/>
  <c r="AY78" i="45"/>
  <c r="AX78" i="45"/>
  <c r="AW78" i="45"/>
  <c r="AV78" i="45"/>
  <c r="AU78" i="45"/>
  <c r="AT78" i="45"/>
  <c r="AS78" i="45"/>
  <c r="AR78" i="45"/>
  <c r="AQ78" i="45"/>
  <c r="AP78" i="45"/>
  <c r="AO78" i="45"/>
  <c r="AN78" i="45"/>
  <c r="AM78" i="45"/>
  <c r="AL78" i="45"/>
  <c r="AK78" i="45"/>
  <c r="AJ78" i="45"/>
  <c r="AI78" i="45"/>
  <c r="AH78" i="45"/>
  <c r="AG78" i="45"/>
  <c r="AF78" i="45"/>
  <c r="AE78" i="45"/>
  <c r="AD78" i="45"/>
  <c r="AC78" i="45"/>
  <c r="AB78" i="45"/>
  <c r="AA78" i="45"/>
  <c r="Z78" i="45"/>
  <c r="Y78" i="45"/>
  <c r="X78" i="45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BD77" i="45"/>
  <c r="BC77" i="45"/>
  <c r="BB77" i="45"/>
  <c r="BA77" i="45"/>
  <c r="AZ77" i="45"/>
  <c r="AY77" i="45"/>
  <c r="AX77" i="45"/>
  <c r="AW77" i="45"/>
  <c r="AV77" i="45"/>
  <c r="AU77" i="45"/>
  <c r="AT77" i="45"/>
  <c r="AS77" i="45"/>
  <c r="AR77" i="45"/>
  <c r="AQ77" i="45"/>
  <c r="AP77" i="45"/>
  <c r="AO77" i="45"/>
  <c r="AN77" i="45"/>
  <c r="AM77" i="45"/>
  <c r="AL77" i="45"/>
  <c r="AK77" i="45"/>
  <c r="AJ77" i="45"/>
  <c r="AI77" i="45"/>
  <c r="AH77" i="45"/>
  <c r="AG77" i="45"/>
  <c r="AF77" i="45"/>
  <c r="AE77" i="45"/>
  <c r="AD77" i="45"/>
  <c r="AC77" i="45"/>
  <c r="AB77" i="45"/>
  <c r="AA77" i="45"/>
  <c r="Z77" i="45"/>
  <c r="Y77" i="45"/>
  <c r="X77" i="45"/>
  <c r="W77" i="45"/>
  <c r="V77" i="45"/>
  <c r="U77" i="45"/>
  <c r="T77" i="45"/>
  <c r="S77" i="45"/>
  <c r="R77" i="45"/>
  <c r="Q77" i="45"/>
  <c r="P77" i="45"/>
  <c r="O77" i="45"/>
  <c r="N77" i="45"/>
  <c r="M77" i="45"/>
  <c r="L77" i="45"/>
  <c r="K77" i="45"/>
  <c r="J77" i="45"/>
  <c r="I77" i="45"/>
  <c r="H77" i="45"/>
  <c r="G77" i="45"/>
  <c r="BD76" i="45"/>
  <c r="BC76" i="45"/>
  <c r="BB76" i="45"/>
  <c r="BA76" i="45"/>
  <c r="AZ76" i="45"/>
  <c r="AY76" i="45"/>
  <c r="AX76" i="45"/>
  <c r="AW76" i="45"/>
  <c r="AV76" i="45"/>
  <c r="AU76" i="45"/>
  <c r="AT76" i="45"/>
  <c r="AS76" i="45"/>
  <c r="AR76" i="45"/>
  <c r="AQ76" i="45"/>
  <c r="AP76" i="45"/>
  <c r="AO76" i="45"/>
  <c r="AN76" i="45"/>
  <c r="AM76" i="45"/>
  <c r="AL76" i="45"/>
  <c r="AK76" i="45"/>
  <c r="AJ76" i="45"/>
  <c r="AI76" i="45"/>
  <c r="AH76" i="45"/>
  <c r="AG76" i="45"/>
  <c r="AF76" i="45"/>
  <c r="AE76" i="45"/>
  <c r="AD76" i="45"/>
  <c r="AC76" i="45"/>
  <c r="AB76" i="45"/>
  <c r="AA76" i="45"/>
  <c r="Z76" i="45"/>
  <c r="Y76" i="45"/>
  <c r="X76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BD75" i="45"/>
  <c r="BC75" i="45"/>
  <c r="BB75" i="45"/>
  <c r="BA75" i="45"/>
  <c r="AZ75" i="45"/>
  <c r="AY75" i="45"/>
  <c r="AX75" i="45"/>
  <c r="AW75" i="45"/>
  <c r="AV75" i="45"/>
  <c r="AU75" i="45"/>
  <c r="AT75" i="45"/>
  <c r="AS75" i="45"/>
  <c r="AR75" i="45"/>
  <c r="AQ75" i="45"/>
  <c r="AP75" i="45"/>
  <c r="AO75" i="45"/>
  <c r="AN75" i="45"/>
  <c r="AM75" i="45"/>
  <c r="AL75" i="45"/>
  <c r="AK75" i="45"/>
  <c r="AJ75" i="45"/>
  <c r="AI75" i="45"/>
  <c r="AH75" i="45"/>
  <c r="AG75" i="45"/>
  <c r="AF75" i="45"/>
  <c r="AE75" i="45"/>
  <c r="AD75" i="45"/>
  <c r="AC75" i="45"/>
  <c r="AB75" i="45"/>
  <c r="AA75" i="45"/>
  <c r="Z75" i="45"/>
  <c r="Y75" i="45"/>
  <c r="X75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BD74" i="45"/>
  <c r="BC74" i="45"/>
  <c r="BB74" i="45"/>
  <c r="BA74" i="45"/>
  <c r="AZ74" i="45"/>
  <c r="AY74" i="45"/>
  <c r="AX74" i="45"/>
  <c r="AW74" i="45"/>
  <c r="AV74" i="45"/>
  <c r="AU74" i="45"/>
  <c r="AT74" i="45"/>
  <c r="AS74" i="45"/>
  <c r="AR74" i="45"/>
  <c r="AQ74" i="45"/>
  <c r="AP74" i="45"/>
  <c r="AO74" i="45"/>
  <c r="AN74" i="45"/>
  <c r="AM74" i="45"/>
  <c r="AL74" i="45"/>
  <c r="AK74" i="45"/>
  <c r="AJ74" i="45"/>
  <c r="AI74" i="45"/>
  <c r="AH74" i="45"/>
  <c r="AG74" i="45"/>
  <c r="AF74" i="45"/>
  <c r="AE74" i="45"/>
  <c r="AD74" i="45"/>
  <c r="AC74" i="45"/>
  <c r="AB74" i="45"/>
  <c r="AA74" i="45"/>
  <c r="Z74" i="45"/>
  <c r="Y74" i="45"/>
  <c r="X74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BD73" i="45"/>
  <c r="BC73" i="45"/>
  <c r="BB73" i="45"/>
  <c r="BA73" i="45"/>
  <c r="AZ73" i="45"/>
  <c r="AY73" i="45"/>
  <c r="AX73" i="45"/>
  <c r="AW73" i="45"/>
  <c r="AV73" i="45"/>
  <c r="AU73" i="45"/>
  <c r="AT73" i="45"/>
  <c r="AS73" i="45"/>
  <c r="AR73" i="45"/>
  <c r="AQ73" i="45"/>
  <c r="AP73" i="45"/>
  <c r="AO73" i="45"/>
  <c r="AN73" i="45"/>
  <c r="AM73" i="45"/>
  <c r="AL73" i="45"/>
  <c r="AK73" i="45"/>
  <c r="AJ73" i="45"/>
  <c r="AI73" i="45"/>
  <c r="AH73" i="45"/>
  <c r="AG73" i="45"/>
  <c r="AF73" i="45"/>
  <c r="AE73" i="45"/>
  <c r="AD73" i="45"/>
  <c r="AC73" i="45"/>
  <c r="AB73" i="45"/>
  <c r="AA73" i="45"/>
  <c r="Z73" i="45"/>
  <c r="Y73" i="45"/>
  <c r="X73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BD72" i="45"/>
  <c r="BC72" i="45"/>
  <c r="BB72" i="45"/>
  <c r="BA72" i="45"/>
  <c r="AZ72" i="45"/>
  <c r="AY72" i="45"/>
  <c r="AX72" i="45"/>
  <c r="AW72" i="45"/>
  <c r="AV72" i="45"/>
  <c r="AU72" i="45"/>
  <c r="AT72" i="45"/>
  <c r="AS72" i="45"/>
  <c r="AR72" i="45"/>
  <c r="AQ72" i="45"/>
  <c r="AP72" i="45"/>
  <c r="AO72" i="45"/>
  <c r="AN72" i="45"/>
  <c r="AM72" i="45"/>
  <c r="AL72" i="45"/>
  <c r="AK72" i="45"/>
  <c r="AJ72" i="45"/>
  <c r="AI72" i="45"/>
  <c r="AH72" i="45"/>
  <c r="AG72" i="45"/>
  <c r="AF72" i="45"/>
  <c r="AE72" i="45"/>
  <c r="AD72" i="45"/>
  <c r="AC72" i="45"/>
  <c r="AB72" i="45"/>
  <c r="AA72" i="45"/>
  <c r="Z72" i="45"/>
  <c r="Y72" i="45"/>
  <c r="X72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BD71" i="45"/>
  <c r="BC71" i="45"/>
  <c r="BB71" i="45"/>
  <c r="BA71" i="45"/>
  <c r="AZ71" i="45"/>
  <c r="AY71" i="45"/>
  <c r="AX71" i="45"/>
  <c r="AW71" i="45"/>
  <c r="AV71" i="45"/>
  <c r="AU71" i="45"/>
  <c r="AT71" i="45"/>
  <c r="AS71" i="45"/>
  <c r="AR71" i="45"/>
  <c r="AQ71" i="45"/>
  <c r="AP71" i="45"/>
  <c r="AO71" i="45"/>
  <c r="AN71" i="45"/>
  <c r="AM71" i="45"/>
  <c r="AL71" i="45"/>
  <c r="AK71" i="45"/>
  <c r="AJ71" i="45"/>
  <c r="AI71" i="45"/>
  <c r="AH71" i="45"/>
  <c r="AG71" i="45"/>
  <c r="AF71" i="45"/>
  <c r="AE71" i="45"/>
  <c r="AD71" i="45"/>
  <c r="AC71" i="45"/>
  <c r="AB71" i="45"/>
  <c r="AA71" i="45"/>
  <c r="Z71" i="45"/>
  <c r="Y71" i="45"/>
  <c r="X71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BD70" i="45"/>
  <c r="BC70" i="45"/>
  <c r="BB70" i="45"/>
  <c r="BA70" i="45"/>
  <c r="AZ70" i="45"/>
  <c r="AY70" i="45"/>
  <c r="AX70" i="45"/>
  <c r="AW70" i="45"/>
  <c r="AV70" i="45"/>
  <c r="AU70" i="45"/>
  <c r="AT70" i="45"/>
  <c r="AS70" i="45"/>
  <c r="AR70" i="45"/>
  <c r="AQ70" i="45"/>
  <c r="AP70" i="45"/>
  <c r="AO70" i="45"/>
  <c r="AN70" i="45"/>
  <c r="AM70" i="45"/>
  <c r="AL70" i="45"/>
  <c r="AK70" i="45"/>
  <c r="AJ70" i="45"/>
  <c r="AI70" i="45"/>
  <c r="AH70" i="45"/>
  <c r="AG70" i="45"/>
  <c r="AF70" i="45"/>
  <c r="AE70" i="45"/>
  <c r="AD70" i="45"/>
  <c r="AC70" i="45"/>
  <c r="AB70" i="45"/>
  <c r="AA70" i="45"/>
  <c r="Z70" i="45"/>
  <c r="Y70" i="45"/>
  <c r="X70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BD69" i="45"/>
  <c r="BC69" i="45"/>
  <c r="BB69" i="45"/>
  <c r="BA69" i="45"/>
  <c r="AZ69" i="45"/>
  <c r="AY69" i="45"/>
  <c r="AX69" i="45"/>
  <c r="AW69" i="45"/>
  <c r="AV69" i="45"/>
  <c r="AU69" i="45"/>
  <c r="AT69" i="45"/>
  <c r="AS69" i="45"/>
  <c r="AR69" i="45"/>
  <c r="AQ69" i="45"/>
  <c r="AP69" i="45"/>
  <c r="AO69" i="45"/>
  <c r="AN69" i="45"/>
  <c r="AM69" i="45"/>
  <c r="AL69" i="45"/>
  <c r="AK69" i="45"/>
  <c r="AJ69" i="45"/>
  <c r="AI69" i="45"/>
  <c r="AH69" i="45"/>
  <c r="AG69" i="45"/>
  <c r="AF69" i="45"/>
  <c r="AE69" i="45"/>
  <c r="AD69" i="45"/>
  <c r="AC69" i="45"/>
  <c r="AB69" i="45"/>
  <c r="AA69" i="45"/>
  <c r="Z69" i="45"/>
  <c r="Y69" i="45"/>
  <c r="X69" i="45"/>
  <c r="W69" i="45"/>
  <c r="V69" i="45"/>
  <c r="U69" i="45"/>
  <c r="T69" i="45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BD68" i="45"/>
  <c r="BC68" i="45"/>
  <c r="BB68" i="45"/>
  <c r="BA68" i="45"/>
  <c r="AZ68" i="45"/>
  <c r="AY68" i="45"/>
  <c r="AX68" i="45"/>
  <c r="AW68" i="45"/>
  <c r="AV68" i="45"/>
  <c r="AU68" i="45"/>
  <c r="AT68" i="45"/>
  <c r="AS68" i="45"/>
  <c r="AR68" i="45"/>
  <c r="AQ68" i="45"/>
  <c r="AP68" i="45"/>
  <c r="AO68" i="45"/>
  <c r="AN68" i="45"/>
  <c r="AM68" i="45"/>
  <c r="AL68" i="45"/>
  <c r="AK68" i="45"/>
  <c r="AJ68" i="45"/>
  <c r="AI68" i="45"/>
  <c r="AH68" i="45"/>
  <c r="AG68" i="45"/>
  <c r="AF68" i="45"/>
  <c r="AE68" i="45"/>
  <c r="AD68" i="45"/>
  <c r="AC68" i="45"/>
  <c r="AB68" i="45"/>
  <c r="AA68" i="45"/>
  <c r="Z68" i="45"/>
  <c r="Y68" i="45"/>
  <c r="X68" i="45"/>
  <c r="W68" i="45"/>
  <c r="V68" i="45"/>
  <c r="U68" i="45"/>
  <c r="T68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BD67" i="45"/>
  <c r="BC67" i="45"/>
  <c r="BB67" i="45"/>
  <c r="BA67" i="45"/>
  <c r="AZ67" i="45"/>
  <c r="AY67" i="45"/>
  <c r="AX67" i="45"/>
  <c r="AW67" i="45"/>
  <c r="AV67" i="45"/>
  <c r="AU67" i="45"/>
  <c r="AT67" i="45"/>
  <c r="AS67" i="45"/>
  <c r="AR67" i="45"/>
  <c r="AQ67" i="45"/>
  <c r="AP67" i="45"/>
  <c r="AO67" i="45"/>
  <c r="AN67" i="45"/>
  <c r="AM67" i="45"/>
  <c r="AL67" i="45"/>
  <c r="AK67" i="45"/>
  <c r="AJ67" i="45"/>
  <c r="AI67" i="45"/>
  <c r="AH67" i="45"/>
  <c r="AG67" i="45"/>
  <c r="AF67" i="45"/>
  <c r="AE67" i="45"/>
  <c r="AD67" i="45"/>
  <c r="AC67" i="45"/>
  <c r="AB67" i="45"/>
  <c r="AA67" i="45"/>
  <c r="Z67" i="45"/>
  <c r="Y67" i="45"/>
  <c r="X67" i="45"/>
  <c r="W67" i="45"/>
  <c r="V67" i="45"/>
  <c r="U67" i="45"/>
  <c r="T67" i="45"/>
  <c r="S67" i="45"/>
  <c r="R67" i="45"/>
  <c r="Q67" i="45"/>
  <c r="P67" i="45"/>
  <c r="O67" i="45"/>
  <c r="N67" i="45"/>
  <c r="M67" i="45"/>
  <c r="L67" i="45"/>
  <c r="K67" i="45"/>
  <c r="J67" i="45"/>
  <c r="I67" i="45"/>
  <c r="H67" i="45"/>
  <c r="G67" i="45"/>
  <c r="BD66" i="45"/>
  <c r="BC66" i="45"/>
  <c r="BB66" i="45"/>
  <c r="BA66" i="45"/>
  <c r="AZ66" i="45"/>
  <c r="AY66" i="45"/>
  <c r="AX66" i="45"/>
  <c r="AW66" i="45"/>
  <c r="AV66" i="45"/>
  <c r="AU66" i="45"/>
  <c r="AT66" i="45"/>
  <c r="AS66" i="45"/>
  <c r="AR66" i="45"/>
  <c r="AQ66" i="45"/>
  <c r="AP66" i="45"/>
  <c r="AO66" i="45"/>
  <c r="AN66" i="45"/>
  <c r="AM66" i="45"/>
  <c r="AL66" i="45"/>
  <c r="AK66" i="45"/>
  <c r="AJ66" i="45"/>
  <c r="AI66" i="45"/>
  <c r="AH66" i="45"/>
  <c r="AG66" i="45"/>
  <c r="AF66" i="45"/>
  <c r="AE66" i="45"/>
  <c r="AD66" i="45"/>
  <c r="AC66" i="45"/>
  <c r="AB66" i="45"/>
  <c r="AA66" i="45"/>
  <c r="Z66" i="45"/>
  <c r="Y66" i="45"/>
  <c r="X66" i="45"/>
  <c r="W66" i="45"/>
  <c r="V66" i="45"/>
  <c r="U66" i="45"/>
  <c r="T66" i="45"/>
  <c r="S66" i="45"/>
  <c r="R66" i="45"/>
  <c r="Q66" i="45"/>
  <c r="P66" i="45"/>
  <c r="O66" i="45"/>
  <c r="N66" i="45"/>
  <c r="M66" i="45"/>
  <c r="L66" i="45"/>
  <c r="K66" i="45"/>
  <c r="J66" i="45"/>
  <c r="I66" i="45"/>
  <c r="H66" i="45"/>
  <c r="G66" i="45"/>
  <c r="BD65" i="45"/>
  <c r="BC65" i="45"/>
  <c r="BB65" i="45"/>
  <c r="BA65" i="45"/>
  <c r="AZ65" i="45"/>
  <c r="AY65" i="45"/>
  <c r="AX65" i="45"/>
  <c r="AW65" i="45"/>
  <c r="AV65" i="45"/>
  <c r="AU65" i="45"/>
  <c r="AT65" i="45"/>
  <c r="AS65" i="45"/>
  <c r="AR65" i="45"/>
  <c r="AQ65" i="45"/>
  <c r="AP65" i="45"/>
  <c r="AO65" i="45"/>
  <c r="AN65" i="45"/>
  <c r="AM65" i="45"/>
  <c r="AL65" i="45"/>
  <c r="AK65" i="45"/>
  <c r="AJ65" i="45"/>
  <c r="AI65" i="45"/>
  <c r="AH65" i="45"/>
  <c r="AG65" i="45"/>
  <c r="AF65" i="45"/>
  <c r="AE65" i="45"/>
  <c r="AD65" i="45"/>
  <c r="AC65" i="45"/>
  <c r="AB65" i="45"/>
  <c r="AA65" i="45"/>
  <c r="Z65" i="45"/>
  <c r="Y65" i="45"/>
  <c r="X65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BD64" i="45"/>
  <c r="BC64" i="45"/>
  <c r="BB64" i="45"/>
  <c r="BA64" i="45"/>
  <c r="AZ64" i="45"/>
  <c r="AY64" i="45"/>
  <c r="AX64" i="45"/>
  <c r="AW64" i="45"/>
  <c r="AV64" i="45"/>
  <c r="AU64" i="45"/>
  <c r="AT64" i="45"/>
  <c r="AS64" i="45"/>
  <c r="AR64" i="45"/>
  <c r="AQ64" i="45"/>
  <c r="AP64" i="45"/>
  <c r="AO64" i="45"/>
  <c r="AN64" i="45"/>
  <c r="AM64" i="45"/>
  <c r="AL64" i="45"/>
  <c r="AK64" i="45"/>
  <c r="AJ64" i="45"/>
  <c r="AI64" i="45"/>
  <c r="AH64" i="45"/>
  <c r="AG64" i="45"/>
  <c r="AF64" i="45"/>
  <c r="AE64" i="45"/>
  <c r="AD64" i="45"/>
  <c r="AC64" i="45"/>
  <c r="AB64" i="45"/>
  <c r="AA64" i="45"/>
  <c r="Z64" i="45"/>
  <c r="Y64" i="45"/>
  <c r="X64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BD63" i="45"/>
  <c r="BC63" i="45"/>
  <c r="BB63" i="45"/>
  <c r="BA63" i="45"/>
  <c r="AZ63" i="45"/>
  <c r="AY63" i="45"/>
  <c r="AX63" i="45"/>
  <c r="AW63" i="45"/>
  <c r="AV63" i="45"/>
  <c r="AU63" i="45"/>
  <c r="AT63" i="45"/>
  <c r="AS63" i="45"/>
  <c r="AR63" i="45"/>
  <c r="AQ63" i="45"/>
  <c r="AP63" i="45"/>
  <c r="AO63" i="45"/>
  <c r="AN63" i="45"/>
  <c r="AM63" i="45"/>
  <c r="AL63" i="45"/>
  <c r="AK63" i="45"/>
  <c r="AJ63" i="45"/>
  <c r="AI63" i="45"/>
  <c r="AH63" i="45"/>
  <c r="AG63" i="45"/>
  <c r="AF63" i="45"/>
  <c r="AE63" i="45"/>
  <c r="AD63" i="45"/>
  <c r="AC63" i="45"/>
  <c r="AB63" i="45"/>
  <c r="AA63" i="45"/>
  <c r="Z63" i="45"/>
  <c r="Y63" i="45"/>
  <c r="X63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BD62" i="45"/>
  <c r="BC62" i="45"/>
  <c r="BB62" i="45"/>
  <c r="BA62" i="45"/>
  <c r="AZ62" i="45"/>
  <c r="AY62" i="45"/>
  <c r="AX62" i="45"/>
  <c r="AW62" i="45"/>
  <c r="AV62" i="45"/>
  <c r="AU62" i="45"/>
  <c r="AT62" i="45"/>
  <c r="AS62" i="45"/>
  <c r="AR62" i="45"/>
  <c r="AQ62" i="45"/>
  <c r="AP62" i="45"/>
  <c r="AO62" i="45"/>
  <c r="AN62" i="45"/>
  <c r="AM62" i="45"/>
  <c r="AL62" i="45"/>
  <c r="AK62" i="45"/>
  <c r="AJ62" i="45"/>
  <c r="AI62" i="45"/>
  <c r="AH62" i="45"/>
  <c r="AG62" i="45"/>
  <c r="AF62" i="45"/>
  <c r="AE62" i="45"/>
  <c r="AD62" i="45"/>
  <c r="AC62" i="45"/>
  <c r="AB62" i="45"/>
  <c r="AA62" i="45"/>
  <c r="Z62" i="45"/>
  <c r="Y62" i="45"/>
  <c r="X62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BD61" i="45"/>
  <c r="BC61" i="45"/>
  <c r="BB61" i="45"/>
  <c r="BA61" i="45"/>
  <c r="AZ61" i="45"/>
  <c r="AY61" i="45"/>
  <c r="AX61" i="45"/>
  <c r="AW61" i="45"/>
  <c r="AV61" i="45"/>
  <c r="AU61" i="45"/>
  <c r="AT61" i="45"/>
  <c r="AS61" i="45"/>
  <c r="AR61" i="45"/>
  <c r="AQ61" i="45"/>
  <c r="AP61" i="45"/>
  <c r="AO61" i="45"/>
  <c r="AN61" i="45"/>
  <c r="AM61" i="45"/>
  <c r="AL61" i="45"/>
  <c r="AK61" i="45"/>
  <c r="AJ61" i="45"/>
  <c r="AI61" i="45"/>
  <c r="AH61" i="45"/>
  <c r="AG61" i="45"/>
  <c r="AF61" i="45"/>
  <c r="AE61" i="45"/>
  <c r="AD61" i="45"/>
  <c r="AC61" i="45"/>
  <c r="AB61" i="45"/>
  <c r="AA61" i="45"/>
  <c r="Z61" i="45"/>
  <c r="Y61" i="45"/>
  <c r="X61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BD60" i="45"/>
  <c r="BC60" i="45"/>
  <c r="BB60" i="45"/>
  <c r="BA60" i="45"/>
  <c r="AZ60" i="45"/>
  <c r="AY60" i="45"/>
  <c r="AX60" i="45"/>
  <c r="AW60" i="45"/>
  <c r="AV60" i="45"/>
  <c r="AU60" i="45"/>
  <c r="AT60" i="45"/>
  <c r="AS60" i="45"/>
  <c r="AR60" i="45"/>
  <c r="AQ60" i="45"/>
  <c r="AP60" i="45"/>
  <c r="AO60" i="45"/>
  <c r="AN60" i="45"/>
  <c r="AM60" i="45"/>
  <c r="AL60" i="45"/>
  <c r="AK60" i="45"/>
  <c r="AJ60" i="45"/>
  <c r="AI60" i="45"/>
  <c r="AH60" i="45"/>
  <c r="AG60" i="45"/>
  <c r="AF60" i="45"/>
  <c r="AE60" i="45"/>
  <c r="AD60" i="45"/>
  <c r="AC60" i="45"/>
  <c r="AB60" i="45"/>
  <c r="AA60" i="45"/>
  <c r="Z60" i="45"/>
  <c r="Y60" i="45"/>
  <c r="X60" i="45"/>
  <c r="W60" i="45"/>
  <c r="V60" i="45"/>
  <c r="U60" i="45"/>
  <c r="T60" i="45"/>
  <c r="S60" i="45"/>
  <c r="R60" i="45"/>
  <c r="Q60" i="45"/>
  <c r="P60" i="45"/>
  <c r="O60" i="45"/>
  <c r="N60" i="45"/>
  <c r="M60" i="45"/>
  <c r="L60" i="45"/>
  <c r="K60" i="45"/>
  <c r="J60" i="45"/>
  <c r="I60" i="45"/>
  <c r="H60" i="45"/>
  <c r="G60" i="45"/>
  <c r="BD59" i="45"/>
  <c r="BC59" i="45"/>
  <c r="BB59" i="45"/>
  <c r="BA59" i="45"/>
  <c r="AZ59" i="45"/>
  <c r="AY59" i="45"/>
  <c r="AX59" i="45"/>
  <c r="AW59" i="45"/>
  <c r="AV59" i="45"/>
  <c r="AU59" i="45"/>
  <c r="AT59" i="45"/>
  <c r="AS59" i="45"/>
  <c r="AR59" i="45"/>
  <c r="AQ59" i="45"/>
  <c r="AP59" i="45"/>
  <c r="AO59" i="45"/>
  <c r="AN59" i="45"/>
  <c r="AM59" i="45"/>
  <c r="AL59" i="45"/>
  <c r="AK59" i="45"/>
  <c r="AJ59" i="45"/>
  <c r="AI59" i="45"/>
  <c r="AH59" i="45"/>
  <c r="AG59" i="45"/>
  <c r="AF59" i="45"/>
  <c r="AE59" i="45"/>
  <c r="AD59" i="45"/>
  <c r="AC59" i="45"/>
  <c r="AB59" i="45"/>
  <c r="AA59" i="45"/>
  <c r="Z59" i="45"/>
  <c r="Y59" i="45"/>
  <c r="X59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BD58" i="45"/>
  <c r="BC58" i="45"/>
  <c r="BB58" i="45"/>
  <c r="BA58" i="45"/>
  <c r="AZ58" i="45"/>
  <c r="AY58" i="45"/>
  <c r="AX58" i="45"/>
  <c r="AW58" i="45"/>
  <c r="AV58" i="45"/>
  <c r="AU58" i="45"/>
  <c r="AT58" i="45"/>
  <c r="AS58" i="45"/>
  <c r="AR58" i="45"/>
  <c r="AQ58" i="45"/>
  <c r="AP58" i="45"/>
  <c r="AO58" i="45"/>
  <c r="AN58" i="45"/>
  <c r="AM58" i="45"/>
  <c r="AL58" i="45"/>
  <c r="AK58" i="45"/>
  <c r="AJ58" i="45"/>
  <c r="AI58" i="45"/>
  <c r="AH58" i="45"/>
  <c r="AG58" i="45"/>
  <c r="AF58" i="45"/>
  <c r="AE58" i="45"/>
  <c r="AD58" i="45"/>
  <c r="AC58" i="45"/>
  <c r="AB58" i="45"/>
  <c r="AA58" i="45"/>
  <c r="Z58" i="45"/>
  <c r="Y58" i="45"/>
  <c r="X58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BD57" i="45"/>
  <c r="BC57" i="45"/>
  <c r="BB57" i="45"/>
  <c r="BA57" i="45"/>
  <c r="AZ57" i="45"/>
  <c r="AY57" i="45"/>
  <c r="AX57" i="45"/>
  <c r="AW57" i="45"/>
  <c r="AV57" i="45"/>
  <c r="AU57" i="45"/>
  <c r="AT57" i="45"/>
  <c r="AS57" i="45"/>
  <c r="AR57" i="45"/>
  <c r="AQ57" i="45"/>
  <c r="AP57" i="45"/>
  <c r="AO57" i="45"/>
  <c r="AN57" i="45"/>
  <c r="AM57" i="45"/>
  <c r="AL57" i="45"/>
  <c r="AK57" i="45"/>
  <c r="AJ57" i="45"/>
  <c r="AI57" i="45"/>
  <c r="AH57" i="45"/>
  <c r="AG57" i="45"/>
  <c r="AF57" i="45"/>
  <c r="AE57" i="45"/>
  <c r="AD57" i="45"/>
  <c r="AC57" i="45"/>
  <c r="AB57" i="45"/>
  <c r="AA57" i="45"/>
  <c r="Z57" i="45"/>
  <c r="Y57" i="45"/>
  <c r="X57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BD56" i="45"/>
  <c r="BC56" i="45"/>
  <c r="BB56" i="45"/>
  <c r="BA56" i="45"/>
  <c r="AZ56" i="45"/>
  <c r="AY56" i="45"/>
  <c r="AX56" i="45"/>
  <c r="AW56" i="45"/>
  <c r="AV56" i="45"/>
  <c r="AU56" i="45"/>
  <c r="AT56" i="45"/>
  <c r="AS56" i="45"/>
  <c r="AR56" i="45"/>
  <c r="AQ56" i="45"/>
  <c r="AP56" i="45"/>
  <c r="AO56" i="45"/>
  <c r="AN56" i="45"/>
  <c r="AM56" i="45"/>
  <c r="AL56" i="45"/>
  <c r="AK56" i="45"/>
  <c r="AJ56" i="45"/>
  <c r="AI56" i="45"/>
  <c r="AH56" i="45"/>
  <c r="AG56" i="45"/>
  <c r="AF56" i="45"/>
  <c r="AE56" i="45"/>
  <c r="AD56" i="45"/>
  <c r="AC56" i="45"/>
  <c r="AB56" i="45"/>
  <c r="AA56" i="45"/>
  <c r="Z56" i="45"/>
  <c r="Y56" i="45"/>
  <c r="X56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BD55" i="45"/>
  <c r="BC55" i="45"/>
  <c r="BB55" i="45"/>
  <c r="BA55" i="45"/>
  <c r="AZ55" i="45"/>
  <c r="AY55" i="45"/>
  <c r="AX55" i="45"/>
  <c r="AW55" i="45"/>
  <c r="AV55" i="45"/>
  <c r="AU55" i="45"/>
  <c r="AT55" i="45"/>
  <c r="AS55" i="45"/>
  <c r="AR55" i="45"/>
  <c r="AQ55" i="45"/>
  <c r="AP55" i="45"/>
  <c r="AO55" i="45"/>
  <c r="AN55" i="45"/>
  <c r="AM55" i="45"/>
  <c r="AL55" i="45"/>
  <c r="AK55" i="45"/>
  <c r="AJ55" i="45"/>
  <c r="AI55" i="45"/>
  <c r="AH55" i="45"/>
  <c r="AG55" i="45"/>
  <c r="AF55" i="45"/>
  <c r="AE55" i="45"/>
  <c r="AD55" i="45"/>
  <c r="AC55" i="45"/>
  <c r="AB55" i="45"/>
  <c r="AA55" i="45"/>
  <c r="Z55" i="45"/>
  <c r="Y55" i="45"/>
  <c r="X55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BD54" i="45"/>
  <c r="BC54" i="45"/>
  <c r="BB54" i="45"/>
  <c r="BA54" i="45"/>
  <c r="AZ54" i="45"/>
  <c r="AY54" i="45"/>
  <c r="AX54" i="45"/>
  <c r="AW54" i="45"/>
  <c r="AV54" i="45"/>
  <c r="AU54" i="45"/>
  <c r="AT54" i="45"/>
  <c r="AS54" i="45"/>
  <c r="AR54" i="45"/>
  <c r="AQ54" i="45"/>
  <c r="AP54" i="45"/>
  <c r="AO54" i="45"/>
  <c r="AN54" i="45"/>
  <c r="AM54" i="45"/>
  <c r="AL54" i="45"/>
  <c r="AK54" i="45"/>
  <c r="AJ54" i="45"/>
  <c r="AI54" i="45"/>
  <c r="AH54" i="45"/>
  <c r="AG54" i="45"/>
  <c r="AF54" i="45"/>
  <c r="AE54" i="45"/>
  <c r="AD54" i="45"/>
  <c r="AC54" i="45"/>
  <c r="AB54" i="45"/>
  <c r="AA54" i="45"/>
  <c r="Z54" i="45"/>
  <c r="Y54" i="45"/>
  <c r="X54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BD53" i="45"/>
  <c r="BC53" i="45"/>
  <c r="BB53" i="45"/>
  <c r="BA53" i="45"/>
  <c r="AZ53" i="45"/>
  <c r="AY53" i="45"/>
  <c r="AX53" i="45"/>
  <c r="AW53" i="45"/>
  <c r="AV53" i="45"/>
  <c r="AU53" i="45"/>
  <c r="AT53" i="45"/>
  <c r="AS53" i="45"/>
  <c r="AR53" i="45"/>
  <c r="AQ53" i="45"/>
  <c r="AP53" i="45"/>
  <c r="AO53" i="45"/>
  <c r="AN53" i="45"/>
  <c r="AM53" i="45"/>
  <c r="AL53" i="45"/>
  <c r="AK53" i="45"/>
  <c r="AJ53" i="45"/>
  <c r="AI53" i="45"/>
  <c r="AH53" i="45"/>
  <c r="AG53" i="45"/>
  <c r="AF53" i="45"/>
  <c r="AE53" i="45"/>
  <c r="AD53" i="45"/>
  <c r="AC53" i="45"/>
  <c r="AB53" i="45"/>
  <c r="AA53" i="45"/>
  <c r="Z53" i="45"/>
  <c r="Y53" i="45"/>
  <c r="X53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BD52" i="45"/>
  <c r="BC52" i="45"/>
  <c r="BB52" i="45"/>
  <c r="BA52" i="45"/>
  <c r="AZ52" i="45"/>
  <c r="AY52" i="45"/>
  <c r="AX52" i="45"/>
  <c r="AW52" i="45"/>
  <c r="AV52" i="45"/>
  <c r="AU52" i="45"/>
  <c r="AT52" i="45"/>
  <c r="AS52" i="45"/>
  <c r="AR52" i="45"/>
  <c r="AQ52" i="45"/>
  <c r="AP52" i="45"/>
  <c r="AO52" i="45"/>
  <c r="AN52" i="45"/>
  <c r="AM52" i="45"/>
  <c r="AL52" i="45"/>
  <c r="AK52" i="45"/>
  <c r="AJ52" i="45"/>
  <c r="AI52" i="45"/>
  <c r="AH52" i="45"/>
  <c r="AG52" i="45"/>
  <c r="AF52" i="45"/>
  <c r="AE52" i="45"/>
  <c r="AD52" i="45"/>
  <c r="AC52" i="45"/>
  <c r="AB52" i="45"/>
  <c r="AA52" i="45"/>
  <c r="Z52" i="45"/>
  <c r="Y52" i="45"/>
  <c r="X52" i="45"/>
  <c r="W52" i="45"/>
  <c r="V52" i="45"/>
  <c r="U52" i="45"/>
  <c r="T52" i="45"/>
  <c r="S52" i="45"/>
  <c r="R52" i="45"/>
  <c r="Q52" i="45"/>
  <c r="P52" i="45"/>
  <c r="O52" i="45"/>
  <c r="N52" i="45"/>
  <c r="M52" i="45"/>
  <c r="L52" i="45"/>
  <c r="K52" i="45"/>
  <c r="J52" i="45"/>
  <c r="I52" i="45"/>
  <c r="H52" i="45"/>
  <c r="G52" i="45"/>
  <c r="BD51" i="45"/>
  <c r="BC51" i="45"/>
  <c r="BB51" i="45"/>
  <c r="BA51" i="45"/>
  <c r="AZ51" i="45"/>
  <c r="AY51" i="45"/>
  <c r="AX51" i="45"/>
  <c r="AW51" i="45"/>
  <c r="AV51" i="45"/>
  <c r="AU51" i="45"/>
  <c r="AT51" i="45"/>
  <c r="AS51" i="45"/>
  <c r="AR51" i="45"/>
  <c r="AQ51" i="45"/>
  <c r="AP51" i="45"/>
  <c r="AO51" i="45"/>
  <c r="AN51" i="45"/>
  <c r="AM51" i="45"/>
  <c r="AL51" i="45"/>
  <c r="AK51" i="45"/>
  <c r="AJ51" i="45"/>
  <c r="AI51" i="45"/>
  <c r="AH51" i="45"/>
  <c r="AG51" i="45"/>
  <c r="AF51" i="45"/>
  <c r="AE51" i="45"/>
  <c r="AD51" i="45"/>
  <c r="AC51" i="45"/>
  <c r="AB51" i="45"/>
  <c r="AA51" i="45"/>
  <c r="Z51" i="45"/>
  <c r="Y51" i="45"/>
  <c r="X51" i="45"/>
  <c r="W51" i="45"/>
  <c r="V51" i="45"/>
  <c r="U51" i="45"/>
  <c r="T51" i="45"/>
  <c r="S51" i="45"/>
  <c r="R51" i="45"/>
  <c r="Q51" i="45"/>
  <c r="P51" i="45"/>
  <c r="O51" i="45"/>
  <c r="N51" i="45"/>
  <c r="M51" i="45"/>
  <c r="L51" i="45"/>
  <c r="K51" i="45"/>
  <c r="J51" i="45"/>
  <c r="I51" i="45"/>
  <c r="H51" i="45"/>
  <c r="G51" i="45"/>
  <c r="BD50" i="45"/>
  <c r="BC50" i="45"/>
  <c r="BB50" i="45"/>
  <c r="BA50" i="45"/>
  <c r="AZ50" i="45"/>
  <c r="AY50" i="45"/>
  <c r="AX50" i="45"/>
  <c r="AW50" i="45"/>
  <c r="AV50" i="45"/>
  <c r="AU50" i="45"/>
  <c r="AT50" i="45"/>
  <c r="AS50" i="45"/>
  <c r="AR50" i="45"/>
  <c r="AQ50" i="45"/>
  <c r="AP50" i="45"/>
  <c r="AO50" i="45"/>
  <c r="AN50" i="45"/>
  <c r="AM50" i="45"/>
  <c r="AL50" i="45"/>
  <c r="AK50" i="45"/>
  <c r="AJ50" i="45"/>
  <c r="AI50" i="45"/>
  <c r="AH50" i="45"/>
  <c r="AG50" i="45"/>
  <c r="AF50" i="45"/>
  <c r="AE50" i="45"/>
  <c r="AD50" i="45"/>
  <c r="AC50" i="45"/>
  <c r="AB50" i="45"/>
  <c r="AA50" i="45"/>
  <c r="Z50" i="45"/>
  <c r="Y50" i="45"/>
  <c r="X50" i="45"/>
  <c r="W50" i="45"/>
  <c r="V50" i="45"/>
  <c r="U50" i="45"/>
  <c r="T50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G50" i="45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BD1" i="48"/>
  <c r="BC1" i="48"/>
  <c r="BB1" i="48"/>
  <c r="BA1" i="48"/>
  <c r="AZ1" i="48"/>
  <c r="AY1" i="48"/>
  <c r="AX1" i="48"/>
  <c r="AW1" i="48"/>
  <c r="AV1" i="48"/>
  <c r="AU1" i="48"/>
  <c r="AT1" i="48"/>
  <c r="AS1" i="48"/>
  <c r="AR1" i="48"/>
  <c r="AQ1" i="48"/>
  <c r="AP1" i="48"/>
  <c r="AO1" i="48"/>
  <c r="AN1" i="48"/>
  <c r="AM1" i="48"/>
  <c r="AL1" i="48"/>
  <c r="AK1" i="48"/>
  <c r="AJ1" i="48"/>
  <c r="AI1" i="48"/>
  <c r="AH1" i="48"/>
  <c r="AG1" i="48"/>
  <c r="AF1" i="48"/>
  <c r="AE1" i="48"/>
  <c r="AD1" i="48"/>
  <c r="AC1" i="48"/>
  <c r="AB1" i="48"/>
  <c r="AA1" i="48"/>
  <c r="Z1" i="48"/>
  <c r="Y1" i="48"/>
  <c r="X1" i="48"/>
  <c r="W1" i="48"/>
  <c r="V1" i="48"/>
  <c r="U1" i="48"/>
  <c r="T1" i="48"/>
  <c r="S1" i="48"/>
  <c r="R1" i="48"/>
  <c r="Q1" i="48"/>
  <c r="P1" i="48"/>
  <c r="O1" i="48"/>
  <c r="N1" i="48"/>
  <c r="M1" i="48"/>
  <c r="L1" i="48"/>
  <c r="K1" i="48"/>
  <c r="J1" i="48"/>
  <c r="I1" i="48"/>
  <c r="H1" i="48"/>
  <c r="G1" i="48"/>
  <c r="C2" i="48"/>
  <c r="F1" i="48"/>
  <c r="E1" i="48"/>
  <c r="D1" i="48"/>
  <c r="C1" i="48"/>
  <c r="B1" i="48"/>
  <c r="A1" i="48"/>
  <c r="B2" i="48"/>
  <c r="AM58" i="41"/>
  <c r="AI58" i="41"/>
  <c r="AE58" i="41"/>
  <c r="S58" i="41"/>
  <c r="T116" i="41" s="1"/>
  <c r="K58" i="41"/>
  <c r="G58" i="41"/>
  <c r="AZ58" i="41"/>
  <c r="AY58" i="41"/>
  <c r="AZ116" i="41" s="1"/>
  <c r="AV58" i="41"/>
  <c r="AU58" i="41"/>
  <c r="AN58" i="41"/>
  <c r="AB58" i="41"/>
  <c r="AA58" i="41"/>
  <c r="AB116" i="41" s="1"/>
  <c r="T58" i="41"/>
  <c r="P58" i="41"/>
  <c r="O58" i="41"/>
  <c r="P116" i="41" s="1"/>
  <c r="H58" i="41"/>
  <c r="A37" i="41"/>
  <c r="AF21" i="44"/>
  <c r="AE21" i="44"/>
  <c r="AD21" i="44"/>
  <c r="AC21" i="44"/>
  <c r="AB21" i="44"/>
  <c r="AA21" i="44"/>
  <c r="Z21" i="44"/>
  <c r="Y21" i="44"/>
  <c r="X21" i="44"/>
  <c r="W21" i="44"/>
  <c r="V21" i="44"/>
  <c r="U21" i="44"/>
  <c r="T21" i="44"/>
  <c r="S21" i="44"/>
  <c r="R21" i="44"/>
  <c r="AF17" i="44"/>
  <c r="AE17" i="44"/>
  <c r="AD17" i="44"/>
  <c r="AC17" i="44"/>
  <c r="AB17" i="44"/>
  <c r="AA17" i="44"/>
  <c r="Z17" i="44"/>
  <c r="Y17" i="44"/>
  <c r="X17" i="44"/>
  <c r="W17" i="44"/>
  <c r="V17" i="44"/>
  <c r="U17" i="44"/>
  <c r="T17" i="44"/>
  <c r="S17" i="44"/>
  <c r="R17" i="44"/>
  <c r="AG13" i="44"/>
  <c r="AF13" i="44"/>
  <c r="AE13" i="44"/>
  <c r="AD13" i="44"/>
  <c r="AC13" i="44"/>
  <c r="AB13" i="44"/>
  <c r="AA13" i="44"/>
  <c r="Z13" i="44"/>
  <c r="Y13" i="44"/>
  <c r="X13" i="44"/>
  <c r="W13" i="44"/>
  <c r="V13" i="44"/>
  <c r="U13" i="44"/>
  <c r="T13" i="44"/>
  <c r="S13" i="44"/>
  <c r="R13" i="44"/>
  <c r="W9" i="44"/>
  <c r="V9" i="44"/>
  <c r="U9" i="44"/>
  <c r="T9" i="44"/>
  <c r="S9" i="44"/>
  <c r="R9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S3" i="44"/>
  <c r="T3" i="44" s="1"/>
  <c r="U3" i="44" s="1"/>
  <c r="V3" i="44" s="1"/>
  <c r="W3" i="44" s="1"/>
  <c r="X3" i="44" s="1"/>
  <c r="Y3" i="44" s="1"/>
  <c r="Z3" i="44" s="1"/>
  <c r="AA3" i="44" s="1"/>
  <c r="AB3" i="44" s="1"/>
  <c r="AC3" i="44" s="1"/>
  <c r="AD3" i="44" s="1"/>
  <c r="AE3" i="44" s="1"/>
  <c r="R7" i="44" s="1"/>
  <c r="AE13" i="43"/>
  <c r="AD17" i="43"/>
  <c r="AC17" i="43"/>
  <c r="AB17" i="43"/>
  <c r="AA17" i="43"/>
  <c r="Z17" i="43"/>
  <c r="Y17" i="43"/>
  <c r="X17" i="43"/>
  <c r="W17" i="43"/>
  <c r="V17" i="43"/>
  <c r="U17" i="43"/>
  <c r="T17" i="43"/>
  <c r="S17" i="43"/>
  <c r="R17" i="43"/>
  <c r="Q17" i="43"/>
  <c r="AD13" i="43"/>
  <c r="AC13" i="43"/>
  <c r="AB13" i="43"/>
  <c r="AA13" i="43"/>
  <c r="Z13" i="43"/>
  <c r="Y13" i="43"/>
  <c r="X13" i="43"/>
  <c r="W13" i="43"/>
  <c r="V13" i="43"/>
  <c r="U13" i="43"/>
  <c r="T13" i="43"/>
  <c r="S13" i="43"/>
  <c r="R13" i="43"/>
  <c r="Q13" i="43"/>
  <c r="U9" i="43"/>
  <c r="T9" i="43"/>
  <c r="S9" i="43"/>
  <c r="R9" i="43"/>
  <c r="Q9" i="43"/>
  <c r="P9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Q3" i="43"/>
  <c r="R3" i="43" s="1"/>
  <c r="S3" i="43" s="1"/>
  <c r="T3" i="43" s="1"/>
  <c r="U3" i="43" s="1"/>
  <c r="V3" i="43" s="1"/>
  <c r="W3" i="43" s="1"/>
  <c r="X3" i="43" s="1"/>
  <c r="Y3" i="43" s="1"/>
  <c r="Z3" i="43" s="1"/>
  <c r="AA3" i="43" s="1"/>
  <c r="AB3" i="43" s="1"/>
  <c r="AC3" i="43" s="1"/>
  <c r="P7" i="43" s="1"/>
  <c r="P5" i="43"/>
  <c r="P17" i="43"/>
  <c r="P13" i="43"/>
  <c r="E118" i="8"/>
  <c r="A52" i="41"/>
  <c r="A51" i="41"/>
  <c r="A50" i="41"/>
  <c r="A49" i="41"/>
  <c r="A48" i="41"/>
  <c r="A47" i="41"/>
  <c r="A46" i="41"/>
  <c r="A45" i="41"/>
  <c r="A44" i="41"/>
  <c r="A43" i="41"/>
  <c r="A42" i="41"/>
  <c r="A41" i="41"/>
  <c r="A40" i="41"/>
  <c r="A39" i="41"/>
  <c r="A38" i="41"/>
  <c r="A36" i="41"/>
  <c r="A35" i="41"/>
  <c r="A34" i="41"/>
  <c r="A33" i="41"/>
  <c r="A32" i="41"/>
  <c r="A31" i="41"/>
  <c r="A30" i="41"/>
  <c r="A29" i="41"/>
  <c r="A28" i="41"/>
  <c r="A27" i="41"/>
  <c r="A26" i="41"/>
  <c r="A25" i="41"/>
  <c r="A24" i="41"/>
  <c r="A23" i="41"/>
  <c r="A22" i="41"/>
  <c r="A21" i="41"/>
  <c r="A20" i="41"/>
  <c r="A19" i="41"/>
  <c r="A18" i="41"/>
  <c r="A17" i="41"/>
  <c r="A16" i="41"/>
  <c r="A15" i="41"/>
  <c r="A14" i="41"/>
  <c r="A13" i="41"/>
  <c r="A12" i="41"/>
  <c r="A11" i="41"/>
  <c r="A10" i="41"/>
  <c r="A9" i="41"/>
  <c r="A8" i="41"/>
  <c r="A7" i="41"/>
  <c r="A6" i="41"/>
  <c r="A5" i="41"/>
  <c r="A4" i="41"/>
  <c r="A3" i="41"/>
  <c r="A2" i="41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BC36" i="40"/>
  <c r="BC36" i="54" s="1"/>
  <c r="BB36" i="40"/>
  <c r="BB36" i="54" s="1"/>
  <c r="BA36" i="40"/>
  <c r="BA36" i="54" s="1"/>
  <c r="BB36" i="53" s="1"/>
  <c r="AZ36" i="40"/>
  <c r="AZ36" i="54" s="1"/>
  <c r="BA36" i="53" s="1"/>
  <c r="AY36" i="40"/>
  <c r="AY36" i="54" s="1"/>
  <c r="AZ36" i="53" s="1"/>
  <c r="AX36" i="40"/>
  <c r="AX36" i="54" s="1"/>
  <c r="AY36" i="53" s="1"/>
  <c r="AW36" i="40"/>
  <c r="AW36" i="54" s="1"/>
  <c r="AX36" i="53" s="1"/>
  <c r="AV36" i="40"/>
  <c r="AV36" i="54" s="1"/>
  <c r="AW36" i="53" s="1"/>
  <c r="AU36" i="40"/>
  <c r="AU36" i="54" s="1"/>
  <c r="AV36" i="53" s="1"/>
  <c r="AT36" i="40"/>
  <c r="AT36" i="54" s="1"/>
  <c r="AU36" i="53" s="1"/>
  <c r="AS36" i="40"/>
  <c r="AS36" i="54" s="1"/>
  <c r="AT36" i="53" s="1"/>
  <c r="AR36" i="40"/>
  <c r="AR36" i="54" s="1"/>
  <c r="AS36" i="53" s="1"/>
  <c r="AQ36" i="40"/>
  <c r="AQ36" i="54" s="1"/>
  <c r="AR36" i="53" s="1"/>
  <c r="AP36" i="40"/>
  <c r="AP36" i="54" s="1"/>
  <c r="AQ36" i="53" s="1"/>
  <c r="AO36" i="40"/>
  <c r="AO36" i="54" s="1"/>
  <c r="AP36" i="53" s="1"/>
  <c r="AN36" i="40"/>
  <c r="AN36" i="54" s="1"/>
  <c r="AO36" i="53" s="1"/>
  <c r="AM36" i="40"/>
  <c r="AM36" i="54" s="1"/>
  <c r="AN36" i="53" s="1"/>
  <c r="AL36" i="40"/>
  <c r="AL36" i="54" s="1"/>
  <c r="AM36" i="53" s="1"/>
  <c r="AK36" i="40"/>
  <c r="AK36" i="54" s="1"/>
  <c r="AL36" i="53" s="1"/>
  <c r="AJ36" i="40"/>
  <c r="AJ36" i="54" s="1"/>
  <c r="AK36" i="53" s="1"/>
  <c r="AI36" i="40"/>
  <c r="AI36" i="54" s="1"/>
  <c r="AJ36" i="53" s="1"/>
  <c r="AH36" i="40"/>
  <c r="AH36" i="54" s="1"/>
  <c r="AI36" i="53" s="1"/>
  <c r="AG36" i="40"/>
  <c r="AG36" i="54" s="1"/>
  <c r="AH36" i="53" s="1"/>
  <c r="AF36" i="40"/>
  <c r="AF36" i="54" s="1"/>
  <c r="AG36" i="53" s="1"/>
  <c r="AE36" i="40"/>
  <c r="AE36" i="54" s="1"/>
  <c r="AF36" i="53" s="1"/>
  <c r="AD36" i="40"/>
  <c r="AD36" i="54" s="1"/>
  <c r="AE36" i="53" s="1"/>
  <c r="AC36" i="40"/>
  <c r="AC36" i="54" s="1"/>
  <c r="AD36" i="53" s="1"/>
  <c r="AB36" i="40"/>
  <c r="AB36" i="54" s="1"/>
  <c r="AC36" i="53" s="1"/>
  <c r="AA36" i="40"/>
  <c r="AA36" i="54" s="1"/>
  <c r="AB36" i="53" s="1"/>
  <c r="Z36" i="40"/>
  <c r="Z36" i="54" s="1"/>
  <c r="AA36" i="53" s="1"/>
  <c r="Y36" i="40"/>
  <c r="Y36" i="54" s="1"/>
  <c r="Z36" i="53" s="1"/>
  <c r="X36" i="40"/>
  <c r="X36" i="54" s="1"/>
  <c r="Y36" i="53" s="1"/>
  <c r="W36" i="40"/>
  <c r="W36" i="54" s="1"/>
  <c r="X36" i="53" s="1"/>
  <c r="V36" i="40"/>
  <c r="V36" i="54" s="1"/>
  <c r="W36" i="53" s="1"/>
  <c r="U36" i="40"/>
  <c r="U36" i="54" s="1"/>
  <c r="V36" i="53" s="1"/>
  <c r="T36" i="40"/>
  <c r="T36" i="54" s="1"/>
  <c r="U36" i="53" s="1"/>
  <c r="S36" i="40"/>
  <c r="S36" i="54" s="1"/>
  <c r="T36" i="53" s="1"/>
  <c r="R36" i="40"/>
  <c r="R36" i="54" s="1"/>
  <c r="S36" i="53" s="1"/>
  <c r="Q36" i="40"/>
  <c r="Q36" i="54" s="1"/>
  <c r="R36" i="53" s="1"/>
  <c r="P36" i="40"/>
  <c r="P36" i="54" s="1"/>
  <c r="Q36" i="53" s="1"/>
  <c r="O36" i="40"/>
  <c r="O36" i="54" s="1"/>
  <c r="P36" i="53" s="1"/>
  <c r="N36" i="40"/>
  <c r="N36" i="54" s="1"/>
  <c r="M36" i="40"/>
  <c r="M36" i="54" s="1"/>
  <c r="N36" i="53" s="1"/>
  <c r="L36" i="40"/>
  <c r="L36" i="54" s="1"/>
  <c r="K36" i="40"/>
  <c r="K36" i="54" s="1"/>
  <c r="L36" i="53" s="1"/>
  <c r="J36" i="40"/>
  <c r="J36" i="54" s="1"/>
  <c r="I36" i="40"/>
  <c r="I36" i="54" s="1"/>
  <c r="J36" i="53" s="1"/>
  <c r="H36" i="40"/>
  <c r="H36" i="54" s="1"/>
  <c r="G36" i="40"/>
  <c r="G36" i="54" s="1"/>
  <c r="H36" i="53" s="1"/>
  <c r="F36" i="40"/>
  <c r="E36" i="40"/>
  <c r="D36" i="40"/>
  <c r="C36" i="40"/>
  <c r="B36" i="40"/>
  <c r="BC35" i="40"/>
  <c r="BC35" i="54" s="1"/>
  <c r="BB35" i="40"/>
  <c r="BB35" i="54" s="1"/>
  <c r="BC35" i="53" s="1"/>
  <c r="BA35" i="40"/>
  <c r="BA35" i="54" s="1"/>
  <c r="BB35" i="53" s="1"/>
  <c r="AZ35" i="40"/>
  <c r="AZ35" i="54" s="1"/>
  <c r="BA35" i="53" s="1"/>
  <c r="AY35" i="40"/>
  <c r="AY35" i="54" s="1"/>
  <c r="AX35" i="40"/>
  <c r="AX35" i="54" s="1"/>
  <c r="AY35" i="53" s="1"/>
  <c r="AW35" i="40"/>
  <c r="AW35" i="54" s="1"/>
  <c r="AX35" i="53" s="1"/>
  <c r="AV35" i="40"/>
  <c r="AV35" i="54" s="1"/>
  <c r="AW35" i="53" s="1"/>
  <c r="AU35" i="40"/>
  <c r="AU35" i="54" s="1"/>
  <c r="AT35" i="40"/>
  <c r="AT35" i="54" s="1"/>
  <c r="AU35" i="53" s="1"/>
  <c r="AS35" i="40"/>
  <c r="AS35" i="54" s="1"/>
  <c r="AT35" i="53" s="1"/>
  <c r="AR35" i="40"/>
  <c r="AR35" i="54" s="1"/>
  <c r="AS35" i="53" s="1"/>
  <c r="AQ35" i="40"/>
  <c r="AQ35" i="54" s="1"/>
  <c r="AP35" i="40"/>
  <c r="AP35" i="54" s="1"/>
  <c r="AQ35" i="53" s="1"/>
  <c r="AO35" i="40"/>
  <c r="AO35" i="54" s="1"/>
  <c r="AP35" i="53" s="1"/>
  <c r="AN35" i="40"/>
  <c r="AN35" i="54" s="1"/>
  <c r="AO35" i="53" s="1"/>
  <c r="AM35" i="40"/>
  <c r="AM35" i="54" s="1"/>
  <c r="AL35" i="40"/>
  <c r="AL35" i="54" s="1"/>
  <c r="AM35" i="53" s="1"/>
  <c r="AK35" i="40"/>
  <c r="AK35" i="54" s="1"/>
  <c r="AL35" i="53" s="1"/>
  <c r="AJ35" i="40"/>
  <c r="AJ35" i="54" s="1"/>
  <c r="AK35" i="53" s="1"/>
  <c r="AI35" i="40"/>
  <c r="AI35" i="54" s="1"/>
  <c r="AH35" i="40"/>
  <c r="AH35" i="54" s="1"/>
  <c r="AI35" i="53" s="1"/>
  <c r="AG35" i="40"/>
  <c r="AG35" i="54" s="1"/>
  <c r="AH35" i="53" s="1"/>
  <c r="AF35" i="40"/>
  <c r="AF35" i="54" s="1"/>
  <c r="AG35" i="53" s="1"/>
  <c r="AE35" i="40"/>
  <c r="AE35" i="54" s="1"/>
  <c r="AD35" i="40"/>
  <c r="AD35" i="54" s="1"/>
  <c r="AE35" i="53" s="1"/>
  <c r="AC35" i="40"/>
  <c r="AC35" i="54" s="1"/>
  <c r="AD35" i="53" s="1"/>
  <c r="AB35" i="40"/>
  <c r="AB35" i="54" s="1"/>
  <c r="AC35" i="53" s="1"/>
  <c r="AA35" i="40"/>
  <c r="AA35" i="54" s="1"/>
  <c r="Z35" i="40"/>
  <c r="Z35" i="54" s="1"/>
  <c r="AA35" i="53" s="1"/>
  <c r="Y35" i="40"/>
  <c r="Y35" i="54" s="1"/>
  <c r="Z35" i="53" s="1"/>
  <c r="X35" i="40"/>
  <c r="X35" i="54" s="1"/>
  <c r="Y35" i="53" s="1"/>
  <c r="W35" i="40"/>
  <c r="W35" i="54" s="1"/>
  <c r="V35" i="40"/>
  <c r="V35" i="54" s="1"/>
  <c r="W35" i="53" s="1"/>
  <c r="U35" i="40"/>
  <c r="U35" i="54" s="1"/>
  <c r="V35" i="53" s="1"/>
  <c r="T35" i="40"/>
  <c r="T35" i="54" s="1"/>
  <c r="U35" i="53" s="1"/>
  <c r="S35" i="40"/>
  <c r="S35" i="54" s="1"/>
  <c r="R35" i="40"/>
  <c r="R35" i="54" s="1"/>
  <c r="S35" i="53" s="1"/>
  <c r="Q35" i="40"/>
  <c r="Q35" i="54" s="1"/>
  <c r="R35" i="53" s="1"/>
  <c r="P35" i="40"/>
  <c r="P35" i="54" s="1"/>
  <c r="Q35" i="53" s="1"/>
  <c r="O35" i="40"/>
  <c r="O35" i="54" s="1"/>
  <c r="N35" i="40"/>
  <c r="N35" i="54" s="1"/>
  <c r="O35" i="53" s="1"/>
  <c r="M35" i="40"/>
  <c r="M35" i="54" s="1"/>
  <c r="N35" i="53" s="1"/>
  <c r="L35" i="40"/>
  <c r="L35" i="54" s="1"/>
  <c r="M35" i="53" s="1"/>
  <c r="K35" i="40"/>
  <c r="K35" i="54" s="1"/>
  <c r="J35" i="40"/>
  <c r="J35" i="54" s="1"/>
  <c r="K35" i="53" s="1"/>
  <c r="I35" i="40"/>
  <c r="I35" i="54" s="1"/>
  <c r="J35" i="53" s="1"/>
  <c r="H35" i="40"/>
  <c r="H35" i="54" s="1"/>
  <c r="I35" i="53" s="1"/>
  <c r="G35" i="40"/>
  <c r="G35" i="54" s="1"/>
  <c r="F35" i="40"/>
  <c r="E35" i="40"/>
  <c r="D35" i="40"/>
  <c r="C35" i="40"/>
  <c r="B35" i="40"/>
  <c r="BC34" i="40"/>
  <c r="BC34" i="54" s="1"/>
  <c r="BB34" i="40"/>
  <c r="BB34" i="54" s="1"/>
  <c r="BC34" i="53" s="1"/>
  <c r="BA34" i="40"/>
  <c r="BA34" i="54" s="1"/>
  <c r="AZ34" i="40"/>
  <c r="AZ34" i="54" s="1"/>
  <c r="BA34" i="53" s="1"/>
  <c r="AY34" i="40"/>
  <c r="AY34" i="54" s="1"/>
  <c r="AX34" i="40"/>
  <c r="AX34" i="54" s="1"/>
  <c r="AY34" i="53" s="1"/>
  <c r="AW34" i="40"/>
  <c r="AW34" i="54" s="1"/>
  <c r="AV34" i="40"/>
  <c r="AV34" i="54" s="1"/>
  <c r="AW34" i="53" s="1"/>
  <c r="AU34" i="40"/>
  <c r="AU34" i="54" s="1"/>
  <c r="AT34" i="40"/>
  <c r="AT34" i="54" s="1"/>
  <c r="AU34" i="53" s="1"/>
  <c r="AS34" i="40"/>
  <c r="AS34" i="54" s="1"/>
  <c r="AR34" i="40"/>
  <c r="AR34" i="54" s="1"/>
  <c r="AS34" i="53" s="1"/>
  <c r="AQ34" i="40"/>
  <c r="AQ34" i="54" s="1"/>
  <c r="AP34" i="40"/>
  <c r="AP34" i="54" s="1"/>
  <c r="AQ34" i="53" s="1"/>
  <c r="AO34" i="40"/>
  <c r="AO34" i="54" s="1"/>
  <c r="AN34" i="40"/>
  <c r="AN34" i="54" s="1"/>
  <c r="AO34" i="53" s="1"/>
  <c r="AM34" i="40"/>
  <c r="AM34" i="54" s="1"/>
  <c r="AL34" i="40"/>
  <c r="AL34" i="54" s="1"/>
  <c r="AM34" i="53" s="1"/>
  <c r="AK34" i="40"/>
  <c r="AK34" i="54" s="1"/>
  <c r="AJ34" i="40"/>
  <c r="AJ34" i="54" s="1"/>
  <c r="AK34" i="53" s="1"/>
  <c r="AI34" i="40"/>
  <c r="AI34" i="54" s="1"/>
  <c r="AH34" i="40"/>
  <c r="AH34" i="54" s="1"/>
  <c r="AI34" i="53" s="1"/>
  <c r="AG34" i="40"/>
  <c r="AG34" i="54" s="1"/>
  <c r="AF34" i="40"/>
  <c r="AF34" i="54" s="1"/>
  <c r="AG34" i="53" s="1"/>
  <c r="AE34" i="40"/>
  <c r="AE34" i="54" s="1"/>
  <c r="AD34" i="40"/>
  <c r="AD34" i="54" s="1"/>
  <c r="AE34" i="53" s="1"/>
  <c r="AC34" i="40"/>
  <c r="AC34" i="54" s="1"/>
  <c r="AB34" i="40"/>
  <c r="AB34" i="54" s="1"/>
  <c r="AC34" i="53" s="1"/>
  <c r="AA34" i="40"/>
  <c r="AA34" i="54" s="1"/>
  <c r="Z34" i="40"/>
  <c r="Z34" i="54" s="1"/>
  <c r="AA34" i="53" s="1"/>
  <c r="Y34" i="40"/>
  <c r="Y34" i="54" s="1"/>
  <c r="X34" i="40"/>
  <c r="X34" i="54" s="1"/>
  <c r="Y34" i="53" s="1"/>
  <c r="W34" i="40"/>
  <c r="W34" i="54" s="1"/>
  <c r="V34" i="40"/>
  <c r="V34" i="54" s="1"/>
  <c r="W34" i="53" s="1"/>
  <c r="U34" i="40"/>
  <c r="U34" i="54" s="1"/>
  <c r="T34" i="40"/>
  <c r="T34" i="54" s="1"/>
  <c r="U34" i="53" s="1"/>
  <c r="S34" i="40"/>
  <c r="S34" i="54" s="1"/>
  <c r="R34" i="40"/>
  <c r="R34" i="54" s="1"/>
  <c r="S34" i="53" s="1"/>
  <c r="Q34" i="40"/>
  <c r="Q34" i="54" s="1"/>
  <c r="P34" i="40"/>
  <c r="P34" i="54" s="1"/>
  <c r="Q34" i="53" s="1"/>
  <c r="O34" i="40"/>
  <c r="O34" i="54" s="1"/>
  <c r="N34" i="40"/>
  <c r="N34" i="54" s="1"/>
  <c r="O34" i="53" s="1"/>
  <c r="M34" i="40"/>
  <c r="M34" i="54" s="1"/>
  <c r="L34" i="40"/>
  <c r="L34" i="54" s="1"/>
  <c r="M34" i="53" s="1"/>
  <c r="K34" i="40"/>
  <c r="K34" i="54" s="1"/>
  <c r="J34" i="40"/>
  <c r="J34" i="54" s="1"/>
  <c r="K34" i="53" s="1"/>
  <c r="I34" i="40"/>
  <c r="I34" i="54" s="1"/>
  <c r="H34" i="40"/>
  <c r="H34" i="54" s="1"/>
  <c r="I34" i="53" s="1"/>
  <c r="G34" i="40"/>
  <c r="G34" i="54" s="1"/>
  <c r="F34" i="40"/>
  <c r="E34" i="40"/>
  <c r="D34" i="40"/>
  <c r="C34" i="40"/>
  <c r="B34" i="40"/>
  <c r="BC33" i="40"/>
  <c r="BC33" i="54" s="1"/>
  <c r="BB33" i="40"/>
  <c r="BB33" i="54" s="1"/>
  <c r="BC33" i="53" s="1"/>
  <c r="BA33" i="40"/>
  <c r="BA33" i="54" s="1"/>
  <c r="AZ33" i="40"/>
  <c r="AZ33" i="54" s="1"/>
  <c r="BA33" i="53" s="1"/>
  <c r="AY33" i="40"/>
  <c r="AY33" i="54" s="1"/>
  <c r="AX33" i="40"/>
  <c r="AX33" i="54" s="1"/>
  <c r="AY33" i="53" s="1"/>
  <c r="AW33" i="40"/>
  <c r="AW33" i="54" s="1"/>
  <c r="AV33" i="40"/>
  <c r="AV33" i="54" s="1"/>
  <c r="AW33" i="53" s="1"/>
  <c r="AU33" i="40"/>
  <c r="AU33" i="54" s="1"/>
  <c r="AT33" i="40"/>
  <c r="AT33" i="54" s="1"/>
  <c r="AU33" i="53" s="1"/>
  <c r="AS33" i="40"/>
  <c r="AS33" i="54" s="1"/>
  <c r="AR33" i="40"/>
  <c r="AR33" i="54" s="1"/>
  <c r="AS33" i="53" s="1"/>
  <c r="AQ33" i="40"/>
  <c r="AQ33" i="54" s="1"/>
  <c r="AP33" i="40"/>
  <c r="AP33" i="54" s="1"/>
  <c r="AQ33" i="53" s="1"/>
  <c r="AO33" i="40"/>
  <c r="AO33" i="54" s="1"/>
  <c r="AN33" i="40"/>
  <c r="AN33" i="54" s="1"/>
  <c r="AO33" i="53" s="1"/>
  <c r="AM33" i="40"/>
  <c r="AM33" i="54" s="1"/>
  <c r="AL33" i="40"/>
  <c r="AK33" i="40"/>
  <c r="AJ33" i="40"/>
  <c r="AI33" i="40"/>
  <c r="AH33" i="40"/>
  <c r="AG33" i="40"/>
  <c r="AF33" i="40"/>
  <c r="AE33" i="40"/>
  <c r="AD33" i="40"/>
  <c r="AC33" i="40"/>
  <c r="AB33" i="40"/>
  <c r="AA33" i="40"/>
  <c r="Z33" i="40"/>
  <c r="Y33" i="40"/>
  <c r="X33" i="40"/>
  <c r="W33" i="40"/>
  <c r="V33" i="40"/>
  <c r="U33" i="40"/>
  <c r="T33" i="40"/>
  <c r="S33" i="40"/>
  <c r="R33" i="40"/>
  <c r="Q33" i="40"/>
  <c r="P33" i="40"/>
  <c r="O33" i="40"/>
  <c r="N33" i="40"/>
  <c r="M33" i="40"/>
  <c r="L33" i="40"/>
  <c r="K33" i="40"/>
  <c r="J33" i="40"/>
  <c r="I33" i="40"/>
  <c r="H33" i="40"/>
  <c r="G33" i="40"/>
  <c r="F33" i="40"/>
  <c r="E33" i="40"/>
  <c r="D33" i="40"/>
  <c r="C33" i="40"/>
  <c r="B33" i="40"/>
  <c r="BC32" i="40"/>
  <c r="BC32" i="54" s="1"/>
  <c r="BB32" i="40"/>
  <c r="BB32" i="54" s="1"/>
  <c r="BC32" i="53" s="1"/>
  <c r="BA32" i="40"/>
  <c r="BA32" i="54" s="1"/>
  <c r="AZ32" i="40"/>
  <c r="AZ32" i="54" s="1"/>
  <c r="BA32" i="53" s="1"/>
  <c r="AY32" i="40"/>
  <c r="AY32" i="54" s="1"/>
  <c r="AX32" i="40"/>
  <c r="AX32" i="54" s="1"/>
  <c r="AY32" i="53" s="1"/>
  <c r="AW32" i="40"/>
  <c r="AW32" i="54" s="1"/>
  <c r="AV32" i="40"/>
  <c r="AV32" i="54" s="1"/>
  <c r="AW32" i="53" s="1"/>
  <c r="AU32" i="40"/>
  <c r="AU32" i="54" s="1"/>
  <c r="AT32" i="40"/>
  <c r="AT32" i="54" s="1"/>
  <c r="AU32" i="53" s="1"/>
  <c r="AS32" i="40"/>
  <c r="AS32" i="54" s="1"/>
  <c r="AR32" i="40"/>
  <c r="AR32" i="54" s="1"/>
  <c r="AS32" i="53" s="1"/>
  <c r="AQ32" i="40"/>
  <c r="AQ32" i="54" s="1"/>
  <c r="AP32" i="40"/>
  <c r="AP32" i="54" s="1"/>
  <c r="AQ32" i="53" s="1"/>
  <c r="AO32" i="40"/>
  <c r="AO32" i="54" s="1"/>
  <c r="AN32" i="40"/>
  <c r="AN32" i="54" s="1"/>
  <c r="AO32" i="53" s="1"/>
  <c r="AM32" i="40"/>
  <c r="AM32" i="54" s="1"/>
  <c r="AL32" i="40"/>
  <c r="AL32" i="54" s="1"/>
  <c r="AM32" i="53" s="1"/>
  <c r="AK32" i="40"/>
  <c r="AK32" i="54" s="1"/>
  <c r="AJ32" i="40"/>
  <c r="AJ32" i="54" s="1"/>
  <c r="AK32" i="53" s="1"/>
  <c r="AI32" i="40"/>
  <c r="AI32" i="54" s="1"/>
  <c r="AH32" i="40"/>
  <c r="AH32" i="54" s="1"/>
  <c r="AI32" i="53" s="1"/>
  <c r="AG32" i="40"/>
  <c r="AG32" i="54" s="1"/>
  <c r="AF32" i="40"/>
  <c r="AF32" i="54" s="1"/>
  <c r="AG32" i="53" s="1"/>
  <c r="AE32" i="40"/>
  <c r="AE32" i="54" s="1"/>
  <c r="AD32" i="40"/>
  <c r="AD32" i="54" s="1"/>
  <c r="AE32" i="53" s="1"/>
  <c r="AC32" i="40"/>
  <c r="AC32" i="54" s="1"/>
  <c r="AB32" i="40"/>
  <c r="AB32" i="54" s="1"/>
  <c r="AC32" i="53" s="1"/>
  <c r="AA32" i="40"/>
  <c r="AA32" i="54" s="1"/>
  <c r="Z32" i="40"/>
  <c r="Z32" i="54" s="1"/>
  <c r="AA32" i="53" s="1"/>
  <c r="Y32" i="40"/>
  <c r="Y32" i="54" s="1"/>
  <c r="X32" i="40"/>
  <c r="X32" i="54" s="1"/>
  <c r="Y32" i="53" s="1"/>
  <c r="W32" i="40"/>
  <c r="W32" i="54" s="1"/>
  <c r="V32" i="40"/>
  <c r="V32" i="54" s="1"/>
  <c r="W32" i="53" s="1"/>
  <c r="U32" i="40"/>
  <c r="U32" i="54" s="1"/>
  <c r="T32" i="40"/>
  <c r="T32" i="54" s="1"/>
  <c r="U32" i="53" s="1"/>
  <c r="S32" i="40"/>
  <c r="S32" i="54" s="1"/>
  <c r="R32" i="40"/>
  <c r="R32" i="54" s="1"/>
  <c r="S32" i="53" s="1"/>
  <c r="Q32" i="40"/>
  <c r="Q32" i="54" s="1"/>
  <c r="P32" i="40"/>
  <c r="P32" i="54" s="1"/>
  <c r="Q32" i="53" s="1"/>
  <c r="O32" i="40"/>
  <c r="O32" i="54" s="1"/>
  <c r="N32" i="40"/>
  <c r="N32" i="54" s="1"/>
  <c r="O32" i="53" s="1"/>
  <c r="M32" i="40"/>
  <c r="M32" i="54" s="1"/>
  <c r="L32" i="40"/>
  <c r="L32" i="54" s="1"/>
  <c r="M32" i="53" s="1"/>
  <c r="K32" i="40"/>
  <c r="K32" i="54" s="1"/>
  <c r="J32" i="40"/>
  <c r="J32" i="54" s="1"/>
  <c r="K32" i="53" s="1"/>
  <c r="I32" i="40"/>
  <c r="I32" i="54" s="1"/>
  <c r="H32" i="40"/>
  <c r="H32" i="54" s="1"/>
  <c r="I32" i="53" s="1"/>
  <c r="G32" i="40"/>
  <c r="G32" i="54" s="1"/>
  <c r="F32" i="40"/>
  <c r="E32" i="40"/>
  <c r="D32" i="40"/>
  <c r="C32" i="40"/>
  <c r="B32" i="40"/>
  <c r="BC31" i="40"/>
  <c r="BC31" i="54" s="1"/>
  <c r="BB31" i="40"/>
  <c r="BB31" i="54" s="1"/>
  <c r="BC31" i="53" s="1"/>
  <c r="BA31" i="40"/>
  <c r="BA31" i="54" s="1"/>
  <c r="AZ31" i="40"/>
  <c r="AZ31" i="54" s="1"/>
  <c r="BA31" i="53" s="1"/>
  <c r="AY31" i="40"/>
  <c r="AY31" i="54" s="1"/>
  <c r="AX31" i="40"/>
  <c r="AX31" i="54" s="1"/>
  <c r="AY31" i="53" s="1"/>
  <c r="AW31" i="40"/>
  <c r="AW31" i="54" s="1"/>
  <c r="AV31" i="40"/>
  <c r="AV31" i="54" s="1"/>
  <c r="AW31" i="53" s="1"/>
  <c r="AU31" i="40"/>
  <c r="AU31" i="54" s="1"/>
  <c r="AT31" i="40"/>
  <c r="AT31" i="54" s="1"/>
  <c r="AU31" i="53" s="1"/>
  <c r="AS31" i="40"/>
  <c r="AS31" i="54" s="1"/>
  <c r="AR31" i="40"/>
  <c r="AR31" i="54" s="1"/>
  <c r="AS31" i="53" s="1"/>
  <c r="AQ31" i="40"/>
  <c r="AQ31" i="54" s="1"/>
  <c r="AP31" i="40"/>
  <c r="AP31" i="54" s="1"/>
  <c r="AQ31" i="53" s="1"/>
  <c r="AO31" i="40"/>
  <c r="AO31" i="54" s="1"/>
  <c r="AN31" i="40"/>
  <c r="AN31" i="54" s="1"/>
  <c r="AO31" i="53" s="1"/>
  <c r="AM31" i="40"/>
  <c r="AM31" i="54" s="1"/>
  <c r="AL31" i="40"/>
  <c r="AL31" i="54" s="1"/>
  <c r="AM31" i="53" s="1"/>
  <c r="AK31" i="40"/>
  <c r="AK31" i="54" s="1"/>
  <c r="AJ31" i="40"/>
  <c r="AJ31" i="54" s="1"/>
  <c r="AK31" i="53" s="1"/>
  <c r="AI31" i="40"/>
  <c r="AI31" i="54" s="1"/>
  <c r="AH31" i="40"/>
  <c r="AH31" i="54" s="1"/>
  <c r="AI31" i="53" s="1"/>
  <c r="AG31" i="40"/>
  <c r="AG31" i="54" s="1"/>
  <c r="AF31" i="40"/>
  <c r="AF31" i="54" s="1"/>
  <c r="AG31" i="53" s="1"/>
  <c r="AE31" i="40"/>
  <c r="AE31" i="54" s="1"/>
  <c r="AD31" i="40"/>
  <c r="AD31" i="54" s="1"/>
  <c r="AE31" i="53" s="1"/>
  <c r="AC31" i="40"/>
  <c r="AC31" i="54" s="1"/>
  <c r="AB31" i="40"/>
  <c r="AB31" i="54" s="1"/>
  <c r="AC31" i="53" s="1"/>
  <c r="AA31" i="40"/>
  <c r="AA31" i="54" s="1"/>
  <c r="Z31" i="40"/>
  <c r="Z31" i="54" s="1"/>
  <c r="AA31" i="53" s="1"/>
  <c r="Y31" i="40"/>
  <c r="Y31" i="54" s="1"/>
  <c r="X31" i="40"/>
  <c r="X31" i="54" s="1"/>
  <c r="Y31" i="53" s="1"/>
  <c r="W31" i="40"/>
  <c r="W31" i="54" s="1"/>
  <c r="V31" i="40"/>
  <c r="V31" i="54" s="1"/>
  <c r="W31" i="53" s="1"/>
  <c r="U31" i="40"/>
  <c r="U31" i="54" s="1"/>
  <c r="T31" i="40"/>
  <c r="T31" i="54" s="1"/>
  <c r="U31" i="53" s="1"/>
  <c r="S31" i="40"/>
  <c r="S31" i="54" s="1"/>
  <c r="R31" i="40"/>
  <c r="R31" i="54" s="1"/>
  <c r="S31" i="53" s="1"/>
  <c r="Q31" i="40"/>
  <c r="Q31" i="54" s="1"/>
  <c r="P31" i="40"/>
  <c r="P31" i="54" s="1"/>
  <c r="Q31" i="53" s="1"/>
  <c r="O31" i="40"/>
  <c r="O31" i="54" s="1"/>
  <c r="N31" i="40"/>
  <c r="N31" i="54" s="1"/>
  <c r="O31" i="53" s="1"/>
  <c r="M31" i="40"/>
  <c r="M31" i="54" s="1"/>
  <c r="L31" i="40"/>
  <c r="L31" i="54" s="1"/>
  <c r="M31" i="53" s="1"/>
  <c r="K31" i="40"/>
  <c r="K31" i="54" s="1"/>
  <c r="J31" i="40"/>
  <c r="J31" i="54" s="1"/>
  <c r="K31" i="53" s="1"/>
  <c r="I31" i="40"/>
  <c r="I31" i="54" s="1"/>
  <c r="H31" i="40"/>
  <c r="H31" i="54" s="1"/>
  <c r="I31" i="53" s="1"/>
  <c r="G31" i="40"/>
  <c r="G31" i="54" s="1"/>
  <c r="F31" i="40"/>
  <c r="E31" i="40"/>
  <c r="D31" i="40"/>
  <c r="C31" i="40"/>
  <c r="B31" i="40"/>
  <c r="BC30" i="40"/>
  <c r="BC30" i="54" s="1"/>
  <c r="BB30" i="40"/>
  <c r="BB30" i="54" s="1"/>
  <c r="BC30" i="53" s="1"/>
  <c r="BA30" i="40"/>
  <c r="BA30" i="54" s="1"/>
  <c r="AZ30" i="40"/>
  <c r="AZ30" i="54" s="1"/>
  <c r="BA30" i="53" s="1"/>
  <c r="AY30" i="40"/>
  <c r="AY30" i="54" s="1"/>
  <c r="AX30" i="40"/>
  <c r="AX30" i="54" s="1"/>
  <c r="AY30" i="53" s="1"/>
  <c r="AW30" i="40"/>
  <c r="AW30" i="54" s="1"/>
  <c r="AV30" i="40"/>
  <c r="AV30" i="54" s="1"/>
  <c r="AW30" i="53" s="1"/>
  <c r="AU30" i="40"/>
  <c r="AU30" i="54" s="1"/>
  <c r="AT30" i="40"/>
  <c r="AT30" i="54" s="1"/>
  <c r="AU30" i="53" s="1"/>
  <c r="AS30" i="40"/>
  <c r="AS30" i="54" s="1"/>
  <c r="AR30" i="40"/>
  <c r="AR30" i="54" s="1"/>
  <c r="AS30" i="53" s="1"/>
  <c r="AQ30" i="40"/>
  <c r="AQ30" i="54" s="1"/>
  <c r="AP30" i="40"/>
  <c r="AP30" i="54" s="1"/>
  <c r="AQ30" i="53" s="1"/>
  <c r="AO30" i="40"/>
  <c r="AO30" i="54" s="1"/>
  <c r="AN30" i="40"/>
  <c r="AN30" i="54" s="1"/>
  <c r="AO30" i="53" s="1"/>
  <c r="AM30" i="40"/>
  <c r="AM30" i="54" s="1"/>
  <c r="AL30" i="40"/>
  <c r="AL30" i="54" s="1"/>
  <c r="AM30" i="53" s="1"/>
  <c r="AK30" i="40"/>
  <c r="AK30" i="54" s="1"/>
  <c r="AJ30" i="40"/>
  <c r="AJ30" i="54" s="1"/>
  <c r="AK30" i="53" s="1"/>
  <c r="AI30" i="40"/>
  <c r="AI30" i="54" s="1"/>
  <c r="AH30" i="40"/>
  <c r="AH30" i="54" s="1"/>
  <c r="AI30" i="53" s="1"/>
  <c r="AG30" i="40"/>
  <c r="AG30" i="54" s="1"/>
  <c r="AF30" i="40"/>
  <c r="AF30" i="54" s="1"/>
  <c r="AG30" i="53" s="1"/>
  <c r="AE30" i="40"/>
  <c r="AE30" i="54" s="1"/>
  <c r="AD30" i="40"/>
  <c r="AD30" i="54" s="1"/>
  <c r="AE30" i="53" s="1"/>
  <c r="AC30" i="40"/>
  <c r="AC30" i="54" s="1"/>
  <c r="AB30" i="40"/>
  <c r="AB30" i="54" s="1"/>
  <c r="AC30" i="53" s="1"/>
  <c r="AA30" i="40"/>
  <c r="AA30" i="54" s="1"/>
  <c r="Z30" i="40"/>
  <c r="Z30" i="54" s="1"/>
  <c r="AA30" i="53" s="1"/>
  <c r="Y30" i="40"/>
  <c r="Y30" i="54" s="1"/>
  <c r="X30" i="40"/>
  <c r="X30" i="54" s="1"/>
  <c r="Y30" i="53" s="1"/>
  <c r="W30" i="40"/>
  <c r="W30" i="54" s="1"/>
  <c r="V30" i="40"/>
  <c r="V30" i="54" s="1"/>
  <c r="W30" i="53" s="1"/>
  <c r="U30" i="40"/>
  <c r="U30" i="54" s="1"/>
  <c r="T30" i="40"/>
  <c r="T30" i="54" s="1"/>
  <c r="U30" i="53" s="1"/>
  <c r="S30" i="40"/>
  <c r="S30" i="54" s="1"/>
  <c r="R30" i="40"/>
  <c r="R30" i="54" s="1"/>
  <c r="S30" i="53" s="1"/>
  <c r="Q30" i="40"/>
  <c r="Q30" i="54" s="1"/>
  <c r="P30" i="40"/>
  <c r="P30" i="54" s="1"/>
  <c r="Q30" i="53" s="1"/>
  <c r="O30" i="40"/>
  <c r="O30" i="54" s="1"/>
  <c r="N30" i="40"/>
  <c r="N30" i="54" s="1"/>
  <c r="O30" i="53" s="1"/>
  <c r="M30" i="40"/>
  <c r="M30" i="54" s="1"/>
  <c r="L30" i="40"/>
  <c r="L30" i="54" s="1"/>
  <c r="M30" i="53" s="1"/>
  <c r="K30" i="40"/>
  <c r="K30" i="54" s="1"/>
  <c r="J30" i="40"/>
  <c r="J30" i="54" s="1"/>
  <c r="K30" i="53" s="1"/>
  <c r="I30" i="40"/>
  <c r="I30" i="54" s="1"/>
  <c r="H30" i="40"/>
  <c r="H30" i="54" s="1"/>
  <c r="I30" i="53" s="1"/>
  <c r="G30" i="40"/>
  <c r="G30" i="54" s="1"/>
  <c r="F30" i="40"/>
  <c r="E30" i="40"/>
  <c r="D30" i="40"/>
  <c r="C30" i="40"/>
  <c r="B30" i="40"/>
  <c r="BC29" i="40"/>
  <c r="BC29" i="54" s="1"/>
  <c r="BB29" i="40"/>
  <c r="BB29" i="54" s="1"/>
  <c r="BC29" i="53" s="1"/>
  <c r="BA29" i="40"/>
  <c r="BA29" i="54" s="1"/>
  <c r="AZ29" i="40"/>
  <c r="AZ29" i="54" s="1"/>
  <c r="BA29" i="53" s="1"/>
  <c r="AY29" i="40"/>
  <c r="AY29" i="54" s="1"/>
  <c r="AX29" i="40"/>
  <c r="AX29" i="54" s="1"/>
  <c r="AY29" i="53" s="1"/>
  <c r="AW29" i="40"/>
  <c r="AW29" i="54" s="1"/>
  <c r="AV29" i="40"/>
  <c r="AV29" i="54" s="1"/>
  <c r="AW29" i="53" s="1"/>
  <c r="AU29" i="40"/>
  <c r="AU29" i="54" s="1"/>
  <c r="AT29" i="40"/>
  <c r="AT29" i="54" s="1"/>
  <c r="AU29" i="53" s="1"/>
  <c r="AS29" i="40"/>
  <c r="AS29" i="54" s="1"/>
  <c r="AR29" i="40"/>
  <c r="AR29" i="54" s="1"/>
  <c r="AS29" i="53" s="1"/>
  <c r="AQ29" i="40"/>
  <c r="AQ29" i="54" s="1"/>
  <c r="AP29" i="40"/>
  <c r="AP29" i="54" s="1"/>
  <c r="AQ29" i="53" s="1"/>
  <c r="AO29" i="40"/>
  <c r="AO29" i="54" s="1"/>
  <c r="AN29" i="40"/>
  <c r="AN29" i="54" s="1"/>
  <c r="AO29" i="53" s="1"/>
  <c r="AM29" i="40"/>
  <c r="AM29" i="54" s="1"/>
  <c r="AL29" i="40"/>
  <c r="AL29" i="54" s="1"/>
  <c r="AM29" i="53" s="1"/>
  <c r="AK29" i="40"/>
  <c r="AK29" i="54" s="1"/>
  <c r="AJ29" i="40"/>
  <c r="AJ29" i="54" s="1"/>
  <c r="AK29" i="53" s="1"/>
  <c r="AI29" i="40"/>
  <c r="AI29" i="54" s="1"/>
  <c r="AH29" i="40"/>
  <c r="AH29" i="54" s="1"/>
  <c r="AI29" i="53" s="1"/>
  <c r="AG29" i="40"/>
  <c r="AG29" i="54" s="1"/>
  <c r="AF29" i="40"/>
  <c r="AF29" i="54" s="1"/>
  <c r="AG29" i="53" s="1"/>
  <c r="AE29" i="40"/>
  <c r="AE29" i="54" s="1"/>
  <c r="AD29" i="40"/>
  <c r="AD29" i="54" s="1"/>
  <c r="AE29" i="53" s="1"/>
  <c r="AC29" i="40"/>
  <c r="AC29" i="54" s="1"/>
  <c r="AB29" i="40"/>
  <c r="AB29" i="54" s="1"/>
  <c r="AC29" i="53" s="1"/>
  <c r="AA29" i="40"/>
  <c r="AA29" i="54" s="1"/>
  <c r="Z29" i="40"/>
  <c r="Z29" i="54" s="1"/>
  <c r="AA29" i="53" s="1"/>
  <c r="Y29" i="40"/>
  <c r="Y29" i="54" s="1"/>
  <c r="X29" i="40"/>
  <c r="X29" i="54" s="1"/>
  <c r="Y29" i="53" s="1"/>
  <c r="W29" i="40"/>
  <c r="W29" i="54" s="1"/>
  <c r="V29" i="40"/>
  <c r="V29" i="54" s="1"/>
  <c r="W29" i="53" s="1"/>
  <c r="U29" i="40"/>
  <c r="U29" i="54" s="1"/>
  <c r="T29" i="40"/>
  <c r="T29" i="54" s="1"/>
  <c r="U29" i="53" s="1"/>
  <c r="S29" i="40"/>
  <c r="S29" i="54" s="1"/>
  <c r="R29" i="40"/>
  <c r="R29" i="54" s="1"/>
  <c r="S29" i="53" s="1"/>
  <c r="Q29" i="40"/>
  <c r="Q29" i="54" s="1"/>
  <c r="P29" i="40"/>
  <c r="P29" i="54" s="1"/>
  <c r="Q29" i="53" s="1"/>
  <c r="O29" i="40"/>
  <c r="O29" i="54" s="1"/>
  <c r="N29" i="40"/>
  <c r="N29" i="54" s="1"/>
  <c r="O29" i="53" s="1"/>
  <c r="M29" i="40"/>
  <c r="M29" i="54" s="1"/>
  <c r="L29" i="40"/>
  <c r="L29" i="54" s="1"/>
  <c r="M29" i="53" s="1"/>
  <c r="K29" i="40"/>
  <c r="K29" i="54" s="1"/>
  <c r="J29" i="40"/>
  <c r="J29" i="54" s="1"/>
  <c r="K29" i="53" s="1"/>
  <c r="I29" i="40"/>
  <c r="I29" i="54" s="1"/>
  <c r="H29" i="40"/>
  <c r="H29" i="54" s="1"/>
  <c r="I29" i="53" s="1"/>
  <c r="G29" i="40"/>
  <c r="G29" i="54" s="1"/>
  <c r="F29" i="40"/>
  <c r="E29" i="40"/>
  <c r="D29" i="40"/>
  <c r="C29" i="40"/>
  <c r="B29" i="40"/>
  <c r="BC28" i="40"/>
  <c r="BC28" i="54" s="1"/>
  <c r="BB28" i="40"/>
  <c r="BB28" i="54" s="1"/>
  <c r="BC28" i="53" s="1"/>
  <c r="BA28" i="40"/>
  <c r="BA28" i="54" s="1"/>
  <c r="AZ28" i="40"/>
  <c r="AZ28" i="54" s="1"/>
  <c r="BA28" i="53" s="1"/>
  <c r="AY28" i="40"/>
  <c r="AY28" i="54" s="1"/>
  <c r="AX28" i="40"/>
  <c r="AX28" i="54" s="1"/>
  <c r="AY28" i="53" s="1"/>
  <c r="AW28" i="40"/>
  <c r="AW28" i="54" s="1"/>
  <c r="AV28" i="40"/>
  <c r="AV28" i="54" s="1"/>
  <c r="AW28" i="53" s="1"/>
  <c r="AU28" i="40"/>
  <c r="AU28" i="54" s="1"/>
  <c r="AT28" i="40"/>
  <c r="AT28" i="54" s="1"/>
  <c r="AU28" i="53" s="1"/>
  <c r="AS28" i="40"/>
  <c r="AS28" i="54" s="1"/>
  <c r="AR28" i="40"/>
  <c r="AR28" i="54" s="1"/>
  <c r="AS28" i="53" s="1"/>
  <c r="AQ28" i="40"/>
  <c r="AQ28" i="54" s="1"/>
  <c r="AP28" i="40"/>
  <c r="AP28" i="54" s="1"/>
  <c r="AQ28" i="53" s="1"/>
  <c r="AO28" i="40"/>
  <c r="AO28" i="54" s="1"/>
  <c r="AN28" i="40"/>
  <c r="AN28" i="54" s="1"/>
  <c r="AO28" i="53" s="1"/>
  <c r="AM28" i="40"/>
  <c r="AM28" i="54" s="1"/>
  <c r="AL28" i="40"/>
  <c r="AL28" i="54" s="1"/>
  <c r="AM28" i="53" s="1"/>
  <c r="AK28" i="40"/>
  <c r="AK28" i="54" s="1"/>
  <c r="AJ28" i="40"/>
  <c r="AJ28" i="54" s="1"/>
  <c r="AK28" i="53" s="1"/>
  <c r="AI28" i="40"/>
  <c r="AI28" i="54" s="1"/>
  <c r="AH28" i="40"/>
  <c r="AH28" i="54" s="1"/>
  <c r="AI28" i="53" s="1"/>
  <c r="AG28" i="40"/>
  <c r="AG28" i="54" s="1"/>
  <c r="AF28" i="40"/>
  <c r="AF28" i="54" s="1"/>
  <c r="AG28" i="53" s="1"/>
  <c r="AE28" i="40"/>
  <c r="AE28" i="54" s="1"/>
  <c r="AD28" i="40"/>
  <c r="AD28" i="54" s="1"/>
  <c r="AE28" i="53" s="1"/>
  <c r="AC28" i="40"/>
  <c r="AC28" i="54" s="1"/>
  <c r="AB28" i="40"/>
  <c r="AB28" i="54" s="1"/>
  <c r="AC28" i="53" s="1"/>
  <c r="AA28" i="40"/>
  <c r="AA28" i="54" s="1"/>
  <c r="Z28" i="40"/>
  <c r="Z28" i="54" s="1"/>
  <c r="AA28" i="53" s="1"/>
  <c r="Y28" i="40"/>
  <c r="Y28" i="54" s="1"/>
  <c r="X28" i="40"/>
  <c r="X28" i="54" s="1"/>
  <c r="Y28" i="53" s="1"/>
  <c r="W28" i="40"/>
  <c r="W28" i="54" s="1"/>
  <c r="V28" i="40"/>
  <c r="V28" i="54" s="1"/>
  <c r="W28" i="53" s="1"/>
  <c r="U28" i="40"/>
  <c r="U28" i="54" s="1"/>
  <c r="T28" i="40"/>
  <c r="T28" i="54" s="1"/>
  <c r="U28" i="53" s="1"/>
  <c r="S28" i="40"/>
  <c r="S28" i="54" s="1"/>
  <c r="R28" i="40"/>
  <c r="R28" i="54" s="1"/>
  <c r="S28" i="53" s="1"/>
  <c r="Q28" i="40"/>
  <c r="Q28" i="54" s="1"/>
  <c r="P28" i="40"/>
  <c r="P28" i="54" s="1"/>
  <c r="Q28" i="53" s="1"/>
  <c r="O28" i="40"/>
  <c r="O28" i="54" s="1"/>
  <c r="N28" i="40"/>
  <c r="N28" i="54" s="1"/>
  <c r="O28" i="53" s="1"/>
  <c r="M28" i="40"/>
  <c r="M28" i="54" s="1"/>
  <c r="L28" i="40"/>
  <c r="L28" i="54" s="1"/>
  <c r="M28" i="53" s="1"/>
  <c r="K28" i="40"/>
  <c r="K28" i="54" s="1"/>
  <c r="J28" i="40"/>
  <c r="J28" i="54" s="1"/>
  <c r="K28" i="53" s="1"/>
  <c r="I28" i="40"/>
  <c r="I28" i="54" s="1"/>
  <c r="H28" i="40"/>
  <c r="H28" i="54" s="1"/>
  <c r="I28" i="53" s="1"/>
  <c r="G28" i="40"/>
  <c r="G28" i="54" s="1"/>
  <c r="F28" i="40"/>
  <c r="E28" i="40"/>
  <c r="D28" i="40"/>
  <c r="C28" i="40"/>
  <c r="B28" i="40"/>
  <c r="BC27" i="40"/>
  <c r="BC27" i="54" s="1"/>
  <c r="BB27" i="40"/>
  <c r="BB27" i="54" s="1"/>
  <c r="BC27" i="53" s="1"/>
  <c r="BA27" i="40"/>
  <c r="BA27" i="54" s="1"/>
  <c r="AZ27" i="40"/>
  <c r="AZ27" i="54" s="1"/>
  <c r="BA27" i="53" s="1"/>
  <c r="AY27" i="40"/>
  <c r="AY27" i="54" s="1"/>
  <c r="AX27" i="40"/>
  <c r="AX27" i="54" s="1"/>
  <c r="AY27" i="53" s="1"/>
  <c r="AW27" i="40"/>
  <c r="AW27" i="54" s="1"/>
  <c r="AV27" i="40"/>
  <c r="AV27" i="54" s="1"/>
  <c r="AW27" i="53" s="1"/>
  <c r="AU27" i="40"/>
  <c r="AU27" i="54" s="1"/>
  <c r="AT27" i="40"/>
  <c r="AT27" i="54" s="1"/>
  <c r="AU27" i="53" s="1"/>
  <c r="AS27" i="40"/>
  <c r="AS27" i="54" s="1"/>
  <c r="AR27" i="40"/>
  <c r="AR27" i="54" s="1"/>
  <c r="AS27" i="53" s="1"/>
  <c r="AQ27" i="40"/>
  <c r="AQ27" i="54" s="1"/>
  <c r="AP27" i="40"/>
  <c r="AP27" i="54" s="1"/>
  <c r="AQ27" i="53" s="1"/>
  <c r="AO27" i="40"/>
  <c r="AO27" i="54" s="1"/>
  <c r="AN27" i="40"/>
  <c r="AN27" i="54" s="1"/>
  <c r="AO27" i="53" s="1"/>
  <c r="AM27" i="40"/>
  <c r="AM27" i="54" s="1"/>
  <c r="AL27" i="40"/>
  <c r="AL27" i="54" s="1"/>
  <c r="AM27" i="53" s="1"/>
  <c r="AK27" i="40"/>
  <c r="AK27" i="54" s="1"/>
  <c r="AJ27" i="40"/>
  <c r="AJ27" i="54" s="1"/>
  <c r="AK27" i="53" s="1"/>
  <c r="AI27" i="40"/>
  <c r="AI27" i="54" s="1"/>
  <c r="AH27" i="40"/>
  <c r="AH27" i="54" s="1"/>
  <c r="AI27" i="53" s="1"/>
  <c r="AG27" i="40"/>
  <c r="AG27" i="54" s="1"/>
  <c r="AF27" i="40"/>
  <c r="AF27" i="54" s="1"/>
  <c r="AG27" i="53" s="1"/>
  <c r="AE27" i="40"/>
  <c r="AE27" i="54" s="1"/>
  <c r="AD27" i="40"/>
  <c r="AD27" i="54" s="1"/>
  <c r="AE27" i="53" s="1"/>
  <c r="AC27" i="40"/>
  <c r="AC27" i="54" s="1"/>
  <c r="AB27" i="40"/>
  <c r="AB27" i="54" s="1"/>
  <c r="AC27" i="53" s="1"/>
  <c r="AA27" i="40"/>
  <c r="AA27" i="54" s="1"/>
  <c r="Z27" i="40"/>
  <c r="Z27" i="54" s="1"/>
  <c r="AA27" i="53" s="1"/>
  <c r="Y27" i="40"/>
  <c r="Y27" i="54" s="1"/>
  <c r="X27" i="40"/>
  <c r="X27" i="54" s="1"/>
  <c r="Y27" i="53" s="1"/>
  <c r="W27" i="40"/>
  <c r="W27" i="54" s="1"/>
  <c r="V27" i="40"/>
  <c r="V27" i="54" s="1"/>
  <c r="W27" i="53" s="1"/>
  <c r="U27" i="40"/>
  <c r="U27" i="54" s="1"/>
  <c r="T27" i="40"/>
  <c r="T27" i="54" s="1"/>
  <c r="U27" i="53" s="1"/>
  <c r="S27" i="40"/>
  <c r="S27" i="54" s="1"/>
  <c r="R27" i="40"/>
  <c r="R27" i="54" s="1"/>
  <c r="S27" i="53" s="1"/>
  <c r="Q27" i="40"/>
  <c r="Q27" i="54" s="1"/>
  <c r="P27" i="40"/>
  <c r="P27" i="54" s="1"/>
  <c r="Q27" i="53" s="1"/>
  <c r="O27" i="40"/>
  <c r="O27" i="54" s="1"/>
  <c r="N27" i="40"/>
  <c r="N27" i="54" s="1"/>
  <c r="O27" i="53" s="1"/>
  <c r="M27" i="40"/>
  <c r="M27" i="54" s="1"/>
  <c r="L27" i="40"/>
  <c r="L27" i="54" s="1"/>
  <c r="M27" i="53" s="1"/>
  <c r="K27" i="40"/>
  <c r="K27" i="54" s="1"/>
  <c r="J27" i="40"/>
  <c r="J27" i="54" s="1"/>
  <c r="K27" i="53" s="1"/>
  <c r="I27" i="40"/>
  <c r="I27" i="54" s="1"/>
  <c r="H27" i="40"/>
  <c r="H27" i="54" s="1"/>
  <c r="I27" i="53" s="1"/>
  <c r="G27" i="40"/>
  <c r="G27" i="54" s="1"/>
  <c r="F27" i="40"/>
  <c r="E27" i="40"/>
  <c r="D27" i="40"/>
  <c r="C27" i="40"/>
  <c r="B27" i="40"/>
  <c r="BC26" i="40"/>
  <c r="BC26" i="54" s="1"/>
  <c r="BB26" i="40"/>
  <c r="BB26" i="54" s="1"/>
  <c r="BC26" i="53" s="1"/>
  <c r="BA26" i="40"/>
  <c r="BA26" i="54" s="1"/>
  <c r="AZ26" i="40"/>
  <c r="AZ26" i="54" s="1"/>
  <c r="BA26" i="53" s="1"/>
  <c r="AY26" i="40"/>
  <c r="AY26" i="54" s="1"/>
  <c r="AX26" i="40"/>
  <c r="AX26" i="54" s="1"/>
  <c r="AY26" i="53" s="1"/>
  <c r="AW26" i="40"/>
  <c r="AW26" i="54" s="1"/>
  <c r="AV26" i="40"/>
  <c r="AV26" i="54" s="1"/>
  <c r="AW26" i="53" s="1"/>
  <c r="AU26" i="40"/>
  <c r="AU26" i="54" s="1"/>
  <c r="AT26" i="40"/>
  <c r="AT26" i="54" s="1"/>
  <c r="AU26" i="53" s="1"/>
  <c r="AS26" i="40"/>
  <c r="AS26" i="54" s="1"/>
  <c r="AR26" i="40"/>
  <c r="AR26" i="54" s="1"/>
  <c r="AS26" i="53" s="1"/>
  <c r="AQ26" i="40"/>
  <c r="AQ26" i="54" s="1"/>
  <c r="AP26" i="40"/>
  <c r="AP26" i="54" s="1"/>
  <c r="AQ26" i="53" s="1"/>
  <c r="AO26" i="40"/>
  <c r="AO26" i="54" s="1"/>
  <c r="AN26" i="40"/>
  <c r="AN26" i="54" s="1"/>
  <c r="AO26" i="53" s="1"/>
  <c r="AM26" i="40"/>
  <c r="AM26" i="54" s="1"/>
  <c r="AL26" i="40"/>
  <c r="AL26" i="54" s="1"/>
  <c r="AM26" i="53" s="1"/>
  <c r="AK26" i="40"/>
  <c r="AK26" i="54" s="1"/>
  <c r="AJ26" i="40"/>
  <c r="AJ26" i="54" s="1"/>
  <c r="AK26" i="53" s="1"/>
  <c r="AI26" i="40"/>
  <c r="AI26" i="54" s="1"/>
  <c r="AH26" i="40"/>
  <c r="AH26" i="54" s="1"/>
  <c r="AI26" i="53" s="1"/>
  <c r="AG26" i="40"/>
  <c r="AG26" i="54" s="1"/>
  <c r="AF26" i="40"/>
  <c r="AF26" i="54" s="1"/>
  <c r="AG26" i="53" s="1"/>
  <c r="AE26" i="40"/>
  <c r="AE26" i="54" s="1"/>
  <c r="AD26" i="40"/>
  <c r="AD26" i="54" s="1"/>
  <c r="AE26" i="53" s="1"/>
  <c r="AC26" i="40"/>
  <c r="AC26" i="54" s="1"/>
  <c r="AB26" i="40"/>
  <c r="AB26" i="54" s="1"/>
  <c r="AC26" i="53" s="1"/>
  <c r="AA26" i="40"/>
  <c r="AA26" i="54" s="1"/>
  <c r="Z26" i="40"/>
  <c r="Z26" i="54" s="1"/>
  <c r="AA26" i="53" s="1"/>
  <c r="Y26" i="40"/>
  <c r="Y26" i="54" s="1"/>
  <c r="X26" i="40"/>
  <c r="X26" i="54" s="1"/>
  <c r="Y26" i="53" s="1"/>
  <c r="W26" i="40"/>
  <c r="W26" i="54" s="1"/>
  <c r="V26" i="40"/>
  <c r="V26" i="54" s="1"/>
  <c r="W26" i="53" s="1"/>
  <c r="U26" i="40"/>
  <c r="U26" i="54" s="1"/>
  <c r="T26" i="40"/>
  <c r="T26" i="54" s="1"/>
  <c r="U26" i="53" s="1"/>
  <c r="S26" i="40"/>
  <c r="S26" i="54" s="1"/>
  <c r="R26" i="40"/>
  <c r="R26" i="54" s="1"/>
  <c r="S26" i="53" s="1"/>
  <c r="Q26" i="40"/>
  <c r="Q26" i="54" s="1"/>
  <c r="P26" i="40"/>
  <c r="P26" i="54" s="1"/>
  <c r="Q26" i="53" s="1"/>
  <c r="O26" i="40"/>
  <c r="O26" i="54" s="1"/>
  <c r="N26" i="40"/>
  <c r="N26" i="54" s="1"/>
  <c r="O26" i="53" s="1"/>
  <c r="M26" i="40"/>
  <c r="M26" i="54" s="1"/>
  <c r="L26" i="40"/>
  <c r="L26" i="54" s="1"/>
  <c r="M26" i="53" s="1"/>
  <c r="K26" i="40"/>
  <c r="K26" i="54" s="1"/>
  <c r="J26" i="40"/>
  <c r="J26" i="54" s="1"/>
  <c r="K26" i="53" s="1"/>
  <c r="I26" i="40"/>
  <c r="I26" i="54" s="1"/>
  <c r="H26" i="40"/>
  <c r="H26" i="54" s="1"/>
  <c r="I26" i="53" s="1"/>
  <c r="G26" i="40"/>
  <c r="G26" i="54" s="1"/>
  <c r="F26" i="40"/>
  <c r="E26" i="40"/>
  <c r="D26" i="40"/>
  <c r="C26" i="40"/>
  <c r="B26" i="40"/>
  <c r="BC25" i="40"/>
  <c r="BC25" i="54" s="1"/>
  <c r="BB25" i="40"/>
  <c r="BB25" i="54" s="1"/>
  <c r="BC25" i="53" s="1"/>
  <c r="BA25" i="40"/>
  <c r="BA25" i="54" s="1"/>
  <c r="AZ25" i="40"/>
  <c r="AZ25" i="54" s="1"/>
  <c r="BA25" i="53" s="1"/>
  <c r="AY25" i="40"/>
  <c r="AY25" i="54" s="1"/>
  <c r="AX25" i="40"/>
  <c r="AX25" i="54" s="1"/>
  <c r="AY25" i="53" s="1"/>
  <c r="AW25" i="40"/>
  <c r="AW25" i="54" s="1"/>
  <c r="AV25" i="40"/>
  <c r="AV25" i="54" s="1"/>
  <c r="AW25" i="53" s="1"/>
  <c r="AU25" i="40"/>
  <c r="AU25" i="54" s="1"/>
  <c r="AT25" i="40"/>
  <c r="AT25" i="54" s="1"/>
  <c r="AU25" i="53" s="1"/>
  <c r="AS25" i="40"/>
  <c r="AS25" i="54" s="1"/>
  <c r="AR25" i="40"/>
  <c r="AR25" i="54" s="1"/>
  <c r="AS25" i="53" s="1"/>
  <c r="AQ25" i="40"/>
  <c r="AQ25" i="54" s="1"/>
  <c r="AP25" i="40"/>
  <c r="AP25" i="54" s="1"/>
  <c r="AQ25" i="53" s="1"/>
  <c r="AO25" i="40"/>
  <c r="AO25" i="54" s="1"/>
  <c r="AN25" i="40"/>
  <c r="AN25" i="54" s="1"/>
  <c r="AO25" i="53" s="1"/>
  <c r="AM25" i="40"/>
  <c r="AM25" i="54" s="1"/>
  <c r="AL25" i="40"/>
  <c r="AL25" i="54" s="1"/>
  <c r="AM25" i="53" s="1"/>
  <c r="AK25" i="40"/>
  <c r="AK25" i="54" s="1"/>
  <c r="AJ25" i="40"/>
  <c r="AJ25" i="54" s="1"/>
  <c r="AK25" i="53" s="1"/>
  <c r="AI25" i="40"/>
  <c r="AI25" i="54" s="1"/>
  <c r="AH25" i="40"/>
  <c r="AH25" i="54" s="1"/>
  <c r="AI25" i="53" s="1"/>
  <c r="AG25" i="40"/>
  <c r="AG25" i="54" s="1"/>
  <c r="AF25" i="40"/>
  <c r="AF25" i="54" s="1"/>
  <c r="AG25" i="53" s="1"/>
  <c r="AE25" i="40"/>
  <c r="AE25" i="54" s="1"/>
  <c r="AD25" i="40"/>
  <c r="AD25" i="54" s="1"/>
  <c r="AE25" i="53" s="1"/>
  <c r="AC25" i="40"/>
  <c r="AC25" i="54" s="1"/>
  <c r="AB25" i="40"/>
  <c r="AB25" i="54" s="1"/>
  <c r="AC25" i="53" s="1"/>
  <c r="AA25" i="40"/>
  <c r="AA25" i="54" s="1"/>
  <c r="Z25" i="40"/>
  <c r="Z25" i="54" s="1"/>
  <c r="AA25" i="53" s="1"/>
  <c r="Y25" i="40"/>
  <c r="Y25" i="54" s="1"/>
  <c r="X25" i="40"/>
  <c r="X25" i="54" s="1"/>
  <c r="Y25" i="53" s="1"/>
  <c r="W25" i="40"/>
  <c r="W25" i="54" s="1"/>
  <c r="V25" i="40"/>
  <c r="V25" i="54" s="1"/>
  <c r="W25" i="53" s="1"/>
  <c r="U25" i="40"/>
  <c r="U25" i="54" s="1"/>
  <c r="T25" i="40"/>
  <c r="T25" i="54" s="1"/>
  <c r="U25" i="53" s="1"/>
  <c r="S25" i="40"/>
  <c r="S25" i="54" s="1"/>
  <c r="R25" i="40"/>
  <c r="R25" i="54" s="1"/>
  <c r="S25" i="53" s="1"/>
  <c r="Q25" i="40"/>
  <c r="Q25" i="54" s="1"/>
  <c r="P25" i="40"/>
  <c r="P25" i="54" s="1"/>
  <c r="Q25" i="53" s="1"/>
  <c r="O25" i="40"/>
  <c r="O25" i="54" s="1"/>
  <c r="N25" i="40"/>
  <c r="N25" i="54" s="1"/>
  <c r="O25" i="53" s="1"/>
  <c r="M25" i="40"/>
  <c r="M25" i="54" s="1"/>
  <c r="L25" i="40"/>
  <c r="L25" i="54" s="1"/>
  <c r="M25" i="53" s="1"/>
  <c r="K25" i="40"/>
  <c r="K25" i="54" s="1"/>
  <c r="J25" i="40"/>
  <c r="J25" i="54" s="1"/>
  <c r="K25" i="53" s="1"/>
  <c r="I25" i="40"/>
  <c r="I25" i="54" s="1"/>
  <c r="H25" i="40"/>
  <c r="H25" i="54" s="1"/>
  <c r="I25" i="53" s="1"/>
  <c r="G25" i="40"/>
  <c r="G25" i="54" s="1"/>
  <c r="F25" i="40"/>
  <c r="E25" i="40"/>
  <c r="D25" i="40"/>
  <c r="C25" i="40"/>
  <c r="B25" i="40"/>
  <c r="BC24" i="40"/>
  <c r="BC24" i="54" s="1"/>
  <c r="BB24" i="40"/>
  <c r="BB24" i="54" s="1"/>
  <c r="BC24" i="53" s="1"/>
  <c r="BA24" i="40"/>
  <c r="BA24" i="54" s="1"/>
  <c r="AZ24" i="40"/>
  <c r="AZ24" i="54" s="1"/>
  <c r="BA24" i="53" s="1"/>
  <c r="AY24" i="40"/>
  <c r="AY24" i="54" s="1"/>
  <c r="AX24" i="40"/>
  <c r="AX24" i="54" s="1"/>
  <c r="AY24" i="53" s="1"/>
  <c r="AW24" i="40"/>
  <c r="AW24" i="54" s="1"/>
  <c r="AV24" i="40"/>
  <c r="AV24" i="54" s="1"/>
  <c r="AW24" i="53" s="1"/>
  <c r="AU24" i="40"/>
  <c r="AU24" i="54" s="1"/>
  <c r="AT24" i="40"/>
  <c r="AT24" i="54" s="1"/>
  <c r="AU24" i="53" s="1"/>
  <c r="AS24" i="40"/>
  <c r="AS24" i="54" s="1"/>
  <c r="AR24" i="40"/>
  <c r="AR24" i="54" s="1"/>
  <c r="AS24" i="53" s="1"/>
  <c r="AQ24" i="40"/>
  <c r="AQ24" i="54" s="1"/>
  <c r="AP24" i="40"/>
  <c r="AP24" i="54" s="1"/>
  <c r="AQ24" i="53" s="1"/>
  <c r="AO24" i="40"/>
  <c r="AO24" i="54" s="1"/>
  <c r="AN24" i="40"/>
  <c r="AN24" i="54" s="1"/>
  <c r="AO24" i="53" s="1"/>
  <c r="AM24" i="40"/>
  <c r="AM24" i="54" s="1"/>
  <c r="AL24" i="40"/>
  <c r="AL24" i="54" s="1"/>
  <c r="AM24" i="53" s="1"/>
  <c r="AK24" i="40"/>
  <c r="AK24" i="54" s="1"/>
  <c r="AJ24" i="40"/>
  <c r="AJ24" i="54" s="1"/>
  <c r="AK24" i="53" s="1"/>
  <c r="AI24" i="40"/>
  <c r="AI24" i="54" s="1"/>
  <c r="AH24" i="40"/>
  <c r="AH24" i="54" s="1"/>
  <c r="AI24" i="53" s="1"/>
  <c r="AG24" i="40"/>
  <c r="AG24" i="54" s="1"/>
  <c r="AF24" i="40"/>
  <c r="AF24" i="54" s="1"/>
  <c r="AG24" i="53" s="1"/>
  <c r="AE24" i="40"/>
  <c r="AE24" i="54" s="1"/>
  <c r="AD24" i="40"/>
  <c r="AD24" i="54" s="1"/>
  <c r="AE24" i="53" s="1"/>
  <c r="AC24" i="40"/>
  <c r="AC24" i="54" s="1"/>
  <c r="AB24" i="40"/>
  <c r="AB24" i="54" s="1"/>
  <c r="AC24" i="53" s="1"/>
  <c r="AA24" i="40"/>
  <c r="AA24" i="54" s="1"/>
  <c r="Z24" i="40"/>
  <c r="Z24" i="54" s="1"/>
  <c r="AA24" i="53" s="1"/>
  <c r="Y24" i="40"/>
  <c r="Y24" i="54" s="1"/>
  <c r="X24" i="40"/>
  <c r="X24" i="54" s="1"/>
  <c r="Y24" i="53" s="1"/>
  <c r="W24" i="40"/>
  <c r="W24" i="54" s="1"/>
  <c r="V24" i="40"/>
  <c r="V24" i="54" s="1"/>
  <c r="W24" i="53" s="1"/>
  <c r="U24" i="40"/>
  <c r="U24" i="54" s="1"/>
  <c r="T24" i="40"/>
  <c r="T24" i="54" s="1"/>
  <c r="U24" i="53" s="1"/>
  <c r="S24" i="40"/>
  <c r="S24" i="54" s="1"/>
  <c r="R24" i="40"/>
  <c r="R24" i="54" s="1"/>
  <c r="S24" i="53" s="1"/>
  <c r="Q24" i="40"/>
  <c r="Q24" i="54" s="1"/>
  <c r="P24" i="40"/>
  <c r="P24" i="54" s="1"/>
  <c r="Q24" i="53" s="1"/>
  <c r="O24" i="40"/>
  <c r="O24" i="54" s="1"/>
  <c r="N24" i="40"/>
  <c r="N24" i="54" s="1"/>
  <c r="O24" i="53" s="1"/>
  <c r="M24" i="40"/>
  <c r="M24" i="54" s="1"/>
  <c r="L24" i="40"/>
  <c r="L24" i="54" s="1"/>
  <c r="M24" i="53" s="1"/>
  <c r="K24" i="40"/>
  <c r="K24" i="54" s="1"/>
  <c r="J24" i="40"/>
  <c r="J24" i="54" s="1"/>
  <c r="K24" i="53" s="1"/>
  <c r="I24" i="40"/>
  <c r="I24" i="54" s="1"/>
  <c r="H24" i="40"/>
  <c r="H24" i="54" s="1"/>
  <c r="I24" i="53" s="1"/>
  <c r="G24" i="40"/>
  <c r="G24" i="54" s="1"/>
  <c r="F24" i="40"/>
  <c r="E24" i="40"/>
  <c r="D24" i="40"/>
  <c r="C24" i="40"/>
  <c r="B24" i="40"/>
  <c r="BC23" i="40"/>
  <c r="BC23" i="54" s="1"/>
  <c r="BB23" i="40"/>
  <c r="BB23" i="54" s="1"/>
  <c r="BC23" i="53" s="1"/>
  <c r="BA23" i="40"/>
  <c r="BA23" i="54" s="1"/>
  <c r="AZ23" i="40"/>
  <c r="AZ23" i="54" s="1"/>
  <c r="BA23" i="53" s="1"/>
  <c r="AY23" i="40"/>
  <c r="AY23" i="54" s="1"/>
  <c r="AX23" i="40"/>
  <c r="AX23" i="54" s="1"/>
  <c r="AY23" i="53" s="1"/>
  <c r="AW23" i="40"/>
  <c r="AW23" i="54" s="1"/>
  <c r="AV23" i="40"/>
  <c r="AV23" i="54" s="1"/>
  <c r="AW23" i="53" s="1"/>
  <c r="AU23" i="40"/>
  <c r="AU23" i="54" s="1"/>
  <c r="AT23" i="40"/>
  <c r="AT23" i="54" s="1"/>
  <c r="AU23" i="53" s="1"/>
  <c r="AS23" i="40"/>
  <c r="AS23" i="54" s="1"/>
  <c r="AR23" i="40"/>
  <c r="AR23" i="54" s="1"/>
  <c r="AS23" i="53" s="1"/>
  <c r="AQ23" i="40"/>
  <c r="AQ23" i="54" s="1"/>
  <c r="AP23" i="40"/>
  <c r="AP23" i="54" s="1"/>
  <c r="AQ23" i="53" s="1"/>
  <c r="AO23" i="40"/>
  <c r="AO23" i="54" s="1"/>
  <c r="AN23" i="40"/>
  <c r="AN23" i="54" s="1"/>
  <c r="AO23" i="53" s="1"/>
  <c r="AM23" i="40"/>
  <c r="AM23" i="54" s="1"/>
  <c r="AL23" i="40"/>
  <c r="AL23" i="54" s="1"/>
  <c r="AM23" i="53" s="1"/>
  <c r="AK23" i="40"/>
  <c r="AK23" i="54" s="1"/>
  <c r="AJ23" i="40"/>
  <c r="AJ23" i="54" s="1"/>
  <c r="AK23" i="53" s="1"/>
  <c r="AI23" i="40"/>
  <c r="AI23" i="54" s="1"/>
  <c r="AH23" i="40"/>
  <c r="AH23" i="54" s="1"/>
  <c r="AI23" i="53" s="1"/>
  <c r="AG23" i="40"/>
  <c r="AG23" i="54" s="1"/>
  <c r="AF23" i="40"/>
  <c r="AF23" i="54" s="1"/>
  <c r="AG23" i="53" s="1"/>
  <c r="AE23" i="40"/>
  <c r="AE23" i="54" s="1"/>
  <c r="AD23" i="40"/>
  <c r="AD23" i="54" s="1"/>
  <c r="AE23" i="53" s="1"/>
  <c r="AC23" i="40"/>
  <c r="AC23" i="54" s="1"/>
  <c r="AB23" i="40"/>
  <c r="AB23" i="54" s="1"/>
  <c r="AC23" i="53" s="1"/>
  <c r="AA23" i="40"/>
  <c r="AA23" i="54" s="1"/>
  <c r="Z23" i="40"/>
  <c r="Z23" i="54" s="1"/>
  <c r="AA23" i="53" s="1"/>
  <c r="Y23" i="40"/>
  <c r="Y23" i="54" s="1"/>
  <c r="X23" i="40"/>
  <c r="X23" i="54" s="1"/>
  <c r="Y23" i="53" s="1"/>
  <c r="W23" i="40"/>
  <c r="W23" i="54" s="1"/>
  <c r="V23" i="40"/>
  <c r="V23" i="54" s="1"/>
  <c r="W23" i="53" s="1"/>
  <c r="U23" i="40"/>
  <c r="U23" i="54" s="1"/>
  <c r="T23" i="40"/>
  <c r="T23" i="54" s="1"/>
  <c r="U23" i="53" s="1"/>
  <c r="S23" i="40"/>
  <c r="S23" i="54" s="1"/>
  <c r="R23" i="40"/>
  <c r="R23" i="54" s="1"/>
  <c r="S23" i="53" s="1"/>
  <c r="Q23" i="40"/>
  <c r="Q23" i="54" s="1"/>
  <c r="P23" i="40"/>
  <c r="P23" i="54" s="1"/>
  <c r="Q23" i="53" s="1"/>
  <c r="O23" i="40"/>
  <c r="O23" i="54" s="1"/>
  <c r="N23" i="40"/>
  <c r="N23" i="54" s="1"/>
  <c r="O23" i="53" s="1"/>
  <c r="M23" i="40"/>
  <c r="M23" i="54" s="1"/>
  <c r="L23" i="40"/>
  <c r="L23" i="54" s="1"/>
  <c r="M23" i="53" s="1"/>
  <c r="K23" i="40"/>
  <c r="K23" i="54" s="1"/>
  <c r="J23" i="40"/>
  <c r="J23" i="54" s="1"/>
  <c r="K23" i="53" s="1"/>
  <c r="I23" i="40"/>
  <c r="I23" i="54" s="1"/>
  <c r="H23" i="40"/>
  <c r="H23" i="54" s="1"/>
  <c r="I23" i="53" s="1"/>
  <c r="G23" i="40"/>
  <c r="G23" i="54" s="1"/>
  <c r="F23" i="40"/>
  <c r="E23" i="40"/>
  <c r="D23" i="40"/>
  <c r="C23" i="40"/>
  <c r="B23" i="40"/>
  <c r="BC22" i="40"/>
  <c r="BC22" i="54" s="1"/>
  <c r="BB22" i="40"/>
  <c r="BB22" i="54" s="1"/>
  <c r="BC22" i="53" s="1"/>
  <c r="BA22" i="40"/>
  <c r="BA22" i="54" s="1"/>
  <c r="AZ22" i="40"/>
  <c r="AZ22" i="54" s="1"/>
  <c r="BA22" i="53" s="1"/>
  <c r="AY22" i="40"/>
  <c r="AY22" i="54" s="1"/>
  <c r="AX22" i="40"/>
  <c r="AX22" i="54" s="1"/>
  <c r="AY22" i="53" s="1"/>
  <c r="AW22" i="40"/>
  <c r="AW22" i="54" s="1"/>
  <c r="AV22" i="40"/>
  <c r="AV22" i="54" s="1"/>
  <c r="AW22" i="53" s="1"/>
  <c r="AU22" i="40"/>
  <c r="AU22" i="54" s="1"/>
  <c r="AT22" i="40"/>
  <c r="AT22" i="54" s="1"/>
  <c r="AU22" i="53" s="1"/>
  <c r="AS22" i="40"/>
  <c r="AS22" i="54" s="1"/>
  <c r="AR22" i="40"/>
  <c r="AR22" i="54" s="1"/>
  <c r="AS22" i="53" s="1"/>
  <c r="AQ22" i="40"/>
  <c r="AQ22" i="54" s="1"/>
  <c r="AP22" i="40"/>
  <c r="AP22" i="54" s="1"/>
  <c r="AQ22" i="53" s="1"/>
  <c r="AO22" i="40"/>
  <c r="AO22" i="54" s="1"/>
  <c r="AN22" i="40"/>
  <c r="AN22" i="54" s="1"/>
  <c r="AO22" i="53" s="1"/>
  <c r="AM22" i="40"/>
  <c r="AM22" i="54" s="1"/>
  <c r="AL22" i="40"/>
  <c r="AL22" i="54" s="1"/>
  <c r="AM22" i="53" s="1"/>
  <c r="AK22" i="40"/>
  <c r="AK22" i="54" s="1"/>
  <c r="AJ22" i="40"/>
  <c r="AJ22" i="54" s="1"/>
  <c r="AK22" i="53" s="1"/>
  <c r="AI22" i="40"/>
  <c r="AI22" i="54" s="1"/>
  <c r="AH22" i="40"/>
  <c r="AH22" i="54" s="1"/>
  <c r="AI22" i="53" s="1"/>
  <c r="AG22" i="40"/>
  <c r="AG22" i="54" s="1"/>
  <c r="AF22" i="40"/>
  <c r="AF22" i="54" s="1"/>
  <c r="AG22" i="53" s="1"/>
  <c r="AE22" i="40"/>
  <c r="AE22" i="54" s="1"/>
  <c r="AD22" i="40"/>
  <c r="AD22" i="54" s="1"/>
  <c r="AE22" i="53" s="1"/>
  <c r="AC22" i="40"/>
  <c r="AC22" i="54" s="1"/>
  <c r="AB22" i="40"/>
  <c r="AB22" i="54" s="1"/>
  <c r="AC22" i="53" s="1"/>
  <c r="AA22" i="40"/>
  <c r="AA22" i="54" s="1"/>
  <c r="Z22" i="40"/>
  <c r="Z22" i="54" s="1"/>
  <c r="AA22" i="53" s="1"/>
  <c r="Y22" i="40"/>
  <c r="Y22" i="54" s="1"/>
  <c r="X22" i="40"/>
  <c r="X22" i="54" s="1"/>
  <c r="Y22" i="53" s="1"/>
  <c r="W22" i="40"/>
  <c r="W22" i="54" s="1"/>
  <c r="V22" i="40"/>
  <c r="V22" i="54" s="1"/>
  <c r="W22" i="53" s="1"/>
  <c r="U22" i="40"/>
  <c r="U22" i="54" s="1"/>
  <c r="T22" i="40"/>
  <c r="T22" i="54" s="1"/>
  <c r="U22" i="53" s="1"/>
  <c r="S22" i="40"/>
  <c r="S22" i="54" s="1"/>
  <c r="R22" i="40"/>
  <c r="R22" i="54" s="1"/>
  <c r="S22" i="53" s="1"/>
  <c r="Q22" i="40"/>
  <c r="Q22" i="54" s="1"/>
  <c r="P22" i="40"/>
  <c r="P22" i="54" s="1"/>
  <c r="Q22" i="53" s="1"/>
  <c r="O22" i="40"/>
  <c r="O22" i="54" s="1"/>
  <c r="N22" i="40"/>
  <c r="N22" i="54" s="1"/>
  <c r="O22" i="53" s="1"/>
  <c r="M22" i="40"/>
  <c r="M22" i="54" s="1"/>
  <c r="L22" i="40"/>
  <c r="L22" i="54" s="1"/>
  <c r="M22" i="53" s="1"/>
  <c r="K22" i="40"/>
  <c r="K22" i="54" s="1"/>
  <c r="J22" i="40"/>
  <c r="J22" i="54" s="1"/>
  <c r="K22" i="53" s="1"/>
  <c r="I22" i="40"/>
  <c r="I22" i="54" s="1"/>
  <c r="H22" i="40"/>
  <c r="H22" i="54" s="1"/>
  <c r="I22" i="53" s="1"/>
  <c r="G22" i="40"/>
  <c r="G22" i="54" s="1"/>
  <c r="F22" i="40"/>
  <c r="E22" i="40"/>
  <c r="D22" i="40"/>
  <c r="C22" i="40"/>
  <c r="B22" i="40"/>
  <c r="BC21" i="40"/>
  <c r="BC21" i="54" s="1"/>
  <c r="BB21" i="40"/>
  <c r="BB21" i="54" s="1"/>
  <c r="BC21" i="53" s="1"/>
  <c r="BA21" i="40"/>
  <c r="BA21" i="54" s="1"/>
  <c r="AZ21" i="40"/>
  <c r="AZ21" i="54" s="1"/>
  <c r="BA21" i="53" s="1"/>
  <c r="AY21" i="40"/>
  <c r="AY21" i="54" s="1"/>
  <c r="AX21" i="40"/>
  <c r="AX21" i="54" s="1"/>
  <c r="AY21" i="53" s="1"/>
  <c r="AW21" i="40"/>
  <c r="AW21" i="54" s="1"/>
  <c r="AV21" i="40"/>
  <c r="AV21" i="54" s="1"/>
  <c r="AW21" i="53" s="1"/>
  <c r="AU21" i="40"/>
  <c r="AU21" i="54" s="1"/>
  <c r="AT21" i="40"/>
  <c r="AT21" i="54" s="1"/>
  <c r="AU21" i="53" s="1"/>
  <c r="AS21" i="40"/>
  <c r="AS21" i="54" s="1"/>
  <c r="AR21" i="40"/>
  <c r="AR21" i="54" s="1"/>
  <c r="AS21" i="53" s="1"/>
  <c r="AQ21" i="40"/>
  <c r="AQ21" i="54" s="1"/>
  <c r="AP21" i="40"/>
  <c r="AP21" i="54" s="1"/>
  <c r="AQ21" i="53" s="1"/>
  <c r="AO21" i="40"/>
  <c r="AO21" i="54" s="1"/>
  <c r="AN21" i="40"/>
  <c r="AN21" i="54" s="1"/>
  <c r="AO21" i="53" s="1"/>
  <c r="AM21" i="40"/>
  <c r="AM21" i="54" s="1"/>
  <c r="AL21" i="40"/>
  <c r="AL21" i="54" s="1"/>
  <c r="AM21" i="53" s="1"/>
  <c r="AK21" i="40"/>
  <c r="AK21" i="54" s="1"/>
  <c r="AJ21" i="40"/>
  <c r="AJ21" i="54" s="1"/>
  <c r="AK21" i="53" s="1"/>
  <c r="AI21" i="40"/>
  <c r="AI21" i="54" s="1"/>
  <c r="AH21" i="40"/>
  <c r="AH21" i="54" s="1"/>
  <c r="AI21" i="53" s="1"/>
  <c r="AG21" i="40"/>
  <c r="AG21" i="54" s="1"/>
  <c r="AF21" i="40"/>
  <c r="AF21" i="54" s="1"/>
  <c r="AG21" i="53" s="1"/>
  <c r="AE21" i="40"/>
  <c r="AE21" i="54" s="1"/>
  <c r="AD21" i="40"/>
  <c r="AD21" i="54" s="1"/>
  <c r="AE21" i="53" s="1"/>
  <c r="AC21" i="40"/>
  <c r="AC21" i="54" s="1"/>
  <c r="AB21" i="40"/>
  <c r="AB21" i="54" s="1"/>
  <c r="AC21" i="53" s="1"/>
  <c r="AA21" i="40"/>
  <c r="AA21" i="54" s="1"/>
  <c r="Z21" i="40"/>
  <c r="Z21" i="54" s="1"/>
  <c r="AA21" i="53" s="1"/>
  <c r="Y21" i="40"/>
  <c r="Y21" i="54" s="1"/>
  <c r="X21" i="40"/>
  <c r="X21" i="54" s="1"/>
  <c r="Y21" i="53" s="1"/>
  <c r="W21" i="40"/>
  <c r="W21" i="54" s="1"/>
  <c r="V21" i="40"/>
  <c r="V21" i="54" s="1"/>
  <c r="W21" i="53" s="1"/>
  <c r="U21" i="40"/>
  <c r="U21" i="54" s="1"/>
  <c r="T21" i="40"/>
  <c r="T21" i="54" s="1"/>
  <c r="U21" i="53" s="1"/>
  <c r="S21" i="40"/>
  <c r="S21" i="54" s="1"/>
  <c r="R21" i="40"/>
  <c r="R21" i="54" s="1"/>
  <c r="S21" i="53" s="1"/>
  <c r="Q21" i="40"/>
  <c r="Q21" i="54" s="1"/>
  <c r="P21" i="40"/>
  <c r="P21" i="54" s="1"/>
  <c r="Q21" i="53" s="1"/>
  <c r="O21" i="40"/>
  <c r="O21" i="54" s="1"/>
  <c r="N21" i="40"/>
  <c r="N21" i="54" s="1"/>
  <c r="O21" i="53" s="1"/>
  <c r="M21" i="40"/>
  <c r="M21" i="54" s="1"/>
  <c r="L21" i="40"/>
  <c r="L21" i="54" s="1"/>
  <c r="M21" i="53" s="1"/>
  <c r="K21" i="40"/>
  <c r="K21" i="54" s="1"/>
  <c r="J21" i="40"/>
  <c r="J21" i="54" s="1"/>
  <c r="K21" i="53" s="1"/>
  <c r="I21" i="40"/>
  <c r="I21" i="54" s="1"/>
  <c r="H21" i="40"/>
  <c r="H21" i="54" s="1"/>
  <c r="I21" i="53" s="1"/>
  <c r="G21" i="40"/>
  <c r="G21" i="54" s="1"/>
  <c r="F21" i="40"/>
  <c r="E21" i="40"/>
  <c r="D21" i="40"/>
  <c r="C21" i="40"/>
  <c r="B21" i="40"/>
  <c r="BC20" i="40"/>
  <c r="BC20" i="54" s="1"/>
  <c r="BB20" i="40"/>
  <c r="BB20" i="54" s="1"/>
  <c r="BC20" i="53" s="1"/>
  <c r="BA20" i="40"/>
  <c r="BA20" i="54" s="1"/>
  <c r="AZ20" i="40"/>
  <c r="AZ20" i="54" s="1"/>
  <c r="BA20" i="53" s="1"/>
  <c r="AY20" i="40"/>
  <c r="AY20" i="54" s="1"/>
  <c r="AX20" i="40"/>
  <c r="AX20" i="54" s="1"/>
  <c r="AY20" i="53" s="1"/>
  <c r="AW20" i="40"/>
  <c r="AW20" i="54" s="1"/>
  <c r="AV20" i="40"/>
  <c r="AV20" i="54" s="1"/>
  <c r="AW20" i="53" s="1"/>
  <c r="AU20" i="40"/>
  <c r="AU20" i="54" s="1"/>
  <c r="AT20" i="40"/>
  <c r="AT20" i="54" s="1"/>
  <c r="AU20" i="53" s="1"/>
  <c r="AS20" i="40"/>
  <c r="AS20" i="54" s="1"/>
  <c r="AR20" i="40"/>
  <c r="AR20" i="54" s="1"/>
  <c r="AS20" i="53" s="1"/>
  <c r="AQ20" i="40"/>
  <c r="AQ20" i="54" s="1"/>
  <c r="AP20" i="40"/>
  <c r="AP20" i="54" s="1"/>
  <c r="AQ20" i="53" s="1"/>
  <c r="AO20" i="40"/>
  <c r="AO20" i="54" s="1"/>
  <c r="AN20" i="40"/>
  <c r="AN20" i="54" s="1"/>
  <c r="AO20" i="53" s="1"/>
  <c r="AM20" i="40"/>
  <c r="AM20" i="54" s="1"/>
  <c r="AL20" i="40"/>
  <c r="AL20" i="54" s="1"/>
  <c r="AM20" i="53" s="1"/>
  <c r="AK20" i="40"/>
  <c r="AK20" i="54" s="1"/>
  <c r="AJ20" i="40"/>
  <c r="AJ20" i="54" s="1"/>
  <c r="AK20" i="53" s="1"/>
  <c r="AI20" i="40"/>
  <c r="AI20" i="54" s="1"/>
  <c r="AH20" i="40"/>
  <c r="AH20" i="54" s="1"/>
  <c r="AI20" i="53" s="1"/>
  <c r="AG20" i="40"/>
  <c r="AG20" i="54" s="1"/>
  <c r="AF20" i="40"/>
  <c r="AF20" i="54" s="1"/>
  <c r="AG20" i="53" s="1"/>
  <c r="AE20" i="40"/>
  <c r="AE20" i="54" s="1"/>
  <c r="AD20" i="40"/>
  <c r="AD20" i="54" s="1"/>
  <c r="AE20" i="53" s="1"/>
  <c r="AC20" i="40"/>
  <c r="AC20" i="54" s="1"/>
  <c r="AB20" i="40"/>
  <c r="AB20" i="54" s="1"/>
  <c r="AC20" i="53" s="1"/>
  <c r="AA20" i="40"/>
  <c r="AA20" i="54" s="1"/>
  <c r="Z20" i="40"/>
  <c r="Z20" i="54" s="1"/>
  <c r="AA20" i="53" s="1"/>
  <c r="Y20" i="40"/>
  <c r="Y20" i="54" s="1"/>
  <c r="X20" i="40"/>
  <c r="X20" i="54" s="1"/>
  <c r="Y20" i="53" s="1"/>
  <c r="W20" i="40"/>
  <c r="W20" i="54" s="1"/>
  <c r="V20" i="40"/>
  <c r="V20" i="54" s="1"/>
  <c r="W20" i="53" s="1"/>
  <c r="U20" i="40"/>
  <c r="U20" i="54" s="1"/>
  <c r="T20" i="40"/>
  <c r="T20" i="54" s="1"/>
  <c r="U20" i="53" s="1"/>
  <c r="S20" i="40"/>
  <c r="S20" i="54" s="1"/>
  <c r="R20" i="40"/>
  <c r="R20" i="54" s="1"/>
  <c r="S20" i="53" s="1"/>
  <c r="Q20" i="40"/>
  <c r="Q20" i="54" s="1"/>
  <c r="P20" i="40"/>
  <c r="P20" i="54" s="1"/>
  <c r="Q20" i="53" s="1"/>
  <c r="O20" i="40"/>
  <c r="O20" i="54" s="1"/>
  <c r="N20" i="40"/>
  <c r="N20" i="54" s="1"/>
  <c r="O20" i="53" s="1"/>
  <c r="M20" i="40"/>
  <c r="M20" i="54" s="1"/>
  <c r="L20" i="40"/>
  <c r="L20" i="54" s="1"/>
  <c r="M20" i="53" s="1"/>
  <c r="K20" i="40"/>
  <c r="K20" i="54" s="1"/>
  <c r="J20" i="40"/>
  <c r="J20" i="54" s="1"/>
  <c r="K20" i="53" s="1"/>
  <c r="I20" i="40"/>
  <c r="I20" i="54" s="1"/>
  <c r="H20" i="40"/>
  <c r="H20" i="54" s="1"/>
  <c r="I20" i="53" s="1"/>
  <c r="G20" i="40"/>
  <c r="G20" i="54" s="1"/>
  <c r="F20" i="40"/>
  <c r="E20" i="40"/>
  <c r="D20" i="40"/>
  <c r="C20" i="40"/>
  <c r="B20" i="40"/>
  <c r="BC19" i="40"/>
  <c r="BC19" i="54" s="1"/>
  <c r="BB19" i="40"/>
  <c r="BB19" i="54" s="1"/>
  <c r="BC19" i="53" s="1"/>
  <c r="BA19" i="40"/>
  <c r="BA19" i="54" s="1"/>
  <c r="AZ19" i="40"/>
  <c r="AZ19" i="54" s="1"/>
  <c r="BA19" i="53" s="1"/>
  <c r="AY19" i="40"/>
  <c r="AY19" i="54" s="1"/>
  <c r="AX19" i="40"/>
  <c r="AX19" i="54" s="1"/>
  <c r="AY19" i="53" s="1"/>
  <c r="AW19" i="40"/>
  <c r="AW19" i="54" s="1"/>
  <c r="AV19" i="40"/>
  <c r="AV19" i="54" s="1"/>
  <c r="AW19" i="53" s="1"/>
  <c r="AU19" i="40"/>
  <c r="AU19" i="54" s="1"/>
  <c r="AT19" i="40"/>
  <c r="AT19" i="54" s="1"/>
  <c r="AU19" i="53" s="1"/>
  <c r="AS19" i="40"/>
  <c r="AS19" i="54" s="1"/>
  <c r="AR19" i="40"/>
  <c r="AR19" i="54" s="1"/>
  <c r="AS19" i="53" s="1"/>
  <c r="AQ19" i="40"/>
  <c r="AQ19" i="54" s="1"/>
  <c r="AP19" i="40"/>
  <c r="AP19" i="54" s="1"/>
  <c r="AQ19" i="53" s="1"/>
  <c r="AO19" i="40"/>
  <c r="AO19" i="54" s="1"/>
  <c r="AN19" i="40"/>
  <c r="AN19" i="54" s="1"/>
  <c r="AO19" i="53" s="1"/>
  <c r="AM19" i="40"/>
  <c r="AM19" i="54" s="1"/>
  <c r="AL19" i="40"/>
  <c r="AL19" i="54" s="1"/>
  <c r="AM19" i="53" s="1"/>
  <c r="AK19" i="40"/>
  <c r="AK19" i="54" s="1"/>
  <c r="AJ19" i="40"/>
  <c r="AJ19" i="54" s="1"/>
  <c r="AK19" i="53" s="1"/>
  <c r="AI19" i="40"/>
  <c r="AI19" i="54" s="1"/>
  <c r="AH19" i="40"/>
  <c r="AH19" i="54" s="1"/>
  <c r="AI19" i="53" s="1"/>
  <c r="AG19" i="40"/>
  <c r="AG19" i="54" s="1"/>
  <c r="AF19" i="40"/>
  <c r="AF19" i="54" s="1"/>
  <c r="AG19" i="53" s="1"/>
  <c r="AE19" i="40"/>
  <c r="AE19" i="54" s="1"/>
  <c r="AD19" i="40"/>
  <c r="AD19" i="54" s="1"/>
  <c r="AE19" i="53" s="1"/>
  <c r="AC19" i="40"/>
  <c r="AC19" i="54" s="1"/>
  <c r="AB19" i="40"/>
  <c r="AB19" i="54" s="1"/>
  <c r="AC19" i="53" s="1"/>
  <c r="AA19" i="40"/>
  <c r="AA19" i="54" s="1"/>
  <c r="Z19" i="40"/>
  <c r="Z19" i="54" s="1"/>
  <c r="AA19" i="53" s="1"/>
  <c r="Y19" i="40"/>
  <c r="Y19" i="54" s="1"/>
  <c r="X19" i="40"/>
  <c r="X19" i="54" s="1"/>
  <c r="Y19" i="53" s="1"/>
  <c r="W19" i="40"/>
  <c r="W19" i="54" s="1"/>
  <c r="V19" i="40"/>
  <c r="V19" i="54" s="1"/>
  <c r="W19" i="53" s="1"/>
  <c r="U19" i="40"/>
  <c r="U19" i="54" s="1"/>
  <c r="T19" i="40"/>
  <c r="T19" i="54" s="1"/>
  <c r="U19" i="53" s="1"/>
  <c r="S19" i="40"/>
  <c r="S19" i="54" s="1"/>
  <c r="R19" i="40"/>
  <c r="R19" i="54" s="1"/>
  <c r="S19" i="53" s="1"/>
  <c r="Q19" i="40"/>
  <c r="Q19" i="54" s="1"/>
  <c r="P19" i="40"/>
  <c r="P19" i="54" s="1"/>
  <c r="Q19" i="53" s="1"/>
  <c r="O19" i="40"/>
  <c r="O19" i="54" s="1"/>
  <c r="N19" i="40"/>
  <c r="N19" i="54" s="1"/>
  <c r="O19" i="53" s="1"/>
  <c r="M19" i="40"/>
  <c r="M19" i="54" s="1"/>
  <c r="L19" i="40"/>
  <c r="L19" i="54" s="1"/>
  <c r="M19" i="53" s="1"/>
  <c r="K19" i="40"/>
  <c r="K19" i="54" s="1"/>
  <c r="J19" i="40"/>
  <c r="J19" i="54" s="1"/>
  <c r="K19" i="53" s="1"/>
  <c r="I19" i="40"/>
  <c r="I19" i="54" s="1"/>
  <c r="H19" i="40"/>
  <c r="H19" i="54" s="1"/>
  <c r="I19" i="53" s="1"/>
  <c r="G19" i="40"/>
  <c r="G19" i="54" s="1"/>
  <c r="F19" i="40"/>
  <c r="E19" i="40"/>
  <c r="D19" i="40"/>
  <c r="C19" i="40"/>
  <c r="B19" i="40"/>
  <c r="BC18" i="40"/>
  <c r="BC18" i="54" s="1"/>
  <c r="BB18" i="40"/>
  <c r="BB18" i="54" s="1"/>
  <c r="BC18" i="53" s="1"/>
  <c r="BA18" i="40"/>
  <c r="BA18" i="54" s="1"/>
  <c r="AZ18" i="40"/>
  <c r="AZ18" i="54" s="1"/>
  <c r="BA18" i="53" s="1"/>
  <c r="AY18" i="40"/>
  <c r="AY18" i="54" s="1"/>
  <c r="AX18" i="40"/>
  <c r="AX18" i="54" s="1"/>
  <c r="AY18" i="53" s="1"/>
  <c r="AW18" i="40"/>
  <c r="AW18" i="54" s="1"/>
  <c r="AV18" i="40"/>
  <c r="AV18" i="54" s="1"/>
  <c r="AW18" i="53" s="1"/>
  <c r="AU18" i="40"/>
  <c r="AU18" i="54" s="1"/>
  <c r="AT18" i="40"/>
  <c r="AT18" i="54" s="1"/>
  <c r="AU18" i="53" s="1"/>
  <c r="AS18" i="40"/>
  <c r="AS18" i="54" s="1"/>
  <c r="AR18" i="40"/>
  <c r="AR18" i="54" s="1"/>
  <c r="AS18" i="53" s="1"/>
  <c r="AQ18" i="40"/>
  <c r="AQ18" i="54" s="1"/>
  <c r="AP18" i="40"/>
  <c r="AP18" i="54" s="1"/>
  <c r="AQ18" i="53" s="1"/>
  <c r="AO18" i="40"/>
  <c r="AO18" i="54" s="1"/>
  <c r="AN18" i="40"/>
  <c r="AN18" i="54" s="1"/>
  <c r="AO18" i="53" s="1"/>
  <c r="AM18" i="40"/>
  <c r="AM18" i="54" s="1"/>
  <c r="AL18" i="40"/>
  <c r="AL18" i="54" s="1"/>
  <c r="AM18" i="53" s="1"/>
  <c r="AK18" i="40"/>
  <c r="AK18" i="54" s="1"/>
  <c r="AJ18" i="40"/>
  <c r="AJ18" i="54" s="1"/>
  <c r="AK18" i="53" s="1"/>
  <c r="AI18" i="40"/>
  <c r="AI18" i="54" s="1"/>
  <c r="AH18" i="40"/>
  <c r="AH18" i="54" s="1"/>
  <c r="AI18" i="53" s="1"/>
  <c r="AG18" i="40"/>
  <c r="AG18" i="54" s="1"/>
  <c r="AF18" i="40"/>
  <c r="AF18" i="54" s="1"/>
  <c r="AG18" i="53" s="1"/>
  <c r="AE18" i="40"/>
  <c r="AE18" i="54" s="1"/>
  <c r="AD18" i="40"/>
  <c r="AD18" i="54" s="1"/>
  <c r="AE18" i="53" s="1"/>
  <c r="AC18" i="40"/>
  <c r="AC18" i="54" s="1"/>
  <c r="AB18" i="40"/>
  <c r="AB18" i="54" s="1"/>
  <c r="AC18" i="53" s="1"/>
  <c r="AA18" i="40"/>
  <c r="AA18" i="54" s="1"/>
  <c r="Z18" i="40"/>
  <c r="Z18" i="54" s="1"/>
  <c r="AA18" i="53" s="1"/>
  <c r="Y18" i="40"/>
  <c r="Y18" i="54" s="1"/>
  <c r="X18" i="40"/>
  <c r="X18" i="54" s="1"/>
  <c r="Y18" i="53" s="1"/>
  <c r="W18" i="40"/>
  <c r="W18" i="54" s="1"/>
  <c r="V18" i="40"/>
  <c r="V18" i="54" s="1"/>
  <c r="W18" i="53" s="1"/>
  <c r="U18" i="40"/>
  <c r="U18" i="54" s="1"/>
  <c r="T18" i="40"/>
  <c r="T18" i="54" s="1"/>
  <c r="U18" i="53" s="1"/>
  <c r="S18" i="40"/>
  <c r="S18" i="54" s="1"/>
  <c r="R18" i="40"/>
  <c r="R18" i="54" s="1"/>
  <c r="S18" i="53" s="1"/>
  <c r="Q18" i="40"/>
  <c r="Q18" i="54" s="1"/>
  <c r="P18" i="40"/>
  <c r="P18" i="54" s="1"/>
  <c r="Q18" i="53" s="1"/>
  <c r="O18" i="40"/>
  <c r="O18" i="54" s="1"/>
  <c r="N18" i="40"/>
  <c r="N18" i="54" s="1"/>
  <c r="O18" i="53" s="1"/>
  <c r="M18" i="40"/>
  <c r="M18" i="54" s="1"/>
  <c r="L18" i="40"/>
  <c r="L18" i="54" s="1"/>
  <c r="M18" i="53" s="1"/>
  <c r="K18" i="40"/>
  <c r="K18" i="54" s="1"/>
  <c r="J18" i="40"/>
  <c r="J18" i="54" s="1"/>
  <c r="K18" i="53" s="1"/>
  <c r="I18" i="40"/>
  <c r="I18" i="54" s="1"/>
  <c r="H18" i="40"/>
  <c r="H18" i="54" s="1"/>
  <c r="I18" i="53" s="1"/>
  <c r="G18" i="40"/>
  <c r="G18" i="54" s="1"/>
  <c r="F18" i="40"/>
  <c r="E18" i="40"/>
  <c r="D18" i="40"/>
  <c r="C18" i="40"/>
  <c r="B18" i="40"/>
  <c r="BC17" i="40"/>
  <c r="BC17" i="54" s="1"/>
  <c r="BB17" i="40"/>
  <c r="BB17" i="54" s="1"/>
  <c r="BC17" i="53" s="1"/>
  <c r="BA17" i="40"/>
  <c r="BA17" i="54" s="1"/>
  <c r="AZ17" i="40"/>
  <c r="AZ17" i="54" s="1"/>
  <c r="BA17" i="53" s="1"/>
  <c r="AY17" i="40"/>
  <c r="AY17" i="54" s="1"/>
  <c r="AX17" i="40"/>
  <c r="AX17" i="54" s="1"/>
  <c r="AY17" i="53" s="1"/>
  <c r="AW17" i="40"/>
  <c r="AW17" i="54" s="1"/>
  <c r="AV17" i="40"/>
  <c r="AV17" i="54" s="1"/>
  <c r="AW17" i="53" s="1"/>
  <c r="AU17" i="40"/>
  <c r="AU17" i="54" s="1"/>
  <c r="AT17" i="40"/>
  <c r="AT17" i="54" s="1"/>
  <c r="AU17" i="53" s="1"/>
  <c r="AS17" i="40"/>
  <c r="AS17" i="54" s="1"/>
  <c r="AR17" i="40"/>
  <c r="AR17" i="54" s="1"/>
  <c r="AS17" i="53" s="1"/>
  <c r="AQ17" i="40"/>
  <c r="AQ17" i="54" s="1"/>
  <c r="AP17" i="40"/>
  <c r="AP17" i="54" s="1"/>
  <c r="AQ17" i="53" s="1"/>
  <c r="AO17" i="40"/>
  <c r="AO17" i="54" s="1"/>
  <c r="AN17" i="40"/>
  <c r="AN17" i="54" s="1"/>
  <c r="AO17" i="53" s="1"/>
  <c r="AM17" i="40"/>
  <c r="AM17" i="54" s="1"/>
  <c r="AL17" i="40"/>
  <c r="AL17" i="54" s="1"/>
  <c r="AM17" i="53" s="1"/>
  <c r="AK17" i="40"/>
  <c r="AK17" i="54" s="1"/>
  <c r="AJ17" i="40"/>
  <c r="AJ17" i="54" s="1"/>
  <c r="AK17" i="53" s="1"/>
  <c r="AI17" i="40"/>
  <c r="AI17" i="54" s="1"/>
  <c r="AH17" i="40"/>
  <c r="AH17" i="54" s="1"/>
  <c r="AI17" i="53" s="1"/>
  <c r="AG17" i="40"/>
  <c r="AG17" i="54" s="1"/>
  <c r="AF17" i="40"/>
  <c r="AF17" i="54" s="1"/>
  <c r="AG17" i="53" s="1"/>
  <c r="AE17" i="40"/>
  <c r="AE17" i="54" s="1"/>
  <c r="AD17" i="40"/>
  <c r="AD17" i="54" s="1"/>
  <c r="AE17" i="53" s="1"/>
  <c r="AC17" i="40"/>
  <c r="AC17" i="54" s="1"/>
  <c r="AB17" i="40"/>
  <c r="AB17" i="54" s="1"/>
  <c r="AC17" i="53" s="1"/>
  <c r="AA17" i="40"/>
  <c r="AA17" i="54" s="1"/>
  <c r="Z17" i="40"/>
  <c r="Z17" i="54" s="1"/>
  <c r="AA17" i="53" s="1"/>
  <c r="Y17" i="40"/>
  <c r="Y17" i="54" s="1"/>
  <c r="X17" i="40"/>
  <c r="X17" i="54" s="1"/>
  <c r="Y17" i="53" s="1"/>
  <c r="W17" i="40"/>
  <c r="W17" i="54" s="1"/>
  <c r="V17" i="40"/>
  <c r="V17" i="54" s="1"/>
  <c r="W17" i="53" s="1"/>
  <c r="U17" i="40"/>
  <c r="U17" i="54" s="1"/>
  <c r="T17" i="40"/>
  <c r="T17" i="54" s="1"/>
  <c r="U17" i="53" s="1"/>
  <c r="S17" i="40"/>
  <c r="S17" i="54" s="1"/>
  <c r="R17" i="40"/>
  <c r="R17" i="54" s="1"/>
  <c r="S17" i="53" s="1"/>
  <c r="Q17" i="40"/>
  <c r="Q17" i="54" s="1"/>
  <c r="P17" i="40"/>
  <c r="P17" i="54" s="1"/>
  <c r="Q17" i="53" s="1"/>
  <c r="O17" i="40"/>
  <c r="O17" i="54" s="1"/>
  <c r="N17" i="40"/>
  <c r="N17" i="54" s="1"/>
  <c r="O17" i="53" s="1"/>
  <c r="M17" i="40"/>
  <c r="M17" i="54" s="1"/>
  <c r="L17" i="40"/>
  <c r="L17" i="54" s="1"/>
  <c r="M17" i="53" s="1"/>
  <c r="K17" i="40"/>
  <c r="K17" i="54" s="1"/>
  <c r="J17" i="40"/>
  <c r="J17" i="54" s="1"/>
  <c r="K17" i="53" s="1"/>
  <c r="I17" i="40"/>
  <c r="I17" i="54" s="1"/>
  <c r="H17" i="40"/>
  <c r="H17" i="54" s="1"/>
  <c r="I17" i="53" s="1"/>
  <c r="G17" i="40"/>
  <c r="G17" i="54" s="1"/>
  <c r="F17" i="40"/>
  <c r="E17" i="40"/>
  <c r="D17" i="40"/>
  <c r="C17" i="40"/>
  <c r="B17" i="40"/>
  <c r="BC16" i="40"/>
  <c r="BC16" i="54" s="1"/>
  <c r="BB16" i="40"/>
  <c r="BB16" i="54" s="1"/>
  <c r="BC16" i="53" s="1"/>
  <c r="BA16" i="40"/>
  <c r="BA16" i="54" s="1"/>
  <c r="AZ16" i="40"/>
  <c r="AZ16" i="54" s="1"/>
  <c r="BA16" i="53" s="1"/>
  <c r="AY16" i="40"/>
  <c r="AY16" i="54" s="1"/>
  <c r="AX16" i="40"/>
  <c r="AX16" i="54" s="1"/>
  <c r="AY16" i="53" s="1"/>
  <c r="AW16" i="40"/>
  <c r="AW16" i="54" s="1"/>
  <c r="AV16" i="40"/>
  <c r="AV16" i="54" s="1"/>
  <c r="AW16" i="53" s="1"/>
  <c r="AU16" i="40"/>
  <c r="AU16" i="54" s="1"/>
  <c r="AT16" i="40"/>
  <c r="AT16" i="54" s="1"/>
  <c r="AU16" i="53" s="1"/>
  <c r="AS16" i="40"/>
  <c r="AS16" i="54" s="1"/>
  <c r="AR16" i="40"/>
  <c r="AR16" i="54" s="1"/>
  <c r="AS16" i="53" s="1"/>
  <c r="AQ16" i="40"/>
  <c r="AQ16" i="54" s="1"/>
  <c r="AP16" i="40"/>
  <c r="AP16" i="54" s="1"/>
  <c r="AQ16" i="53" s="1"/>
  <c r="AO16" i="40"/>
  <c r="AO16" i="54" s="1"/>
  <c r="AN16" i="40"/>
  <c r="AN16" i="54" s="1"/>
  <c r="AO16" i="53" s="1"/>
  <c r="AM16" i="40"/>
  <c r="AM16" i="54" s="1"/>
  <c r="AL16" i="40"/>
  <c r="AL16" i="54" s="1"/>
  <c r="AM16" i="53" s="1"/>
  <c r="AK16" i="40"/>
  <c r="AK16" i="54" s="1"/>
  <c r="AJ16" i="40"/>
  <c r="AJ16" i="54" s="1"/>
  <c r="AK16" i="53" s="1"/>
  <c r="AI16" i="40"/>
  <c r="AI16" i="54" s="1"/>
  <c r="AH16" i="40"/>
  <c r="AH16" i="54" s="1"/>
  <c r="AI16" i="53" s="1"/>
  <c r="AG16" i="40"/>
  <c r="AG16" i="54" s="1"/>
  <c r="AF16" i="40"/>
  <c r="AF16" i="54" s="1"/>
  <c r="AG16" i="53" s="1"/>
  <c r="AE16" i="40"/>
  <c r="AE16" i="54" s="1"/>
  <c r="AD16" i="40"/>
  <c r="AD16" i="54" s="1"/>
  <c r="AE16" i="53" s="1"/>
  <c r="AC16" i="40"/>
  <c r="AC16" i="54" s="1"/>
  <c r="AB16" i="40"/>
  <c r="AB16" i="54" s="1"/>
  <c r="AC16" i="53" s="1"/>
  <c r="AA16" i="40"/>
  <c r="AA16" i="54" s="1"/>
  <c r="Z16" i="40"/>
  <c r="Z16" i="54" s="1"/>
  <c r="AA16" i="53" s="1"/>
  <c r="Y16" i="40"/>
  <c r="Y16" i="54" s="1"/>
  <c r="X16" i="40"/>
  <c r="X16" i="54" s="1"/>
  <c r="Y16" i="53" s="1"/>
  <c r="W16" i="40"/>
  <c r="W16" i="54" s="1"/>
  <c r="V16" i="40"/>
  <c r="V16" i="54" s="1"/>
  <c r="W16" i="53" s="1"/>
  <c r="U16" i="40"/>
  <c r="U16" i="54" s="1"/>
  <c r="T16" i="40"/>
  <c r="T16" i="54" s="1"/>
  <c r="U16" i="53" s="1"/>
  <c r="S16" i="40"/>
  <c r="S16" i="54" s="1"/>
  <c r="R16" i="40"/>
  <c r="R16" i="54" s="1"/>
  <c r="S16" i="53" s="1"/>
  <c r="Q16" i="40"/>
  <c r="Q16" i="54" s="1"/>
  <c r="P16" i="40"/>
  <c r="P16" i="54" s="1"/>
  <c r="Q16" i="53" s="1"/>
  <c r="O16" i="40"/>
  <c r="O16" i="54" s="1"/>
  <c r="N16" i="40"/>
  <c r="N16" i="54" s="1"/>
  <c r="O16" i="53" s="1"/>
  <c r="M16" i="40"/>
  <c r="M16" i="54" s="1"/>
  <c r="L16" i="40"/>
  <c r="L16" i="54" s="1"/>
  <c r="M16" i="53" s="1"/>
  <c r="K16" i="40"/>
  <c r="K16" i="54" s="1"/>
  <c r="J16" i="40"/>
  <c r="J16" i="54" s="1"/>
  <c r="K16" i="53" s="1"/>
  <c r="I16" i="40"/>
  <c r="I16" i="54" s="1"/>
  <c r="H16" i="40"/>
  <c r="H16" i="54" s="1"/>
  <c r="I16" i="53" s="1"/>
  <c r="G16" i="40"/>
  <c r="G16" i="54" s="1"/>
  <c r="F16" i="40"/>
  <c r="E16" i="40"/>
  <c r="D16" i="40"/>
  <c r="C16" i="40"/>
  <c r="B16" i="40"/>
  <c r="BC15" i="40"/>
  <c r="BC15" i="54" s="1"/>
  <c r="BB15" i="40"/>
  <c r="BB15" i="54" s="1"/>
  <c r="BC15" i="53" s="1"/>
  <c r="BA15" i="40"/>
  <c r="BA15" i="54" s="1"/>
  <c r="AZ15" i="40"/>
  <c r="AZ15" i="54" s="1"/>
  <c r="BA15" i="53" s="1"/>
  <c r="AY15" i="40"/>
  <c r="AY15" i="54" s="1"/>
  <c r="AX15" i="40"/>
  <c r="AX15" i="54" s="1"/>
  <c r="AY15" i="53" s="1"/>
  <c r="AW15" i="40"/>
  <c r="AW15" i="54" s="1"/>
  <c r="AV15" i="40"/>
  <c r="AV15" i="54" s="1"/>
  <c r="AW15" i="53" s="1"/>
  <c r="AU15" i="40"/>
  <c r="AU15" i="54" s="1"/>
  <c r="AT15" i="40"/>
  <c r="AT15" i="54" s="1"/>
  <c r="AU15" i="53" s="1"/>
  <c r="AS15" i="40"/>
  <c r="AS15" i="54" s="1"/>
  <c r="AR15" i="40"/>
  <c r="AR15" i="54" s="1"/>
  <c r="AS15" i="53" s="1"/>
  <c r="AQ15" i="40"/>
  <c r="AQ15" i="54" s="1"/>
  <c r="AP15" i="40"/>
  <c r="AP15" i="54" s="1"/>
  <c r="AQ15" i="53" s="1"/>
  <c r="AO15" i="40"/>
  <c r="AO15" i="54" s="1"/>
  <c r="AN15" i="40"/>
  <c r="AN15" i="54" s="1"/>
  <c r="AO15" i="53" s="1"/>
  <c r="AM15" i="40"/>
  <c r="AM15" i="54" s="1"/>
  <c r="AL15" i="40"/>
  <c r="AL15" i="54" s="1"/>
  <c r="AM15" i="53" s="1"/>
  <c r="AK15" i="40"/>
  <c r="AK15" i="54" s="1"/>
  <c r="AJ15" i="40"/>
  <c r="AJ15" i="54" s="1"/>
  <c r="AK15" i="53" s="1"/>
  <c r="AI15" i="40"/>
  <c r="AI15" i="54" s="1"/>
  <c r="AH15" i="40"/>
  <c r="AH15" i="54" s="1"/>
  <c r="AI15" i="53" s="1"/>
  <c r="AG15" i="40"/>
  <c r="AG15" i="54" s="1"/>
  <c r="AF15" i="40"/>
  <c r="AF15" i="54" s="1"/>
  <c r="AG15" i="53" s="1"/>
  <c r="AE15" i="40"/>
  <c r="AE15" i="54" s="1"/>
  <c r="AD15" i="40"/>
  <c r="AD15" i="54" s="1"/>
  <c r="AE15" i="53" s="1"/>
  <c r="AC15" i="40"/>
  <c r="AC15" i="54" s="1"/>
  <c r="AB15" i="40"/>
  <c r="AB15" i="54" s="1"/>
  <c r="AC15" i="53" s="1"/>
  <c r="AA15" i="40"/>
  <c r="AA15" i="54" s="1"/>
  <c r="Z15" i="40"/>
  <c r="Z15" i="54" s="1"/>
  <c r="AA15" i="53" s="1"/>
  <c r="Y15" i="40"/>
  <c r="Y15" i="54" s="1"/>
  <c r="X15" i="40"/>
  <c r="X15" i="54" s="1"/>
  <c r="Y15" i="53" s="1"/>
  <c r="W15" i="40"/>
  <c r="W15" i="54" s="1"/>
  <c r="V15" i="40"/>
  <c r="V15" i="54" s="1"/>
  <c r="W15" i="53" s="1"/>
  <c r="U15" i="40"/>
  <c r="U15" i="54" s="1"/>
  <c r="T15" i="40"/>
  <c r="T15" i="54" s="1"/>
  <c r="U15" i="53" s="1"/>
  <c r="S15" i="40"/>
  <c r="S15" i="54" s="1"/>
  <c r="R15" i="40"/>
  <c r="R15" i="54" s="1"/>
  <c r="S15" i="53" s="1"/>
  <c r="Q15" i="40"/>
  <c r="Q15" i="54" s="1"/>
  <c r="P15" i="40"/>
  <c r="P15" i="54" s="1"/>
  <c r="Q15" i="53" s="1"/>
  <c r="O15" i="40"/>
  <c r="O15" i="54" s="1"/>
  <c r="N15" i="40"/>
  <c r="N15" i="54" s="1"/>
  <c r="O15" i="53" s="1"/>
  <c r="M15" i="40"/>
  <c r="M15" i="54" s="1"/>
  <c r="L15" i="40"/>
  <c r="L15" i="54" s="1"/>
  <c r="M15" i="53" s="1"/>
  <c r="K15" i="40"/>
  <c r="K15" i="54" s="1"/>
  <c r="J15" i="40"/>
  <c r="J15" i="54" s="1"/>
  <c r="K15" i="53" s="1"/>
  <c r="I15" i="40"/>
  <c r="I15" i="54" s="1"/>
  <c r="H15" i="40"/>
  <c r="H15" i="54" s="1"/>
  <c r="I15" i="53" s="1"/>
  <c r="G15" i="40"/>
  <c r="G15" i="54" s="1"/>
  <c r="F15" i="40"/>
  <c r="E15" i="40"/>
  <c r="D15" i="40"/>
  <c r="C15" i="40"/>
  <c r="B15" i="40"/>
  <c r="BC14" i="40"/>
  <c r="BC14" i="54" s="1"/>
  <c r="BB14" i="40"/>
  <c r="BB14" i="54" s="1"/>
  <c r="BC14" i="53" s="1"/>
  <c r="BA14" i="40"/>
  <c r="BA14" i="54" s="1"/>
  <c r="AZ14" i="40"/>
  <c r="AZ14" i="54" s="1"/>
  <c r="BA14" i="53" s="1"/>
  <c r="AY14" i="40"/>
  <c r="AY14" i="54" s="1"/>
  <c r="AX14" i="40"/>
  <c r="AX14" i="54" s="1"/>
  <c r="AY14" i="53" s="1"/>
  <c r="AW14" i="40"/>
  <c r="AW14" i="54" s="1"/>
  <c r="AV14" i="40"/>
  <c r="AV14" i="54" s="1"/>
  <c r="AW14" i="53" s="1"/>
  <c r="AU14" i="40"/>
  <c r="AU14" i="54" s="1"/>
  <c r="AT14" i="40"/>
  <c r="AT14" i="54" s="1"/>
  <c r="AU14" i="53" s="1"/>
  <c r="AS14" i="40"/>
  <c r="AS14" i="54" s="1"/>
  <c r="AR14" i="40"/>
  <c r="AR14" i="54" s="1"/>
  <c r="AS14" i="53" s="1"/>
  <c r="AQ14" i="40"/>
  <c r="AQ14" i="54" s="1"/>
  <c r="AP14" i="40"/>
  <c r="AP14" i="54" s="1"/>
  <c r="AQ14" i="53" s="1"/>
  <c r="AO14" i="40"/>
  <c r="AO14" i="54" s="1"/>
  <c r="AN14" i="40"/>
  <c r="AN14" i="54" s="1"/>
  <c r="AO14" i="53" s="1"/>
  <c r="AM14" i="40"/>
  <c r="AM14" i="54" s="1"/>
  <c r="AL14" i="40"/>
  <c r="AL14" i="54" s="1"/>
  <c r="AM14" i="53" s="1"/>
  <c r="AK14" i="40"/>
  <c r="AK14" i="54" s="1"/>
  <c r="AJ14" i="40"/>
  <c r="AJ14" i="54" s="1"/>
  <c r="AK14" i="53" s="1"/>
  <c r="AI14" i="40"/>
  <c r="AI14" i="54" s="1"/>
  <c r="AH14" i="40"/>
  <c r="AH14" i="54" s="1"/>
  <c r="AI14" i="53" s="1"/>
  <c r="AG14" i="40"/>
  <c r="AG14" i="54" s="1"/>
  <c r="AF14" i="40"/>
  <c r="AF14" i="54" s="1"/>
  <c r="AG14" i="53" s="1"/>
  <c r="AE14" i="40"/>
  <c r="AE14" i="54" s="1"/>
  <c r="AD14" i="40"/>
  <c r="AD14" i="54" s="1"/>
  <c r="AE14" i="53" s="1"/>
  <c r="AC14" i="40"/>
  <c r="AC14" i="54" s="1"/>
  <c r="AB14" i="40"/>
  <c r="AB14" i="54" s="1"/>
  <c r="AC14" i="53" s="1"/>
  <c r="AA14" i="40"/>
  <c r="AA14" i="54" s="1"/>
  <c r="Z14" i="40"/>
  <c r="Z14" i="54" s="1"/>
  <c r="AA14" i="53" s="1"/>
  <c r="Y14" i="40"/>
  <c r="Y14" i="54" s="1"/>
  <c r="X14" i="40"/>
  <c r="X14" i="54" s="1"/>
  <c r="Y14" i="53" s="1"/>
  <c r="W14" i="40"/>
  <c r="W14" i="54" s="1"/>
  <c r="V14" i="40"/>
  <c r="V14" i="54" s="1"/>
  <c r="W14" i="53" s="1"/>
  <c r="U14" i="40"/>
  <c r="U14" i="54" s="1"/>
  <c r="T14" i="40"/>
  <c r="T14" i="54" s="1"/>
  <c r="U14" i="53" s="1"/>
  <c r="S14" i="40"/>
  <c r="S14" i="54" s="1"/>
  <c r="R14" i="40"/>
  <c r="R14" i="54" s="1"/>
  <c r="S14" i="53" s="1"/>
  <c r="Q14" i="40"/>
  <c r="Q14" i="54" s="1"/>
  <c r="P14" i="40"/>
  <c r="P14" i="54" s="1"/>
  <c r="Q14" i="53" s="1"/>
  <c r="O14" i="40"/>
  <c r="O14" i="54" s="1"/>
  <c r="N14" i="40"/>
  <c r="N14" i="54" s="1"/>
  <c r="O14" i="53" s="1"/>
  <c r="M14" i="40"/>
  <c r="M14" i="54" s="1"/>
  <c r="L14" i="40"/>
  <c r="L14" i="54" s="1"/>
  <c r="M14" i="53" s="1"/>
  <c r="K14" i="40"/>
  <c r="K14" i="54" s="1"/>
  <c r="J14" i="40"/>
  <c r="J14" i="54" s="1"/>
  <c r="K14" i="53" s="1"/>
  <c r="I14" i="40"/>
  <c r="I14" i="54" s="1"/>
  <c r="H14" i="40"/>
  <c r="H14" i="54" s="1"/>
  <c r="I14" i="53" s="1"/>
  <c r="G14" i="40"/>
  <c r="G14" i="54" s="1"/>
  <c r="F14" i="40"/>
  <c r="E14" i="40"/>
  <c r="D14" i="40"/>
  <c r="C14" i="40"/>
  <c r="B14" i="40"/>
  <c r="BC13" i="40"/>
  <c r="BC58" i="40" s="1"/>
  <c r="BC58" i="54" s="1"/>
  <c r="BB13" i="40"/>
  <c r="BA13" i="40"/>
  <c r="BA58" i="40" s="1"/>
  <c r="BA58" i="54" s="1"/>
  <c r="AZ13" i="40"/>
  <c r="AZ58" i="40" s="1"/>
  <c r="AZ58" i="54" s="1"/>
  <c r="BA58" i="53" s="1"/>
  <c r="AY13" i="40"/>
  <c r="AY58" i="40" s="1"/>
  <c r="AY58" i="54" s="1"/>
  <c r="AX13" i="40"/>
  <c r="AW13" i="40"/>
  <c r="AW58" i="40" s="1"/>
  <c r="AW58" i="54" s="1"/>
  <c r="AV13" i="40"/>
  <c r="AV58" i="40" s="1"/>
  <c r="AV58" i="54" s="1"/>
  <c r="AW58" i="53" s="1"/>
  <c r="AU13" i="40"/>
  <c r="AU58" i="40" s="1"/>
  <c r="AU58" i="54" s="1"/>
  <c r="AT13" i="40"/>
  <c r="AS13" i="40"/>
  <c r="AS58" i="40" s="1"/>
  <c r="AS58" i="54" s="1"/>
  <c r="AR13" i="40"/>
  <c r="AR58" i="40" s="1"/>
  <c r="AR58" i="54" s="1"/>
  <c r="AS58" i="53" s="1"/>
  <c r="AQ13" i="40"/>
  <c r="AQ58" i="40" s="1"/>
  <c r="AQ58" i="54" s="1"/>
  <c r="AP13" i="40"/>
  <c r="AO13" i="40"/>
  <c r="AO58" i="40" s="1"/>
  <c r="AO58" i="54" s="1"/>
  <c r="AN13" i="40"/>
  <c r="AN58" i="40" s="1"/>
  <c r="AN58" i="54" s="1"/>
  <c r="AO58" i="53" s="1"/>
  <c r="AM13" i="40"/>
  <c r="AM58" i="40" s="1"/>
  <c r="AM58" i="54" s="1"/>
  <c r="AL13" i="40"/>
  <c r="AL13" i="54" s="1"/>
  <c r="AM13" i="53" s="1"/>
  <c r="AK13" i="40"/>
  <c r="AK13" i="54" s="1"/>
  <c r="AJ13" i="40"/>
  <c r="AJ13" i="54" s="1"/>
  <c r="AK13" i="53" s="1"/>
  <c r="AI13" i="40"/>
  <c r="AH13" i="40"/>
  <c r="AH13" i="54" s="1"/>
  <c r="AG13" i="40"/>
  <c r="AG13" i="54" s="1"/>
  <c r="AF13" i="40"/>
  <c r="AF13" i="54" s="1"/>
  <c r="AG13" i="53" s="1"/>
  <c r="AE13" i="40"/>
  <c r="AD13" i="40"/>
  <c r="AD13" i="54" s="1"/>
  <c r="AC13" i="40"/>
  <c r="AC13" i="54" s="1"/>
  <c r="AB13" i="40"/>
  <c r="AB13" i="54" s="1"/>
  <c r="AC13" i="53" s="1"/>
  <c r="AA13" i="40"/>
  <c r="Z13" i="40"/>
  <c r="Z13" i="54" s="1"/>
  <c r="Y13" i="40"/>
  <c r="Y13" i="54" s="1"/>
  <c r="X13" i="40"/>
  <c r="X13" i="54" s="1"/>
  <c r="Y13" i="53" s="1"/>
  <c r="W13" i="40"/>
  <c r="V13" i="40"/>
  <c r="V13" i="54" s="1"/>
  <c r="U13" i="40"/>
  <c r="U13" i="54" s="1"/>
  <c r="T13" i="40"/>
  <c r="T13" i="54" s="1"/>
  <c r="U13" i="53" s="1"/>
  <c r="S13" i="40"/>
  <c r="R13" i="40"/>
  <c r="R13" i="54" s="1"/>
  <c r="Q13" i="40"/>
  <c r="Q13" i="54" s="1"/>
  <c r="P13" i="40"/>
  <c r="P13" i="54" s="1"/>
  <c r="Q13" i="53" s="1"/>
  <c r="O13" i="40"/>
  <c r="N13" i="40"/>
  <c r="N13" i="54" s="1"/>
  <c r="M13" i="40"/>
  <c r="M13" i="54" s="1"/>
  <c r="L13" i="40"/>
  <c r="L13" i="54" s="1"/>
  <c r="M13" i="53" s="1"/>
  <c r="K13" i="40"/>
  <c r="J13" i="40"/>
  <c r="J13" i="54" s="1"/>
  <c r="I13" i="40"/>
  <c r="I13" i="54" s="1"/>
  <c r="H13" i="40"/>
  <c r="H13" i="54" s="1"/>
  <c r="I13" i="53" s="1"/>
  <c r="G13" i="40"/>
  <c r="F13" i="40"/>
  <c r="E13" i="40"/>
  <c r="D13" i="40"/>
  <c r="C13" i="40"/>
  <c r="B13" i="40"/>
  <c r="BC12" i="40"/>
  <c r="BC12" i="54" s="1"/>
  <c r="BB12" i="40"/>
  <c r="BB12" i="54" s="1"/>
  <c r="BC12" i="53" s="1"/>
  <c r="BA12" i="40"/>
  <c r="BA12" i="54" s="1"/>
  <c r="AZ12" i="40"/>
  <c r="AZ12" i="54" s="1"/>
  <c r="BA12" i="53" s="1"/>
  <c r="AY12" i="40"/>
  <c r="AY12" i="54" s="1"/>
  <c r="AX12" i="40"/>
  <c r="AX12" i="54" s="1"/>
  <c r="AY12" i="53" s="1"/>
  <c r="AW12" i="40"/>
  <c r="AW12" i="54" s="1"/>
  <c r="AV12" i="40"/>
  <c r="AV12" i="54" s="1"/>
  <c r="AW12" i="53" s="1"/>
  <c r="AU12" i="40"/>
  <c r="AU12" i="54" s="1"/>
  <c r="AT12" i="40"/>
  <c r="AT12" i="54" s="1"/>
  <c r="AU12" i="53" s="1"/>
  <c r="AS12" i="40"/>
  <c r="AS12" i="54" s="1"/>
  <c r="AR12" i="40"/>
  <c r="AR12" i="54" s="1"/>
  <c r="AS12" i="53" s="1"/>
  <c r="AQ12" i="40"/>
  <c r="AQ12" i="54" s="1"/>
  <c r="AP12" i="40"/>
  <c r="AP12" i="54" s="1"/>
  <c r="AQ12" i="53" s="1"/>
  <c r="AO12" i="40"/>
  <c r="AO12" i="54" s="1"/>
  <c r="AN12" i="40"/>
  <c r="AN12" i="54" s="1"/>
  <c r="AO12" i="53" s="1"/>
  <c r="AM12" i="40"/>
  <c r="AM12" i="54" s="1"/>
  <c r="AL12" i="40"/>
  <c r="AL12" i="54" s="1"/>
  <c r="AM12" i="53" s="1"/>
  <c r="AK12" i="40"/>
  <c r="AK12" i="54" s="1"/>
  <c r="AJ12" i="40"/>
  <c r="AJ12" i="54" s="1"/>
  <c r="AK12" i="53" s="1"/>
  <c r="AI12" i="40"/>
  <c r="AI12" i="54" s="1"/>
  <c r="AH12" i="40"/>
  <c r="AH12" i="54" s="1"/>
  <c r="AI12" i="53" s="1"/>
  <c r="AG12" i="40"/>
  <c r="AG12" i="54" s="1"/>
  <c r="AF12" i="40"/>
  <c r="AF12" i="54" s="1"/>
  <c r="AG12" i="53" s="1"/>
  <c r="AE12" i="40"/>
  <c r="AE12" i="54" s="1"/>
  <c r="AD12" i="40"/>
  <c r="AD12" i="54" s="1"/>
  <c r="AE12" i="53" s="1"/>
  <c r="AC12" i="40"/>
  <c r="AC12" i="54" s="1"/>
  <c r="AB12" i="40"/>
  <c r="AB12" i="54" s="1"/>
  <c r="AC12" i="53" s="1"/>
  <c r="AA12" i="40"/>
  <c r="AA12" i="54" s="1"/>
  <c r="Z12" i="40"/>
  <c r="Z12" i="54" s="1"/>
  <c r="AA12" i="53" s="1"/>
  <c r="Y12" i="40"/>
  <c r="Y12" i="54" s="1"/>
  <c r="X12" i="40"/>
  <c r="X12" i="54" s="1"/>
  <c r="Y12" i="53" s="1"/>
  <c r="W12" i="40"/>
  <c r="W12" i="54" s="1"/>
  <c r="V12" i="40"/>
  <c r="V12" i="54" s="1"/>
  <c r="W12" i="53" s="1"/>
  <c r="U12" i="40"/>
  <c r="U12" i="54" s="1"/>
  <c r="T12" i="40"/>
  <c r="T12" i="54" s="1"/>
  <c r="U12" i="53" s="1"/>
  <c r="S12" i="40"/>
  <c r="S12" i="54" s="1"/>
  <c r="R12" i="40"/>
  <c r="R12" i="54" s="1"/>
  <c r="S12" i="53" s="1"/>
  <c r="Q12" i="40"/>
  <c r="Q12" i="54" s="1"/>
  <c r="P12" i="40"/>
  <c r="P12" i="54" s="1"/>
  <c r="Q12" i="53" s="1"/>
  <c r="O12" i="40"/>
  <c r="O12" i="54" s="1"/>
  <c r="N12" i="40"/>
  <c r="N12" i="54" s="1"/>
  <c r="O12" i="53" s="1"/>
  <c r="M12" i="40"/>
  <c r="M12" i="54" s="1"/>
  <c r="L12" i="40"/>
  <c r="L12" i="54" s="1"/>
  <c r="M12" i="53" s="1"/>
  <c r="K12" i="40"/>
  <c r="K12" i="54" s="1"/>
  <c r="J12" i="40"/>
  <c r="J12" i="54" s="1"/>
  <c r="K12" i="53" s="1"/>
  <c r="I12" i="40"/>
  <c r="I12" i="54" s="1"/>
  <c r="H12" i="40"/>
  <c r="H12" i="54" s="1"/>
  <c r="I12" i="53" s="1"/>
  <c r="G12" i="40"/>
  <c r="G12" i="54" s="1"/>
  <c r="F12" i="40"/>
  <c r="E12" i="40"/>
  <c r="D12" i="40"/>
  <c r="C12" i="40"/>
  <c r="B12" i="40"/>
  <c r="BC11" i="40"/>
  <c r="BC11" i="54" s="1"/>
  <c r="BB11" i="40"/>
  <c r="BB11" i="54" s="1"/>
  <c r="BC11" i="53" s="1"/>
  <c r="BA11" i="40"/>
  <c r="BA11" i="54" s="1"/>
  <c r="AZ11" i="40"/>
  <c r="AZ11" i="54" s="1"/>
  <c r="BA11" i="53" s="1"/>
  <c r="AY11" i="40"/>
  <c r="AY11" i="54" s="1"/>
  <c r="AX11" i="40"/>
  <c r="AX11" i="54" s="1"/>
  <c r="AY11" i="53" s="1"/>
  <c r="AW11" i="40"/>
  <c r="AW11" i="54" s="1"/>
  <c r="AV11" i="40"/>
  <c r="AV11" i="54" s="1"/>
  <c r="AW11" i="53" s="1"/>
  <c r="AU11" i="40"/>
  <c r="AU11" i="54" s="1"/>
  <c r="AT11" i="40"/>
  <c r="AT11" i="54" s="1"/>
  <c r="AU11" i="53" s="1"/>
  <c r="AS11" i="40"/>
  <c r="AS11" i="54" s="1"/>
  <c r="AR11" i="40"/>
  <c r="AR11" i="54" s="1"/>
  <c r="AS11" i="53" s="1"/>
  <c r="AQ11" i="40"/>
  <c r="AQ11" i="54" s="1"/>
  <c r="AP11" i="40"/>
  <c r="AP11" i="54" s="1"/>
  <c r="AQ11" i="53" s="1"/>
  <c r="AO11" i="40"/>
  <c r="AO11" i="54" s="1"/>
  <c r="AN11" i="40"/>
  <c r="AN11" i="54" s="1"/>
  <c r="AO11" i="53" s="1"/>
  <c r="AM11" i="40"/>
  <c r="AM11" i="54" s="1"/>
  <c r="AL11" i="40"/>
  <c r="AL11" i="54" s="1"/>
  <c r="AM11" i="53" s="1"/>
  <c r="AK11" i="40"/>
  <c r="AK11" i="54" s="1"/>
  <c r="AJ11" i="40"/>
  <c r="AJ11" i="54" s="1"/>
  <c r="AK11" i="53" s="1"/>
  <c r="AI11" i="40"/>
  <c r="AI11" i="54" s="1"/>
  <c r="AH11" i="40"/>
  <c r="AH11" i="54" s="1"/>
  <c r="AI11" i="53" s="1"/>
  <c r="AG11" i="40"/>
  <c r="AG11" i="54" s="1"/>
  <c r="AF11" i="40"/>
  <c r="AF11" i="54" s="1"/>
  <c r="AG11" i="53" s="1"/>
  <c r="AE11" i="40"/>
  <c r="AE11" i="54" s="1"/>
  <c r="AD11" i="40"/>
  <c r="AD11" i="54" s="1"/>
  <c r="AE11" i="53" s="1"/>
  <c r="AC11" i="40"/>
  <c r="AC11" i="54" s="1"/>
  <c r="AB11" i="40"/>
  <c r="AB11" i="54" s="1"/>
  <c r="AC11" i="53" s="1"/>
  <c r="AA11" i="40"/>
  <c r="AA11" i="54" s="1"/>
  <c r="Z11" i="40"/>
  <c r="Z11" i="54" s="1"/>
  <c r="AA11" i="53" s="1"/>
  <c r="Y11" i="40"/>
  <c r="Y11" i="54" s="1"/>
  <c r="X11" i="40"/>
  <c r="X11" i="54" s="1"/>
  <c r="Y11" i="53" s="1"/>
  <c r="W11" i="40"/>
  <c r="W11" i="54" s="1"/>
  <c r="V11" i="40"/>
  <c r="V11" i="54" s="1"/>
  <c r="W11" i="53" s="1"/>
  <c r="U11" i="40"/>
  <c r="U11" i="54" s="1"/>
  <c r="T11" i="40"/>
  <c r="T11" i="54" s="1"/>
  <c r="U11" i="53" s="1"/>
  <c r="S11" i="40"/>
  <c r="S11" i="54" s="1"/>
  <c r="R11" i="40"/>
  <c r="R11" i="54" s="1"/>
  <c r="S11" i="53" s="1"/>
  <c r="Q11" i="40"/>
  <c r="Q11" i="54" s="1"/>
  <c r="P11" i="40"/>
  <c r="P11" i="54" s="1"/>
  <c r="Q11" i="53" s="1"/>
  <c r="O11" i="40"/>
  <c r="O11" i="54" s="1"/>
  <c r="N11" i="40"/>
  <c r="N11" i="54" s="1"/>
  <c r="O11" i="53" s="1"/>
  <c r="M11" i="40"/>
  <c r="M11" i="54" s="1"/>
  <c r="L11" i="40"/>
  <c r="L11" i="54" s="1"/>
  <c r="M11" i="53" s="1"/>
  <c r="K11" i="40"/>
  <c r="K11" i="54" s="1"/>
  <c r="J11" i="40"/>
  <c r="J11" i="54" s="1"/>
  <c r="K11" i="53" s="1"/>
  <c r="I11" i="40"/>
  <c r="I11" i="54" s="1"/>
  <c r="H11" i="40"/>
  <c r="H11" i="54" s="1"/>
  <c r="I11" i="53" s="1"/>
  <c r="G11" i="40"/>
  <c r="G11" i="54" s="1"/>
  <c r="F11" i="40"/>
  <c r="E11" i="40"/>
  <c r="D11" i="40"/>
  <c r="C11" i="40"/>
  <c r="B11" i="40"/>
  <c r="BC10" i="40"/>
  <c r="BC10" i="54" s="1"/>
  <c r="BB10" i="40"/>
  <c r="BB10" i="54" s="1"/>
  <c r="BC10" i="53" s="1"/>
  <c r="BA10" i="40"/>
  <c r="BA10" i="54" s="1"/>
  <c r="AZ10" i="40"/>
  <c r="AZ10" i="54" s="1"/>
  <c r="BA10" i="53" s="1"/>
  <c r="AY10" i="40"/>
  <c r="AY10" i="54" s="1"/>
  <c r="AX10" i="40"/>
  <c r="AX10" i="54" s="1"/>
  <c r="AY10" i="53" s="1"/>
  <c r="AW10" i="40"/>
  <c r="AW10" i="54" s="1"/>
  <c r="AV10" i="40"/>
  <c r="AV10" i="54" s="1"/>
  <c r="AW10" i="53" s="1"/>
  <c r="AU10" i="40"/>
  <c r="AU10" i="54" s="1"/>
  <c r="AT10" i="40"/>
  <c r="AT10" i="54" s="1"/>
  <c r="AU10" i="53" s="1"/>
  <c r="AS10" i="40"/>
  <c r="AS10" i="54" s="1"/>
  <c r="AR10" i="40"/>
  <c r="AR10" i="54" s="1"/>
  <c r="AS10" i="53" s="1"/>
  <c r="AQ10" i="40"/>
  <c r="AQ10" i="54" s="1"/>
  <c r="AP10" i="40"/>
  <c r="AP10" i="54" s="1"/>
  <c r="AQ10" i="53" s="1"/>
  <c r="AO10" i="40"/>
  <c r="AO10" i="54" s="1"/>
  <c r="AN10" i="40"/>
  <c r="AN10" i="54" s="1"/>
  <c r="AO10" i="53" s="1"/>
  <c r="AM10" i="40"/>
  <c r="AM10" i="54" s="1"/>
  <c r="AL10" i="40"/>
  <c r="AL10" i="54" s="1"/>
  <c r="AM10" i="53" s="1"/>
  <c r="AK10" i="40"/>
  <c r="AK10" i="54" s="1"/>
  <c r="AJ10" i="40"/>
  <c r="AJ10" i="54" s="1"/>
  <c r="AK10" i="53" s="1"/>
  <c r="AI10" i="40"/>
  <c r="AI10" i="54" s="1"/>
  <c r="AH10" i="40"/>
  <c r="AH10" i="54" s="1"/>
  <c r="AI10" i="53" s="1"/>
  <c r="AG10" i="40"/>
  <c r="AG10" i="54" s="1"/>
  <c r="AF10" i="40"/>
  <c r="AF10" i="54" s="1"/>
  <c r="AG10" i="53" s="1"/>
  <c r="AE10" i="40"/>
  <c r="AE10" i="54" s="1"/>
  <c r="AD10" i="40"/>
  <c r="AD10" i="54" s="1"/>
  <c r="AE10" i="53" s="1"/>
  <c r="AC10" i="40"/>
  <c r="AC10" i="54" s="1"/>
  <c r="AB10" i="40"/>
  <c r="AB10" i="54" s="1"/>
  <c r="AC10" i="53" s="1"/>
  <c r="AA10" i="40"/>
  <c r="AA10" i="54" s="1"/>
  <c r="Z10" i="40"/>
  <c r="Z10" i="54" s="1"/>
  <c r="AA10" i="53" s="1"/>
  <c r="Y10" i="40"/>
  <c r="Y10" i="54" s="1"/>
  <c r="X10" i="40"/>
  <c r="X10" i="54" s="1"/>
  <c r="Y10" i="53" s="1"/>
  <c r="W10" i="40"/>
  <c r="W10" i="54" s="1"/>
  <c r="V10" i="40"/>
  <c r="V10" i="54" s="1"/>
  <c r="W10" i="53" s="1"/>
  <c r="U10" i="40"/>
  <c r="U10" i="54" s="1"/>
  <c r="T10" i="40"/>
  <c r="T10" i="54" s="1"/>
  <c r="U10" i="53" s="1"/>
  <c r="S10" i="40"/>
  <c r="S10" i="54" s="1"/>
  <c r="R10" i="40"/>
  <c r="R10" i="54" s="1"/>
  <c r="S10" i="53" s="1"/>
  <c r="Q10" i="40"/>
  <c r="Q10" i="54" s="1"/>
  <c r="P10" i="40"/>
  <c r="P10" i="54" s="1"/>
  <c r="Q10" i="53" s="1"/>
  <c r="O10" i="40"/>
  <c r="O10" i="54" s="1"/>
  <c r="N10" i="40"/>
  <c r="N10" i="54" s="1"/>
  <c r="O10" i="53" s="1"/>
  <c r="M10" i="40"/>
  <c r="M10" i="54" s="1"/>
  <c r="L10" i="40"/>
  <c r="L10" i="54" s="1"/>
  <c r="M10" i="53" s="1"/>
  <c r="K10" i="40"/>
  <c r="K10" i="54" s="1"/>
  <c r="J10" i="40"/>
  <c r="J10" i="54" s="1"/>
  <c r="K10" i="53" s="1"/>
  <c r="I10" i="40"/>
  <c r="I10" i="54" s="1"/>
  <c r="H10" i="40"/>
  <c r="H10" i="54" s="1"/>
  <c r="I10" i="53" s="1"/>
  <c r="G10" i="40"/>
  <c r="G10" i="54" s="1"/>
  <c r="F10" i="40"/>
  <c r="E10" i="40"/>
  <c r="D10" i="40"/>
  <c r="C10" i="40"/>
  <c r="B10" i="40"/>
  <c r="BC9" i="40"/>
  <c r="BC9" i="54" s="1"/>
  <c r="BB9" i="40"/>
  <c r="BB9" i="54" s="1"/>
  <c r="BC9" i="53" s="1"/>
  <c r="BA9" i="40"/>
  <c r="BA9" i="54" s="1"/>
  <c r="AZ9" i="40"/>
  <c r="AZ9" i="54" s="1"/>
  <c r="BA9" i="53" s="1"/>
  <c r="AY9" i="40"/>
  <c r="AY9" i="54" s="1"/>
  <c r="AX9" i="40"/>
  <c r="AX9" i="54" s="1"/>
  <c r="AY9" i="53" s="1"/>
  <c r="AW9" i="40"/>
  <c r="AW9" i="54" s="1"/>
  <c r="AV9" i="40"/>
  <c r="AV9" i="54" s="1"/>
  <c r="AW9" i="53" s="1"/>
  <c r="AU9" i="40"/>
  <c r="AU9" i="54" s="1"/>
  <c r="AT9" i="40"/>
  <c r="AT9" i="54" s="1"/>
  <c r="AU9" i="53" s="1"/>
  <c r="AS9" i="40"/>
  <c r="AS9" i="54" s="1"/>
  <c r="AR9" i="40"/>
  <c r="AR9" i="54" s="1"/>
  <c r="AS9" i="53" s="1"/>
  <c r="AQ9" i="40"/>
  <c r="AQ9" i="54" s="1"/>
  <c r="AP9" i="40"/>
  <c r="AP9" i="54" s="1"/>
  <c r="AQ9" i="53" s="1"/>
  <c r="AO9" i="40"/>
  <c r="AO9" i="54" s="1"/>
  <c r="AN9" i="40"/>
  <c r="AN9" i="54" s="1"/>
  <c r="AO9" i="53" s="1"/>
  <c r="AM9" i="40"/>
  <c r="AM9" i="54" s="1"/>
  <c r="AL9" i="40"/>
  <c r="AL9" i="54" s="1"/>
  <c r="AM9" i="53" s="1"/>
  <c r="AK9" i="40"/>
  <c r="AK9" i="54" s="1"/>
  <c r="AJ9" i="40"/>
  <c r="AJ9" i="54" s="1"/>
  <c r="AK9" i="53" s="1"/>
  <c r="AI9" i="40"/>
  <c r="AI9" i="54" s="1"/>
  <c r="AH9" i="40"/>
  <c r="AH9" i="54" s="1"/>
  <c r="AI9" i="53" s="1"/>
  <c r="AG9" i="40"/>
  <c r="AG9" i="54" s="1"/>
  <c r="AF9" i="40"/>
  <c r="AF9" i="54" s="1"/>
  <c r="AG9" i="53" s="1"/>
  <c r="AE9" i="40"/>
  <c r="AE9" i="54" s="1"/>
  <c r="AD9" i="40"/>
  <c r="AD9" i="54" s="1"/>
  <c r="AE9" i="53" s="1"/>
  <c r="AC9" i="40"/>
  <c r="AC9" i="54" s="1"/>
  <c r="AB9" i="40"/>
  <c r="AB9" i="54" s="1"/>
  <c r="AC9" i="53" s="1"/>
  <c r="AA9" i="40"/>
  <c r="AA9" i="54" s="1"/>
  <c r="Z9" i="40"/>
  <c r="Z9" i="54" s="1"/>
  <c r="AA9" i="53" s="1"/>
  <c r="Y9" i="40"/>
  <c r="Y9" i="54" s="1"/>
  <c r="X9" i="40"/>
  <c r="X9" i="54" s="1"/>
  <c r="Y9" i="53" s="1"/>
  <c r="W9" i="40"/>
  <c r="W9" i="54" s="1"/>
  <c r="V9" i="40"/>
  <c r="V9" i="54" s="1"/>
  <c r="W9" i="53" s="1"/>
  <c r="U9" i="40"/>
  <c r="U9" i="54" s="1"/>
  <c r="T9" i="40"/>
  <c r="T9" i="54" s="1"/>
  <c r="U9" i="53" s="1"/>
  <c r="S9" i="40"/>
  <c r="S9" i="54" s="1"/>
  <c r="R9" i="40"/>
  <c r="R9" i="54" s="1"/>
  <c r="S9" i="53" s="1"/>
  <c r="Q9" i="40"/>
  <c r="Q9" i="54" s="1"/>
  <c r="P9" i="40"/>
  <c r="P9" i="54" s="1"/>
  <c r="Q9" i="53" s="1"/>
  <c r="O9" i="40"/>
  <c r="O9" i="54" s="1"/>
  <c r="N9" i="40"/>
  <c r="N9" i="54" s="1"/>
  <c r="O9" i="53" s="1"/>
  <c r="M9" i="40"/>
  <c r="M9" i="54" s="1"/>
  <c r="L9" i="40"/>
  <c r="L9" i="54" s="1"/>
  <c r="M9" i="53" s="1"/>
  <c r="K9" i="40"/>
  <c r="K9" i="54" s="1"/>
  <c r="J9" i="40"/>
  <c r="J9" i="54" s="1"/>
  <c r="K9" i="53" s="1"/>
  <c r="I9" i="40"/>
  <c r="I9" i="54" s="1"/>
  <c r="H9" i="40"/>
  <c r="H9" i="54" s="1"/>
  <c r="I9" i="53" s="1"/>
  <c r="G9" i="40"/>
  <c r="G9" i="54" s="1"/>
  <c r="F9" i="40"/>
  <c r="E9" i="40"/>
  <c r="D9" i="40"/>
  <c r="C9" i="40"/>
  <c r="B9" i="40"/>
  <c r="BC8" i="40"/>
  <c r="BC8" i="54" s="1"/>
  <c r="BB8" i="40"/>
  <c r="BB8" i="54" s="1"/>
  <c r="BC8" i="53" s="1"/>
  <c r="BA8" i="40"/>
  <c r="BA8" i="54" s="1"/>
  <c r="AZ8" i="40"/>
  <c r="AZ8" i="54" s="1"/>
  <c r="BA8" i="53" s="1"/>
  <c r="AY8" i="40"/>
  <c r="AY8" i="54" s="1"/>
  <c r="AX8" i="40"/>
  <c r="AX8" i="54" s="1"/>
  <c r="AY8" i="53" s="1"/>
  <c r="AW8" i="40"/>
  <c r="AW8" i="54" s="1"/>
  <c r="AV8" i="40"/>
  <c r="AV8" i="54" s="1"/>
  <c r="AW8" i="53" s="1"/>
  <c r="AU8" i="40"/>
  <c r="AU8" i="54" s="1"/>
  <c r="AT8" i="40"/>
  <c r="AT8" i="54" s="1"/>
  <c r="AU8" i="53" s="1"/>
  <c r="AS8" i="40"/>
  <c r="AS8" i="54" s="1"/>
  <c r="AR8" i="40"/>
  <c r="AR8" i="54" s="1"/>
  <c r="AS8" i="53" s="1"/>
  <c r="AQ8" i="40"/>
  <c r="AQ8" i="54" s="1"/>
  <c r="AP8" i="40"/>
  <c r="AP8" i="54" s="1"/>
  <c r="AQ8" i="53" s="1"/>
  <c r="AO8" i="40"/>
  <c r="AO8" i="54" s="1"/>
  <c r="AN8" i="40"/>
  <c r="AN8" i="54" s="1"/>
  <c r="AO8" i="53" s="1"/>
  <c r="AM8" i="40"/>
  <c r="AM8" i="54" s="1"/>
  <c r="AL8" i="40"/>
  <c r="AL8" i="54" s="1"/>
  <c r="AM8" i="53" s="1"/>
  <c r="AK8" i="40"/>
  <c r="AK8" i="54" s="1"/>
  <c r="AJ8" i="40"/>
  <c r="AJ8" i="54" s="1"/>
  <c r="AK8" i="53" s="1"/>
  <c r="AI8" i="40"/>
  <c r="AI8" i="54" s="1"/>
  <c r="AH8" i="40"/>
  <c r="AH8" i="54" s="1"/>
  <c r="AI8" i="53" s="1"/>
  <c r="AG8" i="40"/>
  <c r="AG8" i="54" s="1"/>
  <c r="AF8" i="40"/>
  <c r="AF8" i="54" s="1"/>
  <c r="AG8" i="53" s="1"/>
  <c r="AE8" i="40"/>
  <c r="AE8" i="54" s="1"/>
  <c r="AD8" i="40"/>
  <c r="AD8" i="54" s="1"/>
  <c r="AE8" i="53" s="1"/>
  <c r="AC8" i="40"/>
  <c r="AC8" i="54" s="1"/>
  <c r="AB8" i="40"/>
  <c r="AB8" i="54" s="1"/>
  <c r="AC8" i="53" s="1"/>
  <c r="AA8" i="40"/>
  <c r="AA8" i="54" s="1"/>
  <c r="Z8" i="40"/>
  <c r="Z8" i="54" s="1"/>
  <c r="AA8" i="53" s="1"/>
  <c r="Y8" i="40"/>
  <c r="Y8" i="54" s="1"/>
  <c r="X8" i="40"/>
  <c r="X8" i="54" s="1"/>
  <c r="Y8" i="53" s="1"/>
  <c r="W8" i="40"/>
  <c r="W8" i="54" s="1"/>
  <c r="V8" i="40"/>
  <c r="V8" i="54" s="1"/>
  <c r="W8" i="53" s="1"/>
  <c r="U8" i="40"/>
  <c r="U8" i="54" s="1"/>
  <c r="T8" i="40"/>
  <c r="T8" i="54" s="1"/>
  <c r="U8" i="53" s="1"/>
  <c r="S8" i="40"/>
  <c r="S8" i="54" s="1"/>
  <c r="R8" i="40"/>
  <c r="R8" i="54" s="1"/>
  <c r="S8" i="53" s="1"/>
  <c r="Q8" i="40"/>
  <c r="Q8" i="54" s="1"/>
  <c r="P8" i="40"/>
  <c r="P8" i="54" s="1"/>
  <c r="Q8" i="53" s="1"/>
  <c r="O8" i="40"/>
  <c r="O8" i="54" s="1"/>
  <c r="N8" i="40"/>
  <c r="N8" i="54" s="1"/>
  <c r="O8" i="53" s="1"/>
  <c r="M8" i="40"/>
  <c r="M8" i="54" s="1"/>
  <c r="L8" i="40"/>
  <c r="L8" i="54" s="1"/>
  <c r="M8" i="53" s="1"/>
  <c r="K8" i="40"/>
  <c r="K8" i="54" s="1"/>
  <c r="J8" i="40"/>
  <c r="J8" i="54" s="1"/>
  <c r="K8" i="53" s="1"/>
  <c r="I8" i="40"/>
  <c r="I8" i="54" s="1"/>
  <c r="H8" i="40"/>
  <c r="H8" i="54" s="1"/>
  <c r="I8" i="53" s="1"/>
  <c r="G8" i="40"/>
  <c r="G8" i="54" s="1"/>
  <c r="F8" i="40"/>
  <c r="E8" i="40"/>
  <c r="D8" i="40"/>
  <c r="C8" i="40"/>
  <c r="B8" i="40"/>
  <c r="BC7" i="40"/>
  <c r="BC7" i="54" s="1"/>
  <c r="BB7" i="40"/>
  <c r="BB7" i="54" s="1"/>
  <c r="BC7" i="53" s="1"/>
  <c r="BA7" i="40"/>
  <c r="BA7" i="54" s="1"/>
  <c r="AZ7" i="40"/>
  <c r="AZ7" i="54" s="1"/>
  <c r="BA7" i="53" s="1"/>
  <c r="AY7" i="40"/>
  <c r="AY7" i="54" s="1"/>
  <c r="AX7" i="40"/>
  <c r="AX7" i="54" s="1"/>
  <c r="AY7" i="53" s="1"/>
  <c r="AW7" i="40"/>
  <c r="AW7" i="54" s="1"/>
  <c r="AV7" i="40"/>
  <c r="AV7" i="54" s="1"/>
  <c r="AW7" i="53" s="1"/>
  <c r="AU7" i="40"/>
  <c r="AU7" i="54" s="1"/>
  <c r="AT7" i="40"/>
  <c r="AT7" i="54" s="1"/>
  <c r="AU7" i="53" s="1"/>
  <c r="AS7" i="40"/>
  <c r="AS7" i="54" s="1"/>
  <c r="AR7" i="40"/>
  <c r="AR7" i="54" s="1"/>
  <c r="AS7" i="53" s="1"/>
  <c r="AQ7" i="40"/>
  <c r="AQ7" i="54" s="1"/>
  <c r="AP7" i="40"/>
  <c r="AP7" i="54" s="1"/>
  <c r="AQ7" i="53" s="1"/>
  <c r="AO7" i="40"/>
  <c r="AO7" i="54" s="1"/>
  <c r="AN7" i="40"/>
  <c r="AN7" i="54" s="1"/>
  <c r="AO7" i="53" s="1"/>
  <c r="AM7" i="40"/>
  <c r="AM7" i="54" s="1"/>
  <c r="AL7" i="40"/>
  <c r="AL7" i="54" s="1"/>
  <c r="AM7" i="53" s="1"/>
  <c r="AK7" i="40"/>
  <c r="AK7" i="54" s="1"/>
  <c r="AJ7" i="40"/>
  <c r="AJ7" i="54" s="1"/>
  <c r="AK7" i="53" s="1"/>
  <c r="AI7" i="40"/>
  <c r="AI7" i="54" s="1"/>
  <c r="AH7" i="40"/>
  <c r="AH7" i="54" s="1"/>
  <c r="AI7" i="53" s="1"/>
  <c r="AG7" i="40"/>
  <c r="AG7" i="54" s="1"/>
  <c r="AF7" i="40"/>
  <c r="AF7" i="54" s="1"/>
  <c r="AG7" i="53" s="1"/>
  <c r="AE7" i="40"/>
  <c r="AE7" i="54" s="1"/>
  <c r="AD7" i="40"/>
  <c r="AD7" i="54" s="1"/>
  <c r="AE7" i="53" s="1"/>
  <c r="AC7" i="40"/>
  <c r="AC7" i="54" s="1"/>
  <c r="AB7" i="40"/>
  <c r="AB7" i="54" s="1"/>
  <c r="AC7" i="53" s="1"/>
  <c r="AA7" i="40"/>
  <c r="AA7" i="54" s="1"/>
  <c r="Z7" i="40"/>
  <c r="Z7" i="54" s="1"/>
  <c r="AA7" i="53" s="1"/>
  <c r="Y7" i="40"/>
  <c r="Y7" i="54" s="1"/>
  <c r="X7" i="40"/>
  <c r="X7" i="54" s="1"/>
  <c r="Y7" i="53" s="1"/>
  <c r="W7" i="40"/>
  <c r="W7" i="54" s="1"/>
  <c r="V7" i="40"/>
  <c r="V7" i="54" s="1"/>
  <c r="W7" i="53" s="1"/>
  <c r="U7" i="40"/>
  <c r="U7" i="54" s="1"/>
  <c r="T7" i="40"/>
  <c r="T7" i="54" s="1"/>
  <c r="U7" i="53" s="1"/>
  <c r="S7" i="40"/>
  <c r="S7" i="54" s="1"/>
  <c r="R7" i="40"/>
  <c r="R7" i="54" s="1"/>
  <c r="S7" i="53" s="1"/>
  <c r="Q7" i="40"/>
  <c r="Q7" i="54" s="1"/>
  <c r="P7" i="40"/>
  <c r="P7" i="54" s="1"/>
  <c r="Q7" i="53" s="1"/>
  <c r="O7" i="40"/>
  <c r="O7" i="54" s="1"/>
  <c r="N7" i="40"/>
  <c r="N7" i="54" s="1"/>
  <c r="O7" i="53" s="1"/>
  <c r="M7" i="40"/>
  <c r="M7" i="54" s="1"/>
  <c r="L7" i="40"/>
  <c r="L7" i="54" s="1"/>
  <c r="M7" i="53" s="1"/>
  <c r="K7" i="40"/>
  <c r="K7" i="54" s="1"/>
  <c r="J7" i="40"/>
  <c r="J7" i="54" s="1"/>
  <c r="K7" i="53" s="1"/>
  <c r="I7" i="40"/>
  <c r="I7" i="54" s="1"/>
  <c r="H7" i="40"/>
  <c r="H7" i="54" s="1"/>
  <c r="I7" i="53" s="1"/>
  <c r="G7" i="40"/>
  <c r="G7" i="54" s="1"/>
  <c r="F7" i="40"/>
  <c r="E7" i="40"/>
  <c r="D7" i="40"/>
  <c r="C7" i="40"/>
  <c r="B7" i="40"/>
  <c r="BC6" i="40"/>
  <c r="BC6" i="54" s="1"/>
  <c r="BB6" i="40"/>
  <c r="BB6" i="54" s="1"/>
  <c r="BC6" i="53" s="1"/>
  <c r="BA6" i="40"/>
  <c r="BA6" i="54" s="1"/>
  <c r="AZ6" i="40"/>
  <c r="AZ6" i="54" s="1"/>
  <c r="BA6" i="53" s="1"/>
  <c r="AY6" i="40"/>
  <c r="AY6" i="54" s="1"/>
  <c r="AX6" i="40"/>
  <c r="AX6" i="54" s="1"/>
  <c r="AY6" i="53" s="1"/>
  <c r="AW6" i="40"/>
  <c r="AW6" i="54" s="1"/>
  <c r="AV6" i="40"/>
  <c r="AV6" i="54" s="1"/>
  <c r="AW6" i="53" s="1"/>
  <c r="AU6" i="40"/>
  <c r="AU6" i="54" s="1"/>
  <c r="AT6" i="40"/>
  <c r="AT6" i="54" s="1"/>
  <c r="AU6" i="53" s="1"/>
  <c r="AS6" i="40"/>
  <c r="AS6" i="54" s="1"/>
  <c r="AR6" i="40"/>
  <c r="AR6" i="54" s="1"/>
  <c r="AS6" i="53" s="1"/>
  <c r="AQ6" i="40"/>
  <c r="AQ6" i="54" s="1"/>
  <c r="AP6" i="40"/>
  <c r="AP6" i="54" s="1"/>
  <c r="AQ6" i="53" s="1"/>
  <c r="AO6" i="40"/>
  <c r="AO6" i="54" s="1"/>
  <c r="AN6" i="40"/>
  <c r="AN6" i="54" s="1"/>
  <c r="AO6" i="53" s="1"/>
  <c r="AM6" i="40"/>
  <c r="AM6" i="54" s="1"/>
  <c r="AL6" i="40"/>
  <c r="AL6" i="54" s="1"/>
  <c r="AM6" i="53" s="1"/>
  <c r="AK6" i="40"/>
  <c r="AK6" i="54" s="1"/>
  <c r="AJ6" i="40"/>
  <c r="AJ6" i="54" s="1"/>
  <c r="AK6" i="53" s="1"/>
  <c r="AI6" i="40"/>
  <c r="AI6" i="54" s="1"/>
  <c r="AH6" i="40"/>
  <c r="AH6" i="54" s="1"/>
  <c r="AI6" i="53" s="1"/>
  <c r="AG6" i="40"/>
  <c r="AG6" i="54" s="1"/>
  <c r="AF6" i="40"/>
  <c r="AF6" i="54" s="1"/>
  <c r="AG6" i="53" s="1"/>
  <c r="AE6" i="40"/>
  <c r="AE6" i="54" s="1"/>
  <c r="AD6" i="40"/>
  <c r="AD6" i="54" s="1"/>
  <c r="AE6" i="53" s="1"/>
  <c r="AC6" i="40"/>
  <c r="AC6" i="54" s="1"/>
  <c r="AB6" i="40"/>
  <c r="AB6" i="54" s="1"/>
  <c r="AC6" i="53" s="1"/>
  <c r="AA6" i="40"/>
  <c r="AA6" i="54" s="1"/>
  <c r="Z6" i="40"/>
  <c r="Z6" i="54" s="1"/>
  <c r="AA6" i="53" s="1"/>
  <c r="Y6" i="40"/>
  <c r="Y6" i="54" s="1"/>
  <c r="X6" i="40"/>
  <c r="X6" i="54" s="1"/>
  <c r="Y6" i="53" s="1"/>
  <c r="W6" i="40"/>
  <c r="W6" i="54" s="1"/>
  <c r="V6" i="40"/>
  <c r="V6" i="54" s="1"/>
  <c r="W6" i="53" s="1"/>
  <c r="U6" i="40"/>
  <c r="U6" i="54" s="1"/>
  <c r="T6" i="40"/>
  <c r="T6" i="54" s="1"/>
  <c r="U6" i="53" s="1"/>
  <c r="S6" i="40"/>
  <c r="S6" i="54" s="1"/>
  <c r="R6" i="40"/>
  <c r="R6" i="54" s="1"/>
  <c r="S6" i="53" s="1"/>
  <c r="Q6" i="40"/>
  <c r="Q6" i="54" s="1"/>
  <c r="P6" i="40"/>
  <c r="P6" i="54" s="1"/>
  <c r="Q6" i="53" s="1"/>
  <c r="O6" i="40"/>
  <c r="O6" i="54" s="1"/>
  <c r="N6" i="40"/>
  <c r="N6" i="54" s="1"/>
  <c r="O6" i="53" s="1"/>
  <c r="M6" i="40"/>
  <c r="M6" i="54" s="1"/>
  <c r="L6" i="40"/>
  <c r="L6" i="54" s="1"/>
  <c r="M6" i="53" s="1"/>
  <c r="K6" i="40"/>
  <c r="K6" i="54" s="1"/>
  <c r="J6" i="40"/>
  <c r="J6" i="54" s="1"/>
  <c r="K6" i="53" s="1"/>
  <c r="I6" i="40"/>
  <c r="I6" i="54" s="1"/>
  <c r="H6" i="40"/>
  <c r="H6" i="54" s="1"/>
  <c r="I6" i="53" s="1"/>
  <c r="G6" i="40"/>
  <c r="G6" i="54" s="1"/>
  <c r="F6" i="40"/>
  <c r="E6" i="40"/>
  <c r="D6" i="40"/>
  <c r="C6" i="40"/>
  <c r="B6" i="40"/>
  <c r="BC5" i="40"/>
  <c r="BC5" i="54" s="1"/>
  <c r="BB5" i="40"/>
  <c r="BB5" i="54" s="1"/>
  <c r="BC5" i="53" s="1"/>
  <c r="BA5" i="40"/>
  <c r="BA5" i="54" s="1"/>
  <c r="AZ5" i="40"/>
  <c r="AZ5" i="54" s="1"/>
  <c r="BA5" i="53" s="1"/>
  <c r="AY5" i="40"/>
  <c r="AY5" i="54" s="1"/>
  <c r="AX5" i="40"/>
  <c r="AX5" i="54" s="1"/>
  <c r="AY5" i="53" s="1"/>
  <c r="AW5" i="40"/>
  <c r="AW5" i="54" s="1"/>
  <c r="AV5" i="40"/>
  <c r="AV5" i="54" s="1"/>
  <c r="AW5" i="53" s="1"/>
  <c r="AU5" i="40"/>
  <c r="AU5" i="54" s="1"/>
  <c r="AT5" i="40"/>
  <c r="AT5" i="54" s="1"/>
  <c r="AU5" i="53" s="1"/>
  <c r="AS5" i="40"/>
  <c r="AS5" i="54" s="1"/>
  <c r="AR5" i="40"/>
  <c r="AR5" i="54" s="1"/>
  <c r="AS5" i="53" s="1"/>
  <c r="AQ5" i="40"/>
  <c r="AQ5" i="54" s="1"/>
  <c r="AP5" i="40"/>
  <c r="AP5" i="54" s="1"/>
  <c r="AQ5" i="53" s="1"/>
  <c r="AO5" i="40"/>
  <c r="AO5" i="54" s="1"/>
  <c r="AN5" i="40"/>
  <c r="AN5" i="54" s="1"/>
  <c r="AO5" i="53" s="1"/>
  <c r="AM5" i="40"/>
  <c r="AM5" i="54" s="1"/>
  <c r="AL5" i="40"/>
  <c r="AL5" i="54" s="1"/>
  <c r="AM5" i="53" s="1"/>
  <c r="AK5" i="40"/>
  <c r="AK5" i="54" s="1"/>
  <c r="AJ5" i="40"/>
  <c r="AJ5" i="54" s="1"/>
  <c r="AK5" i="53" s="1"/>
  <c r="AI5" i="40"/>
  <c r="AI5" i="54" s="1"/>
  <c r="AH5" i="40"/>
  <c r="AH5" i="54" s="1"/>
  <c r="AI5" i="53" s="1"/>
  <c r="AG5" i="40"/>
  <c r="AG5" i="54" s="1"/>
  <c r="AF5" i="40"/>
  <c r="AF5" i="54" s="1"/>
  <c r="AG5" i="53" s="1"/>
  <c r="AE5" i="40"/>
  <c r="AE5" i="54" s="1"/>
  <c r="AD5" i="40"/>
  <c r="AD5" i="54" s="1"/>
  <c r="AE5" i="53" s="1"/>
  <c r="AC5" i="40"/>
  <c r="AC5" i="54" s="1"/>
  <c r="AB5" i="40"/>
  <c r="AB5" i="54" s="1"/>
  <c r="AC5" i="53" s="1"/>
  <c r="AA5" i="40"/>
  <c r="AA5" i="54" s="1"/>
  <c r="Z5" i="40"/>
  <c r="Z5" i="54" s="1"/>
  <c r="AA5" i="53" s="1"/>
  <c r="Y5" i="40"/>
  <c r="Y5" i="54" s="1"/>
  <c r="X5" i="40"/>
  <c r="X5" i="54" s="1"/>
  <c r="Y5" i="53" s="1"/>
  <c r="W5" i="40"/>
  <c r="W5" i="54" s="1"/>
  <c r="V5" i="40"/>
  <c r="V5" i="54" s="1"/>
  <c r="W5" i="53" s="1"/>
  <c r="U5" i="40"/>
  <c r="U5" i="54" s="1"/>
  <c r="T5" i="40"/>
  <c r="T5" i="54" s="1"/>
  <c r="U5" i="53" s="1"/>
  <c r="S5" i="40"/>
  <c r="S5" i="54" s="1"/>
  <c r="R5" i="40"/>
  <c r="R5" i="54" s="1"/>
  <c r="S5" i="53" s="1"/>
  <c r="Q5" i="40"/>
  <c r="Q5" i="54" s="1"/>
  <c r="P5" i="40"/>
  <c r="P5" i="54" s="1"/>
  <c r="Q5" i="53" s="1"/>
  <c r="O5" i="40"/>
  <c r="O5" i="54" s="1"/>
  <c r="N5" i="40"/>
  <c r="N5" i="54" s="1"/>
  <c r="O5" i="53" s="1"/>
  <c r="M5" i="40"/>
  <c r="M5" i="54" s="1"/>
  <c r="L5" i="40"/>
  <c r="L5" i="54" s="1"/>
  <c r="M5" i="53" s="1"/>
  <c r="K5" i="40"/>
  <c r="K5" i="54" s="1"/>
  <c r="J5" i="40"/>
  <c r="J5" i="54" s="1"/>
  <c r="K5" i="53" s="1"/>
  <c r="I5" i="40"/>
  <c r="I5" i="54" s="1"/>
  <c r="H5" i="40"/>
  <c r="H5" i="54" s="1"/>
  <c r="I5" i="53" s="1"/>
  <c r="G5" i="40"/>
  <c r="G5" i="54" s="1"/>
  <c r="F5" i="40"/>
  <c r="E5" i="40"/>
  <c r="D5" i="40"/>
  <c r="C5" i="40"/>
  <c r="B5" i="40"/>
  <c r="BC4" i="40"/>
  <c r="BC4" i="54" s="1"/>
  <c r="BB4" i="40"/>
  <c r="BB4" i="54" s="1"/>
  <c r="BC4" i="53" s="1"/>
  <c r="BA4" i="40"/>
  <c r="BA4" i="54" s="1"/>
  <c r="AZ4" i="40"/>
  <c r="AZ4" i="54" s="1"/>
  <c r="BA4" i="53" s="1"/>
  <c r="AY4" i="40"/>
  <c r="AY4" i="54" s="1"/>
  <c r="AX4" i="40"/>
  <c r="AX4" i="54" s="1"/>
  <c r="AY4" i="53" s="1"/>
  <c r="AW4" i="40"/>
  <c r="AW4" i="54" s="1"/>
  <c r="AV4" i="40"/>
  <c r="AV4" i="54" s="1"/>
  <c r="AW4" i="53" s="1"/>
  <c r="AU4" i="40"/>
  <c r="AU4" i="54" s="1"/>
  <c r="AT4" i="40"/>
  <c r="AT4" i="54" s="1"/>
  <c r="AU4" i="53" s="1"/>
  <c r="AS4" i="40"/>
  <c r="AS4" i="54" s="1"/>
  <c r="AR4" i="40"/>
  <c r="AR4" i="54" s="1"/>
  <c r="AS4" i="53" s="1"/>
  <c r="AQ4" i="40"/>
  <c r="AQ4" i="54" s="1"/>
  <c r="AP4" i="40"/>
  <c r="AP4" i="54" s="1"/>
  <c r="AQ4" i="53" s="1"/>
  <c r="AO4" i="40"/>
  <c r="AO4" i="54" s="1"/>
  <c r="AN4" i="40"/>
  <c r="AN4" i="54" s="1"/>
  <c r="AO4" i="53" s="1"/>
  <c r="AM4" i="40"/>
  <c r="AM4" i="54" s="1"/>
  <c r="AL4" i="40"/>
  <c r="AL4" i="54" s="1"/>
  <c r="AM4" i="53" s="1"/>
  <c r="AK4" i="40"/>
  <c r="AK4" i="54" s="1"/>
  <c r="AJ4" i="40"/>
  <c r="AJ4" i="54" s="1"/>
  <c r="AK4" i="53" s="1"/>
  <c r="AI4" i="40"/>
  <c r="AI4" i="54" s="1"/>
  <c r="AH4" i="40"/>
  <c r="AH4" i="54" s="1"/>
  <c r="AI4" i="53" s="1"/>
  <c r="AG4" i="40"/>
  <c r="AG4" i="54" s="1"/>
  <c r="AF4" i="40"/>
  <c r="AF4" i="54" s="1"/>
  <c r="AG4" i="53" s="1"/>
  <c r="AE4" i="40"/>
  <c r="AE4" i="54" s="1"/>
  <c r="AD4" i="40"/>
  <c r="AD4" i="54" s="1"/>
  <c r="AE4" i="53" s="1"/>
  <c r="AC4" i="40"/>
  <c r="AC4" i="54" s="1"/>
  <c r="AB4" i="40"/>
  <c r="AB4" i="54" s="1"/>
  <c r="AC4" i="53" s="1"/>
  <c r="AA4" i="40"/>
  <c r="AA4" i="54" s="1"/>
  <c r="Z4" i="40"/>
  <c r="Z4" i="54" s="1"/>
  <c r="AA4" i="53" s="1"/>
  <c r="Y4" i="40"/>
  <c r="Y4" i="54" s="1"/>
  <c r="X4" i="40"/>
  <c r="X4" i="54" s="1"/>
  <c r="Y4" i="53" s="1"/>
  <c r="W4" i="40"/>
  <c r="W4" i="54" s="1"/>
  <c r="V4" i="40"/>
  <c r="V4" i="54" s="1"/>
  <c r="W4" i="53" s="1"/>
  <c r="U4" i="40"/>
  <c r="U4" i="54" s="1"/>
  <c r="T4" i="40"/>
  <c r="T4" i="54" s="1"/>
  <c r="U4" i="53" s="1"/>
  <c r="S4" i="40"/>
  <c r="S4" i="54" s="1"/>
  <c r="R4" i="40"/>
  <c r="R4" i="54" s="1"/>
  <c r="S4" i="53" s="1"/>
  <c r="Q4" i="40"/>
  <c r="Q4" i="54" s="1"/>
  <c r="P4" i="40"/>
  <c r="P4" i="54" s="1"/>
  <c r="Q4" i="53" s="1"/>
  <c r="O4" i="40"/>
  <c r="O4" i="54" s="1"/>
  <c r="N4" i="40"/>
  <c r="N4" i="54" s="1"/>
  <c r="O4" i="53" s="1"/>
  <c r="M4" i="40"/>
  <c r="M4" i="54" s="1"/>
  <c r="L4" i="40"/>
  <c r="L4" i="54" s="1"/>
  <c r="M4" i="53" s="1"/>
  <c r="K4" i="40"/>
  <c r="K4" i="54" s="1"/>
  <c r="J4" i="40"/>
  <c r="J4" i="54" s="1"/>
  <c r="K4" i="53" s="1"/>
  <c r="I4" i="40"/>
  <c r="I4" i="54" s="1"/>
  <c r="H4" i="40"/>
  <c r="H4" i="54" s="1"/>
  <c r="I4" i="53" s="1"/>
  <c r="G4" i="40"/>
  <c r="G4" i="54" s="1"/>
  <c r="F4" i="40"/>
  <c r="E4" i="40"/>
  <c r="D4" i="40"/>
  <c r="C4" i="40"/>
  <c r="B4" i="40"/>
  <c r="BC3" i="40"/>
  <c r="BC3" i="54" s="1"/>
  <c r="BB3" i="40"/>
  <c r="BB3" i="54" s="1"/>
  <c r="BC3" i="53" s="1"/>
  <c r="BA3" i="40"/>
  <c r="BA3" i="54" s="1"/>
  <c r="AZ3" i="40"/>
  <c r="AZ3" i="54" s="1"/>
  <c r="BA3" i="53" s="1"/>
  <c r="AY3" i="40"/>
  <c r="AY3" i="54" s="1"/>
  <c r="AX3" i="40"/>
  <c r="AX3" i="54" s="1"/>
  <c r="AY3" i="53" s="1"/>
  <c r="AW3" i="40"/>
  <c r="AW3" i="54" s="1"/>
  <c r="AV3" i="40"/>
  <c r="AV3" i="54" s="1"/>
  <c r="AW3" i="53" s="1"/>
  <c r="AU3" i="40"/>
  <c r="AU3" i="54" s="1"/>
  <c r="AT3" i="40"/>
  <c r="AT3" i="54" s="1"/>
  <c r="AU3" i="53" s="1"/>
  <c r="AS3" i="40"/>
  <c r="AS3" i="54" s="1"/>
  <c r="AR3" i="40"/>
  <c r="AR3" i="54" s="1"/>
  <c r="AS3" i="53" s="1"/>
  <c r="AQ3" i="40"/>
  <c r="AQ3" i="54" s="1"/>
  <c r="AP3" i="40"/>
  <c r="AP3" i="54" s="1"/>
  <c r="AQ3" i="53" s="1"/>
  <c r="AO3" i="40"/>
  <c r="AO3" i="54" s="1"/>
  <c r="AN3" i="40"/>
  <c r="AN3" i="54" s="1"/>
  <c r="AO3" i="53" s="1"/>
  <c r="AM3" i="40"/>
  <c r="AM3" i="54" s="1"/>
  <c r="AL3" i="40"/>
  <c r="AL3" i="54" s="1"/>
  <c r="AM3" i="53" s="1"/>
  <c r="AK3" i="40"/>
  <c r="AK3" i="54" s="1"/>
  <c r="AJ3" i="40"/>
  <c r="AJ3" i="54" s="1"/>
  <c r="AK3" i="53" s="1"/>
  <c r="AI3" i="40"/>
  <c r="AI3" i="54" s="1"/>
  <c r="AH3" i="40"/>
  <c r="AH3" i="54" s="1"/>
  <c r="AI3" i="53" s="1"/>
  <c r="AG3" i="40"/>
  <c r="AG3" i="54" s="1"/>
  <c r="AF3" i="40"/>
  <c r="AF3" i="54" s="1"/>
  <c r="AG3" i="53" s="1"/>
  <c r="AE3" i="40"/>
  <c r="AE3" i="54" s="1"/>
  <c r="AD3" i="40"/>
  <c r="AD3" i="54" s="1"/>
  <c r="AE3" i="53" s="1"/>
  <c r="AC3" i="40"/>
  <c r="AC3" i="54" s="1"/>
  <c r="AB3" i="40"/>
  <c r="AB3" i="54" s="1"/>
  <c r="AC3" i="53" s="1"/>
  <c r="AA3" i="40"/>
  <c r="AA3" i="54" s="1"/>
  <c r="Z3" i="40"/>
  <c r="Z3" i="54" s="1"/>
  <c r="AA3" i="53" s="1"/>
  <c r="Y3" i="40"/>
  <c r="Y3" i="54" s="1"/>
  <c r="X3" i="40"/>
  <c r="X3" i="54" s="1"/>
  <c r="Y3" i="53" s="1"/>
  <c r="W3" i="40"/>
  <c r="W3" i="54" s="1"/>
  <c r="V3" i="40"/>
  <c r="V3" i="54" s="1"/>
  <c r="W3" i="53" s="1"/>
  <c r="U3" i="40"/>
  <c r="U3" i="54" s="1"/>
  <c r="T3" i="40"/>
  <c r="T3" i="54" s="1"/>
  <c r="U3" i="53" s="1"/>
  <c r="S3" i="40"/>
  <c r="S3" i="54" s="1"/>
  <c r="R3" i="40"/>
  <c r="R3" i="54" s="1"/>
  <c r="S3" i="53" s="1"/>
  <c r="Q3" i="40"/>
  <c r="Q3" i="54" s="1"/>
  <c r="P3" i="40"/>
  <c r="P3" i="54" s="1"/>
  <c r="Q3" i="53" s="1"/>
  <c r="O3" i="40"/>
  <c r="O3" i="54" s="1"/>
  <c r="N3" i="40"/>
  <c r="N3" i="54" s="1"/>
  <c r="O3" i="53" s="1"/>
  <c r="M3" i="40"/>
  <c r="M3" i="54" s="1"/>
  <c r="L3" i="40"/>
  <c r="L3" i="54" s="1"/>
  <c r="M3" i="53" s="1"/>
  <c r="K3" i="40"/>
  <c r="K3" i="54" s="1"/>
  <c r="J3" i="40"/>
  <c r="J3" i="54" s="1"/>
  <c r="K3" i="53" s="1"/>
  <c r="I3" i="40"/>
  <c r="I3" i="54" s="1"/>
  <c r="H3" i="40"/>
  <c r="H3" i="54" s="1"/>
  <c r="I3" i="53" s="1"/>
  <c r="G3" i="40"/>
  <c r="G3" i="54" s="1"/>
  <c r="F3" i="40"/>
  <c r="E3" i="40"/>
  <c r="D3" i="40"/>
  <c r="C3" i="40"/>
  <c r="B3" i="40"/>
  <c r="BC2" i="40"/>
  <c r="BC2" i="54" s="1"/>
  <c r="BB2" i="40"/>
  <c r="BB2" i="54" s="1"/>
  <c r="BC2" i="53" s="1"/>
  <c r="BA2" i="40"/>
  <c r="BA2" i="54" s="1"/>
  <c r="AZ2" i="40"/>
  <c r="AZ2" i="54" s="1"/>
  <c r="BA2" i="53" s="1"/>
  <c r="AY2" i="40"/>
  <c r="AY2" i="54" s="1"/>
  <c r="AX2" i="40"/>
  <c r="AX2" i="54" s="1"/>
  <c r="AY2" i="53" s="1"/>
  <c r="AW2" i="40"/>
  <c r="AW2" i="54" s="1"/>
  <c r="AV2" i="40"/>
  <c r="AV2" i="54" s="1"/>
  <c r="AW2" i="53" s="1"/>
  <c r="AU2" i="40"/>
  <c r="AU2" i="54" s="1"/>
  <c r="AT2" i="40"/>
  <c r="AT2" i="54" s="1"/>
  <c r="AU2" i="53" s="1"/>
  <c r="AS2" i="40"/>
  <c r="AS2" i="54" s="1"/>
  <c r="AR2" i="40"/>
  <c r="AR2" i="54" s="1"/>
  <c r="AS2" i="53" s="1"/>
  <c r="AQ2" i="40"/>
  <c r="AQ2" i="54" s="1"/>
  <c r="AP2" i="40"/>
  <c r="AP2" i="54" s="1"/>
  <c r="AQ2" i="53" s="1"/>
  <c r="AO2" i="40"/>
  <c r="AO2" i="54" s="1"/>
  <c r="AN2" i="40"/>
  <c r="AN2" i="54" s="1"/>
  <c r="AO2" i="53" s="1"/>
  <c r="AM2" i="40"/>
  <c r="AM2" i="54" s="1"/>
  <c r="AL2" i="40"/>
  <c r="AL2" i="54" s="1"/>
  <c r="AM2" i="53" s="1"/>
  <c r="AK2" i="40"/>
  <c r="AK2" i="54" s="1"/>
  <c r="AJ2" i="40"/>
  <c r="AJ2" i="54" s="1"/>
  <c r="AK2" i="53" s="1"/>
  <c r="AI2" i="40"/>
  <c r="AI2" i="54" s="1"/>
  <c r="AH2" i="40"/>
  <c r="AH2" i="54" s="1"/>
  <c r="AI2" i="53" s="1"/>
  <c r="AG2" i="40"/>
  <c r="AG2" i="54" s="1"/>
  <c r="AF2" i="40"/>
  <c r="AF2" i="54" s="1"/>
  <c r="AG2" i="53" s="1"/>
  <c r="AE2" i="40"/>
  <c r="AE2" i="54" s="1"/>
  <c r="AD2" i="40"/>
  <c r="AD2" i="54" s="1"/>
  <c r="AE2" i="53" s="1"/>
  <c r="AC2" i="40"/>
  <c r="AC2" i="54" s="1"/>
  <c r="AB2" i="40"/>
  <c r="AB2" i="54" s="1"/>
  <c r="AC2" i="53" s="1"/>
  <c r="AA2" i="40"/>
  <c r="AA2" i="54" s="1"/>
  <c r="Z2" i="40"/>
  <c r="Z2" i="54" s="1"/>
  <c r="AA2" i="53" s="1"/>
  <c r="Y2" i="40"/>
  <c r="Y2" i="54" s="1"/>
  <c r="X2" i="40"/>
  <c r="X2" i="54" s="1"/>
  <c r="Y2" i="53" s="1"/>
  <c r="W2" i="40"/>
  <c r="W2" i="54" s="1"/>
  <c r="V2" i="40"/>
  <c r="V2" i="54" s="1"/>
  <c r="W2" i="53" s="1"/>
  <c r="U2" i="40"/>
  <c r="U2" i="54" s="1"/>
  <c r="T2" i="40"/>
  <c r="T2" i="54" s="1"/>
  <c r="U2" i="53" s="1"/>
  <c r="S2" i="40"/>
  <c r="S2" i="54" s="1"/>
  <c r="R2" i="40"/>
  <c r="R2" i="54" s="1"/>
  <c r="S2" i="53" s="1"/>
  <c r="Q2" i="40"/>
  <c r="Q2" i="54" s="1"/>
  <c r="P2" i="40"/>
  <c r="P2" i="54" s="1"/>
  <c r="Q2" i="53" s="1"/>
  <c r="O2" i="40"/>
  <c r="O2" i="54" s="1"/>
  <c r="N2" i="40"/>
  <c r="N2" i="54" s="1"/>
  <c r="O2" i="53" s="1"/>
  <c r="M2" i="40"/>
  <c r="M2" i="54" s="1"/>
  <c r="L2" i="40"/>
  <c r="L2" i="54" s="1"/>
  <c r="M2" i="53" s="1"/>
  <c r="K2" i="40"/>
  <c r="K2" i="54" s="1"/>
  <c r="J2" i="40"/>
  <c r="J2" i="54" s="1"/>
  <c r="K2" i="53" s="1"/>
  <c r="I2" i="40"/>
  <c r="I2" i="54" s="1"/>
  <c r="H2" i="40"/>
  <c r="H2" i="54" s="1"/>
  <c r="I2" i="53" s="1"/>
  <c r="G2" i="40"/>
  <c r="G2" i="54" s="1"/>
  <c r="F2" i="40"/>
  <c r="E2" i="40"/>
  <c r="D2" i="40"/>
  <c r="C2" i="40"/>
  <c r="B2" i="40"/>
  <c r="BC52" i="7"/>
  <c r="BB52" i="7"/>
  <c r="BC52" i="52" s="1"/>
  <c r="BA52" i="7"/>
  <c r="AZ52" i="7"/>
  <c r="BA52" i="52" s="1"/>
  <c r="AY52" i="7"/>
  <c r="AX52" i="7"/>
  <c r="AY52" i="52" s="1"/>
  <c r="AW52" i="7"/>
  <c r="AV52" i="7"/>
  <c r="AW52" i="52" s="1"/>
  <c r="AU52" i="7"/>
  <c r="AT52" i="7"/>
  <c r="AU52" i="52" s="1"/>
  <c r="AS52" i="7"/>
  <c r="AR52" i="7"/>
  <c r="AS52" i="52" s="1"/>
  <c r="AQ52" i="7"/>
  <c r="AP52" i="7"/>
  <c r="AQ52" i="52" s="1"/>
  <c r="AO52" i="7"/>
  <c r="AN52" i="7"/>
  <c r="AO52" i="52" s="1"/>
  <c r="AM52" i="7"/>
  <c r="AL52" i="7"/>
  <c r="AM52" i="52" s="1"/>
  <c r="AK52" i="7"/>
  <c r="AJ52" i="7"/>
  <c r="AK52" i="52" s="1"/>
  <c r="AI52" i="7"/>
  <c r="AH52" i="7"/>
  <c r="AI52" i="52" s="1"/>
  <c r="AG52" i="7"/>
  <c r="AF52" i="7"/>
  <c r="AG52" i="52" s="1"/>
  <c r="AE52" i="7"/>
  <c r="AD52" i="7"/>
  <c r="AE52" i="52" s="1"/>
  <c r="AC52" i="7"/>
  <c r="AB52" i="7"/>
  <c r="AC52" i="52" s="1"/>
  <c r="AA52" i="7"/>
  <c r="Z52" i="7"/>
  <c r="AA52" i="52" s="1"/>
  <c r="Y52" i="7"/>
  <c r="X52" i="7"/>
  <c r="Y52" i="52" s="1"/>
  <c r="W52" i="7"/>
  <c r="V52" i="7"/>
  <c r="W52" i="52" s="1"/>
  <c r="U52" i="7"/>
  <c r="T52" i="7"/>
  <c r="U52" i="52" s="1"/>
  <c r="S52" i="7"/>
  <c r="R52" i="7"/>
  <c r="S52" i="52" s="1"/>
  <c r="Q52" i="7"/>
  <c r="P52" i="7"/>
  <c r="Q52" i="52" s="1"/>
  <c r="O52" i="7"/>
  <c r="N52" i="7"/>
  <c r="O52" i="52" s="1"/>
  <c r="M52" i="7"/>
  <c r="L52" i="7"/>
  <c r="M52" i="52" s="1"/>
  <c r="K52" i="7"/>
  <c r="J52" i="7"/>
  <c r="K52" i="52" s="1"/>
  <c r="I52" i="7"/>
  <c r="H52" i="7"/>
  <c r="I52" i="52" s="1"/>
  <c r="G52" i="7"/>
  <c r="F52" i="7"/>
  <c r="E52" i="7"/>
  <c r="D52" i="7"/>
  <c r="D52" i="52" s="1"/>
  <c r="C52" i="7"/>
  <c r="C52" i="52" s="1"/>
  <c r="B52" i="7"/>
  <c r="B52" i="52" s="1"/>
  <c r="BC51" i="7"/>
  <c r="BB51" i="7"/>
  <c r="BC51" i="52" s="1"/>
  <c r="BA51" i="7"/>
  <c r="AZ51" i="7"/>
  <c r="BA51" i="52" s="1"/>
  <c r="AY51" i="7"/>
  <c r="AX51" i="7"/>
  <c r="AY51" i="52" s="1"/>
  <c r="AW51" i="7"/>
  <c r="AV51" i="7"/>
  <c r="AW51" i="52" s="1"/>
  <c r="AU51" i="7"/>
  <c r="AT51" i="7"/>
  <c r="AU51" i="52" s="1"/>
  <c r="AS51" i="7"/>
  <c r="AR51" i="7"/>
  <c r="AS51" i="52" s="1"/>
  <c r="AQ51" i="7"/>
  <c r="AP51" i="7"/>
  <c r="AQ51" i="52" s="1"/>
  <c r="AO51" i="7"/>
  <c r="AN51" i="7"/>
  <c r="AO51" i="52" s="1"/>
  <c r="AM51" i="7"/>
  <c r="AL51" i="7"/>
  <c r="AM51" i="52" s="1"/>
  <c r="AK51" i="7"/>
  <c r="AJ51" i="7"/>
  <c r="AK51" i="52" s="1"/>
  <c r="AI51" i="7"/>
  <c r="AH51" i="7"/>
  <c r="AI51" i="52" s="1"/>
  <c r="AG51" i="7"/>
  <c r="AF51" i="7"/>
  <c r="AG51" i="52" s="1"/>
  <c r="AE51" i="7"/>
  <c r="AD51" i="7"/>
  <c r="AE51" i="52" s="1"/>
  <c r="AC51" i="7"/>
  <c r="AB51" i="7"/>
  <c r="AC51" i="52" s="1"/>
  <c r="AA51" i="7"/>
  <c r="Z51" i="7"/>
  <c r="AA51" i="52" s="1"/>
  <c r="Y51" i="7"/>
  <c r="X51" i="7"/>
  <c r="Y51" i="52" s="1"/>
  <c r="W51" i="7"/>
  <c r="V51" i="7"/>
  <c r="W51" i="52" s="1"/>
  <c r="U51" i="7"/>
  <c r="T51" i="7"/>
  <c r="U51" i="52" s="1"/>
  <c r="S51" i="7"/>
  <c r="R51" i="7"/>
  <c r="S51" i="52" s="1"/>
  <c r="Q51" i="7"/>
  <c r="P51" i="7"/>
  <c r="Q51" i="52" s="1"/>
  <c r="O51" i="7"/>
  <c r="N51" i="7"/>
  <c r="O51" i="52" s="1"/>
  <c r="M51" i="7"/>
  <c r="L51" i="7"/>
  <c r="M51" i="52" s="1"/>
  <c r="K51" i="7"/>
  <c r="J51" i="7"/>
  <c r="K51" i="52" s="1"/>
  <c r="I51" i="7"/>
  <c r="H51" i="7"/>
  <c r="I51" i="52" s="1"/>
  <c r="G51" i="7"/>
  <c r="F51" i="7"/>
  <c r="E51" i="7"/>
  <c r="D51" i="7"/>
  <c r="D51" i="52" s="1"/>
  <c r="C51" i="7"/>
  <c r="C51" i="52" s="1"/>
  <c r="B51" i="7"/>
  <c r="B51" i="52" s="1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L50" i="52" s="1"/>
  <c r="AJ50" i="7"/>
  <c r="AI50" i="7"/>
  <c r="AJ50" i="52" s="1"/>
  <c r="AH50" i="7"/>
  <c r="AG50" i="7"/>
  <c r="AH50" i="52" s="1"/>
  <c r="AF50" i="7"/>
  <c r="AE50" i="7"/>
  <c r="AF50" i="52" s="1"/>
  <c r="AD50" i="7"/>
  <c r="AC50" i="7"/>
  <c r="AD50" i="52" s="1"/>
  <c r="AB50" i="7"/>
  <c r="AA50" i="7"/>
  <c r="AB50" i="52" s="1"/>
  <c r="Z50" i="7"/>
  <c r="Y50" i="7"/>
  <c r="Z50" i="52" s="1"/>
  <c r="X50" i="7"/>
  <c r="W50" i="7"/>
  <c r="X50" i="52" s="1"/>
  <c r="V50" i="7"/>
  <c r="U50" i="7"/>
  <c r="V50" i="52" s="1"/>
  <c r="T50" i="7"/>
  <c r="S50" i="7"/>
  <c r="T50" i="52" s="1"/>
  <c r="R50" i="7"/>
  <c r="Q50" i="7"/>
  <c r="R50" i="52" s="1"/>
  <c r="P50" i="7"/>
  <c r="O50" i="7"/>
  <c r="P50" i="52" s="1"/>
  <c r="N50" i="7"/>
  <c r="M50" i="7"/>
  <c r="N50" i="52" s="1"/>
  <c r="L50" i="7"/>
  <c r="K50" i="7"/>
  <c r="L50" i="52" s="1"/>
  <c r="J50" i="7"/>
  <c r="I50" i="7"/>
  <c r="J50" i="52" s="1"/>
  <c r="H50" i="7"/>
  <c r="G50" i="7"/>
  <c r="H50" i="52" s="1"/>
  <c r="F50" i="7"/>
  <c r="E50" i="7"/>
  <c r="D50" i="7"/>
  <c r="D50" i="52" s="1"/>
  <c r="C50" i="7"/>
  <c r="C50" i="52" s="1"/>
  <c r="B50" i="7"/>
  <c r="B50" i="52" s="1"/>
  <c r="BC49" i="7"/>
  <c r="BB49" i="7"/>
  <c r="BC49" i="52" s="1"/>
  <c r="BA49" i="7"/>
  <c r="AZ49" i="7"/>
  <c r="BA49" i="52" s="1"/>
  <c r="AY49" i="7"/>
  <c r="AX49" i="7"/>
  <c r="AY49" i="52" s="1"/>
  <c r="AW49" i="7"/>
  <c r="AV49" i="7"/>
  <c r="AW49" i="52" s="1"/>
  <c r="AU49" i="7"/>
  <c r="AT49" i="7"/>
  <c r="AU49" i="52" s="1"/>
  <c r="AS49" i="7"/>
  <c r="AR49" i="7"/>
  <c r="AS49" i="52" s="1"/>
  <c r="AQ49" i="7"/>
  <c r="AP49" i="7"/>
  <c r="AQ49" i="52" s="1"/>
  <c r="AO49" i="7"/>
  <c r="AN49" i="7"/>
  <c r="AO49" i="52" s="1"/>
  <c r="AM49" i="7"/>
  <c r="AL49" i="7"/>
  <c r="AM49" i="52" s="1"/>
  <c r="AK49" i="7"/>
  <c r="AJ49" i="7"/>
  <c r="AK49" i="52" s="1"/>
  <c r="AI49" i="7"/>
  <c r="AH49" i="7"/>
  <c r="AI49" i="52" s="1"/>
  <c r="AG49" i="7"/>
  <c r="AF49" i="7"/>
  <c r="AG49" i="52" s="1"/>
  <c r="AE49" i="7"/>
  <c r="AD49" i="7"/>
  <c r="AE49" i="52" s="1"/>
  <c r="AC49" i="7"/>
  <c r="AB49" i="7"/>
  <c r="AC49" i="52" s="1"/>
  <c r="AA49" i="7"/>
  <c r="Z49" i="7"/>
  <c r="AA49" i="52" s="1"/>
  <c r="Y49" i="7"/>
  <c r="X49" i="7"/>
  <c r="Y49" i="52" s="1"/>
  <c r="W49" i="7"/>
  <c r="V49" i="7"/>
  <c r="W49" i="52" s="1"/>
  <c r="U49" i="7"/>
  <c r="T49" i="7"/>
  <c r="U49" i="52" s="1"/>
  <c r="S49" i="7"/>
  <c r="R49" i="7"/>
  <c r="S49" i="52" s="1"/>
  <c r="Q49" i="7"/>
  <c r="P49" i="7"/>
  <c r="Q49" i="52" s="1"/>
  <c r="O49" i="7"/>
  <c r="N49" i="7"/>
  <c r="O49" i="52" s="1"/>
  <c r="M49" i="7"/>
  <c r="L49" i="7"/>
  <c r="M49" i="52" s="1"/>
  <c r="K49" i="7"/>
  <c r="J49" i="7"/>
  <c r="K49" i="52" s="1"/>
  <c r="I49" i="7"/>
  <c r="H49" i="7"/>
  <c r="I49" i="52" s="1"/>
  <c r="G49" i="7"/>
  <c r="F49" i="7"/>
  <c r="E49" i="7"/>
  <c r="D49" i="7"/>
  <c r="D49" i="52" s="1"/>
  <c r="C49" i="7"/>
  <c r="C49" i="52" s="1"/>
  <c r="B49" i="7"/>
  <c r="B49" i="52" s="1"/>
  <c r="BC48" i="7"/>
  <c r="BB48" i="7"/>
  <c r="BC48" i="52" s="1"/>
  <c r="BA48" i="7"/>
  <c r="AZ48" i="7"/>
  <c r="BA48" i="52" s="1"/>
  <c r="AY48" i="7"/>
  <c r="AX48" i="7"/>
  <c r="AY48" i="52" s="1"/>
  <c r="AW48" i="7"/>
  <c r="AV48" i="7"/>
  <c r="AW48" i="52" s="1"/>
  <c r="AU48" i="7"/>
  <c r="AT48" i="7"/>
  <c r="AU48" i="52" s="1"/>
  <c r="AS48" i="7"/>
  <c r="AR48" i="7"/>
  <c r="AS48" i="52" s="1"/>
  <c r="AQ48" i="7"/>
  <c r="AP48" i="7"/>
  <c r="AQ48" i="52" s="1"/>
  <c r="AO48" i="7"/>
  <c r="AN48" i="7"/>
  <c r="AO48" i="52" s="1"/>
  <c r="AM48" i="7"/>
  <c r="AL48" i="7"/>
  <c r="AM48" i="52" s="1"/>
  <c r="AK48" i="7"/>
  <c r="AJ48" i="7"/>
  <c r="AK48" i="52" s="1"/>
  <c r="AI48" i="7"/>
  <c r="AH48" i="7"/>
  <c r="AI48" i="52" s="1"/>
  <c r="AG48" i="7"/>
  <c r="AF48" i="7"/>
  <c r="AG48" i="52" s="1"/>
  <c r="AE48" i="7"/>
  <c r="AD48" i="7"/>
  <c r="AE48" i="52" s="1"/>
  <c r="AC48" i="7"/>
  <c r="AB48" i="7"/>
  <c r="AC48" i="52" s="1"/>
  <c r="AA48" i="7"/>
  <c r="Z48" i="7"/>
  <c r="AA48" i="52" s="1"/>
  <c r="Y48" i="7"/>
  <c r="X48" i="7"/>
  <c r="Y48" i="52" s="1"/>
  <c r="W48" i="7"/>
  <c r="V48" i="7"/>
  <c r="W48" i="52" s="1"/>
  <c r="U48" i="7"/>
  <c r="T48" i="7"/>
  <c r="U48" i="52" s="1"/>
  <c r="S48" i="7"/>
  <c r="R48" i="7"/>
  <c r="S48" i="52" s="1"/>
  <c r="Q48" i="7"/>
  <c r="P48" i="7"/>
  <c r="Q48" i="52" s="1"/>
  <c r="O48" i="7"/>
  <c r="N48" i="7"/>
  <c r="O48" i="52" s="1"/>
  <c r="M48" i="7"/>
  <c r="L48" i="7"/>
  <c r="M48" i="52" s="1"/>
  <c r="K48" i="7"/>
  <c r="J48" i="7"/>
  <c r="K48" i="52" s="1"/>
  <c r="I48" i="7"/>
  <c r="H48" i="7"/>
  <c r="I48" i="52" s="1"/>
  <c r="G48" i="7"/>
  <c r="F48" i="7"/>
  <c r="E48" i="7"/>
  <c r="D48" i="7"/>
  <c r="D48" i="52" s="1"/>
  <c r="C48" i="7"/>
  <c r="C48" i="52" s="1"/>
  <c r="B48" i="7"/>
  <c r="B48" i="52" s="1"/>
  <c r="BC47" i="7"/>
  <c r="BB47" i="7"/>
  <c r="BC47" i="52" s="1"/>
  <c r="BA47" i="7"/>
  <c r="AZ47" i="7"/>
  <c r="BA47" i="52" s="1"/>
  <c r="AY47" i="7"/>
  <c r="AX47" i="7"/>
  <c r="AY47" i="52" s="1"/>
  <c r="AW47" i="7"/>
  <c r="AV47" i="7"/>
  <c r="AW47" i="52" s="1"/>
  <c r="AU47" i="7"/>
  <c r="AT47" i="7"/>
  <c r="AU47" i="52" s="1"/>
  <c r="AS47" i="7"/>
  <c r="AR47" i="7"/>
  <c r="AS47" i="52" s="1"/>
  <c r="AQ47" i="7"/>
  <c r="AP47" i="7"/>
  <c r="AQ47" i="52" s="1"/>
  <c r="AO47" i="7"/>
  <c r="AN47" i="7"/>
  <c r="AO47" i="52" s="1"/>
  <c r="AM47" i="7"/>
  <c r="AL47" i="7"/>
  <c r="AM47" i="52" s="1"/>
  <c r="AK47" i="7"/>
  <c r="AJ47" i="7"/>
  <c r="AK47" i="52" s="1"/>
  <c r="AI47" i="7"/>
  <c r="AH47" i="7"/>
  <c r="AI47" i="52" s="1"/>
  <c r="AG47" i="7"/>
  <c r="AF47" i="7"/>
  <c r="AG47" i="52" s="1"/>
  <c r="AE47" i="7"/>
  <c r="AD47" i="7"/>
  <c r="AE47" i="52" s="1"/>
  <c r="AC47" i="7"/>
  <c r="AB47" i="7"/>
  <c r="AC47" i="52" s="1"/>
  <c r="AA47" i="7"/>
  <c r="Z47" i="7"/>
  <c r="AA47" i="52" s="1"/>
  <c r="Y47" i="7"/>
  <c r="X47" i="7"/>
  <c r="Y47" i="52" s="1"/>
  <c r="W47" i="7"/>
  <c r="V47" i="7"/>
  <c r="W47" i="52" s="1"/>
  <c r="U47" i="7"/>
  <c r="T47" i="7"/>
  <c r="U47" i="52" s="1"/>
  <c r="S47" i="7"/>
  <c r="R47" i="7"/>
  <c r="S47" i="52" s="1"/>
  <c r="Q47" i="7"/>
  <c r="P47" i="7"/>
  <c r="Q47" i="52" s="1"/>
  <c r="O47" i="7"/>
  <c r="N47" i="7"/>
  <c r="O47" i="52" s="1"/>
  <c r="M47" i="7"/>
  <c r="L47" i="7"/>
  <c r="M47" i="52" s="1"/>
  <c r="K47" i="7"/>
  <c r="J47" i="7"/>
  <c r="K47" i="52" s="1"/>
  <c r="I47" i="7"/>
  <c r="H47" i="7"/>
  <c r="I47" i="52" s="1"/>
  <c r="G47" i="7"/>
  <c r="F47" i="7"/>
  <c r="E47" i="7"/>
  <c r="D47" i="7"/>
  <c r="D47" i="52" s="1"/>
  <c r="C47" i="7"/>
  <c r="C47" i="52" s="1"/>
  <c r="B47" i="7"/>
  <c r="B47" i="52" s="1"/>
  <c r="BC46" i="7"/>
  <c r="BB46" i="7"/>
  <c r="BC46" i="52" s="1"/>
  <c r="BA46" i="7"/>
  <c r="AZ46" i="7"/>
  <c r="BA46" i="52" s="1"/>
  <c r="AY46" i="7"/>
  <c r="AX46" i="7"/>
  <c r="AY46" i="52" s="1"/>
  <c r="AW46" i="7"/>
  <c r="AV46" i="7"/>
  <c r="AW46" i="52" s="1"/>
  <c r="AU46" i="7"/>
  <c r="AT46" i="7"/>
  <c r="AU46" i="52" s="1"/>
  <c r="AS46" i="7"/>
  <c r="AR46" i="7"/>
  <c r="AS46" i="52" s="1"/>
  <c r="AQ46" i="7"/>
  <c r="AP46" i="7"/>
  <c r="AQ46" i="52" s="1"/>
  <c r="AO46" i="7"/>
  <c r="AN46" i="7"/>
  <c r="AO46" i="52" s="1"/>
  <c r="AM46" i="7"/>
  <c r="AL46" i="7"/>
  <c r="AM46" i="52" s="1"/>
  <c r="AK46" i="7"/>
  <c r="AJ46" i="7"/>
  <c r="AK46" i="52" s="1"/>
  <c r="AI46" i="7"/>
  <c r="AH46" i="7"/>
  <c r="AI46" i="52" s="1"/>
  <c r="AG46" i="7"/>
  <c r="AF46" i="7"/>
  <c r="AG46" i="52" s="1"/>
  <c r="AE46" i="7"/>
  <c r="AD46" i="7"/>
  <c r="AE46" i="52" s="1"/>
  <c r="AC46" i="7"/>
  <c r="AB46" i="7"/>
  <c r="AC46" i="52" s="1"/>
  <c r="AA46" i="7"/>
  <c r="Z46" i="7"/>
  <c r="AA46" i="52" s="1"/>
  <c r="Y46" i="7"/>
  <c r="X46" i="7"/>
  <c r="Y46" i="52" s="1"/>
  <c r="W46" i="7"/>
  <c r="V46" i="7"/>
  <c r="W46" i="52" s="1"/>
  <c r="U46" i="7"/>
  <c r="T46" i="7"/>
  <c r="U46" i="52" s="1"/>
  <c r="S46" i="7"/>
  <c r="R46" i="7"/>
  <c r="S46" i="52" s="1"/>
  <c r="Q46" i="7"/>
  <c r="P46" i="7"/>
  <c r="Q46" i="52" s="1"/>
  <c r="O46" i="7"/>
  <c r="N46" i="7"/>
  <c r="O46" i="52" s="1"/>
  <c r="M46" i="7"/>
  <c r="L46" i="7"/>
  <c r="M46" i="52" s="1"/>
  <c r="K46" i="7"/>
  <c r="J46" i="7"/>
  <c r="K46" i="52" s="1"/>
  <c r="I46" i="7"/>
  <c r="H46" i="7"/>
  <c r="I46" i="52" s="1"/>
  <c r="G46" i="7"/>
  <c r="F46" i="7"/>
  <c r="E46" i="7"/>
  <c r="D46" i="7"/>
  <c r="D46" i="52" s="1"/>
  <c r="C46" i="7"/>
  <c r="C46" i="52" s="1"/>
  <c r="B46" i="7"/>
  <c r="B46" i="52" s="1"/>
  <c r="BC45" i="7"/>
  <c r="BB45" i="7"/>
  <c r="BC45" i="52" s="1"/>
  <c r="BA45" i="7"/>
  <c r="AZ45" i="7"/>
  <c r="BA45" i="52" s="1"/>
  <c r="AY45" i="7"/>
  <c r="AX45" i="7"/>
  <c r="AY45" i="52" s="1"/>
  <c r="AW45" i="7"/>
  <c r="AV45" i="7"/>
  <c r="AW45" i="52" s="1"/>
  <c r="AU45" i="7"/>
  <c r="AT45" i="7"/>
  <c r="AU45" i="52" s="1"/>
  <c r="AS45" i="7"/>
  <c r="AR45" i="7"/>
  <c r="AS45" i="52" s="1"/>
  <c r="AQ45" i="7"/>
  <c r="AP45" i="7"/>
  <c r="AQ45" i="52" s="1"/>
  <c r="AO45" i="7"/>
  <c r="AN45" i="7"/>
  <c r="AO45" i="52" s="1"/>
  <c r="AM45" i="7"/>
  <c r="AL45" i="7"/>
  <c r="AM45" i="52" s="1"/>
  <c r="AK45" i="7"/>
  <c r="AJ45" i="7"/>
  <c r="AK45" i="52" s="1"/>
  <c r="AI45" i="7"/>
  <c r="AH45" i="7"/>
  <c r="AI45" i="52" s="1"/>
  <c r="AG45" i="7"/>
  <c r="AF45" i="7"/>
  <c r="AG45" i="52" s="1"/>
  <c r="AE45" i="7"/>
  <c r="AD45" i="7"/>
  <c r="AE45" i="52" s="1"/>
  <c r="AC45" i="7"/>
  <c r="AB45" i="7"/>
  <c r="AC45" i="52" s="1"/>
  <c r="AA45" i="7"/>
  <c r="Z45" i="7"/>
  <c r="AA45" i="52" s="1"/>
  <c r="Y45" i="7"/>
  <c r="X45" i="7"/>
  <c r="Y45" i="52" s="1"/>
  <c r="W45" i="7"/>
  <c r="V45" i="7"/>
  <c r="W45" i="52" s="1"/>
  <c r="U45" i="7"/>
  <c r="T45" i="7"/>
  <c r="U45" i="52" s="1"/>
  <c r="S45" i="7"/>
  <c r="R45" i="7"/>
  <c r="S45" i="52" s="1"/>
  <c r="Q45" i="7"/>
  <c r="P45" i="7"/>
  <c r="Q45" i="52" s="1"/>
  <c r="O45" i="7"/>
  <c r="N45" i="7"/>
  <c r="O45" i="52" s="1"/>
  <c r="M45" i="7"/>
  <c r="L45" i="7"/>
  <c r="M45" i="52" s="1"/>
  <c r="K45" i="7"/>
  <c r="J45" i="7"/>
  <c r="K45" i="52" s="1"/>
  <c r="I45" i="7"/>
  <c r="H45" i="7"/>
  <c r="I45" i="52" s="1"/>
  <c r="G45" i="7"/>
  <c r="F45" i="7"/>
  <c r="E45" i="7"/>
  <c r="D45" i="7"/>
  <c r="D45" i="52" s="1"/>
  <c r="C45" i="7"/>
  <c r="C45" i="52" s="1"/>
  <c r="B45" i="7"/>
  <c r="B45" i="52" s="1"/>
  <c r="BC44" i="7"/>
  <c r="BB44" i="7"/>
  <c r="BC44" i="52" s="1"/>
  <c r="BA44" i="7"/>
  <c r="AZ44" i="7"/>
  <c r="BA44" i="52" s="1"/>
  <c r="AY44" i="7"/>
  <c r="AX44" i="7"/>
  <c r="AY44" i="52" s="1"/>
  <c r="AW44" i="7"/>
  <c r="AV44" i="7"/>
  <c r="AW44" i="52" s="1"/>
  <c r="AU44" i="7"/>
  <c r="AT44" i="7"/>
  <c r="AU44" i="52" s="1"/>
  <c r="AS44" i="7"/>
  <c r="AR44" i="7"/>
  <c r="AS44" i="52" s="1"/>
  <c r="AQ44" i="7"/>
  <c r="AP44" i="7"/>
  <c r="AQ44" i="52" s="1"/>
  <c r="AO44" i="7"/>
  <c r="AN44" i="7"/>
  <c r="AO44" i="52" s="1"/>
  <c r="AM44" i="7"/>
  <c r="AL44" i="7"/>
  <c r="AM44" i="52" s="1"/>
  <c r="AK44" i="7"/>
  <c r="AJ44" i="7"/>
  <c r="AK44" i="52" s="1"/>
  <c r="AI44" i="7"/>
  <c r="AH44" i="7"/>
  <c r="AI44" i="52" s="1"/>
  <c r="AG44" i="7"/>
  <c r="AF44" i="7"/>
  <c r="AG44" i="52" s="1"/>
  <c r="AE44" i="7"/>
  <c r="AD44" i="7"/>
  <c r="AE44" i="52" s="1"/>
  <c r="AC44" i="7"/>
  <c r="AB44" i="7"/>
  <c r="AC44" i="52" s="1"/>
  <c r="AA44" i="7"/>
  <c r="Z44" i="7"/>
  <c r="AA44" i="52" s="1"/>
  <c r="Y44" i="7"/>
  <c r="X44" i="7"/>
  <c r="Y44" i="52" s="1"/>
  <c r="W44" i="7"/>
  <c r="V44" i="7"/>
  <c r="W44" i="52" s="1"/>
  <c r="U44" i="7"/>
  <c r="T44" i="7"/>
  <c r="U44" i="52" s="1"/>
  <c r="S44" i="7"/>
  <c r="R44" i="7"/>
  <c r="S44" i="52" s="1"/>
  <c r="Q44" i="7"/>
  <c r="P44" i="7"/>
  <c r="Q44" i="52" s="1"/>
  <c r="O44" i="7"/>
  <c r="N44" i="7"/>
  <c r="O44" i="52" s="1"/>
  <c r="M44" i="7"/>
  <c r="L44" i="7"/>
  <c r="M44" i="52" s="1"/>
  <c r="K44" i="7"/>
  <c r="J44" i="7"/>
  <c r="K44" i="52" s="1"/>
  <c r="I44" i="7"/>
  <c r="H44" i="7"/>
  <c r="I44" i="52" s="1"/>
  <c r="G44" i="7"/>
  <c r="F44" i="7"/>
  <c r="E44" i="7"/>
  <c r="D44" i="7"/>
  <c r="D44" i="52" s="1"/>
  <c r="C44" i="7"/>
  <c r="C44" i="52" s="1"/>
  <c r="B44" i="7"/>
  <c r="B44" i="52" s="1"/>
  <c r="BC43" i="7"/>
  <c r="BB43" i="7"/>
  <c r="BC43" i="52" s="1"/>
  <c r="BA43" i="7"/>
  <c r="AZ43" i="7"/>
  <c r="BA43" i="52" s="1"/>
  <c r="AY43" i="7"/>
  <c r="AX43" i="7"/>
  <c r="AY43" i="52" s="1"/>
  <c r="AW43" i="7"/>
  <c r="AV43" i="7"/>
  <c r="AW43" i="52" s="1"/>
  <c r="AU43" i="7"/>
  <c r="AT43" i="7"/>
  <c r="AU43" i="52" s="1"/>
  <c r="AS43" i="7"/>
  <c r="AR43" i="7"/>
  <c r="AS43" i="52" s="1"/>
  <c r="AQ43" i="7"/>
  <c r="AP43" i="7"/>
  <c r="AQ43" i="52" s="1"/>
  <c r="AO43" i="7"/>
  <c r="AN43" i="7"/>
  <c r="AO43" i="52" s="1"/>
  <c r="AM43" i="7"/>
  <c r="AL43" i="7"/>
  <c r="AM43" i="52" s="1"/>
  <c r="AK43" i="7"/>
  <c r="AJ43" i="7"/>
  <c r="AK43" i="52" s="1"/>
  <c r="AI43" i="7"/>
  <c r="AH43" i="7"/>
  <c r="AI43" i="52" s="1"/>
  <c r="AG43" i="7"/>
  <c r="AF43" i="7"/>
  <c r="AG43" i="52" s="1"/>
  <c r="AE43" i="7"/>
  <c r="AD43" i="7"/>
  <c r="AE43" i="52" s="1"/>
  <c r="AC43" i="7"/>
  <c r="AB43" i="7"/>
  <c r="AC43" i="52" s="1"/>
  <c r="AA43" i="7"/>
  <c r="Z43" i="7"/>
  <c r="AA43" i="52" s="1"/>
  <c r="Y43" i="7"/>
  <c r="X43" i="7"/>
  <c r="Y43" i="52" s="1"/>
  <c r="W43" i="7"/>
  <c r="V43" i="7"/>
  <c r="W43" i="52" s="1"/>
  <c r="U43" i="7"/>
  <c r="T43" i="7"/>
  <c r="U43" i="52" s="1"/>
  <c r="S43" i="7"/>
  <c r="R43" i="7"/>
  <c r="S43" i="52" s="1"/>
  <c r="Q43" i="7"/>
  <c r="P43" i="7"/>
  <c r="Q43" i="52" s="1"/>
  <c r="O43" i="7"/>
  <c r="N43" i="7"/>
  <c r="O43" i="52" s="1"/>
  <c r="M43" i="7"/>
  <c r="L43" i="7"/>
  <c r="M43" i="52" s="1"/>
  <c r="K43" i="7"/>
  <c r="J43" i="7"/>
  <c r="K43" i="52" s="1"/>
  <c r="I43" i="7"/>
  <c r="H43" i="7"/>
  <c r="I43" i="52" s="1"/>
  <c r="G43" i="7"/>
  <c r="F43" i="7"/>
  <c r="E43" i="7"/>
  <c r="D43" i="7"/>
  <c r="D43" i="52" s="1"/>
  <c r="C43" i="7"/>
  <c r="C43" i="52" s="1"/>
  <c r="B43" i="7"/>
  <c r="B43" i="52" s="1"/>
  <c r="BC42" i="7"/>
  <c r="BB42" i="7"/>
  <c r="BC42" i="52" s="1"/>
  <c r="BA42" i="7"/>
  <c r="AZ42" i="7"/>
  <c r="BA42" i="52" s="1"/>
  <c r="AY42" i="7"/>
  <c r="AX42" i="7"/>
  <c r="AY42" i="52" s="1"/>
  <c r="AW42" i="7"/>
  <c r="AV42" i="7"/>
  <c r="AW42" i="52" s="1"/>
  <c r="AU42" i="7"/>
  <c r="AT42" i="7"/>
  <c r="AU42" i="52" s="1"/>
  <c r="AS42" i="7"/>
  <c r="AR42" i="7"/>
  <c r="AS42" i="52" s="1"/>
  <c r="AQ42" i="7"/>
  <c r="AP42" i="7"/>
  <c r="AQ42" i="52" s="1"/>
  <c r="AO42" i="7"/>
  <c r="AN42" i="7"/>
  <c r="AO42" i="52" s="1"/>
  <c r="AM42" i="7"/>
  <c r="AL42" i="7"/>
  <c r="AM42" i="52" s="1"/>
  <c r="AK42" i="7"/>
  <c r="AJ42" i="7"/>
  <c r="AK42" i="52" s="1"/>
  <c r="AI42" i="7"/>
  <c r="AH42" i="7"/>
  <c r="AI42" i="52" s="1"/>
  <c r="AG42" i="7"/>
  <c r="AF42" i="7"/>
  <c r="AG42" i="52" s="1"/>
  <c r="AE42" i="7"/>
  <c r="AD42" i="7"/>
  <c r="AE42" i="52" s="1"/>
  <c r="AC42" i="7"/>
  <c r="AB42" i="7"/>
  <c r="AC42" i="52" s="1"/>
  <c r="AA42" i="7"/>
  <c r="Z42" i="7"/>
  <c r="AA42" i="52" s="1"/>
  <c r="Y42" i="7"/>
  <c r="X42" i="7"/>
  <c r="Y42" i="52" s="1"/>
  <c r="W42" i="7"/>
  <c r="V42" i="7"/>
  <c r="W42" i="52" s="1"/>
  <c r="U42" i="7"/>
  <c r="T42" i="7"/>
  <c r="U42" i="52" s="1"/>
  <c r="S42" i="7"/>
  <c r="R42" i="7"/>
  <c r="S42" i="52" s="1"/>
  <c r="Q42" i="7"/>
  <c r="P42" i="7"/>
  <c r="Q42" i="52" s="1"/>
  <c r="O42" i="7"/>
  <c r="N42" i="7"/>
  <c r="O42" i="52" s="1"/>
  <c r="M42" i="7"/>
  <c r="L42" i="7"/>
  <c r="M42" i="52" s="1"/>
  <c r="K42" i="7"/>
  <c r="J42" i="7"/>
  <c r="K42" i="52" s="1"/>
  <c r="I42" i="7"/>
  <c r="H42" i="7"/>
  <c r="I42" i="52" s="1"/>
  <c r="G42" i="7"/>
  <c r="F42" i="7"/>
  <c r="E42" i="7"/>
  <c r="D42" i="7"/>
  <c r="D42" i="52" s="1"/>
  <c r="C42" i="7"/>
  <c r="C42" i="52" s="1"/>
  <c r="B42" i="7"/>
  <c r="B42" i="52" s="1"/>
  <c r="BC41" i="7"/>
  <c r="BB41" i="7"/>
  <c r="BC41" i="52" s="1"/>
  <c r="BA41" i="7"/>
  <c r="AZ41" i="7"/>
  <c r="BA41" i="52" s="1"/>
  <c r="AY41" i="7"/>
  <c r="AX41" i="7"/>
  <c r="AY41" i="52" s="1"/>
  <c r="AW41" i="7"/>
  <c r="AV41" i="7"/>
  <c r="AW41" i="52" s="1"/>
  <c r="AU41" i="7"/>
  <c r="AT41" i="7"/>
  <c r="AU41" i="52" s="1"/>
  <c r="AS41" i="7"/>
  <c r="AR41" i="7"/>
  <c r="AS41" i="52" s="1"/>
  <c r="AQ41" i="7"/>
  <c r="AP41" i="7"/>
  <c r="AQ41" i="52" s="1"/>
  <c r="AO41" i="7"/>
  <c r="AN41" i="7"/>
  <c r="AO41" i="52" s="1"/>
  <c r="AM41" i="7"/>
  <c r="AL41" i="7"/>
  <c r="AM41" i="52" s="1"/>
  <c r="AK41" i="7"/>
  <c r="AJ41" i="7"/>
  <c r="AK41" i="52" s="1"/>
  <c r="AI41" i="7"/>
  <c r="AH41" i="7"/>
  <c r="AI41" i="52" s="1"/>
  <c r="AG41" i="7"/>
  <c r="AF41" i="7"/>
  <c r="AG41" i="52" s="1"/>
  <c r="AE41" i="7"/>
  <c r="AD41" i="7"/>
  <c r="AE41" i="52" s="1"/>
  <c r="AC41" i="7"/>
  <c r="AB41" i="7"/>
  <c r="AC41" i="52" s="1"/>
  <c r="AA41" i="7"/>
  <c r="Z41" i="7"/>
  <c r="AA41" i="52" s="1"/>
  <c r="Y41" i="7"/>
  <c r="X41" i="7"/>
  <c r="Y41" i="52" s="1"/>
  <c r="W41" i="7"/>
  <c r="V41" i="7"/>
  <c r="W41" i="52" s="1"/>
  <c r="U41" i="7"/>
  <c r="T41" i="7"/>
  <c r="U41" i="52" s="1"/>
  <c r="S41" i="7"/>
  <c r="R41" i="7"/>
  <c r="S41" i="52" s="1"/>
  <c r="Q41" i="7"/>
  <c r="P41" i="7"/>
  <c r="Q41" i="52" s="1"/>
  <c r="O41" i="7"/>
  <c r="N41" i="7"/>
  <c r="O41" i="52" s="1"/>
  <c r="M41" i="7"/>
  <c r="L41" i="7"/>
  <c r="M41" i="52" s="1"/>
  <c r="K41" i="7"/>
  <c r="J41" i="7"/>
  <c r="K41" i="52" s="1"/>
  <c r="I41" i="7"/>
  <c r="H41" i="7"/>
  <c r="I41" i="52" s="1"/>
  <c r="G41" i="7"/>
  <c r="F41" i="7"/>
  <c r="E41" i="7"/>
  <c r="D41" i="7"/>
  <c r="D41" i="52" s="1"/>
  <c r="C41" i="7"/>
  <c r="C41" i="52" s="1"/>
  <c r="B41" i="7"/>
  <c r="B41" i="52" s="1"/>
  <c r="BC40" i="7"/>
  <c r="BB40" i="7"/>
  <c r="BC40" i="52" s="1"/>
  <c r="BA40" i="7"/>
  <c r="AZ40" i="7"/>
  <c r="BA40" i="52" s="1"/>
  <c r="AY40" i="7"/>
  <c r="AX40" i="7"/>
  <c r="AY40" i="52" s="1"/>
  <c r="AW40" i="7"/>
  <c r="AV40" i="7"/>
  <c r="AW40" i="52" s="1"/>
  <c r="AU40" i="7"/>
  <c r="AT40" i="7"/>
  <c r="AU40" i="52" s="1"/>
  <c r="AS40" i="7"/>
  <c r="AR40" i="7"/>
  <c r="AS40" i="52" s="1"/>
  <c r="AQ40" i="7"/>
  <c r="AP40" i="7"/>
  <c r="AQ40" i="52" s="1"/>
  <c r="AO40" i="7"/>
  <c r="AN40" i="7"/>
  <c r="AO40" i="52" s="1"/>
  <c r="AM40" i="7"/>
  <c r="AL40" i="7"/>
  <c r="AM40" i="52" s="1"/>
  <c r="AK40" i="7"/>
  <c r="AJ40" i="7"/>
  <c r="AK40" i="52" s="1"/>
  <c r="AI40" i="7"/>
  <c r="AH40" i="7"/>
  <c r="AI40" i="52" s="1"/>
  <c r="AG40" i="7"/>
  <c r="AF40" i="7"/>
  <c r="AG40" i="52" s="1"/>
  <c r="AE40" i="7"/>
  <c r="AD40" i="7"/>
  <c r="AE40" i="52" s="1"/>
  <c r="AC40" i="7"/>
  <c r="AB40" i="7"/>
  <c r="AC40" i="52" s="1"/>
  <c r="AA40" i="7"/>
  <c r="Z40" i="7"/>
  <c r="AA40" i="52" s="1"/>
  <c r="Y40" i="7"/>
  <c r="X40" i="7"/>
  <c r="Y40" i="52" s="1"/>
  <c r="W40" i="7"/>
  <c r="V40" i="7"/>
  <c r="W40" i="52" s="1"/>
  <c r="U40" i="7"/>
  <c r="T40" i="7"/>
  <c r="U40" i="52" s="1"/>
  <c r="S40" i="7"/>
  <c r="R40" i="7"/>
  <c r="S40" i="52" s="1"/>
  <c r="Q40" i="7"/>
  <c r="P40" i="7"/>
  <c r="Q40" i="52" s="1"/>
  <c r="O40" i="7"/>
  <c r="N40" i="7"/>
  <c r="O40" i="52" s="1"/>
  <c r="M40" i="7"/>
  <c r="L40" i="7"/>
  <c r="M40" i="52" s="1"/>
  <c r="K40" i="7"/>
  <c r="J40" i="7"/>
  <c r="K40" i="52" s="1"/>
  <c r="I40" i="7"/>
  <c r="H40" i="7"/>
  <c r="I40" i="52" s="1"/>
  <c r="G40" i="7"/>
  <c r="F40" i="7"/>
  <c r="E40" i="7"/>
  <c r="D40" i="7"/>
  <c r="D40" i="52" s="1"/>
  <c r="C40" i="7"/>
  <c r="C40" i="52" s="1"/>
  <c r="B40" i="7"/>
  <c r="B40" i="52" s="1"/>
  <c r="BC39" i="7"/>
  <c r="BB39" i="7"/>
  <c r="BC39" i="52" s="1"/>
  <c r="BA39" i="7"/>
  <c r="AZ39" i="7"/>
  <c r="BA39" i="52" s="1"/>
  <c r="AY39" i="7"/>
  <c r="AX39" i="7"/>
  <c r="AY39" i="52" s="1"/>
  <c r="AW39" i="7"/>
  <c r="AV39" i="7"/>
  <c r="AW39" i="52" s="1"/>
  <c r="AU39" i="7"/>
  <c r="AT39" i="7"/>
  <c r="AU39" i="52" s="1"/>
  <c r="AS39" i="7"/>
  <c r="AR39" i="7"/>
  <c r="AS39" i="52" s="1"/>
  <c r="AQ39" i="7"/>
  <c r="AP39" i="7"/>
  <c r="AQ39" i="52" s="1"/>
  <c r="AO39" i="7"/>
  <c r="AN39" i="7"/>
  <c r="AO39" i="52" s="1"/>
  <c r="AM39" i="7"/>
  <c r="AL39" i="7"/>
  <c r="AM39" i="52" s="1"/>
  <c r="AK39" i="7"/>
  <c r="AJ39" i="7"/>
  <c r="AK39" i="52" s="1"/>
  <c r="AI39" i="7"/>
  <c r="AH39" i="7"/>
  <c r="AI39" i="52" s="1"/>
  <c r="AG39" i="7"/>
  <c r="AF39" i="7"/>
  <c r="AG39" i="52" s="1"/>
  <c r="AE39" i="7"/>
  <c r="AD39" i="7"/>
  <c r="AE39" i="52" s="1"/>
  <c r="AC39" i="7"/>
  <c r="AB39" i="7"/>
  <c r="AC39" i="52" s="1"/>
  <c r="AA39" i="7"/>
  <c r="Z39" i="7"/>
  <c r="AA39" i="52" s="1"/>
  <c r="Y39" i="7"/>
  <c r="X39" i="7"/>
  <c r="Y39" i="52" s="1"/>
  <c r="W39" i="7"/>
  <c r="V39" i="7"/>
  <c r="W39" i="52" s="1"/>
  <c r="U39" i="7"/>
  <c r="T39" i="7"/>
  <c r="U39" i="52" s="1"/>
  <c r="S39" i="7"/>
  <c r="R39" i="7"/>
  <c r="S39" i="52" s="1"/>
  <c r="Q39" i="7"/>
  <c r="P39" i="7"/>
  <c r="Q39" i="52" s="1"/>
  <c r="O39" i="7"/>
  <c r="N39" i="7"/>
  <c r="O39" i="52" s="1"/>
  <c r="M39" i="7"/>
  <c r="L39" i="7"/>
  <c r="M39" i="52" s="1"/>
  <c r="K39" i="7"/>
  <c r="J39" i="7"/>
  <c r="K39" i="52" s="1"/>
  <c r="I39" i="7"/>
  <c r="H39" i="7"/>
  <c r="I39" i="52" s="1"/>
  <c r="G39" i="7"/>
  <c r="F39" i="7"/>
  <c r="E39" i="7"/>
  <c r="D39" i="7"/>
  <c r="D39" i="52" s="1"/>
  <c r="C39" i="7"/>
  <c r="B39" i="7"/>
  <c r="B39" i="52" s="1"/>
  <c r="BC38" i="7"/>
  <c r="BB38" i="7"/>
  <c r="BC38" i="52" s="1"/>
  <c r="BA38" i="7"/>
  <c r="AZ38" i="7"/>
  <c r="BA38" i="52" s="1"/>
  <c r="AY38" i="7"/>
  <c r="AX38" i="7"/>
  <c r="AY38" i="52" s="1"/>
  <c r="AW38" i="7"/>
  <c r="AV38" i="7"/>
  <c r="AW38" i="52" s="1"/>
  <c r="AU38" i="7"/>
  <c r="AT38" i="7"/>
  <c r="AU38" i="52" s="1"/>
  <c r="AS38" i="7"/>
  <c r="AR38" i="7"/>
  <c r="AS38" i="52" s="1"/>
  <c r="AQ38" i="7"/>
  <c r="AP38" i="7"/>
  <c r="AQ38" i="52" s="1"/>
  <c r="AO38" i="7"/>
  <c r="AN38" i="7"/>
  <c r="AO38" i="52" s="1"/>
  <c r="AM38" i="7"/>
  <c r="AL38" i="7"/>
  <c r="AM38" i="52" s="1"/>
  <c r="AK38" i="7"/>
  <c r="AJ38" i="7"/>
  <c r="AK38" i="52" s="1"/>
  <c r="AI38" i="7"/>
  <c r="AH38" i="7"/>
  <c r="AI38" i="52" s="1"/>
  <c r="AG38" i="7"/>
  <c r="AF38" i="7"/>
  <c r="AG38" i="52" s="1"/>
  <c r="AE38" i="7"/>
  <c r="AD38" i="7"/>
  <c r="AE38" i="52" s="1"/>
  <c r="AC38" i="7"/>
  <c r="AB38" i="7"/>
  <c r="AC38" i="52" s="1"/>
  <c r="AA38" i="7"/>
  <c r="Z38" i="7"/>
  <c r="AA38" i="52" s="1"/>
  <c r="Y38" i="7"/>
  <c r="X38" i="7"/>
  <c r="Y38" i="52" s="1"/>
  <c r="W38" i="7"/>
  <c r="V38" i="7"/>
  <c r="W38" i="52" s="1"/>
  <c r="U38" i="7"/>
  <c r="T38" i="7"/>
  <c r="U38" i="52" s="1"/>
  <c r="S38" i="7"/>
  <c r="R38" i="7"/>
  <c r="S38" i="52" s="1"/>
  <c r="Q38" i="7"/>
  <c r="P38" i="7"/>
  <c r="Q38" i="52" s="1"/>
  <c r="O38" i="7"/>
  <c r="N38" i="7"/>
  <c r="O38" i="52" s="1"/>
  <c r="M38" i="7"/>
  <c r="L38" i="7"/>
  <c r="M38" i="52" s="1"/>
  <c r="K38" i="7"/>
  <c r="J38" i="7"/>
  <c r="K38" i="52" s="1"/>
  <c r="I38" i="7"/>
  <c r="H38" i="7"/>
  <c r="I38" i="52" s="1"/>
  <c r="G38" i="7"/>
  <c r="F38" i="7"/>
  <c r="E38" i="7"/>
  <c r="D38" i="7"/>
  <c r="D38" i="52" s="1"/>
  <c r="C38" i="7"/>
  <c r="B38" i="7"/>
  <c r="B38" i="52" s="1"/>
  <c r="BC37" i="7"/>
  <c r="BB37" i="7"/>
  <c r="BC37" i="52" s="1"/>
  <c r="BA37" i="7"/>
  <c r="AZ37" i="7"/>
  <c r="BA37" i="52" s="1"/>
  <c r="AY37" i="7"/>
  <c r="AX37" i="7"/>
  <c r="AY37" i="52" s="1"/>
  <c r="AW37" i="7"/>
  <c r="AV37" i="7"/>
  <c r="AW37" i="52" s="1"/>
  <c r="AU37" i="7"/>
  <c r="AT37" i="7"/>
  <c r="AU37" i="52" s="1"/>
  <c r="AS37" i="7"/>
  <c r="AR37" i="7"/>
  <c r="AS37" i="52" s="1"/>
  <c r="AQ37" i="7"/>
  <c r="AP37" i="7"/>
  <c r="AQ37" i="52" s="1"/>
  <c r="AO37" i="7"/>
  <c r="AN37" i="7"/>
  <c r="AO37" i="52" s="1"/>
  <c r="AM37" i="7"/>
  <c r="AL37" i="7"/>
  <c r="AM37" i="52" s="1"/>
  <c r="AK37" i="7"/>
  <c r="AJ37" i="7"/>
  <c r="AK37" i="52" s="1"/>
  <c r="AI37" i="7"/>
  <c r="AH37" i="7"/>
  <c r="AI37" i="52" s="1"/>
  <c r="AG37" i="7"/>
  <c r="AF37" i="7"/>
  <c r="AG37" i="52" s="1"/>
  <c r="AE37" i="7"/>
  <c r="AD37" i="7"/>
  <c r="AE37" i="52" s="1"/>
  <c r="AC37" i="7"/>
  <c r="AB37" i="7"/>
  <c r="AC37" i="52" s="1"/>
  <c r="AA37" i="7"/>
  <c r="Z37" i="7"/>
  <c r="AA37" i="52" s="1"/>
  <c r="Y37" i="7"/>
  <c r="X37" i="7"/>
  <c r="Y37" i="52" s="1"/>
  <c r="W37" i="7"/>
  <c r="V37" i="7"/>
  <c r="W37" i="52" s="1"/>
  <c r="U37" i="7"/>
  <c r="T37" i="7"/>
  <c r="U37" i="52" s="1"/>
  <c r="S37" i="7"/>
  <c r="R37" i="7"/>
  <c r="S37" i="52" s="1"/>
  <c r="Q37" i="7"/>
  <c r="P37" i="7"/>
  <c r="Q37" i="52" s="1"/>
  <c r="O37" i="7"/>
  <c r="N37" i="7"/>
  <c r="O37" i="52" s="1"/>
  <c r="M37" i="7"/>
  <c r="L37" i="7"/>
  <c r="M37" i="52" s="1"/>
  <c r="K37" i="7"/>
  <c r="J37" i="7"/>
  <c r="K37" i="52" s="1"/>
  <c r="I37" i="7"/>
  <c r="H37" i="7"/>
  <c r="I37" i="52" s="1"/>
  <c r="G37" i="7"/>
  <c r="F37" i="7"/>
  <c r="E37" i="7"/>
  <c r="D37" i="7"/>
  <c r="D37" i="52" s="1"/>
  <c r="C37" i="7"/>
  <c r="B37" i="7"/>
  <c r="B37" i="52" s="1"/>
  <c r="BC36" i="7"/>
  <c r="BB36" i="7"/>
  <c r="BC36" i="52" s="1"/>
  <c r="BA36" i="7"/>
  <c r="AZ36" i="7"/>
  <c r="BA36" i="52" s="1"/>
  <c r="AY36" i="7"/>
  <c r="AX36" i="7"/>
  <c r="AY36" i="52" s="1"/>
  <c r="AW36" i="7"/>
  <c r="AV36" i="7"/>
  <c r="AW36" i="52" s="1"/>
  <c r="AU36" i="7"/>
  <c r="AT36" i="7"/>
  <c r="AU36" i="52" s="1"/>
  <c r="AS36" i="7"/>
  <c r="AR36" i="7"/>
  <c r="AS36" i="52" s="1"/>
  <c r="AQ36" i="7"/>
  <c r="AP36" i="7"/>
  <c r="AQ36" i="52" s="1"/>
  <c r="AO36" i="7"/>
  <c r="AN36" i="7"/>
  <c r="AO36" i="52" s="1"/>
  <c r="AM36" i="7"/>
  <c r="AL36" i="7"/>
  <c r="AM36" i="52" s="1"/>
  <c r="AK36" i="7"/>
  <c r="AJ36" i="7"/>
  <c r="AK36" i="52" s="1"/>
  <c r="AI36" i="7"/>
  <c r="AH36" i="7"/>
  <c r="AI36" i="52" s="1"/>
  <c r="AG36" i="7"/>
  <c r="AF36" i="7"/>
  <c r="AG36" i="52" s="1"/>
  <c r="AE36" i="7"/>
  <c r="AD36" i="7"/>
  <c r="AE36" i="52" s="1"/>
  <c r="AC36" i="7"/>
  <c r="AB36" i="7"/>
  <c r="AC36" i="52" s="1"/>
  <c r="AA36" i="7"/>
  <c r="Z36" i="7"/>
  <c r="AA36" i="52" s="1"/>
  <c r="Y36" i="7"/>
  <c r="X36" i="7"/>
  <c r="Y36" i="52" s="1"/>
  <c r="W36" i="7"/>
  <c r="V36" i="7"/>
  <c r="W36" i="52" s="1"/>
  <c r="U36" i="7"/>
  <c r="T36" i="7"/>
  <c r="U36" i="52" s="1"/>
  <c r="S36" i="7"/>
  <c r="R36" i="7"/>
  <c r="S36" i="52" s="1"/>
  <c r="Q36" i="7"/>
  <c r="P36" i="7"/>
  <c r="Q36" i="52" s="1"/>
  <c r="O36" i="7"/>
  <c r="N36" i="7"/>
  <c r="O36" i="52" s="1"/>
  <c r="M36" i="7"/>
  <c r="L36" i="7"/>
  <c r="M36" i="52" s="1"/>
  <c r="K36" i="7"/>
  <c r="J36" i="7"/>
  <c r="K36" i="52" s="1"/>
  <c r="I36" i="7"/>
  <c r="H36" i="7"/>
  <c r="I36" i="52" s="1"/>
  <c r="G36" i="7"/>
  <c r="F36" i="7"/>
  <c r="E36" i="7"/>
  <c r="D36" i="7"/>
  <c r="D36" i="52" s="1"/>
  <c r="C36" i="7"/>
  <c r="B36" i="7"/>
  <c r="B36" i="52" s="1"/>
  <c r="BC35" i="7"/>
  <c r="BB35" i="7"/>
  <c r="BC35" i="52" s="1"/>
  <c r="BA35" i="7"/>
  <c r="AZ35" i="7"/>
  <c r="BA35" i="52" s="1"/>
  <c r="AY35" i="7"/>
  <c r="AX35" i="7"/>
  <c r="AY35" i="52" s="1"/>
  <c r="AW35" i="7"/>
  <c r="AV35" i="7"/>
  <c r="AW35" i="52" s="1"/>
  <c r="AU35" i="7"/>
  <c r="AT35" i="7"/>
  <c r="AU35" i="52" s="1"/>
  <c r="AS35" i="7"/>
  <c r="AR35" i="7"/>
  <c r="AS35" i="52" s="1"/>
  <c r="AQ35" i="7"/>
  <c r="AP35" i="7"/>
  <c r="AQ35" i="52" s="1"/>
  <c r="AO35" i="7"/>
  <c r="AN35" i="7"/>
  <c r="AO35" i="52" s="1"/>
  <c r="AM35" i="7"/>
  <c r="AL35" i="7"/>
  <c r="AM35" i="52" s="1"/>
  <c r="AK35" i="7"/>
  <c r="AJ35" i="7"/>
  <c r="AK35" i="52" s="1"/>
  <c r="AI35" i="7"/>
  <c r="AH35" i="7"/>
  <c r="AI35" i="52" s="1"/>
  <c r="AG35" i="7"/>
  <c r="AF35" i="7"/>
  <c r="AG35" i="52" s="1"/>
  <c r="AE35" i="7"/>
  <c r="AD35" i="7"/>
  <c r="AE35" i="52" s="1"/>
  <c r="AC35" i="7"/>
  <c r="AB35" i="7"/>
  <c r="AC35" i="52" s="1"/>
  <c r="AA35" i="7"/>
  <c r="Z35" i="7"/>
  <c r="AA35" i="52" s="1"/>
  <c r="Y35" i="7"/>
  <c r="X35" i="7"/>
  <c r="Y35" i="52" s="1"/>
  <c r="W35" i="7"/>
  <c r="V35" i="7"/>
  <c r="W35" i="52" s="1"/>
  <c r="U35" i="7"/>
  <c r="T35" i="7"/>
  <c r="U35" i="52" s="1"/>
  <c r="S35" i="7"/>
  <c r="R35" i="7"/>
  <c r="S35" i="52" s="1"/>
  <c r="Q35" i="7"/>
  <c r="P35" i="7"/>
  <c r="Q35" i="52" s="1"/>
  <c r="O35" i="7"/>
  <c r="N35" i="7"/>
  <c r="O35" i="52" s="1"/>
  <c r="M35" i="7"/>
  <c r="L35" i="7"/>
  <c r="M35" i="52" s="1"/>
  <c r="K35" i="7"/>
  <c r="J35" i="7"/>
  <c r="K35" i="52" s="1"/>
  <c r="I35" i="7"/>
  <c r="H35" i="7"/>
  <c r="I35" i="52" s="1"/>
  <c r="G35" i="7"/>
  <c r="F35" i="7"/>
  <c r="E35" i="7"/>
  <c r="D35" i="7"/>
  <c r="D35" i="52" s="1"/>
  <c r="C35" i="7"/>
  <c r="B35" i="7"/>
  <c r="B35" i="52" s="1"/>
  <c r="BC34" i="7"/>
  <c r="BB34" i="7"/>
  <c r="BC34" i="52" s="1"/>
  <c r="BA34" i="7"/>
  <c r="AZ34" i="7"/>
  <c r="BA34" i="52" s="1"/>
  <c r="AY34" i="7"/>
  <c r="AX34" i="7"/>
  <c r="AY34" i="52" s="1"/>
  <c r="AW34" i="7"/>
  <c r="AV34" i="7"/>
  <c r="AW34" i="52" s="1"/>
  <c r="AU34" i="7"/>
  <c r="AT34" i="7"/>
  <c r="AU34" i="52" s="1"/>
  <c r="AS34" i="7"/>
  <c r="AR34" i="7"/>
  <c r="AS34" i="52" s="1"/>
  <c r="AQ34" i="7"/>
  <c r="AP34" i="7"/>
  <c r="AQ34" i="52" s="1"/>
  <c r="AO34" i="7"/>
  <c r="AN34" i="7"/>
  <c r="AO34" i="52" s="1"/>
  <c r="AM34" i="7"/>
  <c r="AL34" i="7"/>
  <c r="AM34" i="52" s="1"/>
  <c r="AK34" i="7"/>
  <c r="AJ34" i="7"/>
  <c r="AK34" i="52" s="1"/>
  <c r="AI34" i="7"/>
  <c r="AH34" i="7"/>
  <c r="AI34" i="52" s="1"/>
  <c r="AG34" i="7"/>
  <c r="AF34" i="7"/>
  <c r="AG34" i="52" s="1"/>
  <c r="AE34" i="7"/>
  <c r="AD34" i="7"/>
  <c r="AE34" i="52" s="1"/>
  <c r="AC34" i="7"/>
  <c r="AB34" i="7"/>
  <c r="AC34" i="52" s="1"/>
  <c r="AA34" i="7"/>
  <c r="Z34" i="7"/>
  <c r="AA34" i="52" s="1"/>
  <c r="Y34" i="7"/>
  <c r="X34" i="7"/>
  <c r="Y34" i="52" s="1"/>
  <c r="W34" i="7"/>
  <c r="V34" i="7"/>
  <c r="W34" i="52" s="1"/>
  <c r="U34" i="7"/>
  <c r="T34" i="7"/>
  <c r="U34" i="52" s="1"/>
  <c r="S34" i="7"/>
  <c r="R34" i="7"/>
  <c r="S34" i="52" s="1"/>
  <c r="Q34" i="7"/>
  <c r="P34" i="7"/>
  <c r="Q34" i="52" s="1"/>
  <c r="O34" i="7"/>
  <c r="N34" i="7"/>
  <c r="O34" i="52" s="1"/>
  <c r="M34" i="7"/>
  <c r="L34" i="7"/>
  <c r="M34" i="52" s="1"/>
  <c r="K34" i="7"/>
  <c r="J34" i="7"/>
  <c r="K34" i="52" s="1"/>
  <c r="I34" i="7"/>
  <c r="H34" i="7"/>
  <c r="I34" i="52" s="1"/>
  <c r="G34" i="7"/>
  <c r="F34" i="7"/>
  <c r="E34" i="7"/>
  <c r="D34" i="7"/>
  <c r="D34" i="52" s="1"/>
  <c r="C34" i="7"/>
  <c r="B34" i="7"/>
  <c r="B34" i="52" s="1"/>
  <c r="BC33" i="7"/>
  <c r="BB33" i="7"/>
  <c r="BC33" i="52" s="1"/>
  <c r="BA33" i="7"/>
  <c r="AZ33" i="7"/>
  <c r="BA33" i="52" s="1"/>
  <c r="AY33" i="7"/>
  <c r="AX33" i="7"/>
  <c r="AY33" i="52" s="1"/>
  <c r="AW33" i="7"/>
  <c r="AV33" i="7"/>
  <c r="AW33" i="52" s="1"/>
  <c r="AU33" i="7"/>
  <c r="AT33" i="7"/>
  <c r="AU33" i="52" s="1"/>
  <c r="AS33" i="7"/>
  <c r="AR33" i="7"/>
  <c r="AS33" i="52" s="1"/>
  <c r="AQ33" i="7"/>
  <c r="AP33" i="7"/>
  <c r="AQ33" i="52" s="1"/>
  <c r="AO33" i="7"/>
  <c r="AN33" i="7"/>
  <c r="AO33" i="52" s="1"/>
  <c r="AM33" i="7"/>
  <c r="AL33" i="7"/>
  <c r="AM33" i="52" s="1"/>
  <c r="AK33" i="7"/>
  <c r="AL33" i="52" s="1"/>
  <c r="AJ33" i="7"/>
  <c r="AK33" i="52" s="1"/>
  <c r="AI33" i="7"/>
  <c r="AJ33" i="52" s="1"/>
  <c r="AH33" i="7"/>
  <c r="AI33" i="52" s="1"/>
  <c r="AG33" i="7"/>
  <c r="AH33" i="52" s="1"/>
  <c r="AF33" i="7"/>
  <c r="AG33" i="52" s="1"/>
  <c r="AE33" i="7"/>
  <c r="AF33" i="52" s="1"/>
  <c r="AD33" i="7"/>
  <c r="AE33" i="52" s="1"/>
  <c r="AC33" i="7"/>
  <c r="AD33" i="52" s="1"/>
  <c r="AB33" i="7"/>
  <c r="AC33" i="52" s="1"/>
  <c r="AA33" i="7"/>
  <c r="AB33" i="52" s="1"/>
  <c r="Z33" i="7"/>
  <c r="AA33" i="52" s="1"/>
  <c r="Y33" i="7"/>
  <c r="Z33" i="52" s="1"/>
  <c r="X33" i="7"/>
  <c r="Y33" i="52" s="1"/>
  <c r="W33" i="7"/>
  <c r="X33" i="52" s="1"/>
  <c r="V33" i="7"/>
  <c r="W33" i="52" s="1"/>
  <c r="U33" i="7"/>
  <c r="V33" i="52" s="1"/>
  <c r="T33" i="7"/>
  <c r="U33" i="52" s="1"/>
  <c r="S33" i="7"/>
  <c r="T33" i="52" s="1"/>
  <c r="R33" i="7"/>
  <c r="S33" i="52" s="1"/>
  <c r="Q33" i="7"/>
  <c r="R33" i="52" s="1"/>
  <c r="P33" i="7"/>
  <c r="Q33" i="52" s="1"/>
  <c r="O33" i="7"/>
  <c r="P33" i="52" s="1"/>
  <c r="N33" i="7"/>
  <c r="O33" i="52" s="1"/>
  <c r="M33" i="7"/>
  <c r="N33" i="52" s="1"/>
  <c r="L33" i="7"/>
  <c r="M33" i="52" s="1"/>
  <c r="K33" i="7"/>
  <c r="L33" i="52" s="1"/>
  <c r="J33" i="7"/>
  <c r="K33" i="52" s="1"/>
  <c r="I33" i="7"/>
  <c r="J33" i="52" s="1"/>
  <c r="H33" i="7"/>
  <c r="I33" i="52" s="1"/>
  <c r="G33" i="7"/>
  <c r="H33" i="52" s="1"/>
  <c r="F33" i="7"/>
  <c r="E33" i="7"/>
  <c r="D33" i="7"/>
  <c r="D33" i="52" s="1"/>
  <c r="C33" i="7"/>
  <c r="B33" i="7"/>
  <c r="B33" i="52" s="1"/>
  <c r="BC32" i="7"/>
  <c r="BB32" i="7"/>
  <c r="BC32" i="52" s="1"/>
  <c r="BA32" i="7"/>
  <c r="AZ32" i="7"/>
  <c r="BA32" i="52" s="1"/>
  <c r="AY32" i="7"/>
  <c r="AX32" i="7"/>
  <c r="AY32" i="52" s="1"/>
  <c r="AW32" i="7"/>
  <c r="AV32" i="7"/>
  <c r="AW32" i="52" s="1"/>
  <c r="AU32" i="7"/>
  <c r="AT32" i="7"/>
  <c r="AU32" i="52" s="1"/>
  <c r="AS32" i="7"/>
  <c r="AR32" i="7"/>
  <c r="AS32" i="52" s="1"/>
  <c r="AQ32" i="7"/>
  <c r="AP32" i="7"/>
  <c r="AQ32" i="52" s="1"/>
  <c r="AO32" i="7"/>
  <c r="AN32" i="7"/>
  <c r="AO32" i="52" s="1"/>
  <c r="AM32" i="7"/>
  <c r="AL32" i="7"/>
  <c r="AM32" i="52" s="1"/>
  <c r="AK32" i="7"/>
  <c r="AJ32" i="7"/>
  <c r="AK32" i="52" s="1"/>
  <c r="AI32" i="7"/>
  <c r="AH32" i="7"/>
  <c r="AI32" i="52" s="1"/>
  <c r="AG32" i="7"/>
  <c r="AF32" i="7"/>
  <c r="AG32" i="52" s="1"/>
  <c r="AE32" i="7"/>
  <c r="AD32" i="7"/>
  <c r="AE32" i="52" s="1"/>
  <c r="AC32" i="7"/>
  <c r="AB32" i="7"/>
  <c r="AC32" i="52" s="1"/>
  <c r="AA32" i="7"/>
  <c r="Z32" i="7"/>
  <c r="AA32" i="52" s="1"/>
  <c r="Y32" i="7"/>
  <c r="X32" i="7"/>
  <c r="Y32" i="52" s="1"/>
  <c r="W32" i="7"/>
  <c r="V32" i="7"/>
  <c r="W32" i="52" s="1"/>
  <c r="U32" i="7"/>
  <c r="T32" i="7"/>
  <c r="U32" i="52" s="1"/>
  <c r="S32" i="7"/>
  <c r="R32" i="7"/>
  <c r="S32" i="52" s="1"/>
  <c r="Q32" i="7"/>
  <c r="P32" i="7"/>
  <c r="Q32" i="52" s="1"/>
  <c r="O32" i="7"/>
  <c r="N32" i="7"/>
  <c r="O32" i="52" s="1"/>
  <c r="M32" i="7"/>
  <c r="L32" i="7"/>
  <c r="M32" i="52" s="1"/>
  <c r="K32" i="7"/>
  <c r="J32" i="7"/>
  <c r="K32" i="52" s="1"/>
  <c r="I32" i="7"/>
  <c r="H32" i="7"/>
  <c r="I32" i="52" s="1"/>
  <c r="G32" i="7"/>
  <c r="F32" i="7"/>
  <c r="E32" i="7"/>
  <c r="D32" i="7"/>
  <c r="D32" i="52" s="1"/>
  <c r="C32" i="7"/>
  <c r="B32" i="7"/>
  <c r="B32" i="52" s="1"/>
  <c r="BC31" i="7"/>
  <c r="BB31" i="7"/>
  <c r="BC31" i="52" s="1"/>
  <c r="BA31" i="7"/>
  <c r="AZ31" i="7"/>
  <c r="BA31" i="52" s="1"/>
  <c r="AY31" i="7"/>
  <c r="AX31" i="7"/>
  <c r="AY31" i="52" s="1"/>
  <c r="AW31" i="7"/>
  <c r="AV31" i="7"/>
  <c r="AW31" i="52" s="1"/>
  <c r="AU31" i="7"/>
  <c r="AT31" i="7"/>
  <c r="AU31" i="52" s="1"/>
  <c r="AS31" i="7"/>
  <c r="AR31" i="7"/>
  <c r="AS31" i="52" s="1"/>
  <c r="AQ31" i="7"/>
  <c r="AP31" i="7"/>
  <c r="AQ31" i="52" s="1"/>
  <c r="AO31" i="7"/>
  <c r="AN31" i="7"/>
  <c r="AO31" i="52" s="1"/>
  <c r="AM31" i="7"/>
  <c r="AL31" i="7"/>
  <c r="AM31" i="52" s="1"/>
  <c r="AK31" i="7"/>
  <c r="AJ31" i="7"/>
  <c r="AK31" i="52" s="1"/>
  <c r="AI31" i="7"/>
  <c r="AH31" i="7"/>
  <c r="AI31" i="52" s="1"/>
  <c r="AG31" i="7"/>
  <c r="AF31" i="7"/>
  <c r="AG31" i="52" s="1"/>
  <c r="AE31" i="7"/>
  <c r="AD31" i="7"/>
  <c r="AE31" i="52" s="1"/>
  <c r="AC31" i="7"/>
  <c r="AB31" i="7"/>
  <c r="AC31" i="52" s="1"/>
  <c r="AA31" i="7"/>
  <c r="Z31" i="7"/>
  <c r="AA31" i="52" s="1"/>
  <c r="Y31" i="7"/>
  <c r="X31" i="7"/>
  <c r="Y31" i="52" s="1"/>
  <c r="W31" i="7"/>
  <c r="V31" i="7"/>
  <c r="W31" i="52" s="1"/>
  <c r="U31" i="7"/>
  <c r="T31" i="7"/>
  <c r="U31" i="52" s="1"/>
  <c r="S31" i="7"/>
  <c r="R31" i="7"/>
  <c r="S31" i="52" s="1"/>
  <c r="Q31" i="7"/>
  <c r="P31" i="7"/>
  <c r="Q31" i="52" s="1"/>
  <c r="O31" i="7"/>
  <c r="N31" i="7"/>
  <c r="O31" i="52" s="1"/>
  <c r="M31" i="7"/>
  <c r="L31" i="7"/>
  <c r="M31" i="52" s="1"/>
  <c r="K31" i="7"/>
  <c r="J31" i="7"/>
  <c r="K31" i="52" s="1"/>
  <c r="I31" i="7"/>
  <c r="H31" i="7"/>
  <c r="I31" i="52" s="1"/>
  <c r="G31" i="7"/>
  <c r="F31" i="7"/>
  <c r="E31" i="7"/>
  <c r="D31" i="7"/>
  <c r="D31" i="52" s="1"/>
  <c r="C31" i="7"/>
  <c r="B31" i="7"/>
  <c r="B31" i="52" s="1"/>
  <c r="BC30" i="7"/>
  <c r="BB30" i="7"/>
  <c r="BC30" i="52" s="1"/>
  <c r="BA30" i="7"/>
  <c r="AZ30" i="7"/>
  <c r="BA30" i="52" s="1"/>
  <c r="AY30" i="7"/>
  <c r="AX30" i="7"/>
  <c r="AY30" i="52" s="1"/>
  <c r="AW30" i="7"/>
  <c r="AV30" i="7"/>
  <c r="AW30" i="52" s="1"/>
  <c r="AU30" i="7"/>
  <c r="AT30" i="7"/>
  <c r="AU30" i="52" s="1"/>
  <c r="AS30" i="7"/>
  <c r="AR30" i="7"/>
  <c r="AS30" i="52" s="1"/>
  <c r="AQ30" i="7"/>
  <c r="AP30" i="7"/>
  <c r="AQ30" i="52" s="1"/>
  <c r="AO30" i="7"/>
  <c r="AN30" i="7"/>
  <c r="AO30" i="52" s="1"/>
  <c r="AM30" i="7"/>
  <c r="AL30" i="7"/>
  <c r="AM30" i="52" s="1"/>
  <c r="AK30" i="7"/>
  <c r="AJ30" i="7"/>
  <c r="AK30" i="52" s="1"/>
  <c r="AI30" i="7"/>
  <c r="AH30" i="7"/>
  <c r="AI30" i="52" s="1"/>
  <c r="AG30" i="7"/>
  <c r="AF30" i="7"/>
  <c r="AG30" i="52" s="1"/>
  <c r="AE30" i="7"/>
  <c r="AD30" i="7"/>
  <c r="AE30" i="52" s="1"/>
  <c r="AC30" i="7"/>
  <c r="AB30" i="7"/>
  <c r="AC30" i="52" s="1"/>
  <c r="AA30" i="7"/>
  <c r="Z30" i="7"/>
  <c r="AA30" i="52" s="1"/>
  <c r="Y30" i="7"/>
  <c r="X30" i="7"/>
  <c r="Y30" i="52" s="1"/>
  <c r="W30" i="7"/>
  <c r="V30" i="7"/>
  <c r="W30" i="52" s="1"/>
  <c r="U30" i="7"/>
  <c r="T30" i="7"/>
  <c r="U30" i="52" s="1"/>
  <c r="S30" i="7"/>
  <c r="R30" i="7"/>
  <c r="S30" i="52" s="1"/>
  <c r="Q30" i="7"/>
  <c r="P30" i="7"/>
  <c r="Q30" i="52" s="1"/>
  <c r="O30" i="7"/>
  <c r="N30" i="7"/>
  <c r="O30" i="52" s="1"/>
  <c r="M30" i="7"/>
  <c r="L30" i="7"/>
  <c r="M30" i="52" s="1"/>
  <c r="K30" i="7"/>
  <c r="J30" i="7"/>
  <c r="K30" i="52" s="1"/>
  <c r="I30" i="7"/>
  <c r="H30" i="7"/>
  <c r="I30" i="52" s="1"/>
  <c r="G30" i="7"/>
  <c r="F30" i="7"/>
  <c r="E30" i="7"/>
  <c r="D30" i="7"/>
  <c r="D30" i="52" s="1"/>
  <c r="C30" i="7"/>
  <c r="B30" i="7"/>
  <c r="B30" i="52" s="1"/>
  <c r="BC29" i="7"/>
  <c r="BB29" i="7"/>
  <c r="BC29" i="52" s="1"/>
  <c r="BA29" i="7"/>
  <c r="AZ29" i="7"/>
  <c r="BA29" i="52" s="1"/>
  <c r="AY29" i="7"/>
  <c r="AX29" i="7"/>
  <c r="AY29" i="52" s="1"/>
  <c r="AW29" i="7"/>
  <c r="AV29" i="7"/>
  <c r="AW29" i="52" s="1"/>
  <c r="AU29" i="7"/>
  <c r="AT29" i="7"/>
  <c r="AU29" i="52" s="1"/>
  <c r="AS29" i="7"/>
  <c r="AR29" i="7"/>
  <c r="AS29" i="52" s="1"/>
  <c r="AQ29" i="7"/>
  <c r="AP29" i="7"/>
  <c r="AQ29" i="52" s="1"/>
  <c r="AO29" i="7"/>
  <c r="AN29" i="7"/>
  <c r="AO29" i="52" s="1"/>
  <c r="AM29" i="7"/>
  <c r="AL29" i="7"/>
  <c r="AM29" i="52" s="1"/>
  <c r="AK29" i="7"/>
  <c r="AJ29" i="7"/>
  <c r="AK29" i="52" s="1"/>
  <c r="AI29" i="7"/>
  <c r="AH29" i="7"/>
  <c r="AI29" i="52" s="1"/>
  <c r="AG29" i="7"/>
  <c r="AF29" i="7"/>
  <c r="AG29" i="52" s="1"/>
  <c r="AE29" i="7"/>
  <c r="AD29" i="7"/>
  <c r="AE29" i="52" s="1"/>
  <c r="AC29" i="7"/>
  <c r="AB29" i="7"/>
  <c r="AC29" i="52" s="1"/>
  <c r="AA29" i="7"/>
  <c r="Z29" i="7"/>
  <c r="AA29" i="52" s="1"/>
  <c r="Y29" i="7"/>
  <c r="X29" i="7"/>
  <c r="Y29" i="52" s="1"/>
  <c r="W29" i="7"/>
  <c r="V29" i="7"/>
  <c r="W29" i="52" s="1"/>
  <c r="U29" i="7"/>
  <c r="T29" i="7"/>
  <c r="U29" i="52" s="1"/>
  <c r="S29" i="7"/>
  <c r="R29" i="7"/>
  <c r="S29" i="52" s="1"/>
  <c r="Q29" i="7"/>
  <c r="P29" i="7"/>
  <c r="Q29" i="52" s="1"/>
  <c r="O29" i="7"/>
  <c r="N29" i="7"/>
  <c r="O29" i="52" s="1"/>
  <c r="M29" i="7"/>
  <c r="L29" i="7"/>
  <c r="M29" i="52" s="1"/>
  <c r="K29" i="7"/>
  <c r="J29" i="7"/>
  <c r="K29" i="52" s="1"/>
  <c r="I29" i="7"/>
  <c r="H29" i="7"/>
  <c r="I29" i="52" s="1"/>
  <c r="G29" i="7"/>
  <c r="F29" i="7"/>
  <c r="E29" i="7"/>
  <c r="D29" i="7"/>
  <c r="D29" i="52" s="1"/>
  <c r="C29" i="7"/>
  <c r="B29" i="7"/>
  <c r="B29" i="52" s="1"/>
  <c r="BC28" i="7"/>
  <c r="BB28" i="7"/>
  <c r="BC28" i="52" s="1"/>
  <c r="BA28" i="7"/>
  <c r="AZ28" i="7"/>
  <c r="BA28" i="52" s="1"/>
  <c r="AY28" i="7"/>
  <c r="AX28" i="7"/>
  <c r="AY28" i="52" s="1"/>
  <c r="AW28" i="7"/>
  <c r="AV28" i="7"/>
  <c r="AW28" i="52" s="1"/>
  <c r="AU28" i="7"/>
  <c r="AT28" i="7"/>
  <c r="AU28" i="52" s="1"/>
  <c r="AS28" i="7"/>
  <c r="AR28" i="7"/>
  <c r="AS28" i="52" s="1"/>
  <c r="AQ28" i="7"/>
  <c r="AP28" i="7"/>
  <c r="AQ28" i="52" s="1"/>
  <c r="AO28" i="7"/>
  <c r="AN28" i="7"/>
  <c r="AO28" i="52" s="1"/>
  <c r="AM28" i="7"/>
  <c r="AL28" i="7"/>
  <c r="AM28" i="52" s="1"/>
  <c r="AK28" i="7"/>
  <c r="AJ28" i="7"/>
  <c r="AK28" i="52" s="1"/>
  <c r="AI28" i="7"/>
  <c r="AH28" i="7"/>
  <c r="AI28" i="52" s="1"/>
  <c r="AG28" i="7"/>
  <c r="AF28" i="7"/>
  <c r="AG28" i="52" s="1"/>
  <c r="AE28" i="7"/>
  <c r="AD28" i="7"/>
  <c r="AE28" i="52" s="1"/>
  <c r="AC28" i="7"/>
  <c r="AB28" i="7"/>
  <c r="AC28" i="52" s="1"/>
  <c r="AA28" i="7"/>
  <c r="Z28" i="7"/>
  <c r="AA28" i="52" s="1"/>
  <c r="Y28" i="7"/>
  <c r="X28" i="7"/>
  <c r="Y28" i="52" s="1"/>
  <c r="W28" i="7"/>
  <c r="V28" i="7"/>
  <c r="W28" i="52" s="1"/>
  <c r="U28" i="7"/>
  <c r="T28" i="7"/>
  <c r="U28" i="52" s="1"/>
  <c r="S28" i="7"/>
  <c r="R28" i="7"/>
  <c r="S28" i="52" s="1"/>
  <c r="Q28" i="7"/>
  <c r="P28" i="7"/>
  <c r="Q28" i="52" s="1"/>
  <c r="O28" i="7"/>
  <c r="N28" i="7"/>
  <c r="O28" i="52" s="1"/>
  <c r="M28" i="7"/>
  <c r="L28" i="7"/>
  <c r="M28" i="52" s="1"/>
  <c r="K28" i="7"/>
  <c r="J28" i="7"/>
  <c r="K28" i="52" s="1"/>
  <c r="I28" i="7"/>
  <c r="H28" i="7"/>
  <c r="I28" i="52" s="1"/>
  <c r="G28" i="7"/>
  <c r="F28" i="7"/>
  <c r="E28" i="7"/>
  <c r="D28" i="7"/>
  <c r="D28" i="52" s="1"/>
  <c r="C28" i="7"/>
  <c r="B28" i="7"/>
  <c r="B28" i="52" s="1"/>
  <c r="BC27" i="7"/>
  <c r="BB27" i="7"/>
  <c r="BC27" i="52" s="1"/>
  <c r="BA27" i="7"/>
  <c r="AZ27" i="7"/>
  <c r="BA27" i="52" s="1"/>
  <c r="AY27" i="7"/>
  <c r="AX27" i="7"/>
  <c r="AY27" i="52" s="1"/>
  <c r="AW27" i="7"/>
  <c r="AV27" i="7"/>
  <c r="AW27" i="52" s="1"/>
  <c r="AU27" i="7"/>
  <c r="AT27" i="7"/>
  <c r="AU27" i="52" s="1"/>
  <c r="AS27" i="7"/>
  <c r="AR27" i="7"/>
  <c r="AS27" i="52" s="1"/>
  <c r="AQ27" i="7"/>
  <c r="AP27" i="7"/>
  <c r="AQ27" i="52" s="1"/>
  <c r="AO27" i="7"/>
  <c r="AN27" i="7"/>
  <c r="AO27" i="52" s="1"/>
  <c r="AM27" i="7"/>
  <c r="AL27" i="7"/>
  <c r="AM27" i="52" s="1"/>
  <c r="AK27" i="7"/>
  <c r="AJ27" i="7"/>
  <c r="AK27" i="52" s="1"/>
  <c r="AI27" i="7"/>
  <c r="AH27" i="7"/>
  <c r="AI27" i="52" s="1"/>
  <c r="AG27" i="7"/>
  <c r="AF27" i="7"/>
  <c r="AG27" i="52" s="1"/>
  <c r="AE27" i="7"/>
  <c r="AD27" i="7"/>
  <c r="AE27" i="52" s="1"/>
  <c r="AC27" i="7"/>
  <c r="AB27" i="7"/>
  <c r="AC27" i="52" s="1"/>
  <c r="AA27" i="7"/>
  <c r="Z27" i="7"/>
  <c r="AA27" i="52" s="1"/>
  <c r="Y27" i="7"/>
  <c r="X27" i="7"/>
  <c r="Y27" i="52" s="1"/>
  <c r="W27" i="7"/>
  <c r="V27" i="7"/>
  <c r="W27" i="52" s="1"/>
  <c r="U27" i="7"/>
  <c r="T27" i="7"/>
  <c r="U27" i="52" s="1"/>
  <c r="S27" i="7"/>
  <c r="R27" i="7"/>
  <c r="S27" i="52" s="1"/>
  <c r="Q27" i="7"/>
  <c r="P27" i="7"/>
  <c r="Q27" i="52" s="1"/>
  <c r="O27" i="7"/>
  <c r="N27" i="7"/>
  <c r="O27" i="52" s="1"/>
  <c r="M27" i="7"/>
  <c r="L27" i="7"/>
  <c r="M27" i="52" s="1"/>
  <c r="K27" i="7"/>
  <c r="J27" i="7"/>
  <c r="K27" i="52" s="1"/>
  <c r="I27" i="7"/>
  <c r="H27" i="7"/>
  <c r="I27" i="52" s="1"/>
  <c r="G27" i="7"/>
  <c r="F27" i="7"/>
  <c r="E27" i="7"/>
  <c r="D27" i="7"/>
  <c r="D27" i="52" s="1"/>
  <c r="C27" i="7"/>
  <c r="B27" i="7"/>
  <c r="B27" i="52" s="1"/>
  <c r="BC26" i="7"/>
  <c r="BB26" i="7"/>
  <c r="BC26" i="52" s="1"/>
  <c r="BA26" i="7"/>
  <c r="AZ26" i="7"/>
  <c r="BA26" i="52" s="1"/>
  <c r="AY26" i="7"/>
  <c r="AX26" i="7"/>
  <c r="AY26" i="52" s="1"/>
  <c r="AW26" i="7"/>
  <c r="AV26" i="7"/>
  <c r="AW26" i="52" s="1"/>
  <c r="AU26" i="7"/>
  <c r="AT26" i="7"/>
  <c r="AU26" i="52" s="1"/>
  <c r="AS26" i="7"/>
  <c r="AR26" i="7"/>
  <c r="AS26" i="52" s="1"/>
  <c r="AQ26" i="7"/>
  <c r="AP26" i="7"/>
  <c r="AQ26" i="52" s="1"/>
  <c r="AO26" i="7"/>
  <c r="AN26" i="7"/>
  <c r="AO26" i="52" s="1"/>
  <c r="AM26" i="7"/>
  <c r="AL26" i="7"/>
  <c r="AM26" i="52" s="1"/>
  <c r="AK26" i="7"/>
  <c r="AJ26" i="7"/>
  <c r="AK26" i="52" s="1"/>
  <c r="AI26" i="7"/>
  <c r="AH26" i="7"/>
  <c r="AI26" i="52" s="1"/>
  <c r="AG26" i="7"/>
  <c r="AF26" i="7"/>
  <c r="AG26" i="52" s="1"/>
  <c r="AE26" i="7"/>
  <c r="AD26" i="7"/>
  <c r="AE26" i="52" s="1"/>
  <c r="AC26" i="7"/>
  <c r="AB26" i="7"/>
  <c r="AC26" i="52" s="1"/>
  <c r="AA26" i="7"/>
  <c r="Z26" i="7"/>
  <c r="AA26" i="52" s="1"/>
  <c r="Y26" i="7"/>
  <c r="X26" i="7"/>
  <c r="Y26" i="52" s="1"/>
  <c r="W26" i="7"/>
  <c r="V26" i="7"/>
  <c r="W26" i="52" s="1"/>
  <c r="U26" i="7"/>
  <c r="T26" i="7"/>
  <c r="U26" i="52" s="1"/>
  <c r="S26" i="7"/>
  <c r="R26" i="7"/>
  <c r="S26" i="52" s="1"/>
  <c r="Q26" i="7"/>
  <c r="P26" i="7"/>
  <c r="Q26" i="52" s="1"/>
  <c r="O26" i="7"/>
  <c r="N26" i="7"/>
  <c r="O26" i="52" s="1"/>
  <c r="M26" i="7"/>
  <c r="L26" i="7"/>
  <c r="M26" i="52" s="1"/>
  <c r="K26" i="7"/>
  <c r="J26" i="7"/>
  <c r="K26" i="52" s="1"/>
  <c r="I26" i="7"/>
  <c r="H26" i="7"/>
  <c r="I26" i="52" s="1"/>
  <c r="G26" i="7"/>
  <c r="F26" i="7"/>
  <c r="E26" i="7"/>
  <c r="D26" i="7"/>
  <c r="D26" i="52" s="1"/>
  <c r="C26" i="7"/>
  <c r="B26" i="7"/>
  <c r="B26" i="52" s="1"/>
  <c r="BC25" i="7"/>
  <c r="BB25" i="7"/>
  <c r="BC25" i="52" s="1"/>
  <c r="BA25" i="7"/>
  <c r="AZ25" i="7"/>
  <c r="BA25" i="52" s="1"/>
  <c r="AY25" i="7"/>
  <c r="AX25" i="7"/>
  <c r="AY25" i="52" s="1"/>
  <c r="AW25" i="7"/>
  <c r="AV25" i="7"/>
  <c r="AW25" i="52" s="1"/>
  <c r="AU25" i="7"/>
  <c r="AT25" i="7"/>
  <c r="AU25" i="52" s="1"/>
  <c r="AS25" i="7"/>
  <c r="AR25" i="7"/>
  <c r="AS25" i="52" s="1"/>
  <c r="AQ25" i="7"/>
  <c r="AP25" i="7"/>
  <c r="AQ25" i="52" s="1"/>
  <c r="AO25" i="7"/>
  <c r="AN25" i="7"/>
  <c r="AO25" i="52" s="1"/>
  <c r="AM25" i="7"/>
  <c r="AL25" i="7"/>
  <c r="AM25" i="52" s="1"/>
  <c r="AK25" i="7"/>
  <c r="AJ25" i="7"/>
  <c r="AK25" i="52" s="1"/>
  <c r="AI25" i="7"/>
  <c r="AH25" i="7"/>
  <c r="AI25" i="52" s="1"/>
  <c r="AG25" i="7"/>
  <c r="AF25" i="7"/>
  <c r="AG25" i="52" s="1"/>
  <c r="AE25" i="7"/>
  <c r="AD25" i="7"/>
  <c r="AE25" i="52" s="1"/>
  <c r="AC25" i="7"/>
  <c r="AB25" i="7"/>
  <c r="AC25" i="52" s="1"/>
  <c r="AA25" i="7"/>
  <c r="Z25" i="7"/>
  <c r="AA25" i="52" s="1"/>
  <c r="Y25" i="7"/>
  <c r="X25" i="7"/>
  <c r="Y25" i="52" s="1"/>
  <c r="W25" i="7"/>
  <c r="V25" i="7"/>
  <c r="W25" i="52" s="1"/>
  <c r="U25" i="7"/>
  <c r="T25" i="7"/>
  <c r="U25" i="52" s="1"/>
  <c r="S25" i="7"/>
  <c r="R25" i="7"/>
  <c r="S25" i="52" s="1"/>
  <c r="Q25" i="7"/>
  <c r="P25" i="7"/>
  <c r="Q25" i="52" s="1"/>
  <c r="O25" i="7"/>
  <c r="N25" i="7"/>
  <c r="O25" i="52" s="1"/>
  <c r="M25" i="7"/>
  <c r="L25" i="7"/>
  <c r="M25" i="52" s="1"/>
  <c r="K25" i="7"/>
  <c r="J25" i="7"/>
  <c r="K25" i="52" s="1"/>
  <c r="I25" i="7"/>
  <c r="H25" i="7"/>
  <c r="I25" i="52" s="1"/>
  <c r="G25" i="7"/>
  <c r="F25" i="7"/>
  <c r="E25" i="7"/>
  <c r="D25" i="7"/>
  <c r="D25" i="52" s="1"/>
  <c r="C25" i="7"/>
  <c r="B25" i="7"/>
  <c r="B25" i="52" s="1"/>
  <c r="BC24" i="7"/>
  <c r="BB24" i="7"/>
  <c r="BC24" i="52" s="1"/>
  <c r="BA24" i="7"/>
  <c r="AZ24" i="7"/>
  <c r="BA24" i="52" s="1"/>
  <c r="AY24" i="7"/>
  <c r="AX24" i="7"/>
  <c r="AY24" i="52" s="1"/>
  <c r="AW24" i="7"/>
  <c r="AV24" i="7"/>
  <c r="AW24" i="52" s="1"/>
  <c r="AU24" i="7"/>
  <c r="AT24" i="7"/>
  <c r="AU24" i="52" s="1"/>
  <c r="AS24" i="7"/>
  <c r="AR24" i="7"/>
  <c r="AS24" i="52" s="1"/>
  <c r="AQ24" i="7"/>
  <c r="AP24" i="7"/>
  <c r="AQ24" i="52" s="1"/>
  <c r="AO24" i="7"/>
  <c r="AN24" i="7"/>
  <c r="AO24" i="52" s="1"/>
  <c r="AM24" i="7"/>
  <c r="AL24" i="7"/>
  <c r="AM24" i="52" s="1"/>
  <c r="AK24" i="7"/>
  <c r="AJ24" i="7"/>
  <c r="AK24" i="52" s="1"/>
  <c r="AI24" i="7"/>
  <c r="AH24" i="7"/>
  <c r="AI24" i="52" s="1"/>
  <c r="AG24" i="7"/>
  <c r="AF24" i="7"/>
  <c r="AG24" i="52" s="1"/>
  <c r="AE24" i="7"/>
  <c r="AD24" i="7"/>
  <c r="AE24" i="52" s="1"/>
  <c r="AC24" i="7"/>
  <c r="AB24" i="7"/>
  <c r="AC24" i="52" s="1"/>
  <c r="AA24" i="7"/>
  <c r="Z24" i="7"/>
  <c r="AA24" i="52" s="1"/>
  <c r="Y24" i="7"/>
  <c r="X24" i="7"/>
  <c r="Y24" i="52" s="1"/>
  <c r="W24" i="7"/>
  <c r="V24" i="7"/>
  <c r="W24" i="52" s="1"/>
  <c r="U24" i="7"/>
  <c r="T24" i="7"/>
  <c r="U24" i="52" s="1"/>
  <c r="S24" i="7"/>
  <c r="R24" i="7"/>
  <c r="S24" i="52" s="1"/>
  <c r="Q24" i="7"/>
  <c r="P24" i="7"/>
  <c r="Q24" i="52" s="1"/>
  <c r="O24" i="7"/>
  <c r="N24" i="7"/>
  <c r="O24" i="52" s="1"/>
  <c r="M24" i="7"/>
  <c r="L24" i="7"/>
  <c r="M24" i="52" s="1"/>
  <c r="K24" i="7"/>
  <c r="J24" i="7"/>
  <c r="K24" i="52" s="1"/>
  <c r="I24" i="7"/>
  <c r="H24" i="7"/>
  <c r="I24" i="52" s="1"/>
  <c r="G24" i="7"/>
  <c r="F24" i="7"/>
  <c r="E24" i="7"/>
  <c r="D24" i="7"/>
  <c r="D24" i="52" s="1"/>
  <c r="C24" i="7"/>
  <c r="B24" i="7"/>
  <c r="B24" i="52" s="1"/>
  <c r="BC23" i="7"/>
  <c r="BB23" i="7"/>
  <c r="BC23" i="52" s="1"/>
  <c r="BA23" i="7"/>
  <c r="AZ23" i="7"/>
  <c r="BA23" i="52" s="1"/>
  <c r="AY23" i="7"/>
  <c r="AX23" i="7"/>
  <c r="AY23" i="52" s="1"/>
  <c r="AW23" i="7"/>
  <c r="AV23" i="7"/>
  <c r="AW23" i="52" s="1"/>
  <c r="AU23" i="7"/>
  <c r="AT23" i="7"/>
  <c r="AU23" i="52" s="1"/>
  <c r="AS23" i="7"/>
  <c r="AR23" i="7"/>
  <c r="AS23" i="52" s="1"/>
  <c r="AQ23" i="7"/>
  <c r="AP23" i="7"/>
  <c r="AQ23" i="52" s="1"/>
  <c r="AO23" i="7"/>
  <c r="AN23" i="7"/>
  <c r="AO23" i="52" s="1"/>
  <c r="AM23" i="7"/>
  <c r="AL23" i="7"/>
  <c r="AM23" i="52" s="1"/>
  <c r="AK23" i="7"/>
  <c r="AJ23" i="7"/>
  <c r="AK23" i="52" s="1"/>
  <c r="AI23" i="7"/>
  <c r="AH23" i="7"/>
  <c r="AI23" i="52" s="1"/>
  <c r="AG23" i="7"/>
  <c r="AF23" i="7"/>
  <c r="AG23" i="52" s="1"/>
  <c r="AE23" i="7"/>
  <c r="AD23" i="7"/>
  <c r="AE23" i="52" s="1"/>
  <c r="AC23" i="7"/>
  <c r="AB23" i="7"/>
  <c r="AC23" i="52" s="1"/>
  <c r="AA23" i="7"/>
  <c r="Z23" i="7"/>
  <c r="AA23" i="52" s="1"/>
  <c r="Y23" i="7"/>
  <c r="X23" i="7"/>
  <c r="Y23" i="52" s="1"/>
  <c r="W23" i="7"/>
  <c r="V23" i="7"/>
  <c r="W23" i="52" s="1"/>
  <c r="U23" i="7"/>
  <c r="V23" i="52" s="1"/>
  <c r="T23" i="7"/>
  <c r="S23" i="7"/>
  <c r="R23" i="7"/>
  <c r="S23" i="52" s="1"/>
  <c r="Q23" i="7"/>
  <c r="R23" i="52" s="1"/>
  <c r="P23" i="7"/>
  <c r="O23" i="7"/>
  <c r="N23" i="7"/>
  <c r="O23" i="52" s="1"/>
  <c r="M23" i="7"/>
  <c r="N23" i="52" s="1"/>
  <c r="L23" i="7"/>
  <c r="K23" i="7"/>
  <c r="J23" i="7"/>
  <c r="K23" i="52" s="1"/>
  <c r="I23" i="7"/>
  <c r="J23" i="52" s="1"/>
  <c r="H23" i="7"/>
  <c r="G23" i="7"/>
  <c r="F23" i="7"/>
  <c r="E23" i="7"/>
  <c r="D23" i="7"/>
  <c r="D23" i="52" s="1"/>
  <c r="C23" i="7"/>
  <c r="B23" i="7"/>
  <c r="B23" i="52" s="1"/>
  <c r="BC22" i="7"/>
  <c r="BB22" i="7"/>
  <c r="BA22" i="7"/>
  <c r="AZ22" i="7"/>
  <c r="BA22" i="52" s="1"/>
  <c r="AY22" i="7"/>
  <c r="AZ22" i="52" s="1"/>
  <c r="AX22" i="7"/>
  <c r="AW22" i="7"/>
  <c r="AV22" i="7"/>
  <c r="AW22" i="52" s="1"/>
  <c r="AU22" i="7"/>
  <c r="AV22" i="52" s="1"/>
  <c r="AT22" i="7"/>
  <c r="AS22" i="7"/>
  <c r="AR22" i="7"/>
  <c r="AS22" i="52" s="1"/>
  <c r="AQ22" i="7"/>
  <c r="AR22" i="52" s="1"/>
  <c r="AP22" i="7"/>
  <c r="AO22" i="7"/>
  <c r="AN22" i="7"/>
  <c r="AO22" i="52" s="1"/>
  <c r="AM22" i="7"/>
  <c r="AN22" i="52" s="1"/>
  <c r="AL22" i="7"/>
  <c r="AK22" i="7"/>
  <c r="AJ22" i="7"/>
  <c r="AK22" i="52" s="1"/>
  <c r="AI22" i="7"/>
  <c r="AJ22" i="52" s="1"/>
  <c r="AH22" i="7"/>
  <c r="AG22" i="7"/>
  <c r="AF22" i="7"/>
  <c r="AG22" i="52" s="1"/>
  <c r="AE22" i="7"/>
  <c r="AF22" i="52" s="1"/>
  <c r="AD22" i="7"/>
  <c r="AC22" i="7"/>
  <c r="AB22" i="7"/>
  <c r="AC22" i="52" s="1"/>
  <c r="AA22" i="7"/>
  <c r="AB22" i="52" s="1"/>
  <c r="Z22" i="7"/>
  <c r="Y22" i="7"/>
  <c r="X22" i="7"/>
  <c r="Y22" i="52" s="1"/>
  <c r="W22" i="7"/>
  <c r="X22" i="52" s="1"/>
  <c r="V22" i="7"/>
  <c r="U22" i="7"/>
  <c r="T22" i="7"/>
  <c r="U22" i="52" s="1"/>
  <c r="S22" i="7"/>
  <c r="T22" i="52" s="1"/>
  <c r="R22" i="7"/>
  <c r="Q22" i="7"/>
  <c r="P22" i="7"/>
  <c r="Q22" i="52" s="1"/>
  <c r="O22" i="7"/>
  <c r="P22" i="52" s="1"/>
  <c r="N22" i="7"/>
  <c r="M22" i="7"/>
  <c r="L22" i="7"/>
  <c r="M22" i="52" s="1"/>
  <c r="K22" i="7"/>
  <c r="L22" i="52" s="1"/>
  <c r="J22" i="7"/>
  <c r="I22" i="7"/>
  <c r="H22" i="7"/>
  <c r="I22" i="52" s="1"/>
  <c r="G22" i="7"/>
  <c r="H22" i="52" s="1"/>
  <c r="F22" i="7"/>
  <c r="E22" i="7"/>
  <c r="D22" i="7"/>
  <c r="D22" i="52" s="1"/>
  <c r="C22" i="7"/>
  <c r="B22" i="7"/>
  <c r="B22" i="52" s="1"/>
  <c r="BC21" i="7"/>
  <c r="BB21" i="7"/>
  <c r="BC21" i="52" s="1"/>
  <c r="BA21" i="7"/>
  <c r="BB21" i="52" s="1"/>
  <c r="AZ21" i="7"/>
  <c r="AY21" i="7"/>
  <c r="AX21" i="7"/>
  <c r="AY21" i="52" s="1"/>
  <c r="AW21" i="7"/>
  <c r="AX21" i="52" s="1"/>
  <c r="AV21" i="7"/>
  <c r="AU21" i="7"/>
  <c r="AT21" i="7"/>
  <c r="AU21" i="52" s="1"/>
  <c r="AS21" i="7"/>
  <c r="AT21" i="52" s="1"/>
  <c r="AR21" i="7"/>
  <c r="AQ21" i="7"/>
  <c r="AP21" i="7"/>
  <c r="AQ21" i="52" s="1"/>
  <c r="AO21" i="7"/>
  <c r="AP21" i="52" s="1"/>
  <c r="AN21" i="7"/>
  <c r="AM21" i="7"/>
  <c r="AL21" i="7"/>
  <c r="AM21" i="52" s="1"/>
  <c r="AK21" i="7"/>
  <c r="AL21" i="52" s="1"/>
  <c r="AJ21" i="7"/>
  <c r="AI21" i="7"/>
  <c r="AH21" i="7"/>
  <c r="AI21" i="52" s="1"/>
  <c r="AG21" i="7"/>
  <c r="AH21" i="52" s="1"/>
  <c r="AF21" i="7"/>
  <c r="AE21" i="7"/>
  <c r="AD21" i="7"/>
  <c r="AE21" i="52" s="1"/>
  <c r="AC21" i="7"/>
  <c r="AD21" i="52" s="1"/>
  <c r="AB21" i="7"/>
  <c r="AA21" i="7"/>
  <c r="Z21" i="7"/>
  <c r="AA21" i="52" s="1"/>
  <c r="Y21" i="7"/>
  <c r="Z21" i="52" s="1"/>
  <c r="X21" i="7"/>
  <c r="W21" i="7"/>
  <c r="V21" i="7"/>
  <c r="W21" i="52" s="1"/>
  <c r="U21" i="7"/>
  <c r="V21" i="52" s="1"/>
  <c r="T21" i="7"/>
  <c r="S21" i="7"/>
  <c r="R21" i="7"/>
  <c r="S21" i="52" s="1"/>
  <c r="Q21" i="7"/>
  <c r="R21" i="52" s="1"/>
  <c r="P21" i="7"/>
  <c r="O21" i="7"/>
  <c r="N21" i="7"/>
  <c r="O21" i="52" s="1"/>
  <c r="M21" i="7"/>
  <c r="N21" i="52" s="1"/>
  <c r="L21" i="7"/>
  <c r="K21" i="7"/>
  <c r="J21" i="7"/>
  <c r="K21" i="52" s="1"/>
  <c r="I21" i="7"/>
  <c r="J21" i="52" s="1"/>
  <c r="H21" i="7"/>
  <c r="G21" i="7"/>
  <c r="F21" i="7"/>
  <c r="E21" i="7"/>
  <c r="D21" i="7"/>
  <c r="D21" i="52" s="1"/>
  <c r="C21" i="7"/>
  <c r="B21" i="7"/>
  <c r="B21" i="52" s="1"/>
  <c r="BC20" i="7"/>
  <c r="BB20" i="7"/>
  <c r="BA20" i="7"/>
  <c r="AZ20" i="7"/>
  <c r="BA20" i="52" s="1"/>
  <c r="AY20" i="7"/>
  <c r="AZ20" i="52" s="1"/>
  <c r="AX20" i="7"/>
  <c r="AW20" i="7"/>
  <c r="AV20" i="7"/>
  <c r="AW20" i="52" s="1"/>
  <c r="AU20" i="7"/>
  <c r="AV20" i="52" s="1"/>
  <c r="AT20" i="7"/>
  <c r="AS20" i="7"/>
  <c r="AR20" i="7"/>
  <c r="AS20" i="52" s="1"/>
  <c r="AQ20" i="7"/>
  <c r="AR20" i="52" s="1"/>
  <c r="AP20" i="7"/>
  <c r="AO20" i="7"/>
  <c r="AN20" i="7"/>
  <c r="AO20" i="52" s="1"/>
  <c r="AM20" i="7"/>
  <c r="AN20" i="52" s="1"/>
  <c r="AL20" i="7"/>
  <c r="AK20" i="7"/>
  <c r="AJ20" i="7"/>
  <c r="AK20" i="52" s="1"/>
  <c r="AI20" i="7"/>
  <c r="AJ20" i="52" s="1"/>
  <c r="AH20" i="7"/>
  <c r="AG20" i="7"/>
  <c r="AF20" i="7"/>
  <c r="AG20" i="52" s="1"/>
  <c r="AE20" i="7"/>
  <c r="AF20" i="52" s="1"/>
  <c r="AD20" i="7"/>
  <c r="AC20" i="7"/>
  <c r="AB20" i="7"/>
  <c r="AC20" i="52" s="1"/>
  <c r="AA20" i="7"/>
  <c r="AB20" i="52" s="1"/>
  <c r="Z20" i="7"/>
  <c r="Y20" i="7"/>
  <c r="X20" i="7"/>
  <c r="Y20" i="52" s="1"/>
  <c r="W20" i="7"/>
  <c r="X20" i="52" s="1"/>
  <c r="V20" i="7"/>
  <c r="U20" i="7"/>
  <c r="T20" i="7"/>
  <c r="U20" i="52" s="1"/>
  <c r="S20" i="7"/>
  <c r="T20" i="52" s="1"/>
  <c r="R20" i="7"/>
  <c r="Q20" i="7"/>
  <c r="P20" i="7"/>
  <c r="Q20" i="52" s="1"/>
  <c r="O20" i="7"/>
  <c r="P20" i="52" s="1"/>
  <c r="N20" i="7"/>
  <c r="M20" i="7"/>
  <c r="L20" i="7"/>
  <c r="M20" i="52" s="1"/>
  <c r="K20" i="7"/>
  <c r="L20" i="52" s="1"/>
  <c r="J20" i="7"/>
  <c r="I20" i="7"/>
  <c r="H20" i="7"/>
  <c r="I20" i="52" s="1"/>
  <c r="G20" i="7"/>
  <c r="H20" i="52" s="1"/>
  <c r="F20" i="7"/>
  <c r="E20" i="7"/>
  <c r="D20" i="7"/>
  <c r="D20" i="52" s="1"/>
  <c r="C20" i="7"/>
  <c r="B20" i="7"/>
  <c r="B20" i="52" s="1"/>
  <c r="BC19" i="7"/>
  <c r="BB19" i="7"/>
  <c r="BC19" i="52" s="1"/>
  <c r="BA19" i="7"/>
  <c r="BB19" i="52" s="1"/>
  <c r="AZ19" i="7"/>
  <c r="AY19" i="7"/>
  <c r="AX19" i="7"/>
  <c r="AY19" i="52" s="1"/>
  <c r="AW19" i="7"/>
  <c r="AX19" i="52" s="1"/>
  <c r="AV19" i="7"/>
  <c r="AU19" i="7"/>
  <c r="AT19" i="7"/>
  <c r="AU19" i="52" s="1"/>
  <c r="AS19" i="7"/>
  <c r="AT19" i="52" s="1"/>
  <c r="AR19" i="7"/>
  <c r="AQ19" i="7"/>
  <c r="AP19" i="7"/>
  <c r="AQ19" i="52" s="1"/>
  <c r="AO19" i="7"/>
  <c r="AP19" i="52" s="1"/>
  <c r="AN19" i="7"/>
  <c r="AM19" i="7"/>
  <c r="AL19" i="7"/>
  <c r="AM19" i="52" s="1"/>
  <c r="AK19" i="7"/>
  <c r="AL19" i="52" s="1"/>
  <c r="AJ19" i="7"/>
  <c r="AI19" i="7"/>
  <c r="AH19" i="7"/>
  <c r="AI19" i="52" s="1"/>
  <c r="AG19" i="7"/>
  <c r="AH19" i="52" s="1"/>
  <c r="AF19" i="7"/>
  <c r="AE19" i="7"/>
  <c r="AD19" i="7"/>
  <c r="AE19" i="52" s="1"/>
  <c r="AC19" i="7"/>
  <c r="AD19" i="52" s="1"/>
  <c r="AB19" i="7"/>
  <c r="AA19" i="7"/>
  <c r="Z19" i="7"/>
  <c r="AA19" i="52" s="1"/>
  <c r="Y19" i="7"/>
  <c r="Z19" i="52" s="1"/>
  <c r="X19" i="7"/>
  <c r="W19" i="7"/>
  <c r="V19" i="7"/>
  <c r="W19" i="52" s="1"/>
  <c r="U19" i="7"/>
  <c r="V19" i="52" s="1"/>
  <c r="T19" i="7"/>
  <c r="S19" i="7"/>
  <c r="R19" i="7"/>
  <c r="S19" i="52" s="1"/>
  <c r="Q19" i="7"/>
  <c r="R19" i="52" s="1"/>
  <c r="P19" i="7"/>
  <c r="O19" i="7"/>
  <c r="N19" i="7"/>
  <c r="O19" i="52" s="1"/>
  <c r="M19" i="7"/>
  <c r="N19" i="52" s="1"/>
  <c r="L19" i="7"/>
  <c r="K19" i="7"/>
  <c r="J19" i="7"/>
  <c r="K19" i="52" s="1"/>
  <c r="I19" i="7"/>
  <c r="J19" i="52" s="1"/>
  <c r="H19" i="7"/>
  <c r="G19" i="7"/>
  <c r="F19" i="7"/>
  <c r="E19" i="7"/>
  <c r="D19" i="7"/>
  <c r="D19" i="52" s="1"/>
  <c r="C19" i="7"/>
  <c r="B19" i="7"/>
  <c r="B19" i="52" s="1"/>
  <c r="BC18" i="7"/>
  <c r="BB18" i="7"/>
  <c r="BA18" i="7"/>
  <c r="AZ18" i="7"/>
  <c r="BA18" i="52" s="1"/>
  <c r="AY18" i="7"/>
  <c r="AZ18" i="52" s="1"/>
  <c r="AX18" i="7"/>
  <c r="AW18" i="7"/>
  <c r="AV18" i="7"/>
  <c r="AW18" i="52" s="1"/>
  <c r="AU18" i="7"/>
  <c r="AV18" i="52" s="1"/>
  <c r="AT18" i="7"/>
  <c r="AS18" i="7"/>
  <c r="AR18" i="7"/>
  <c r="AS18" i="52" s="1"/>
  <c r="AQ18" i="7"/>
  <c r="AR18" i="52" s="1"/>
  <c r="AP18" i="7"/>
  <c r="AO18" i="7"/>
  <c r="AN18" i="7"/>
  <c r="AO18" i="52" s="1"/>
  <c r="AM18" i="7"/>
  <c r="AN18" i="52" s="1"/>
  <c r="AL18" i="7"/>
  <c r="AK18" i="7"/>
  <c r="AJ18" i="7"/>
  <c r="AK18" i="52" s="1"/>
  <c r="AI18" i="7"/>
  <c r="AJ18" i="52" s="1"/>
  <c r="AH18" i="7"/>
  <c r="AG18" i="7"/>
  <c r="AF18" i="7"/>
  <c r="AG18" i="52" s="1"/>
  <c r="AE18" i="7"/>
  <c r="AF18" i="52" s="1"/>
  <c r="AD18" i="7"/>
  <c r="AC18" i="7"/>
  <c r="AB18" i="7"/>
  <c r="AC18" i="52" s="1"/>
  <c r="AA18" i="7"/>
  <c r="AB18" i="52" s="1"/>
  <c r="Z18" i="7"/>
  <c r="Y18" i="7"/>
  <c r="X18" i="7"/>
  <c r="Y18" i="52" s="1"/>
  <c r="W18" i="7"/>
  <c r="X18" i="52" s="1"/>
  <c r="V18" i="7"/>
  <c r="U18" i="7"/>
  <c r="T18" i="7"/>
  <c r="U18" i="52" s="1"/>
  <c r="S18" i="7"/>
  <c r="T18" i="52" s="1"/>
  <c r="R18" i="7"/>
  <c r="Q18" i="7"/>
  <c r="P18" i="7"/>
  <c r="Q18" i="52" s="1"/>
  <c r="O18" i="7"/>
  <c r="P18" i="52" s="1"/>
  <c r="N18" i="7"/>
  <c r="M18" i="7"/>
  <c r="L18" i="7"/>
  <c r="M18" i="52" s="1"/>
  <c r="K18" i="7"/>
  <c r="L18" i="52" s="1"/>
  <c r="J18" i="7"/>
  <c r="I18" i="7"/>
  <c r="H18" i="7"/>
  <c r="I18" i="52" s="1"/>
  <c r="G18" i="7"/>
  <c r="H18" i="52" s="1"/>
  <c r="F18" i="7"/>
  <c r="E18" i="7"/>
  <c r="D18" i="7"/>
  <c r="D18" i="52" s="1"/>
  <c r="C18" i="7"/>
  <c r="B18" i="7"/>
  <c r="B18" i="52" s="1"/>
  <c r="BC17" i="7"/>
  <c r="BB17" i="7"/>
  <c r="BC17" i="52" s="1"/>
  <c r="BA17" i="7"/>
  <c r="BB17" i="52" s="1"/>
  <c r="AZ17" i="7"/>
  <c r="AY17" i="7"/>
  <c r="AX17" i="7"/>
  <c r="AY17" i="52" s="1"/>
  <c r="AW17" i="7"/>
  <c r="AX17" i="52" s="1"/>
  <c r="AV17" i="7"/>
  <c r="AU17" i="7"/>
  <c r="AT17" i="7"/>
  <c r="AU17" i="52" s="1"/>
  <c r="AS17" i="7"/>
  <c r="AT17" i="52" s="1"/>
  <c r="AR17" i="7"/>
  <c r="AQ17" i="7"/>
  <c r="AP17" i="7"/>
  <c r="AQ17" i="52" s="1"/>
  <c r="AO17" i="7"/>
  <c r="AP17" i="52" s="1"/>
  <c r="AN17" i="7"/>
  <c r="AM17" i="7"/>
  <c r="AL17" i="7"/>
  <c r="AM17" i="52" s="1"/>
  <c r="AK17" i="7"/>
  <c r="AL17" i="52" s="1"/>
  <c r="AJ17" i="7"/>
  <c r="AI17" i="7"/>
  <c r="AH17" i="7"/>
  <c r="AI17" i="52" s="1"/>
  <c r="AG17" i="7"/>
  <c r="AH17" i="52" s="1"/>
  <c r="AF17" i="7"/>
  <c r="AE17" i="7"/>
  <c r="AD17" i="7"/>
  <c r="AE17" i="52" s="1"/>
  <c r="AC17" i="7"/>
  <c r="AD17" i="52" s="1"/>
  <c r="AB17" i="7"/>
  <c r="AA17" i="7"/>
  <c r="Z17" i="7"/>
  <c r="AA17" i="52" s="1"/>
  <c r="Y17" i="7"/>
  <c r="Z17" i="52" s="1"/>
  <c r="X17" i="7"/>
  <c r="W17" i="7"/>
  <c r="V17" i="7"/>
  <c r="W17" i="52" s="1"/>
  <c r="U17" i="7"/>
  <c r="V17" i="52" s="1"/>
  <c r="T17" i="7"/>
  <c r="S17" i="7"/>
  <c r="R17" i="7"/>
  <c r="S17" i="52" s="1"/>
  <c r="Q17" i="7"/>
  <c r="R17" i="52" s="1"/>
  <c r="P17" i="7"/>
  <c r="O17" i="7"/>
  <c r="N17" i="7"/>
  <c r="O17" i="52" s="1"/>
  <c r="M17" i="7"/>
  <c r="N17" i="52" s="1"/>
  <c r="L17" i="7"/>
  <c r="K17" i="7"/>
  <c r="J17" i="7"/>
  <c r="K17" i="52" s="1"/>
  <c r="I17" i="7"/>
  <c r="J17" i="52" s="1"/>
  <c r="H17" i="7"/>
  <c r="G17" i="7"/>
  <c r="F17" i="7"/>
  <c r="E17" i="7"/>
  <c r="D17" i="7"/>
  <c r="D17" i="52" s="1"/>
  <c r="C17" i="7"/>
  <c r="B17" i="7"/>
  <c r="B17" i="52" s="1"/>
  <c r="BC16" i="7"/>
  <c r="BB16" i="7"/>
  <c r="BA16" i="7"/>
  <c r="AZ16" i="7"/>
  <c r="BA16" i="52" s="1"/>
  <c r="AY16" i="7"/>
  <c r="AZ16" i="52" s="1"/>
  <c r="AX16" i="7"/>
  <c r="AW16" i="7"/>
  <c r="AV16" i="7"/>
  <c r="AW16" i="52" s="1"/>
  <c r="AU16" i="7"/>
  <c r="AV16" i="52" s="1"/>
  <c r="AT16" i="7"/>
  <c r="AS16" i="7"/>
  <c r="AR16" i="7"/>
  <c r="AS16" i="52" s="1"/>
  <c r="AQ16" i="7"/>
  <c r="AR16" i="52" s="1"/>
  <c r="AP16" i="7"/>
  <c r="AO16" i="7"/>
  <c r="AN16" i="7"/>
  <c r="AO16" i="52" s="1"/>
  <c r="AM16" i="7"/>
  <c r="AN16" i="52" s="1"/>
  <c r="AL16" i="7"/>
  <c r="AK16" i="7"/>
  <c r="AJ16" i="7"/>
  <c r="AK16" i="52" s="1"/>
  <c r="AI16" i="7"/>
  <c r="AJ16" i="52" s="1"/>
  <c r="AH16" i="7"/>
  <c r="AG16" i="7"/>
  <c r="AF16" i="7"/>
  <c r="AG16" i="52" s="1"/>
  <c r="AE16" i="7"/>
  <c r="AF16" i="52" s="1"/>
  <c r="AD16" i="7"/>
  <c r="AC16" i="7"/>
  <c r="AB16" i="7"/>
  <c r="AC16" i="52" s="1"/>
  <c r="AA16" i="7"/>
  <c r="AB16" i="52" s="1"/>
  <c r="Z16" i="7"/>
  <c r="Y16" i="7"/>
  <c r="X16" i="7"/>
  <c r="Y16" i="52" s="1"/>
  <c r="W16" i="7"/>
  <c r="X16" i="52" s="1"/>
  <c r="V16" i="7"/>
  <c r="U16" i="7"/>
  <c r="T16" i="7"/>
  <c r="U16" i="52" s="1"/>
  <c r="S16" i="7"/>
  <c r="T16" i="52" s="1"/>
  <c r="R16" i="7"/>
  <c r="Q16" i="7"/>
  <c r="P16" i="7"/>
  <c r="Q16" i="52" s="1"/>
  <c r="O16" i="7"/>
  <c r="P16" i="52" s="1"/>
  <c r="N16" i="7"/>
  <c r="M16" i="7"/>
  <c r="L16" i="7"/>
  <c r="M16" i="52" s="1"/>
  <c r="K16" i="7"/>
  <c r="L16" i="52" s="1"/>
  <c r="J16" i="7"/>
  <c r="I16" i="7"/>
  <c r="H16" i="7"/>
  <c r="I16" i="52" s="1"/>
  <c r="G16" i="7"/>
  <c r="H16" i="52" s="1"/>
  <c r="F16" i="7"/>
  <c r="E16" i="7"/>
  <c r="D16" i="7"/>
  <c r="D16" i="52" s="1"/>
  <c r="C16" i="7"/>
  <c r="B16" i="7"/>
  <c r="B16" i="52" s="1"/>
  <c r="BC15" i="7"/>
  <c r="BB15" i="7"/>
  <c r="BC15" i="52" s="1"/>
  <c r="BA15" i="7"/>
  <c r="BB15" i="52" s="1"/>
  <c r="AZ15" i="7"/>
  <c r="AY15" i="7"/>
  <c r="AX15" i="7"/>
  <c r="AY15" i="52" s="1"/>
  <c r="AW15" i="7"/>
  <c r="AX15" i="52" s="1"/>
  <c r="AV15" i="7"/>
  <c r="AU15" i="7"/>
  <c r="AT15" i="7"/>
  <c r="AU15" i="52" s="1"/>
  <c r="AS15" i="7"/>
  <c r="AT15" i="52" s="1"/>
  <c r="AR15" i="7"/>
  <c r="AQ15" i="7"/>
  <c r="AP15" i="7"/>
  <c r="AQ15" i="52" s="1"/>
  <c r="AO15" i="7"/>
  <c r="AP15" i="52" s="1"/>
  <c r="AN15" i="7"/>
  <c r="AM15" i="7"/>
  <c r="AL15" i="7"/>
  <c r="AM15" i="52" s="1"/>
  <c r="AK15" i="7"/>
  <c r="AL15" i="52" s="1"/>
  <c r="AJ15" i="7"/>
  <c r="AI15" i="7"/>
  <c r="AH15" i="7"/>
  <c r="AI15" i="52" s="1"/>
  <c r="AG15" i="7"/>
  <c r="AH15" i="52" s="1"/>
  <c r="AF15" i="7"/>
  <c r="AE15" i="7"/>
  <c r="AD15" i="7"/>
  <c r="AE15" i="52" s="1"/>
  <c r="AC15" i="7"/>
  <c r="AD15" i="52" s="1"/>
  <c r="AB15" i="7"/>
  <c r="AA15" i="7"/>
  <c r="Z15" i="7"/>
  <c r="AA15" i="52" s="1"/>
  <c r="Y15" i="7"/>
  <c r="Z15" i="52" s="1"/>
  <c r="X15" i="7"/>
  <c r="W15" i="7"/>
  <c r="V15" i="7"/>
  <c r="W15" i="52" s="1"/>
  <c r="U15" i="7"/>
  <c r="V15" i="52" s="1"/>
  <c r="T15" i="7"/>
  <c r="S15" i="7"/>
  <c r="R15" i="7"/>
  <c r="S15" i="52" s="1"/>
  <c r="Q15" i="7"/>
  <c r="R15" i="52" s="1"/>
  <c r="P15" i="7"/>
  <c r="O15" i="7"/>
  <c r="N15" i="7"/>
  <c r="O15" i="52" s="1"/>
  <c r="M15" i="7"/>
  <c r="N15" i="52" s="1"/>
  <c r="L15" i="7"/>
  <c r="K15" i="7"/>
  <c r="J15" i="7"/>
  <c r="K15" i="52" s="1"/>
  <c r="I15" i="7"/>
  <c r="J15" i="52" s="1"/>
  <c r="H15" i="7"/>
  <c r="G15" i="7"/>
  <c r="F15" i="7"/>
  <c r="E15" i="7"/>
  <c r="D15" i="7"/>
  <c r="D15" i="52" s="1"/>
  <c r="C15" i="7"/>
  <c r="B15" i="7"/>
  <c r="B15" i="52" s="1"/>
  <c r="BC14" i="7"/>
  <c r="BB14" i="7"/>
  <c r="BA14" i="7"/>
  <c r="AZ14" i="7"/>
  <c r="BA14" i="52" s="1"/>
  <c r="AY14" i="7"/>
  <c r="AZ14" i="52" s="1"/>
  <c r="AX14" i="7"/>
  <c r="AW14" i="7"/>
  <c r="AV14" i="7"/>
  <c r="AW14" i="52" s="1"/>
  <c r="AU14" i="7"/>
  <c r="AV14" i="52" s="1"/>
  <c r="AT14" i="7"/>
  <c r="AS14" i="7"/>
  <c r="AR14" i="7"/>
  <c r="AS14" i="52" s="1"/>
  <c r="AQ14" i="7"/>
  <c r="AR14" i="52" s="1"/>
  <c r="AP14" i="7"/>
  <c r="AO14" i="7"/>
  <c r="AN14" i="7"/>
  <c r="AO14" i="52" s="1"/>
  <c r="AM14" i="7"/>
  <c r="AN14" i="52" s="1"/>
  <c r="AL14" i="7"/>
  <c r="AK14" i="7"/>
  <c r="AJ14" i="7"/>
  <c r="AK14" i="52" s="1"/>
  <c r="AI14" i="7"/>
  <c r="AJ14" i="52" s="1"/>
  <c r="AH14" i="7"/>
  <c r="AG14" i="7"/>
  <c r="AF14" i="7"/>
  <c r="AG14" i="52" s="1"/>
  <c r="AE14" i="7"/>
  <c r="AF14" i="52" s="1"/>
  <c r="AD14" i="7"/>
  <c r="AC14" i="7"/>
  <c r="AB14" i="7"/>
  <c r="AC14" i="52" s="1"/>
  <c r="AA14" i="7"/>
  <c r="AB14" i="52" s="1"/>
  <c r="Z14" i="7"/>
  <c r="Y14" i="7"/>
  <c r="X14" i="7"/>
  <c r="Y14" i="52" s="1"/>
  <c r="W14" i="7"/>
  <c r="X14" i="52" s="1"/>
  <c r="V14" i="7"/>
  <c r="U14" i="7"/>
  <c r="T14" i="7"/>
  <c r="U14" i="52" s="1"/>
  <c r="S14" i="7"/>
  <c r="T14" i="52" s="1"/>
  <c r="R14" i="7"/>
  <c r="Q14" i="7"/>
  <c r="P14" i="7"/>
  <c r="Q14" i="52" s="1"/>
  <c r="O14" i="7"/>
  <c r="P14" i="52" s="1"/>
  <c r="N14" i="7"/>
  <c r="M14" i="7"/>
  <c r="L14" i="7"/>
  <c r="M14" i="52" s="1"/>
  <c r="K14" i="7"/>
  <c r="L14" i="52" s="1"/>
  <c r="J14" i="7"/>
  <c r="I14" i="7"/>
  <c r="H14" i="7"/>
  <c r="I14" i="52" s="1"/>
  <c r="G14" i="7"/>
  <c r="H14" i="52" s="1"/>
  <c r="F14" i="7"/>
  <c r="E14" i="7"/>
  <c r="D14" i="7"/>
  <c r="D14" i="52" s="1"/>
  <c r="C14" i="7"/>
  <c r="B14" i="7"/>
  <c r="B14" i="52" s="1"/>
  <c r="BC13" i="7"/>
  <c r="BB13" i="7"/>
  <c r="BC13" i="52" s="1"/>
  <c r="BA13" i="7"/>
  <c r="BB13" i="52" s="1"/>
  <c r="AZ13" i="7"/>
  <c r="BA13" i="52" s="1"/>
  <c r="AY13" i="7"/>
  <c r="AZ13" i="52" s="1"/>
  <c r="AX13" i="7"/>
  <c r="AY13" i="52" s="1"/>
  <c r="AW13" i="7"/>
  <c r="AX13" i="52" s="1"/>
  <c r="AV13" i="7"/>
  <c r="AW13" i="52" s="1"/>
  <c r="AU13" i="7"/>
  <c r="AV13" i="52" s="1"/>
  <c r="AT13" i="7"/>
  <c r="AU13" i="52" s="1"/>
  <c r="AS13" i="7"/>
  <c r="AT13" i="52" s="1"/>
  <c r="AR13" i="7"/>
  <c r="AS13" i="52" s="1"/>
  <c r="AQ13" i="7"/>
  <c r="AR13" i="52" s="1"/>
  <c r="AP13" i="7"/>
  <c r="AQ13" i="52" s="1"/>
  <c r="AO13" i="7"/>
  <c r="AP13" i="52" s="1"/>
  <c r="AN13" i="7"/>
  <c r="AO13" i="52" s="1"/>
  <c r="AM13" i="7"/>
  <c r="AN13" i="52" s="1"/>
  <c r="AL13" i="7"/>
  <c r="AM13" i="52" s="1"/>
  <c r="AK13" i="7"/>
  <c r="AL13" i="52" s="1"/>
  <c r="AJ13" i="7"/>
  <c r="AI13" i="7"/>
  <c r="AH13" i="7"/>
  <c r="AI13" i="52" s="1"/>
  <c r="AG13" i="7"/>
  <c r="AH13" i="52" s="1"/>
  <c r="AF13" i="7"/>
  <c r="AE13" i="7"/>
  <c r="AD13" i="7"/>
  <c r="AE13" i="52" s="1"/>
  <c r="AC13" i="7"/>
  <c r="AD13" i="52" s="1"/>
  <c r="AB13" i="7"/>
  <c r="AA13" i="7"/>
  <c r="Z13" i="7"/>
  <c r="AA13" i="52" s="1"/>
  <c r="Y13" i="7"/>
  <c r="Z13" i="52" s="1"/>
  <c r="X13" i="7"/>
  <c r="W13" i="7"/>
  <c r="V13" i="7"/>
  <c r="W13" i="52" s="1"/>
  <c r="U13" i="7"/>
  <c r="V13" i="52" s="1"/>
  <c r="T13" i="7"/>
  <c r="S13" i="7"/>
  <c r="R13" i="7"/>
  <c r="S13" i="52" s="1"/>
  <c r="Q13" i="7"/>
  <c r="R13" i="52" s="1"/>
  <c r="P13" i="7"/>
  <c r="O13" i="7"/>
  <c r="N13" i="7"/>
  <c r="O13" i="52" s="1"/>
  <c r="M13" i="7"/>
  <c r="N13" i="52" s="1"/>
  <c r="L13" i="7"/>
  <c r="K13" i="7"/>
  <c r="J13" i="7"/>
  <c r="K13" i="52" s="1"/>
  <c r="I13" i="7"/>
  <c r="J13" i="52" s="1"/>
  <c r="H13" i="7"/>
  <c r="G13" i="7"/>
  <c r="F13" i="7"/>
  <c r="E13" i="7"/>
  <c r="D13" i="7"/>
  <c r="D13" i="52" s="1"/>
  <c r="C13" i="7"/>
  <c r="B13" i="7"/>
  <c r="B13" i="52" s="1"/>
  <c r="BC12" i="7"/>
  <c r="BB12" i="7"/>
  <c r="BA12" i="7"/>
  <c r="AZ12" i="7"/>
  <c r="BA12" i="52" s="1"/>
  <c r="AY12" i="7"/>
  <c r="AZ12" i="52" s="1"/>
  <c r="AX12" i="7"/>
  <c r="AW12" i="7"/>
  <c r="AV12" i="7"/>
  <c r="AW12" i="52" s="1"/>
  <c r="AU12" i="7"/>
  <c r="AV12" i="52" s="1"/>
  <c r="AT12" i="7"/>
  <c r="AS12" i="7"/>
  <c r="AR12" i="7"/>
  <c r="AS12" i="52" s="1"/>
  <c r="AQ12" i="7"/>
  <c r="AR12" i="52" s="1"/>
  <c r="AP12" i="7"/>
  <c r="AO12" i="7"/>
  <c r="AN12" i="7"/>
  <c r="AO12" i="52" s="1"/>
  <c r="AM12" i="7"/>
  <c r="AN12" i="52" s="1"/>
  <c r="AL12" i="7"/>
  <c r="AK12" i="7"/>
  <c r="AJ12" i="7"/>
  <c r="AK12" i="52" s="1"/>
  <c r="AI12" i="7"/>
  <c r="AJ12" i="52" s="1"/>
  <c r="AH12" i="7"/>
  <c r="AG12" i="7"/>
  <c r="AF12" i="7"/>
  <c r="AG12" i="52" s="1"/>
  <c r="AE12" i="7"/>
  <c r="AF12" i="52" s="1"/>
  <c r="AD12" i="7"/>
  <c r="AC12" i="7"/>
  <c r="AB12" i="7"/>
  <c r="AC12" i="52" s="1"/>
  <c r="AA12" i="7"/>
  <c r="AB12" i="52" s="1"/>
  <c r="Z12" i="7"/>
  <c r="Y12" i="7"/>
  <c r="X12" i="7"/>
  <c r="Y12" i="52" s="1"/>
  <c r="W12" i="7"/>
  <c r="X12" i="52" s="1"/>
  <c r="V12" i="7"/>
  <c r="U12" i="7"/>
  <c r="T12" i="7"/>
  <c r="U12" i="52" s="1"/>
  <c r="S12" i="7"/>
  <c r="T12" i="52" s="1"/>
  <c r="R12" i="7"/>
  <c r="Q12" i="7"/>
  <c r="P12" i="7"/>
  <c r="Q12" i="52" s="1"/>
  <c r="O12" i="7"/>
  <c r="P12" i="52" s="1"/>
  <c r="N12" i="7"/>
  <c r="M12" i="7"/>
  <c r="L12" i="7"/>
  <c r="M12" i="52" s="1"/>
  <c r="K12" i="7"/>
  <c r="L12" i="52" s="1"/>
  <c r="J12" i="7"/>
  <c r="I12" i="7"/>
  <c r="H12" i="7"/>
  <c r="I12" i="52" s="1"/>
  <c r="G12" i="7"/>
  <c r="H12" i="52" s="1"/>
  <c r="F12" i="7"/>
  <c r="E12" i="7"/>
  <c r="D12" i="7"/>
  <c r="D12" i="52" s="1"/>
  <c r="C12" i="7"/>
  <c r="B12" i="7"/>
  <c r="B12" i="52" s="1"/>
  <c r="BC11" i="7"/>
  <c r="BB11" i="7"/>
  <c r="BC11" i="52" s="1"/>
  <c r="BA11" i="7"/>
  <c r="BB11" i="52" s="1"/>
  <c r="AZ11" i="7"/>
  <c r="AY11" i="7"/>
  <c r="AX11" i="7"/>
  <c r="AY11" i="52" s="1"/>
  <c r="AW11" i="7"/>
  <c r="AX11" i="52" s="1"/>
  <c r="AV11" i="7"/>
  <c r="AU11" i="7"/>
  <c r="AT11" i="7"/>
  <c r="AU11" i="52" s="1"/>
  <c r="AS11" i="7"/>
  <c r="AT11" i="52" s="1"/>
  <c r="AR11" i="7"/>
  <c r="AQ11" i="7"/>
  <c r="AP11" i="7"/>
  <c r="AQ11" i="52" s="1"/>
  <c r="AO11" i="7"/>
  <c r="AP11" i="52" s="1"/>
  <c r="AN11" i="7"/>
  <c r="AM11" i="7"/>
  <c r="AL11" i="7"/>
  <c r="AM11" i="52" s="1"/>
  <c r="AK11" i="7"/>
  <c r="AL11" i="52" s="1"/>
  <c r="AJ11" i="7"/>
  <c r="AI11" i="7"/>
  <c r="AH11" i="7"/>
  <c r="AI11" i="52" s="1"/>
  <c r="AG11" i="7"/>
  <c r="AH11" i="52" s="1"/>
  <c r="AF11" i="7"/>
  <c r="AE11" i="7"/>
  <c r="AD11" i="7"/>
  <c r="AE11" i="52" s="1"/>
  <c r="AC11" i="7"/>
  <c r="AD11" i="52" s="1"/>
  <c r="AB11" i="7"/>
  <c r="AA11" i="7"/>
  <c r="Z11" i="7"/>
  <c r="AA11" i="52" s="1"/>
  <c r="Y11" i="7"/>
  <c r="Z11" i="52" s="1"/>
  <c r="X11" i="7"/>
  <c r="W11" i="7"/>
  <c r="V11" i="7"/>
  <c r="W11" i="52" s="1"/>
  <c r="U11" i="7"/>
  <c r="V11" i="52" s="1"/>
  <c r="T11" i="7"/>
  <c r="S11" i="7"/>
  <c r="R11" i="7"/>
  <c r="S11" i="52" s="1"/>
  <c r="Q11" i="7"/>
  <c r="R11" i="52" s="1"/>
  <c r="P11" i="7"/>
  <c r="O11" i="7"/>
  <c r="N11" i="7"/>
  <c r="O11" i="52" s="1"/>
  <c r="M11" i="7"/>
  <c r="N11" i="52" s="1"/>
  <c r="L11" i="7"/>
  <c r="K11" i="7"/>
  <c r="J11" i="7"/>
  <c r="K11" i="52" s="1"/>
  <c r="I11" i="7"/>
  <c r="J11" i="52" s="1"/>
  <c r="H11" i="7"/>
  <c r="G11" i="7"/>
  <c r="F11" i="7"/>
  <c r="E11" i="7"/>
  <c r="D11" i="7"/>
  <c r="D11" i="52" s="1"/>
  <c r="C11" i="7"/>
  <c r="B11" i="7"/>
  <c r="B11" i="52" s="1"/>
  <c r="BC10" i="7"/>
  <c r="BB10" i="7"/>
  <c r="BA10" i="7"/>
  <c r="AZ10" i="7"/>
  <c r="BA10" i="52" s="1"/>
  <c r="AY10" i="7"/>
  <c r="AZ10" i="52" s="1"/>
  <c r="AX10" i="7"/>
  <c r="AW10" i="7"/>
  <c r="AV10" i="7"/>
  <c r="AW10" i="52" s="1"/>
  <c r="AU10" i="7"/>
  <c r="AV10" i="52" s="1"/>
  <c r="AT10" i="7"/>
  <c r="AS10" i="7"/>
  <c r="AR10" i="7"/>
  <c r="AS10" i="52" s="1"/>
  <c r="AQ10" i="7"/>
  <c r="AR10" i="52" s="1"/>
  <c r="AP10" i="7"/>
  <c r="AO10" i="7"/>
  <c r="AN10" i="7"/>
  <c r="AO10" i="52" s="1"/>
  <c r="AM10" i="7"/>
  <c r="AN10" i="52" s="1"/>
  <c r="AL10" i="7"/>
  <c r="AK10" i="7"/>
  <c r="AJ10" i="7"/>
  <c r="AK10" i="52" s="1"/>
  <c r="AI10" i="7"/>
  <c r="AJ10" i="52" s="1"/>
  <c r="AH10" i="7"/>
  <c r="AG10" i="7"/>
  <c r="AF10" i="7"/>
  <c r="AG10" i="52" s="1"/>
  <c r="AE10" i="7"/>
  <c r="AF10" i="52" s="1"/>
  <c r="AD10" i="7"/>
  <c r="AC10" i="7"/>
  <c r="AB10" i="7"/>
  <c r="AC10" i="52" s="1"/>
  <c r="AA10" i="7"/>
  <c r="AB10" i="52" s="1"/>
  <c r="Z10" i="7"/>
  <c r="Y10" i="7"/>
  <c r="X10" i="7"/>
  <c r="Y10" i="52" s="1"/>
  <c r="W10" i="7"/>
  <c r="X10" i="52" s="1"/>
  <c r="V10" i="7"/>
  <c r="U10" i="7"/>
  <c r="T10" i="7"/>
  <c r="U10" i="52" s="1"/>
  <c r="S10" i="7"/>
  <c r="T10" i="52" s="1"/>
  <c r="R10" i="7"/>
  <c r="Q10" i="7"/>
  <c r="P10" i="7"/>
  <c r="Q10" i="52" s="1"/>
  <c r="O10" i="7"/>
  <c r="P10" i="52" s="1"/>
  <c r="N10" i="7"/>
  <c r="M10" i="7"/>
  <c r="L10" i="7"/>
  <c r="M10" i="52" s="1"/>
  <c r="K10" i="7"/>
  <c r="L10" i="52" s="1"/>
  <c r="J10" i="7"/>
  <c r="I10" i="7"/>
  <c r="H10" i="7"/>
  <c r="I10" i="52" s="1"/>
  <c r="G10" i="7"/>
  <c r="H10" i="52" s="1"/>
  <c r="F10" i="7"/>
  <c r="E10" i="7"/>
  <c r="D10" i="7"/>
  <c r="D10" i="52" s="1"/>
  <c r="C10" i="7"/>
  <c r="B10" i="7"/>
  <c r="B10" i="52" s="1"/>
  <c r="BC9" i="7"/>
  <c r="BB9" i="7"/>
  <c r="BC9" i="52" s="1"/>
  <c r="BA9" i="7"/>
  <c r="BB9" i="52" s="1"/>
  <c r="AZ9" i="7"/>
  <c r="AY9" i="7"/>
  <c r="AX9" i="7"/>
  <c r="AY9" i="52" s="1"/>
  <c r="AW9" i="7"/>
  <c r="AX9" i="52" s="1"/>
  <c r="AV9" i="7"/>
  <c r="AU9" i="7"/>
  <c r="AT9" i="7"/>
  <c r="AU9" i="52" s="1"/>
  <c r="AS9" i="7"/>
  <c r="AT9" i="52" s="1"/>
  <c r="AR9" i="7"/>
  <c r="AQ9" i="7"/>
  <c r="AP9" i="7"/>
  <c r="AQ9" i="52" s="1"/>
  <c r="AO9" i="7"/>
  <c r="AP9" i="52" s="1"/>
  <c r="AN9" i="7"/>
  <c r="AM9" i="7"/>
  <c r="AL9" i="7"/>
  <c r="AM9" i="52" s="1"/>
  <c r="AK9" i="7"/>
  <c r="AL9" i="52" s="1"/>
  <c r="AJ9" i="7"/>
  <c r="AI9" i="7"/>
  <c r="AH9" i="7"/>
  <c r="AI9" i="52" s="1"/>
  <c r="AG9" i="7"/>
  <c r="AH9" i="52" s="1"/>
  <c r="AF9" i="7"/>
  <c r="AE9" i="7"/>
  <c r="AD9" i="7"/>
  <c r="AE9" i="52" s="1"/>
  <c r="AC9" i="7"/>
  <c r="AD9" i="52" s="1"/>
  <c r="AB9" i="7"/>
  <c r="AA9" i="7"/>
  <c r="Z9" i="7"/>
  <c r="AA9" i="52" s="1"/>
  <c r="Y9" i="7"/>
  <c r="Z9" i="52" s="1"/>
  <c r="X9" i="7"/>
  <c r="W9" i="7"/>
  <c r="V9" i="7"/>
  <c r="W9" i="52" s="1"/>
  <c r="U9" i="7"/>
  <c r="V9" i="52" s="1"/>
  <c r="T9" i="7"/>
  <c r="S9" i="7"/>
  <c r="R9" i="7"/>
  <c r="S9" i="52" s="1"/>
  <c r="Q9" i="7"/>
  <c r="R9" i="52" s="1"/>
  <c r="P9" i="7"/>
  <c r="O9" i="7"/>
  <c r="N9" i="7"/>
  <c r="O9" i="52" s="1"/>
  <c r="M9" i="7"/>
  <c r="N9" i="52" s="1"/>
  <c r="L9" i="7"/>
  <c r="K9" i="7"/>
  <c r="J9" i="7"/>
  <c r="K9" i="52" s="1"/>
  <c r="I9" i="7"/>
  <c r="J9" i="52" s="1"/>
  <c r="H9" i="7"/>
  <c r="G9" i="7"/>
  <c r="F9" i="7"/>
  <c r="E9" i="7"/>
  <c r="D9" i="7"/>
  <c r="D9" i="52" s="1"/>
  <c r="C9" i="7"/>
  <c r="B9" i="7"/>
  <c r="B9" i="52" s="1"/>
  <c r="BC8" i="7"/>
  <c r="BB8" i="7"/>
  <c r="BA8" i="7"/>
  <c r="AZ8" i="7"/>
  <c r="BA8" i="52" s="1"/>
  <c r="AY8" i="7"/>
  <c r="AZ8" i="52" s="1"/>
  <c r="AX8" i="7"/>
  <c r="AW8" i="7"/>
  <c r="AV8" i="7"/>
  <c r="AW8" i="52" s="1"/>
  <c r="AU8" i="7"/>
  <c r="AV8" i="52" s="1"/>
  <c r="AT8" i="7"/>
  <c r="AS8" i="7"/>
  <c r="AR8" i="7"/>
  <c r="AS8" i="52" s="1"/>
  <c r="AQ8" i="7"/>
  <c r="AR8" i="52" s="1"/>
  <c r="AP8" i="7"/>
  <c r="AO8" i="7"/>
  <c r="AN8" i="7"/>
  <c r="AO8" i="52" s="1"/>
  <c r="AM8" i="7"/>
  <c r="AN8" i="52" s="1"/>
  <c r="AL8" i="7"/>
  <c r="AK8" i="7"/>
  <c r="AJ8" i="7"/>
  <c r="AK8" i="52" s="1"/>
  <c r="AI8" i="7"/>
  <c r="AJ8" i="52" s="1"/>
  <c r="AH8" i="7"/>
  <c r="AG8" i="7"/>
  <c r="AF8" i="7"/>
  <c r="AG8" i="52" s="1"/>
  <c r="AE8" i="7"/>
  <c r="AF8" i="52" s="1"/>
  <c r="AD8" i="7"/>
  <c r="AC8" i="7"/>
  <c r="AB8" i="7"/>
  <c r="AC8" i="52" s="1"/>
  <c r="AA8" i="7"/>
  <c r="AB8" i="52" s="1"/>
  <c r="Z8" i="7"/>
  <c r="Y8" i="7"/>
  <c r="X8" i="7"/>
  <c r="Y8" i="52" s="1"/>
  <c r="W8" i="7"/>
  <c r="X8" i="52" s="1"/>
  <c r="V8" i="7"/>
  <c r="U8" i="7"/>
  <c r="T8" i="7"/>
  <c r="U8" i="52" s="1"/>
  <c r="S8" i="7"/>
  <c r="T8" i="52" s="1"/>
  <c r="R8" i="7"/>
  <c r="Q8" i="7"/>
  <c r="P8" i="7"/>
  <c r="Q8" i="52" s="1"/>
  <c r="O8" i="7"/>
  <c r="P8" i="52" s="1"/>
  <c r="N8" i="7"/>
  <c r="M8" i="7"/>
  <c r="L8" i="7"/>
  <c r="M8" i="52" s="1"/>
  <c r="K8" i="7"/>
  <c r="L8" i="52" s="1"/>
  <c r="J8" i="7"/>
  <c r="I8" i="7"/>
  <c r="H8" i="7"/>
  <c r="I8" i="52" s="1"/>
  <c r="G8" i="7"/>
  <c r="H8" i="52" s="1"/>
  <c r="F8" i="7"/>
  <c r="E8" i="7"/>
  <c r="D8" i="7"/>
  <c r="D8" i="52" s="1"/>
  <c r="C8" i="7"/>
  <c r="B8" i="7"/>
  <c r="B8" i="52" s="1"/>
  <c r="BC7" i="7"/>
  <c r="BB7" i="7"/>
  <c r="BC7" i="52" s="1"/>
  <c r="BA7" i="7"/>
  <c r="BB7" i="52" s="1"/>
  <c r="AZ7" i="7"/>
  <c r="AY7" i="7"/>
  <c r="AX7" i="7"/>
  <c r="AY7" i="52" s="1"/>
  <c r="AW7" i="7"/>
  <c r="AX7" i="52" s="1"/>
  <c r="AV7" i="7"/>
  <c r="AU7" i="7"/>
  <c r="AT7" i="7"/>
  <c r="AU7" i="52" s="1"/>
  <c r="AS7" i="7"/>
  <c r="AT7" i="52" s="1"/>
  <c r="AR7" i="7"/>
  <c r="AQ7" i="7"/>
  <c r="AP7" i="7"/>
  <c r="AQ7" i="52" s="1"/>
  <c r="AO7" i="7"/>
  <c r="AP7" i="52" s="1"/>
  <c r="AN7" i="7"/>
  <c r="AM7" i="7"/>
  <c r="AL7" i="7"/>
  <c r="AM7" i="52" s="1"/>
  <c r="AK7" i="7"/>
  <c r="AL7" i="52" s="1"/>
  <c r="AJ7" i="7"/>
  <c r="AI7" i="7"/>
  <c r="AH7" i="7"/>
  <c r="AI7" i="52" s="1"/>
  <c r="AG7" i="7"/>
  <c r="AH7" i="52" s="1"/>
  <c r="AF7" i="7"/>
  <c r="AE7" i="7"/>
  <c r="AD7" i="7"/>
  <c r="AE7" i="52" s="1"/>
  <c r="AC7" i="7"/>
  <c r="AD7" i="52" s="1"/>
  <c r="AB7" i="7"/>
  <c r="AA7" i="7"/>
  <c r="Z7" i="7"/>
  <c r="AA7" i="52" s="1"/>
  <c r="Y7" i="7"/>
  <c r="Z7" i="52" s="1"/>
  <c r="X7" i="7"/>
  <c r="W7" i="7"/>
  <c r="V7" i="7"/>
  <c r="W7" i="52" s="1"/>
  <c r="U7" i="7"/>
  <c r="V7" i="52" s="1"/>
  <c r="T7" i="7"/>
  <c r="S7" i="7"/>
  <c r="R7" i="7"/>
  <c r="S7" i="52" s="1"/>
  <c r="Q7" i="7"/>
  <c r="R7" i="52" s="1"/>
  <c r="P7" i="7"/>
  <c r="O7" i="7"/>
  <c r="N7" i="7"/>
  <c r="O7" i="52" s="1"/>
  <c r="M7" i="7"/>
  <c r="N7" i="52" s="1"/>
  <c r="L7" i="7"/>
  <c r="K7" i="7"/>
  <c r="J7" i="7"/>
  <c r="K7" i="52" s="1"/>
  <c r="I7" i="7"/>
  <c r="J7" i="52" s="1"/>
  <c r="H7" i="7"/>
  <c r="G7" i="7"/>
  <c r="F7" i="7"/>
  <c r="E7" i="7"/>
  <c r="D7" i="7"/>
  <c r="D7" i="52" s="1"/>
  <c r="C7" i="7"/>
  <c r="B7" i="7"/>
  <c r="B7" i="52" s="1"/>
  <c r="BC6" i="7"/>
  <c r="BB6" i="7"/>
  <c r="BA6" i="7"/>
  <c r="AZ6" i="7"/>
  <c r="BA6" i="52" s="1"/>
  <c r="AY6" i="7"/>
  <c r="AZ6" i="52" s="1"/>
  <c r="AX6" i="7"/>
  <c r="AW6" i="7"/>
  <c r="AV6" i="7"/>
  <c r="AW6" i="52" s="1"/>
  <c r="AU6" i="7"/>
  <c r="AV6" i="52" s="1"/>
  <c r="AT6" i="7"/>
  <c r="AS6" i="7"/>
  <c r="AR6" i="7"/>
  <c r="AS6" i="52" s="1"/>
  <c r="AQ6" i="7"/>
  <c r="AR6" i="52" s="1"/>
  <c r="AP6" i="7"/>
  <c r="AO6" i="7"/>
  <c r="AN6" i="7"/>
  <c r="AO6" i="52" s="1"/>
  <c r="AM6" i="7"/>
  <c r="AN6" i="52" s="1"/>
  <c r="AL6" i="7"/>
  <c r="AK6" i="7"/>
  <c r="AJ6" i="7"/>
  <c r="AK6" i="52" s="1"/>
  <c r="AI6" i="7"/>
  <c r="AJ6" i="52" s="1"/>
  <c r="AH6" i="7"/>
  <c r="AG6" i="7"/>
  <c r="AF6" i="7"/>
  <c r="AG6" i="52" s="1"/>
  <c r="AE6" i="7"/>
  <c r="AF6" i="52" s="1"/>
  <c r="AD6" i="7"/>
  <c r="AC6" i="7"/>
  <c r="AB6" i="7"/>
  <c r="AC6" i="52" s="1"/>
  <c r="AA6" i="7"/>
  <c r="AB6" i="52" s="1"/>
  <c r="Z6" i="7"/>
  <c r="Y6" i="7"/>
  <c r="X6" i="7"/>
  <c r="Y6" i="52" s="1"/>
  <c r="W6" i="7"/>
  <c r="X6" i="52" s="1"/>
  <c r="V6" i="7"/>
  <c r="U6" i="7"/>
  <c r="T6" i="7"/>
  <c r="U6" i="52" s="1"/>
  <c r="S6" i="7"/>
  <c r="T6" i="52" s="1"/>
  <c r="R6" i="7"/>
  <c r="Q6" i="7"/>
  <c r="P6" i="7"/>
  <c r="Q6" i="52" s="1"/>
  <c r="O6" i="7"/>
  <c r="P6" i="52" s="1"/>
  <c r="N6" i="7"/>
  <c r="M6" i="7"/>
  <c r="L6" i="7"/>
  <c r="M6" i="52" s="1"/>
  <c r="K6" i="7"/>
  <c r="L6" i="52" s="1"/>
  <c r="J6" i="7"/>
  <c r="I6" i="7"/>
  <c r="H6" i="7"/>
  <c r="I6" i="52" s="1"/>
  <c r="G6" i="7"/>
  <c r="H6" i="52" s="1"/>
  <c r="F6" i="7"/>
  <c r="E6" i="7"/>
  <c r="D6" i="7"/>
  <c r="D6" i="52" s="1"/>
  <c r="C6" i="7"/>
  <c r="B6" i="7"/>
  <c r="B6" i="52" s="1"/>
  <c r="BC5" i="7"/>
  <c r="BB5" i="7"/>
  <c r="BC5" i="52" s="1"/>
  <c r="BA5" i="7"/>
  <c r="BB5" i="52" s="1"/>
  <c r="AZ5" i="7"/>
  <c r="AY5" i="7"/>
  <c r="AX5" i="7"/>
  <c r="AY5" i="52" s="1"/>
  <c r="AW5" i="7"/>
  <c r="AX5" i="52" s="1"/>
  <c r="AV5" i="7"/>
  <c r="AU5" i="7"/>
  <c r="AT5" i="7"/>
  <c r="AU5" i="52" s="1"/>
  <c r="AS5" i="7"/>
  <c r="AT5" i="52" s="1"/>
  <c r="AR5" i="7"/>
  <c r="AQ5" i="7"/>
  <c r="AP5" i="7"/>
  <c r="AQ5" i="52" s="1"/>
  <c r="AO5" i="7"/>
  <c r="AP5" i="52" s="1"/>
  <c r="AN5" i="7"/>
  <c r="AM5" i="7"/>
  <c r="AL5" i="7"/>
  <c r="AM5" i="52" s="1"/>
  <c r="AK5" i="7"/>
  <c r="AL5" i="52" s="1"/>
  <c r="AJ5" i="7"/>
  <c r="AI5" i="7"/>
  <c r="AH5" i="7"/>
  <c r="AI5" i="52" s="1"/>
  <c r="AG5" i="7"/>
  <c r="AH5" i="52" s="1"/>
  <c r="AF5" i="7"/>
  <c r="AE5" i="7"/>
  <c r="AD5" i="7"/>
  <c r="AE5" i="52" s="1"/>
  <c r="AC5" i="7"/>
  <c r="AD5" i="52" s="1"/>
  <c r="AB5" i="7"/>
  <c r="AA5" i="7"/>
  <c r="Z5" i="7"/>
  <c r="AA5" i="52" s="1"/>
  <c r="Y5" i="7"/>
  <c r="Z5" i="52" s="1"/>
  <c r="X5" i="7"/>
  <c r="W5" i="7"/>
  <c r="V5" i="7"/>
  <c r="W5" i="52" s="1"/>
  <c r="U5" i="7"/>
  <c r="V5" i="52" s="1"/>
  <c r="T5" i="7"/>
  <c r="S5" i="7"/>
  <c r="R5" i="7"/>
  <c r="S5" i="52" s="1"/>
  <c r="Q5" i="7"/>
  <c r="R5" i="52" s="1"/>
  <c r="P5" i="7"/>
  <c r="O5" i="7"/>
  <c r="N5" i="7"/>
  <c r="O5" i="52" s="1"/>
  <c r="M5" i="7"/>
  <c r="N5" i="52" s="1"/>
  <c r="L5" i="7"/>
  <c r="K5" i="7"/>
  <c r="J5" i="7"/>
  <c r="K5" i="52" s="1"/>
  <c r="I5" i="7"/>
  <c r="J5" i="52" s="1"/>
  <c r="H5" i="7"/>
  <c r="G5" i="7"/>
  <c r="F5" i="7"/>
  <c r="E5" i="7"/>
  <c r="D5" i="7"/>
  <c r="D5" i="52" s="1"/>
  <c r="C5" i="7"/>
  <c r="B5" i="7"/>
  <c r="B5" i="52" s="1"/>
  <c r="BC4" i="7"/>
  <c r="BB4" i="7"/>
  <c r="BA4" i="7"/>
  <c r="AZ4" i="7"/>
  <c r="BA4" i="52" s="1"/>
  <c r="AY4" i="7"/>
  <c r="AZ4" i="52" s="1"/>
  <c r="AX4" i="7"/>
  <c r="AW4" i="7"/>
  <c r="AV4" i="7"/>
  <c r="AW4" i="52" s="1"/>
  <c r="AU4" i="7"/>
  <c r="AV4" i="52" s="1"/>
  <c r="AT4" i="7"/>
  <c r="AS4" i="7"/>
  <c r="AR4" i="7"/>
  <c r="AS4" i="52" s="1"/>
  <c r="AQ4" i="7"/>
  <c r="AR4" i="52" s="1"/>
  <c r="AP4" i="7"/>
  <c r="AO4" i="7"/>
  <c r="AN4" i="7"/>
  <c r="AO4" i="52" s="1"/>
  <c r="AM4" i="7"/>
  <c r="AN4" i="52" s="1"/>
  <c r="AL4" i="7"/>
  <c r="AK4" i="7"/>
  <c r="AJ4" i="7"/>
  <c r="AK4" i="52" s="1"/>
  <c r="AI4" i="7"/>
  <c r="AJ4" i="52" s="1"/>
  <c r="AH4" i="7"/>
  <c r="AG4" i="7"/>
  <c r="AF4" i="7"/>
  <c r="AG4" i="52" s="1"/>
  <c r="AE4" i="7"/>
  <c r="AF4" i="52" s="1"/>
  <c r="AD4" i="7"/>
  <c r="AC4" i="7"/>
  <c r="AB4" i="7"/>
  <c r="AC4" i="52" s="1"/>
  <c r="AA4" i="7"/>
  <c r="AB4" i="52" s="1"/>
  <c r="Z4" i="7"/>
  <c r="Y4" i="7"/>
  <c r="X4" i="7"/>
  <c r="Y4" i="52" s="1"/>
  <c r="W4" i="7"/>
  <c r="X4" i="52" s="1"/>
  <c r="V4" i="7"/>
  <c r="U4" i="7"/>
  <c r="T4" i="7"/>
  <c r="U4" i="52" s="1"/>
  <c r="S4" i="7"/>
  <c r="T4" i="52" s="1"/>
  <c r="R4" i="7"/>
  <c r="Q4" i="7"/>
  <c r="P4" i="7"/>
  <c r="Q4" i="52" s="1"/>
  <c r="O4" i="7"/>
  <c r="P4" i="52" s="1"/>
  <c r="N4" i="7"/>
  <c r="M4" i="7"/>
  <c r="L4" i="7"/>
  <c r="M4" i="52" s="1"/>
  <c r="K4" i="7"/>
  <c r="L4" i="52" s="1"/>
  <c r="J4" i="7"/>
  <c r="I4" i="7"/>
  <c r="H4" i="7"/>
  <c r="I4" i="52" s="1"/>
  <c r="G4" i="7"/>
  <c r="H4" i="52" s="1"/>
  <c r="F4" i="7"/>
  <c r="E4" i="7"/>
  <c r="D4" i="7"/>
  <c r="D4" i="52" s="1"/>
  <c r="C4" i="7"/>
  <c r="B4" i="7"/>
  <c r="B4" i="52" s="1"/>
  <c r="BC3" i="7"/>
  <c r="BB3" i="7"/>
  <c r="BC3" i="52" s="1"/>
  <c r="BA3" i="7"/>
  <c r="BB3" i="52" s="1"/>
  <c r="AZ3" i="7"/>
  <c r="AY3" i="7"/>
  <c r="AX3" i="7"/>
  <c r="AY3" i="52" s="1"/>
  <c r="AW3" i="7"/>
  <c r="AX3" i="52" s="1"/>
  <c r="AV3" i="7"/>
  <c r="AU3" i="7"/>
  <c r="AT3" i="7"/>
  <c r="AU3" i="52" s="1"/>
  <c r="AS3" i="7"/>
  <c r="AT3" i="52" s="1"/>
  <c r="AR3" i="7"/>
  <c r="AQ3" i="7"/>
  <c r="AP3" i="7"/>
  <c r="AQ3" i="52" s="1"/>
  <c r="AO3" i="7"/>
  <c r="AP3" i="52" s="1"/>
  <c r="AN3" i="7"/>
  <c r="AM3" i="7"/>
  <c r="AL3" i="7"/>
  <c r="AM3" i="52" s="1"/>
  <c r="AK3" i="7"/>
  <c r="AL3" i="52" s="1"/>
  <c r="AJ3" i="7"/>
  <c r="AI3" i="7"/>
  <c r="AH3" i="7"/>
  <c r="AI3" i="52" s="1"/>
  <c r="AG3" i="7"/>
  <c r="AH3" i="52" s="1"/>
  <c r="AF3" i="7"/>
  <c r="AE3" i="7"/>
  <c r="AD3" i="7"/>
  <c r="AE3" i="52" s="1"/>
  <c r="AC3" i="7"/>
  <c r="AD3" i="52" s="1"/>
  <c r="AB3" i="7"/>
  <c r="AA3" i="7"/>
  <c r="Z3" i="7"/>
  <c r="AA3" i="52" s="1"/>
  <c r="Y3" i="7"/>
  <c r="Z3" i="52" s="1"/>
  <c r="X3" i="7"/>
  <c r="W3" i="7"/>
  <c r="V3" i="7"/>
  <c r="W3" i="52" s="1"/>
  <c r="U3" i="7"/>
  <c r="V3" i="52" s="1"/>
  <c r="T3" i="7"/>
  <c r="S3" i="7"/>
  <c r="R3" i="7"/>
  <c r="S3" i="52" s="1"/>
  <c r="Q3" i="7"/>
  <c r="R3" i="52" s="1"/>
  <c r="P3" i="7"/>
  <c r="O3" i="7"/>
  <c r="N3" i="7"/>
  <c r="O3" i="52" s="1"/>
  <c r="M3" i="7"/>
  <c r="N3" i="52" s="1"/>
  <c r="L3" i="7"/>
  <c r="K3" i="7"/>
  <c r="J3" i="7"/>
  <c r="K3" i="52" s="1"/>
  <c r="I3" i="7"/>
  <c r="J3" i="52" s="1"/>
  <c r="H3" i="7"/>
  <c r="G3" i="7"/>
  <c r="F3" i="7"/>
  <c r="E3" i="7"/>
  <c r="D3" i="7"/>
  <c r="D3" i="52" s="1"/>
  <c r="C3" i="7"/>
  <c r="B3" i="7"/>
  <c r="B3" i="52" s="1"/>
  <c r="AX58" i="41"/>
  <c r="AY116" i="41" s="1"/>
  <c r="AH58" i="41"/>
  <c r="AI116" i="41" s="1"/>
  <c r="R58" i="41"/>
  <c r="S116" i="41" s="1"/>
  <c r="AQ58" i="41"/>
  <c r="AP58" i="41"/>
  <c r="AQ116" i="41" s="1"/>
  <c r="Z58" i="41"/>
  <c r="AA116" i="41" s="1"/>
  <c r="J58" i="41"/>
  <c r="K116" i="41" s="1"/>
  <c r="BA58" i="41"/>
  <c r="AW58" i="41"/>
  <c r="AX116" i="41" s="1"/>
  <c r="AS58" i="41"/>
  <c r="AO58" i="41"/>
  <c r="AK58" i="41"/>
  <c r="AL116" i="41" s="1"/>
  <c r="AG58" i="41"/>
  <c r="AH116" i="41" s="1"/>
  <c r="AC58" i="41"/>
  <c r="Y58" i="41"/>
  <c r="U58" i="41"/>
  <c r="Q58" i="41"/>
  <c r="R116" i="41" s="1"/>
  <c r="M58" i="41"/>
  <c r="I58" i="41"/>
  <c r="J116" i="41" s="1"/>
  <c r="BC58" i="41"/>
  <c r="AR58" i="41"/>
  <c r="AS116" i="41" s="1"/>
  <c r="AJ58" i="41"/>
  <c r="AF58" i="41"/>
  <c r="X58" i="41"/>
  <c r="Y116" i="41" s="1"/>
  <c r="W58" i="41"/>
  <c r="X116" i="41" s="1"/>
  <c r="L58" i="41"/>
  <c r="M116" i="41" s="1"/>
  <c r="F178" i="8"/>
  <c r="E178" i="8"/>
  <c r="D178" i="8"/>
  <c r="C178" i="8"/>
  <c r="B178" i="8"/>
  <c r="A178" i="8"/>
  <c r="F177" i="8"/>
  <c r="E177" i="8"/>
  <c r="D177" i="8"/>
  <c r="C177" i="8"/>
  <c r="B177" i="8"/>
  <c r="A177" i="8"/>
  <c r="F118" i="8"/>
  <c r="D118" i="8"/>
  <c r="D299" i="8" s="1"/>
  <c r="D420" i="8" s="1"/>
  <c r="C118" i="8"/>
  <c r="C238" i="8" s="1"/>
  <c r="C360" i="8" s="1"/>
  <c r="B118" i="8"/>
  <c r="A118" i="8"/>
  <c r="A238" i="8" s="1"/>
  <c r="A360" i="8" s="1"/>
  <c r="F117" i="8"/>
  <c r="E117" i="8"/>
  <c r="D117" i="8"/>
  <c r="D237" i="8" s="1"/>
  <c r="D359" i="8" s="1"/>
  <c r="F433" i="8" s="1"/>
  <c r="C117" i="8"/>
  <c r="C237" i="8" s="1"/>
  <c r="C359" i="8" s="1"/>
  <c r="B117" i="8"/>
  <c r="B237" i="8" s="1"/>
  <c r="B359" i="8" s="1"/>
  <c r="A117" i="8"/>
  <c r="A237" i="8" s="1"/>
  <c r="A359" i="8" s="1"/>
  <c r="F58" i="8"/>
  <c r="E58" i="8"/>
  <c r="D58" i="8"/>
  <c r="C58" i="8"/>
  <c r="B58" i="8"/>
  <c r="A58" i="8"/>
  <c r="F57" i="8"/>
  <c r="E57" i="8"/>
  <c r="D57" i="8"/>
  <c r="C57" i="8"/>
  <c r="B57" i="8"/>
  <c r="A57" i="8"/>
  <c r="BB58" i="41"/>
  <c r="BC116" i="41" s="1"/>
  <c r="AT58" i="41"/>
  <c r="AU116" i="41" s="1"/>
  <c r="AL58" i="41"/>
  <c r="AM116" i="41" s="1"/>
  <c r="AD58" i="41"/>
  <c r="AE116" i="41" s="1"/>
  <c r="V58" i="41"/>
  <c r="W116" i="41" s="1"/>
  <c r="N58" i="41"/>
  <c r="O116" i="41" s="1"/>
  <c r="BC58" i="7"/>
  <c r="BC118" i="8" s="1"/>
  <c r="AY58" i="7"/>
  <c r="AU58" i="7"/>
  <c r="AQ58" i="7"/>
  <c r="AM58" i="7"/>
  <c r="AI58" i="7"/>
  <c r="AE58" i="7"/>
  <c r="AA58" i="7"/>
  <c r="W58" i="7"/>
  <c r="S58" i="7"/>
  <c r="O58" i="7"/>
  <c r="K58" i="7"/>
  <c r="G58" i="7"/>
  <c r="BC1" i="40"/>
  <c r="BB1" i="40"/>
  <c r="BA1" i="40"/>
  <c r="AZ1" i="40"/>
  <c r="AY1" i="40"/>
  <c r="AX1" i="40"/>
  <c r="AW1" i="40"/>
  <c r="AV1" i="40"/>
  <c r="AU1" i="40"/>
  <c r="AT1" i="40"/>
  <c r="AS1" i="40"/>
  <c r="AR1" i="40"/>
  <c r="AQ1" i="40"/>
  <c r="AP1" i="40"/>
  <c r="AO1" i="40"/>
  <c r="AN1" i="40"/>
  <c r="AM1" i="40"/>
  <c r="AL1" i="40"/>
  <c r="AK1" i="40"/>
  <c r="AJ1" i="40"/>
  <c r="AI1" i="40"/>
  <c r="AH1" i="40"/>
  <c r="AG1" i="40"/>
  <c r="AF1" i="40"/>
  <c r="AE1" i="40"/>
  <c r="AD1" i="40"/>
  <c r="AC1" i="40"/>
  <c r="AB1" i="40"/>
  <c r="AA1" i="40"/>
  <c r="Z1" i="40"/>
  <c r="Y1" i="40"/>
  <c r="X1" i="40"/>
  <c r="W1" i="40"/>
  <c r="V1" i="40"/>
  <c r="U1" i="40"/>
  <c r="T1" i="40"/>
  <c r="S1" i="40"/>
  <c r="R1" i="40"/>
  <c r="Q1" i="40"/>
  <c r="P1" i="40"/>
  <c r="O1" i="40"/>
  <c r="N1" i="40"/>
  <c r="M1" i="40"/>
  <c r="L1" i="40"/>
  <c r="K1" i="40"/>
  <c r="J1" i="40"/>
  <c r="I1" i="40"/>
  <c r="H1" i="40"/>
  <c r="G1" i="40"/>
  <c r="F1" i="40"/>
  <c r="E1" i="40"/>
  <c r="D1" i="40"/>
  <c r="C1" i="40"/>
  <c r="B1" i="40"/>
  <c r="A1" i="40"/>
  <c r="K118" i="8" l="1"/>
  <c r="AI118" i="8"/>
  <c r="AJ58" i="52"/>
  <c r="AY118" i="8"/>
  <c r="C8" i="52"/>
  <c r="A8" i="7"/>
  <c r="A8" i="52" s="1"/>
  <c r="C12" i="52"/>
  <c r="A12" i="7"/>
  <c r="A12" i="52" s="1"/>
  <c r="C18" i="52"/>
  <c r="A18" i="7"/>
  <c r="A18" i="52" s="1"/>
  <c r="V116" i="41"/>
  <c r="AR116" i="41"/>
  <c r="S118" i="8"/>
  <c r="T58" i="52"/>
  <c r="AQ118" i="8"/>
  <c r="C6" i="52"/>
  <c r="A6" i="7"/>
  <c r="A6" i="52" s="1"/>
  <c r="C10" i="52"/>
  <c r="A10" i="7"/>
  <c r="A10" i="52" s="1"/>
  <c r="C16" i="52"/>
  <c r="A16" i="7"/>
  <c r="A16" i="52" s="1"/>
  <c r="C22" i="52"/>
  <c r="A22" i="7"/>
  <c r="A22" i="52" s="1"/>
  <c r="M58" i="7"/>
  <c r="AC58" i="7"/>
  <c r="BA58" i="7"/>
  <c r="G118" i="8"/>
  <c r="O118" i="8"/>
  <c r="W118" i="8"/>
  <c r="AE118" i="8"/>
  <c r="AM118" i="8"/>
  <c r="AU118" i="8"/>
  <c r="AG116" i="41"/>
  <c r="Z116" i="41"/>
  <c r="AP116" i="41"/>
  <c r="C3" i="52"/>
  <c r="A3" i="7"/>
  <c r="A3" i="52" s="1"/>
  <c r="H3" i="52"/>
  <c r="L3" i="52"/>
  <c r="P3" i="52"/>
  <c r="T3" i="52"/>
  <c r="X3" i="52"/>
  <c r="AB3" i="52"/>
  <c r="AF3" i="52"/>
  <c r="AJ3" i="52"/>
  <c r="AN3" i="52"/>
  <c r="AR3" i="52"/>
  <c r="AV3" i="52"/>
  <c r="AZ3" i="52"/>
  <c r="J4" i="52"/>
  <c r="N4" i="52"/>
  <c r="R4" i="52"/>
  <c r="V4" i="52"/>
  <c r="Z4" i="52"/>
  <c r="AD4" i="52"/>
  <c r="AH4" i="52"/>
  <c r="AL4" i="52"/>
  <c r="AP4" i="52"/>
  <c r="AT4" i="52"/>
  <c r="AX4" i="52"/>
  <c r="BB4" i="52"/>
  <c r="C5" i="52"/>
  <c r="A5" i="7"/>
  <c r="A5" i="52" s="1"/>
  <c r="H5" i="52"/>
  <c r="L5" i="52"/>
  <c r="P5" i="52"/>
  <c r="T5" i="52"/>
  <c r="X5" i="52"/>
  <c r="AB5" i="52"/>
  <c r="AF5" i="52"/>
  <c r="AJ5" i="52"/>
  <c r="AN5" i="52"/>
  <c r="AR5" i="52"/>
  <c r="AV5" i="52"/>
  <c r="AZ5" i="52"/>
  <c r="J6" i="52"/>
  <c r="N6" i="52"/>
  <c r="R6" i="52"/>
  <c r="V6" i="52"/>
  <c r="Z6" i="52"/>
  <c r="AD6" i="52"/>
  <c r="AH6" i="52"/>
  <c r="AL6" i="52"/>
  <c r="AP6" i="52"/>
  <c r="AT6" i="52"/>
  <c r="AX6" i="52"/>
  <c r="BB6" i="52"/>
  <c r="C7" i="52"/>
  <c r="A7" i="7"/>
  <c r="A7" i="52" s="1"/>
  <c r="H7" i="52"/>
  <c r="L7" i="52"/>
  <c r="P7" i="52"/>
  <c r="T7" i="52"/>
  <c r="X7" i="52"/>
  <c r="AB7" i="52"/>
  <c r="AF7" i="52"/>
  <c r="AJ7" i="52"/>
  <c r="AN7" i="52"/>
  <c r="AR7" i="52"/>
  <c r="AV7" i="52"/>
  <c r="AZ7" i="52"/>
  <c r="J8" i="52"/>
  <c r="N8" i="52"/>
  <c r="R8" i="52"/>
  <c r="V8" i="52"/>
  <c r="Z8" i="52"/>
  <c r="AD8" i="52"/>
  <c r="AH8" i="52"/>
  <c r="AL8" i="52"/>
  <c r="AP8" i="52"/>
  <c r="AT8" i="52"/>
  <c r="AX8" i="52"/>
  <c r="BB8" i="52"/>
  <c r="C9" i="52"/>
  <c r="A9" i="7"/>
  <c r="A9" i="52" s="1"/>
  <c r="H9" i="52"/>
  <c r="L9" i="52"/>
  <c r="P9" i="52"/>
  <c r="T9" i="52"/>
  <c r="X9" i="52"/>
  <c r="AB9" i="52"/>
  <c r="AF9" i="52"/>
  <c r="AJ9" i="52"/>
  <c r="AN9" i="52"/>
  <c r="AR9" i="52"/>
  <c r="AV9" i="52"/>
  <c r="AZ9" i="52"/>
  <c r="J10" i="52"/>
  <c r="N10" i="52"/>
  <c r="R10" i="52"/>
  <c r="V10" i="52"/>
  <c r="Z10" i="52"/>
  <c r="AD10" i="52"/>
  <c r="AH10" i="52"/>
  <c r="AL10" i="52"/>
  <c r="AP10" i="52"/>
  <c r="AT10" i="52"/>
  <c r="AX10" i="52"/>
  <c r="BB10" i="52"/>
  <c r="C11" i="52"/>
  <c r="A11" i="7"/>
  <c r="A11" i="52" s="1"/>
  <c r="H11" i="52"/>
  <c r="L11" i="52"/>
  <c r="P11" i="52"/>
  <c r="T11" i="52"/>
  <c r="X11" i="52"/>
  <c r="AB11" i="52"/>
  <c r="AF11" i="52"/>
  <c r="AJ11" i="52"/>
  <c r="AN11" i="52"/>
  <c r="AR11" i="52"/>
  <c r="AV11" i="52"/>
  <c r="AZ11" i="52"/>
  <c r="J12" i="52"/>
  <c r="N12" i="52"/>
  <c r="R12" i="52"/>
  <c r="V12" i="52"/>
  <c r="Z12" i="52"/>
  <c r="AD12" i="52"/>
  <c r="AH12" i="52"/>
  <c r="AL12" i="52"/>
  <c r="AP12" i="52"/>
  <c r="AT12" i="52"/>
  <c r="AX12" i="52"/>
  <c r="BB12" i="52"/>
  <c r="C13" i="52"/>
  <c r="A13" i="7"/>
  <c r="A13" i="52" s="1"/>
  <c r="H13" i="52"/>
  <c r="L13" i="52"/>
  <c r="P13" i="52"/>
  <c r="T13" i="52"/>
  <c r="X13" i="52"/>
  <c r="AB13" i="52"/>
  <c r="AF13" i="52"/>
  <c r="AJ13" i="52"/>
  <c r="J14" i="52"/>
  <c r="N14" i="52"/>
  <c r="R14" i="52"/>
  <c r="V14" i="52"/>
  <c r="Z14" i="52"/>
  <c r="AD14" i="52"/>
  <c r="AH14" i="52"/>
  <c r="AL14" i="52"/>
  <c r="AP14" i="52"/>
  <c r="AT14" i="52"/>
  <c r="AX14" i="52"/>
  <c r="BB14" i="52"/>
  <c r="C15" i="52"/>
  <c r="A15" i="7"/>
  <c r="A15" i="52" s="1"/>
  <c r="H15" i="52"/>
  <c r="L15" i="52"/>
  <c r="P15" i="52"/>
  <c r="T15" i="52"/>
  <c r="X15" i="52"/>
  <c r="AB15" i="52"/>
  <c r="AF15" i="52"/>
  <c r="AJ15" i="52"/>
  <c r="AN15" i="52"/>
  <c r="AR15" i="52"/>
  <c r="AV15" i="52"/>
  <c r="AZ15" i="52"/>
  <c r="J16" i="52"/>
  <c r="N16" i="52"/>
  <c r="R16" i="52"/>
  <c r="V16" i="52"/>
  <c r="Z16" i="52"/>
  <c r="AD16" i="52"/>
  <c r="AH16" i="52"/>
  <c r="AL16" i="52"/>
  <c r="AP16" i="52"/>
  <c r="AT16" i="52"/>
  <c r="AX16" i="52"/>
  <c r="BB16" i="52"/>
  <c r="C17" i="52"/>
  <c r="A17" i="7"/>
  <c r="A17" i="52" s="1"/>
  <c r="H17" i="52"/>
  <c r="L17" i="52"/>
  <c r="P17" i="52"/>
  <c r="T17" i="52"/>
  <c r="X17" i="52"/>
  <c r="AB17" i="52"/>
  <c r="AF17" i="52"/>
  <c r="AJ17" i="52"/>
  <c r="AN17" i="52"/>
  <c r="AR17" i="52"/>
  <c r="AV17" i="52"/>
  <c r="AZ17" i="52"/>
  <c r="J18" i="52"/>
  <c r="N18" i="52"/>
  <c r="R18" i="52"/>
  <c r="V18" i="52"/>
  <c r="Z18" i="52"/>
  <c r="AD18" i="52"/>
  <c r="AH18" i="52"/>
  <c r="AL18" i="52"/>
  <c r="AP18" i="52"/>
  <c r="AT18" i="52"/>
  <c r="AX18" i="52"/>
  <c r="BB18" i="52"/>
  <c r="C19" i="52"/>
  <c r="A19" i="7"/>
  <c r="A19" i="52" s="1"/>
  <c r="H19" i="52"/>
  <c r="L19" i="52"/>
  <c r="P19" i="52"/>
  <c r="T19" i="52"/>
  <c r="X19" i="52"/>
  <c r="AB19" i="52"/>
  <c r="AF19" i="52"/>
  <c r="AJ19" i="52"/>
  <c r="AN19" i="52"/>
  <c r="AR19" i="52"/>
  <c r="AV19" i="52"/>
  <c r="AZ19" i="52"/>
  <c r="J20" i="52"/>
  <c r="N20" i="52"/>
  <c r="R20" i="52"/>
  <c r="V20" i="52"/>
  <c r="Z20" i="52"/>
  <c r="AD20" i="52"/>
  <c r="AH20" i="52"/>
  <c r="AL20" i="52"/>
  <c r="AP20" i="52"/>
  <c r="AT20" i="52"/>
  <c r="AX20" i="52"/>
  <c r="BB20" i="52"/>
  <c r="C21" i="52"/>
  <c r="A21" i="7"/>
  <c r="A21" i="52" s="1"/>
  <c r="H21" i="52"/>
  <c r="L21" i="52"/>
  <c r="P21" i="52"/>
  <c r="T21" i="52"/>
  <c r="X21" i="52"/>
  <c r="AB21" i="52"/>
  <c r="AF21" i="52"/>
  <c r="AJ21" i="52"/>
  <c r="AN21" i="52"/>
  <c r="AR21" i="52"/>
  <c r="AV21" i="52"/>
  <c r="AZ21" i="52"/>
  <c r="J22" i="52"/>
  <c r="N22" i="52"/>
  <c r="R22" i="52"/>
  <c r="V22" i="52"/>
  <c r="Z22" i="52"/>
  <c r="AD22" i="52"/>
  <c r="AH22" i="52"/>
  <c r="AL22" i="52"/>
  <c r="AP22" i="52"/>
  <c r="AT22" i="52"/>
  <c r="AX22" i="52"/>
  <c r="BB22" i="52"/>
  <c r="C23" i="52"/>
  <c r="A23" i="7"/>
  <c r="A23" i="52" s="1"/>
  <c r="H23" i="52"/>
  <c r="L23" i="52"/>
  <c r="P23" i="52"/>
  <c r="T23" i="52"/>
  <c r="X23" i="52"/>
  <c r="AB23" i="52"/>
  <c r="AF23" i="52"/>
  <c r="AJ23" i="52"/>
  <c r="AN23" i="52"/>
  <c r="AR23" i="52"/>
  <c r="AV23" i="52"/>
  <c r="AZ23" i="52"/>
  <c r="J24" i="52"/>
  <c r="N24" i="52"/>
  <c r="R24" i="52"/>
  <c r="V24" i="52"/>
  <c r="Z24" i="52"/>
  <c r="AD24" i="52"/>
  <c r="AH24" i="52"/>
  <c r="AL24" i="52"/>
  <c r="AP24" i="52"/>
  <c r="AT24" i="52"/>
  <c r="AX24" i="52"/>
  <c r="BB24" i="52"/>
  <c r="C25" i="52"/>
  <c r="A25" i="7"/>
  <c r="A25" i="52" s="1"/>
  <c r="H25" i="52"/>
  <c r="L25" i="52"/>
  <c r="P25" i="52"/>
  <c r="T25" i="52"/>
  <c r="X25" i="52"/>
  <c r="AB25" i="52"/>
  <c r="AF25" i="52"/>
  <c r="AJ25" i="52"/>
  <c r="AN25" i="52"/>
  <c r="AR25" i="52"/>
  <c r="AV25" i="52"/>
  <c r="AZ25" i="52"/>
  <c r="J26" i="52"/>
  <c r="N26" i="52"/>
  <c r="R26" i="52"/>
  <c r="V26" i="52"/>
  <c r="Z26" i="52"/>
  <c r="AD26" i="52"/>
  <c r="AH26" i="52"/>
  <c r="AL26" i="52"/>
  <c r="AP26" i="52"/>
  <c r="AT26" i="52"/>
  <c r="AX26" i="52"/>
  <c r="BB26" i="52"/>
  <c r="C27" i="52"/>
  <c r="A27" i="7"/>
  <c r="A27" i="52" s="1"/>
  <c r="H27" i="52"/>
  <c r="L27" i="52"/>
  <c r="P27" i="52"/>
  <c r="T27" i="52"/>
  <c r="X27" i="52"/>
  <c r="AB27" i="52"/>
  <c r="AF27" i="52"/>
  <c r="AJ27" i="52"/>
  <c r="AN27" i="52"/>
  <c r="AR27" i="52"/>
  <c r="AV27" i="52"/>
  <c r="AZ27" i="52"/>
  <c r="J28" i="52"/>
  <c r="N28" i="52"/>
  <c r="R28" i="52"/>
  <c r="V28" i="52"/>
  <c r="Z28" i="52"/>
  <c r="AD28" i="52"/>
  <c r="AH28" i="52"/>
  <c r="AL28" i="52"/>
  <c r="AP28" i="52"/>
  <c r="AT28" i="52"/>
  <c r="AX28" i="52"/>
  <c r="BB28" i="52"/>
  <c r="C29" i="52"/>
  <c r="A29" i="7"/>
  <c r="A29" i="52" s="1"/>
  <c r="H29" i="52"/>
  <c r="L29" i="52"/>
  <c r="P29" i="52"/>
  <c r="T29" i="52"/>
  <c r="X29" i="52"/>
  <c r="AB29" i="52"/>
  <c r="AF29" i="52"/>
  <c r="AJ29" i="52"/>
  <c r="AN29" i="52"/>
  <c r="AR29" i="52"/>
  <c r="AV29" i="52"/>
  <c r="AZ29" i="52"/>
  <c r="J30" i="52"/>
  <c r="N30" i="52"/>
  <c r="R30" i="52"/>
  <c r="V30" i="52"/>
  <c r="Z30" i="52"/>
  <c r="AD30" i="52"/>
  <c r="AH30" i="52"/>
  <c r="AL30" i="52"/>
  <c r="AP30" i="52"/>
  <c r="AT30" i="52"/>
  <c r="AX30" i="52"/>
  <c r="BB30" i="52"/>
  <c r="C31" i="52"/>
  <c r="A31" i="7"/>
  <c r="A31" i="52" s="1"/>
  <c r="H31" i="52"/>
  <c r="L31" i="52"/>
  <c r="P31" i="52"/>
  <c r="T31" i="52"/>
  <c r="X31" i="52"/>
  <c r="AB31" i="52"/>
  <c r="AF31" i="52"/>
  <c r="AJ31" i="52"/>
  <c r="AN31" i="52"/>
  <c r="AR31" i="52"/>
  <c r="AV31" i="52"/>
  <c r="AZ31" i="52"/>
  <c r="J32" i="52"/>
  <c r="N32" i="52"/>
  <c r="R32" i="52"/>
  <c r="V32" i="52"/>
  <c r="Z32" i="52"/>
  <c r="AD32" i="52"/>
  <c r="AH32" i="52"/>
  <c r="AL32" i="52"/>
  <c r="AP32" i="52"/>
  <c r="AT32" i="52"/>
  <c r="AX32" i="52"/>
  <c r="BB32" i="52"/>
  <c r="C33" i="52"/>
  <c r="A33" i="7"/>
  <c r="A33" i="52" s="1"/>
  <c r="AN33" i="52"/>
  <c r="AR33" i="52"/>
  <c r="AV33" i="52"/>
  <c r="AZ33" i="52"/>
  <c r="J34" i="52"/>
  <c r="N34" i="52"/>
  <c r="R34" i="52"/>
  <c r="V34" i="52"/>
  <c r="Z34" i="52"/>
  <c r="AD34" i="52"/>
  <c r="AH34" i="52"/>
  <c r="AL34" i="52"/>
  <c r="AP34" i="52"/>
  <c r="AT34" i="52"/>
  <c r="AX34" i="52"/>
  <c r="BB34" i="52"/>
  <c r="C35" i="52"/>
  <c r="A35" i="7"/>
  <c r="A35" i="52" s="1"/>
  <c r="H35" i="52"/>
  <c r="L35" i="52"/>
  <c r="P35" i="52"/>
  <c r="T35" i="52"/>
  <c r="X35" i="52"/>
  <c r="AB35" i="52"/>
  <c r="AF35" i="52"/>
  <c r="AJ35" i="52"/>
  <c r="AN35" i="52"/>
  <c r="AR35" i="52"/>
  <c r="AV35" i="52"/>
  <c r="AZ35" i="52"/>
  <c r="J36" i="52"/>
  <c r="N36" i="52"/>
  <c r="R36" i="52"/>
  <c r="V36" i="52"/>
  <c r="Z36" i="52"/>
  <c r="AD36" i="52"/>
  <c r="AH36" i="52"/>
  <c r="AL36" i="52"/>
  <c r="AP36" i="52"/>
  <c r="AT36" i="52"/>
  <c r="AX36" i="52"/>
  <c r="BB36" i="52"/>
  <c r="C37" i="52"/>
  <c r="A37" i="7"/>
  <c r="A37" i="52" s="1"/>
  <c r="H37" i="52"/>
  <c r="L37" i="52"/>
  <c r="P37" i="52"/>
  <c r="T37" i="52"/>
  <c r="X37" i="52"/>
  <c r="AB37" i="52"/>
  <c r="AF37" i="52"/>
  <c r="AJ37" i="52"/>
  <c r="AN37" i="52"/>
  <c r="AR37" i="52"/>
  <c r="AV37" i="52"/>
  <c r="AZ37" i="52"/>
  <c r="J38" i="52"/>
  <c r="N38" i="52"/>
  <c r="R38" i="52"/>
  <c r="V38" i="52"/>
  <c r="Z38" i="52"/>
  <c r="AD38" i="52"/>
  <c r="AH38" i="52"/>
  <c r="AL38" i="52"/>
  <c r="AP38" i="52"/>
  <c r="AT38" i="52"/>
  <c r="AX38" i="52"/>
  <c r="BB38" i="52"/>
  <c r="C39" i="52"/>
  <c r="A39" i="7"/>
  <c r="A39" i="52" s="1"/>
  <c r="H39" i="52"/>
  <c r="L39" i="52"/>
  <c r="P39" i="52"/>
  <c r="T39" i="52"/>
  <c r="AT58" i="53"/>
  <c r="AA118" i="8"/>
  <c r="AB58" i="52"/>
  <c r="C4" i="52"/>
  <c r="A4" i="7"/>
  <c r="A4" i="52" s="1"/>
  <c r="C14" i="52"/>
  <c r="A14" i="7"/>
  <c r="A14" i="52" s="1"/>
  <c r="C20" i="52"/>
  <c r="A20" i="7"/>
  <c r="A20" i="52" s="1"/>
  <c r="U58" i="7"/>
  <c r="AK58" i="7"/>
  <c r="AS58" i="7"/>
  <c r="BB116" i="41"/>
  <c r="I58" i="7"/>
  <c r="Q58" i="7"/>
  <c r="Y58" i="7"/>
  <c r="AG58" i="7"/>
  <c r="AO58" i="7"/>
  <c r="AW58" i="7"/>
  <c r="AK116" i="41"/>
  <c r="N116" i="41"/>
  <c r="AD116" i="41"/>
  <c r="AT116" i="41"/>
  <c r="I3" i="52"/>
  <c r="M3" i="52"/>
  <c r="Q3" i="52"/>
  <c r="U3" i="52"/>
  <c r="Y3" i="52"/>
  <c r="AC3" i="52"/>
  <c r="AG3" i="52"/>
  <c r="AK3" i="52"/>
  <c r="AO3" i="52"/>
  <c r="AS3" i="52"/>
  <c r="AW3" i="52"/>
  <c r="BA3" i="52"/>
  <c r="K4" i="52"/>
  <c r="O4" i="52"/>
  <c r="S4" i="52"/>
  <c r="W4" i="52"/>
  <c r="AA4" i="52"/>
  <c r="AE4" i="52"/>
  <c r="AI4" i="52"/>
  <c r="AM4" i="52"/>
  <c r="AQ4" i="52"/>
  <c r="AU4" i="52"/>
  <c r="AY4" i="52"/>
  <c r="BC4" i="52"/>
  <c r="I5" i="52"/>
  <c r="M5" i="52"/>
  <c r="Q5" i="52"/>
  <c r="U5" i="52"/>
  <c r="Y5" i="52"/>
  <c r="AC5" i="52"/>
  <c r="AG5" i="52"/>
  <c r="AK5" i="52"/>
  <c r="AO5" i="52"/>
  <c r="AS5" i="52"/>
  <c r="AW5" i="52"/>
  <c r="BA5" i="52"/>
  <c r="K6" i="52"/>
  <c r="O6" i="52"/>
  <c r="S6" i="52"/>
  <c r="W6" i="52"/>
  <c r="AA6" i="52"/>
  <c r="AE6" i="52"/>
  <c r="AI6" i="52"/>
  <c r="AM6" i="52"/>
  <c r="AQ6" i="52"/>
  <c r="AU6" i="52"/>
  <c r="AY6" i="52"/>
  <c r="BC6" i="52"/>
  <c r="I7" i="52"/>
  <c r="M7" i="52"/>
  <c r="Q7" i="52"/>
  <c r="U7" i="52"/>
  <c r="Y7" i="52"/>
  <c r="AC7" i="52"/>
  <c r="AG7" i="52"/>
  <c r="AK7" i="52"/>
  <c r="AO7" i="52"/>
  <c r="AS7" i="52"/>
  <c r="AW7" i="52"/>
  <c r="BA7" i="52"/>
  <c r="K8" i="52"/>
  <c r="O8" i="52"/>
  <c r="S8" i="52"/>
  <c r="W8" i="52"/>
  <c r="AA8" i="52"/>
  <c r="AE8" i="52"/>
  <c r="AI8" i="52"/>
  <c r="AM8" i="52"/>
  <c r="AQ8" i="52"/>
  <c r="AU8" i="52"/>
  <c r="AY8" i="52"/>
  <c r="BC8" i="52"/>
  <c r="I9" i="52"/>
  <c r="M9" i="52"/>
  <c r="Q9" i="52"/>
  <c r="U9" i="52"/>
  <c r="Y9" i="52"/>
  <c r="AC9" i="52"/>
  <c r="AG9" i="52"/>
  <c r="AK9" i="52"/>
  <c r="AO9" i="52"/>
  <c r="AS9" i="52"/>
  <c r="AW9" i="52"/>
  <c r="BA9" i="52"/>
  <c r="K10" i="52"/>
  <c r="O10" i="52"/>
  <c r="S10" i="52"/>
  <c r="W10" i="52"/>
  <c r="AA10" i="52"/>
  <c r="AE10" i="52"/>
  <c r="AI10" i="52"/>
  <c r="AM10" i="52"/>
  <c r="AQ10" i="52"/>
  <c r="AU10" i="52"/>
  <c r="AY10" i="52"/>
  <c r="BC10" i="52"/>
  <c r="I11" i="52"/>
  <c r="M11" i="52"/>
  <c r="Q11" i="52"/>
  <c r="U11" i="52"/>
  <c r="Y11" i="52"/>
  <c r="AC11" i="52"/>
  <c r="AG11" i="52"/>
  <c r="AK11" i="52"/>
  <c r="AO11" i="52"/>
  <c r="AS11" i="52"/>
  <c r="AW11" i="52"/>
  <c r="BA11" i="52"/>
  <c r="K12" i="52"/>
  <c r="O12" i="52"/>
  <c r="S12" i="52"/>
  <c r="W12" i="52"/>
  <c r="AA12" i="52"/>
  <c r="AE12" i="52"/>
  <c r="AI12" i="52"/>
  <c r="AM12" i="52"/>
  <c r="AQ12" i="52"/>
  <c r="AU12" i="52"/>
  <c r="AY12" i="52"/>
  <c r="BC12" i="52"/>
  <c r="I13" i="52"/>
  <c r="M13" i="52"/>
  <c r="Q13" i="52"/>
  <c r="U13" i="52"/>
  <c r="Y13" i="52"/>
  <c r="AC13" i="52"/>
  <c r="AG13" i="52"/>
  <c r="AK13" i="52"/>
  <c r="K14" i="52"/>
  <c r="O14" i="52"/>
  <c r="S14" i="52"/>
  <c r="W14" i="52"/>
  <c r="AA14" i="52"/>
  <c r="AE14" i="52"/>
  <c r="AI14" i="52"/>
  <c r="AM14" i="52"/>
  <c r="AQ14" i="52"/>
  <c r="AU14" i="52"/>
  <c r="AY14" i="52"/>
  <c r="BC14" i="52"/>
  <c r="I15" i="52"/>
  <c r="M15" i="52"/>
  <c r="Q15" i="52"/>
  <c r="U15" i="52"/>
  <c r="Y15" i="52"/>
  <c r="AC15" i="52"/>
  <c r="AG15" i="52"/>
  <c r="AK15" i="52"/>
  <c r="AO15" i="52"/>
  <c r="AS15" i="52"/>
  <c r="AW15" i="52"/>
  <c r="BA15" i="52"/>
  <c r="K16" i="52"/>
  <c r="O16" i="52"/>
  <c r="S16" i="52"/>
  <c r="W16" i="52"/>
  <c r="AA16" i="52"/>
  <c r="AE16" i="52"/>
  <c r="AI16" i="52"/>
  <c r="AM16" i="52"/>
  <c r="AQ16" i="52"/>
  <c r="AU16" i="52"/>
  <c r="AY16" i="52"/>
  <c r="BC16" i="52"/>
  <c r="I17" i="52"/>
  <c r="M17" i="52"/>
  <c r="Q17" i="52"/>
  <c r="U17" i="52"/>
  <c r="Y17" i="52"/>
  <c r="AC17" i="52"/>
  <c r="AG17" i="52"/>
  <c r="AK17" i="52"/>
  <c r="AO17" i="52"/>
  <c r="AS17" i="52"/>
  <c r="AW17" i="52"/>
  <c r="BA17" i="52"/>
  <c r="K18" i="52"/>
  <c r="O18" i="52"/>
  <c r="S18" i="52"/>
  <c r="W18" i="52"/>
  <c r="AA18" i="52"/>
  <c r="AE18" i="52"/>
  <c r="AI18" i="52"/>
  <c r="AM18" i="52"/>
  <c r="AQ18" i="52"/>
  <c r="AU18" i="52"/>
  <c r="AY18" i="52"/>
  <c r="BC18" i="52"/>
  <c r="I19" i="52"/>
  <c r="M19" i="52"/>
  <c r="Q19" i="52"/>
  <c r="U19" i="52"/>
  <c r="Y19" i="52"/>
  <c r="AC19" i="52"/>
  <c r="AG19" i="52"/>
  <c r="AK19" i="52"/>
  <c r="AO19" i="52"/>
  <c r="AS19" i="52"/>
  <c r="AW19" i="52"/>
  <c r="BA19" i="52"/>
  <c r="K20" i="52"/>
  <c r="O20" i="52"/>
  <c r="S20" i="52"/>
  <c r="W20" i="52"/>
  <c r="AA20" i="52"/>
  <c r="AE20" i="52"/>
  <c r="AI20" i="52"/>
  <c r="AM20" i="52"/>
  <c r="AQ20" i="52"/>
  <c r="AU20" i="52"/>
  <c r="AY20" i="52"/>
  <c r="BC20" i="52"/>
  <c r="I21" i="52"/>
  <c r="M21" i="52"/>
  <c r="Q21" i="52"/>
  <c r="U21" i="52"/>
  <c r="Y21" i="52"/>
  <c r="AC21" i="52"/>
  <c r="AG21" i="52"/>
  <c r="AK21" i="52"/>
  <c r="AO21" i="52"/>
  <c r="AS21" i="52"/>
  <c r="AW21" i="52"/>
  <c r="BA21" i="52"/>
  <c r="K22" i="52"/>
  <c r="O22" i="52"/>
  <c r="S22" i="52"/>
  <c r="W22" i="52"/>
  <c r="AA22" i="52"/>
  <c r="AE22" i="52"/>
  <c r="AI22" i="52"/>
  <c r="AM22" i="52"/>
  <c r="AQ22" i="52"/>
  <c r="AU22" i="52"/>
  <c r="AY22" i="52"/>
  <c r="BC22" i="52"/>
  <c r="I23" i="52"/>
  <c r="M23" i="52"/>
  <c r="Q23" i="52"/>
  <c r="U23" i="52"/>
  <c r="Z23" i="52"/>
  <c r="AD23" i="52"/>
  <c r="AH23" i="52"/>
  <c r="AL23" i="52"/>
  <c r="AP23" i="52"/>
  <c r="AT23" i="52"/>
  <c r="AX23" i="52"/>
  <c r="BB23" i="52"/>
  <c r="C24" i="52"/>
  <c r="A24" i="7"/>
  <c r="A24" i="52" s="1"/>
  <c r="H24" i="52"/>
  <c r="L24" i="52"/>
  <c r="P24" i="52"/>
  <c r="T24" i="52"/>
  <c r="X24" i="52"/>
  <c r="AB24" i="52"/>
  <c r="AF24" i="52"/>
  <c r="AJ24" i="52"/>
  <c r="AN24" i="52"/>
  <c r="AR24" i="52"/>
  <c r="AV24" i="52"/>
  <c r="AZ24" i="52"/>
  <c r="J25" i="52"/>
  <c r="N25" i="52"/>
  <c r="R25" i="52"/>
  <c r="V25" i="52"/>
  <c r="Z25" i="52"/>
  <c r="AD25" i="52"/>
  <c r="AH25" i="52"/>
  <c r="AL25" i="52"/>
  <c r="AP25" i="52"/>
  <c r="AT25" i="52"/>
  <c r="AX25" i="52"/>
  <c r="BB25" i="52"/>
  <c r="C26" i="52"/>
  <c r="A26" i="7"/>
  <c r="A26" i="52" s="1"/>
  <c r="H26" i="52"/>
  <c r="L26" i="52"/>
  <c r="P26" i="52"/>
  <c r="T26" i="52"/>
  <c r="X26" i="52"/>
  <c r="AB26" i="52"/>
  <c r="AF26" i="52"/>
  <c r="AJ26" i="52"/>
  <c r="AN26" i="52"/>
  <c r="AR26" i="52"/>
  <c r="AV26" i="52"/>
  <c r="AZ26" i="52"/>
  <c r="J27" i="52"/>
  <c r="N27" i="52"/>
  <c r="R27" i="52"/>
  <c r="V27" i="52"/>
  <c r="Z27" i="52"/>
  <c r="AD27" i="52"/>
  <c r="AH27" i="52"/>
  <c r="AL27" i="52"/>
  <c r="AP27" i="52"/>
  <c r="AT27" i="52"/>
  <c r="AX27" i="52"/>
  <c r="BB27" i="52"/>
  <c r="C28" i="52"/>
  <c r="A28" i="7"/>
  <c r="A28" i="52" s="1"/>
  <c r="H28" i="52"/>
  <c r="L28" i="52"/>
  <c r="P28" i="52"/>
  <c r="T28" i="52"/>
  <c r="X28" i="52"/>
  <c r="AB28" i="52"/>
  <c r="AF28" i="52"/>
  <c r="AJ28" i="52"/>
  <c r="AN28" i="52"/>
  <c r="AR28" i="52"/>
  <c r="AV28" i="52"/>
  <c r="AZ28" i="52"/>
  <c r="J29" i="52"/>
  <c r="N29" i="52"/>
  <c r="R29" i="52"/>
  <c r="V29" i="52"/>
  <c r="Z29" i="52"/>
  <c r="AD29" i="52"/>
  <c r="AH29" i="52"/>
  <c r="AL29" i="52"/>
  <c r="AP29" i="52"/>
  <c r="AT29" i="52"/>
  <c r="AX29" i="52"/>
  <c r="BB29" i="52"/>
  <c r="C30" i="52"/>
  <c r="A30" i="7"/>
  <c r="A30" i="52" s="1"/>
  <c r="H30" i="52"/>
  <c r="L30" i="52"/>
  <c r="P30" i="52"/>
  <c r="T30" i="52"/>
  <c r="X30" i="52"/>
  <c r="AB30" i="52"/>
  <c r="AF30" i="52"/>
  <c r="AJ30" i="52"/>
  <c r="AN30" i="52"/>
  <c r="AR30" i="52"/>
  <c r="AV30" i="52"/>
  <c r="AZ30" i="52"/>
  <c r="J31" i="52"/>
  <c r="N31" i="52"/>
  <c r="R31" i="52"/>
  <c r="V31" i="52"/>
  <c r="Z31" i="52"/>
  <c r="AD31" i="52"/>
  <c r="AH31" i="52"/>
  <c r="AL31" i="52"/>
  <c r="AP31" i="52"/>
  <c r="AT31" i="52"/>
  <c r="AX31" i="52"/>
  <c r="BB31" i="52"/>
  <c r="C32" i="52"/>
  <c r="A32" i="7"/>
  <c r="A32" i="52" s="1"/>
  <c r="H32" i="52"/>
  <c r="L32" i="52"/>
  <c r="P32" i="52"/>
  <c r="T32" i="52"/>
  <c r="X32" i="52"/>
  <c r="AB32" i="52"/>
  <c r="AF32" i="52"/>
  <c r="AJ32" i="52"/>
  <c r="AN32" i="52"/>
  <c r="AR32" i="52"/>
  <c r="AV32" i="52"/>
  <c r="AZ32" i="52"/>
  <c r="AP33" i="52"/>
  <c r="AT33" i="52"/>
  <c r="AX33" i="52"/>
  <c r="BB33" i="52"/>
  <c r="C34" i="52"/>
  <c r="A34" i="7"/>
  <c r="A34" i="52" s="1"/>
  <c r="H34" i="52"/>
  <c r="L34" i="52"/>
  <c r="P34" i="52"/>
  <c r="T34" i="52"/>
  <c r="X34" i="52"/>
  <c r="AB34" i="52"/>
  <c r="AF34" i="52"/>
  <c r="AJ34" i="52"/>
  <c r="AN34" i="52"/>
  <c r="AR34" i="52"/>
  <c r="AV34" i="52"/>
  <c r="AZ34" i="52"/>
  <c r="J35" i="52"/>
  <c r="N35" i="52"/>
  <c r="R35" i="52"/>
  <c r="V35" i="52"/>
  <c r="Z35" i="52"/>
  <c r="AD35" i="52"/>
  <c r="AH35" i="52"/>
  <c r="AL35" i="52"/>
  <c r="AP35" i="52"/>
  <c r="AT35" i="52"/>
  <c r="AX35" i="52"/>
  <c r="BB35" i="52"/>
  <c r="C36" i="52"/>
  <c r="A36" i="7"/>
  <c r="A36" i="52" s="1"/>
  <c r="H36" i="52"/>
  <c r="L36" i="52"/>
  <c r="P36" i="52"/>
  <c r="T36" i="52"/>
  <c r="X36" i="52"/>
  <c r="AB36" i="52"/>
  <c r="AF36" i="52"/>
  <c r="AJ36" i="52"/>
  <c r="AN36" i="52"/>
  <c r="AR36" i="52"/>
  <c r="AV36" i="52"/>
  <c r="AZ36" i="52"/>
  <c r="J37" i="52"/>
  <c r="N37" i="52"/>
  <c r="R37" i="52"/>
  <c r="V37" i="52"/>
  <c r="Z37" i="52"/>
  <c r="AD37" i="52"/>
  <c r="AH37" i="52"/>
  <c r="AL37" i="52"/>
  <c r="AP37" i="52"/>
  <c r="AT37" i="52"/>
  <c r="AX37" i="52"/>
  <c r="BB37" i="52"/>
  <c r="C38" i="52"/>
  <c r="A38" i="7"/>
  <c r="A38" i="52" s="1"/>
  <c r="H38" i="52"/>
  <c r="L38" i="52"/>
  <c r="P38" i="52"/>
  <c r="T38" i="52"/>
  <c r="X38" i="52"/>
  <c r="AB38" i="52"/>
  <c r="AF38" i="52"/>
  <c r="AJ38" i="52"/>
  <c r="AN38" i="52"/>
  <c r="AR38" i="52"/>
  <c r="AV38" i="52"/>
  <c r="AZ38" i="52"/>
  <c r="J39" i="52"/>
  <c r="N39" i="52"/>
  <c r="R39" i="52"/>
  <c r="V39" i="52"/>
  <c r="Z39" i="52"/>
  <c r="AD39" i="52"/>
  <c r="AH39" i="52"/>
  <c r="AL39" i="52"/>
  <c r="Q7" i="43"/>
  <c r="S7" i="43" s="1"/>
  <c r="U7" i="43" s="1"/>
  <c r="R7" i="43"/>
  <c r="H58" i="7"/>
  <c r="I50" i="52"/>
  <c r="L58" i="7"/>
  <c r="L58" i="52" s="1"/>
  <c r="M50" i="52"/>
  <c r="P58" i="7"/>
  <c r="Q50" i="52"/>
  <c r="T58" i="7"/>
  <c r="U50" i="52"/>
  <c r="X58" i="7"/>
  <c r="Y50" i="52"/>
  <c r="AB58" i="7"/>
  <c r="AC50" i="52"/>
  <c r="AF58" i="7"/>
  <c r="AG50" i="52"/>
  <c r="AJ58" i="7"/>
  <c r="AK50" i="52"/>
  <c r="AN58" i="7"/>
  <c r="AO50" i="52"/>
  <c r="AR58" i="7"/>
  <c r="AR58" i="52" s="1"/>
  <c r="AS50" i="52"/>
  <c r="AV58" i="7"/>
  <c r="AW50" i="52"/>
  <c r="AZ58" i="7"/>
  <c r="AZ58" i="52" s="1"/>
  <c r="BA50" i="52"/>
  <c r="K36" i="53"/>
  <c r="O36" i="53"/>
  <c r="BC36" i="53"/>
  <c r="L58" i="40"/>
  <c r="L58" i="54" s="1"/>
  <c r="T58" i="40"/>
  <c r="T58" i="54" s="1"/>
  <c r="AB58" i="40"/>
  <c r="AB58" i="54" s="1"/>
  <c r="AC58" i="53" s="1"/>
  <c r="AJ58" i="40"/>
  <c r="AJ58" i="54" s="1"/>
  <c r="A42" i="7"/>
  <c r="A42" i="52" s="1"/>
  <c r="A46" i="7"/>
  <c r="A46" i="52" s="1"/>
  <c r="A50" i="7"/>
  <c r="A50" i="52" s="1"/>
  <c r="U116" i="41"/>
  <c r="AV116" i="41"/>
  <c r="H116" i="41"/>
  <c r="AJ116" i="41"/>
  <c r="X39" i="52"/>
  <c r="AB39" i="52"/>
  <c r="AF39" i="52"/>
  <c r="AJ39" i="52"/>
  <c r="AN39" i="52"/>
  <c r="AR39" i="52"/>
  <c r="AV39" i="52"/>
  <c r="AZ39" i="52"/>
  <c r="J40" i="52"/>
  <c r="N40" i="52"/>
  <c r="R40" i="52"/>
  <c r="V40" i="52"/>
  <c r="Z40" i="52"/>
  <c r="AD40" i="52"/>
  <c r="AH40" i="52"/>
  <c r="AL40" i="52"/>
  <c r="AP40" i="52"/>
  <c r="AT40" i="52"/>
  <c r="AX40" i="52"/>
  <c r="BB40" i="52"/>
  <c r="H41" i="52"/>
  <c r="L41" i="52"/>
  <c r="P41" i="52"/>
  <c r="T41" i="52"/>
  <c r="X41" i="52"/>
  <c r="AB41" i="52"/>
  <c r="AF41" i="52"/>
  <c r="AJ41" i="52"/>
  <c r="AN41" i="52"/>
  <c r="AR41" i="52"/>
  <c r="AV41" i="52"/>
  <c r="AZ41" i="52"/>
  <c r="J42" i="52"/>
  <c r="N42" i="52"/>
  <c r="R42" i="52"/>
  <c r="V42" i="52"/>
  <c r="Z42" i="52"/>
  <c r="AD42" i="52"/>
  <c r="AH42" i="52"/>
  <c r="AL42" i="52"/>
  <c r="AP42" i="52"/>
  <c r="AT42" i="52"/>
  <c r="AX42" i="52"/>
  <c r="BB42" i="52"/>
  <c r="H43" i="52"/>
  <c r="L43" i="52"/>
  <c r="P43" i="52"/>
  <c r="T43" i="52"/>
  <c r="X43" i="52"/>
  <c r="AB43" i="52"/>
  <c r="AF43" i="52"/>
  <c r="AJ43" i="52"/>
  <c r="AN43" i="52"/>
  <c r="AR43" i="52"/>
  <c r="AV43" i="52"/>
  <c r="AZ43" i="52"/>
  <c r="J44" i="52"/>
  <c r="N44" i="52"/>
  <c r="R44" i="52"/>
  <c r="V44" i="52"/>
  <c r="Z44" i="52"/>
  <c r="AD44" i="52"/>
  <c r="AH44" i="52"/>
  <c r="AL44" i="52"/>
  <c r="AP44" i="52"/>
  <c r="AT44" i="52"/>
  <c r="AX44" i="52"/>
  <c r="BB44" i="52"/>
  <c r="H45" i="52"/>
  <c r="L45" i="52"/>
  <c r="P45" i="52"/>
  <c r="T45" i="52"/>
  <c r="X45" i="52"/>
  <c r="AB45" i="52"/>
  <c r="AF45" i="52"/>
  <c r="AJ45" i="52"/>
  <c r="AN45" i="52"/>
  <c r="AR45" i="52"/>
  <c r="AV45" i="52"/>
  <c r="AZ45" i="52"/>
  <c r="J46" i="52"/>
  <c r="N46" i="52"/>
  <c r="R46" i="52"/>
  <c r="V46" i="52"/>
  <c r="Z46" i="52"/>
  <c r="AD46" i="52"/>
  <c r="AH46" i="52"/>
  <c r="AL46" i="52"/>
  <c r="AP46" i="52"/>
  <c r="AT46" i="52"/>
  <c r="AX46" i="52"/>
  <c r="BB46" i="52"/>
  <c r="H47" i="52"/>
  <c r="L47" i="52"/>
  <c r="P47" i="52"/>
  <c r="T47" i="52"/>
  <c r="X47" i="52"/>
  <c r="AB47" i="52"/>
  <c r="AF47" i="52"/>
  <c r="AJ47" i="52"/>
  <c r="AN47" i="52"/>
  <c r="AR47" i="52"/>
  <c r="AV47" i="52"/>
  <c r="AZ47" i="52"/>
  <c r="J48" i="52"/>
  <c r="N48" i="52"/>
  <c r="R48" i="52"/>
  <c r="V48" i="52"/>
  <c r="Z48" i="52"/>
  <c r="AD48" i="52"/>
  <c r="AH48" i="52"/>
  <c r="AL48" i="52"/>
  <c r="AP48" i="52"/>
  <c r="AT48" i="52"/>
  <c r="AX48" i="52"/>
  <c r="BB48" i="52"/>
  <c r="H49" i="52"/>
  <c r="L49" i="52"/>
  <c r="P49" i="52"/>
  <c r="T49" i="52"/>
  <c r="X49" i="52"/>
  <c r="AB49" i="52"/>
  <c r="AF49" i="52"/>
  <c r="AJ49" i="52"/>
  <c r="AN49" i="52"/>
  <c r="AR49" i="52"/>
  <c r="AV49" i="52"/>
  <c r="AZ49" i="52"/>
  <c r="AP50" i="52"/>
  <c r="AT50" i="52"/>
  <c r="AX50" i="52"/>
  <c r="BB50" i="52"/>
  <c r="H51" i="52"/>
  <c r="L51" i="52"/>
  <c r="P51" i="52"/>
  <c r="T51" i="52"/>
  <c r="X51" i="52"/>
  <c r="AB51" i="52"/>
  <c r="AF51" i="52"/>
  <c r="AJ51" i="52"/>
  <c r="AN51" i="52"/>
  <c r="AR51" i="52"/>
  <c r="AV51" i="52"/>
  <c r="AZ51" i="52"/>
  <c r="J52" i="52"/>
  <c r="N52" i="52"/>
  <c r="R52" i="52"/>
  <c r="V52" i="52"/>
  <c r="Z52" i="52"/>
  <c r="AD52" i="52"/>
  <c r="AH52" i="52"/>
  <c r="AL52" i="52"/>
  <c r="AP52" i="52"/>
  <c r="AT52" i="52"/>
  <c r="AX52" i="52"/>
  <c r="BB52" i="52"/>
  <c r="H2" i="53"/>
  <c r="L2" i="53"/>
  <c r="P2" i="53"/>
  <c r="T2" i="53"/>
  <c r="X2" i="53"/>
  <c r="AB2" i="53"/>
  <c r="AF2" i="53"/>
  <c r="AJ2" i="53"/>
  <c r="AN2" i="53"/>
  <c r="AR2" i="53"/>
  <c r="AV2" i="53"/>
  <c r="AZ2" i="53"/>
  <c r="J3" i="53"/>
  <c r="N3" i="53"/>
  <c r="R3" i="53"/>
  <c r="V3" i="53"/>
  <c r="Z3" i="53"/>
  <c r="AD3" i="53"/>
  <c r="AH3" i="53"/>
  <c r="AL3" i="53"/>
  <c r="AP3" i="53"/>
  <c r="AT3" i="53"/>
  <c r="AX3" i="53"/>
  <c r="BB3" i="53"/>
  <c r="H4" i="53"/>
  <c r="L4" i="53"/>
  <c r="P4" i="53"/>
  <c r="T4" i="53"/>
  <c r="X4" i="53"/>
  <c r="AB4" i="53"/>
  <c r="AF4" i="53"/>
  <c r="AJ4" i="53"/>
  <c r="AN4" i="53"/>
  <c r="AR4" i="53"/>
  <c r="AV4" i="53"/>
  <c r="AZ4" i="53"/>
  <c r="J5" i="53"/>
  <c r="N5" i="53"/>
  <c r="R5" i="53"/>
  <c r="V5" i="53"/>
  <c r="Z5" i="53"/>
  <c r="AD5" i="53"/>
  <c r="AH5" i="53"/>
  <c r="AL5" i="53"/>
  <c r="AP5" i="53"/>
  <c r="AT5" i="53"/>
  <c r="AX5" i="53"/>
  <c r="BB5" i="53"/>
  <c r="H6" i="53"/>
  <c r="L6" i="53"/>
  <c r="P6" i="53"/>
  <c r="T6" i="53"/>
  <c r="X6" i="53"/>
  <c r="AB6" i="53"/>
  <c r="AF6" i="53"/>
  <c r="AJ6" i="53"/>
  <c r="AN6" i="53"/>
  <c r="AR6" i="53"/>
  <c r="AV6" i="53"/>
  <c r="AZ6" i="53"/>
  <c r="J7" i="53"/>
  <c r="N7" i="53"/>
  <c r="R7" i="53"/>
  <c r="V7" i="53"/>
  <c r="Z7" i="53"/>
  <c r="AD7" i="53"/>
  <c r="AH7" i="53"/>
  <c r="AL7" i="53"/>
  <c r="AP7" i="53"/>
  <c r="AT7" i="53"/>
  <c r="AX7" i="53"/>
  <c r="BB7" i="53"/>
  <c r="H8" i="53"/>
  <c r="L8" i="53"/>
  <c r="P8" i="53"/>
  <c r="T8" i="53"/>
  <c r="X8" i="53"/>
  <c r="AB8" i="53"/>
  <c r="AF8" i="53"/>
  <c r="AJ8" i="53"/>
  <c r="AN8" i="53"/>
  <c r="AR8" i="53"/>
  <c r="AV8" i="53"/>
  <c r="AZ8" i="53"/>
  <c r="J9" i="53"/>
  <c r="N9" i="53"/>
  <c r="R9" i="53"/>
  <c r="V9" i="53"/>
  <c r="Z9" i="53"/>
  <c r="AD9" i="53"/>
  <c r="AH9" i="53"/>
  <c r="AL9" i="53"/>
  <c r="AP9" i="53"/>
  <c r="AT9" i="53"/>
  <c r="AX9" i="53"/>
  <c r="BB9" i="53"/>
  <c r="H10" i="53"/>
  <c r="L10" i="53"/>
  <c r="P10" i="53"/>
  <c r="T10" i="53"/>
  <c r="X10" i="53"/>
  <c r="AB10" i="53"/>
  <c r="AF10" i="53"/>
  <c r="AJ10" i="53"/>
  <c r="AN10" i="53"/>
  <c r="AR10" i="53"/>
  <c r="AV10" i="53"/>
  <c r="AZ10" i="53"/>
  <c r="J11" i="53"/>
  <c r="N11" i="53"/>
  <c r="R11" i="53"/>
  <c r="V11" i="53"/>
  <c r="Z11" i="53"/>
  <c r="AD11" i="53"/>
  <c r="AH11" i="53"/>
  <c r="AL11" i="53"/>
  <c r="AP11" i="53"/>
  <c r="AT11" i="53"/>
  <c r="AX11" i="53"/>
  <c r="BB11" i="53"/>
  <c r="H12" i="53"/>
  <c r="L12" i="53"/>
  <c r="P12" i="53"/>
  <c r="T12" i="53"/>
  <c r="X12" i="53"/>
  <c r="AB12" i="53"/>
  <c r="AF12" i="53"/>
  <c r="AJ12" i="53"/>
  <c r="AN12" i="53"/>
  <c r="AR12" i="53"/>
  <c r="AV12" i="53"/>
  <c r="AZ12" i="53"/>
  <c r="J13" i="53"/>
  <c r="N13" i="53"/>
  <c r="R13" i="53"/>
  <c r="V13" i="53"/>
  <c r="Z13" i="53"/>
  <c r="AD13" i="53"/>
  <c r="AH13" i="53"/>
  <c r="AL13" i="53"/>
  <c r="H14" i="53"/>
  <c r="L14" i="53"/>
  <c r="P14" i="53"/>
  <c r="T14" i="53"/>
  <c r="X14" i="53"/>
  <c r="AB14" i="53"/>
  <c r="AF14" i="53"/>
  <c r="AJ14" i="53"/>
  <c r="AN14" i="53"/>
  <c r="AR14" i="53"/>
  <c r="AV14" i="53"/>
  <c r="AZ14" i="53"/>
  <c r="J15" i="53"/>
  <c r="N15" i="53"/>
  <c r="R15" i="53"/>
  <c r="V15" i="53"/>
  <c r="Z15" i="53"/>
  <c r="AD15" i="53"/>
  <c r="AH15" i="53"/>
  <c r="AL15" i="53"/>
  <c r="AP15" i="53"/>
  <c r="AT15" i="53"/>
  <c r="AX15" i="53"/>
  <c r="BB15" i="53"/>
  <c r="H16" i="53"/>
  <c r="L16" i="53"/>
  <c r="P16" i="53"/>
  <c r="T16" i="53"/>
  <c r="X16" i="53"/>
  <c r="AB16" i="53"/>
  <c r="AF16" i="53"/>
  <c r="AJ16" i="53"/>
  <c r="AN16" i="53"/>
  <c r="AR16" i="53"/>
  <c r="AV16" i="53"/>
  <c r="AZ16" i="53"/>
  <c r="J17" i="53"/>
  <c r="N17" i="53"/>
  <c r="R17" i="53"/>
  <c r="V17" i="53"/>
  <c r="Z17" i="53"/>
  <c r="AD17" i="53"/>
  <c r="AH17" i="53"/>
  <c r="AL17" i="53"/>
  <c r="AP17" i="53"/>
  <c r="AT17" i="53"/>
  <c r="AX17" i="53"/>
  <c r="BB17" i="53"/>
  <c r="H18" i="53"/>
  <c r="L18" i="53"/>
  <c r="P18" i="53"/>
  <c r="T18" i="53"/>
  <c r="X18" i="53"/>
  <c r="AB18" i="53"/>
  <c r="AF18" i="53"/>
  <c r="AJ18" i="53"/>
  <c r="AN18" i="53"/>
  <c r="AR18" i="53"/>
  <c r="AV18" i="53"/>
  <c r="AZ18" i="53"/>
  <c r="J19" i="53"/>
  <c r="N19" i="53"/>
  <c r="R19" i="53"/>
  <c r="V19" i="53"/>
  <c r="Z19" i="53"/>
  <c r="AD19" i="53"/>
  <c r="AH19" i="53"/>
  <c r="AL19" i="53"/>
  <c r="AP19" i="53"/>
  <c r="AT19" i="53"/>
  <c r="AX19" i="53"/>
  <c r="BB19" i="53"/>
  <c r="H20" i="53"/>
  <c r="L20" i="53"/>
  <c r="P20" i="53"/>
  <c r="T20" i="53"/>
  <c r="X20" i="53"/>
  <c r="AB20" i="53"/>
  <c r="AF20" i="53"/>
  <c r="AJ20" i="53"/>
  <c r="AN20" i="53"/>
  <c r="AR20" i="53"/>
  <c r="AV20" i="53"/>
  <c r="AZ20" i="53"/>
  <c r="J21" i="53"/>
  <c r="N21" i="53"/>
  <c r="R21" i="53"/>
  <c r="V21" i="53"/>
  <c r="Z21" i="53"/>
  <c r="AD21" i="53"/>
  <c r="AH21" i="53"/>
  <c r="AL21" i="53"/>
  <c r="AP21" i="53"/>
  <c r="AT21" i="53"/>
  <c r="AX21" i="53"/>
  <c r="BB21" i="53"/>
  <c r="H22" i="53"/>
  <c r="L22" i="53"/>
  <c r="P22" i="53"/>
  <c r="T22" i="53"/>
  <c r="X22" i="53"/>
  <c r="AB22" i="53"/>
  <c r="AF22" i="53"/>
  <c r="AJ22" i="53"/>
  <c r="AN22" i="53"/>
  <c r="AR22" i="53"/>
  <c r="AV22" i="53"/>
  <c r="AZ22" i="53"/>
  <c r="J23" i="53"/>
  <c r="N23" i="53"/>
  <c r="R23" i="53"/>
  <c r="V23" i="53"/>
  <c r="Z23" i="53"/>
  <c r="AD23" i="53"/>
  <c r="AH23" i="53"/>
  <c r="AL23" i="53"/>
  <c r="AP23" i="53"/>
  <c r="AT23" i="53"/>
  <c r="AX23" i="53"/>
  <c r="BB23" i="53"/>
  <c r="H24" i="53"/>
  <c r="L24" i="53"/>
  <c r="P24" i="53"/>
  <c r="T24" i="53"/>
  <c r="X24" i="53"/>
  <c r="AB24" i="53"/>
  <c r="AF24" i="53"/>
  <c r="AJ24" i="53"/>
  <c r="AN24" i="53"/>
  <c r="AR24" i="53"/>
  <c r="AV24" i="53"/>
  <c r="AZ24" i="53"/>
  <c r="J25" i="53"/>
  <c r="N25" i="53"/>
  <c r="R25" i="53"/>
  <c r="V25" i="53"/>
  <c r="Z25" i="53"/>
  <c r="AD25" i="53"/>
  <c r="AH25" i="53"/>
  <c r="AL25" i="53"/>
  <c r="AP25" i="53"/>
  <c r="AT25" i="53"/>
  <c r="AX25" i="53"/>
  <c r="BB25" i="53"/>
  <c r="H26" i="53"/>
  <c r="L26" i="53"/>
  <c r="P26" i="53"/>
  <c r="T26" i="53"/>
  <c r="X26" i="53"/>
  <c r="AB26" i="53"/>
  <c r="AF26" i="53"/>
  <c r="AJ26" i="53"/>
  <c r="AN26" i="53"/>
  <c r="AR26" i="53"/>
  <c r="AV26" i="53"/>
  <c r="AZ26" i="53"/>
  <c r="J27" i="53"/>
  <c r="N27" i="53"/>
  <c r="R27" i="53"/>
  <c r="V27" i="53"/>
  <c r="Z27" i="53"/>
  <c r="AD27" i="53"/>
  <c r="AH27" i="53"/>
  <c r="AL27" i="53"/>
  <c r="AP27" i="53"/>
  <c r="AT27" i="53"/>
  <c r="AX27" i="53"/>
  <c r="BB27" i="53"/>
  <c r="H28" i="53"/>
  <c r="L28" i="53"/>
  <c r="P28" i="53"/>
  <c r="T28" i="53"/>
  <c r="X28" i="53"/>
  <c r="AB28" i="53"/>
  <c r="AF28" i="53"/>
  <c r="AJ28" i="53"/>
  <c r="AN28" i="53"/>
  <c r="AR28" i="53"/>
  <c r="AV28" i="53"/>
  <c r="AZ28" i="53"/>
  <c r="J29" i="53"/>
  <c r="N29" i="53"/>
  <c r="R29" i="53"/>
  <c r="V29" i="53"/>
  <c r="Z29" i="53"/>
  <c r="AD29" i="53"/>
  <c r="AH29" i="53"/>
  <c r="AL29" i="53"/>
  <c r="AP29" i="53"/>
  <c r="AT29" i="53"/>
  <c r="AX29" i="53"/>
  <c r="BB29" i="53"/>
  <c r="H30" i="53"/>
  <c r="L30" i="53"/>
  <c r="P30" i="53"/>
  <c r="T30" i="53"/>
  <c r="X30" i="53"/>
  <c r="AB30" i="53"/>
  <c r="AF30" i="53"/>
  <c r="AJ30" i="53"/>
  <c r="AN30" i="53"/>
  <c r="AR30" i="53"/>
  <c r="AV30" i="53"/>
  <c r="AZ30" i="53"/>
  <c r="J31" i="53"/>
  <c r="N31" i="53"/>
  <c r="R31" i="53"/>
  <c r="V31" i="53"/>
  <c r="Z31" i="53"/>
  <c r="AD31" i="53"/>
  <c r="AH31" i="53"/>
  <c r="AL31" i="53"/>
  <c r="AP31" i="53"/>
  <c r="AT31" i="53"/>
  <c r="AX31" i="53"/>
  <c r="BB31" i="53"/>
  <c r="H32" i="53"/>
  <c r="L32" i="53"/>
  <c r="P32" i="53"/>
  <c r="T32" i="53"/>
  <c r="X32" i="53"/>
  <c r="AB32" i="53"/>
  <c r="AF32" i="53"/>
  <c r="AJ32" i="53"/>
  <c r="AN32" i="53"/>
  <c r="AR32" i="53"/>
  <c r="AV32" i="53"/>
  <c r="AZ32" i="53"/>
  <c r="AP33" i="53"/>
  <c r="AT33" i="53"/>
  <c r="AX33" i="53"/>
  <c r="BB33" i="53"/>
  <c r="H34" i="53"/>
  <c r="L34" i="53"/>
  <c r="P34" i="53"/>
  <c r="T34" i="53"/>
  <c r="X34" i="53"/>
  <c r="AB34" i="53"/>
  <c r="AF34" i="53"/>
  <c r="AJ34" i="53"/>
  <c r="AN34" i="53"/>
  <c r="AR34" i="53"/>
  <c r="AV34" i="53"/>
  <c r="AZ34" i="53"/>
  <c r="M58" i="40"/>
  <c r="M58" i="54" s="1"/>
  <c r="U58" i="40"/>
  <c r="U58" i="54" s="1"/>
  <c r="AC58" i="40"/>
  <c r="AC58" i="54" s="1"/>
  <c r="AK58" i="40"/>
  <c r="AK58" i="54" s="1"/>
  <c r="AL58" i="53" s="1"/>
  <c r="A43" i="7"/>
  <c r="A43" i="52" s="1"/>
  <c r="A47" i="7"/>
  <c r="A47" i="52" s="1"/>
  <c r="A51" i="7"/>
  <c r="A51" i="52" s="1"/>
  <c r="I116" i="41"/>
  <c r="AW116" i="41"/>
  <c r="L116" i="41"/>
  <c r="AN116" i="41"/>
  <c r="J58" i="7"/>
  <c r="K50" i="52"/>
  <c r="N58" i="7"/>
  <c r="O50" i="52"/>
  <c r="R58" i="7"/>
  <c r="S50" i="52"/>
  <c r="V58" i="7"/>
  <c r="W50" i="52"/>
  <c r="Z58" i="7"/>
  <c r="AA50" i="52"/>
  <c r="AD58" i="7"/>
  <c r="AE50" i="52"/>
  <c r="AH58" i="7"/>
  <c r="AI50" i="52"/>
  <c r="AL58" i="7"/>
  <c r="AM50" i="52"/>
  <c r="AP58" i="7"/>
  <c r="AQ50" i="52"/>
  <c r="AT58" i="7"/>
  <c r="AU50" i="52"/>
  <c r="AX58" i="7"/>
  <c r="AY50" i="52"/>
  <c r="BB58" i="7"/>
  <c r="BC50" i="52"/>
  <c r="K13" i="53"/>
  <c r="AA13" i="53"/>
  <c r="I36" i="53"/>
  <c r="M36" i="53"/>
  <c r="H58" i="40"/>
  <c r="H58" i="54" s="1"/>
  <c r="P58" i="40"/>
  <c r="P58" i="54" s="1"/>
  <c r="X58" i="40"/>
  <c r="X58" i="54" s="1"/>
  <c r="AF58" i="40"/>
  <c r="AF58" i="54" s="1"/>
  <c r="AG58" i="53" s="1"/>
  <c r="A40" i="7"/>
  <c r="A40" i="52" s="1"/>
  <c r="A44" i="7"/>
  <c r="A44" i="52" s="1"/>
  <c r="A48" i="7"/>
  <c r="A48" i="52" s="1"/>
  <c r="A52" i="7"/>
  <c r="A52" i="52" s="1"/>
  <c r="AC116" i="41"/>
  <c r="AP39" i="52"/>
  <c r="AT39" i="52"/>
  <c r="AX39" i="52"/>
  <c r="BB39" i="52"/>
  <c r="H40" i="52"/>
  <c r="L40" i="52"/>
  <c r="P40" i="52"/>
  <c r="T40" i="52"/>
  <c r="X40" i="52"/>
  <c r="AB40" i="52"/>
  <c r="AF40" i="52"/>
  <c r="AJ40" i="52"/>
  <c r="AN40" i="52"/>
  <c r="AR40" i="52"/>
  <c r="AV40" i="52"/>
  <c r="AZ40" i="52"/>
  <c r="J41" i="52"/>
  <c r="N41" i="52"/>
  <c r="R41" i="52"/>
  <c r="V41" i="52"/>
  <c r="Z41" i="52"/>
  <c r="AD41" i="52"/>
  <c r="AH41" i="52"/>
  <c r="AL41" i="52"/>
  <c r="AP41" i="52"/>
  <c r="AT41" i="52"/>
  <c r="AX41" i="52"/>
  <c r="BB41" i="52"/>
  <c r="H42" i="52"/>
  <c r="L42" i="52"/>
  <c r="P42" i="52"/>
  <c r="T42" i="52"/>
  <c r="X42" i="52"/>
  <c r="AB42" i="52"/>
  <c r="AF42" i="52"/>
  <c r="AJ42" i="52"/>
  <c r="AN42" i="52"/>
  <c r="AR42" i="52"/>
  <c r="AV42" i="52"/>
  <c r="AZ42" i="52"/>
  <c r="J43" i="52"/>
  <c r="N43" i="52"/>
  <c r="R43" i="52"/>
  <c r="V43" i="52"/>
  <c r="Z43" i="52"/>
  <c r="AD43" i="52"/>
  <c r="AH43" i="52"/>
  <c r="AL43" i="52"/>
  <c r="AP43" i="52"/>
  <c r="AT43" i="52"/>
  <c r="AX43" i="52"/>
  <c r="BB43" i="52"/>
  <c r="H44" i="52"/>
  <c r="L44" i="52"/>
  <c r="P44" i="52"/>
  <c r="T44" i="52"/>
  <c r="X44" i="52"/>
  <c r="AB44" i="52"/>
  <c r="AF44" i="52"/>
  <c r="AJ44" i="52"/>
  <c r="AN44" i="52"/>
  <c r="AR44" i="52"/>
  <c r="AV44" i="52"/>
  <c r="AZ44" i="52"/>
  <c r="J45" i="52"/>
  <c r="N45" i="52"/>
  <c r="R45" i="52"/>
  <c r="V45" i="52"/>
  <c r="Z45" i="52"/>
  <c r="AD45" i="52"/>
  <c r="AH45" i="52"/>
  <c r="AL45" i="52"/>
  <c r="AP45" i="52"/>
  <c r="AT45" i="52"/>
  <c r="AX45" i="52"/>
  <c r="BB45" i="52"/>
  <c r="H46" i="52"/>
  <c r="L46" i="52"/>
  <c r="P46" i="52"/>
  <c r="T46" i="52"/>
  <c r="X46" i="52"/>
  <c r="AB46" i="52"/>
  <c r="AF46" i="52"/>
  <c r="AJ46" i="52"/>
  <c r="AN46" i="52"/>
  <c r="AR46" i="52"/>
  <c r="AV46" i="52"/>
  <c r="AZ46" i="52"/>
  <c r="J47" i="52"/>
  <c r="N47" i="52"/>
  <c r="R47" i="52"/>
  <c r="V47" i="52"/>
  <c r="Z47" i="52"/>
  <c r="AD47" i="52"/>
  <c r="AH47" i="52"/>
  <c r="AL47" i="52"/>
  <c r="AP47" i="52"/>
  <c r="AT47" i="52"/>
  <c r="AX47" i="52"/>
  <c r="BB47" i="52"/>
  <c r="H48" i="52"/>
  <c r="L48" i="52"/>
  <c r="P48" i="52"/>
  <c r="T48" i="52"/>
  <c r="X48" i="52"/>
  <c r="AB48" i="52"/>
  <c r="AF48" i="52"/>
  <c r="AJ48" i="52"/>
  <c r="AN48" i="52"/>
  <c r="AR48" i="52"/>
  <c r="AV48" i="52"/>
  <c r="AZ48" i="52"/>
  <c r="J49" i="52"/>
  <c r="N49" i="52"/>
  <c r="R49" i="52"/>
  <c r="V49" i="52"/>
  <c r="Z49" i="52"/>
  <c r="AD49" i="52"/>
  <c r="AH49" i="52"/>
  <c r="AL49" i="52"/>
  <c r="AP49" i="52"/>
  <c r="AT49" i="52"/>
  <c r="AX49" i="52"/>
  <c r="BB49" i="52"/>
  <c r="AN50" i="52"/>
  <c r="AR50" i="52"/>
  <c r="AV50" i="52"/>
  <c r="AZ50" i="52"/>
  <c r="J51" i="52"/>
  <c r="N51" i="52"/>
  <c r="R51" i="52"/>
  <c r="V51" i="52"/>
  <c r="Z51" i="52"/>
  <c r="AD51" i="52"/>
  <c r="AH51" i="52"/>
  <c r="AL51" i="52"/>
  <c r="AP51" i="52"/>
  <c r="AT51" i="52"/>
  <c r="AX51" i="52"/>
  <c r="BB51" i="52"/>
  <c r="H52" i="52"/>
  <c r="L52" i="52"/>
  <c r="P52" i="52"/>
  <c r="T52" i="52"/>
  <c r="X52" i="52"/>
  <c r="AB52" i="52"/>
  <c r="AF52" i="52"/>
  <c r="AJ52" i="52"/>
  <c r="AN52" i="52"/>
  <c r="AR52" i="52"/>
  <c r="AV52" i="52"/>
  <c r="AZ52" i="52"/>
  <c r="J2" i="53"/>
  <c r="N2" i="53"/>
  <c r="R2" i="53"/>
  <c r="V2" i="53"/>
  <c r="Z2" i="53"/>
  <c r="AD2" i="53"/>
  <c r="AH2" i="53"/>
  <c r="AL2" i="53"/>
  <c r="AP2" i="53"/>
  <c r="AT2" i="53"/>
  <c r="AX2" i="53"/>
  <c r="BB2" i="53"/>
  <c r="H3" i="53"/>
  <c r="L3" i="53"/>
  <c r="P3" i="53"/>
  <c r="T3" i="53"/>
  <c r="X3" i="53"/>
  <c r="AB3" i="53"/>
  <c r="AF3" i="53"/>
  <c r="AJ3" i="53"/>
  <c r="AN3" i="53"/>
  <c r="AR3" i="53"/>
  <c r="AV3" i="53"/>
  <c r="AZ3" i="53"/>
  <c r="J4" i="53"/>
  <c r="N4" i="53"/>
  <c r="R4" i="53"/>
  <c r="V4" i="53"/>
  <c r="Z4" i="53"/>
  <c r="AD4" i="53"/>
  <c r="AH4" i="53"/>
  <c r="AL4" i="53"/>
  <c r="AP4" i="53"/>
  <c r="AT4" i="53"/>
  <c r="AX4" i="53"/>
  <c r="BB4" i="53"/>
  <c r="H5" i="53"/>
  <c r="L5" i="53"/>
  <c r="P5" i="53"/>
  <c r="T5" i="53"/>
  <c r="X5" i="53"/>
  <c r="AB5" i="53"/>
  <c r="AF5" i="53"/>
  <c r="AJ5" i="53"/>
  <c r="AN5" i="53"/>
  <c r="AR5" i="53"/>
  <c r="AV5" i="53"/>
  <c r="AZ5" i="53"/>
  <c r="J6" i="53"/>
  <c r="N6" i="53"/>
  <c r="R6" i="53"/>
  <c r="V6" i="53"/>
  <c r="Z6" i="53"/>
  <c r="AD6" i="53"/>
  <c r="AH6" i="53"/>
  <c r="AL6" i="53"/>
  <c r="AP6" i="53"/>
  <c r="AT6" i="53"/>
  <c r="AX6" i="53"/>
  <c r="BB6" i="53"/>
  <c r="H7" i="53"/>
  <c r="L7" i="53"/>
  <c r="P7" i="53"/>
  <c r="T7" i="53"/>
  <c r="X7" i="53"/>
  <c r="AB7" i="53"/>
  <c r="AF7" i="53"/>
  <c r="AJ7" i="53"/>
  <c r="AN7" i="53"/>
  <c r="AR7" i="53"/>
  <c r="AV7" i="53"/>
  <c r="AZ7" i="53"/>
  <c r="J8" i="53"/>
  <c r="N8" i="53"/>
  <c r="R8" i="53"/>
  <c r="V8" i="53"/>
  <c r="Z8" i="53"/>
  <c r="AD8" i="53"/>
  <c r="AH8" i="53"/>
  <c r="AL8" i="53"/>
  <c r="AP8" i="53"/>
  <c r="AT8" i="53"/>
  <c r="AX8" i="53"/>
  <c r="BB8" i="53"/>
  <c r="H9" i="53"/>
  <c r="L9" i="53"/>
  <c r="P9" i="53"/>
  <c r="T9" i="53"/>
  <c r="X9" i="53"/>
  <c r="AB9" i="53"/>
  <c r="AF9" i="53"/>
  <c r="AJ9" i="53"/>
  <c r="AN9" i="53"/>
  <c r="AR9" i="53"/>
  <c r="AV9" i="53"/>
  <c r="AZ9" i="53"/>
  <c r="J10" i="53"/>
  <c r="N10" i="53"/>
  <c r="R10" i="53"/>
  <c r="V10" i="53"/>
  <c r="Z10" i="53"/>
  <c r="AD10" i="53"/>
  <c r="AH10" i="53"/>
  <c r="AL10" i="53"/>
  <c r="AP10" i="53"/>
  <c r="AT10" i="53"/>
  <c r="AX10" i="53"/>
  <c r="BB10" i="53"/>
  <c r="H11" i="53"/>
  <c r="L11" i="53"/>
  <c r="P11" i="53"/>
  <c r="T11" i="53"/>
  <c r="X11" i="53"/>
  <c r="AB11" i="53"/>
  <c r="AF11" i="53"/>
  <c r="AJ11" i="53"/>
  <c r="AN11" i="53"/>
  <c r="AR11" i="53"/>
  <c r="AV11" i="53"/>
  <c r="AZ11" i="53"/>
  <c r="J12" i="53"/>
  <c r="N12" i="53"/>
  <c r="R12" i="53"/>
  <c r="V12" i="53"/>
  <c r="Z12" i="53"/>
  <c r="AD12" i="53"/>
  <c r="AH12" i="53"/>
  <c r="AL12" i="53"/>
  <c r="AP12" i="53"/>
  <c r="AT12" i="53"/>
  <c r="AX12" i="53"/>
  <c r="BB12" i="53"/>
  <c r="G58" i="40"/>
  <c r="G58" i="54" s="1"/>
  <c r="H58" i="53" s="1"/>
  <c r="G13" i="54"/>
  <c r="H13" i="53" s="1"/>
  <c r="K58" i="40"/>
  <c r="K58" i="54" s="1"/>
  <c r="L58" i="53" s="1"/>
  <c r="K13" i="54"/>
  <c r="L13" i="53" s="1"/>
  <c r="O58" i="40"/>
  <c r="O58" i="54" s="1"/>
  <c r="P58" i="53" s="1"/>
  <c r="O13" i="54"/>
  <c r="P13" i="53" s="1"/>
  <c r="S58" i="40"/>
  <c r="S58" i="54" s="1"/>
  <c r="T58" i="53" s="1"/>
  <c r="S13" i="54"/>
  <c r="T13" i="53" s="1"/>
  <c r="W58" i="40"/>
  <c r="W58" i="54" s="1"/>
  <c r="X58" i="53" s="1"/>
  <c r="W13" i="54"/>
  <c r="X13" i="53" s="1"/>
  <c r="AA58" i="40"/>
  <c r="AA58" i="54" s="1"/>
  <c r="AA13" i="54"/>
  <c r="AB13" i="53" s="1"/>
  <c r="AE58" i="40"/>
  <c r="AE58" i="54" s="1"/>
  <c r="AF58" i="53" s="1"/>
  <c r="AE13" i="54"/>
  <c r="AF13" i="53" s="1"/>
  <c r="AI58" i="40"/>
  <c r="AI58" i="54" s="1"/>
  <c r="AJ58" i="53" s="1"/>
  <c r="AI13" i="54"/>
  <c r="AJ13" i="53" s="1"/>
  <c r="AN58" i="53"/>
  <c r="AR58" i="53"/>
  <c r="AV58" i="53"/>
  <c r="AZ58" i="53"/>
  <c r="J14" i="53"/>
  <c r="N14" i="53"/>
  <c r="R14" i="53"/>
  <c r="V14" i="53"/>
  <c r="Z14" i="53"/>
  <c r="AD14" i="53"/>
  <c r="AH14" i="53"/>
  <c r="AL14" i="53"/>
  <c r="AP14" i="53"/>
  <c r="AT14" i="53"/>
  <c r="AX14" i="53"/>
  <c r="BB14" i="53"/>
  <c r="H15" i="53"/>
  <c r="L15" i="53"/>
  <c r="P15" i="53"/>
  <c r="T15" i="53"/>
  <c r="X15" i="53"/>
  <c r="AB15" i="53"/>
  <c r="AF15" i="53"/>
  <c r="AJ15" i="53"/>
  <c r="AN15" i="53"/>
  <c r="AR15" i="53"/>
  <c r="AV15" i="53"/>
  <c r="AZ15" i="53"/>
  <c r="J16" i="53"/>
  <c r="N16" i="53"/>
  <c r="R16" i="53"/>
  <c r="V16" i="53"/>
  <c r="Z16" i="53"/>
  <c r="AD16" i="53"/>
  <c r="AH16" i="53"/>
  <c r="AL16" i="53"/>
  <c r="AP16" i="53"/>
  <c r="AT16" i="53"/>
  <c r="AX16" i="53"/>
  <c r="BB16" i="53"/>
  <c r="H17" i="53"/>
  <c r="L17" i="53"/>
  <c r="P17" i="53"/>
  <c r="T17" i="53"/>
  <c r="X17" i="53"/>
  <c r="AB17" i="53"/>
  <c r="AF17" i="53"/>
  <c r="AJ17" i="53"/>
  <c r="AN17" i="53"/>
  <c r="AR17" i="53"/>
  <c r="AV17" i="53"/>
  <c r="AZ17" i="53"/>
  <c r="J18" i="53"/>
  <c r="N18" i="53"/>
  <c r="R18" i="53"/>
  <c r="V18" i="53"/>
  <c r="Z18" i="53"/>
  <c r="AD18" i="53"/>
  <c r="AH18" i="53"/>
  <c r="AL18" i="53"/>
  <c r="AP18" i="53"/>
  <c r="AT18" i="53"/>
  <c r="AX18" i="53"/>
  <c r="BB18" i="53"/>
  <c r="H19" i="53"/>
  <c r="L19" i="53"/>
  <c r="P19" i="53"/>
  <c r="T19" i="53"/>
  <c r="X19" i="53"/>
  <c r="AB19" i="53"/>
  <c r="AF19" i="53"/>
  <c r="AJ19" i="53"/>
  <c r="AN19" i="53"/>
  <c r="AR19" i="53"/>
  <c r="AV19" i="53"/>
  <c r="AZ19" i="53"/>
  <c r="J20" i="53"/>
  <c r="N20" i="53"/>
  <c r="R20" i="53"/>
  <c r="V20" i="53"/>
  <c r="Z20" i="53"/>
  <c r="AD20" i="53"/>
  <c r="AH20" i="53"/>
  <c r="AL20" i="53"/>
  <c r="AP20" i="53"/>
  <c r="AT20" i="53"/>
  <c r="AX20" i="53"/>
  <c r="BB20" i="53"/>
  <c r="H21" i="53"/>
  <c r="L21" i="53"/>
  <c r="P21" i="53"/>
  <c r="T21" i="53"/>
  <c r="X21" i="53"/>
  <c r="AB21" i="53"/>
  <c r="AF21" i="53"/>
  <c r="AJ21" i="53"/>
  <c r="AN21" i="53"/>
  <c r="AR21" i="53"/>
  <c r="AV21" i="53"/>
  <c r="AZ21" i="53"/>
  <c r="J22" i="53"/>
  <c r="N22" i="53"/>
  <c r="R22" i="53"/>
  <c r="V22" i="53"/>
  <c r="Z22" i="53"/>
  <c r="AD22" i="53"/>
  <c r="AH22" i="53"/>
  <c r="AL22" i="53"/>
  <c r="AP22" i="53"/>
  <c r="AT22" i="53"/>
  <c r="AX22" i="53"/>
  <c r="BB22" i="53"/>
  <c r="H23" i="53"/>
  <c r="L23" i="53"/>
  <c r="P23" i="53"/>
  <c r="T23" i="53"/>
  <c r="X23" i="53"/>
  <c r="AB23" i="53"/>
  <c r="AF23" i="53"/>
  <c r="AJ23" i="53"/>
  <c r="AN23" i="53"/>
  <c r="AR23" i="53"/>
  <c r="AV23" i="53"/>
  <c r="AZ23" i="53"/>
  <c r="J24" i="53"/>
  <c r="N24" i="53"/>
  <c r="R24" i="53"/>
  <c r="V24" i="53"/>
  <c r="Z24" i="53"/>
  <c r="AD24" i="53"/>
  <c r="AH24" i="53"/>
  <c r="AL24" i="53"/>
  <c r="AP24" i="53"/>
  <c r="AT24" i="53"/>
  <c r="AX24" i="53"/>
  <c r="BB24" i="53"/>
  <c r="H25" i="53"/>
  <c r="L25" i="53"/>
  <c r="P25" i="53"/>
  <c r="T25" i="53"/>
  <c r="X25" i="53"/>
  <c r="AB25" i="53"/>
  <c r="AF25" i="53"/>
  <c r="AJ25" i="53"/>
  <c r="AN25" i="53"/>
  <c r="AR25" i="53"/>
  <c r="AV25" i="53"/>
  <c r="AZ25" i="53"/>
  <c r="J26" i="53"/>
  <c r="N26" i="53"/>
  <c r="R26" i="53"/>
  <c r="V26" i="53"/>
  <c r="Z26" i="53"/>
  <c r="AD26" i="53"/>
  <c r="AH26" i="53"/>
  <c r="AL26" i="53"/>
  <c r="AP26" i="53"/>
  <c r="AT26" i="53"/>
  <c r="AX26" i="53"/>
  <c r="BB26" i="53"/>
  <c r="H27" i="53"/>
  <c r="L27" i="53"/>
  <c r="P27" i="53"/>
  <c r="T27" i="53"/>
  <c r="X27" i="53"/>
  <c r="AB27" i="53"/>
  <c r="AF27" i="53"/>
  <c r="AJ27" i="53"/>
  <c r="AN27" i="53"/>
  <c r="AR27" i="53"/>
  <c r="AV27" i="53"/>
  <c r="AZ27" i="53"/>
  <c r="J28" i="53"/>
  <c r="N28" i="53"/>
  <c r="R28" i="53"/>
  <c r="V28" i="53"/>
  <c r="Z28" i="53"/>
  <c r="AD28" i="53"/>
  <c r="AH28" i="53"/>
  <c r="AL28" i="53"/>
  <c r="AP28" i="53"/>
  <c r="AT28" i="53"/>
  <c r="AX28" i="53"/>
  <c r="BB28" i="53"/>
  <c r="H29" i="53"/>
  <c r="L29" i="53"/>
  <c r="P29" i="53"/>
  <c r="T29" i="53"/>
  <c r="X29" i="53"/>
  <c r="AB29" i="53"/>
  <c r="AF29" i="53"/>
  <c r="AJ29" i="53"/>
  <c r="AN29" i="53"/>
  <c r="AR29" i="53"/>
  <c r="AV29" i="53"/>
  <c r="AZ29" i="53"/>
  <c r="J30" i="53"/>
  <c r="N30" i="53"/>
  <c r="R30" i="53"/>
  <c r="V30" i="53"/>
  <c r="Z30" i="53"/>
  <c r="AD30" i="53"/>
  <c r="AH30" i="53"/>
  <c r="AL30" i="53"/>
  <c r="AP30" i="53"/>
  <c r="AT30" i="53"/>
  <c r="AX30" i="53"/>
  <c r="BB30" i="53"/>
  <c r="H31" i="53"/>
  <c r="L31" i="53"/>
  <c r="P31" i="53"/>
  <c r="T31" i="53"/>
  <c r="X31" i="53"/>
  <c r="AB31" i="53"/>
  <c r="AF31" i="53"/>
  <c r="AJ31" i="53"/>
  <c r="AN31" i="53"/>
  <c r="AR31" i="53"/>
  <c r="AV31" i="53"/>
  <c r="AZ31" i="53"/>
  <c r="J32" i="53"/>
  <c r="N32" i="53"/>
  <c r="R32" i="53"/>
  <c r="V32" i="53"/>
  <c r="Z32" i="53"/>
  <c r="AD32" i="53"/>
  <c r="AH32" i="53"/>
  <c r="AL32" i="53"/>
  <c r="AP32" i="53"/>
  <c r="AT32" i="53"/>
  <c r="AX32" i="53"/>
  <c r="BB32" i="53"/>
  <c r="AN33" i="53"/>
  <c r="AR33" i="53"/>
  <c r="AV33" i="53"/>
  <c r="AZ33" i="53"/>
  <c r="J34" i="53"/>
  <c r="N34" i="53"/>
  <c r="R34" i="53"/>
  <c r="V34" i="53"/>
  <c r="Z34" i="53"/>
  <c r="AD34" i="53"/>
  <c r="AH34" i="53"/>
  <c r="AL34" i="53"/>
  <c r="AP34" i="53"/>
  <c r="AT34" i="53"/>
  <c r="AX34" i="53"/>
  <c r="BB34" i="53"/>
  <c r="H35" i="53"/>
  <c r="L35" i="53"/>
  <c r="P35" i="53"/>
  <c r="T35" i="53"/>
  <c r="X35" i="53"/>
  <c r="AB35" i="53"/>
  <c r="AF35" i="53"/>
  <c r="AJ35" i="53"/>
  <c r="AN35" i="53"/>
  <c r="AR35" i="53"/>
  <c r="AV35" i="53"/>
  <c r="AZ35" i="53"/>
  <c r="I58" i="40"/>
  <c r="I58" i="54" s="1"/>
  <c r="J58" i="53" s="1"/>
  <c r="Q58" i="40"/>
  <c r="Q58" i="54" s="1"/>
  <c r="Y58" i="40"/>
  <c r="Y58" i="54" s="1"/>
  <c r="AG58" i="40"/>
  <c r="AG58" i="54" s="1"/>
  <c r="A41" i="7"/>
  <c r="A41" i="52" s="1"/>
  <c r="A45" i="7"/>
  <c r="A45" i="52" s="1"/>
  <c r="A49" i="7"/>
  <c r="A49" i="52" s="1"/>
  <c r="Q116" i="41"/>
  <c r="AO116" i="41"/>
  <c r="BA116" i="41"/>
  <c r="AF116" i="41"/>
  <c r="AH55" i="40"/>
  <c r="P53" i="40"/>
  <c r="P53" i="54" s="1"/>
  <c r="AV53" i="40"/>
  <c r="AV53" i="54" s="1"/>
  <c r="J58" i="40"/>
  <c r="J58" i="54" s="1"/>
  <c r="K58" i="53" s="1"/>
  <c r="N58" i="40"/>
  <c r="N58" i="54" s="1"/>
  <c r="R58" i="40"/>
  <c r="R58" i="54" s="1"/>
  <c r="S58" i="53" s="1"/>
  <c r="V58" i="40"/>
  <c r="V58" i="54" s="1"/>
  <c r="Z58" i="40"/>
  <c r="Z58" i="54" s="1"/>
  <c r="AA58" i="53" s="1"/>
  <c r="AD58" i="40"/>
  <c r="AD58" i="54" s="1"/>
  <c r="AH58" i="40"/>
  <c r="AH58" i="54" s="1"/>
  <c r="AI58" i="53" s="1"/>
  <c r="AL58" i="40"/>
  <c r="AL58" i="54" s="1"/>
  <c r="AM58" i="53" s="1"/>
  <c r="AP58" i="40"/>
  <c r="AP58" i="54" s="1"/>
  <c r="AT58" i="40"/>
  <c r="AT58" i="54" s="1"/>
  <c r="AU58" i="53" s="1"/>
  <c r="AX58" i="40"/>
  <c r="AX58" i="54" s="1"/>
  <c r="AY58" i="53" s="1"/>
  <c r="BB58" i="40"/>
  <c r="BB58" i="54" s="1"/>
  <c r="BC58" i="53" s="1"/>
  <c r="AF53" i="40"/>
  <c r="AF53" i="54" s="1"/>
  <c r="S7" i="44"/>
  <c r="U7" i="44" s="1"/>
  <c r="W7" i="44" s="1"/>
  <c r="T7" i="44"/>
  <c r="V7" i="44" s="1"/>
  <c r="R11" i="44" s="1"/>
  <c r="S11" i="44" s="1"/>
  <c r="T11" i="44" s="1"/>
  <c r="U11" i="44" s="1"/>
  <c r="V11" i="44" s="1"/>
  <c r="W11" i="44" s="1"/>
  <c r="X11" i="44" s="1"/>
  <c r="Y11" i="44" s="1"/>
  <c r="Z11" i="44" s="1"/>
  <c r="AA11" i="44" s="1"/>
  <c r="AB11" i="44" s="1"/>
  <c r="AC11" i="44" s="1"/>
  <c r="AD11" i="44" s="1"/>
  <c r="AE11" i="44" s="1"/>
  <c r="AF11" i="44" s="1"/>
  <c r="T7" i="43"/>
  <c r="P11" i="43" s="1"/>
  <c r="Q11" i="43" s="1"/>
  <c r="R11" i="43" s="1"/>
  <c r="S11" i="43" s="1"/>
  <c r="T11" i="43" s="1"/>
  <c r="U11" i="43" s="1"/>
  <c r="V11" i="43" s="1"/>
  <c r="W11" i="43" s="1"/>
  <c r="X11" i="43" s="1"/>
  <c r="Y11" i="43" s="1"/>
  <c r="Z11" i="43" s="1"/>
  <c r="AA11" i="43" s="1"/>
  <c r="AB11" i="43" s="1"/>
  <c r="AC11" i="43" s="1"/>
  <c r="AD11" i="43" s="1"/>
  <c r="AE11" i="43" s="1"/>
  <c r="S54" i="41"/>
  <c r="AO53" i="41"/>
  <c r="N55" i="41"/>
  <c r="P53" i="41"/>
  <c r="Q111" i="41" s="1"/>
  <c r="X53" i="41"/>
  <c r="AJ53" i="41"/>
  <c r="AV53" i="41"/>
  <c r="R54" i="41"/>
  <c r="S112" i="41" s="1"/>
  <c r="Z54" i="41"/>
  <c r="AH54" i="41"/>
  <c r="AT54" i="41"/>
  <c r="AX54" i="41"/>
  <c r="BB54" i="41"/>
  <c r="P54" i="41"/>
  <c r="AP54" i="41"/>
  <c r="I55" i="41"/>
  <c r="R53" i="41"/>
  <c r="AT55" i="41"/>
  <c r="H53" i="41"/>
  <c r="AF53" i="41"/>
  <c r="AG111" i="41" s="1"/>
  <c r="AN53" i="41"/>
  <c r="AO111" i="41" s="1"/>
  <c r="N54" i="41"/>
  <c r="V54" i="41"/>
  <c r="AR54" i="41"/>
  <c r="AS112" i="41" s="1"/>
  <c r="G54" i="41"/>
  <c r="AK55" i="41"/>
  <c r="L55" i="41"/>
  <c r="AU54" i="41"/>
  <c r="H55" i="41"/>
  <c r="P55" i="41"/>
  <c r="X55" i="41"/>
  <c r="AF55" i="41"/>
  <c r="AN55" i="41"/>
  <c r="AV55" i="41"/>
  <c r="I53" i="41"/>
  <c r="AE54" i="41"/>
  <c r="AF112" i="41" s="1"/>
  <c r="Q55" i="41"/>
  <c r="AG55" i="41"/>
  <c r="AB53" i="41"/>
  <c r="Y53" i="41"/>
  <c r="Z111" i="41" s="1"/>
  <c r="AL54" i="41"/>
  <c r="AR55" i="41"/>
  <c r="X54" i="41"/>
  <c r="AY54" i="41"/>
  <c r="AZ112" i="41" s="1"/>
  <c r="M53" i="41"/>
  <c r="AS53" i="41"/>
  <c r="L54" i="41"/>
  <c r="T53" i="41"/>
  <c r="U111" i="41" s="1"/>
  <c r="Q53" i="41"/>
  <c r="R111" i="41" s="1"/>
  <c r="AW53" i="41"/>
  <c r="AI54" i="41"/>
  <c r="AW55" i="41"/>
  <c r="U55" i="41"/>
  <c r="AX53" i="41"/>
  <c r="AZ54" i="41"/>
  <c r="Y55" i="41"/>
  <c r="BA55" i="41"/>
  <c r="J54" i="41"/>
  <c r="AJ54" i="41"/>
  <c r="L53" i="41"/>
  <c r="M111" i="41" s="1"/>
  <c r="U53" i="41"/>
  <c r="AK53" i="41"/>
  <c r="BA53" i="41"/>
  <c r="BB111" i="41" s="1"/>
  <c r="AA54" i="41"/>
  <c r="AB112" i="41" s="1"/>
  <c r="BC54" i="41"/>
  <c r="AZ55" i="41"/>
  <c r="AO55" i="41"/>
  <c r="M55" i="41"/>
  <c r="AH53" i="41"/>
  <c r="AR53" i="41"/>
  <c r="AS111" i="41" s="1"/>
  <c r="AD53" i="41"/>
  <c r="AM54" i="41"/>
  <c r="AN112" i="41" s="1"/>
  <c r="AC53" i="41"/>
  <c r="K54" i="41"/>
  <c r="W54" i="41"/>
  <c r="X112" i="41" s="1"/>
  <c r="AC55" i="41"/>
  <c r="AS55" i="41"/>
  <c r="AD54" i="41"/>
  <c r="AD55" i="41"/>
  <c r="N53" i="41"/>
  <c r="O111" i="41" s="1"/>
  <c r="AG53" i="41"/>
  <c r="AH111" i="41" s="1"/>
  <c r="AT53" i="41"/>
  <c r="O54" i="41"/>
  <c r="P112" i="41" s="1"/>
  <c r="AQ54" i="41"/>
  <c r="AR112" i="41" s="1"/>
  <c r="AZ53" i="41"/>
  <c r="T55" i="41"/>
  <c r="AB55" i="41"/>
  <c r="AJ55" i="41"/>
  <c r="J53" i="41"/>
  <c r="V53" i="41"/>
  <c r="Z53" i="41"/>
  <c r="AL53" i="41"/>
  <c r="AP53" i="41"/>
  <c r="BB53" i="41"/>
  <c r="H54" i="41"/>
  <c r="T54" i="41"/>
  <c r="AB54" i="41"/>
  <c r="AF54" i="41"/>
  <c r="AN54" i="41"/>
  <c r="AV54" i="41"/>
  <c r="AX55" i="40"/>
  <c r="AI54" i="40"/>
  <c r="AI54" i="54" s="1"/>
  <c r="J55" i="40"/>
  <c r="Z55" i="40"/>
  <c r="AP55" i="40"/>
  <c r="H53" i="40"/>
  <c r="H53" i="54" s="1"/>
  <c r="X53" i="40"/>
  <c r="X53" i="54" s="1"/>
  <c r="AN53" i="40"/>
  <c r="AN53" i="54" s="1"/>
  <c r="R55" i="40"/>
  <c r="N55" i="40"/>
  <c r="V55" i="40"/>
  <c r="AD55" i="40"/>
  <c r="AL55" i="40"/>
  <c r="AT55" i="40"/>
  <c r="BB55" i="40"/>
  <c r="J55" i="41"/>
  <c r="R55" i="41"/>
  <c r="V55" i="41"/>
  <c r="Z55" i="41"/>
  <c r="AH55" i="41"/>
  <c r="AL55" i="41"/>
  <c r="AP55" i="41"/>
  <c r="AX55" i="41"/>
  <c r="BB55" i="41"/>
  <c r="G55" i="41"/>
  <c r="K55" i="41"/>
  <c r="O55" i="41"/>
  <c r="S55" i="41"/>
  <c r="W55" i="41"/>
  <c r="AA55" i="41"/>
  <c r="AE55" i="41"/>
  <c r="AI55" i="41"/>
  <c r="AM55" i="41"/>
  <c r="AQ55" i="41"/>
  <c r="AU55" i="41"/>
  <c r="AY55" i="41"/>
  <c r="BC55" i="41"/>
  <c r="BC57" i="41" s="1"/>
  <c r="C298" i="8"/>
  <c r="C419" i="8" s="1"/>
  <c r="D238" i="8"/>
  <c r="D360" i="8" s="1"/>
  <c r="F443" i="8" s="1"/>
  <c r="B238" i="8"/>
  <c r="B360" i="8" s="1"/>
  <c r="B299" i="8"/>
  <c r="B420" i="8" s="1"/>
  <c r="A298" i="8"/>
  <c r="A419" i="8" s="1"/>
  <c r="D298" i="8"/>
  <c r="D419" i="8" s="1"/>
  <c r="C299" i="8"/>
  <c r="C420" i="8" s="1"/>
  <c r="B298" i="8"/>
  <c r="B419" i="8" s="1"/>
  <c r="A299" i="8"/>
  <c r="A420" i="8" s="1"/>
  <c r="G53" i="41"/>
  <c r="H111" i="41" s="1"/>
  <c r="K53" i="41"/>
  <c r="L111" i="41" s="1"/>
  <c r="O53" i="41"/>
  <c r="S53" i="41"/>
  <c r="T111" i="41" s="1"/>
  <c r="W53" i="41"/>
  <c r="X111" i="41" s="1"/>
  <c r="AA53" i="41"/>
  <c r="AB111" i="41" s="1"/>
  <c r="AE53" i="41"/>
  <c r="AI53" i="41"/>
  <c r="AJ111" i="41" s="1"/>
  <c r="AM53" i="41"/>
  <c r="AN111" i="41" s="1"/>
  <c r="AQ53" i="41"/>
  <c r="AR111" i="41" s="1"/>
  <c r="AU53" i="41"/>
  <c r="AV111" i="41" s="1"/>
  <c r="AY53" i="41"/>
  <c r="AZ111" i="41" s="1"/>
  <c r="BC53" i="41"/>
  <c r="I54" i="41"/>
  <c r="J112" i="41" s="1"/>
  <c r="M54" i="41"/>
  <c r="N112" i="41" s="1"/>
  <c r="Q54" i="41"/>
  <c r="R112" i="41" s="1"/>
  <c r="U54" i="41"/>
  <c r="Y54" i="41"/>
  <c r="Z112" i="41" s="1"/>
  <c r="AC54" i="41"/>
  <c r="AD112" i="41" s="1"/>
  <c r="AG54" i="41"/>
  <c r="AH112" i="41" s="1"/>
  <c r="AK54" i="41"/>
  <c r="AL112" i="41" s="1"/>
  <c r="AO54" i="41"/>
  <c r="AP112" i="41" s="1"/>
  <c r="AS54" i="41"/>
  <c r="AT112" i="41" s="1"/>
  <c r="AW54" i="41"/>
  <c r="AX112" i="41" s="1"/>
  <c r="BA54" i="41"/>
  <c r="BB112" i="41" s="1"/>
  <c r="AZ54" i="40"/>
  <c r="AZ54" i="54" s="1"/>
  <c r="AV54" i="40"/>
  <c r="AV54" i="54" s="1"/>
  <c r="AR54" i="40"/>
  <c r="AR54" i="54" s="1"/>
  <c r="AN54" i="40"/>
  <c r="AN54" i="54" s="1"/>
  <c r="AO54" i="53" s="1"/>
  <c r="AJ54" i="40"/>
  <c r="AJ54" i="54" s="1"/>
  <c r="AF54" i="40"/>
  <c r="AF54" i="54" s="1"/>
  <c r="AB54" i="40"/>
  <c r="AB54" i="54" s="1"/>
  <c r="X54" i="40"/>
  <c r="X54" i="54" s="1"/>
  <c r="Y54" i="53" s="1"/>
  <c r="T54" i="40"/>
  <c r="T54" i="54" s="1"/>
  <c r="P54" i="40"/>
  <c r="P54" i="54" s="1"/>
  <c r="L54" i="40"/>
  <c r="L54" i="54" s="1"/>
  <c r="L53" i="40"/>
  <c r="L53" i="54" s="1"/>
  <c r="M53" i="53" s="1"/>
  <c r="T53" i="40"/>
  <c r="T53" i="54" s="1"/>
  <c r="U53" i="53" s="1"/>
  <c r="AB53" i="40"/>
  <c r="AB53" i="54" s="1"/>
  <c r="AJ53" i="40"/>
  <c r="AJ53" i="54" s="1"/>
  <c r="AR53" i="40"/>
  <c r="AR53" i="54" s="1"/>
  <c r="AS53" i="53" s="1"/>
  <c r="AZ53" i="40"/>
  <c r="AZ53" i="54" s="1"/>
  <c r="BA53" i="53" s="1"/>
  <c r="K54" i="40"/>
  <c r="K54" i="54" s="1"/>
  <c r="AA54" i="40"/>
  <c r="AA54" i="54" s="1"/>
  <c r="AB54" i="53" s="1"/>
  <c r="AQ54" i="40"/>
  <c r="AQ54" i="54" s="1"/>
  <c r="AR54" i="53" s="1"/>
  <c r="AZ55" i="40"/>
  <c r="M53" i="40"/>
  <c r="M53" i="54" s="1"/>
  <c r="U53" i="40"/>
  <c r="U53" i="54" s="1"/>
  <c r="AC53" i="40"/>
  <c r="AC53" i="54" s="1"/>
  <c r="AK53" i="40"/>
  <c r="AK53" i="54" s="1"/>
  <c r="AS53" i="40"/>
  <c r="AS53" i="54" s="1"/>
  <c r="BA53" i="40"/>
  <c r="BA53" i="54" s="1"/>
  <c r="O54" i="40"/>
  <c r="O54" i="54" s="1"/>
  <c r="P54" i="53" s="1"/>
  <c r="AE54" i="40"/>
  <c r="AE54" i="54" s="1"/>
  <c r="AF54" i="53" s="1"/>
  <c r="AU54" i="40"/>
  <c r="AU54" i="54" s="1"/>
  <c r="AV54" i="53" s="1"/>
  <c r="G54" i="40"/>
  <c r="G54" i="54" s="1"/>
  <c r="S54" i="40"/>
  <c r="S54" i="54" s="1"/>
  <c r="T54" i="53" s="1"/>
  <c r="AY54" i="40"/>
  <c r="AY54" i="54" s="1"/>
  <c r="AZ54" i="53" s="1"/>
  <c r="G55" i="40"/>
  <c r="K55" i="40"/>
  <c r="O55" i="40"/>
  <c r="S55" i="40"/>
  <c r="W55" i="40"/>
  <c r="AA55" i="40"/>
  <c r="AE55" i="40"/>
  <c r="AI55" i="40"/>
  <c r="AM55" i="40"/>
  <c r="AQ55" i="40"/>
  <c r="AU55" i="40"/>
  <c r="AY55" i="40"/>
  <c r="BC55" i="40"/>
  <c r="I53" i="40"/>
  <c r="I53" i="54" s="1"/>
  <c r="J53" i="53" s="1"/>
  <c r="Q53" i="40"/>
  <c r="Q53" i="54" s="1"/>
  <c r="Y53" i="40"/>
  <c r="Y53" i="54" s="1"/>
  <c r="Z53" i="53" s="1"/>
  <c r="AG53" i="40"/>
  <c r="AG53" i="54" s="1"/>
  <c r="AO53" i="40"/>
  <c r="AO53" i="54" s="1"/>
  <c r="AP53" i="53" s="1"/>
  <c r="AW53" i="40"/>
  <c r="AW53" i="54" s="1"/>
  <c r="H54" i="40"/>
  <c r="H54" i="54" s="1"/>
  <c r="I54" i="53" s="1"/>
  <c r="W54" i="40"/>
  <c r="W54" i="54" s="1"/>
  <c r="AM54" i="40"/>
  <c r="AM54" i="54" s="1"/>
  <c r="BC54" i="40"/>
  <c r="BC54" i="54" s="1"/>
  <c r="G53" i="40"/>
  <c r="G53" i="54" s="1"/>
  <c r="H53" i="53" s="1"/>
  <c r="K53" i="40"/>
  <c r="K53" i="54" s="1"/>
  <c r="O53" i="40"/>
  <c r="O53" i="54" s="1"/>
  <c r="P53" i="53" s="1"/>
  <c r="S53" i="40"/>
  <c r="S53" i="54" s="1"/>
  <c r="T53" i="53" s="1"/>
  <c r="W53" i="40"/>
  <c r="W53" i="54" s="1"/>
  <c r="X53" i="53" s="1"/>
  <c r="AA53" i="40"/>
  <c r="AA53" i="54" s="1"/>
  <c r="AB53" i="53" s="1"/>
  <c r="AE53" i="40"/>
  <c r="AE53" i="54" s="1"/>
  <c r="AF53" i="53" s="1"/>
  <c r="AI53" i="40"/>
  <c r="AI53" i="54" s="1"/>
  <c r="AJ53" i="53" s="1"/>
  <c r="AM53" i="40"/>
  <c r="AM53" i="54" s="1"/>
  <c r="AN53" i="53" s="1"/>
  <c r="AQ53" i="40"/>
  <c r="AQ53" i="54" s="1"/>
  <c r="AU53" i="40"/>
  <c r="AU53" i="54" s="1"/>
  <c r="AV53" i="53" s="1"/>
  <c r="AY53" i="40"/>
  <c r="AY53" i="54" s="1"/>
  <c r="AZ53" i="53" s="1"/>
  <c r="BC53" i="40"/>
  <c r="BC53" i="54" s="1"/>
  <c r="J54" i="40"/>
  <c r="J54" i="54" s="1"/>
  <c r="K54" i="53" s="1"/>
  <c r="N54" i="40"/>
  <c r="N54" i="54" s="1"/>
  <c r="R54" i="40"/>
  <c r="R54" i="54" s="1"/>
  <c r="S54" i="53" s="1"/>
  <c r="V54" i="40"/>
  <c r="V54" i="54" s="1"/>
  <c r="W54" i="53" s="1"/>
  <c r="Z54" i="40"/>
  <c r="Z54" i="54" s="1"/>
  <c r="AD54" i="40"/>
  <c r="AD54" i="54" s="1"/>
  <c r="AH54" i="40"/>
  <c r="AH54" i="54" s="1"/>
  <c r="AI54" i="53" s="1"/>
  <c r="AL54" i="40"/>
  <c r="AL54" i="54" s="1"/>
  <c r="AM54" i="53" s="1"/>
  <c r="AP54" i="40"/>
  <c r="AP54" i="54" s="1"/>
  <c r="AT54" i="40"/>
  <c r="AT54" i="54" s="1"/>
  <c r="AU54" i="53" s="1"/>
  <c r="AX54" i="40"/>
  <c r="AX54" i="54" s="1"/>
  <c r="AY54" i="53" s="1"/>
  <c r="BB54" i="40"/>
  <c r="BB54" i="54" s="1"/>
  <c r="I55" i="40"/>
  <c r="M55" i="40"/>
  <c r="Q55" i="40"/>
  <c r="U55" i="40"/>
  <c r="Y55" i="40"/>
  <c r="AC55" i="40"/>
  <c r="AG55" i="40"/>
  <c r="AK55" i="40"/>
  <c r="AO55" i="40"/>
  <c r="AS55" i="40"/>
  <c r="AW55" i="40"/>
  <c r="BA55" i="40"/>
  <c r="J53" i="40"/>
  <c r="J53" i="54" s="1"/>
  <c r="K53" i="53" s="1"/>
  <c r="N53" i="40"/>
  <c r="N53" i="54" s="1"/>
  <c r="O53" i="53" s="1"/>
  <c r="R53" i="40"/>
  <c r="V53" i="40"/>
  <c r="V53" i="54" s="1"/>
  <c r="W53" i="53" s="1"/>
  <c r="Z53" i="40"/>
  <c r="Z53" i="54" s="1"/>
  <c r="AA53" i="53" s="1"/>
  <c r="AD53" i="40"/>
  <c r="AH53" i="40"/>
  <c r="AL53" i="40"/>
  <c r="AL53" i="54" s="1"/>
  <c r="AM53" i="53" s="1"/>
  <c r="AP53" i="40"/>
  <c r="AP53" i="54" s="1"/>
  <c r="AQ53" i="53" s="1"/>
  <c r="AT53" i="40"/>
  <c r="AT53" i="54" s="1"/>
  <c r="AU53" i="53" s="1"/>
  <c r="AX53" i="40"/>
  <c r="BB53" i="40"/>
  <c r="BB53" i="54" s="1"/>
  <c r="BC53" i="53" s="1"/>
  <c r="I54" i="40"/>
  <c r="I54" i="54" s="1"/>
  <c r="J54" i="53" s="1"/>
  <c r="M54" i="40"/>
  <c r="M54" i="54" s="1"/>
  <c r="N54" i="53" s="1"/>
  <c r="Q54" i="40"/>
  <c r="Q54" i="54" s="1"/>
  <c r="R54" i="53" s="1"/>
  <c r="U54" i="40"/>
  <c r="U54" i="54" s="1"/>
  <c r="V54" i="53" s="1"/>
  <c r="Y54" i="40"/>
  <c r="Y54" i="54" s="1"/>
  <c r="Z54" i="53" s="1"/>
  <c r="AC54" i="40"/>
  <c r="AC54" i="54" s="1"/>
  <c r="AD54" i="53" s="1"/>
  <c r="AG54" i="40"/>
  <c r="AG54" i="54" s="1"/>
  <c r="AH54" i="53" s="1"/>
  <c r="AK54" i="40"/>
  <c r="AK54" i="54" s="1"/>
  <c r="AL54" i="53" s="1"/>
  <c r="AO54" i="40"/>
  <c r="AO54" i="54" s="1"/>
  <c r="AP54" i="53" s="1"/>
  <c r="AS54" i="40"/>
  <c r="AS54" i="54" s="1"/>
  <c r="AT54" i="53" s="1"/>
  <c r="AW54" i="40"/>
  <c r="AW54" i="54" s="1"/>
  <c r="AX54" i="53" s="1"/>
  <c r="BA54" i="40"/>
  <c r="BA54" i="54" s="1"/>
  <c r="BB54" i="53" s="1"/>
  <c r="H55" i="40"/>
  <c r="L55" i="40"/>
  <c r="P55" i="40"/>
  <c r="P55" i="54" s="1"/>
  <c r="T55" i="40"/>
  <c r="X55" i="40"/>
  <c r="AB55" i="40"/>
  <c r="AF55" i="40"/>
  <c r="AJ55" i="40"/>
  <c r="AN55" i="40"/>
  <c r="AR55" i="40"/>
  <c r="AV55" i="40"/>
  <c r="AV55" i="54" s="1"/>
  <c r="S15" i="34"/>
  <c r="R15" i="34"/>
  <c r="Q15" i="34"/>
  <c r="P15" i="34"/>
  <c r="W10" i="34"/>
  <c r="V10" i="34"/>
  <c r="U10" i="34"/>
  <c r="T10" i="34"/>
  <c r="S10" i="34"/>
  <c r="R10" i="34"/>
  <c r="Q10" i="34"/>
  <c r="P10" i="34"/>
  <c r="W5" i="34"/>
  <c r="V5" i="34"/>
  <c r="U5" i="34"/>
  <c r="T5" i="34"/>
  <c r="S5" i="34"/>
  <c r="R5" i="34"/>
  <c r="Q5" i="34"/>
  <c r="P5" i="34"/>
  <c r="R3" i="34"/>
  <c r="S3" i="34" s="1"/>
  <c r="T3" i="34" s="1"/>
  <c r="U3" i="34" s="1"/>
  <c r="V3" i="34" s="1"/>
  <c r="W3" i="34" s="1"/>
  <c r="P8" i="34" s="1"/>
  <c r="Q8" i="34" s="1"/>
  <c r="R8" i="34" s="1"/>
  <c r="S8" i="34" s="1"/>
  <c r="T8" i="34" s="1"/>
  <c r="U8" i="34" s="1"/>
  <c r="V8" i="34" s="1"/>
  <c r="W8" i="34" s="1"/>
  <c r="P13" i="34" s="1"/>
  <c r="Q13" i="34" s="1"/>
  <c r="R13" i="34" s="1"/>
  <c r="S13" i="34" s="1"/>
  <c r="Q3" i="34"/>
  <c r="F176" i="8"/>
  <c r="E176" i="8"/>
  <c r="D176" i="8"/>
  <c r="C176" i="8"/>
  <c r="B176" i="8"/>
  <c r="A176" i="8"/>
  <c r="F175" i="8"/>
  <c r="E175" i="8"/>
  <c r="D175" i="8"/>
  <c r="C175" i="8"/>
  <c r="B175" i="8"/>
  <c r="A175" i="8"/>
  <c r="F174" i="8"/>
  <c r="E174" i="8"/>
  <c r="D174" i="8"/>
  <c r="C174" i="8"/>
  <c r="B174" i="8"/>
  <c r="A174" i="8"/>
  <c r="F173" i="8"/>
  <c r="E173" i="8"/>
  <c r="D173" i="8"/>
  <c r="C173" i="8"/>
  <c r="B173" i="8"/>
  <c r="A173" i="8"/>
  <c r="F116" i="8"/>
  <c r="E116" i="8"/>
  <c r="D116" i="8"/>
  <c r="C116" i="8"/>
  <c r="C297" i="8" s="1"/>
  <c r="C418" i="8" s="1"/>
  <c r="B116" i="8"/>
  <c r="B297" i="8" s="1"/>
  <c r="B418" i="8" s="1"/>
  <c r="A116" i="8"/>
  <c r="F115" i="8"/>
  <c r="E115" i="8"/>
  <c r="D115" i="8"/>
  <c r="C115" i="8"/>
  <c r="C296" i="8" s="1"/>
  <c r="C417" i="8" s="1"/>
  <c r="B115" i="8"/>
  <c r="A115" i="8"/>
  <c r="A296" i="8" s="1"/>
  <c r="A417" i="8" s="1"/>
  <c r="F114" i="8"/>
  <c r="E114" i="8"/>
  <c r="D114" i="8"/>
  <c r="D295" i="8" s="1"/>
  <c r="D416" i="8" s="1"/>
  <c r="F426" i="8" s="1"/>
  <c r="C114" i="8"/>
  <c r="C295" i="8" s="1"/>
  <c r="C416" i="8" s="1"/>
  <c r="B114" i="8"/>
  <c r="A114" i="8"/>
  <c r="A295" i="8" s="1"/>
  <c r="A416" i="8" s="1"/>
  <c r="F113" i="8"/>
  <c r="E113" i="8"/>
  <c r="D113" i="8"/>
  <c r="D294" i="8" s="1"/>
  <c r="D415" i="8" s="1"/>
  <c r="F424" i="8" s="1"/>
  <c r="C113" i="8"/>
  <c r="C233" i="8" s="1"/>
  <c r="C355" i="8" s="1"/>
  <c r="B113" i="8"/>
  <c r="B233" i="8" s="1"/>
  <c r="B355" i="8" s="1"/>
  <c r="A113" i="8"/>
  <c r="A294" i="8" s="1"/>
  <c r="A415" i="8" s="1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56" i="8"/>
  <c r="C56" i="8"/>
  <c r="D55" i="8"/>
  <c r="C55" i="8"/>
  <c r="D54" i="8"/>
  <c r="C54" i="8"/>
  <c r="D53" i="8"/>
  <c r="C53" i="8"/>
  <c r="B56" i="8"/>
  <c r="A56" i="8"/>
  <c r="B55" i="8"/>
  <c r="A55" i="8"/>
  <c r="B54" i="8"/>
  <c r="A54" i="8"/>
  <c r="B53" i="8"/>
  <c r="A53" i="8"/>
  <c r="AF57" i="40" l="1"/>
  <c r="AF57" i="54" s="1"/>
  <c r="AF55" i="54"/>
  <c r="AW57" i="40"/>
  <c r="AW57" i="54" s="1"/>
  <c r="AW55" i="54"/>
  <c r="AU57" i="40"/>
  <c r="AU57" i="54" s="1"/>
  <c r="AU55" i="54"/>
  <c r="AV55" i="53" s="1"/>
  <c r="U56" i="41"/>
  <c r="V112" i="41"/>
  <c r="Z57" i="41"/>
  <c r="AA113" i="41"/>
  <c r="AW55" i="53"/>
  <c r="R56" i="40"/>
  <c r="R56" i="54" s="1"/>
  <c r="R53" i="54"/>
  <c r="S53" i="53" s="1"/>
  <c r="AX57" i="41"/>
  <c r="AY113" i="41"/>
  <c r="AR57" i="40"/>
  <c r="AR57" i="54" s="1"/>
  <c r="AR55" i="54"/>
  <c r="AS55" i="53" s="1"/>
  <c r="L57" i="40"/>
  <c r="L57" i="54" s="1"/>
  <c r="L55" i="54"/>
  <c r="AD56" i="40"/>
  <c r="AD56" i="54" s="1"/>
  <c r="AD53" i="54"/>
  <c r="AE53" i="53" s="1"/>
  <c r="AS57" i="40"/>
  <c r="AS57" i="54" s="1"/>
  <c r="AS55" i="54"/>
  <c r="AC57" i="40"/>
  <c r="AC57" i="54" s="1"/>
  <c r="AC55" i="54"/>
  <c r="M57" i="40"/>
  <c r="M57" i="54" s="1"/>
  <c r="M55" i="54"/>
  <c r="AE54" i="53"/>
  <c r="O54" i="53"/>
  <c r="AN54" i="53"/>
  <c r="AQ57" i="40"/>
  <c r="AQ57" i="54" s="1"/>
  <c r="AR57" i="53" s="1"/>
  <c r="AQ55" i="54"/>
  <c r="AR55" i="53" s="1"/>
  <c r="AA57" i="40"/>
  <c r="AA57" i="54" s="1"/>
  <c r="AA55" i="54"/>
  <c r="K57" i="40"/>
  <c r="K57" i="54" s="1"/>
  <c r="L57" i="53" s="1"/>
  <c r="K55" i="54"/>
  <c r="L55" i="53" s="1"/>
  <c r="H54" i="53"/>
  <c r="BB53" i="53"/>
  <c r="V53" i="53"/>
  <c r="AK53" i="53"/>
  <c r="M54" i="53"/>
  <c r="AC54" i="53"/>
  <c r="AS54" i="53"/>
  <c r="AH56" i="40"/>
  <c r="AH56" i="54" s="1"/>
  <c r="AH53" i="54"/>
  <c r="AI53" i="53" s="1"/>
  <c r="Q57" i="40"/>
  <c r="Q57" i="54" s="1"/>
  <c r="Q55" i="54"/>
  <c r="O57" i="40"/>
  <c r="O57" i="54" s="1"/>
  <c r="O55" i="54"/>
  <c r="P55" i="53" s="1"/>
  <c r="AU57" i="41"/>
  <c r="AV113" i="41"/>
  <c r="O57" i="41"/>
  <c r="P113" i="41"/>
  <c r="AW118" i="8"/>
  <c r="AX58" i="52"/>
  <c r="Q118" i="8"/>
  <c r="R58" i="52"/>
  <c r="AK118" i="8"/>
  <c r="AL58" i="52"/>
  <c r="AB57" i="40"/>
  <c r="AB57" i="54" s="1"/>
  <c r="AC57" i="53" s="1"/>
  <c r="AB55" i="54"/>
  <c r="AC55" i="53" s="1"/>
  <c r="AN57" i="40"/>
  <c r="AN57" i="54" s="1"/>
  <c r="AN55" i="54"/>
  <c r="AO55" i="53" s="1"/>
  <c r="X57" i="40"/>
  <c r="X57" i="54" s="1"/>
  <c r="X55" i="54"/>
  <c r="H57" i="40"/>
  <c r="H57" i="54" s="1"/>
  <c r="H55" i="54"/>
  <c r="I55" i="53" s="1"/>
  <c r="AO57" i="40"/>
  <c r="AO57" i="54" s="1"/>
  <c r="AO55" i="54"/>
  <c r="Y57" i="40"/>
  <c r="Y57" i="54" s="1"/>
  <c r="Y55" i="54"/>
  <c r="I57" i="40"/>
  <c r="I57" i="54" s="1"/>
  <c r="I55" i="54"/>
  <c r="AQ54" i="53"/>
  <c r="AA54" i="53"/>
  <c r="AR53" i="53"/>
  <c r="L53" i="53"/>
  <c r="X54" i="53"/>
  <c r="AH53" i="53"/>
  <c r="BC57" i="40"/>
  <c r="BC57" i="54" s="1"/>
  <c r="BC55" i="54"/>
  <c r="AM57" i="40"/>
  <c r="AM57" i="54" s="1"/>
  <c r="AN57" i="53" s="1"/>
  <c r="AM55" i="54"/>
  <c r="AN55" i="53" s="1"/>
  <c r="W57" i="40"/>
  <c r="W57" i="54" s="1"/>
  <c r="X57" i="53" s="1"/>
  <c r="W55" i="54"/>
  <c r="X55" i="53" s="1"/>
  <c r="G57" i="40"/>
  <c r="G57" i="54" s="1"/>
  <c r="H57" i="53" s="1"/>
  <c r="G55" i="54"/>
  <c r="H55" i="53" s="1"/>
  <c r="AT53" i="53"/>
  <c r="N53" i="53"/>
  <c r="L54" i="53"/>
  <c r="AC53" i="53"/>
  <c r="Q54" i="53"/>
  <c r="AG54" i="53"/>
  <c r="AW54" i="53"/>
  <c r="AF111" i="41"/>
  <c r="P111" i="41"/>
  <c r="Q55" i="53"/>
  <c r="AX56" i="40"/>
  <c r="AX56" i="54" s="1"/>
  <c r="AX53" i="54"/>
  <c r="AY53" i="53" s="1"/>
  <c r="AG57" i="40"/>
  <c r="AG57" i="54" s="1"/>
  <c r="AG55" i="54"/>
  <c r="AE57" i="40"/>
  <c r="AE57" i="54" s="1"/>
  <c r="AF57" i="53" s="1"/>
  <c r="AE55" i="54"/>
  <c r="AF55" i="53" s="1"/>
  <c r="AD53" i="53"/>
  <c r="AE57" i="41"/>
  <c r="AF113" i="41"/>
  <c r="AJ57" i="40"/>
  <c r="AJ57" i="54" s="1"/>
  <c r="AJ55" i="54"/>
  <c r="T57" i="40"/>
  <c r="T57" i="54" s="1"/>
  <c r="T55" i="54"/>
  <c r="U55" i="53" s="1"/>
  <c r="BA57" i="40"/>
  <c r="BA57" i="54" s="1"/>
  <c r="BA55" i="54"/>
  <c r="AK57" i="40"/>
  <c r="AK57" i="54" s="1"/>
  <c r="AK55" i="54"/>
  <c r="U57" i="40"/>
  <c r="U57" i="54" s="1"/>
  <c r="U55" i="54"/>
  <c r="BC54" i="53"/>
  <c r="AY57" i="40"/>
  <c r="AY57" i="54" s="1"/>
  <c r="AY55" i="54"/>
  <c r="AZ55" i="53" s="1"/>
  <c r="AI57" i="40"/>
  <c r="AI57" i="54" s="1"/>
  <c r="AI55" i="54"/>
  <c r="AJ55" i="53" s="1"/>
  <c r="S57" i="40"/>
  <c r="S57" i="54" s="1"/>
  <c r="T57" i="53" s="1"/>
  <c r="S55" i="54"/>
  <c r="T55" i="53" s="1"/>
  <c r="AL53" i="53"/>
  <c r="AZ57" i="40"/>
  <c r="AZ57" i="54" s="1"/>
  <c r="BA57" i="53" s="1"/>
  <c r="AZ55" i="54"/>
  <c r="BA55" i="53" s="1"/>
  <c r="U54" i="53"/>
  <c r="AK54" i="53"/>
  <c r="BA54" i="53"/>
  <c r="AY57" i="41"/>
  <c r="AZ113" i="41"/>
  <c r="AI57" i="41"/>
  <c r="AJ113" i="41"/>
  <c r="S57" i="41"/>
  <c r="T113" i="41"/>
  <c r="BB57" i="41"/>
  <c r="BC115" i="41" s="1"/>
  <c r="BC113" i="41"/>
  <c r="AH57" i="41"/>
  <c r="AI115" i="41" s="1"/>
  <c r="AI113" i="41"/>
  <c r="J57" i="41"/>
  <c r="K113" i="41"/>
  <c r="AD57" i="40"/>
  <c r="AD57" i="54" s="1"/>
  <c r="AE57" i="53" s="1"/>
  <c r="AD55" i="54"/>
  <c r="AE55" i="53" s="1"/>
  <c r="AO53" i="53"/>
  <c r="Z57" i="40"/>
  <c r="Z57" i="54" s="1"/>
  <c r="AA57" i="53" s="1"/>
  <c r="Z55" i="54"/>
  <c r="AA55" i="53" s="1"/>
  <c r="AW112" i="41"/>
  <c r="U112" i="41"/>
  <c r="AM111" i="41"/>
  <c r="AJ57" i="41"/>
  <c r="AK113" i="41"/>
  <c r="AC57" i="41"/>
  <c r="AD113" i="41"/>
  <c r="M57" i="41"/>
  <c r="N113" i="41"/>
  <c r="Y57" i="41"/>
  <c r="Z115" i="41" s="1"/>
  <c r="Z113" i="41"/>
  <c r="AW57" i="41"/>
  <c r="AX115" i="41" s="1"/>
  <c r="AX113" i="41"/>
  <c r="AF57" i="41"/>
  <c r="AG113" i="41"/>
  <c r="AV112" i="41"/>
  <c r="I57" i="41"/>
  <c r="J113" i="41"/>
  <c r="AY112" i="41"/>
  <c r="P15" i="43"/>
  <c r="Q15" i="43" s="1"/>
  <c r="R15" i="43" s="1"/>
  <c r="S15" i="43" s="1"/>
  <c r="T15" i="43" s="1"/>
  <c r="U15" i="43" s="1"/>
  <c r="V15" i="43" s="1"/>
  <c r="W15" i="43" s="1"/>
  <c r="X15" i="43" s="1"/>
  <c r="Y15" i="43" s="1"/>
  <c r="Z15" i="43" s="1"/>
  <c r="AA15" i="43" s="1"/>
  <c r="AB15" i="43" s="1"/>
  <c r="AC15" i="43" s="1"/>
  <c r="AD15" i="43" s="1"/>
  <c r="AG53" i="53"/>
  <c r="AQ58" i="53"/>
  <c r="AP58" i="53"/>
  <c r="AY58" i="52"/>
  <c r="AX118" i="8"/>
  <c r="AQ58" i="52"/>
  <c r="AP118" i="8"/>
  <c r="AI58" i="52"/>
  <c r="AH118" i="8"/>
  <c r="AA58" i="52"/>
  <c r="Z118" i="8"/>
  <c r="S58" i="52"/>
  <c r="R118" i="8"/>
  <c r="K58" i="52"/>
  <c r="J118" i="8"/>
  <c r="AC118" i="8"/>
  <c r="AD58" i="52"/>
  <c r="BB57" i="40"/>
  <c r="BB57" i="54" s="1"/>
  <c r="BC57" i="53" s="1"/>
  <c r="BB55" i="54"/>
  <c r="BC55" i="53" s="1"/>
  <c r="V57" i="40"/>
  <c r="V57" i="54" s="1"/>
  <c r="W57" i="53" s="1"/>
  <c r="V55" i="54"/>
  <c r="W55" i="53" s="1"/>
  <c r="Y53" i="53"/>
  <c r="J57" i="40"/>
  <c r="J57" i="54" s="1"/>
  <c r="K57" i="53" s="1"/>
  <c r="J55" i="54"/>
  <c r="K55" i="53" s="1"/>
  <c r="AO112" i="41"/>
  <c r="I112" i="41"/>
  <c r="AA111" i="41"/>
  <c r="AB57" i="41"/>
  <c r="AC115" i="41" s="1"/>
  <c r="AC113" i="41"/>
  <c r="AD57" i="41"/>
  <c r="AE115" i="41" s="1"/>
  <c r="AE113" i="41"/>
  <c r="AE111" i="41"/>
  <c r="AO57" i="41"/>
  <c r="AP113" i="41"/>
  <c r="AK112" i="41"/>
  <c r="BA112" i="41"/>
  <c r="AJ112" i="41"/>
  <c r="M112" i="41"/>
  <c r="Y112" i="41"/>
  <c r="AC111" i="41"/>
  <c r="J111" i="41"/>
  <c r="X57" i="41"/>
  <c r="Y115" i="41" s="1"/>
  <c r="Y113" i="41"/>
  <c r="L57" i="41"/>
  <c r="M115" i="41" s="1"/>
  <c r="M113" i="41"/>
  <c r="W112" i="41"/>
  <c r="I111" i="41"/>
  <c r="AQ112" i="41"/>
  <c r="AU112" i="41"/>
  <c r="AW111" i="41"/>
  <c r="N57" i="41"/>
  <c r="O115" i="41" s="1"/>
  <c r="O113" i="41"/>
  <c r="W58" i="53"/>
  <c r="AW53" i="53"/>
  <c r="AH58" i="53"/>
  <c r="Y58" i="53"/>
  <c r="W13" i="53"/>
  <c r="AD58" i="53"/>
  <c r="U58" i="53"/>
  <c r="AV118" i="8"/>
  <c r="AW58" i="52"/>
  <c r="AN118" i="8"/>
  <c r="AO58" i="52"/>
  <c r="AF118" i="8"/>
  <c r="AG58" i="52"/>
  <c r="X118" i="8"/>
  <c r="Y58" i="52"/>
  <c r="P118" i="8"/>
  <c r="Q58" i="52"/>
  <c r="H118" i="8"/>
  <c r="I58" i="52"/>
  <c r="AO118" i="8"/>
  <c r="AP58" i="52"/>
  <c r="I118" i="8"/>
  <c r="J58" i="52"/>
  <c r="U118" i="8"/>
  <c r="V58" i="52"/>
  <c r="AN58" i="52"/>
  <c r="X58" i="52"/>
  <c r="H58" i="52"/>
  <c r="M118" i="8"/>
  <c r="N58" i="52"/>
  <c r="AQ57" i="41"/>
  <c r="AR113" i="41"/>
  <c r="AA57" i="41"/>
  <c r="AB113" i="41"/>
  <c r="K57" i="41"/>
  <c r="L115" i="41" s="1"/>
  <c r="L113" i="41"/>
  <c r="AP57" i="41"/>
  <c r="AQ113" i="41"/>
  <c r="V57" i="41"/>
  <c r="W113" i="41"/>
  <c r="AT57" i="40"/>
  <c r="AT57" i="54" s="1"/>
  <c r="AU57" i="53" s="1"/>
  <c r="AT55" i="54"/>
  <c r="AU55" i="53" s="1"/>
  <c r="N57" i="40"/>
  <c r="N57" i="54" s="1"/>
  <c r="O57" i="53" s="1"/>
  <c r="N55" i="54"/>
  <c r="O55" i="53" s="1"/>
  <c r="I53" i="53"/>
  <c r="AJ54" i="53"/>
  <c r="AG112" i="41"/>
  <c r="BC111" i="41"/>
  <c r="W111" i="41"/>
  <c r="T57" i="41"/>
  <c r="U113" i="41"/>
  <c r="AU111" i="41"/>
  <c r="AE112" i="41"/>
  <c r="L112" i="41"/>
  <c r="AZ57" i="41"/>
  <c r="BA113" i="41"/>
  <c r="AL111" i="41"/>
  <c r="K112" i="41"/>
  <c r="AY111" i="41"/>
  <c r="AX111" i="41"/>
  <c r="AT111" i="41"/>
  <c r="AR57" i="41"/>
  <c r="AS113" i="41"/>
  <c r="AG57" i="41"/>
  <c r="AH115" i="41" s="1"/>
  <c r="AH113" i="41"/>
  <c r="AV57" i="41"/>
  <c r="AW115" i="41" s="1"/>
  <c r="AW113" i="41"/>
  <c r="P57" i="41"/>
  <c r="Q113" i="41"/>
  <c r="AK57" i="41"/>
  <c r="AL113" i="41"/>
  <c r="O112" i="41"/>
  <c r="AT57" i="41"/>
  <c r="AU115" i="41" s="1"/>
  <c r="AU113" i="41"/>
  <c r="Q112" i="41"/>
  <c r="AI112" i="41"/>
  <c r="AK111" i="41"/>
  <c r="AP111" i="41"/>
  <c r="Q53" i="53"/>
  <c r="Z58" i="53"/>
  <c r="AB58" i="53"/>
  <c r="Q58" i="53"/>
  <c r="AI13" i="53"/>
  <c r="S13" i="53"/>
  <c r="BC58" i="52"/>
  <c r="BB118" i="8"/>
  <c r="AU58" i="52"/>
  <c r="AT118" i="8"/>
  <c r="AM58" i="52"/>
  <c r="AL118" i="8"/>
  <c r="AE58" i="52"/>
  <c r="AD118" i="8"/>
  <c r="W58" i="52"/>
  <c r="V118" i="8"/>
  <c r="O58" i="52"/>
  <c r="N118" i="8"/>
  <c r="V58" i="53"/>
  <c r="M58" i="53"/>
  <c r="AG118" i="8"/>
  <c r="AH58" i="52"/>
  <c r="BB58" i="53"/>
  <c r="AM57" i="41"/>
  <c r="AN113" i="41"/>
  <c r="W57" i="41"/>
  <c r="X115" i="41" s="1"/>
  <c r="X113" i="41"/>
  <c r="G57" i="41"/>
  <c r="H113" i="41"/>
  <c r="AL57" i="41"/>
  <c r="AM113" i="41"/>
  <c r="R57" i="41"/>
  <c r="S115" i="41" s="1"/>
  <c r="S113" i="41"/>
  <c r="AL57" i="40"/>
  <c r="AL57" i="54" s="1"/>
  <c r="AM57" i="53" s="1"/>
  <c r="AL55" i="54"/>
  <c r="AM55" i="53" s="1"/>
  <c r="R57" i="40"/>
  <c r="R57" i="54" s="1"/>
  <c r="S57" i="53" s="1"/>
  <c r="R55" i="54"/>
  <c r="S55" i="53" s="1"/>
  <c r="AP57" i="40"/>
  <c r="AP57" i="54" s="1"/>
  <c r="AQ57" i="53" s="1"/>
  <c r="AP55" i="54"/>
  <c r="AQ55" i="53" s="1"/>
  <c r="AX57" i="40"/>
  <c r="AX57" i="54" s="1"/>
  <c r="AY57" i="53" s="1"/>
  <c r="AX55" i="54"/>
  <c r="AY55" i="53" s="1"/>
  <c r="AC112" i="41"/>
  <c r="AQ111" i="41"/>
  <c r="K111" i="41"/>
  <c r="BA111" i="41"/>
  <c r="AS57" i="41"/>
  <c r="AT115" i="41" s="1"/>
  <c r="AT113" i="41"/>
  <c r="AD111" i="41"/>
  <c r="AI111" i="41"/>
  <c r="V111" i="41"/>
  <c r="BA57" i="41"/>
  <c r="BB115" i="41" s="1"/>
  <c r="BB113" i="41"/>
  <c r="U57" i="41"/>
  <c r="V115" i="41" s="1"/>
  <c r="V113" i="41"/>
  <c r="N111" i="41"/>
  <c r="AM112" i="41"/>
  <c r="Q57" i="41"/>
  <c r="R115" i="41" s="1"/>
  <c r="R113" i="41"/>
  <c r="AN57" i="41"/>
  <c r="AO115" i="41" s="1"/>
  <c r="AO113" i="41"/>
  <c r="H57" i="41"/>
  <c r="I115" i="41" s="1"/>
  <c r="I113" i="41"/>
  <c r="H112" i="41"/>
  <c r="S111" i="41"/>
  <c r="BC112" i="41"/>
  <c r="AA112" i="41"/>
  <c r="Y111" i="41"/>
  <c r="T112" i="41"/>
  <c r="AE58" i="53"/>
  <c r="O58" i="53"/>
  <c r="AH57" i="40"/>
  <c r="AH57" i="54" s="1"/>
  <c r="AI57" i="53" s="1"/>
  <c r="AH55" i="54"/>
  <c r="AI55" i="53" s="1"/>
  <c r="R58" i="53"/>
  <c r="I58" i="53"/>
  <c r="AE13" i="53"/>
  <c r="O13" i="53"/>
  <c r="N58" i="53"/>
  <c r="AK58" i="53"/>
  <c r="AZ118" i="8"/>
  <c r="BA58" i="52"/>
  <c r="AR118" i="8"/>
  <c r="AS58" i="52"/>
  <c r="AJ118" i="8"/>
  <c r="AK58" i="52"/>
  <c r="AB118" i="8"/>
  <c r="AC58" i="52"/>
  <c r="T118" i="8"/>
  <c r="U58" i="52"/>
  <c r="L118" i="8"/>
  <c r="M58" i="52"/>
  <c r="Y118" i="8"/>
  <c r="Z58" i="52"/>
  <c r="AS118" i="8"/>
  <c r="AT58" i="52"/>
  <c r="AX58" i="53"/>
  <c r="AV58" i="52"/>
  <c r="AF58" i="52"/>
  <c r="P58" i="52"/>
  <c r="BA118" i="8"/>
  <c r="BB58" i="52"/>
  <c r="BB56" i="40"/>
  <c r="BB56" i="54" s="1"/>
  <c r="V56" i="40"/>
  <c r="V56" i="54" s="1"/>
  <c r="AP56" i="40"/>
  <c r="AP56" i="54" s="1"/>
  <c r="Z56" i="40"/>
  <c r="Z56" i="54" s="1"/>
  <c r="AL56" i="40"/>
  <c r="AL56" i="54" s="1"/>
  <c r="R15" i="44"/>
  <c r="S15" i="44" s="1"/>
  <c r="T15" i="44" s="1"/>
  <c r="U15" i="44" s="1"/>
  <c r="V15" i="44" s="1"/>
  <c r="W15" i="44" s="1"/>
  <c r="X15" i="44" s="1"/>
  <c r="Y15" i="44" s="1"/>
  <c r="Z15" i="44" s="1"/>
  <c r="AA15" i="44" s="1"/>
  <c r="AB15" i="44" s="1"/>
  <c r="AC15" i="44" s="1"/>
  <c r="AD15" i="44" s="1"/>
  <c r="AE15" i="44" s="1"/>
  <c r="AF15" i="44" s="1"/>
  <c r="R19" i="44" s="1"/>
  <c r="S19" i="44" s="1"/>
  <c r="T19" i="44" s="1"/>
  <c r="U19" i="44" s="1"/>
  <c r="V19" i="44" s="1"/>
  <c r="W19" i="44" s="1"/>
  <c r="X19" i="44" s="1"/>
  <c r="Y19" i="44" s="1"/>
  <c r="Z19" i="44" s="1"/>
  <c r="AA19" i="44" s="1"/>
  <c r="AB19" i="44" s="1"/>
  <c r="AC19" i="44" s="1"/>
  <c r="AD19" i="44" s="1"/>
  <c r="AE19" i="44" s="1"/>
  <c r="AF19" i="44" s="1"/>
  <c r="AG11" i="44"/>
  <c r="AN56" i="41"/>
  <c r="H56" i="41"/>
  <c r="X56" i="41"/>
  <c r="AS56" i="41"/>
  <c r="AV56" i="41"/>
  <c r="N56" i="41"/>
  <c r="L56" i="41"/>
  <c r="R56" i="41"/>
  <c r="AK56" i="41"/>
  <c r="AD56" i="41"/>
  <c r="T56" i="41"/>
  <c r="U114" i="41" s="1"/>
  <c r="AR56" i="41"/>
  <c r="AS114" i="41" s="1"/>
  <c r="P56" i="41"/>
  <c r="AZ56" i="41"/>
  <c r="AT56" i="41"/>
  <c r="AW56" i="41"/>
  <c r="M56" i="41"/>
  <c r="N114" i="41" s="1"/>
  <c r="Z56" i="41"/>
  <c r="AJ56" i="41"/>
  <c r="AK114" i="41" s="1"/>
  <c r="Y56" i="41"/>
  <c r="Z114" i="41" s="1"/>
  <c r="I56" i="41"/>
  <c r="J114" i="41" s="1"/>
  <c r="AC56" i="41"/>
  <c r="AD114" i="41" s="1"/>
  <c r="AF56" i="41"/>
  <c r="BA56" i="41"/>
  <c r="BC56" i="41"/>
  <c r="AM56" i="41"/>
  <c r="AN114" i="41" s="1"/>
  <c r="W56" i="41"/>
  <c r="X114" i="41" s="1"/>
  <c r="G56" i="41"/>
  <c r="H114" i="41" s="1"/>
  <c r="AX56" i="41"/>
  <c r="AB56" i="41"/>
  <c r="AC114" i="41" s="1"/>
  <c r="J56" i="41"/>
  <c r="AG56" i="41"/>
  <c r="Q56" i="41"/>
  <c r="R114" i="41" s="1"/>
  <c r="AY56" i="41"/>
  <c r="AZ114" i="41" s="1"/>
  <c r="AI56" i="41"/>
  <c r="AJ114" i="41" s="1"/>
  <c r="S56" i="41"/>
  <c r="T114" i="41" s="1"/>
  <c r="AO56" i="41"/>
  <c r="AQ56" i="41"/>
  <c r="AR114" i="41" s="1"/>
  <c r="AA56" i="41"/>
  <c r="AB114" i="41" s="1"/>
  <c r="K56" i="41"/>
  <c r="L114" i="41" s="1"/>
  <c r="AH56" i="41"/>
  <c r="AI114" i="41" s="1"/>
  <c r="AI56" i="40"/>
  <c r="AI56" i="54" s="1"/>
  <c r="J56" i="40"/>
  <c r="J56" i="54" s="1"/>
  <c r="AY56" i="40"/>
  <c r="AY56" i="54" s="1"/>
  <c r="S56" i="40"/>
  <c r="S56" i="54" s="1"/>
  <c r="AT56" i="40"/>
  <c r="AT56" i="54" s="1"/>
  <c r="N56" i="40"/>
  <c r="N56" i="54" s="1"/>
  <c r="AO56" i="40"/>
  <c r="AO56" i="54" s="1"/>
  <c r="AP56" i="53" s="1"/>
  <c r="I56" i="40"/>
  <c r="I56" i="54" s="1"/>
  <c r="J56" i="53" s="1"/>
  <c r="BA56" i="40"/>
  <c r="BA56" i="54" s="1"/>
  <c r="BB56" i="53" s="1"/>
  <c r="U56" i="40"/>
  <c r="U56" i="54" s="1"/>
  <c r="V56" i="53" s="1"/>
  <c r="AJ56" i="40"/>
  <c r="AJ56" i="54" s="1"/>
  <c r="H56" i="40"/>
  <c r="H56" i="54" s="1"/>
  <c r="I56" i="53" s="1"/>
  <c r="AF56" i="40"/>
  <c r="AF56" i="54" s="1"/>
  <c r="AV56" i="40"/>
  <c r="AV56" i="54" s="1"/>
  <c r="AV57" i="40"/>
  <c r="AV57" i="54" s="1"/>
  <c r="AW57" i="53" s="1"/>
  <c r="P56" i="40"/>
  <c r="P56" i="54" s="1"/>
  <c r="P57" i="40"/>
  <c r="P57" i="54" s="1"/>
  <c r="Q57" i="53" s="1"/>
  <c r="AC56" i="40"/>
  <c r="AC56" i="54" s="1"/>
  <c r="AD56" i="53" s="1"/>
  <c r="AR56" i="40"/>
  <c r="AR56" i="54" s="1"/>
  <c r="L56" i="40"/>
  <c r="L56" i="54" s="1"/>
  <c r="X56" i="40"/>
  <c r="X56" i="54" s="1"/>
  <c r="AN56" i="40"/>
  <c r="AN56" i="54" s="1"/>
  <c r="AO56" i="53" s="1"/>
  <c r="BB56" i="41"/>
  <c r="BC114" i="41" s="1"/>
  <c r="V56" i="41"/>
  <c r="W114" i="41" s="1"/>
  <c r="AU56" i="41"/>
  <c r="AV114" i="41" s="1"/>
  <c r="AE56" i="41"/>
  <c r="AF114" i="41" s="1"/>
  <c r="O56" i="41"/>
  <c r="P114" i="41" s="1"/>
  <c r="AL56" i="41"/>
  <c r="AM114" i="41" s="1"/>
  <c r="AP56" i="41"/>
  <c r="AQ114" i="41" s="1"/>
  <c r="AW56" i="40"/>
  <c r="AW56" i="54" s="1"/>
  <c r="AX56" i="53" s="1"/>
  <c r="Q56" i="40"/>
  <c r="Q56" i="54" s="1"/>
  <c r="R56" i="53" s="1"/>
  <c r="AU56" i="40"/>
  <c r="AU56" i="54" s="1"/>
  <c r="AV56" i="53" s="1"/>
  <c r="AE56" i="40"/>
  <c r="AE56" i="54" s="1"/>
  <c r="AF56" i="53" s="1"/>
  <c r="O56" i="40"/>
  <c r="O56" i="54" s="1"/>
  <c r="P56" i="53" s="1"/>
  <c r="AQ56" i="40"/>
  <c r="AQ56" i="54" s="1"/>
  <c r="AR56" i="53" s="1"/>
  <c r="AA56" i="40"/>
  <c r="AA56" i="54" s="1"/>
  <c r="K56" i="40"/>
  <c r="K56" i="54" s="1"/>
  <c r="L56" i="53" s="1"/>
  <c r="AG56" i="40"/>
  <c r="AG56" i="54" s="1"/>
  <c r="AH56" i="53" s="1"/>
  <c r="AS56" i="40"/>
  <c r="AS56" i="54" s="1"/>
  <c r="AT56" i="53" s="1"/>
  <c r="M56" i="40"/>
  <c r="M56" i="54" s="1"/>
  <c r="N56" i="53" s="1"/>
  <c r="AB56" i="40"/>
  <c r="AB56" i="54" s="1"/>
  <c r="AC56" i="53" s="1"/>
  <c r="BC56" i="40"/>
  <c r="BC56" i="54" s="1"/>
  <c r="AM56" i="40"/>
  <c r="AM56" i="54" s="1"/>
  <c r="AN56" i="53" s="1"/>
  <c r="W56" i="40"/>
  <c r="W56" i="54" s="1"/>
  <c r="X56" i="53" s="1"/>
  <c r="G56" i="40"/>
  <c r="G56" i="54" s="1"/>
  <c r="H56" i="53" s="1"/>
  <c r="Y56" i="40"/>
  <c r="Y56" i="54" s="1"/>
  <c r="Z56" i="53" s="1"/>
  <c r="AK56" i="40"/>
  <c r="AK56" i="54" s="1"/>
  <c r="AL56" i="53" s="1"/>
  <c r="AZ56" i="40"/>
  <c r="AZ56" i="54" s="1"/>
  <c r="BA56" i="53" s="1"/>
  <c r="T56" i="40"/>
  <c r="T56" i="54" s="1"/>
  <c r="U56" i="53" s="1"/>
  <c r="D233" i="8"/>
  <c r="D355" i="8" s="1"/>
  <c r="F425" i="8" s="1"/>
  <c r="B294" i="8"/>
  <c r="B415" i="8" s="1"/>
  <c r="B296" i="8"/>
  <c r="B417" i="8" s="1"/>
  <c r="B235" i="8"/>
  <c r="B357" i="8" s="1"/>
  <c r="B236" i="8"/>
  <c r="B358" i="8" s="1"/>
  <c r="D296" i="8"/>
  <c r="D417" i="8" s="1"/>
  <c r="F428" i="8" s="1"/>
  <c r="D235" i="8"/>
  <c r="D357" i="8" s="1"/>
  <c r="F429" i="8" s="1"/>
  <c r="A297" i="8"/>
  <c r="A418" i="8" s="1"/>
  <c r="A236" i="8"/>
  <c r="A358" i="8" s="1"/>
  <c r="C234" i="8"/>
  <c r="C356" i="8" s="1"/>
  <c r="D234" i="8"/>
  <c r="D356" i="8" s="1"/>
  <c r="F427" i="8" s="1"/>
  <c r="A235" i="8"/>
  <c r="A357" i="8" s="1"/>
  <c r="B295" i="8"/>
  <c r="B416" i="8" s="1"/>
  <c r="B234" i="8"/>
  <c r="B356" i="8" s="1"/>
  <c r="D297" i="8"/>
  <c r="D418" i="8" s="1"/>
  <c r="F430" i="8" s="1"/>
  <c r="D236" i="8"/>
  <c r="D358" i="8" s="1"/>
  <c r="F431" i="8" s="1"/>
  <c r="A233" i="8"/>
  <c r="A355" i="8" s="1"/>
  <c r="A234" i="8"/>
  <c r="A356" i="8" s="1"/>
  <c r="C235" i="8"/>
  <c r="C357" i="8" s="1"/>
  <c r="C236" i="8"/>
  <c r="C358" i="8" s="1"/>
  <c r="C294" i="8"/>
  <c r="C415" i="8" s="1"/>
  <c r="BG550" i="8"/>
  <c r="BF550" i="8"/>
  <c r="BE549" i="8"/>
  <c r="BD549" i="8"/>
  <c r="BG516" i="8"/>
  <c r="BF516" i="8"/>
  <c r="BE515" i="8"/>
  <c r="BD515" i="8"/>
  <c r="BG476" i="8"/>
  <c r="BG569" i="8" s="1"/>
  <c r="BF476" i="8"/>
  <c r="BF568" i="8" s="1"/>
  <c r="BE475" i="8"/>
  <c r="BE567" i="8" s="1"/>
  <c r="BD475" i="8"/>
  <c r="BD566" i="8" s="1"/>
  <c r="BC52" i="5"/>
  <c r="BB52" i="5"/>
  <c r="BA52" i="5"/>
  <c r="AZ52" i="5"/>
  <c r="AZ172" i="8" s="1"/>
  <c r="AY52" i="5"/>
  <c r="AX52" i="5"/>
  <c r="AW52" i="5"/>
  <c r="AV52" i="5"/>
  <c r="AV172" i="8" s="1"/>
  <c r="AU52" i="5"/>
  <c r="AT52" i="5"/>
  <c r="AS52" i="5"/>
  <c r="AR52" i="5"/>
  <c r="AR172" i="8" s="1"/>
  <c r="AQ52" i="5"/>
  <c r="AP52" i="5"/>
  <c r="AO52" i="5"/>
  <c r="AN52" i="5"/>
  <c r="AN172" i="8" s="1"/>
  <c r="AM52" i="5"/>
  <c r="AL52" i="5"/>
  <c r="AK52" i="5"/>
  <c r="AJ52" i="5"/>
  <c r="AJ172" i="8" s="1"/>
  <c r="AI52" i="5"/>
  <c r="AH52" i="5"/>
  <c r="AG52" i="5"/>
  <c r="AF52" i="5"/>
  <c r="AF172" i="8" s="1"/>
  <c r="AE52" i="5"/>
  <c r="AD52" i="5"/>
  <c r="AC52" i="5"/>
  <c r="AB52" i="5"/>
  <c r="AB172" i="8" s="1"/>
  <c r="AA52" i="5"/>
  <c r="Z52" i="5"/>
  <c r="Y52" i="5"/>
  <c r="X52" i="5"/>
  <c r="X172" i="8" s="1"/>
  <c r="W52" i="5"/>
  <c r="V52" i="5"/>
  <c r="U52" i="5"/>
  <c r="T52" i="5"/>
  <c r="T172" i="8" s="1"/>
  <c r="S52" i="5"/>
  <c r="R52" i="5"/>
  <c r="Q52" i="5"/>
  <c r="P52" i="5"/>
  <c r="P172" i="8" s="1"/>
  <c r="O52" i="5"/>
  <c r="N52" i="5"/>
  <c r="M52" i="5"/>
  <c r="L52" i="5"/>
  <c r="L172" i="8" s="1"/>
  <c r="K52" i="5"/>
  <c r="J52" i="5"/>
  <c r="I52" i="5"/>
  <c r="H52" i="5"/>
  <c r="H172" i="8" s="1"/>
  <c r="G52" i="5"/>
  <c r="BC51" i="5"/>
  <c r="BB51" i="5"/>
  <c r="BA51" i="5"/>
  <c r="BA171" i="8" s="1"/>
  <c r="AZ51" i="5"/>
  <c r="AY51" i="5"/>
  <c r="AX51" i="5"/>
  <c r="AW51" i="5"/>
  <c r="AW171" i="8" s="1"/>
  <c r="AV51" i="5"/>
  <c r="AU51" i="5"/>
  <c r="AT51" i="5"/>
  <c r="AS51" i="5"/>
  <c r="AS171" i="8" s="1"/>
  <c r="AR51" i="5"/>
  <c r="AQ51" i="5"/>
  <c r="AP51" i="5"/>
  <c r="AO51" i="5"/>
  <c r="AO171" i="8" s="1"/>
  <c r="AN51" i="5"/>
  <c r="AM51" i="5"/>
  <c r="AL51" i="5"/>
  <c r="AK51" i="5"/>
  <c r="AK171" i="8" s="1"/>
  <c r="AJ51" i="5"/>
  <c r="AI51" i="5"/>
  <c r="AH51" i="5"/>
  <c r="AG51" i="5"/>
  <c r="AG171" i="8" s="1"/>
  <c r="AF51" i="5"/>
  <c r="AE51" i="5"/>
  <c r="AD51" i="5"/>
  <c r="AC51" i="5"/>
  <c r="AC171" i="8" s="1"/>
  <c r="AB51" i="5"/>
  <c r="AA51" i="5"/>
  <c r="Z51" i="5"/>
  <c r="Y51" i="5"/>
  <c r="Y171" i="8" s="1"/>
  <c r="X51" i="5"/>
  <c r="W51" i="5"/>
  <c r="V51" i="5"/>
  <c r="U51" i="5"/>
  <c r="U171" i="8" s="1"/>
  <c r="T51" i="5"/>
  <c r="S51" i="5"/>
  <c r="R51" i="5"/>
  <c r="Q51" i="5"/>
  <c r="Q171" i="8" s="1"/>
  <c r="P51" i="5"/>
  <c r="O51" i="5"/>
  <c r="N51" i="5"/>
  <c r="M51" i="5"/>
  <c r="M171" i="8" s="1"/>
  <c r="L51" i="5"/>
  <c r="K51" i="5"/>
  <c r="J51" i="5"/>
  <c r="I51" i="5"/>
  <c r="I171" i="8" s="1"/>
  <c r="H51" i="5"/>
  <c r="G51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BC49" i="5"/>
  <c r="BC169" i="8" s="1"/>
  <c r="BB49" i="5"/>
  <c r="BA49" i="5"/>
  <c r="AZ49" i="5"/>
  <c r="AY49" i="5"/>
  <c r="AY169" i="8" s="1"/>
  <c r="AX49" i="5"/>
  <c r="AW49" i="5"/>
  <c r="AV49" i="5"/>
  <c r="AU49" i="5"/>
  <c r="AU169" i="8" s="1"/>
  <c r="AT49" i="5"/>
  <c r="AS49" i="5"/>
  <c r="AR49" i="5"/>
  <c r="AQ49" i="5"/>
  <c r="AQ169" i="8" s="1"/>
  <c r="AP49" i="5"/>
  <c r="AO49" i="5"/>
  <c r="AN49" i="5"/>
  <c r="AM49" i="5"/>
  <c r="AM169" i="8" s="1"/>
  <c r="AL49" i="5"/>
  <c r="AK49" i="5"/>
  <c r="AJ49" i="5"/>
  <c r="AI49" i="5"/>
  <c r="AI169" i="8" s="1"/>
  <c r="AH49" i="5"/>
  <c r="AG49" i="5"/>
  <c r="AF49" i="5"/>
  <c r="AE49" i="5"/>
  <c r="AE169" i="8" s="1"/>
  <c r="AD49" i="5"/>
  <c r="AC49" i="5"/>
  <c r="AB49" i="5"/>
  <c r="AA49" i="5"/>
  <c r="AA169" i="8" s="1"/>
  <c r="Z49" i="5"/>
  <c r="Y49" i="5"/>
  <c r="X49" i="5"/>
  <c r="W49" i="5"/>
  <c r="W169" i="8" s="1"/>
  <c r="V49" i="5"/>
  <c r="U49" i="5"/>
  <c r="T49" i="5"/>
  <c r="S49" i="5"/>
  <c r="S169" i="8" s="1"/>
  <c r="R49" i="5"/>
  <c r="Q49" i="5"/>
  <c r="P49" i="5"/>
  <c r="O49" i="5"/>
  <c r="O169" i="8" s="1"/>
  <c r="N49" i="5"/>
  <c r="M49" i="5"/>
  <c r="L49" i="5"/>
  <c r="K49" i="5"/>
  <c r="K169" i="8" s="1"/>
  <c r="J49" i="5"/>
  <c r="I49" i="5"/>
  <c r="H49" i="5"/>
  <c r="G49" i="5"/>
  <c r="G169" i="8" s="1"/>
  <c r="BC48" i="5"/>
  <c r="BB48" i="5"/>
  <c r="BA48" i="5"/>
  <c r="AZ48" i="5"/>
  <c r="AZ168" i="8" s="1"/>
  <c r="AY48" i="5"/>
  <c r="AX48" i="5"/>
  <c r="AW48" i="5"/>
  <c r="AV48" i="5"/>
  <c r="AV168" i="8" s="1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F168" i="8" s="1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P168" i="8" s="1"/>
  <c r="O48" i="5"/>
  <c r="N48" i="5"/>
  <c r="M48" i="5"/>
  <c r="L48" i="5"/>
  <c r="K48" i="5"/>
  <c r="J48" i="5"/>
  <c r="I48" i="5"/>
  <c r="H48" i="5"/>
  <c r="G48" i="5"/>
  <c r="BC47" i="5"/>
  <c r="BB47" i="5"/>
  <c r="BA47" i="5"/>
  <c r="BA167" i="8" s="1"/>
  <c r="AZ47" i="5"/>
  <c r="AY47" i="5"/>
  <c r="AX47" i="5"/>
  <c r="AW47" i="5"/>
  <c r="AW167" i="8" s="1"/>
  <c r="AV47" i="5"/>
  <c r="AU47" i="5"/>
  <c r="AT47" i="5"/>
  <c r="AS47" i="5"/>
  <c r="AS167" i="8" s="1"/>
  <c r="AR47" i="5"/>
  <c r="AQ47" i="5"/>
  <c r="AP47" i="5"/>
  <c r="AO47" i="5"/>
  <c r="AO167" i="8" s="1"/>
  <c r="AN47" i="5"/>
  <c r="AM47" i="5"/>
  <c r="AL47" i="5"/>
  <c r="AK47" i="5"/>
  <c r="AK167" i="8" s="1"/>
  <c r="AJ47" i="5"/>
  <c r="AI47" i="5"/>
  <c r="AH47" i="5"/>
  <c r="AG47" i="5"/>
  <c r="AG167" i="8" s="1"/>
  <c r="AF47" i="5"/>
  <c r="AE47" i="5"/>
  <c r="AD47" i="5"/>
  <c r="AC47" i="5"/>
  <c r="AC167" i="8" s="1"/>
  <c r="AB47" i="5"/>
  <c r="AA47" i="5"/>
  <c r="Z47" i="5"/>
  <c r="Y47" i="5"/>
  <c r="Y167" i="8" s="1"/>
  <c r="X47" i="5"/>
  <c r="W47" i="5"/>
  <c r="V47" i="5"/>
  <c r="U47" i="5"/>
  <c r="U167" i="8" s="1"/>
  <c r="T47" i="5"/>
  <c r="S47" i="5"/>
  <c r="R47" i="5"/>
  <c r="Q47" i="5"/>
  <c r="Q167" i="8" s="1"/>
  <c r="P47" i="5"/>
  <c r="O47" i="5"/>
  <c r="N47" i="5"/>
  <c r="M47" i="5"/>
  <c r="M167" i="8" s="1"/>
  <c r="L47" i="5"/>
  <c r="K47" i="5"/>
  <c r="J47" i="5"/>
  <c r="I47" i="5"/>
  <c r="I167" i="8" s="1"/>
  <c r="H47" i="5"/>
  <c r="G47" i="5"/>
  <c r="BC46" i="5"/>
  <c r="BB46" i="5"/>
  <c r="BB166" i="8" s="1"/>
  <c r="BA46" i="5"/>
  <c r="AZ46" i="5"/>
  <c r="AY46" i="5"/>
  <c r="AX46" i="5"/>
  <c r="AX166" i="8" s="1"/>
  <c r="AW46" i="5"/>
  <c r="AV46" i="5"/>
  <c r="AU46" i="5"/>
  <c r="AT46" i="5"/>
  <c r="AS46" i="5"/>
  <c r="AR46" i="5"/>
  <c r="AQ46" i="5"/>
  <c r="AP46" i="5"/>
  <c r="AO46" i="5"/>
  <c r="AN46" i="5"/>
  <c r="AM46" i="5"/>
  <c r="AL46" i="5"/>
  <c r="AL166" i="8" s="1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V166" i="8" s="1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BC45" i="5"/>
  <c r="BC165" i="8" s="1"/>
  <c r="BB45" i="5"/>
  <c r="BA45" i="5"/>
  <c r="AZ45" i="5"/>
  <c r="AY45" i="5"/>
  <c r="AY165" i="8" s="1"/>
  <c r="AX45" i="5"/>
  <c r="AW45" i="5"/>
  <c r="AV45" i="5"/>
  <c r="AU45" i="5"/>
  <c r="AT45" i="5"/>
  <c r="AS45" i="5"/>
  <c r="AR45" i="5"/>
  <c r="AQ45" i="5"/>
  <c r="AQ165" i="8" s="1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AA165" i="8" s="1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K165" i="8" s="1"/>
  <c r="J45" i="5"/>
  <c r="I45" i="5"/>
  <c r="H45" i="5"/>
  <c r="G45" i="5"/>
  <c r="BC44" i="5"/>
  <c r="BB44" i="5"/>
  <c r="BA44" i="5"/>
  <c r="AZ44" i="5"/>
  <c r="AZ164" i="8" s="1"/>
  <c r="AY44" i="5"/>
  <c r="AX44" i="5"/>
  <c r="AW44" i="5"/>
  <c r="AV44" i="5"/>
  <c r="AV164" i="8" s="1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F164" i="8" s="1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P164" i="8" s="1"/>
  <c r="O44" i="5"/>
  <c r="N44" i="5"/>
  <c r="M44" i="5"/>
  <c r="L44" i="5"/>
  <c r="K44" i="5"/>
  <c r="J44" i="5"/>
  <c r="I44" i="5"/>
  <c r="H44" i="5"/>
  <c r="G44" i="5"/>
  <c r="BC43" i="5"/>
  <c r="BB43" i="5"/>
  <c r="BA43" i="5"/>
  <c r="BA163" i="8" s="1"/>
  <c r="AZ43" i="5"/>
  <c r="AY43" i="5"/>
  <c r="AX43" i="5"/>
  <c r="AW43" i="5"/>
  <c r="AW163" i="8" s="1"/>
  <c r="AV43" i="5"/>
  <c r="AU43" i="5"/>
  <c r="AT43" i="5"/>
  <c r="AS43" i="5"/>
  <c r="AS163" i="8" s="1"/>
  <c r="AR43" i="5"/>
  <c r="AQ43" i="5"/>
  <c r="AP43" i="5"/>
  <c r="AO43" i="5"/>
  <c r="AO163" i="8" s="1"/>
  <c r="AN43" i="5"/>
  <c r="AM43" i="5"/>
  <c r="AL43" i="5"/>
  <c r="AK43" i="5"/>
  <c r="AK163" i="8" s="1"/>
  <c r="AJ43" i="5"/>
  <c r="AI43" i="5"/>
  <c r="AH43" i="5"/>
  <c r="AG43" i="5"/>
  <c r="AF43" i="5"/>
  <c r="AE43" i="5"/>
  <c r="AD43" i="5"/>
  <c r="AC43" i="5"/>
  <c r="AC163" i="8" s="1"/>
  <c r="AB43" i="5"/>
  <c r="AA43" i="5"/>
  <c r="Z43" i="5"/>
  <c r="Y43" i="5"/>
  <c r="Y163" i="8" s="1"/>
  <c r="X43" i="5"/>
  <c r="W43" i="5"/>
  <c r="V43" i="5"/>
  <c r="U43" i="5"/>
  <c r="U163" i="8" s="1"/>
  <c r="T43" i="5"/>
  <c r="S43" i="5"/>
  <c r="R43" i="5"/>
  <c r="Q43" i="5"/>
  <c r="Q163" i="8" s="1"/>
  <c r="P43" i="5"/>
  <c r="O43" i="5"/>
  <c r="N43" i="5"/>
  <c r="M43" i="5"/>
  <c r="M163" i="8" s="1"/>
  <c r="L43" i="5"/>
  <c r="K43" i="5"/>
  <c r="J43" i="5"/>
  <c r="I43" i="5"/>
  <c r="I163" i="8" s="1"/>
  <c r="H43" i="5"/>
  <c r="G43" i="5"/>
  <c r="BC42" i="5"/>
  <c r="BB42" i="5"/>
  <c r="BB162" i="8" s="1"/>
  <c r="BA42" i="5"/>
  <c r="AZ42" i="5"/>
  <c r="AY42" i="5"/>
  <c r="AX42" i="5"/>
  <c r="AX162" i="8" s="1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Z162" i="8" s="1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J162" i="8" s="1"/>
  <c r="I42" i="5"/>
  <c r="H42" i="5"/>
  <c r="G42" i="5"/>
  <c r="BC41" i="5"/>
  <c r="BC161" i="8" s="1"/>
  <c r="BB41" i="5"/>
  <c r="BA41" i="5"/>
  <c r="AZ41" i="5"/>
  <c r="AY41" i="5"/>
  <c r="AY161" i="8" s="1"/>
  <c r="AX41" i="5"/>
  <c r="AW41" i="5"/>
  <c r="AV41" i="5"/>
  <c r="AU41" i="5"/>
  <c r="AU161" i="8" s="1"/>
  <c r="AT41" i="5"/>
  <c r="AS41" i="5"/>
  <c r="AR41" i="5"/>
  <c r="AQ41" i="5"/>
  <c r="AQ161" i="8" s="1"/>
  <c r="AP41" i="5"/>
  <c r="AO41" i="5"/>
  <c r="AN41" i="5"/>
  <c r="AM41" i="5"/>
  <c r="AM161" i="8" s="1"/>
  <c r="AL41" i="5"/>
  <c r="AK41" i="5"/>
  <c r="AJ41" i="5"/>
  <c r="AI41" i="5"/>
  <c r="AI161" i="8" s="1"/>
  <c r="AH41" i="5"/>
  <c r="AG41" i="5"/>
  <c r="AF41" i="5"/>
  <c r="AE41" i="5"/>
  <c r="AE161" i="8" s="1"/>
  <c r="AD41" i="5"/>
  <c r="AC41" i="5"/>
  <c r="AB41" i="5"/>
  <c r="AA41" i="5"/>
  <c r="AA161" i="8" s="1"/>
  <c r="Z41" i="5"/>
  <c r="Y41" i="5"/>
  <c r="X41" i="5"/>
  <c r="W41" i="5"/>
  <c r="W161" i="8" s="1"/>
  <c r="V41" i="5"/>
  <c r="U41" i="5"/>
  <c r="T41" i="5"/>
  <c r="S41" i="5"/>
  <c r="S161" i="8" s="1"/>
  <c r="R41" i="5"/>
  <c r="Q41" i="5"/>
  <c r="P41" i="5"/>
  <c r="O41" i="5"/>
  <c r="O161" i="8" s="1"/>
  <c r="N41" i="5"/>
  <c r="M41" i="5"/>
  <c r="L41" i="5"/>
  <c r="K41" i="5"/>
  <c r="K161" i="8" s="1"/>
  <c r="J41" i="5"/>
  <c r="I41" i="5"/>
  <c r="H41" i="5"/>
  <c r="G41" i="5"/>
  <c r="G161" i="8" s="1"/>
  <c r="BC40" i="5"/>
  <c r="BB40" i="5"/>
  <c r="BA40" i="5"/>
  <c r="AZ40" i="5"/>
  <c r="AZ160" i="8" s="1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L160" i="8" s="1"/>
  <c r="K40" i="5"/>
  <c r="J40" i="5"/>
  <c r="I40" i="5"/>
  <c r="H40" i="5"/>
  <c r="G40" i="5"/>
  <c r="BC39" i="5"/>
  <c r="BB39" i="5"/>
  <c r="BA39" i="5"/>
  <c r="BA159" i="8" s="1"/>
  <c r="AZ39" i="5"/>
  <c r="AY39" i="5"/>
  <c r="AX39" i="5"/>
  <c r="AW39" i="5"/>
  <c r="AW159" i="8" s="1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BC38" i="5"/>
  <c r="BB38" i="5"/>
  <c r="BB158" i="8" s="1"/>
  <c r="BA38" i="5"/>
  <c r="AZ38" i="5"/>
  <c r="AY38" i="5"/>
  <c r="AX38" i="5"/>
  <c r="AX158" i="8" s="1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H158" i="8" s="1"/>
  <c r="AG38" i="5"/>
  <c r="AF38" i="5"/>
  <c r="AE38" i="5"/>
  <c r="AD38" i="5"/>
  <c r="AD158" i="8" s="1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N158" i="8" s="1"/>
  <c r="M38" i="5"/>
  <c r="L38" i="5"/>
  <c r="K38" i="5"/>
  <c r="J38" i="5"/>
  <c r="I38" i="5"/>
  <c r="H38" i="5"/>
  <c r="G38" i="5"/>
  <c r="BC37" i="5"/>
  <c r="BC157" i="8" s="1"/>
  <c r="BB37" i="5"/>
  <c r="BA37" i="5"/>
  <c r="AZ37" i="5"/>
  <c r="AY37" i="5"/>
  <c r="AY157" i="8" s="1"/>
  <c r="AX37" i="5"/>
  <c r="AW37" i="5"/>
  <c r="AV37" i="5"/>
  <c r="AU37" i="5"/>
  <c r="AU157" i="8" s="1"/>
  <c r="AT37" i="5"/>
  <c r="AS37" i="5"/>
  <c r="AR37" i="5"/>
  <c r="AQ37" i="5"/>
  <c r="AQ157" i="8" s="1"/>
  <c r="AP37" i="5"/>
  <c r="AO37" i="5"/>
  <c r="AN37" i="5"/>
  <c r="AM37" i="5"/>
  <c r="AM157" i="8" s="1"/>
  <c r="AL37" i="5"/>
  <c r="AK37" i="5"/>
  <c r="AJ37" i="5"/>
  <c r="AI37" i="5"/>
  <c r="AI157" i="8" s="1"/>
  <c r="AH37" i="5"/>
  <c r="AG37" i="5"/>
  <c r="AF37" i="5"/>
  <c r="AE37" i="5"/>
  <c r="AE157" i="8" s="1"/>
  <c r="AD37" i="5"/>
  <c r="AC37" i="5"/>
  <c r="AB37" i="5"/>
  <c r="AA37" i="5"/>
  <c r="AA157" i="8" s="1"/>
  <c r="Z37" i="5"/>
  <c r="Y37" i="5"/>
  <c r="X37" i="5"/>
  <c r="W37" i="5"/>
  <c r="W157" i="8" s="1"/>
  <c r="V37" i="5"/>
  <c r="U37" i="5"/>
  <c r="T37" i="5"/>
  <c r="S37" i="5"/>
  <c r="S157" i="8" s="1"/>
  <c r="R37" i="5"/>
  <c r="Q37" i="5"/>
  <c r="P37" i="5"/>
  <c r="O37" i="5"/>
  <c r="O157" i="8" s="1"/>
  <c r="N37" i="5"/>
  <c r="M37" i="5"/>
  <c r="L37" i="5"/>
  <c r="K37" i="5"/>
  <c r="K157" i="8" s="1"/>
  <c r="J37" i="5"/>
  <c r="I37" i="5"/>
  <c r="H37" i="5"/>
  <c r="G37" i="5"/>
  <c r="G157" i="8" s="1"/>
  <c r="BC36" i="5"/>
  <c r="BB36" i="5"/>
  <c r="BA36" i="5"/>
  <c r="AZ36" i="5"/>
  <c r="AZ156" i="8" s="1"/>
  <c r="AY36" i="5"/>
  <c r="AX36" i="5"/>
  <c r="AW36" i="5"/>
  <c r="AV36" i="5"/>
  <c r="AV156" i="8" s="1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F156" i="8" s="1"/>
  <c r="AE36" i="5"/>
  <c r="AD36" i="5"/>
  <c r="AC36" i="5"/>
  <c r="AB36" i="5"/>
  <c r="AB156" i="8" s="1"/>
  <c r="AA36" i="5"/>
  <c r="Z36" i="5"/>
  <c r="Y36" i="5"/>
  <c r="X36" i="5"/>
  <c r="X156" i="8" s="1"/>
  <c r="W36" i="5"/>
  <c r="V36" i="5"/>
  <c r="U36" i="5"/>
  <c r="T36" i="5"/>
  <c r="S36" i="5"/>
  <c r="R36" i="5"/>
  <c r="Q36" i="5"/>
  <c r="P36" i="5"/>
  <c r="P156" i="8" s="1"/>
  <c r="O36" i="5"/>
  <c r="N36" i="5"/>
  <c r="M36" i="5"/>
  <c r="L36" i="5"/>
  <c r="K36" i="5"/>
  <c r="J36" i="5"/>
  <c r="I36" i="5"/>
  <c r="H36" i="5"/>
  <c r="H156" i="8" s="1"/>
  <c r="G36" i="5"/>
  <c r="BC35" i="5"/>
  <c r="BB35" i="5"/>
  <c r="BA35" i="5"/>
  <c r="BA155" i="8" s="1"/>
  <c r="AZ35" i="5"/>
  <c r="AY35" i="5"/>
  <c r="AX35" i="5"/>
  <c r="AW35" i="5"/>
  <c r="AW155" i="8" s="1"/>
  <c r="AV35" i="5"/>
  <c r="AU35" i="5"/>
  <c r="AT35" i="5"/>
  <c r="AS35" i="5"/>
  <c r="AS155" i="8" s="1"/>
  <c r="AR35" i="5"/>
  <c r="AQ35" i="5"/>
  <c r="AP35" i="5"/>
  <c r="AO35" i="5"/>
  <c r="AO155" i="8" s="1"/>
  <c r="AN35" i="5"/>
  <c r="AM35" i="5"/>
  <c r="AL35" i="5"/>
  <c r="AK35" i="5"/>
  <c r="AK155" i="8" s="1"/>
  <c r="AJ35" i="5"/>
  <c r="AI35" i="5"/>
  <c r="AH35" i="5"/>
  <c r="AG35" i="5"/>
  <c r="AG155" i="8" s="1"/>
  <c r="AF35" i="5"/>
  <c r="AE35" i="5"/>
  <c r="AD35" i="5"/>
  <c r="AC35" i="5"/>
  <c r="AC155" i="8" s="1"/>
  <c r="AB35" i="5"/>
  <c r="AA35" i="5"/>
  <c r="Z35" i="5"/>
  <c r="Y35" i="5"/>
  <c r="Y155" i="8" s="1"/>
  <c r="X35" i="5"/>
  <c r="W35" i="5"/>
  <c r="V35" i="5"/>
  <c r="U35" i="5"/>
  <c r="U155" i="8" s="1"/>
  <c r="T35" i="5"/>
  <c r="S35" i="5"/>
  <c r="R35" i="5"/>
  <c r="Q35" i="5"/>
  <c r="Q155" i="8" s="1"/>
  <c r="P35" i="5"/>
  <c r="O35" i="5"/>
  <c r="N35" i="5"/>
  <c r="M35" i="5"/>
  <c r="M155" i="8" s="1"/>
  <c r="L35" i="5"/>
  <c r="K35" i="5"/>
  <c r="J35" i="5"/>
  <c r="I35" i="5"/>
  <c r="I155" i="8" s="1"/>
  <c r="H35" i="5"/>
  <c r="G35" i="5"/>
  <c r="BC34" i="5"/>
  <c r="BB34" i="5"/>
  <c r="BB154" i="8" s="1"/>
  <c r="BA34" i="5"/>
  <c r="AZ34" i="5"/>
  <c r="AY34" i="5"/>
  <c r="AX34" i="5"/>
  <c r="AX154" i="8" s="1"/>
  <c r="AW34" i="5"/>
  <c r="AV34" i="5"/>
  <c r="AU34" i="5"/>
  <c r="AT34" i="5"/>
  <c r="AT154" i="8" s="1"/>
  <c r="AS34" i="5"/>
  <c r="AR34" i="5"/>
  <c r="AQ34" i="5"/>
  <c r="AP34" i="5"/>
  <c r="AP154" i="8" s="1"/>
  <c r="AO34" i="5"/>
  <c r="AN34" i="5"/>
  <c r="AM34" i="5"/>
  <c r="AL34" i="5"/>
  <c r="AL154" i="8" s="1"/>
  <c r="AK34" i="5"/>
  <c r="AJ34" i="5"/>
  <c r="AI34" i="5"/>
  <c r="AH34" i="5"/>
  <c r="AH154" i="8" s="1"/>
  <c r="AG34" i="5"/>
  <c r="AF34" i="5"/>
  <c r="AE34" i="5"/>
  <c r="AD34" i="5"/>
  <c r="AD154" i="8" s="1"/>
  <c r="AC34" i="5"/>
  <c r="AB34" i="5"/>
  <c r="AA34" i="5"/>
  <c r="Z34" i="5"/>
  <c r="Z154" i="8" s="1"/>
  <c r="Y34" i="5"/>
  <c r="X34" i="5"/>
  <c r="W34" i="5"/>
  <c r="V34" i="5"/>
  <c r="V154" i="8" s="1"/>
  <c r="U34" i="5"/>
  <c r="T34" i="5"/>
  <c r="S34" i="5"/>
  <c r="R34" i="5"/>
  <c r="R154" i="8" s="1"/>
  <c r="Q34" i="5"/>
  <c r="P34" i="5"/>
  <c r="O34" i="5"/>
  <c r="N34" i="5"/>
  <c r="N154" i="8" s="1"/>
  <c r="M34" i="5"/>
  <c r="L34" i="5"/>
  <c r="K34" i="5"/>
  <c r="J34" i="5"/>
  <c r="J154" i="8" s="1"/>
  <c r="I34" i="5"/>
  <c r="H34" i="5"/>
  <c r="G34" i="5"/>
  <c r="BC33" i="5"/>
  <c r="BC153" i="8" s="1"/>
  <c r="BB33" i="5"/>
  <c r="BA33" i="5"/>
  <c r="AZ33" i="5"/>
  <c r="AY33" i="5"/>
  <c r="AY153" i="8" s="1"/>
  <c r="AX33" i="5"/>
  <c r="AW33" i="5"/>
  <c r="AV33" i="5"/>
  <c r="AU33" i="5"/>
  <c r="AU153" i="8" s="1"/>
  <c r="AT33" i="5"/>
  <c r="AS33" i="5"/>
  <c r="AR33" i="5"/>
  <c r="AQ33" i="5"/>
  <c r="AQ153" i="8" s="1"/>
  <c r="AP33" i="5"/>
  <c r="AO33" i="5"/>
  <c r="AN33" i="5"/>
  <c r="AM33" i="5"/>
  <c r="AM153" i="8" s="1"/>
  <c r="AL33" i="5"/>
  <c r="AK33" i="5"/>
  <c r="AJ33" i="5"/>
  <c r="AI33" i="5"/>
  <c r="AI153" i="8" s="1"/>
  <c r="AH33" i="5"/>
  <c r="AG33" i="5"/>
  <c r="AF33" i="5"/>
  <c r="AE33" i="5"/>
  <c r="AE153" i="8" s="1"/>
  <c r="AD33" i="5"/>
  <c r="AC33" i="5"/>
  <c r="AB33" i="5"/>
  <c r="AA33" i="5"/>
  <c r="AA153" i="8" s="1"/>
  <c r="Z33" i="5"/>
  <c r="Y33" i="5"/>
  <c r="X33" i="5"/>
  <c r="W33" i="5"/>
  <c r="W153" i="8" s="1"/>
  <c r="V33" i="5"/>
  <c r="U33" i="5"/>
  <c r="T33" i="5"/>
  <c r="S33" i="5"/>
  <c r="S153" i="8" s="1"/>
  <c r="R33" i="5"/>
  <c r="Q33" i="5"/>
  <c r="P33" i="5"/>
  <c r="O33" i="5"/>
  <c r="O153" i="8" s="1"/>
  <c r="N33" i="5"/>
  <c r="M33" i="5"/>
  <c r="L33" i="5"/>
  <c r="K33" i="5"/>
  <c r="K153" i="8" s="1"/>
  <c r="J33" i="5"/>
  <c r="I33" i="5"/>
  <c r="H33" i="5"/>
  <c r="G33" i="5"/>
  <c r="G153" i="8" s="1"/>
  <c r="BD153" i="8" s="1"/>
  <c r="BC32" i="5"/>
  <c r="BB32" i="5"/>
  <c r="BA32" i="5"/>
  <c r="AZ32" i="5"/>
  <c r="AZ152" i="8" s="1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X152" i="8" s="1"/>
  <c r="W32" i="5"/>
  <c r="V32" i="5"/>
  <c r="U32" i="5"/>
  <c r="T32" i="5"/>
  <c r="T152" i="8" s="1"/>
  <c r="S32" i="5"/>
  <c r="R32" i="5"/>
  <c r="Q32" i="5"/>
  <c r="P32" i="5"/>
  <c r="P152" i="8" s="1"/>
  <c r="O32" i="5"/>
  <c r="N32" i="5"/>
  <c r="M32" i="5"/>
  <c r="L32" i="5"/>
  <c r="L152" i="8" s="1"/>
  <c r="K32" i="5"/>
  <c r="J32" i="5"/>
  <c r="I32" i="5"/>
  <c r="H32" i="5"/>
  <c r="H152" i="8" s="1"/>
  <c r="G32" i="5"/>
  <c r="BC31" i="5"/>
  <c r="BB31" i="5"/>
  <c r="BA31" i="5"/>
  <c r="BA151" i="8" s="1"/>
  <c r="AZ31" i="5"/>
  <c r="AY31" i="5"/>
  <c r="AX31" i="5"/>
  <c r="AW31" i="5"/>
  <c r="AW151" i="8" s="1"/>
  <c r="AV31" i="5"/>
  <c r="AU31" i="5"/>
  <c r="AT31" i="5"/>
  <c r="AS31" i="5"/>
  <c r="AR31" i="5"/>
  <c r="AQ31" i="5"/>
  <c r="AP31" i="5"/>
  <c r="AO31" i="5"/>
  <c r="AO151" i="8" s="1"/>
  <c r="AN31" i="5"/>
  <c r="AM31" i="5"/>
  <c r="AL31" i="5"/>
  <c r="AK31" i="5"/>
  <c r="AK151" i="8" s="1"/>
  <c r="AJ31" i="5"/>
  <c r="AI31" i="5"/>
  <c r="AH31" i="5"/>
  <c r="AG31" i="5"/>
  <c r="AG151" i="8" s="1"/>
  <c r="AF31" i="5"/>
  <c r="AE31" i="5"/>
  <c r="AD31" i="5"/>
  <c r="AC31" i="5"/>
  <c r="AC151" i="8" s="1"/>
  <c r="AB31" i="5"/>
  <c r="AA31" i="5"/>
  <c r="Z31" i="5"/>
  <c r="Y31" i="5"/>
  <c r="Y151" i="8" s="1"/>
  <c r="X31" i="5"/>
  <c r="W31" i="5"/>
  <c r="V31" i="5"/>
  <c r="U31" i="5"/>
  <c r="U151" i="8" s="1"/>
  <c r="T31" i="5"/>
  <c r="S31" i="5"/>
  <c r="R31" i="5"/>
  <c r="Q31" i="5"/>
  <c r="P31" i="5"/>
  <c r="O31" i="5"/>
  <c r="N31" i="5"/>
  <c r="M31" i="5"/>
  <c r="M151" i="8" s="1"/>
  <c r="L31" i="5"/>
  <c r="K31" i="5"/>
  <c r="J31" i="5"/>
  <c r="I31" i="5"/>
  <c r="I151" i="8" s="1"/>
  <c r="H31" i="5"/>
  <c r="G31" i="5"/>
  <c r="BC30" i="5"/>
  <c r="BB30" i="5"/>
  <c r="BB150" i="8" s="1"/>
  <c r="BA30" i="5"/>
  <c r="AZ30" i="5"/>
  <c r="AY30" i="5"/>
  <c r="AX30" i="5"/>
  <c r="AX150" i="8" s="1"/>
  <c r="AW30" i="5"/>
  <c r="AV30" i="5"/>
  <c r="AU30" i="5"/>
  <c r="AT30" i="5"/>
  <c r="AT150" i="8" s="1"/>
  <c r="AS30" i="5"/>
  <c r="AR30" i="5"/>
  <c r="AQ30" i="5"/>
  <c r="AP30" i="5"/>
  <c r="AP150" i="8" s="1"/>
  <c r="AO30" i="5"/>
  <c r="AN30" i="5"/>
  <c r="AM30" i="5"/>
  <c r="AL30" i="5"/>
  <c r="AL150" i="8" s="1"/>
  <c r="AK30" i="5"/>
  <c r="AJ30" i="5"/>
  <c r="AI30" i="5"/>
  <c r="AH30" i="5"/>
  <c r="AH150" i="8" s="1"/>
  <c r="AG30" i="5"/>
  <c r="AF30" i="5"/>
  <c r="AE30" i="5"/>
  <c r="AD30" i="5"/>
  <c r="AD150" i="8" s="1"/>
  <c r="AC30" i="5"/>
  <c r="AB30" i="5"/>
  <c r="AA30" i="5"/>
  <c r="Z30" i="5"/>
  <c r="Z150" i="8" s="1"/>
  <c r="Y30" i="5"/>
  <c r="X30" i="5"/>
  <c r="W30" i="5"/>
  <c r="V30" i="5"/>
  <c r="V150" i="8" s="1"/>
  <c r="U30" i="5"/>
  <c r="T30" i="5"/>
  <c r="S30" i="5"/>
  <c r="R30" i="5"/>
  <c r="R150" i="8" s="1"/>
  <c r="Q30" i="5"/>
  <c r="P30" i="5"/>
  <c r="O30" i="5"/>
  <c r="N30" i="5"/>
  <c r="N150" i="8" s="1"/>
  <c r="M30" i="5"/>
  <c r="L30" i="5"/>
  <c r="K30" i="5"/>
  <c r="J30" i="5"/>
  <c r="J150" i="8" s="1"/>
  <c r="I30" i="5"/>
  <c r="H30" i="5"/>
  <c r="G30" i="5"/>
  <c r="BC29" i="5"/>
  <c r="BC149" i="8" s="1"/>
  <c r="BB29" i="5"/>
  <c r="BA29" i="5"/>
  <c r="AZ29" i="5"/>
  <c r="AY29" i="5"/>
  <c r="AY149" i="8" s="1"/>
  <c r="AX29" i="5"/>
  <c r="AW29" i="5"/>
  <c r="AV29" i="5"/>
  <c r="AU29" i="5"/>
  <c r="AU149" i="8" s="1"/>
  <c r="AT29" i="5"/>
  <c r="AS29" i="5"/>
  <c r="AR29" i="5"/>
  <c r="AQ29" i="5"/>
  <c r="AQ149" i="8" s="1"/>
  <c r="AP29" i="5"/>
  <c r="AO29" i="5"/>
  <c r="AN29" i="5"/>
  <c r="AM29" i="5"/>
  <c r="AM149" i="8" s="1"/>
  <c r="AL29" i="5"/>
  <c r="AK29" i="5"/>
  <c r="AJ29" i="5"/>
  <c r="AI29" i="5"/>
  <c r="AI149" i="8" s="1"/>
  <c r="AH29" i="5"/>
  <c r="AG29" i="5"/>
  <c r="AF29" i="5"/>
  <c r="AE29" i="5"/>
  <c r="AE149" i="8" s="1"/>
  <c r="AD29" i="5"/>
  <c r="AC29" i="5"/>
  <c r="AB29" i="5"/>
  <c r="AA29" i="5"/>
  <c r="AA149" i="8" s="1"/>
  <c r="Z29" i="5"/>
  <c r="Y29" i="5"/>
  <c r="X29" i="5"/>
  <c r="W29" i="5"/>
  <c r="W149" i="8" s="1"/>
  <c r="V29" i="5"/>
  <c r="U29" i="5"/>
  <c r="T29" i="5"/>
  <c r="S29" i="5"/>
  <c r="S149" i="8" s="1"/>
  <c r="R29" i="5"/>
  <c r="Q29" i="5"/>
  <c r="P29" i="5"/>
  <c r="O29" i="5"/>
  <c r="O149" i="8" s="1"/>
  <c r="N29" i="5"/>
  <c r="M29" i="5"/>
  <c r="L29" i="5"/>
  <c r="K29" i="5"/>
  <c r="K149" i="8" s="1"/>
  <c r="J29" i="5"/>
  <c r="I29" i="5"/>
  <c r="H29" i="5"/>
  <c r="G29" i="5"/>
  <c r="G149" i="8" s="1"/>
  <c r="BC28" i="5"/>
  <c r="BB28" i="5"/>
  <c r="BA28" i="5"/>
  <c r="AZ28" i="5"/>
  <c r="AZ148" i="8" s="1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X148" i="8" s="1"/>
  <c r="W28" i="5"/>
  <c r="V28" i="5"/>
  <c r="U28" i="5"/>
  <c r="T28" i="5"/>
  <c r="T148" i="8" s="1"/>
  <c r="S28" i="5"/>
  <c r="R28" i="5"/>
  <c r="Q28" i="5"/>
  <c r="P28" i="5"/>
  <c r="P148" i="8" s="1"/>
  <c r="O28" i="5"/>
  <c r="N28" i="5"/>
  <c r="M28" i="5"/>
  <c r="L28" i="5"/>
  <c r="L148" i="8" s="1"/>
  <c r="K28" i="5"/>
  <c r="J28" i="5"/>
  <c r="I28" i="5"/>
  <c r="H28" i="5"/>
  <c r="H148" i="8" s="1"/>
  <c r="G28" i="5"/>
  <c r="BC27" i="5"/>
  <c r="BB27" i="5"/>
  <c r="BA27" i="5"/>
  <c r="BA147" i="8" s="1"/>
  <c r="AZ27" i="5"/>
  <c r="AY27" i="5"/>
  <c r="AX27" i="5"/>
  <c r="AW27" i="5"/>
  <c r="AW147" i="8" s="1"/>
  <c r="AV27" i="5"/>
  <c r="AU27" i="5"/>
  <c r="AT27" i="5"/>
  <c r="AS27" i="5"/>
  <c r="AS147" i="8" s="1"/>
  <c r="AR27" i="5"/>
  <c r="AQ27" i="5"/>
  <c r="AP27" i="5"/>
  <c r="AO27" i="5"/>
  <c r="AN27" i="5"/>
  <c r="AM27" i="5"/>
  <c r="AL27" i="5"/>
  <c r="AK27" i="5"/>
  <c r="AK147" i="8" s="1"/>
  <c r="AJ27" i="5"/>
  <c r="AI27" i="5"/>
  <c r="AH27" i="5"/>
  <c r="AG27" i="5"/>
  <c r="AG147" i="8" s="1"/>
  <c r="AF27" i="5"/>
  <c r="AE27" i="5"/>
  <c r="AD27" i="5"/>
  <c r="AC27" i="5"/>
  <c r="AC147" i="8" s="1"/>
  <c r="AB27" i="5"/>
  <c r="AA27" i="5"/>
  <c r="Z27" i="5"/>
  <c r="Y27" i="5"/>
  <c r="Y147" i="8" s="1"/>
  <c r="X27" i="5"/>
  <c r="W27" i="5"/>
  <c r="V27" i="5"/>
  <c r="U27" i="5"/>
  <c r="U147" i="8" s="1"/>
  <c r="T27" i="5"/>
  <c r="S27" i="5"/>
  <c r="R27" i="5"/>
  <c r="Q27" i="5"/>
  <c r="P27" i="5"/>
  <c r="O27" i="5"/>
  <c r="N27" i="5"/>
  <c r="M27" i="5"/>
  <c r="M147" i="8" s="1"/>
  <c r="L27" i="5"/>
  <c r="K27" i="5"/>
  <c r="J27" i="5"/>
  <c r="I27" i="5"/>
  <c r="I147" i="8" s="1"/>
  <c r="H27" i="5"/>
  <c r="G27" i="5"/>
  <c r="BC26" i="5"/>
  <c r="BB26" i="5"/>
  <c r="BB146" i="8" s="1"/>
  <c r="BA26" i="5"/>
  <c r="AZ26" i="5"/>
  <c r="AY26" i="5"/>
  <c r="AX26" i="5"/>
  <c r="AX146" i="8" s="1"/>
  <c r="AW26" i="5"/>
  <c r="AV26" i="5"/>
  <c r="AU26" i="5"/>
  <c r="AT26" i="5"/>
  <c r="AT146" i="8" s="1"/>
  <c r="AS26" i="5"/>
  <c r="AR26" i="5"/>
  <c r="AQ26" i="5"/>
  <c r="AP26" i="5"/>
  <c r="AP146" i="8" s="1"/>
  <c r="AO26" i="5"/>
  <c r="AN26" i="5"/>
  <c r="AM26" i="5"/>
  <c r="AL26" i="5"/>
  <c r="AL146" i="8" s="1"/>
  <c r="AK26" i="5"/>
  <c r="AJ26" i="5"/>
  <c r="AI26" i="5"/>
  <c r="AH26" i="5"/>
  <c r="AH146" i="8" s="1"/>
  <c r="AG26" i="5"/>
  <c r="AF26" i="5"/>
  <c r="AE26" i="5"/>
  <c r="AD26" i="5"/>
  <c r="AD146" i="8" s="1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N146" i="8" s="1"/>
  <c r="M26" i="5"/>
  <c r="L26" i="5"/>
  <c r="K26" i="5"/>
  <c r="J26" i="5"/>
  <c r="J146" i="8" s="1"/>
  <c r="I26" i="5"/>
  <c r="H26" i="5"/>
  <c r="G26" i="5"/>
  <c r="BC25" i="5"/>
  <c r="BC145" i="8" s="1"/>
  <c r="BB25" i="5"/>
  <c r="BA25" i="5"/>
  <c r="AZ25" i="5"/>
  <c r="AY25" i="5"/>
  <c r="AY145" i="8" s="1"/>
  <c r="AX25" i="5"/>
  <c r="AW25" i="5"/>
  <c r="AV25" i="5"/>
  <c r="AU25" i="5"/>
  <c r="AU145" i="8" s="1"/>
  <c r="AT25" i="5"/>
  <c r="AS25" i="5"/>
  <c r="AR25" i="5"/>
  <c r="AQ25" i="5"/>
  <c r="AQ145" i="8" s="1"/>
  <c r="AP25" i="5"/>
  <c r="AO25" i="5"/>
  <c r="AN25" i="5"/>
  <c r="AM25" i="5"/>
  <c r="AM145" i="8" s="1"/>
  <c r="AL25" i="5"/>
  <c r="AK25" i="5"/>
  <c r="AJ25" i="5"/>
  <c r="AI25" i="5"/>
  <c r="AI145" i="8" s="1"/>
  <c r="AH25" i="5"/>
  <c r="AG25" i="5"/>
  <c r="AF25" i="5"/>
  <c r="AE25" i="5"/>
  <c r="AE145" i="8" s="1"/>
  <c r="AD25" i="5"/>
  <c r="AC25" i="5"/>
  <c r="AB25" i="5"/>
  <c r="AA25" i="5"/>
  <c r="AA145" i="8" s="1"/>
  <c r="Z25" i="5"/>
  <c r="Y25" i="5"/>
  <c r="X25" i="5"/>
  <c r="W25" i="5"/>
  <c r="W145" i="8" s="1"/>
  <c r="V25" i="5"/>
  <c r="U25" i="5"/>
  <c r="T25" i="5"/>
  <c r="S25" i="5"/>
  <c r="S145" i="8" s="1"/>
  <c r="R25" i="5"/>
  <c r="Q25" i="5"/>
  <c r="P25" i="5"/>
  <c r="O25" i="5"/>
  <c r="O145" i="8" s="1"/>
  <c r="N25" i="5"/>
  <c r="M25" i="5"/>
  <c r="L25" i="5"/>
  <c r="K25" i="5"/>
  <c r="K145" i="8" s="1"/>
  <c r="J25" i="5"/>
  <c r="I25" i="5"/>
  <c r="H25" i="5"/>
  <c r="G25" i="5"/>
  <c r="G145" i="8" s="1"/>
  <c r="BC24" i="5"/>
  <c r="BB24" i="5"/>
  <c r="BA24" i="5"/>
  <c r="AZ24" i="5"/>
  <c r="AZ144" i="8" s="1"/>
  <c r="AY24" i="5"/>
  <c r="AX24" i="5"/>
  <c r="AW24" i="5"/>
  <c r="AV24" i="5"/>
  <c r="AV144" i="8" s="1"/>
  <c r="AU24" i="5"/>
  <c r="AT24" i="5"/>
  <c r="AS24" i="5"/>
  <c r="AR24" i="5"/>
  <c r="AR144" i="8" s="1"/>
  <c r="AQ24" i="5"/>
  <c r="AP24" i="5"/>
  <c r="AO24" i="5"/>
  <c r="AN24" i="5"/>
  <c r="AN144" i="8" s="1"/>
  <c r="AM24" i="5"/>
  <c r="AL24" i="5"/>
  <c r="AK24" i="5"/>
  <c r="AJ24" i="5"/>
  <c r="AJ144" i="8" s="1"/>
  <c r="AI24" i="5"/>
  <c r="AH24" i="5"/>
  <c r="AG24" i="5"/>
  <c r="AF24" i="5"/>
  <c r="AF144" i="8" s="1"/>
  <c r="AE24" i="5"/>
  <c r="AD24" i="5"/>
  <c r="AC24" i="5"/>
  <c r="AB24" i="5"/>
  <c r="AB144" i="8" s="1"/>
  <c r="AA24" i="5"/>
  <c r="Z24" i="5"/>
  <c r="Y24" i="5"/>
  <c r="X24" i="5"/>
  <c r="X144" i="8" s="1"/>
  <c r="W24" i="5"/>
  <c r="V24" i="5"/>
  <c r="U24" i="5"/>
  <c r="T24" i="5"/>
  <c r="T144" i="8" s="1"/>
  <c r="S24" i="5"/>
  <c r="R24" i="5"/>
  <c r="Q24" i="5"/>
  <c r="P24" i="5"/>
  <c r="P144" i="8" s="1"/>
  <c r="O24" i="5"/>
  <c r="N24" i="5"/>
  <c r="M24" i="5"/>
  <c r="L24" i="5"/>
  <c r="L144" i="8" s="1"/>
  <c r="K24" i="5"/>
  <c r="J24" i="5"/>
  <c r="I24" i="5"/>
  <c r="H24" i="5"/>
  <c r="H144" i="8" s="1"/>
  <c r="G24" i="5"/>
  <c r="BC23" i="5"/>
  <c r="BB23" i="5"/>
  <c r="BA23" i="5"/>
  <c r="BA143" i="8" s="1"/>
  <c r="AZ23" i="5"/>
  <c r="AY23" i="5"/>
  <c r="AX23" i="5"/>
  <c r="AW23" i="5"/>
  <c r="AW143" i="8" s="1"/>
  <c r="AV23" i="5"/>
  <c r="AU23" i="5"/>
  <c r="AT23" i="5"/>
  <c r="AS23" i="5"/>
  <c r="AS143" i="8" s="1"/>
  <c r="AR23" i="5"/>
  <c r="AQ23" i="5"/>
  <c r="AP23" i="5"/>
  <c r="AO23" i="5"/>
  <c r="AO143" i="8" s="1"/>
  <c r="AN23" i="5"/>
  <c r="AM23" i="5"/>
  <c r="AL23" i="5"/>
  <c r="AK23" i="5"/>
  <c r="AK143" i="8" s="1"/>
  <c r="AJ23" i="5"/>
  <c r="AI23" i="5"/>
  <c r="AH23" i="5"/>
  <c r="AG23" i="5"/>
  <c r="AG143" i="8" s="1"/>
  <c r="AF23" i="5"/>
  <c r="AE23" i="5"/>
  <c r="AD23" i="5"/>
  <c r="AC23" i="5"/>
  <c r="AC143" i="8" s="1"/>
  <c r="AB23" i="5"/>
  <c r="AA23" i="5"/>
  <c r="Z23" i="5"/>
  <c r="Y23" i="5"/>
  <c r="Y143" i="8" s="1"/>
  <c r="X23" i="5"/>
  <c r="W23" i="5"/>
  <c r="V23" i="5"/>
  <c r="U23" i="5"/>
  <c r="U143" i="8" s="1"/>
  <c r="T23" i="5"/>
  <c r="S23" i="5"/>
  <c r="R23" i="5"/>
  <c r="Q23" i="5"/>
  <c r="Q143" i="8" s="1"/>
  <c r="P23" i="5"/>
  <c r="O23" i="5"/>
  <c r="N23" i="5"/>
  <c r="M23" i="5"/>
  <c r="M143" i="8" s="1"/>
  <c r="L23" i="5"/>
  <c r="K23" i="5"/>
  <c r="J23" i="5"/>
  <c r="I23" i="5"/>
  <c r="I143" i="8" s="1"/>
  <c r="H23" i="5"/>
  <c r="G23" i="5"/>
  <c r="BC22" i="5"/>
  <c r="BB22" i="5"/>
  <c r="BB142" i="8" s="1"/>
  <c r="BA22" i="5"/>
  <c r="AZ22" i="5"/>
  <c r="AY22" i="5"/>
  <c r="AX22" i="5"/>
  <c r="AX142" i="8" s="1"/>
  <c r="AW22" i="5"/>
  <c r="AV22" i="5"/>
  <c r="AU22" i="5"/>
  <c r="AT22" i="5"/>
  <c r="AT142" i="8" s="1"/>
  <c r="AS22" i="5"/>
  <c r="AR22" i="5"/>
  <c r="AQ22" i="5"/>
  <c r="AP22" i="5"/>
  <c r="AP142" i="8" s="1"/>
  <c r="AO22" i="5"/>
  <c r="AN22" i="5"/>
  <c r="AM22" i="5"/>
  <c r="AL22" i="5"/>
  <c r="AL142" i="8" s="1"/>
  <c r="AK22" i="5"/>
  <c r="AJ22" i="5"/>
  <c r="AI22" i="5"/>
  <c r="AH22" i="5"/>
  <c r="AH142" i="8" s="1"/>
  <c r="AG22" i="5"/>
  <c r="AF22" i="5"/>
  <c r="AE22" i="5"/>
  <c r="AD22" i="5"/>
  <c r="AD142" i="8" s="1"/>
  <c r="AC22" i="5"/>
  <c r="AB22" i="5"/>
  <c r="AA22" i="5"/>
  <c r="Z22" i="5"/>
  <c r="Z142" i="8" s="1"/>
  <c r="Y22" i="5"/>
  <c r="X22" i="5"/>
  <c r="W22" i="5"/>
  <c r="V22" i="5"/>
  <c r="V142" i="8" s="1"/>
  <c r="U22" i="5"/>
  <c r="T22" i="5"/>
  <c r="S22" i="5"/>
  <c r="R22" i="5"/>
  <c r="R142" i="8" s="1"/>
  <c r="Q22" i="5"/>
  <c r="P22" i="5"/>
  <c r="O22" i="5"/>
  <c r="N22" i="5"/>
  <c r="N142" i="8" s="1"/>
  <c r="M22" i="5"/>
  <c r="L22" i="5"/>
  <c r="K22" i="5"/>
  <c r="J22" i="5"/>
  <c r="J142" i="8" s="1"/>
  <c r="I22" i="5"/>
  <c r="H22" i="5"/>
  <c r="G22" i="5"/>
  <c r="BC21" i="5"/>
  <c r="BC141" i="8" s="1"/>
  <c r="BB21" i="5"/>
  <c r="BA21" i="5"/>
  <c r="AZ21" i="5"/>
  <c r="AY21" i="5"/>
  <c r="AY141" i="8" s="1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BC20" i="5"/>
  <c r="BB20" i="5"/>
  <c r="BA20" i="5"/>
  <c r="AZ20" i="5"/>
  <c r="AZ140" i="8" s="1"/>
  <c r="AY20" i="5"/>
  <c r="AX20" i="5"/>
  <c r="AW20" i="5"/>
  <c r="AV20" i="5"/>
  <c r="AV140" i="8" s="1"/>
  <c r="AU20" i="5"/>
  <c r="AT20" i="5"/>
  <c r="AS20" i="5"/>
  <c r="AR20" i="5"/>
  <c r="AR140" i="8" s="1"/>
  <c r="AQ20" i="5"/>
  <c r="AP20" i="5"/>
  <c r="AO20" i="5"/>
  <c r="AN20" i="5"/>
  <c r="AN140" i="8" s="1"/>
  <c r="AM20" i="5"/>
  <c r="AL20" i="5"/>
  <c r="AK20" i="5"/>
  <c r="AJ20" i="5"/>
  <c r="AJ140" i="8" s="1"/>
  <c r="AI20" i="5"/>
  <c r="AH20" i="5"/>
  <c r="AG20" i="5"/>
  <c r="AF20" i="5"/>
  <c r="AF140" i="8" s="1"/>
  <c r="AE20" i="5"/>
  <c r="AD20" i="5"/>
  <c r="AC20" i="5"/>
  <c r="AB20" i="5"/>
  <c r="AB140" i="8" s="1"/>
  <c r="AA20" i="5"/>
  <c r="Z20" i="5"/>
  <c r="Y20" i="5"/>
  <c r="X20" i="5"/>
  <c r="X140" i="8" s="1"/>
  <c r="W20" i="5"/>
  <c r="V20" i="5"/>
  <c r="U20" i="5"/>
  <c r="T20" i="5"/>
  <c r="T140" i="8" s="1"/>
  <c r="S20" i="5"/>
  <c r="R20" i="5"/>
  <c r="Q20" i="5"/>
  <c r="P20" i="5"/>
  <c r="P140" i="8" s="1"/>
  <c r="O20" i="5"/>
  <c r="N20" i="5"/>
  <c r="M20" i="5"/>
  <c r="L20" i="5"/>
  <c r="L140" i="8" s="1"/>
  <c r="K20" i="5"/>
  <c r="J20" i="5"/>
  <c r="I20" i="5"/>
  <c r="H20" i="5"/>
  <c r="H140" i="8" s="1"/>
  <c r="G20" i="5"/>
  <c r="BC19" i="5"/>
  <c r="BB19" i="5"/>
  <c r="BA19" i="5"/>
  <c r="BA139" i="8" s="1"/>
  <c r="AZ19" i="5"/>
  <c r="AY19" i="5"/>
  <c r="AX19" i="5"/>
  <c r="AW19" i="5"/>
  <c r="AW139" i="8" s="1"/>
  <c r="AV19" i="5"/>
  <c r="AU19" i="5"/>
  <c r="AT19" i="5"/>
  <c r="AS19" i="5"/>
  <c r="AS139" i="8" s="1"/>
  <c r="AR19" i="5"/>
  <c r="AQ19" i="5"/>
  <c r="AP19" i="5"/>
  <c r="AO19" i="5"/>
  <c r="AO139" i="8" s="1"/>
  <c r="AN19" i="5"/>
  <c r="AM19" i="5"/>
  <c r="AL19" i="5"/>
  <c r="AK19" i="5"/>
  <c r="AK139" i="8" s="1"/>
  <c r="AJ19" i="5"/>
  <c r="AI19" i="5"/>
  <c r="AH19" i="5"/>
  <c r="AG19" i="5"/>
  <c r="AG139" i="8" s="1"/>
  <c r="AF19" i="5"/>
  <c r="AE19" i="5"/>
  <c r="AD19" i="5"/>
  <c r="AC19" i="5"/>
  <c r="AC139" i="8" s="1"/>
  <c r="AB19" i="5"/>
  <c r="AA19" i="5"/>
  <c r="Z19" i="5"/>
  <c r="Y19" i="5"/>
  <c r="Y139" i="8" s="1"/>
  <c r="X19" i="5"/>
  <c r="W19" i="5"/>
  <c r="V19" i="5"/>
  <c r="U19" i="5"/>
  <c r="U139" i="8" s="1"/>
  <c r="T19" i="5"/>
  <c r="S19" i="5"/>
  <c r="R19" i="5"/>
  <c r="Q19" i="5"/>
  <c r="Q139" i="8" s="1"/>
  <c r="P19" i="5"/>
  <c r="O19" i="5"/>
  <c r="N19" i="5"/>
  <c r="M19" i="5"/>
  <c r="M139" i="8" s="1"/>
  <c r="L19" i="5"/>
  <c r="K19" i="5"/>
  <c r="J19" i="5"/>
  <c r="I19" i="5"/>
  <c r="I139" i="8" s="1"/>
  <c r="H19" i="5"/>
  <c r="G19" i="5"/>
  <c r="BC18" i="5"/>
  <c r="BB18" i="5"/>
  <c r="BB138" i="8" s="1"/>
  <c r="BA18" i="5"/>
  <c r="AZ18" i="5"/>
  <c r="AY18" i="5"/>
  <c r="AX18" i="5"/>
  <c r="AX138" i="8" s="1"/>
  <c r="AW18" i="5"/>
  <c r="AV18" i="5"/>
  <c r="AU18" i="5"/>
  <c r="AT18" i="5"/>
  <c r="AT138" i="8" s="1"/>
  <c r="AS18" i="5"/>
  <c r="AR18" i="5"/>
  <c r="AQ18" i="5"/>
  <c r="AP18" i="5"/>
  <c r="AP138" i="8" s="1"/>
  <c r="AO18" i="5"/>
  <c r="AN18" i="5"/>
  <c r="AM18" i="5"/>
  <c r="AL18" i="5"/>
  <c r="AL138" i="8" s="1"/>
  <c r="AK18" i="5"/>
  <c r="AJ18" i="5"/>
  <c r="AI18" i="5"/>
  <c r="AH18" i="5"/>
  <c r="AH138" i="8" s="1"/>
  <c r="AG18" i="5"/>
  <c r="AF18" i="5"/>
  <c r="AE18" i="5"/>
  <c r="AD18" i="5"/>
  <c r="AD138" i="8" s="1"/>
  <c r="AC18" i="5"/>
  <c r="AB18" i="5"/>
  <c r="AA18" i="5"/>
  <c r="Z18" i="5"/>
  <c r="Z138" i="8" s="1"/>
  <c r="Y18" i="5"/>
  <c r="X18" i="5"/>
  <c r="W18" i="5"/>
  <c r="V18" i="5"/>
  <c r="V138" i="8" s="1"/>
  <c r="U18" i="5"/>
  <c r="T18" i="5"/>
  <c r="S18" i="5"/>
  <c r="R18" i="5"/>
  <c r="R138" i="8" s="1"/>
  <c r="Q18" i="5"/>
  <c r="P18" i="5"/>
  <c r="O18" i="5"/>
  <c r="N18" i="5"/>
  <c r="N138" i="8" s="1"/>
  <c r="M18" i="5"/>
  <c r="L18" i="5"/>
  <c r="K18" i="5"/>
  <c r="J18" i="5"/>
  <c r="J138" i="8" s="1"/>
  <c r="I18" i="5"/>
  <c r="H18" i="5"/>
  <c r="G18" i="5"/>
  <c r="BC17" i="5"/>
  <c r="BC137" i="8" s="1"/>
  <c r="BB17" i="5"/>
  <c r="BA17" i="5"/>
  <c r="AZ17" i="5"/>
  <c r="AY17" i="5"/>
  <c r="AY137" i="8" s="1"/>
  <c r="AX17" i="5"/>
  <c r="AW17" i="5"/>
  <c r="AV17" i="5"/>
  <c r="AU17" i="5"/>
  <c r="AU137" i="8" s="1"/>
  <c r="AT17" i="5"/>
  <c r="AS17" i="5"/>
  <c r="AR17" i="5"/>
  <c r="AQ17" i="5"/>
  <c r="AQ137" i="8" s="1"/>
  <c r="AP17" i="5"/>
  <c r="AO17" i="5"/>
  <c r="AN17" i="5"/>
  <c r="AM17" i="5"/>
  <c r="AM137" i="8" s="1"/>
  <c r="AL17" i="5"/>
  <c r="AK17" i="5"/>
  <c r="AJ17" i="5"/>
  <c r="AI17" i="5"/>
  <c r="AI137" i="8" s="1"/>
  <c r="AH17" i="5"/>
  <c r="AG17" i="5"/>
  <c r="AF17" i="5"/>
  <c r="AE17" i="5"/>
  <c r="AE137" i="8" s="1"/>
  <c r="AD17" i="5"/>
  <c r="AC17" i="5"/>
  <c r="AB17" i="5"/>
  <c r="AA17" i="5"/>
  <c r="AA137" i="8" s="1"/>
  <c r="Z17" i="5"/>
  <c r="Y17" i="5"/>
  <c r="X17" i="5"/>
  <c r="W17" i="5"/>
  <c r="W137" i="8" s="1"/>
  <c r="V17" i="5"/>
  <c r="U17" i="5"/>
  <c r="T17" i="5"/>
  <c r="S17" i="5"/>
  <c r="S137" i="8" s="1"/>
  <c r="R17" i="5"/>
  <c r="Q17" i="5"/>
  <c r="P17" i="5"/>
  <c r="O17" i="5"/>
  <c r="O137" i="8" s="1"/>
  <c r="N17" i="5"/>
  <c r="M17" i="5"/>
  <c r="L17" i="5"/>
  <c r="K17" i="5"/>
  <c r="K137" i="8" s="1"/>
  <c r="J17" i="5"/>
  <c r="I17" i="5"/>
  <c r="H17" i="5"/>
  <c r="G17" i="5"/>
  <c r="G137" i="8" s="1"/>
  <c r="BC16" i="5"/>
  <c r="BB16" i="5"/>
  <c r="BA16" i="5"/>
  <c r="AZ16" i="5"/>
  <c r="AZ136" i="8" s="1"/>
  <c r="AY16" i="5"/>
  <c r="AX16" i="5"/>
  <c r="AW16" i="5"/>
  <c r="AV16" i="5"/>
  <c r="AV136" i="8" s="1"/>
  <c r="AU16" i="5"/>
  <c r="AT16" i="5"/>
  <c r="AS16" i="5"/>
  <c r="AR16" i="5"/>
  <c r="AR136" i="8" s="1"/>
  <c r="AQ16" i="5"/>
  <c r="AP16" i="5"/>
  <c r="AO16" i="5"/>
  <c r="AN16" i="5"/>
  <c r="AN136" i="8" s="1"/>
  <c r="AM16" i="5"/>
  <c r="AL16" i="5"/>
  <c r="AK16" i="5"/>
  <c r="AJ16" i="5"/>
  <c r="AJ136" i="8" s="1"/>
  <c r="AI16" i="5"/>
  <c r="AH16" i="5"/>
  <c r="AG16" i="5"/>
  <c r="AF16" i="5"/>
  <c r="AF136" i="8" s="1"/>
  <c r="AE16" i="5"/>
  <c r="AD16" i="5"/>
  <c r="AC16" i="5"/>
  <c r="AB16" i="5"/>
  <c r="AB136" i="8" s="1"/>
  <c r="AA16" i="5"/>
  <c r="Z16" i="5"/>
  <c r="Y16" i="5"/>
  <c r="X16" i="5"/>
  <c r="X136" i="8" s="1"/>
  <c r="W16" i="5"/>
  <c r="V16" i="5"/>
  <c r="U16" i="5"/>
  <c r="T16" i="5"/>
  <c r="T136" i="8" s="1"/>
  <c r="S16" i="5"/>
  <c r="R16" i="5"/>
  <c r="Q16" i="5"/>
  <c r="P16" i="5"/>
  <c r="P136" i="8" s="1"/>
  <c r="O16" i="5"/>
  <c r="N16" i="5"/>
  <c r="M16" i="5"/>
  <c r="L16" i="5"/>
  <c r="L136" i="8" s="1"/>
  <c r="K16" i="5"/>
  <c r="J16" i="5"/>
  <c r="I16" i="5"/>
  <c r="H16" i="5"/>
  <c r="H136" i="8" s="1"/>
  <c r="G16" i="5"/>
  <c r="BC15" i="5"/>
  <c r="BB15" i="5"/>
  <c r="BA15" i="5"/>
  <c r="BA135" i="8" s="1"/>
  <c r="AZ15" i="5"/>
  <c r="AY15" i="5"/>
  <c r="AX15" i="5"/>
  <c r="AW15" i="5"/>
  <c r="AW135" i="8" s="1"/>
  <c r="AV15" i="5"/>
  <c r="AU15" i="5"/>
  <c r="AT15" i="5"/>
  <c r="AS15" i="5"/>
  <c r="AS135" i="8" s="1"/>
  <c r="AR15" i="5"/>
  <c r="AQ15" i="5"/>
  <c r="AP15" i="5"/>
  <c r="AO15" i="5"/>
  <c r="AO135" i="8" s="1"/>
  <c r="AN15" i="5"/>
  <c r="AM15" i="5"/>
  <c r="AL15" i="5"/>
  <c r="AK15" i="5"/>
  <c r="AK135" i="8" s="1"/>
  <c r="AJ15" i="5"/>
  <c r="AI15" i="5"/>
  <c r="AH15" i="5"/>
  <c r="AG15" i="5"/>
  <c r="AG135" i="8" s="1"/>
  <c r="AF15" i="5"/>
  <c r="AE15" i="5"/>
  <c r="AD15" i="5"/>
  <c r="AC15" i="5"/>
  <c r="AC135" i="8" s="1"/>
  <c r="AB15" i="5"/>
  <c r="AA15" i="5"/>
  <c r="Z15" i="5"/>
  <c r="Y15" i="5"/>
  <c r="Y135" i="8" s="1"/>
  <c r="X15" i="5"/>
  <c r="W15" i="5"/>
  <c r="V15" i="5"/>
  <c r="U15" i="5"/>
  <c r="U135" i="8" s="1"/>
  <c r="T15" i="5"/>
  <c r="S15" i="5"/>
  <c r="R15" i="5"/>
  <c r="Q15" i="5"/>
  <c r="Q135" i="8" s="1"/>
  <c r="P15" i="5"/>
  <c r="O15" i="5"/>
  <c r="N15" i="5"/>
  <c r="M15" i="5"/>
  <c r="M135" i="8" s="1"/>
  <c r="L15" i="5"/>
  <c r="K15" i="5"/>
  <c r="J15" i="5"/>
  <c r="I15" i="5"/>
  <c r="I135" i="8" s="1"/>
  <c r="H15" i="5"/>
  <c r="G15" i="5"/>
  <c r="BC14" i="5"/>
  <c r="BB14" i="5"/>
  <c r="BB134" i="8" s="1"/>
  <c r="BA14" i="5"/>
  <c r="AZ14" i="5"/>
  <c r="AY14" i="5"/>
  <c r="AX14" i="5"/>
  <c r="AX134" i="8" s="1"/>
  <c r="AW14" i="5"/>
  <c r="AV14" i="5"/>
  <c r="AU14" i="5"/>
  <c r="AT14" i="5"/>
  <c r="AT134" i="8" s="1"/>
  <c r="AS14" i="5"/>
  <c r="AR14" i="5"/>
  <c r="AQ14" i="5"/>
  <c r="AP14" i="5"/>
  <c r="AP134" i="8" s="1"/>
  <c r="AO14" i="5"/>
  <c r="AN14" i="5"/>
  <c r="AM14" i="5"/>
  <c r="AL14" i="5"/>
  <c r="AL134" i="8" s="1"/>
  <c r="AK14" i="5"/>
  <c r="AJ14" i="5"/>
  <c r="AI14" i="5"/>
  <c r="AH14" i="5"/>
  <c r="AH134" i="8" s="1"/>
  <c r="AG14" i="5"/>
  <c r="AF14" i="5"/>
  <c r="AE14" i="5"/>
  <c r="AD14" i="5"/>
  <c r="AD134" i="8" s="1"/>
  <c r="AC14" i="5"/>
  <c r="AB14" i="5"/>
  <c r="AA14" i="5"/>
  <c r="Z14" i="5"/>
  <c r="Z134" i="8" s="1"/>
  <c r="Y14" i="5"/>
  <c r="X14" i="5"/>
  <c r="W14" i="5"/>
  <c r="V14" i="5"/>
  <c r="V134" i="8" s="1"/>
  <c r="U14" i="5"/>
  <c r="T14" i="5"/>
  <c r="S14" i="5"/>
  <c r="R14" i="5"/>
  <c r="R134" i="8" s="1"/>
  <c r="Q14" i="5"/>
  <c r="P14" i="5"/>
  <c r="O14" i="5"/>
  <c r="N14" i="5"/>
  <c r="N134" i="8" s="1"/>
  <c r="M14" i="5"/>
  <c r="L14" i="5"/>
  <c r="K14" i="5"/>
  <c r="J14" i="5"/>
  <c r="J134" i="8" s="1"/>
  <c r="I14" i="5"/>
  <c r="H14" i="5"/>
  <c r="G14" i="5"/>
  <c r="BC13" i="5"/>
  <c r="BC133" i="8" s="1"/>
  <c r="BB13" i="5"/>
  <c r="BA13" i="5"/>
  <c r="AZ13" i="5"/>
  <c r="AY13" i="5"/>
  <c r="AY133" i="8" s="1"/>
  <c r="AX13" i="5"/>
  <c r="AW13" i="5"/>
  <c r="AV13" i="5"/>
  <c r="AU13" i="5"/>
  <c r="AU133" i="8" s="1"/>
  <c r="AT13" i="5"/>
  <c r="AS13" i="5"/>
  <c r="AR13" i="5"/>
  <c r="AQ13" i="5"/>
  <c r="AQ133" i="8" s="1"/>
  <c r="AP13" i="5"/>
  <c r="AO13" i="5"/>
  <c r="AN13" i="5"/>
  <c r="AM13" i="5"/>
  <c r="AM133" i="8" s="1"/>
  <c r="AL13" i="5"/>
  <c r="AK13" i="5"/>
  <c r="AJ13" i="5"/>
  <c r="AI13" i="5"/>
  <c r="AI133" i="8" s="1"/>
  <c r="AH13" i="5"/>
  <c r="AG13" i="5"/>
  <c r="AF13" i="5"/>
  <c r="AE13" i="5"/>
  <c r="AE133" i="8" s="1"/>
  <c r="AD13" i="5"/>
  <c r="AC13" i="5"/>
  <c r="AB13" i="5"/>
  <c r="AA13" i="5"/>
  <c r="AA133" i="8" s="1"/>
  <c r="Z13" i="5"/>
  <c r="Y13" i="5"/>
  <c r="X13" i="5"/>
  <c r="W13" i="5"/>
  <c r="W133" i="8" s="1"/>
  <c r="V13" i="5"/>
  <c r="U13" i="5"/>
  <c r="T13" i="5"/>
  <c r="S13" i="5"/>
  <c r="S133" i="8" s="1"/>
  <c r="R13" i="5"/>
  <c r="Q13" i="5"/>
  <c r="P13" i="5"/>
  <c r="O13" i="5"/>
  <c r="O133" i="8" s="1"/>
  <c r="N13" i="5"/>
  <c r="M13" i="5"/>
  <c r="L13" i="5"/>
  <c r="K13" i="5"/>
  <c r="K133" i="8" s="1"/>
  <c r="J13" i="5"/>
  <c r="I13" i="5"/>
  <c r="H13" i="5"/>
  <c r="G13" i="5"/>
  <c r="G133" i="8" s="1"/>
  <c r="BC12" i="5"/>
  <c r="BB12" i="5"/>
  <c r="BA12" i="5"/>
  <c r="AZ12" i="5"/>
  <c r="AZ132" i="8" s="1"/>
  <c r="AY12" i="5"/>
  <c r="AX12" i="5"/>
  <c r="AW12" i="5"/>
  <c r="AV12" i="5"/>
  <c r="AV132" i="8" s="1"/>
  <c r="AU12" i="5"/>
  <c r="AT12" i="5"/>
  <c r="AS12" i="5"/>
  <c r="AR12" i="5"/>
  <c r="AR132" i="8" s="1"/>
  <c r="AQ12" i="5"/>
  <c r="AP12" i="5"/>
  <c r="AO12" i="5"/>
  <c r="AN12" i="5"/>
  <c r="AN132" i="8" s="1"/>
  <c r="AM12" i="5"/>
  <c r="AL12" i="5"/>
  <c r="AK12" i="5"/>
  <c r="AJ12" i="5"/>
  <c r="AJ132" i="8" s="1"/>
  <c r="AI12" i="5"/>
  <c r="AH12" i="5"/>
  <c r="AG12" i="5"/>
  <c r="AF12" i="5"/>
  <c r="AF132" i="8" s="1"/>
  <c r="AE12" i="5"/>
  <c r="AD12" i="5"/>
  <c r="AC12" i="5"/>
  <c r="AB12" i="5"/>
  <c r="AB132" i="8" s="1"/>
  <c r="AA12" i="5"/>
  <c r="Z12" i="5"/>
  <c r="Y12" i="5"/>
  <c r="X12" i="5"/>
  <c r="X132" i="8" s="1"/>
  <c r="W12" i="5"/>
  <c r="V12" i="5"/>
  <c r="U12" i="5"/>
  <c r="T12" i="5"/>
  <c r="T132" i="8" s="1"/>
  <c r="S12" i="5"/>
  <c r="R12" i="5"/>
  <c r="Q12" i="5"/>
  <c r="P12" i="5"/>
  <c r="P132" i="8" s="1"/>
  <c r="O12" i="5"/>
  <c r="N12" i="5"/>
  <c r="M12" i="5"/>
  <c r="L12" i="5"/>
  <c r="L132" i="8" s="1"/>
  <c r="K12" i="5"/>
  <c r="J12" i="5"/>
  <c r="I12" i="5"/>
  <c r="H12" i="5"/>
  <c r="H132" i="8" s="1"/>
  <c r="G12" i="5"/>
  <c r="BC11" i="5"/>
  <c r="BB11" i="5"/>
  <c r="BA11" i="5"/>
  <c r="BA131" i="8" s="1"/>
  <c r="AZ11" i="5"/>
  <c r="AY11" i="5"/>
  <c r="AX11" i="5"/>
  <c r="AW11" i="5"/>
  <c r="AW131" i="8" s="1"/>
  <c r="AV11" i="5"/>
  <c r="AU11" i="5"/>
  <c r="AT11" i="5"/>
  <c r="AS11" i="5"/>
  <c r="AS131" i="8" s="1"/>
  <c r="AR11" i="5"/>
  <c r="AQ11" i="5"/>
  <c r="AP11" i="5"/>
  <c r="AO11" i="5"/>
  <c r="AO131" i="8" s="1"/>
  <c r="AN11" i="5"/>
  <c r="AM11" i="5"/>
  <c r="AL11" i="5"/>
  <c r="AK11" i="5"/>
  <c r="AK131" i="8" s="1"/>
  <c r="AJ11" i="5"/>
  <c r="AI11" i="5"/>
  <c r="AH11" i="5"/>
  <c r="AG11" i="5"/>
  <c r="AG131" i="8" s="1"/>
  <c r="AF11" i="5"/>
  <c r="AE11" i="5"/>
  <c r="AD11" i="5"/>
  <c r="AC11" i="5"/>
  <c r="AC131" i="8" s="1"/>
  <c r="AB11" i="5"/>
  <c r="AA11" i="5"/>
  <c r="Z11" i="5"/>
  <c r="Y11" i="5"/>
  <c r="Y131" i="8" s="1"/>
  <c r="X11" i="5"/>
  <c r="W11" i="5"/>
  <c r="V11" i="5"/>
  <c r="U11" i="5"/>
  <c r="U131" i="8" s="1"/>
  <c r="T11" i="5"/>
  <c r="S11" i="5"/>
  <c r="R11" i="5"/>
  <c r="Q11" i="5"/>
  <c r="Q131" i="8" s="1"/>
  <c r="P11" i="5"/>
  <c r="O11" i="5"/>
  <c r="N11" i="5"/>
  <c r="M11" i="5"/>
  <c r="M131" i="8" s="1"/>
  <c r="L11" i="5"/>
  <c r="K11" i="5"/>
  <c r="J11" i="5"/>
  <c r="J131" i="8" s="1"/>
  <c r="I11" i="5"/>
  <c r="I131" i="8" s="1"/>
  <c r="H11" i="5"/>
  <c r="G11" i="5"/>
  <c r="BC10" i="5"/>
  <c r="BC130" i="8" s="1"/>
  <c r="BB10" i="5"/>
  <c r="BB130" i="8" s="1"/>
  <c r="BA10" i="5"/>
  <c r="AZ10" i="5"/>
  <c r="AY10" i="5"/>
  <c r="AY130" i="8" s="1"/>
  <c r="AX10" i="5"/>
  <c r="AX130" i="8" s="1"/>
  <c r="AW10" i="5"/>
  <c r="AV10" i="5"/>
  <c r="AU10" i="5"/>
  <c r="AU130" i="8" s="1"/>
  <c r="AT10" i="5"/>
  <c r="AS10" i="5"/>
  <c r="AR10" i="5"/>
  <c r="AQ10" i="5"/>
  <c r="AQ130" i="8" s="1"/>
  <c r="AP10" i="5"/>
  <c r="AO10" i="5"/>
  <c r="AN10" i="5"/>
  <c r="AM10" i="5"/>
  <c r="AM130" i="8" s="1"/>
  <c r="AL10" i="5"/>
  <c r="AK10" i="5"/>
  <c r="AJ10" i="5"/>
  <c r="AI10" i="5"/>
  <c r="AI130" i="8" s="1"/>
  <c r="AH10" i="5"/>
  <c r="AG10" i="5"/>
  <c r="AF10" i="5"/>
  <c r="AE10" i="5"/>
  <c r="AE130" i="8" s="1"/>
  <c r="AD10" i="5"/>
  <c r="AC10" i="5"/>
  <c r="AB10" i="5"/>
  <c r="AA10" i="5"/>
  <c r="AA130" i="8" s="1"/>
  <c r="Z10" i="5"/>
  <c r="Y10" i="5"/>
  <c r="X10" i="5"/>
  <c r="W10" i="5"/>
  <c r="W130" i="8" s="1"/>
  <c r="V10" i="5"/>
  <c r="U10" i="5"/>
  <c r="T10" i="5"/>
  <c r="S10" i="5"/>
  <c r="S130" i="8" s="1"/>
  <c r="R10" i="5"/>
  <c r="Q10" i="5"/>
  <c r="P10" i="5"/>
  <c r="O10" i="5"/>
  <c r="O130" i="8" s="1"/>
  <c r="N10" i="5"/>
  <c r="M10" i="5"/>
  <c r="L10" i="5"/>
  <c r="K10" i="5"/>
  <c r="J10" i="5"/>
  <c r="I10" i="5"/>
  <c r="H10" i="5"/>
  <c r="G10" i="5"/>
  <c r="BC9" i="5"/>
  <c r="BC129" i="8" s="1"/>
  <c r="BB9" i="5"/>
  <c r="BA9" i="5"/>
  <c r="AZ9" i="5"/>
  <c r="AZ129" i="8" s="1"/>
  <c r="AY9" i="5"/>
  <c r="AY129" i="8" s="1"/>
  <c r="AX9" i="5"/>
  <c r="AW9" i="5"/>
  <c r="AV9" i="5"/>
  <c r="AV129" i="8" s="1"/>
  <c r="AU9" i="5"/>
  <c r="AU129" i="8" s="1"/>
  <c r="AT9" i="5"/>
  <c r="AS9" i="5"/>
  <c r="AR9" i="5"/>
  <c r="AR129" i="8" s="1"/>
  <c r="AQ9" i="5"/>
  <c r="AQ129" i="8" s="1"/>
  <c r="AP9" i="5"/>
  <c r="AO9" i="5"/>
  <c r="AN9" i="5"/>
  <c r="AN129" i="8" s="1"/>
  <c r="AM9" i="5"/>
  <c r="AM129" i="8" s="1"/>
  <c r="AL9" i="5"/>
  <c r="AK9" i="5"/>
  <c r="AJ9" i="5"/>
  <c r="AJ129" i="8" s="1"/>
  <c r="AI9" i="5"/>
  <c r="AI129" i="8" s="1"/>
  <c r="AH9" i="5"/>
  <c r="AG9" i="5"/>
  <c r="AF9" i="5"/>
  <c r="AF129" i="8" s="1"/>
  <c r="AE9" i="5"/>
  <c r="AE129" i="8" s="1"/>
  <c r="AD9" i="5"/>
  <c r="AC9" i="5"/>
  <c r="AB9" i="5"/>
  <c r="AB129" i="8" s="1"/>
  <c r="AA9" i="5"/>
  <c r="AA129" i="8" s="1"/>
  <c r="Z9" i="5"/>
  <c r="Y9" i="5"/>
  <c r="X9" i="5"/>
  <c r="X129" i="8" s="1"/>
  <c r="W9" i="5"/>
  <c r="W129" i="8" s="1"/>
  <c r="V9" i="5"/>
  <c r="U9" i="5"/>
  <c r="T9" i="5"/>
  <c r="T129" i="8" s="1"/>
  <c r="S9" i="5"/>
  <c r="S129" i="8" s="1"/>
  <c r="R9" i="5"/>
  <c r="Q9" i="5"/>
  <c r="P9" i="5"/>
  <c r="P129" i="8" s="1"/>
  <c r="O9" i="5"/>
  <c r="O129" i="8" s="1"/>
  <c r="N9" i="5"/>
  <c r="M9" i="5"/>
  <c r="L9" i="5"/>
  <c r="L129" i="8" s="1"/>
  <c r="K9" i="5"/>
  <c r="K129" i="8" s="1"/>
  <c r="J9" i="5"/>
  <c r="I9" i="5"/>
  <c r="H9" i="5"/>
  <c r="H129" i="8" s="1"/>
  <c r="G9" i="5"/>
  <c r="G129" i="8" s="1"/>
  <c r="BC8" i="5"/>
  <c r="BB8" i="5"/>
  <c r="BA8" i="5"/>
  <c r="BA128" i="8" s="1"/>
  <c r="AZ8" i="5"/>
  <c r="AZ128" i="8" s="1"/>
  <c r="AY8" i="5"/>
  <c r="AX8" i="5"/>
  <c r="AW8" i="5"/>
  <c r="AW128" i="8" s="1"/>
  <c r="AV8" i="5"/>
  <c r="AU8" i="5"/>
  <c r="AT8" i="5"/>
  <c r="AS8" i="5"/>
  <c r="AS128" i="8" s="1"/>
  <c r="AR8" i="5"/>
  <c r="AR128" i="8" s="1"/>
  <c r="AQ8" i="5"/>
  <c r="AP8" i="5"/>
  <c r="AO8" i="5"/>
  <c r="AO128" i="8" s="1"/>
  <c r="AN8" i="5"/>
  <c r="AN128" i="8" s="1"/>
  <c r="AM8" i="5"/>
  <c r="AL8" i="5"/>
  <c r="AK8" i="5"/>
  <c r="AK128" i="8" s="1"/>
  <c r="AJ8" i="5"/>
  <c r="AJ128" i="8" s="1"/>
  <c r="AI8" i="5"/>
  <c r="AH8" i="5"/>
  <c r="AG8" i="5"/>
  <c r="AG128" i="8" s="1"/>
  <c r="AF8" i="5"/>
  <c r="AF128" i="8" s="1"/>
  <c r="AE8" i="5"/>
  <c r="AD8" i="5"/>
  <c r="AC8" i="5"/>
  <c r="AC128" i="8" s="1"/>
  <c r="AB8" i="5"/>
  <c r="AB128" i="8" s="1"/>
  <c r="AA8" i="5"/>
  <c r="Z8" i="5"/>
  <c r="Y8" i="5"/>
  <c r="Y128" i="8" s="1"/>
  <c r="X8" i="5"/>
  <c r="X128" i="8" s="1"/>
  <c r="W8" i="5"/>
  <c r="V8" i="5"/>
  <c r="U8" i="5"/>
  <c r="U128" i="8" s="1"/>
  <c r="T8" i="5"/>
  <c r="T128" i="8" s="1"/>
  <c r="S8" i="5"/>
  <c r="R8" i="5"/>
  <c r="Q8" i="5"/>
  <c r="Q128" i="8" s="1"/>
  <c r="P8" i="5"/>
  <c r="P128" i="8" s="1"/>
  <c r="O8" i="5"/>
  <c r="N8" i="5"/>
  <c r="M8" i="5"/>
  <c r="M128" i="8" s="1"/>
  <c r="L8" i="5"/>
  <c r="L128" i="8" s="1"/>
  <c r="K8" i="5"/>
  <c r="J8" i="5"/>
  <c r="I8" i="5"/>
  <c r="I128" i="8" s="1"/>
  <c r="H8" i="5"/>
  <c r="H128" i="8" s="1"/>
  <c r="G8" i="5"/>
  <c r="BC7" i="5"/>
  <c r="BB7" i="5"/>
  <c r="BB127" i="8" s="1"/>
  <c r="BA7" i="5"/>
  <c r="BA127" i="8" s="1"/>
  <c r="AZ7" i="5"/>
  <c r="AY7" i="5"/>
  <c r="AX7" i="5"/>
  <c r="AX127" i="8" s="1"/>
  <c r="AW7" i="5"/>
  <c r="AW127" i="8" s="1"/>
  <c r="AV7" i="5"/>
  <c r="AU7" i="5"/>
  <c r="AT7" i="5"/>
  <c r="AT127" i="8" s="1"/>
  <c r="AS7" i="5"/>
  <c r="AS127" i="8" s="1"/>
  <c r="AR7" i="5"/>
  <c r="AQ7" i="5"/>
  <c r="AP7" i="5"/>
  <c r="AP127" i="8" s="1"/>
  <c r="AO7" i="5"/>
  <c r="AO127" i="8" s="1"/>
  <c r="AN7" i="5"/>
  <c r="AM7" i="5"/>
  <c r="AL7" i="5"/>
  <c r="AL127" i="8" s="1"/>
  <c r="AK7" i="5"/>
  <c r="AK127" i="8" s="1"/>
  <c r="AJ7" i="5"/>
  <c r="AI7" i="5"/>
  <c r="AH7" i="5"/>
  <c r="AH127" i="8" s="1"/>
  <c r="AG7" i="5"/>
  <c r="AG127" i="8" s="1"/>
  <c r="AF7" i="5"/>
  <c r="AE7" i="5"/>
  <c r="AD7" i="5"/>
  <c r="AD127" i="8" s="1"/>
  <c r="AC7" i="5"/>
  <c r="AC127" i="8" s="1"/>
  <c r="AB7" i="5"/>
  <c r="AA7" i="5"/>
  <c r="Z7" i="5"/>
  <c r="Z127" i="8" s="1"/>
  <c r="Y7" i="5"/>
  <c r="Y127" i="8" s="1"/>
  <c r="X7" i="5"/>
  <c r="W7" i="5"/>
  <c r="V7" i="5"/>
  <c r="V127" i="8" s="1"/>
  <c r="U7" i="5"/>
  <c r="U127" i="8" s="1"/>
  <c r="T7" i="5"/>
  <c r="S7" i="5"/>
  <c r="R7" i="5"/>
  <c r="R127" i="8" s="1"/>
  <c r="Q7" i="5"/>
  <c r="Q127" i="8" s="1"/>
  <c r="P7" i="5"/>
  <c r="O7" i="5"/>
  <c r="N7" i="5"/>
  <c r="N127" i="8" s="1"/>
  <c r="M7" i="5"/>
  <c r="M127" i="8" s="1"/>
  <c r="L7" i="5"/>
  <c r="K7" i="5"/>
  <c r="J7" i="5"/>
  <c r="J127" i="8" s="1"/>
  <c r="I7" i="5"/>
  <c r="I127" i="8" s="1"/>
  <c r="H7" i="5"/>
  <c r="G7" i="5"/>
  <c r="BC6" i="5"/>
  <c r="BC126" i="8" s="1"/>
  <c r="BB6" i="5"/>
  <c r="BB126" i="8" s="1"/>
  <c r="BA6" i="5"/>
  <c r="AZ6" i="5"/>
  <c r="AY6" i="5"/>
  <c r="AY126" i="8" s="1"/>
  <c r="AX6" i="5"/>
  <c r="AX126" i="8" s="1"/>
  <c r="AW6" i="5"/>
  <c r="AV6" i="5"/>
  <c r="AU6" i="5"/>
  <c r="AU126" i="8" s="1"/>
  <c r="AT6" i="5"/>
  <c r="AT126" i="8" s="1"/>
  <c r="AS6" i="5"/>
  <c r="AR6" i="5"/>
  <c r="AQ6" i="5"/>
  <c r="AQ126" i="8" s="1"/>
  <c r="AP6" i="5"/>
  <c r="AP126" i="8" s="1"/>
  <c r="AO6" i="5"/>
  <c r="AN6" i="5"/>
  <c r="AM6" i="5"/>
  <c r="AM126" i="8" s="1"/>
  <c r="AL6" i="5"/>
  <c r="AL126" i="8" s="1"/>
  <c r="AK6" i="5"/>
  <c r="AJ6" i="5"/>
  <c r="AI6" i="5"/>
  <c r="AI126" i="8" s="1"/>
  <c r="AH6" i="5"/>
  <c r="AH126" i="8" s="1"/>
  <c r="AG6" i="5"/>
  <c r="AF6" i="5"/>
  <c r="AE6" i="5"/>
  <c r="AE126" i="8" s="1"/>
  <c r="AD6" i="5"/>
  <c r="AD126" i="8" s="1"/>
  <c r="AC6" i="5"/>
  <c r="AB6" i="5"/>
  <c r="AA6" i="5"/>
  <c r="AA126" i="8" s="1"/>
  <c r="Z6" i="5"/>
  <c r="Z126" i="8" s="1"/>
  <c r="Y6" i="5"/>
  <c r="X6" i="5"/>
  <c r="W6" i="5"/>
  <c r="W126" i="8" s="1"/>
  <c r="V6" i="5"/>
  <c r="V126" i="8" s="1"/>
  <c r="U6" i="5"/>
  <c r="T6" i="5"/>
  <c r="S6" i="5"/>
  <c r="S126" i="8" s="1"/>
  <c r="R6" i="5"/>
  <c r="Q6" i="5"/>
  <c r="P6" i="5"/>
  <c r="O6" i="5"/>
  <c r="O126" i="8" s="1"/>
  <c r="N6" i="5"/>
  <c r="N126" i="8" s="1"/>
  <c r="M6" i="5"/>
  <c r="L6" i="5"/>
  <c r="K6" i="5"/>
  <c r="K126" i="8" s="1"/>
  <c r="J6" i="5"/>
  <c r="J126" i="8" s="1"/>
  <c r="I6" i="5"/>
  <c r="H6" i="5"/>
  <c r="G6" i="5"/>
  <c r="G126" i="8" s="1"/>
  <c r="BC5" i="5"/>
  <c r="BC125" i="8" s="1"/>
  <c r="BB5" i="5"/>
  <c r="BA5" i="5"/>
  <c r="AZ5" i="5"/>
  <c r="AZ125" i="8" s="1"/>
  <c r="AY5" i="5"/>
  <c r="AY125" i="8" s="1"/>
  <c r="AX5" i="5"/>
  <c r="AW5" i="5"/>
  <c r="AV5" i="5"/>
  <c r="AV125" i="8" s="1"/>
  <c r="AU5" i="5"/>
  <c r="AU125" i="8" s="1"/>
  <c r="AT5" i="5"/>
  <c r="AS5" i="5"/>
  <c r="AR5" i="5"/>
  <c r="AR125" i="8" s="1"/>
  <c r="AQ5" i="5"/>
  <c r="AQ125" i="8" s="1"/>
  <c r="AP5" i="5"/>
  <c r="AO5" i="5"/>
  <c r="AN5" i="5"/>
  <c r="AN125" i="8" s="1"/>
  <c r="AM5" i="5"/>
  <c r="AM125" i="8" s="1"/>
  <c r="AL5" i="5"/>
  <c r="AK5" i="5"/>
  <c r="AJ5" i="5"/>
  <c r="AJ125" i="8" s="1"/>
  <c r="AI5" i="5"/>
  <c r="AI125" i="8" s="1"/>
  <c r="AH5" i="5"/>
  <c r="AG5" i="5"/>
  <c r="AF5" i="5"/>
  <c r="AF125" i="8" s="1"/>
  <c r="AE5" i="5"/>
  <c r="AE125" i="8" s="1"/>
  <c r="AD5" i="5"/>
  <c r="AC5" i="5"/>
  <c r="AB5" i="5"/>
  <c r="AB125" i="8" s="1"/>
  <c r="AA5" i="5"/>
  <c r="AA125" i="8" s="1"/>
  <c r="Z5" i="5"/>
  <c r="Y5" i="5"/>
  <c r="X5" i="5"/>
  <c r="X125" i="8" s="1"/>
  <c r="W5" i="5"/>
  <c r="W125" i="8" s="1"/>
  <c r="V5" i="5"/>
  <c r="U5" i="5"/>
  <c r="T5" i="5"/>
  <c r="T125" i="8" s="1"/>
  <c r="S5" i="5"/>
  <c r="S125" i="8" s="1"/>
  <c r="R5" i="5"/>
  <c r="Q5" i="5"/>
  <c r="P5" i="5"/>
  <c r="P125" i="8" s="1"/>
  <c r="O5" i="5"/>
  <c r="O125" i="8" s="1"/>
  <c r="N5" i="5"/>
  <c r="M5" i="5"/>
  <c r="L5" i="5"/>
  <c r="L125" i="8" s="1"/>
  <c r="K5" i="5"/>
  <c r="K125" i="8" s="1"/>
  <c r="J5" i="5"/>
  <c r="I5" i="5"/>
  <c r="H5" i="5"/>
  <c r="H125" i="8" s="1"/>
  <c r="G5" i="5"/>
  <c r="G125" i="8" s="1"/>
  <c r="BC4" i="5"/>
  <c r="BB4" i="5"/>
  <c r="BA4" i="5"/>
  <c r="BA124" i="8" s="1"/>
  <c r="AZ4" i="5"/>
  <c r="AZ124" i="8" s="1"/>
  <c r="AY4" i="5"/>
  <c r="AX4" i="5"/>
  <c r="AW4" i="5"/>
  <c r="AW124" i="8" s="1"/>
  <c r="AV4" i="5"/>
  <c r="AV124" i="8" s="1"/>
  <c r="AU4" i="5"/>
  <c r="AT4" i="5"/>
  <c r="AS4" i="5"/>
  <c r="AS124" i="8" s="1"/>
  <c r="AR4" i="5"/>
  <c r="AR124" i="8" s="1"/>
  <c r="AQ4" i="5"/>
  <c r="AP4" i="5"/>
  <c r="AO4" i="5"/>
  <c r="AO124" i="8" s="1"/>
  <c r="AN4" i="5"/>
  <c r="AN124" i="8" s="1"/>
  <c r="AM4" i="5"/>
  <c r="AL4" i="5"/>
  <c r="AK4" i="5"/>
  <c r="AK124" i="8" s="1"/>
  <c r="AJ4" i="5"/>
  <c r="AJ124" i="8" s="1"/>
  <c r="AI4" i="5"/>
  <c r="AH4" i="5"/>
  <c r="AG4" i="5"/>
  <c r="AG124" i="8" s="1"/>
  <c r="AF4" i="5"/>
  <c r="AF124" i="8" s="1"/>
  <c r="AE4" i="5"/>
  <c r="AD4" i="5"/>
  <c r="AC4" i="5"/>
  <c r="AC124" i="8" s="1"/>
  <c r="AB4" i="5"/>
  <c r="AB124" i="8" s="1"/>
  <c r="AA4" i="5"/>
  <c r="Z4" i="5"/>
  <c r="Y4" i="5"/>
  <c r="Y124" i="8" s="1"/>
  <c r="X4" i="5"/>
  <c r="X124" i="8" s="1"/>
  <c r="W4" i="5"/>
  <c r="V4" i="5"/>
  <c r="U4" i="5"/>
  <c r="U124" i="8" s="1"/>
  <c r="T4" i="5"/>
  <c r="T124" i="8" s="1"/>
  <c r="S4" i="5"/>
  <c r="R4" i="5"/>
  <c r="Q4" i="5"/>
  <c r="Q124" i="8" s="1"/>
  <c r="P4" i="5"/>
  <c r="P124" i="8" s="1"/>
  <c r="O4" i="5"/>
  <c r="N4" i="5"/>
  <c r="M4" i="5"/>
  <c r="M124" i="8" s="1"/>
  <c r="L4" i="5"/>
  <c r="L124" i="8" s="1"/>
  <c r="K4" i="5"/>
  <c r="J4" i="5"/>
  <c r="I4" i="5"/>
  <c r="I124" i="8" s="1"/>
  <c r="H4" i="5"/>
  <c r="H124" i="8" s="1"/>
  <c r="G4" i="5"/>
  <c r="BC3" i="5"/>
  <c r="BB3" i="5"/>
  <c r="BB123" i="8" s="1"/>
  <c r="BA3" i="5"/>
  <c r="BA123" i="8" s="1"/>
  <c r="AZ3" i="5"/>
  <c r="AY3" i="5"/>
  <c r="AX3" i="5"/>
  <c r="AX123" i="8" s="1"/>
  <c r="AW3" i="5"/>
  <c r="AW123" i="8" s="1"/>
  <c r="AV3" i="5"/>
  <c r="AU3" i="5"/>
  <c r="AT3" i="5"/>
  <c r="AT123" i="8" s="1"/>
  <c r="AS3" i="5"/>
  <c r="AS123" i="8" s="1"/>
  <c r="AR3" i="5"/>
  <c r="AQ3" i="5"/>
  <c r="AP3" i="5"/>
  <c r="AP123" i="8" s="1"/>
  <c r="AO3" i="5"/>
  <c r="AO123" i="8" s="1"/>
  <c r="AN3" i="5"/>
  <c r="AM3" i="5"/>
  <c r="AL3" i="5"/>
  <c r="AL123" i="8" s="1"/>
  <c r="AK3" i="5"/>
  <c r="AK123" i="8" s="1"/>
  <c r="AJ3" i="5"/>
  <c r="AI3" i="5"/>
  <c r="AH3" i="5"/>
  <c r="AH123" i="8" s="1"/>
  <c r="AG3" i="5"/>
  <c r="AG123" i="8" s="1"/>
  <c r="AF3" i="5"/>
  <c r="AE3" i="5"/>
  <c r="AD3" i="5"/>
  <c r="AD123" i="8" s="1"/>
  <c r="AC3" i="5"/>
  <c r="AC123" i="8" s="1"/>
  <c r="AB3" i="5"/>
  <c r="AA3" i="5"/>
  <c r="Z3" i="5"/>
  <c r="Z123" i="8" s="1"/>
  <c r="Y3" i="5"/>
  <c r="Y123" i="8" s="1"/>
  <c r="X3" i="5"/>
  <c r="W3" i="5"/>
  <c r="V3" i="5"/>
  <c r="V123" i="8" s="1"/>
  <c r="U3" i="5"/>
  <c r="U123" i="8" s="1"/>
  <c r="T3" i="5"/>
  <c r="S3" i="5"/>
  <c r="R3" i="5"/>
  <c r="R123" i="8" s="1"/>
  <c r="Q3" i="5"/>
  <c r="Q123" i="8" s="1"/>
  <c r="P3" i="5"/>
  <c r="O3" i="5"/>
  <c r="N3" i="5"/>
  <c r="N123" i="8" s="1"/>
  <c r="M3" i="5"/>
  <c r="M123" i="8" s="1"/>
  <c r="L3" i="5"/>
  <c r="K3" i="5"/>
  <c r="J3" i="5"/>
  <c r="J123" i="8" s="1"/>
  <c r="I3" i="5"/>
  <c r="I123" i="8" s="1"/>
  <c r="H3" i="5"/>
  <c r="G3" i="5"/>
  <c r="BC52" i="3"/>
  <c r="BB52" i="3"/>
  <c r="BB52" i="8" s="1"/>
  <c r="BA52" i="3"/>
  <c r="AZ52" i="3"/>
  <c r="AZ52" i="8" s="1"/>
  <c r="AY52" i="3"/>
  <c r="AX52" i="3"/>
  <c r="AX52" i="8" s="1"/>
  <c r="AW52" i="3"/>
  <c r="AV52" i="3"/>
  <c r="AV52" i="8" s="1"/>
  <c r="AU52" i="3"/>
  <c r="AT52" i="3"/>
  <c r="AT52" i="8" s="1"/>
  <c r="AS52" i="3"/>
  <c r="AR52" i="3"/>
  <c r="AR52" i="8" s="1"/>
  <c r="AQ52" i="3"/>
  <c r="AP52" i="3"/>
  <c r="AP52" i="8" s="1"/>
  <c r="AO52" i="3"/>
  <c r="AN52" i="3"/>
  <c r="AN52" i="8" s="1"/>
  <c r="AM52" i="3"/>
  <c r="AL52" i="3"/>
  <c r="AL52" i="8" s="1"/>
  <c r="AK52" i="3"/>
  <c r="AJ52" i="3"/>
  <c r="AJ52" i="8" s="1"/>
  <c r="AI52" i="3"/>
  <c r="AH52" i="3"/>
  <c r="AH52" i="8" s="1"/>
  <c r="AG52" i="3"/>
  <c r="AF52" i="3"/>
  <c r="AF52" i="8" s="1"/>
  <c r="AE52" i="3"/>
  <c r="AD52" i="3"/>
  <c r="AD52" i="8" s="1"/>
  <c r="AC52" i="3"/>
  <c r="AB52" i="3"/>
  <c r="AB52" i="8" s="1"/>
  <c r="AA52" i="3"/>
  <c r="Z52" i="3"/>
  <c r="Z52" i="8" s="1"/>
  <c r="Y52" i="3"/>
  <c r="X52" i="3"/>
  <c r="X52" i="8" s="1"/>
  <c r="W52" i="3"/>
  <c r="V52" i="3"/>
  <c r="V52" i="8" s="1"/>
  <c r="U52" i="3"/>
  <c r="T52" i="3"/>
  <c r="T52" i="8" s="1"/>
  <c r="S52" i="3"/>
  <c r="R52" i="3"/>
  <c r="R52" i="8" s="1"/>
  <c r="Q52" i="3"/>
  <c r="P52" i="3"/>
  <c r="P52" i="8" s="1"/>
  <c r="O52" i="3"/>
  <c r="N52" i="3"/>
  <c r="N52" i="8" s="1"/>
  <c r="M52" i="3"/>
  <c r="L52" i="3"/>
  <c r="L52" i="8" s="1"/>
  <c r="K52" i="3"/>
  <c r="J52" i="3"/>
  <c r="J52" i="8" s="1"/>
  <c r="I52" i="3"/>
  <c r="H52" i="3"/>
  <c r="H52" i="8" s="1"/>
  <c r="G52" i="3"/>
  <c r="BC51" i="3"/>
  <c r="BC51" i="8" s="1"/>
  <c r="BB51" i="3"/>
  <c r="BA51" i="3"/>
  <c r="BA51" i="8" s="1"/>
  <c r="AZ51" i="3"/>
  <c r="AY51" i="3"/>
  <c r="AY51" i="8" s="1"/>
  <c r="AX51" i="3"/>
  <c r="AW51" i="3"/>
  <c r="AW51" i="8" s="1"/>
  <c r="AV51" i="3"/>
  <c r="AU51" i="3"/>
  <c r="AU51" i="8" s="1"/>
  <c r="AT51" i="3"/>
  <c r="AS51" i="3"/>
  <c r="AS51" i="8" s="1"/>
  <c r="AR51" i="3"/>
  <c r="AQ51" i="3"/>
  <c r="AQ51" i="8" s="1"/>
  <c r="AP51" i="3"/>
  <c r="AO51" i="3"/>
  <c r="AO51" i="8" s="1"/>
  <c r="AN51" i="3"/>
  <c r="AM51" i="3"/>
  <c r="AM51" i="8" s="1"/>
  <c r="AL51" i="3"/>
  <c r="AK51" i="3"/>
  <c r="AK51" i="8" s="1"/>
  <c r="AJ51" i="3"/>
  <c r="AI51" i="3"/>
  <c r="AI51" i="8" s="1"/>
  <c r="AH51" i="3"/>
  <c r="AG51" i="3"/>
  <c r="AG51" i="8" s="1"/>
  <c r="AF51" i="3"/>
  <c r="AE51" i="3"/>
  <c r="AE51" i="8" s="1"/>
  <c r="AD51" i="3"/>
  <c r="AC51" i="3"/>
  <c r="AC51" i="8" s="1"/>
  <c r="AB51" i="3"/>
  <c r="AA51" i="3"/>
  <c r="AA51" i="8" s="1"/>
  <c r="Z51" i="3"/>
  <c r="Y51" i="3"/>
  <c r="Y51" i="8" s="1"/>
  <c r="X51" i="3"/>
  <c r="W51" i="3"/>
  <c r="W51" i="8" s="1"/>
  <c r="V51" i="3"/>
  <c r="U51" i="3"/>
  <c r="U51" i="8" s="1"/>
  <c r="T51" i="3"/>
  <c r="S51" i="3"/>
  <c r="S51" i="8" s="1"/>
  <c r="R51" i="3"/>
  <c r="Q51" i="3"/>
  <c r="Q51" i="8" s="1"/>
  <c r="P51" i="3"/>
  <c r="O51" i="3"/>
  <c r="O51" i="8" s="1"/>
  <c r="N51" i="3"/>
  <c r="M51" i="3"/>
  <c r="M51" i="8" s="1"/>
  <c r="L51" i="3"/>
  <c r="K51" i="3"/>
  <c r="K51" i="8" s="1"/>
  <c r="J51" i="3"/>
  <c r="I51" i="3"/>
  <c r="I51" i="8" s="1"/>
  <c r="H51" i="3"/>
  <c r="G51" i="3"/>
  <c r="G51" i="8" s="1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BC49" i="3"/>
  <c r="BC49" i="8" s="1"/>
  <c r="BB49" i="3"/>
  <c r="BA49" i="3"/>
  <c r="BA49" i="8" s="1"/>
  <c r="AZ49" i="3"/>
  <c r="AY49" i="3"/>
  <c r="AY49" i="8" s="1"/>
  <c r="AX49" i="3"/>
  <c r="AW49" i="3"/>
  <c r="AW49" i="8" s="1"/>
  <c r="AV49" i="3"/>
  <c r="AU49" i="3"/>
  <c r="AU49" i="8" s="1"/>
  <c r="AT49" i="3"/>
  <c r="AS49" i="3"/>
  <c r="AS49" i="8" s="1"/>
  <c r="AR49" i="3"/>
  <c r="AQ49" i="3"/>
  <c r="AQ49" i="8" s="1"/>
  <c r="AP49" i="3"/>
  <c r="AO49" i="3"/>
  <c r="AO49" i="8" s="1"/>
  <c r="AN49" i="3"/>
  <c r="AM49" i="3"/>
  <c r="AM49" i="8" s="1"/>
  <c r="AL49" i="3"/>
  <c r="AK49" i="3"/>
  <c r="AK49" i="8" s="1"/>
  <c r="AJ49" i="3"/>
  <c r="AI49" i="3"/>
  <c r="AI49" i="8" s="1"/>
  <c r="AH49" i="3"/>
  <c r="AG49" i="3"/>
  <c r="AG49" i="8" s="1"/>
  <c r="AF49" i="3"/>
  <c r="AE49" i="3"/>
  <c r="AE49" i="8" s="1"/>
  <c r="AD49" i="3"/>
  <c r="AC49" i="3"/>
  <c r="AC49" i="8" s="1"/>
  <c r="AB49" i="3"/>
  <c r="AA49" i="3"/>
  <c r="AA49" i="8" s="1"/>
  <c r="Z49" i="3"/>
  <c r="Y49" i="3"/>
  <c r="Y49" i="8" s="1"/>
  <c r="X49" i="3"/>
  <c r="W49" i="3"/>
  <c r="W49" i="8" s="1"/>
  <c r="V49" i="3"/>
  <c r="U49" i="3"/>
  <c r="U49" i="8" s="1"/>
  <c r="T49" i="3"/>
  <c r="S49" i="3"/>
  <c r="S49" i="8" s="1"/>
  <c r="R49" i="3"/>
  <c r="Q49" i="3"/>
  <c r="Q49" i="8" s="1"/>
  <c r="P49" i="3"/>
  <c r="O49" i="3"/>
  <c r="O49" i="8" s="1"/>
  <c r="N49" i="3"/>
  <c r="M49" i="3"/>
  <c r="M49" i="8" s="1"/>
  <c r="L49" i="3"/>
  <c r="K49" i="3"/>
  <c r="K49" i="8" s="1"/>
  <c r="J49" i="3"/>
  <c r="I49" i="3"/>
  <c r="I49" i="8" s="1"/>
  <c r="H49" i="3"/>
  <c r="G49" i="3"/>
  <c r="G49" i="8" s="1"/>
  <c r="BC48" i="3"/>
  <c r="BB48" i="3"/>
  <c r="BB48" i="8" s="1"/>
  <c r="BA48" i="3"/>
  <c r="AZ48" i="3"/>
  <c r="AZ48" i="8" s="1"/>
  <c r="AY48" i="3"/>
  <c r="AX48" i="3"/>
  <c r="AX48" i="8" s="1"/>
  <c r="AW48" i="3"/>
  <c r="AV48" i="3"/>
  <c r="AV48" i="8" s="1"/>
  <c r="AU48" i="3"/>
  <c r="AT48" i="3"/>
  <c r="AT48" i="8" s="1"/>
  <c r="AS48" i="3"/>
  <c r="AR48" i="3"/>
  <c r="AR48" i="8" s="1"/>
  <c r="AQ48" i="3"/>
  <c r="AP48" i="3"/>
  <c r="AP48" i="8" s="1"/>
  <c r="AO48" i="3"/>
  <c r="AN48" i="3"/>
  <c r="AN48" i="8" s="1"/>
  <c r="AM48" i="3"/>
  <c r="AL48" i="3"/>
  <c r="AL48" i="8" s="1"/>
  <c r="AK48" i="3"/>
  <c r="AJ48" i="3"/>
  <c r="AJ48" i="8" s="1"/>
  <c r="AI48" i="3"/>
  <c r="AH48" i="3"/>
  <c r="AH48" i="8" s="1"/>
  <c r="AG48" i="3"/>
  <c r="AF48" i="3"/>
  <c r="AF48" i="8" s="1"/>
  <c r="AE48" i="3"/>
  <c r="AD48" i="3"/>
  <c r="AD48" i="8" s="1"/>
  <c r="AC48" i="3"/>
  <c r="AB48" i="3"/>
  <c r="AB48" i="8" s="1"/>
  <c r="AA48" i="3"/>
  <c r="Z48" i="3"/>
  <c r="Z48" i="8" s="1"/>
  <c r="Y48" i="3"/>
  <c r="X48" i="3"/>
  <c r="X48" i="8" s="1"/>
  <c r="W48" i="3"/>
  <c r="V48" i="3"/>
  <c r="V48" i="8" s="1"/>
  <c r="U48" i="3"/>
  <c r="T48" i="3"/>
  <c r="T48" i="8" s="1"/>
  <c r="S48" i="3"/>
  <c r="R48" i="3"/>
  <c r="R48" i="8" s="1"/>
  <c r="Q48" i="3"/>
  <c r="P48" i="3"/>
  <c r="P48" i="8" s="1"/>
  <c r="O48" i="3"/>
  <c r="N48" i="3"/>
  <c r="N48" i="8" s="1"/>
  <c r="M48" i="3"/>
  <c r="L48" i="3"/>
  <c r="L48" i="8" s="1"/>
  <c r="K48" i="3"/>
  <c r="J48" i="3"/>
  <c r="J48" i="8" s="1"/>
  <c r="I48" i="3"/>
  <c r="H48" i="3"/>
  <c r="H48" i="8" s="1"/>
  <c r="G48" i="3"/>
  <c r="BC47" i="3"/>
  <c r="BC47" i="8" s="1"/>
  <c r="BB47" i="3"/>
  <c r="BA47" i="3"/>
  <c r="BA47" i="8" s="1"/>
  <c r="AZ47" i="3"/>
  <c r="AY47" i="3"/>
  <c r="AY47" i="8" s="1"/>
  <c r="AX47" i="3"/>
  <c r="AW47" i="3"/>
  <c r="AW47" i="8" s="1"/>
  <c r="AV47" i="3"/>
  <c r="AU47" i="3"/>
  <c r="AU47" i="8" s="1"/>
  <c r="AT47" i="3"/>
  <c r="AS47" i="3"/>
  <c r="AS47" i="8" s="1"/>
  <c r="AR47" i="3"/>
  <c r="AQ47" i="3"/>
  <c r="AQ47" i="8" s="1"/>
  <c r="AP47" i="3"/>
  <c r="AO47" i="3"/>
  <c r="AO47" i="8" s="1"/>
  <c r="AN47" i="3"/>
  <c r="AM47" i="3"/>
  <c r="AM47" i="8" s="1"/>
  <c r="AL47" i="3"/>
  <c r="AK47" i="3"/>
  <c r="AK47" i="8" s="1"/>
  <c r="AJ47" i="3"/>
  <c r="AI47" i="3"/>
  <c r="AI47" i="8" s="1"/>
  <c r="AH47" i="3"/>
  <c r="AG47" i="3"/>
  <c r="AG47" i="8" s="1"/>
  <c r="AF47" i="3"/>
  <c r="AE47" i="3"/>
  <c r="AE47" i="8" s="1"/>
  <c r="AD47" i="3"/>
  <c r="AC47" i="3"/>
  <c r="AC47" i="8" s="1"/>
  <c r="AB47" i="3"/>
  <c r="AA47" i="3"/>
  <c r="AA47" i="8" s="1"/>
  <c r="Z47" i="3"/>
  <c r="Y47" i="3"/>
  <c r="Y47" i="8" s="1"/>
  <c r="X47" i="3"/>
  <c r="W47" i="3"/>
  <c r="W47" i="8" s="1"/>
  <c r="V47" i="3"/>
  <c r="U47" i="3"/>
  <c r="U47" i="8" s="1"/>
  <c r="T47" i="3"/>
  <c r="S47" i="3"/>
  <c r="S47" i="8" s="1"/>
  <c r="R47" i="3"/>
  <c r="Q47" i="3"/>
  <c r="Q47" i="8" s="1"/>
  <c r="P47" i="3"/>
  <c r="O47" i="3"/>
  <c r="O47" i="8" s="1"/>
  <c r="N47" i="3"/>
  <c r="M47" i="3"/>
  <c r="M47" i="8" s="1"/>
  <c r="L47" i="3"/>
  <c r="K47" i="3"/>
  <c r="K47" i="8" s="1"/>
  <c r="J47" i="3"/>
  <c r="I47" i="3"/>
  <c r="I47" i="8" s="1"/>
  <c r="H47" i="3"/>
  <c r="G47" i="3"/>
  <c r="BC46" i="3"/>
  <c r="BB46" i="3"/>
  <c r="BB46" i="8" s="1"/>
  <c r="BA46" i="3"/>
  <c r="AZ46" i="3"/>
  <c r="AZ46" i="8" s="1"/>
  <c r="AY46" i="3"/>
  <c r="AX46" i="3"/>
  <c r="AX46" i="8" s="1"/>
  <c r="AW46" i="3"/>
  <c r="AV46" i="3"/>
  <c r="AU46" i="3"/>
  <c r="AT46" i="3"/>
  <c r="AT46" i="8" s="1"/>
  <c r="AS46" i="3"/>
  <c r="AR46" i="3"/>
  <c r="AR46" i="8" s="1"/>
  <c r="AQ46" i="3"/>
  <c r="AP46" i="3"/>
  <c r="AP46" i="8" s="1"/>
  <c r="AO46" i="3"/>
  <c r="AN46" i="3"/>
  <c r="AM46" i="3"/>
  <c r="AL46" i="3"/>
  <c r="AL46" i="8" s="1"/>
  <c r="AK46" i="3"/>
  <c r="AJ46" i="3"/>
  <c r="AJ46" i="8" s="1"/>
  <c r="AI46" i="3"/>
  <c r="AH46" i="3"/>
  <c r="AH46" i="8" s="1"/>
  <c r="AG46" i="3"/>
  <c r="AF46" i="3"/>
  <c r="AE46" i="3"/>
  <c r="AD46" i="3"/>
  <c r="AD46" i="8" s="1"/>
  <c r="AC46" i="3"/>
  <c r="AB46" i="3"/>
  <c r="AB46" i="8" s="1"/>
  <c r="AA46" i="3"/>
  <c r="Z46" i="3"/>
  <c r="Z46" i="8" s="1"/>
  <c r="Y46" i="3"/>
  <c r="X46" i="3"/>
  <c r="W46" i="3"/>
  <c r="V46" i="3"/>
  <c r="V46" i="8" s="1"/>
  <c r="U46" i="3"/>
  <c r="T46" i="3"/>
  <c r="T46" i="8" s="1"/>
  <c r="S46" i="3"/>
  <c r="R46" i="3"/>
  <c r="R46" i="8" s="1"/>
  <c r="Q46" i="3"/>
  <c r="P46" i="3"/>
  <c r="O46" i="3"/>
  <c r="N46" i="3"/>
  <c r="N46" i="8" s="1"/>
  <c r="M46" i="3"/>
  <c r="L46" i="3"/>
  <c r="L46" i="8" s="1"/>
  <c r="K46" i="3"/>
  <c r="J46" i="3"/>
  <c r="J46" i="8" s="1"/>
  <c r="I46" i="3"/>
  <c r="H46" i="3"/>
  <c r="G46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AZ112" i="8"/>
  <c r="AW112" i="8"/>
  <c r="AV112" i="8"/>
  <c r="AS112" i="8"/>
  <c r="AR112" i="8"/>
  <c r="AN112" i="8"/>
  <c r="AJ112" i="8"/>
  <c r="AG112" i="8"/>
  <c r="AF112" i="8"/>
  <c r="AF293" i="8" s="1"/>
  <c r="AF414" i="8" s="1"/>
  <c r="AC112" i="8"/>
  <c r="AB112" i="8"/>
  <c r="AB293" i="8" s="1"/>
  <c r="AB414" i="8" s="1"/>
  <c r="X112" i="8"/>
  <c r="X293" i="8" s="1"/>
  <c r="X414" i="8" s="1"/>
  <c r="T112" i="8"/>
  <c r="T293" i="8" s="1"/>
  <c r="T414" i="8" s="1"/>
  <c r="Q112" i="8"/>
  <c r="P112" i="8"/>
  <c r="P293" i="8" s="1"/>
  <c r="P414" i="8" s="1"/>
  <c r="M112" i="8"/>
  <c r="L112" i="8"/>
  <c r="L293" i="8" s="1"/>
  <c r="L414" i="8" s="1"/>
  <c r="H112" i="8"/>
  <c r="H293" i="8" s="1"/>
  <c r="H414" i="8" s="1"/>
  <c r="BA111" i="8"/>
  <c r="AX111" i="8"/>
  <c r="AW111" i="8"/>
  <c r="AT111" i="8"/>
  <c r="AS111" i="8"/>
  <c r="AS292" i="8" s="1"/>
  <c r="AS413" i="8" s="1"/>
  <c r="AO111" i="8"/>
  <c r="AO292" i="8" s="1"/>
  <c r="AO413" i="8" s="1"/>
  <c r="AK111" i="8"/>
  <c r="AK292" i="8" s="1"/>
  <c r="AK413" i="8" s="1"/>
  <c r="AH111" i="8"/>
  <c r="AG111" i="8"/>
  <c r="AG292" i="8" s="1"/>
  <c r="AG413" i="8" s="1"/>
  <c r="AD111" i="8"/>
  <c r="AC111" i="8"/>
  <c r="AC292" i="8" s="1"/>
  <c r="AC413" i="8" s="1"/>
  <c r="Y111" i="8"/>
  <c r="Y292" i="8" s="1"/>
  <c r="Y413" i="8" s="1"/>
  <c r="U111" i="8"/>
  <c r="U292" i="8" s="1"/>
  <c r="U413" i="8" s="1"/>
  <c r="R111" i="8"/>
  <c r="Q111" i="8"/>
  <c r="Q292" i="8" s="1"/>
  <c r="Q413" i="8" s="1"/>
  <c r="N111" i="8"/>
  <c r="M111" i="8"/>
  <c r="M292" i="8" s="1"/>
  <c r="M413" i="8" s="1"/>
  <c r="I111" i="8"/>
  <c r="I292" i="8" s="1"/>
  <c r="I413" i="8" s="1"/>
  <c r="BB110" i="8"/>
  <c r="AY110" i="8"/>
  <c r="AX110" i="8"/>
  <c r="AU110" i="8"/>
  <c r="AT110" i="8"/>
  <c r="AP110" i="8"/>
  <c r="AL110" i="8"/>
  <c r="AI110" i="8"/>
  <c r="AH110" i="8"/>
  <c r="AE110" i="8"/>
  <c r="AD110" i="8"/>
  <c r="Z110" i="8"/>
  <c r="V110" i="8"/>
  <c r="S110" i="8"/>
  <c r="R110" i="8"/>
  <c r="O110" i="8"/>
  <c r="N110" i="8"/>
  <c r="J110" i="8"/>
  <c r="BC109" i="8"/>
  <c r="AZ109" i="8"/>
  <c r="AY109" i="8"/>
  <c r="AV109" i="8"/>
  <c r="AU109" i="8"/>
  <c r="AU290" i="8" s="1"/>
  <c r="AU411" i="8" s="1"/>
  <c r="AR109" i="8"/>
  <c r="AQ109" i="8"/>
  <c r="AQ290" i="8" s="1"/>
  <c r="AQ411" i="8" s="1"/>
  <c r="AN109" i="8"/>
  <c r="AM109" i="8"/>
  <c r="AM290" i="8" s="1"/>
  <c r="AM411" i="8" s="1"/>
  <c r="AJ109" i="8"/>
  <c r="AI109" i="8"/>
  <c r="AI290" i="8" s="1"/>
  <c r="AI411" i="8" s="1"/>
  <c r="AF109" i="8"/>
  <c r="AE109" i="8"/>
  <c r="AE290" i="8" s="1"/>
  <c r="AE411" i="8" s="1"/>
  <c r="AB109" i="8"/>
  <c r="AA109" i="8"/>
  <c r="AA290" i="8" s="1"/>
  <c r="AA411" i="8" s="1"/>
  <c r="X109" i="8"/>
  <c r="W109" i="8"/>
  <c r="W290" i="8" s="1"/>
  <c r="W411" i="8" s="1"/>
  <c r="T109" i="8"/>
  <c r="S109" i="8"/>
  <c r="S290" i="8" s="1"/>
  <c r="S411" i="8" s="1"/>
  <c r="P109" i="8"/>
  <c r="O109" i="8"/>
  <c r="O290" i="8" s="1"/>
  <c r="O411" i="8" s="1"/>
  <c r="L109" i="8"/>
  <c r="K109" i="8"/>
  <c r="K290" i="8" s="1"/>
  <c r="K411" i="8" s="1"/>
  <c r="H109" i="8"/>
  <c r="G109" i="8"/>
  <c r="G290" i="8" s="1"/>
  <c r="BA108" i="8"/>
  <c r="AZ108" i="8"/>
  <c r="AW108" i="8"/>
  <c r="AV108" i="8"/>
  <c r="AV289" i="8" s="1"/>
  <c r="AV410" i="8" s="1"/>
  <c r="AS108" i="8"/>
  <c r="AR108" i="8"/>
  <c r="AO108" i="8"/>
  <c r="AN108" i="8"/>
  <c r="AK108" i="8"/>
  <c r="AJ108" i="8"/>
  <c r="AG108" i="8"/>
  <c r="AF108" i="8"/>
  <c r="AF289" i="8" s="1"/>
  <c r="AF410" i="8" s="1"/>
  <c r="AC108" i="8"/>
  <c r="AB108" i="8"/>
  <c r="Y108" i="8"/>
  <c r="X108" i="8"/>
  <c r="U108" i="8"/>
  <c r="T108" i="8"/>
  <c r="Q108" i="8"/>
  <c r="P108" i="8"/>
  <c r="P289" i="8" s="1"/>
  <c r="P410" i="8" s="1"/>
  <c r="M108" i="8"/>
  <c r="L108" i="8"/>
  <c r="I108" i="8"/>
  <c r="H108" i="8"/>
  <c r="BB107" i="8"/>
  <c r="BA107" i="8"/>
  <c r="BA288" i="8" s="1"/>
  <c r="BA409" i="8" s="1"/>
  <c r="AX107" i="8"/>
  <c r="AW107" i="8"/>
  <c r="AW288" i="8" s="1"/>
  <c r="AW409" i="8" s="1"/>
  <c r="AT107" i="8"/>
  <c r="AS107" i="8"/>
  <c r="AP107" i="8"/>
  <c r="AL107" i="8"/>
  <c r="AK107" i="8"/>
  <c r="AK288" i="8" s="1"/>
  <c r="AK409" i="8" s="1"/>
  <c r="AH107" i="8"/>
  <c r="AG107" i="8"/>
  <c r="AG288" i="8" s="1"/>
  <c r="AG409" i="8" s="1"/>
  <c r="AD107" i="8"/>
  <c r="AC107" i="8"/>
  <c r="AC288" i="8" s="1"/>
  <c r="AC409" i="8" s="1"/>
  <c r="Z107" i="8"/>
  <c r="Y107" i="8"/>
  <c r="Y288" i="8" s="1"/>
  <c r="Y409" i="8" s="1"/>
  <c r="V107" i="8"/>
  <c r="U107" i="8"/>
  <c r="U288" i="8" s="1"/>
  <c r="U409" i="8" s="1"/>
  <c r="R107" i="8"/>
  <c r="Q107" i="8"/>
  <c r="Q288" i="8" s="1"/>
  <c r="Q409" i="8" s="1"/>
  <c r="N107" i="8"/>
  <c r="M107" i="8"/>
  <c r="M288" i="8" s="1"/>
  <c r="M409" i="8" s="1"/>
  <c r="J107" i="8"/>
  <c r="I107" i="8"/>
  <c r="I288" i="8" s="1"/>
  <c r="I409" i="8" s="1"/>
  <c r="BC106" i="8"/>
  <c r="BB106" i="8"/>
  <c r="AY106" i="8"/>
  <c r="AX106" i="8"/>
  <c r="AX287" i="8" s="1"/>
  <c r="AX408" i="8" s="1"/>
  <c r="AU106" i="8"/>
  <c r="AT106" i="8"/>
  <c r="AQ106" i="8"/>
  <c r="AP106" i="8"/>
  <c r="AM106" i="8"/>
  <c r="AI106" i="8"/>
  <c r="AH106" i="8"/>
  <c r="AE106" i="8"/>
  <c r="AD106" i="8"/>
  <c r="AA106" i="8"/>
  <c r="Z106" i="8"/>
  <c r="W106" i="8"/>
  <c r="V106" i="8"/>
  <c r="V287" i="8" s="1"/>
  <c r="V408" i="8" s="1"/>
  <c r="S106" i="8"/>
  <c r="R106" i="8"/>
  <c r="O106" i="8"/>
  <c r="N106" i="8"/>
  <c r="K106" i="8"/>
  <c r="J106" i="8"/>
  <c r="G106" i="8"/>
  <c r="BC105" i="8"/>
  <c r="AZ105" i="8"/>
  <c r="AY105" i="8"/>
  <c r="AV105" i="8"/>
  <c r="AU105" i="8"/>
  <c r="AR105" i="8"/>
  <c r="AQ105" i="8"/>
  <c r="AQ286" i="8" s="1"/>
  <c r="AQ407" i="8" s="1"/>
  <c r="AN105" i="8"/>
  <c r="AM105" i="8"/>
  <c r="AJ105" i="8"/>
  <c r="AF105" i="8"/>
  <c r="AE105" i="8"/>
  <c r="AB105" i="8"/>
  <c r="AA105" i="8"/>
  <c r="AA286" i="8" s="1"/>
  <c r="AA407" i="8" s="1"/>
  <c r="X105" i="8"/>
  <c r="W105" i="8"/>
  <c r="T105" i="8"/>
  <c r="S105" i="8"/>
  <c r="P105" i="8"/>
  <c r="O105" i="8"/>
  <c r="L105" i="8"/>
  <c r="K105" i="8"/>
  <c r="K286" i="8" s="1"/>
  <c r="K407" i="8" s="1"/>
  <c r="H105" i="8"/>
  <c r="G105" i="8"/>
  <c r="BA104" i="8"/>
  <c r="AZ104" i="8"/>
  <c r="AW104" i="8"/>
  <c r="AV104" i="8"/>
  <c r="AV285" i="8" s="1"/>
  <c r="AV406" i="8" s="1"/>
  <c r="AS104" i="8"/>
  <c r="AR104" i="8"/>
  <c r="AO104" i="8"/>
  <c r="AN104" i="8"/>
  <c r="AK104" i="8"/>
  <c r="AJ104" i="8"/>
  <c r="AG104" i="8"/>
  <c r="AF104" i="8"/>
  <c r="AF285" i="8" s="1"/>
  <c r="AF406" i="8" s="1"/>
  <c r="AC104" i="8"/>
  <c r="AB104" i="8"/>
  <c r="Y104" i="8"/>
  <c r="X104" i="8"/>
  <c r="U104" i="8"/>
  <c r="T104" i="8"/>
  <c r="Q104" i="8"/>
  <c r="P104" i="8"/>
  <c r="P285" i="8" s="1"/>
  <c r="P406" i="8" s="1"/>
  <c r="M104" i="8"/>
  <c r="L104" i="8"/>
  <c r="I104" i="8"/>
  <c r="H104" i="8"/>
  <c r="BB103" i="8"/>
  <c r="BA103" i="8"/>
  <c r="BA284" i="8" s="1"/>
  <c r="BA405" i="8" s="1"/>
  <c r="AX103" i="8"/>
  <c r="AW103" i="8"/>
  <c r="AW284" i="8" s="1"/>
  <c r="AW405" i="8" s="1"/>
  <c r="AT103" i="8"/>
  <c r="AS103" i="8"/>
  <c r="AS284" i="8" s="1"/>
  <c r="AS405" i="8" s="1"/>
  <c r="AP103" i="8"/>
  <c r="AO103" i="8"/>
  <c r="AO284" i="8" s="1"/>
  <c r="AO405" i="8" s="1"/>
  <c r="AL103" i="8"/>
  <c r="AK103" i="8"/>
  <c r="AK284" i="8" s="1"/>
  <c r="AK405" i="8" s="1"/>
  <c r="AH103" i="8"/>
  <c r="AG103" i="8"/>
  <c r="AD103" i="8"/>
  <c r="AC103" i="8"/>
  <c r="AC284" i="8" s="1"/>
  <c r="AC405" i="8" s="1"/>
  <c r="Z103" i="8"/>
  <c r="Y103" i="8"/>
  <c r="Y284" i="8" s="1"/>
  <c r="Y405" i="8" s="1"/>
  <c r="V103" i="8"/>
  <c r="U103" i="8"/>
  <c r="U284" i="8" s="1"/>
  <c r="U405" i="8" s="1"/>
  <c r="R103" i="8"/>
  <c r="Q103" i="8"/>
  <c r="N103" i="8"/>
  <c r="M103" i="8"/>
  <c r="M284" i="8" s="1"/>
  <c r="M405" i="8" s="1"/>
  <c r="J103" i="8"/>
  <c r="I103" i="8"/>
  <c r="I284" i="8" s="1"/>
  <c r="I405" i="8" s="1"/>
  <c r="BC102" i="8"/>
  <c r="BB102" i="8"/>
  <c r="BB283" i="8" s="1"/>
  <c r="BB404" i="8" s="1"/>
  <c r="BB436" i="8" s="1"/>
  <c r="AY102" i="8"/>
  <c r="AX102" i="8"/>
  <c r="AX283" i="8" s="1"/>
  <c r="AX404" i="8" s="1"/>
  <c r="AX436" i="8" s="1"/>
  <c r="AU102" i="8"/>
  <c r="AT102" i="8"/>
  <c r="AQ102" i="8"/>
  <c r="AP102" i="8"/>
  <c r="AM102" i="8"/>
  <c r="AL102" i="8"/>
  <c r="AI102" i="8"/>
  <c r="AH102" i="8"/>
  <c r="AE102" i="8"/>
  <c r="AA102" i="8"/>
  <c r="Z102" i="8"/>
  <c r="Z283" i="8" s="1"/>
  <c r="Z404" i="8" s="1"/>
  <c r="Z436" i="8" s="1"/>
  <c r="W102" i="8"/>
  <c r="V102" i="8"/>
  <c r="S102" i="8"/>
  <c r="R102" i="8"/>
  <c r="O102" i="8"/>
  <c r="N102" i="8"/>
  <c r="K102" i="8"/>
  <c r="J102" i="8"/>
  <c r="J283" i="8" s="1"/>
  <c r="J404" i="8" s="1"/>
  <c r="J436" i="8" s="1"/>
  <c r="G102" i="8"/>
  <c r="BC101" i="8"/>
  <c r="BC282" i="8" s="1"/>
  <c r="BC403" i="8" s="1"/>
  <c r="AZ101" i="8"/>
  <c r="AY101" i="8"/>
  <c r="AV101" i="8"/>
  <c r="AU101" i="8"/>
  <c r="AU282" i="8" s="1"/>
  <c r="AU403" i="8" s="1"/>
  <c r="AR101" i="8"/>
  <c r="AQ101" i="8"/>
  <c r="AQ282" i="8" s="1"/>
  <c r="AQ403" i="8" s="1"/>
  <c r="AN101" i="8"/>
  <c r="AM101" i="8"/>
  <c r="AM282" i="8" s="1"/>
  <c r="AM403" i="8" s="1"/>
  <c r="AJ101" i="8"/>
  <c r="AI101" i="8"/>
  <c r="AI282" i="8" s="1"/>
  <c r="AI403" i="8" s="1"/>
  <c r="AF101" i="8"/>
  <c r="AE101" i="8"/>
  <c r="AE282" i="8" s="1"/>
  <c r="AE403" i="8" s="1"/>
  <c r="AB101" i="8"/>
  <c r="X101" i="8"/>
  <c r="W101" i="8"/>
  <c r="W282" i="8" s="1"/>
  <c r="W403" i="8" s="1"/>
  <c r="T101" i="8"/>
  <c r="S101" i="8"/>
  <c r="S282" i="8" s="1"/>
  <c r="S403" i="8" s="1"/>
  <c r="P101" i="8"/>
  <c r="O101" i="8"/>
  <c r="O282" i="8" s="1"/>
  <c r="O403" i="8" s="1"/>
  <c r="L101" i="8"/>
  <c r="K101" i="8"/>
  <c r="K282" i="8" s="1"/>
  <c r="K403" i="8" s="1"/>
  <c r="H101" i="8"/>
  <c r="G101" i="8"/>
  <c r="G282" i="8" s="1"/>
  <c r="BA100" i="8"/>
  <c r="AZ100" i="8"/>
  <c r="AW100" i="8"/>
  <c r="AV100" i="8"/>
  <c r="AS100" i="8"/>
  <c r="AR100" i="8"/>
  <c r="AO100" i="8"/>
  <c r="AN100" i="8"/>
  <c r="AK100" i="8"/>
  <c r="AJ100" i="8"/>
  <c r="AG100" i="8"/>
  <c r="AF100" i="8"/>
  <c r="AC100" i="8"/>
  <c r="AB100" i="8"/>
  <c r="Y100" i="8"/>
  <c r="U100" i="8"/>
  <c r="T100" i="8"/>
  <c r="Q100" i="8"/>
  <c r="P100" i="8"/>
  <c r="M100" i="8"/>
  <c r="L100" i="8"/>
  <c r="L281" i="8" s="1"/>
  <c r="L402" i="8" s="1"/>
  <c r="I100" i="8"/>
  <c r="H100" i="8"/>
  <c r="BB99" i="8"/>
  <c r="BA99" i="8"/>
  <c r="BA280" i="8" s="1"/>
  <c r="BA401" i="8" s="1"/>
  <c r="AX99" i="8"/>
  <c r="AW99" i="8"/>
  <c r="AW280" i="8" s="1"/>
  <c r="AW401" i="8" s="1"/>
  <c r="AT99" i="8"/>
  <c r="AS99" i="8"/>
  <c r="AP99" i="8"/>
  <c r="AO99" i="8"/>
  <c r="AL99" i="8"/>
  <c r="AK99" i="8"/>
  <c r="AH99" i="8"/>
  <c r="AG99" i="8"/>
  <c r="AD99" i="8"/>
  <c r="AC99" i="8"/>
  <c r="Z99" i="8"/>
  <c r="Y99" i="8"/>
  <c r="V99" i="8"/>
  <c r="U99" i="8"/>
  <c r="R99" i="8"/>
  <c r="Q99" i="8"/>
  <c r="N99" i="8"/>
  <c r="M99" i="8"/>
  <c r="J99" i="8"/>
  <c r="I99" i="8"/>
  <c r="BC98" i="8"/>
  <c r="BB98" i="8"/>
  <c r="AY98" i="8"/>
  <c r="AX98" i="8"/>
  <c r="AX279" i="8" s="1"/>
  <c r="AX400" i="8" s="1"/>
  <c r="AU98" i="8"/>
  <c r="AT98" i="8"/>
  <c r="AQ98" i="8"/>
  <c r="AP98" i="8"/>
  <c r="AM98" i="8"/>
  <c r="AL98" i="8"/>
  <c r="AH98" i="8"/>
  <c r="AH279" i="8" s="1"/>
  <c r="AH400" i="8" s="1"/>
  <c r="AD98" i="8"/>
  <c r="AD279" i="8" s="1"/>
  <c r="AD400" i="8" s="1"/>
  <c r="Z98" i="8"/>
  <c r="V98" i="8"/>
  <c r="R98" i="8"/>
  <c r="N98" i="8"/>
  <c r="N279" i="8" s="1"/>
  <c r="N400" i="8" s="1"/>
  <c r="J98" i="8"/>
  <c r="BC97" i="8"/>
  <c r="AY97" i="8"/>
  <c r="AU97" i="8"/>
  <c r="AU278" i="8" s="1"/>
  <c r="AU399" i="8" s="1"/>
  <c r="AQ97" i="8"/>
  <c r="AM97" i="8"/>
  <c r="AM278" i="8" s="1"/>
  <c r="AM399" i="8" s="1"/>
  <c r="AI97" i="8"/>
  <c r="AI278" i="8" s="1"/>
  <c r="AI399" i="8" s="1"/>
  <c r="AE97" i="8"/>
  <c r="AE278" i="8" s="1"/>
  <c r="AE399" i="8" s="1"/>
  <c r="AA97" i="8"/>
  <c r="AA278" i="8" s="1"/>
  <c r="AA399" i="8" s="1"/>
  <c r="W97" i="8"/>
  <c r="W278" i="8" s="1"/>
  <c r="W399" i="8" s="1"/>
  <c r="S97" i="8"/>
  <c r="S278" i="8" s="1"/>
  <c r="S399" i="8" s="1"/>
  <c r="O97" i="8"/>
  <c r="O278" i="8" s="1"/>
  <c r="O399" i="8" s="1"/>
  <c r="K97" i="8"/>
  <c r="K278" i="8" s="1"/>
  <c r="K399" i="8" s="1"/>
  <c r="G97" i="8"/>
  <c r="G278" i="8" s="1"/>
  <c r="AZ96" i="8"/>
  <c r="AR96" i="8"/>
  <c r="AN96" i="8"/>
  <c r="AF96" i="8"/>
  <c r="AF277" i="8" s="1"/>
  <c r="AF398" i="8" s="1"/>
  <c r="AB96" i="8"/>
  <c r="T96" i="8"/>
  <c r="P96" i="8"/>
  <c r="P277" i="8" s="1"/>
  <c r="P398" i="8" s="1"/>
  <c r="H96" i="8"/>
  <c r="H277" i="8" s="1"/>
  <c r="H398" i="8" s="1"/>
  <c r="BA95" i="8"/>
  <c r="BA276" i="8" s="1"/>
  <c r="BA397" i="8" s="1"/>
  <c r="AW95" i="8"/>
  <c r="AW276" i="8" s="1"/>
  <c r="AW397" i="8" s="1"/>
  <c r="AS95" i="8"/>
  <c r="AS276" i="8" s="1"/>
  <c r="AS397" i="8" s="1"/>
  <c r="AO95" i="8"/>
  <c r="AO276" i="8" s="1"/>
  <c r="AO397" i="8" s="1"/>
  <c r="AK95" i="8"/>
  <c r="AK276" i="8" s="1"/>
  <c r="AK397" i="8" s="1"/>
  <c r="AG95" i="8"/>
  <c r="AG276" i="8" s="1"/>
  <c r="AG397" i="8" s="1"/>
  <c r="AC95" i="8"/>
  <c r="AC276" i="8" s="1"/>
  <c r="AC397" i="8" s="1"/>
  <c r="Y95" i="8"/>
  <c r="Y276" i="8" s="1"/>
  <c r="Y397" i="8" s="1"/>
  <c r="U95" i="8"/>
  <c r="U276" i="8" s="1"/>
  <c r="U397" i="8" s="1"/>
  <c r="Q95" i="8"/>
  <c r="Q276" i="8" s="1"/>
  <c r="Q397" i="8" s="1"/>
  <c r="M95" i="8"/>
  <c r="M276" i="8" s="1"/>
  <c r="M397" i="8" s="1"/>
  <c r="I95" i="8"/>
  <c r="BB94" i="8"/>
  <c r="AX94" i="8"/>
  <c r="AX275" i="8" s="1"/>
  <c r="AX396" i="8" s="1"/>
  <c r="AT94" i="8"/>
  <c r="AT275" i="8" s="1"/>
  <c r="AT396" i="8" s="1"/>
  <c r="AP94" i="8"/>
  <c r="AP275" i="8" s="1"/>
  <c r="AP396" i="8" s="1"/>
  <c r="AL94" i="8"/>
  <c r="AH94" i="8"/>
  <c r="AH275" i="8" s="1"/>
  <c r="AH396" i="8" s="1"/>
  <c r="AD94" i="8"/>
  <c r="AD275" i="8" s="1"/>
  <c r="AD396" i="8" s="1"/>
  <c r="Z94" i="8"/>
  <c r="Z275" i="8" s="1"/>
  <c r="Z396" i="8" s="1"/>
  <c r="V94" i="8"/>
  <c r="V275" i="8" s="1"/>
  <c r="V396" i="8" s="1"/>
  <c r="R94" i="8"/>
  <c r="R275" i="8" s="1"/>
  <c r="R396" i="8" s="1"/>
  <c r="N94" i="8"/>
  <c r="J94" i="8"/>
  <c r="BC93" i="8"/>
  <c r="BC274" i="8" s="1"/>
  <c r="BC395" i="8" s="1"/>
  <c r="AY93" i="8"/>
  <c r="AU93" i="8"/>
  <c r="AQ93" i="8"/>
  <c r="AM93" i="8"/>
  <c r="AM274" i="8" s="1"/>
  <c r="AM395" i="8" s="1"/>
  <c r="AI93" i="8"/>
  <c r="AI274" i="8" s="1"/>
  <c r="AI395" i="8" s="1"/>
  <c r="AE93" i="8"/>
  <c r="AA93" i="8"/>
  <c r="W93" i="8"/>
  <c r="S93" i="8"/>
  <c r="S274" i="8" s="1"/>
  <c r="S395" i="8" s="1"/>
  <c r="O93" i="8"/>
  <c r="O274" i="8" s="1"/>
  <c r="O395" i="8" s="1"/>
  <c r="K93" i="8"/>
  <c r="K274" i="8" s="1"/>
  <c r="K395" i="8" s="1"/>
  <c r="G93" i="8"/>
  <c r="G274" i="8" s="1"/>
  <c r="AZ92" i="8"/>
  <c r="AV92" i="8"/>
  <c r="AR92" i="8"/>
  <c r="AN92" i="8"/>
  <c r="AJ92" i="8"/>
  <c r="AF92" i="8"/>
  <c r="AB92" i="8"/>
  <c r="X92" i="8"/>
  <c r="X273" i="8" s="1"/>
  <c r="X394" i="8" s="1"/>
  <c r="T92" i="8"/>
  <c r="T273" i="8" s="1"/>
  <c r="T394" i="8" s="1"/>
  <c r="P92" i="8"/>
  <c r="P273" i="8" s="1"/>
  <c r="P394" i="8" s="1"/>
  <c r="L92" i="8"/>
  <c r="L273" i="8" s="1"/>
  <c r="L394" i="8" s="1"/>
  <c r="H92" i="8"/>
  <c r="H273" i="8" s="1"/>
  <c r="H394" i="8" s="1"/>
  <c r="BA91" i="8"/>
  <c r="BA272" i="8" s="1"/>
  <c r="BA393" i="8" s="1"/>
  <c r="BA434" i="8" s="1"/>
  <c r="AW91" i="8"/>
  <c r="AW272" i="8" s="1"/>
  <c r="AW393" i="8" s="1"/>
  <c r="AW434" i="8" s="1"/>
  <c r="AS91" i="8"/>
  <c r="AO91" i="8"/>
  <c r="AO272" i="8" s="1"/>
  <c r="AO393" i="8" s="1"/>
  <c r="AO434" i="8" s="1"/>
  <c r="AK91" i="8"/>
  <c r="AK272" i="8" s="1"/>
  <c r="AK393" i="8" s="1"/>
  <c r="AK434" i="8" s="1"/>
  <c r="AG91" i="8"/>
  <c r="AG272" i="8" s="1"/>
  <c r="AG393" i="8" s="1"/>
  <c r="AG434" i="8" s="1"/>
  <c r="AC91" i="8"/>
  <c r="AC272" i="8" s="1"/>
  <c r="AC393" i="8" s="1"/>
  <c r="AC434" i="8" s="1"/>
  <c r="Y91" i="8"/>
  <c r="Y272" i="8" s="1"/>
  <c r="Y393" i="8" s="1"/>
  <c r="Y434" i="8" s="1"/>
  <c r="U91" i="8"/>
  <c r="U272" i="8" s="1"/>
  <c r="U393" i="8" s="1"/>
  <c r="U434" i="8" s="1"/>
  <c r="Q91" i="8"/>
  <c r="M91" i="8"/>
  <c r="I91" i="8"/>
  <c r="I272" i="8" s="1"/>
  <c r="I393" i="8" s="1"/>
  <c r="I434" i="8" s="1"/>
  <c r="BB90" i="8"/>
  <c r="AX90" i="8"/>
  <c r="AX271" i="8" s="1"/>
  <c r="AX392" i="8" s="1"/>
  <c r="AT90" i="8"/>
  <c r="AT271" i="8" s="1"/>
  <c r="AT392" i="8" s="1"/>
  <c r="AP90" i="8"/>
  <c r="AP271" i="8" s="1"/>
  <c r="AP392" i="8" s="1"/>
  <c r="AL90" i="8"/>
  <c r="AH90" i="8"/>
  <c r="AH271" i="8" s="1"/>
  <c r="AH392" i="8" s="1"/>
  <c r="AD90" i="8"/>
  <c r="Z90" i="8"/>
  <c r="Z271" i="8" s="1"/>
  <c r="Z392" i="8" s="1"/>
  <c r="V90" i="8"/>
  <c r="R90" i="8"/>
  <c r="N90" i="8"/>
  <c r="N271" i="8" s="1"/>
  <c r="N392" i="8" s="1"/>
  <c r="J90" i="8"/>
  <c r="J271" i="8" s="1"/>
  <c r="J392" i="8" s="1"/>
  <c r="BC89" i="8"/>
  <c r="AY89" i="8"/>
  <c r="AU89" i="8"/>
  <c r="AU270" i="8" s="1"/>
  <c r="AU391" i="8" s="1"/>
  <c r="AQ89" i="8"/>
  <c r="AQ270" i="8" s="1"/>
  <c r="AQ391" i="8" s="1"/>
  <c r="AM89" i="8"/>
  <c r="AI89" i="8"/>
  <c r="AE89" i="8"/>
  <c r="AA89" i="8"/>
  <c r="W89" i="8"/>
  <c r="S89" i="8"/>
  <c r="S270" i="8" s="1"/>
  <c r="S391" i="8" s="1"/>
  <c r="O89" i="8"/>
  <c r="K89" i="8"/>
  <c r="G89" i="8"/>
  <c r="G270" i="8" s="1"/>
  <c r="AZ88" i="8"/>
  <c r="AV88" i="8"/>
  <c r="AR88" i="8"/>
  <c r="AN88" i="8"/>
  <c r="AJ88" i="8"/>
  <c r="AF88" i="8"/>
  <c r="AB88" i="8"/>
  <c r="X88" i="8"/>
  <c r="X269" i="8" s="1"/>
  <c r="X390" i="8" s="1"/>
  <c r="T88" i="8"/>
  <c r="T269" i="8" s="1"/>
  <c r="T390" i="8" s="1"/>
  <c r="P88" i="8"/>
  <c r="P269" i="8" s="1"/>
  <c r="P390" i="8" s="1"/>
  <c r="L88" i="8"/>
  <c r="L269" i="8" s="1"/>
  <c r="L390" i="8" s="1"/>
  <c r="H88" i="8"/>
  <c r="H269" i="8" s="1"/>
  <c r="H390" i="8" s="1"/>
  <c r="BA87" i="8"/>
  <c r="AW87" i="8"/>
  <c r="AS87" i="8"/>
  <c r="AS268" i="8" s="1"/>
  <c r="AS389" i="8" s="1"/>
  <c r="AO87" i="8"/>
  <c r="AK87" i="8"/>
  <c r="AK268" i="8" s="1"/>
  <c r="AK389" i="8" s="1"/>
  <c r="AG87" i="8"/>
  <c r="AG268" i="8" s="1"/>
  <c r="AG389" i="8" s="1"/>
  <c r="AC87" i="8"/>
  <c r="AC268" i="8" s="1"/>
  <c r="AC389" i="8" s="1"/>
  <c r="Y87" i="8"/>
  <c r="Y268" i="8" s="1"/>
  <c r="Y389" i="8" s="1"/>
  <c r="U87" i="8"/>
  <c r="U268" i="8" s="1"/>
  <c r="U389" i="8" s="1"/>
  <c r="Q87" i="8"/>
  <c r="M87" i="8"/>
  <c r="M268" i="8" s="1"/>
  <c r="M389" i="8" s="1"/>
  <c r="I87" i="8"/>
  <c r="I268" i="8" s="1"/>
  <c r="I389" i="8" s="1"/>
  <c r="BB86" i="8"/>
  <c r="AX86" i="8"/>
  <c r="AT86" i="8"/>
  <c r="AT267" i="8" s="1"/>
  <c r="AT388" i="8" s="1"/>
  <c r="AP86" i="8"/>
  <c r="AP267" i="8" s="1"/>
  <c r="AP388" i="8" s="1"/>
  <c r="AL86" i="8"/>
  <c r="AL267" i="8" s="1"/>
  <c r="AL388" i="8" s="1"/>
  <c r="AH86" i="8"/>
  <c r="AH267" i="8" s="1"/>
  <c r="AH388" i="8" s="1"/>
  <c r="AD86" i="8"/>
  <c r="AD267" i="8" s="1"/>
  <c r="AD388" i="8" s="1"/>
  <c r="Z86" i="8"/>
  <c r="V86" i="8"/>
  <c r="R86" i="8"/>
  <c r="N86" i="8"/>
  <c r="N267" i="8" s="1"/>
  <c r="N388" i="8" s="1"/>
  <c r="J86" i="8"/>
  <c r="J267" i="8" s="1"/>
  <c r="J388" i="8" s="1"/>
  <c r="BC85" i="8"/>
  <c r="AY85" i="8"/>
  <c r="AU85" i="8"/>
  <c r="AU266" i="8" s="1"/>
  <c r="AU387" i="8" s="1"/>
  <c r="AQ85" i="8"/>
  <c r="AQ266" i="8" s="1"/>
  <c r="AQ387" i="8" s="1"/>
  <c r="AM85" i="8"/>
  <c r="AI85" i="8"/>
  <c r="AE85" i="8"/>
  <c r="AE266" i="8" s="1"/>
  <c r="AE387" i="8" s="1"/>
  <c r="AA85" i="8"/>
  <c r="AA266" i="8" s="1"/>
  <c r="AA387" i="8" s="1"/>
  <c r="W85" i="8"/>
  <c r="W266" i="8" s="1"/>
  <c r="W387" i="8" s="1"/>
  <c r="S85" i="8"/>
  <c r="S266" i="8" s="1"/>
  <c r="S387" i="8" s="1"/>
  <c r="O85" i="8"/>
  <c r="O266" i="8" s="1"/>
  <c r="O387" i="8" s="1"/>
  <c r="K85" i="8"/>
  <c r="K266" i="8" s="1"/>
  <c r="K387" i="8" s="1"/>
  <c r="G85" i="8"/>
  <c r="G266" i="8" s="1"/>
  <c r="AZ84" i="8"/>
  <c r="AV84" i="8"/>
  <c r="AR84" i="8"/>
  <c r="AR265" i="8" s="1"/>
  <c r="AR386" i="8" s="1"/>
  <c r="AN84" i="8"/>
  <c r="AN265" i="8" s="1"/>
  <c r="AN386" i="8" s="1"/>
  <c r="AJ84" i="8"/>
  <c r="AJ265" i="8" s="1"/>
  <c r="AJ386" i="8" s="1"/>
  <c r="AF84" i="8"/>
  <c r="AF265" i="8" s="1"/>
  <c r="AF386" i="8" s="1"/>
  <c r="AB84" i="8"/>
  <c r="AB265" i="8" s="1"/>
  <c r="AB386" i="8" s="1"/>
  <c r="X84" i="8"/>
  <c r="X265" i="8" s="1"/>
  <c r="X386" i="8" s="1"/>
  <c r="T84" i="8"/>
  <c r="T265" i="8" s="1"/>
  <c r="T386" i="8" s="1"/>
  <c r="P84" i="8"/>
  <c r="P265" i="8" s="1"/>
  <c r="P386" i="8" s="1"/>
  <c r="L84" i="8"/>
  <c r="L265" i="8" s="1"/>
  <c r="L386" i="8" s="1"/>
  <c r="H84" i="8"/>
  <c r="BA83" i="8"/>
  <c r="AW83" i="8"/>
  <c r="AS83" i="8"/>
  <c r="AO83" i="8"/>
  <c r="AO264" i="8" s="1"/>
  <c r="AO385" i="8" s="1"/>
  <c r="AK83" i="8"/>
  <c r="AK264" i="8" s="1"/>
  <c r="AK385" i="8" s="1"/>
  <c r="AG83" i="8"/>
  <c r="AG264" i="8" s="1"/>
  <c r="AG385" i="8" s="1"/>
  <c r="AC83" i="8"/>
  <c r="Y83" i="8"/>
  <c r="Y264" i="8" s="1"/>
  <c r="Y385" i="8" s="1"/>
  <c r="U83" i="8"/>
  <c r="U264" i="8" s="1"/>
  <c r="U385" i="8" s="1"/>
  <c r="Q83" i="8"/>
  <c r="Q264" i="8" s="1"/>
  <c r="Q385" i="8" s="1"/>
  <c r="M83" i="8"/>
  <c r="M264" i="8" s="1"/>
  <c r="M385" i="8" s="1"/>
  <c r="I83" i="8"/>
  <c r="BB82" i="8"/>
  <c r="AX82" i="8"/>
  <c r="AT82" i="8"/>
  <c r="AT263" i="8" s="1"/>
  <c r="AT384" i="8" s="1"/>
  <c r="AP82" i="8"/>
  <c r="AP263" i="8" s="1"/>
  <c r="AP384" i="8" s="1"/>
  <c r="AL82" i="8"/>
  <c r="AL263" i="8" s="1"/>
  <c r="AL384" i="8" s="1"/>
  <c r="AH82" i="8"/>
  <c r="AH263" i="8" s="1"/>
  <c r="AH384" i="8" s="1"/>
  <c r="AD82" i="8"/>
  <c r="AD263" i="8" s="1"/>
  <c r="AD384" i="8" s="1"/>
  <c r="Z82" i="8"/>
  <c r="Z263" i="8" s="1"/>
  <c r="Z384" i="8" s="1"/>
  <c r="V82" i="8"/>
  <c r="V263" i="8" s="1"/>
  <c r="V384" i="8" s="1"/>
  <c r="R82" i="8"/>
  <c r="R263" i="8" s="1"/>
  <c r="R384" i="8" s="1"/>
  <c r="N82" i="8"/>
  <c r="N263" i="8" s="1"/>
  <c r="N384" i="8" s="1"/>
  <c r="J82" i="8"/>
  <c r="J263" i="8" s="1"/>
  <c r="J384" i="8" s="1"/>
  <c r="BC81" i="8"/>
  <c r="AY81" i="8"/>
  <c r="AU81" i="8"/>
  <c r="AQ81" i="8"/>
  <c r="AM81" i="8"/>
  <c r="AI81" i="8"/>
  <c r="AE81" i="8"/>
  <c r="AA81" i="8"/>
  <c r="W81" i="8"/>
  <c r="S81" i="8"/>
  <c r="O81" i="8"/>
  <c r="K81" i="8"/>
  <c r="G81" i="8"/>
  <c r="AZ80" i="8"/>
  <c r="AV80" i="8"/>
  <c r="AV261" i="8" s="1"/>
  <c r="AV382" i="8" s="1"/>
  <c r="AV438" i="8" s="1"/>
  <c r="AR80" i="8"/>
  <c r="AN80" i="8"/>
  <c r="AN261" i="8" s="1"/>
  <c r="AN382" i="8" s="1"/>
  <c r="AN438" i="8" s="1"/>
  <c r="AJ80" i="8"/>
  <c r="AJ261" i="8" s="1"/>
  <c r="AJ382" i="8" s="1"/>
  <c r="AJ438" i="8" s="1"/>
  <c r="AF80" i="8"/>
  <c r="AF261" i="8" s="1"/>
  <c r="AF382" i="8" s="1"/>
  <c r="AF438" i="8" s="1"/>
  <c r="AB80" i="8"/>
  <c r="X80" i="8"/>
  <c r="X261" i="8" s="1"/>
  <c r="X382" i="8" s="1"/>
  <c r="X438" i="8" s="1"/>
  <c r="T80" i="8"/>
  <c r="T261" i="8" s="1"/>
  <c r="T382" i="8" s="1"/>
  <c r="T438" i="8" s="1"/>
  <c r="P80" i="8"/>
  <c r="P261" i="8" s="1"/>
  <c r="P382" i="8" s="1"/>
  <c r="P438" i="8" s="1"/>
  <c r="L80" i="8"/>
  <c r="L261" i="8" s="1"/>
  <c r="L382" i="8" s="1"/>
  <c r="L438" i="8" s="1"/>
  <c r="H80" i="8"/>
  <c r="H261" i="8" s="1"/>
  <c r="H382" i="8" s="1"/>
  <c r="H438" i="8" s="1"/>
  <c r="BA79" i="8"/>
  <c r="AW79" i="8"/>
  <c r="AS79" i="8"/>
  <c r="AS260" i="8" s="1"/>
  <c r="AS381" i="8" s="1"/>
  <c r="AO79" i="8"/>
  <c r="AK79" i="8"/>
  <c r="AK260" i="8" s="1"/>
  <c r="AK381" i="8" s="1"/>
  <c r="AG79" i="8"/>
  <c r="AC79" i="8"/>
  <c r="AC260" i="8" s="1"/>
  <c r="AC381" i="8" s="1"/>
  <c r="Y79" i="8"/>
  <c r="Y260" i="8" s="1"/>
  <c r="Y381" i="8" s="1"/>
  <c r="U79" i="8"/>
  <c r="Q79" i="8"/>
  <c r="Q260" i="8" s="1"/>
  <c r="Q381" i="8" s="1"/>
  <c r="M79" i="8"/>
  <c r="I79" i="8"/>
  <c r="I260" i="8" s="1"/>
  <c r="I381" i="8" s="1"/>
  <c r="BB78" i="8"/>
  <c r="AX78" i="8"/>
  <c r="AT78" i="8"/>
  <c r="AT259" i="8" s="1"/>
  <c r="AT380" i="8" s="1"/>
  <c r="AP78" i="8"/>
  <c r="AP259" i="8" s="1"/>
  <c r="AP380" i="8" s="1"/>
  <c r="AL78" i="8"/>
  <c r="AH78" i="8"/>
  <c r="AH259" i="8" s="1"/>
  <c r="AH380" i="8" s="1"/>
  <c r="AD78" i="8"/>
  <c r="AD259" i="8" s="1"/>
  <c r="AD380" i="8" s="1"/>
  <c r="Z78" i="8"/>
  <c r="Z259" i="8" s="1"/>
  <c r="Z380" i="8" s="1"/>
  <c r="V78" i="8"/>
  <c r="V259" i="8" s="1"/>
  <c r="V380" i="8" s="1"/>
  <c r="R78" i="8"/>
  <c r="R259" i="8" s="1"/>
  <c r="R380" i="8" s="1"/>
  <c r="N78" i="8"/>
  <c r="N259" i="8" s="1"/>
  <c r="N380" i="8" s="1"/>
  <c r="J78" i="8"/>
  <c r="J259" i="8" s="1"/>
  <c r="J380" i="8" s="1"/>
  <c r="BC77" i="8"/>
  <c r="AY77" i="8"/>
  <c r="AY258" i="8" s="1"/>
  <c r="AY379" i="8" s="1"/>
  <c r="AU77" i="8"/>
  <c r="AU258" i="8" s="1"/>
  <c r="AU379" i="8" s="1"/>
  <c r="AQ77" i="8"/>
  <c r="AM77" i="8"/>
  <c r="AM258" i="8" s="1"/>
  <c r="AM379" i="8" s="1"/>
  <c r="AI77" i="8"/>
  <c r="AE77" i="8"/>
  <c r="AE258" i="8" s="1"/>
  <c r="AE379" i="8" s="1"/>
  <c r="AA77" i="8"/>
  <c r="AA258" i="8" s="1"/>
  <c r="AA379" i="8" s="1"/>
  <c r="W77" i="8"/>
  <c r="W258" i="8" s="1"/>
  <c r="W379" i="8" s="1"/>
  <c r="S77" i="8"/>
  <c r="S258" i="8" s="1"/>
  <c r="S379" i="8" s="1"/>
  <c r="O77" i="8"/>
  <c r="O258" i="8" s="1"/>
  <c r="O379" i="8" s="1"/>
  <c r="K77" i="8"/>
  <c r="G77" i="8"/>
  <c r="G258" i="8" s="1"/>
  <c r="AZ76" i="8"/>
  <c r="AV76" i="8"/>
  <c r="AV257" i="8" s="1"/>
  <c r="AV378" i="8" s="1"/>
  <c r="AR76" i="8"/>
  <c r="AR257" i="8" s="1"/>
  <c r="AR378" i="8" s="1"/>
  <c r="AN76" i="8"/>
  <c r="AN257" i="8" s="1"/>
  <c r="AN378" i="8" s="1"/>
  <c r="AJ76" i="8"/>
  <c r="AF76" i="8"/>
  <c r="AF257" i="8" s="1"/>
  <c r="AF378" i="8" s="1"/>
  <c r="AB76" i="8"/>
  <c r="X76" i="8"/>
  <c r="X257" i="8" s="1"/>
  <c r="X378" i="8" s="1"/>
  <c r="T76" i="8"/>
  <c r="T257" i="8" s="1"/>
  <c r="T378" i="8" s="1"/>
  <c r="P76" i="8"/>
  <c r="P257" i="8" s="1"/>
  <c r="P378" i="8" s="1"/>
  <c r="L76" i="8"/>
  <c r="L257" i="8" s="1"/>
  <c r="L378" i="8" s="1"/>
  <c r="H76" i="8"/>
  <c r="H257" i="8" s="1"/>
  <c r="H378" i="8" s="1"/>
  <c r="BA75" i="8"/>
  <c r="AW75" i="8"/>
  <c r="AS75" i="8"/>
  <c r="AO75" i="8"/>
  <c r="AO256" i="8" s="1"/>
  <c r="AO377" i="8" s="1"/>
  <c r="AK75" i="8"/>
  <c r="AG75" i="8"/>
  <c r="AG256" i="8" s="1"/>
  <c r="AG377" i="8" s="1"/>
  <c r="AC75" i="8"/>
  <c r="AC256" i="8" s="1"/>
  <c r="AC377" i="8" s="1"/>
  <c r="Y75" i="8"/>
  <c r="Y256" i="8" s="1"/>
  <c r="Y377" i="8" s="1"/>
  <c r="U75" i="8"/>
  <c r="U256" i="8" s="1"/>
  <c r="U377" i="8" s="1"/>
  <c r="Q75" i="8"/>
  <c r="Q256" i="8" s="1"/>
  <c r="Q377" i="8" s="1"/>
  <c r="M75" i="8"/>
  <c r="M256" i="8" s="1"/>
  <c r="M377" i="8" s="1"/>
  <c r="I75" i="8"/>
  <c r="I256" i="8" s="1"/>
  <c r="I377" i="8" s="1"/>
  <c r="BB74" i="8"/>
  <c r="AX74" i="8"/>
  <c r="AX255" i="8" s="1"/>
  <c r="AX376" i="8" s="1"/>
  <c r="AT74" i="8"/>
  <c r="AT255" i="8" s="1"/>
  <c r="AT376" i="8" s="1"/>
  <c r="AP74" i="8"/>
  <c r="AP255" i="8" s="1"/>
  <c r="AP376" i="8" s="1"/>
  <c r="AL74" i="8"/>
  <c r="AL255" i="8" s="1"/>
  <c r="AL376" i="8" s="1"/>
  <c r="AH74" i="8"/>
  <c r="AH255" i="8" s="1"/>
  <c r="AH376" i="8" s="1"/>
  <c r="AD74" i="8"/>
  <c r="AD255" i="8" s="1"/>
  <c r="AD376" i="8" s="1"/>
  <c r="Z74" i="8"/>
  <c r="V74" i="8"/>
  <c r="V255" i="8" s="1"/>
  <c r="V376" i="8" s="1"/>
  <c r="R74" i="8"/>
  <c r="R255" i="8" s="1"/>
  <c r="R376" i="8" s="1"/>
  <c r="N74" i="8"/>
  <c r="N255" i="8" s="1"/>
  <c r="N376" i="8" s="1"/>
  <c r="J74" i="8"/>
  <c r="J255" i="8" s="1"/>
  <c r="J376" i="8" s="1"/>
  <c r="BC73" i="8"/>
  <c r="AY73" i="8"/>
  <c r="AU73" i="8"/>
  <c r="AU254" i="8" s="1"/>
  <c r="AU375" i="8" s="1"/>
  <c r="AQ73" i="8"/>
  <c r="AQ254" i="8" s="1"/>
  <c r="AQ375" i="8" s="1"/>
  <c r="AM73" i="8"/>
  <c r="AM254" i="8" s="1"/>
  <c r="AM375" i="8" s="1"/>
  <c r="AI73" i="8"/>
  <c r="AI254" i="8" s="1"/>
  <c r="AI375" i="8" s="1"/>
  <c r="AE73" i="8"/>
  <c r="AA73" i="8"/>
  <c r="W73" i="8"/>
  <c r="W254" i="8" s="1"/>
  <c r="W375" i="8" s="1"/>
  <c r="S73" i="8"/>
  <c r="O73" i="8"/>
  <c r="O254" i="8" s="1"/>
  <c r="O375" i="8" s="1"/>
  <c r="K73" i="8"/>
  <c r="G73" i="8"/>
  <c r="G254" i="8" s="1"/>
  <c r="AZ72" i="8"/>
  <c r="AZ253" i="8" s="1"/>
  <c r="AZ374" i="8" s="1"/>
  <c r="AV72" i="8"/>
  <c r="AV253" i="8" s="1"/>
  <c r="AV374" i="8" s="1"/>
  <c r="AR72" i="8"/>
  <c r="AR253" i="8" s="1"/>
  <c r="AR374" i="8" s="1"/>
  <c r="AN72" i="8"/>
  <c r="AN253" i="8" s="1"/>
  <c r="AN374" i="8" s="1"/>
  <c r="AJ72" i="8"/>
  <c r="AF72" i="8"/>
  <c r="AF253" i="8" s="1"/>
  <c r="AF374" i="8" s="1"/>
  <c r="AB72" i="8"/>
  <c r="AB253" i="8" s="1"/>
  <c r="AB374" i="8" s="1"/>
  <c r="X72" i="8"/>
  <c r="X253" i="8" s="1"/>
  <c r="X374" i="8" s="1"/>
  <c r="T72" i="8"/>
  <c r="P72" i="8"/>
  <c r="P253" i="8" s="1"/>
  <c r="P374" i="8" s="1"/>
  <c r="L72" i="8"/>
  <c r="L253" i="8" s="1"/>
  <c r="L374" i="8" s="1"/>
  <c r="H72" i="8"/>
  <c r="BA71" i="8"/>
  <c r="AW71" i="8"/>
  <c r="AS71" i="8"/>
  <c r="AS252" i="8" s="1"/>
  <c r="AS373" i="8" s="1"/>
  <c r="AO71" i="8"/>
  <c r="AO252" i="8" s="1"/>
  <c r="AO373" i="8" s="1"/>
  <c r="AK71" i="8"/>
  <c r="AK252" i="8" s="1"/>
  <c r="AK373" i="8" s="1"/>
  <c r="AG71" i="8"/>
  <c r="AC71" i="8"/>
  <c r="AC252" i="8" s="1"/>
  <c r="AC373" i="8" s="1"/>
  <c r="Y71" i="8"/>
  <c r="Y252" i="8" s="1"/>
  <c r="Y373" i="8" s="1"/>
  <c r="U71" i="8"/>
  <c r="U252" i="8" s="1"/>
  <c r="U373" i="8" s="1"/>
  <c r="Q71" i="8"/>
  <c r="M71" i="8"/>
  <c r="M252" i="8" s="1"/>
  <c r="M373" i="8" s="1"/>
  <c r="I71" i="8"/>
  <c r="BB70" i="8"/>
  <c r="AX70" i="8"/>
  <c r="AT70" i="8"/>
  <c r="AP70" i="8"/>
  <c r="AL70" i="8"/>
  <c r="AH70" i="8"/>
  <c r="AD70" i="8"/>
  <c r="BA96" i="8"/>
  <c r="AW96" i="8"/>
  <c r="AQ96" i="8"/>
  <c r="AI96" i="8"/>
  <c r="AG96" i="8"/>
  <c r="S96" i="8"/>
  <c r="Q96" i="8"/>
  <c r="I96" i="8"/>
  <c r="G96" i="8"/>
  <c r="BC172" i="8"/>
  <c r="BB172" i="8"/>
  <c r="BA172" i="8"/>
  <c r="AY172" i="8"/>
  <c r="AX172" i="8"/>
  <c r="AW172" i="8"/>
  <c r="AU172" i="8"/>
  <c r="AT172" i="8"/>
  <c r="AS172" i="8"/>
  <c r="AQ172" i="8"/>
  <c r="AP172" i="8"/>
  <c r="AO172" i="8"/>
  <c r="AM172" i="8"/>
  <c r="AL172" i="8"/>
  <c r="AK172" i="8"/>
  <c r="AI172" i="8"/>
  <c r="AH172" i="8"/>
  <c r="AG172" i="8"/>
  <c r="AE172" i="8"/>
  <c r="AD172" i="8"/>
  <c r="AC172" i="8"/>
  <c r="AA172" i="8"/>
  <c r="Z172" i="8"/>
  <c r="Y172" i="8"/>
  <c r="W172" i="8"/>
  <c r="V172" i="8"/>
  <c r="U172" i="8"/>
  <c r="S172" i="8"/>
  <c r="R172" i="8"/>
  <c r="Q172" i="8"/>
  <c r="O172" i="8"/>
  <c r="N172" i="8"/>
  <c r="M172" i="8"/>
  <c r="K172" i="8"/>
  <c r="J172" i="8"/>
  <c r="I172" i="8"/>
  <c r="G172" i="8"/>
  <c r="BC171" i="8"/>
  <c r="BB171" i="8"/>
  <c r="AZ171" i="8"/>
  <c r="AY171" i="8"/>
  <c r="AX171" i="8"/>
  <c r="AV171" i="8"/>
  <c r="AU171" i="8"/>
  <c r="AT171" i="8"/>
  <c r="AR171" i="8"/>
  <c r="AQ171" i="8"/>
  <c r="AP171" i="8"/>
  <c r="AN171" i="8"/>
  <c r="AM171" i="8"/>
  <c r="AL171" i="8"/>
  <c r="AJ171" i="8"/>
  <c r="AI171" i="8"/>
  <c r="AH171" i="8"/>
  <c r="AF171" i="8"/>
  <c r="AE171" i="8"/>
  <c r="AD171" i="8"/>
  <c r="AB171" i="8"/>
  <c r="AA171" i="8"/>
  <c r="Z171" i="8"/>
  <c r="X171" i="8"/>
  <c r="W171" i="8"/>
  <c r="V171" i="8"/>
  <c r="T171" i="8"/>
  <c r="S171" i="8"/>
  <c r="R171" i="8"/>
  <c r="P171" i="8"/>
  <c r="O171" i="8"/>
  <c r="N171" i="8"/>
  <c r="L171" i="8"/>
  <c r="K171" i="8"/>
  <c r="J171" i="8"/>
  <c r="H171" i="8"/>
  <c r="G171" i="8"/>
  <c r="BC170" i="8"/>
  <c r="BA170" i="8"/>
  <c r="AZ170" i="8"/>
  <c r="AY170" i="8"/>
  <c r="AW170" i="8"/>
  <c r="AV170" i="8"/>
  <c r="AU170" i="8"/>
  <c r="AS170" i="8"/>
  <c r="AR170" i="8"/>
  <c r="AQ170" i="8"/>
  <c r="AO170" i="8"/>
  <c r="AN170" i="8"/>
  <c r="AM170" i="8"/>
  <c r="AK170" i="8"/>
  <c r="AJ170" i="8"/>
  <c r="AI170" i="8"/>
  <c r="AG170" i="8"/>
  <c r="AF170" i="8"/>
  <c r="AE170" i="8"/>
  <c r="AC170" i="8"/>
  <c r="AB170" i="8"/>
  <c r="AA170" i="8"/>
  <c r="Y170" i="8"/>
  <c r="X170" i="8"/>
  <c r="W170" i="8"/>
  <c r="U170" i="8"/>
  <c r="T170" i="8"/>
  <c r="S170" i="8"/>
  <c r="Q170" i="8"/>
  <c r="P170" i="8"/>
  <c r="O170" i="8"/>
  <c r="M170" i="8"/>
  <c r="L170" i="8"/>
  <c r="K170" i="8"/>
  <c r="I170" i="8"/>
  <c r="H170" i="8"/>
  <c r="G170" i="8"/>
  <c r="BD170" i="8" s="1"/>
  <c r="BB169" i="8"/>
  <c r="BA169" i="8"/>
  <c r="AZ169" i="8"/>
  <c r="AX169" i="8"/>
  <c r="AW169" i="8"/>
  <c r="AV169" i="8"/>
  <c r="AT169" i="8"/>
  <c r="AS169" i="8"/>
  <c r="AR169" i="8"/>
  <c r="AP169" i="8"/>
  <c r="AO169" i="8"/>
  <c r="AN169" i="8"/>
  <c r="AL169" i="8"/>
  <c r="AK169" i="8"/>
  <c r="AJ169" i="8"/>
  <c r="AH169" i="8"/>
  <c r="AG169" i="8"/>
  <c r="AF169" i="8"/>
  <c r="AD169" i="8"/>
  <c r="AC169" i="8"/>
  <c r="AB169" i="8"/>
  <c r="Z169" i="8"/>
  <c r="Y169" i="8"/>
  <c r="X169" i="8"/>
  <c r="V169" i="8"/>
  <c r="U169" i="8"/>
  <c r="T169" i="8"/>
  <c r="R169" i="8"/>
  <c r="Q169" i="8"/>
  <c r="P169" i="8"/>
  <c r="N169" i="8"/>
  <c r="M169" i="8"/>
  <c r="L169" i="8"/>
  <c r="J169" i="8"/>
  <c r="I169" i="8"/>
  <c r="H169" i="8"/>
  <c r="BC168" i="8"/>
  <c r="BB168" i="8"/>
  <c r="BA168" i="8"/>
  <c r="AY168" i="8"/>
  <c r="AX168" i="8"/>
  <c r="AW168" i="8"/>
  <c r="AU168" i="8"/>
  <c r="AT168" i="8"/>
  <c r="AS168" i="8"/>
  <c r="AQ168" i="8"/>
  <c r="AP168" i="8"/>
  <c r="AO168" i="8"/>
  <c r="AM168" i="8"/>
  <c r="AL168" i="8"/>
  <c r="AK168" i="8"/>
  <c r="AI168" i="8"/>
  <c r="AH168" i="8"/>
  <c r="AG168" i="8"/>
  <c r="AE168" i="8"/>
  <c r="AD168" i="8"/>
  <c r="AC168" i="8"/>
  <c r="AA168" i="8"/>
  <c r="Z168" i="8"/>
  <c r="Y168" i="8"/>
  <c r="W168" i="8"/>
  <c r="V168" i="8"/>
  <c r="U168" i="8"/>
  <c r="S168" i="8"/>
  <c r="R168" i="8"/>
  <c r="Q168" i="8"/>
  <c r="O168" i="8"/>
  <c r="N168" i="8"/>
  <c r="M168" i="8"/>
  <c r="K168" i="8"/>
  <c r="J168" i="8"/>
  <c r="I168" i="8"/>
  <c r="G168" i="8"/>
  <c r="BC167" i="8"/>
  <c r="BB167" i="8"/>
  <c r="AZ167" i="8"/>
  <c r="AY167" i="8"/>
  <c r="AX167" i="8"/>
  <c r="AV167" i="8"/>
  <c r="AU167" i="8"/>
  <c r="AT167" i="8"/>
  <c r="AR167" i="8"/>
  <c r="AQ167" i="8"/>
  <c r="AP167" i="8"/>
  <c r="AN167" i="8"/>
  <c r="AM167" i="8"/>
  <c r="AL167" i="8"/>
  <c r="AJ167" i="8"/>
  <c r="AI167" i="8"/>
  <c r="AH167" i="8"/>
  <c r="AF167" i="8"/>
  <c r="AE167" i="8"/>
  <c r="AD167" i="8"/>
  <c r="AB167" i="8"/>
  <c r="AA167" i="8"/>
  <c r="Z167" i="8"/>
  <c r="X167" i="8"/>
  <c r="W167" i="8"/>
  <c r="V167" i="8"/>
  <c r="T167" i="8"/>
  <c r="S167" i="8"/>
  <c r="R167" i="8"/>
  <c r="P167" i="8"/>
  <c r="O167" i="8"/>
  <c r="N167" i="8"/>
  <c r="L167" i="8"/>
  <c r="K167" i="8"/>
  <c r="J167" i="8"/>
  <c r="H167" i="8"/>
  <c r="G167" i="8"/>
  <c r="BC166" i="8"/>
  <c r="BA166" i="8"/>
  <c r="AZ166" i="8"/>
  <c r="AY166" i="8"/>
  <c r="AW166" i="8"/>
  <c r="AV166" i="8"/>
  <c r="AU166" i="8"/>
  <c r="AS166" i="8"/>
  <c r="AR166" i="8"/>
  <c r="AQ166" i="8"/>
  <c r="AO166" i="8"/>
  <c r="AN166" i="8"/>
  <c r="AM166" i="8"/>
  <c r="AK166" i="8"/>
  <c r="AJ166" i="8"/>
  <c r="AI166" i="8"/>
  <c r="AG166" i="8"/>
  <c r="AF166" i="8"/>
  <c r="AE166" i="8"/>
  <c r="AC166" i="8"/>
  <c r="AB166" i="8"/>
  <c r="AA166" i="8"/>
  <c r="Y166" i="8"/>
  <c r="X166" i="8"/>
  <c r="W166" i="8"/>
  <c r="U166" i="8"/>
  <c r="T166" i="8"/>
  <c r="S166" i="8"/>
  <c r="Q166" i="8"/>
  <c r="P166" i="8"/>
  <c r="O166" i="8"/>
  <c r="M166" i="8"/>
  <c r="L166" i="8"/>
  <c r="K166" i="8"/>
  <c r="I166" i="8"/>
  <c r="H166" i="8"/>
  <c r="G166" i="8"/>
  <c r="BB165" i="8"/>
  <c r="BA165" i="8"/>
  <c r="AZ165" i="8"/>
  <c r="AX165" i="8"/>
  <c r="AW165" i="8"/>
  <c r="AV165" i="8"/>
  <c r="AT165" i="8"/>
  <c r="AS165" i="8"/>
  <c r="AR165" i="8"/>
  <c r="AP165" i="8"/>
  <c r="AO165" i="8"/>
  <c r="AN165" i="8"/>
  <c r="AL165" i="8"/>
  <c r="AK165" i="8"/>
  <c r="AJ165" i="8"/>
  <c r="AH165" i="8"/>
  <c r="AG165" i="8"/>
  <c r="AF165" i="8"/>
  <c r="AD165" i="8"/>
  <c r="AC165" i="8"/>
  <c r="AB165" i="8"/>
  <c r="Z165" i="8"/>
  <c r="Y165" i="8"/>
  <c r="X165" i="8"/>
  <c r="V165" i="8"/>
  <c r="U165" i="8"/>
  <c r="T165" i="8"/>
  <c r="R165" i="8"/>
  <c r="Q165" i="8"/>
  <c r="P165" i="8"/>
  <c r="N165" i="8"/>
  <c r="M165" i="8"/>
  <c r="L165" i="8"/>
  <c r="J165" i="8"/>
  <c r="I165" i="8"/>
  <c r="H165" i="8"/>
  <c r="BC164" i="8"/>
  <c r="BB164" i="8"/>
  <c r="BA164" i="8"/>
  <c r="AY164" i="8"/>
  <c r="AX164" i="8"/>
  <c r="AW164" i="8"/>
  <c r="AU164" i="8"/>
  <c r="AT164" i="8"/>
  <c r="AS164" i="8"/>
  <c r="AQ164" i="8"/>
  <c r="AP164" i="8"/>
  <c r="AO164" i="8"/>
  <c r="AM164" i="8"/>
  <c r="AL164" i="8"/>
  <c r="AK164" i="8"/>
  <c r="AI164" i="8"/>
  <c r="AH164" i="8"/>
  <c r="AG164" i="8"/>
  <c r="AE164" i="8"/>
  <c r="AD164" i="8"/>
  <c r="AC164" i="8"/>
  <c r="AA164" i="8"/>
  <c r="Z164" i="8"/>
  <c r="Y164" i="8"/>
  <c r="W164" i="8"/>
  <c r="V164" i="8"/>
  <c r="U164" i="8"/>
  <c r="S164" i="8"/>
  <c r="R164" i="8"/>
  <c r="Q164" i="8"/>
  <c r="O164" i="8"/>
  <c r="N164" i="8"/>
  <c r="M164" i="8"/>
  <c r="K164" i="8"/>
  <c r="J164" i="8"/>
  <c r="I164" i="8"/>
  <c r="G164" i="8"/>
  <c r="BC163" i="8"/>
  <c r="BB163" i="8"/>
  <c r="AZ163" i="8"/>
  <c r="AY163" i="8"/>
  <c r="AX163" i="8"/>
  <c r="AV163" i="8"/>
  <c r="AU163" i="8"/>
  <c r="AT163" i="8"/>
  <c r="AR163" i="8"/>
  <c r="AQ163" i="8"/>
  <c r="AP163" i="8"/>
  <c r="AN163" i="8"/>
  <c r="AM163" i="8"/>
  <c r="AL163" i="8"/>
  <c r="AJ163" i="8"/>
  <c r="AI163" i="8"/>
  <c r="AH163" i="8"/>
  <c r="AF163" i="8"/>
  <c r="AE163" i="8"/>
  <c r="AD163" i="8"/>
  <c r="AB163" i="8"/>
  <c r="AA163" i="8"/>
  <c r="Z163" i="8"/>
  <c r="X163" i="8"/>
  <c r="W163" i="8"/>
  <c r="V163" i="8"/>
  <c r="T163" i="8"/>
  <c r="S163" i="8"/>
  <c r="R163" i="8"/>
  <c r="P163" i="8"/>
  <c r="O163" i="8"/>
  <c r="N163" i="8"/>
  <c r="L163" i="8"/>
  <c r="K163" i="8"/>
  <c r="J163" i="8"/>
  <c r="H163" i="8"/>
  <c r="G163" i="8"/>
  <c r="BC162" i="8"/>
  <c r="BA162" i="8"/>
  <c r="AZ162" i="8"/>
  <c r="AY162" i="8"/>
  <c r="AW162" i="8"/>
  <c r="AV162" i="8"/>
  <c r="AU162" i="8"/>
  <c r="AS162" i="8"/>
  <c r="AR162" i="8"/>
  <c r="AQ162" i="8"/>
  <c r="AO162" i="8"/>
  <c r="AN162" i="8"/>
  <c r="AM162" i="8"/>
  <c r="AK162" i="8"/>
  <c r="AJ162" i="8"/>
  <c r="AI162" i="8"/>
  <c r="AG162" i="8"/>
  <c r="AF162" i="8"/>
  <c r="AE162" i="8"/>
  <c r="AC162" i="8"/>
  <c r="AB162" i="8"/>
  <c r="AA162" i="8"/>
  <c r="Y162" i="8"/>
  <c r="X162" i="8"/>
  <c r="W162" i="8"/>
  <c r="U162" i="8"/>
  <c r="T162" i="8"/>
  <c r="S162" i="8"/>
  <c r="Q162" i="8"/>
  <c r="P162" i="8"/>
  <c r="O162" i="8"/>
  <c r="M162" i="8"/>
  <c r="L162" i="8"/>
  <c r="K162" i="8"/>
  <c r="I162" i="8"/>
  <c r="H162" i="8"/>
  <c r="G162" i="8"/>
  <c r="BB161" i="8"/>
  <c r="BA161" i="8"/>
  <c r="AZ161" i="8"/>
  <c r="AX161" i="8"/>
  <c r="AW161" i="8"/>
  <c r="AV161" i="8"/>
  <c r="AT161" i="8"/>
  <c r="AS161" i="8"/>
  <c r="AR161" i="8"/>
  <c r="AP161" i="8"/>
  <c r="AO161" i="8"/>
  <c r="AN161" i="8"/>
  <c r="AL161" i="8"/>
  <c r="AK161" i="8"/>
  <c r="AJ161" i="8"/>
  <c r="AH161" i="8"/>
  <c r="AG161" i="8"/>
  <c r="AF161" i="8"/>
  <c r="AD161" i="8"/>
  <c r="AC161" i="8"/>
  <c r="AB161" i="8"/>
  <c r="Z161" i="8"/>
  <c r="Y161" i="8"/>
  <c r="X161" i="8"/>
  <c r="V161" i="8"/>
  <c r="U161" i="8"/>
  <c r="T161" i="8"/>
  <c r="R161" i="8"/>
  <c r="Q161" i="8"/>
  <c r="P161" i="8"/>
  <c r="N161" i="8"/>
  <c r="M161" i="8"/>
  <c r="L161" i="8"/>
  <c r="J161" i="8"/>
  <c r="I161" i="8"/>
  <c r="H161" i="8"/>
  <c r="BC160" i="8"/>
  <c r="BB160" i="8"/>
  <c r="BA160" i="8"/>
  <c r="AY160" i="8"/>
  <c r="AX160" i="8"/>
  <c r="AW160" i="8"/>
  <c r="AU160" i="8"/>
  <c r="AT160" i="8"/>
  <c r="AS160" i="8"/>
  <c r="AQ160" i="8"/>
  <c r="AP160" i="8"/>
  <c r="AO160" i="8"/>
  <c r="AM160" i="8"/>
  <c r="AL160" i="8"/>
  <c r="AK160" i="8"/>
  <c r="AI160" i="8"/>
  <c r="AH160" i="8"/>
  <c r="AG160" i="8"/>
  <c r="AE160" i="8"/>
  <c r="AD160" i="8"/>
  <c r="AC160" i="8"/>
  <c r="AA160" i="8"/>
  <c r="Z160" i="8"/>
  <c r="Y160" i="8"/>
  <c r="W160" i="8"/>
  <c r="V160" i="8"/>
  <c r="U160" i="8"/>
  <c r="S160" i="8"/>
  <c r="R160" i="8"/>
  <c r="Q160" i="8"/>
  <c r="O160" i="8"/>
  <c r="N160" i="8"/>
  <c r="M160" i="8"/>
  <c r="K160" i="8"/>
  <c r="J160" i="8"/>
  <c r="I160" i="8"/>
  <c r="G160" i="8"/>
  <c r="BC159" i="8"/>
  <c r="BB159" i="8"/>
  <c r="AZ159" i="8"/>
  <c r="AY159" i="8"/>
  <c r="AX159" i="8"/>
  <c r="AV159" i="8"/>
  <c r="AU159" i="8"/>
  <c r="AT159" i="8"/>
  <c r="AR159" i="8"/>
  <c r="AQ159" i="8"/>
  <c r="AP159" i="8"/>
  <c r="AN159" i="8"/>
  <c r="AM159" i="8"/>
  <c r="AL159" i="8"/>
  <c r="AJ159" i="8"/>
  <c r="AI159" i="8"/>
  <c r="AH159" i="8"/>
  <c r="AF159" i="8"/>
  <c r="AE159" i="8"/>
  <c r="AD159" i="8"/>
  <c r="AB159" i="8"/>
  <c r="AA159" i="8"/>
  <c r="Z159" i="8"/>
  <c r="X159" i="8"/>
  <c r="W159" i="8"/>
  <c r="V159" i="8"/>
  <c r="T159" i="8"/>
  <c r="S159" i="8"/>
  <c r="R159" i="8"/>
  <c r="P159" i="8"/>
  <c r="O159" i="8"/>
  <c r="N159" i="8"/>
  <c r="L159" i="8"/>
  <c r="K159" i="8"/>
  <c r="J159" i="8"/>
  <c r="H159" i="8"/>
  <c r="G159" i="8"/>
  <c r="BC158" i="8"/>
  <c r="BA158" i="8"/>
  <c r="AZ158" i="8"/>
  <c r="AY158" i="8"/>
  <c r="AW158" i="8"/>
  <c r="AV158" i="8"/>
  <c r="AU158" i="8"/>
  <c r="AS158" i="8"/>
  <c r="AR158" i="8"/>
  <c r="AQ158" i="8"/>
  <c r="AO158" i="8"/>
  <c r="AN158" i="8"/>
  <c r="AM158" i="8"/>
  <c r="AK158" i="8"/>
  <c r="AJ158" i="8"/>
  <c r="AI158" i="8"/>
  <c r="AG158" i="8"/>
  <c r="AF158" i="8"/>
  <c r="AE158" i="8"/>
  <c r="AC158" i="8"/>
  <c r="AB158" i="8"/>
  <c r="AA158" i="8"/>
  <c r="Y158" i="8"/>
  <c r="X158" i="8"/>
  <c r="W158" i="8"/>
  <c r="U158" i="8"/>
  <c r="T158" i="8"/>
  <c r="S158" i="8"/>
  <c r="Q158" i="8"/>
  <c r="P158" i="8"/>
  <c r="O158" i="8"/>
  <c r="M158" i="8"/>
  <c r="L158" i="8"/>
  <c r="K158" i="8"/>
  <c r="I158" i="8"/>
  <c r="H158" i="8"/>
  <c r="G158" i="8"/>
  <c r="BB157" i="8"/>
  <c r="BA157" i="8"/>
  <c r="AZ157" i="8"/>
  <c r="AX157" i="8"/>
  <c r="AW157" i="8"/>
  <c r="AV157" i="8"/>
  <c r="AT157" i="8"/>
  <c r="AS157" i="8"/>
  <c r="AR157" i="8"/>
  <c r="AP157" i="8"/>
  <c r="AO157" i="8"/>
  <c r="AN157" i="8"/>
  <c r="AL157" i="8"/>
  <c r="AK157" i="8"/>
  <c r="AJ157" i="8"/>
  <c r="AH157" i="8"/>
  <c r="AG157" i="8"/>
  <c r="AF157" i="8"/>
  <c r="AD157" i="8"/>
  <c r="AC157" i="8"/>
  <c r="AB157" i="8"/>
  <c r="Z157" i="8"/>
  <c r="Y157" i="8"/>
  <c r="X157" i="8"/>
  <c r="V157" i="8"/>
  <c r="U157" i="8"/>
  <c r="T157" i="8"/>
  <c r="R157" i="8"/>
  <c r="Q157" i="8"/>
  <c r="P157" i="8"/>
  <c r="N157" i="8"/>
  <c r="M157" i="8"/>
  <c r="L157" i="8"/>
  <c r="J157" i="8"/>
  <c r="I157" i="8"/>
  <c r="H157" i="8"/>
  <c r="BC156" i="8"/>
  <c r="BB156" i="8"/>
  <c r="BA156" i="8"/>
  <c r="AY156" i="8"/>
  <c r="AX156" i="8"/>
  <c r="AW156" i="8"/>
  <c r="AU156" i="8"/>
  <c r="AT156" i="8"/>
  <c r="AS156" i="8"/>
  <c r="AQ156" i="8"/>
  <c r="AP156" i="8"/>
  <c r="AO156" i="8"/>
  <c r="AM156" i="8"/>
  <c r="AL156" i="8"/>
  <c r="AK156" i="8"/>
  <c r="AI156" i="8"/>
  <c r="AH156" i="8"/>
  <c r="AG156" i="8"/>
  <c r="AE156" i="8"/>
  <c r="AD156" i="8"/>
  <c r="AC156" i="8"/>
  <c r="AA156" i="8"/>
  <c r="Z156" i="8"/>
  <c r="Y156" i="8"/>
  <c r="W156" i="8"/>
  <c r="V156" i="8"/>
  <c r="U156" i="8"/>
  <c r="S156" i="8"/>
  <c r="R156" i="8"/>
  <c r="Q156" i="8"/>
  <c r="O156" i="8"/>
  <c r="N156" i="8"/>
  <c r="M156" i="8"/>
  <c r="K156" i="8"/>
  <c r="J156" i="8"/>
  <c r="I156" i="8"/>
  <c r="G156" i="8"/>
  <c r="BC155" i="8"/>
  <c r="BB155" i="8"/>
  <c r="AZ155" i="8"/>
  <c r="AY155" i="8"/>
  <c r="AX155" i="8"/>
  <c r="AV155" i="8"/>
  <c r="AU155" i="8"/>
  <c r="AT155" i="8"/>
  <c r="AR155" i="8"/>
  <c r="AQ155" i="8"/>
  <c r="AP155" i="8"/>
  <c r="AN155" i="8"/>
  <c r="AM155" i="8"/>
  <c r="AL155" i="8"/>
  <c r="AJ155" i="8"/>
  <c r="AI155" i="8"/>
  <c r="AH155" i="8"/>
  <c r="AF155" i="8"/>
  <c r="AE155" i="8"/>
  <c r="AD155" i="8"/>
  <c r="AB155" i="8"/>
  <c r="AA155" i="8"/>
  <c r="Z155" i="8"/>
  <c r="X155" i="8"/>
  <c r="W155" i="8"/>
  <c r="V155" i="8"/>
  <c r="T155" i="8"/>
  <c r="S155" i="8"/>
  <c r="R155" i="8"/>
  <c r="P155" i="8"/>
  <c r="O155" i="8"/>
  <c r="N155" i="8"/>
  <c r="L155" i="8"/>
  <c r="K155" i="8"/>
  <c r="J155" i="8"/>
  <c r="H155" i="8"/>
  <c r="G155" i="8"/>
  <c r="BC154" i="8"/>
  <c r="BA154" i="8"/>
  <c r="AZ154" i="8"/>
  <c r="AY154" i="8"/>
  <c r="AW154" i="8"/>
  <c r="AV154" i="8"/>
  <c r="AU154" i="8"/>
  <c r="AS154" i="8"/>
  <c r="AR154" i="8"/>
  <c r="AQ154" i="8"/>
  <c r="AO154" i="8"/>
  <c r="AN154" i="8"/>
  <c r="AM154" i="8"/>
  <c r="AK154" i="8"/>
  <c r="AJ154" i="8"/>
  <c r="AI154" i="8"/>
  <c r="AG154" i="8"/>
  <c r="AF154" i="8"/>
  <c r="AE154" i="8"/>
  <c r="AC154" i="8"/>
  <c r="AB154" i="8"/>
  <c r="AA154" i="8"/>
  <c r="Y154" i="8"/>
  <c r="X154" i="8"/>
  <c r="W154" i="8"/>
  <c r="U154" i="8"/>
  <c r="T154" i="8"/>
  <c r="S154" i="8"/>
  <c r="Q154" i="8"/>
  <c r="P154" i="8"/>
  <c r="O154" i="8"/>
  <c r="M154" i="8"/>
  <c r="L154" i="8"/>
  <c r="K154" i="8"/>
  <c r="I154" i="8"/>
  <c r="H154" i="8"/>
  <c r="G154" i="8"/>
  <c r="BD154" i="8" s="1"/>
  <c r="BB153" i="8"/>
  <c r="BA153" i="8"/>
  <c r="AZ153" i="8"/>
  <c r="AX153" i="8"/>
  <c r="AW153" i="8"/>
  <c r="AV153" i="8"/>
  <c r="AT153" i="8"/>
  <c r="AS153" i="8"/>
  <c r="AR153" i="8"/>
  <c r="AP153" i="8"/>
  <c r="AO153" i="8"/>
  <c r="AN153" i="8"/>
  <c r="AL153" i="8"/>
  <c r="AK153" i="8"/>
  <c r="AJ153" i="8"/>
  <c r="AH153" i="8"/>
  <c r="AG153" i="8"/>
  <c r="AF153" i="8"/>
  <c r="AD153" i="8"/>
  <c r="AC153" i="8"/>
  <c r="AB153" i="8"/>
  <c r="Z153" i="8"/>
  <c r="Y153" i="8"/>
  <c r="X153" i="8"/>
  <c r="V153" i="8"/>
  <c r="U153" i="8"/>
  <c r="T153" i="8"/>
  <c r="R153" i="8"/>
  <c r="Q153" i="8"/>
  <c r="P153" i="8"/>
  <c r="N153" i="8"/>
  <c r="M153" i="8"/>
  <c r="L153" i="8"/>
  <c r="J153" i="8"/>
  <c r="I153" i="8"/>
  <c r="H153" i="8"/>
  <c r="BC152" i="8"/>
  <c r="BB152" i="8"/>
  <c r="BA152" i="8"/>
  <c r="AY152" i="8"/>
  <c r="AX152" i="8"/>
  <c r="AW152" i="8"/>
  <c r="AU152" i="8"/>
  <c r="AT152" i="8"/>
  <c r="AS152" i="8"/>
  <c r="AQ152" i="8"/>
  <c r="AP152" i="8"/>
  <c r="AO152" i="8"/>
  <c r="AM152" i="8"/>
  <c r="AL152" i="8"/>
  <c r="AK152" i="8"/>
  <c r="AI152" i="8"/>
  <c r="AH152" i="8"/>
  <c r="AG152" i="8"/>
  <c r="AE152" i="8"/>
  <c r="AD152" i="8"/>
  <c r="AC152" i="8"/>
  <c r="AA152" i="8"/>
  <c r="Z152" i="8"/>
  <c r="Y152" i="8"/>
  <c r="W152" i="8"/>
  <c r="V152" i="8"/>
  <c r="U152" i="8"/>
  <c r="S152" i="8"/>
  <c r="R152" i="8"/>
  <c r="Q152" i="8"/>
  <c r="O152" i="8"/>
  <c r="N152" i="8"/>
  <c r="M152" i="8"/>
  <c r="K152" i="8"/>
  <c r="J152" i="8"/>
  <c r="I152" i="8"/>
  <c r="G152" i="8"/>
  <c r="BC151" i="8"/>
  <c r="BB151" i="8"/>
  <c r="AZ151" i="8"/>
  <c r="AY151" i="8"/>
  <c r="AX151" i="8"/>
  <c r="AV151" i="8"/>
  <c r="AU151" i="8"/>
  <c r="AT151" i="8"/>
  <c r="AR151" i="8"/>
  <c r="AQ151" i="8"/>
  <c r="AP151" i="8"/>
  <c r="AN151" i="8"/>
  <c r="AM151" i="8"/>
  <c r="AL151" i="8"/>
  <c r="AJ151" i="8"/>
  <c r="AI151" i="8"/>
  <c r="AH151" i="8"/>
  <c r="AF151" i="8"/>
  <c r="AE151" i="8"/>
  <c r="AD151" i="8"/>
  <c r="AB151" i="8"/>
  <c r="AA151" i="8"/>
  <c r="Z151" i="8"/>
  <c r="X151" i="8"/>
  <c r="W151" i="8"/>
  <c r="V151" i="8"/>
  <c r="T151" i="8"/>
  <c r="S151" i="8"/>
  <c r="R151" i="8"/>
  <c r="P151" i="8"/>
  <c r="O151" i="8"/>
  <c r="N151" i="8"/>
  <c r="L151" i="8"/>
  <c r="K151" i="8"/>
  <c r="J151" i="8"/>
  <c r="H151" i="8"/>
  <c r="G151" i="8"/>
  <c r="BC150" i="8"/>
  <c r="BA150" i="8"/>
  <c r="AZ150" i="8"/>
  <c r="AY150" i="8"/>
  <c r="AW150" i="8"/>
  <c r="AV150" i="8"/>
  <c r="AU150" i="8"/>
  <c r="AS150" i="8"/>
  <c r="AR150" i="8"/>
  <c r="AQ150" i="8"/>
  <c r="AO150" i="8"/>
  <c r="AN150" i="8"/>
  <c r="AM150" i="8"/>
  <c r="AK150" i="8"/>
  <c r="AJ150" i="8"/>
  <c r="AI150" i="8"/>
  <c r="AG150" i="8"/>
  <c r="AF150" i="8"/>
  <c r="AE150" i="8"/>
  <c r="AC150" i="8"/>
  <c r="AB150" i="8"/>
  <c r="AA150" i="8"/>
  <c r="Y150" i="8"/>
  <c r="X150" i="8"/>
  <c r="W150" i="8"/>
  <c r="U150" i="8"/>
  <c r="T150" i="8"/>
  <c r="S150" i="8"/>
  <c r="Q150" i="8"/>
  <c r="P150" i="8"/>
  <c r="O150" i="8"/>
  <c r="M150" i="8"/>
  <c r="L150" i="8"/>
  <c r="K150" i="8"/>
  <c r="I150" i="8"/>
  <c r="H150" i="8"/>
  <c r="G150" i="8"/>
  <c r="BB149" i="8"/>
  <c r="BA149" i="8"/>
  <c r="AZ149" i="8"/>
  <c r="AX149" i="8"/>
  <c r="AW149" i="8"/>
  <c r="AV149" i="8"/>
  <c r="AT149" i="8"/>
  <c r="AS149" i="8"/>
  <c r="AR149" i="8"/>
  <c r="AP149" i="8"/>
  <c r="AO149" i="8"/>
  <c r="AN149" i="8"/>
  <c r="AL149" i="8"/>
  <c r="AK149" i="8"/>
  <c r="AJ149" i="8"/>
  <c r="AH149" i="8"/>
  <c r="AG149" i="8"/>
  <c r="AF149" i="8"/>
  <c r="AD149" i="8"/>
  <c r="AC149" i="8"/>
  <c r="AB149" i="8"/>
  <c r="Z149" i="8"/>
  <c r="Y149" i="8"/>
  <c r="X149" i="8"/>
  <c r="V149" i="8"/>
  <c r="U149" i="8"/>
  <c r="T149" i="8"/>
  <c r="R149" i="8"/>
  <c r="Q149" i="8"/>
  <c r="P149" i="8"/>
  <c r="N149" i="8"/>
  <c r="M149" i="8"/>
  <c r="L149" i="8"/>
  <c r="J149" i="8"/>
  <c r="I149" i="8"/>
  <c r="H149" i="8"/>
  <c r="BC148" i="8"/>
  <c r="BB148" i="8"/>
  <c r="BA148" i="8"/>
  <c r="AY148" i="8"/>
  <c r="AX148" i="8"/>
  <c r="AW148" i="8"/>
  <c r="AU148" i="8"/>
  <c r="AT148" i="8"/>
  <c r="AS148" i="8"/>
  <c r="AQ148" i="8"/>
  <c r="AP148" i="8"/>
  <c r="AO148" i="8"/>
  <c r="AM148" i="8"/>
  <c r="AL148" i="8"/>
  <c r="AK148" i="8"/>
  <c r="AI148" i="8"/>
  <c r="AH148" i="8"/>
  <c r="AG148" i="8"/>
  <c r="AE148" i="8"/>
  <c r="AD148" i="8"/>
  <c r="AC148" i="8"/>
  <c r="AA148" i="8"/>
  <c r="Z148" i="8"/>
  <c r="Y148" i="8"/>
  <c r="W148" i="8"/>
  <c r="V148" i="8"/>
  <c r="U148" i="8"/>
  <c r="S148" i="8"/>
  <c r="R148" i="8"/>
  <c r="Q148" i="8"/>
  <c r="O148" i="8"/>
  <c r="N148" i="8"/>
  <c r="M148" i="8"/>
  <c r="K148" i="8"/>
  <c r="J148" i="8"/>
  <c r="I148" i="8"/>
  <c r="G148" i="8"/>
  <c r="BC147" i="8"/>
  <c r="BB147" i="8"/>
  <c r="AZ147" i="8"/>
  <c r="AY147" i="8"/>
  <c r="AX147" i="8"/>
  <c r="AV147" i="8"/>
  <c r="AU147" i="8"/>
  <c r="AT147" i="8"/>
  <c r="AR147" i="8"/>
  <c r="AQ147" i="8"/>
  <c r="AP147" i="8"/>
  <c r="AN147" i="8"/>
  <c r="AM147" i="8"/>
  <c r="AL147" i="8"/>
  <c r="AJ147" i="8"/>
  <c r="AI147" i="8"/>
  <c r="AH147" i="8"/>
  <c r="AF147" i="8"/>
  <c r="AE147" i="8"/>
  <c r="AD147" i="8"/>
  <c r="AB147" i="8"/>
  <c r="AA147" i="8"/>
  <c r="Z147" i="8"/>
  <c r="X147" i="8"/>
  <c r="W147" i="8"/>
  <c r="V147" i="8"/>
  <c r="T147" i="8"/>
  <c r="S147" i="8"/>
  <c r="R147" i="8"/>
  <c r="P147" i="8"/>
  <c r="O147" i="8"/>
  <c r="N147" i="8"/>
  <c r="L147" i="8"/>
  <c r="K147" i="8"/>
  <c r="J147" i="8"/>
  <c r="H147" i="8"/>
  <c r="G147" i="8"/>
  <c r="BC146" i="8"/>
  <c r="BA146" i="8"/>
  <c r="AZ146" i="8"/>
  <c r="AY146" i="8"/>
  <c r="AW146" i="8"/>
  <c r="AV146" i="8"/>
  <c r="AU146" i="8"/>
  <c r="AS146" i="8"/>
  <c r="AR146" i="8"/>
  <c r="AQ146" i="8"/>
  <c r="AO146" i="8"/>
  <c r="AN146" i="8"/>
  <c r="AM146" i="8"/>
  <c r="AK146" i="8"/>
  <c r="AJ146" i="8"/>
  <c r="AI146" i="8"/>
  <c r="AG146" i="8"/>
  <c r="AF146" i="8"/>
  <c r="AE146" i="8"/>
  <c r="AC146" i="8"/>
  <c r="AB146" i="8"/>
  <c r="AA146" i="8"/>
  <c r="Y146" i="8"/>
  <c r="X146" i="8"/>
  <c r="W146" i="8"/>
  <c r="U146" i="8"/>
  <c r="T146" i="8"/>
  <c r="S146" i="8"/>
  <c r="Q146" i="8"/>
  <c r="P146" i="8"/>
  <c r="O146" i="8"/>
  <c r="M146" i="8"/>
  <c r="L146" i="8"/>
  <c r="K146" i="8"/>
  <c r="I146" i="8"/>
  <c r="H146" i="8"/>
  <c r="G146" i="8"/>
  <c r="BB145" i="8"/>
  <c r="BA145" i="8"/>
  <c r="AZ145" i="8"/>
  <c r="AX145" i="8"/>
  <c r="AW145" i="8"/>
  <c r="AV145" i="8"/>
  <c r="AT145" i="8"/>
  <c r="AS145" i="8"/>
  <c r="AR145" i="8"/>
  <c r="AP145" i="8"/>
  <c r="AO145" i="8"/>
  <c r="AN145" i="8"/>
  <c r="AL145" i="8"/>
  <c r="AK145" i="8"/>
  <c r="AJ145" i="8"/>
  <c r="AH145" i="8"/>
  <c r="AG145" i="8"/>
  <c r="AF145" i="8"/>
  <c r="AD145" i="8"/>
  <c r="AC145" i="8"/>
  <c r="AB145" i="8"/>
  <c r="Z145" i="8"/>
  <c r="Y145" i="8"/>
  <c r="X145" i="8"/>
  <c r="V145" i="8"/>
  <c r="U145" i="8"/>
  <c r="T145" i="8"/>
  <c r="R145" i="8"/>
  <c r="Q145" i="8"/>
  <c r="P145" i="8"/>
  <c r="N145" i="8"/>
  <c r="M145" i="8"/>
  <c r="L145" i="8"/>
  <c r="J145" i="8"/>
  <c r="I145" i="8"/>
  <c r="H145" i="8"/>
  <c r="BC144" i="8"/>
  <c r="BB144" i="8"/>
  <c r="BA144" i="8"/>
  <c r="AY144" i="8"/>
  <c r="AX144" i="8"/>
  <c r="AW144" i="8"/>
  <c r="AU144" i="8"/>
  <c r="AT144" i="8"/>
  <c r="AS144" i="8"/>
  <c r="AQ144" i="8"/>
  <c r="AP144" i="8"/>
  <c r="AO144" i="8"/>
  <c r="AM144" i="8"/>
  <c r="AL144" i="8"/>
  <c r="AK144" i="8"/>
  <c r="AI144" i="8"/>
  <c r="AH144" i="8"/>
  <c r="AG144" i="8"/>
  <c r="AE144" i="8"/>
  <c r="AD144" i="8"/>
  <c r="AC144" i="8"/>
  <c r="AA144" i="8"/>
  <c r="Z144" i="8"/>
  <c r="Y144" i="8"/>
  <c r="W144" i="8"/>
  <c r="V144" i="8"/>
  <c r="U144" i="8"/>
  <c r="S144" i="8"/>
  <c r="R144" i="8"/>
  <c r="Q144" i="8"/>
  <c r="O144" i="8"/>
  <c r="N144" i="8"/>
  <c r="M144" i="8"/>
  <c r="K144" i="8"/>
  <c r="J144" i="8"/>
  <c r="I144" i="8"/>
  <c r="G144" i="8"/>
  <c r="BC143" i="8"/>
  <c r="BB143" i="8"/>
  <c r="AZ143" i="8"/>
  <c r="AY143" i="8"/>
  <c r="AX143" i="8"/>
  <c r="AV143" i="8"/>
  <c r="AU143" i="8"/>
  <c r="AT143" i="8"/>
  <c r="AR143" i="8"/>
  <c r="AQ143" i="8"/>
  <c r="AP143" i="8"/>
  <c r="AN143" i="8"/>
  <c r="AM143" i="8"/>
  <c r="AL143" i="8"/>
  <c r="AJ143" i="8"/>
  <c r="AI143" i="8"/>
  <c r="AH143" i="8"/>
  <c r="AF143" i="8"/>
  <c r="AE143" i="8"/>
  <c r="AD143" i="8"/>
  <c r="AB143" i="8"/>
  <c r="AA143" i="8"/>
  <c r="Z143" i="8"/>
  <c r="X143" i="8"/>
  <c r="W143" i="8"/>
  <c r="V143" i="8"/>
  <c r="T143" i="8"/>
  <c r="S143" i="8"/>
  <c r="R143" i="8"/>
  <c r="P143" i="8"/>
  <c r="O143" i="8"/>
  <c r="N143" i="8"/>
  <c r="L143" i="8"/>
  <c r="K143" i="8"/>
  <c r="J143" i="8"/>
  <c r="H143" i="8"/>
  <c r="G143" i="8"/>
  <c r="BD143" i="8" s="1"/>
  <c r="BC142" i="8"/>
  <c r="BA142" i="8"/>
  <c r="AZ142" i="8"/>
  <c r="AY142" i="8"/>
  <c r="AW142" i="8"/>
  <c r="AV142" i="8"/>
  <c r="AU142" i="8"/>
  <c r="AS142" i="8"/>
  <c r="AR142" i="8"/>
  <c r="AQ142" i="8"/>
  <c r="AO142" i="8"/>
  <c r="AN142" i="8"/>
  <c r="AM142" i="8"/>
  <c r="AK142" i="8"/>
  <c r="AJ142" i="8"/>
  <c r="AI142" i="8"/>
  <c r="AG142" i="8"/>
  <c r="AF142" i="8"/>
  <c r="AE142" i="8"/>
  <c r="AC142" i="8"/>
  <c r="AB142" i="8"/>
  <c r="AA142" i="8"/>
  <c r="Y142" i="8"/>
  <c r="X142" i="8"/>
  <c r="W142" i="8"/>
  <c r="U142" i="8"/>
  <c r="T142" i="8"/>
  <c r="S142" i="8"/>
  <c r="Q142" i="8"/>
  <c r="P142" i="8"/>
  <c r="O142" i="8"/>
  <c r="M142" i="8"/>
  <c r="L142" i="8"/>
  <c r="K142" i="8"/>
  <c r="I142" i="8"/>
  <c r="H142" i="8"/>
  <c r="G142" i="8"/>
  <c r="BB141" i="8"/>
  <c r="BA141" i="8"/>
  <c r="AZ141" i="8"/>
  <c r="AX141" i="8"/>
  <c r="AW141" i="8"/>
  <c r="AV141" i="8"/>
  <c r="AT141" i="8"/>
  <c r="AS141" i="8"/>
  <c r="AR141" i="8"/>
  <c r="AP141" i="8"/>
  <c r="AO141" i="8"/>
  <c r="AN141" i="8"/>
  <c r="AL141" i="8"/>
  <c r="AK141" i="8"/>
  <c r="AJ141" i="8"/>
  <c r="AH141" i="8"/>
  <c r="AG141" i="8"/>
  <c r="AF141" i="8"/>
  <c r="AD141" i="8"/>
  <c r="AC141" i="8"/>
  <c r="AB141" i="8"/>
  <c r="Z141" i="8"/>
  <c r="Y141" i="8"/>
  <c r="X141" i="8"/>
  <c r="V141" i="8"/>
  <c r="U141" i="8"/>
  <c r="T141" i="8"/>
  <c r="R141" i="8"/>
  <c r="Q141" i="8"/>
  <c r="P141" i="8"/>
  <c r="N141" i="8"/>
  <c r="M141" i="8"/>
  <c r="L141" i="8"/>
  <c r="J141" i="8"/>
  <c r="I141" i="8"/>
  <c r="H141" i="8"/>
  <c r="BC140" i="8"/>
  <c r="BB140" i="8"/>
  <c r="BA140" i="8"/>
  <c r="AY140" i="8"/>
  <c r="AX140" i="8"/>
  <c r="AW140" i="8"/>
  <c r="AU140" i="8"/>
  <c r="AT140" i="8"/>
  <c r="AS140" i="8"/>
  <c r="AQ140" i="8"/>
  <c r="AP140" i="8"/>
  <c r="AO140" i="8"/>
  <c r="AM140" i="8"/>
  <c r="AL140" i="8"/>
  <c r="AK140" i="8"/>
  <c r="AI140" i="8"/>
  <c r="AH140" i="8"/>
  <c r="AG140" i="8"/>
  <c r="AE140" i="8"/>
  <c r="AD140" i="8"/>
  <c r="AC140" i="8"/>
  <c r="AA140" i="8"/>
  <c r="Z140" i="8"/>
  <c r="Y140" i="8"/>
  <c r="W140" i="8"/>
  <c r="V140" i="8"/>
  <c r="U140" i="8"/>
  <c r="S140" i="8"/>
  <c r="R140" i="8"/>
  <c r="Q140" i="8"/>
  <c r="O140" i="8"/>
  <c r="N140" i="8"/>
  <c r="M140" i="8"/>
  <c r="K140" i="8"/>
  <c r="J140" i="8"/>
  <c r="I140" i="8"/>
  <c r="G140" i="8"/>
  <c r="BC139" i="8"/>
  <c r="BB139" i="8"/>
  <c r="AZ139" i="8"/>
  <c r="AY139" i="8"/>
  <c r="AX139" i="8"/>
  <c r="AV139" i="8"/>
  <c r="AU139" i="8"/>
  <c r="AT139" i="8"/>
  <c r="AR139" i="8"/>
  <c r="AQ139" i="8"/>
  <c r="AP139" i="8"/>
  <c r="AN139" i="8"/>
  <c r="AM139" i="8"/>
  <c r="AL139" i="8"/>
  <c r="AJ139" i="8"/>
  <c r="AI139" i="8"/>
  <c r="AH139" i="8"/>
  <c r="AF139" i="8"/>
  <c r="AE139" i="8"/>
  <c r="AD139" i="8"/>
  <c r="AB139" i="8"/>
  <c r="AA139" i="8"/>
  <c r="Z139" i="8"/>
  <c r="X139" i="8"/>
  <c r="W139" i="8"/>
  <c r="V139" i="8"/>
  <c r="T139" i="8"/>
  <c r="S139" i="8"/>
  <c r="R139" i="8"/>
  <c r="P139" i="8"/>
  <c r="O139" i="8"/>
  <c r="N139" i="8"/>
  <c r="L139" i="8"/>
  <c r="K139" i="8"/>
  <c r="J139" i="8"/>
  <c r="H139" i="8"/>
  <c r="G139" i="8"/>
  <c r="BC138" i="8"/>
  <c r="BA138" i="8"/>
  <c r="AZ138" i="8"/>
  <c r="AY138" i="8"/>
  <c r="AW138" i="8"/>
  <c r="AV138" i="8"/>
  <c r="AU138" i="8"/>
  <c r="AS138" i="8"/>
  <c r="AR138" i="8"/>
  <c r="AQ138" i="8"/>
  <c r="AO138" i="8"/>
  <c r="AN138" i="8"/>
  <c r="AM138" i="8"/>
  <c r="AK138" i="8"/>
  <c r="AJ138" i="8"/>
  <c r="AI138" i="8"/>
  <c r="AG138" i="8"/>
  <c r="AF138" i="8"/>
  <c r="AE138" i="8"/>
  <c r="AC138" i="8"/>
  <c r="AB138" i="8"/>
  <c r="AA138" i="8"/>
  <c r="Y138" i="8"/>
  <c r="X138" i="8"/>
  <c r="W138" i="8"/>
  <c r="U138" i="8"/>
  <c r="T138" i="8"/>
  <c r="S138" i="8"/>
  <c r="Q138" i="8"/>
  <c r="P138" i="8"/>
  <c r="O138" i="8"/>
  <c r="M138" i="8"/>
  <c r="L138" i="8"/>
  <c r="K138" i="8"/>
  <c r="I138" i="8"/>
  <c r="H138" i="8"/>
  <c r="G138" i="8"/>
  <c r="BD138" i="8" s="1"/>
  <c r="BB137" i="8"/>
  <c r="BA137" i="8"/>
  <c r="AZ137" i="8"/>
  <c r="AX137" i="8"/>
  <c r="AW137" i="8"/>
  <c r="AV137" i="8"/>
  <c r="AT137" i="8"/>
  <c r="AS137" i="8"/>
  <c r="AR137" i="8"/>
  <c r="AP137" i="8"/>
  <c r="AO137" i="8"/>
  <c r="AN137" i="8"/>
  <c r="AL137" i="8"/>
  <c r="AK137" i="8"/>
  <c r="AJ137" i="8"/>
  <c r="AH137" i="8"/>
  <c r="AG137" i="8"/>
  <c r="AF137" i="8"/>
  <c r="AD137" i="8"/>
  <c r="AC137" i="8"/>
  <c r="AB137" i="8"/>
  <c r="Z137" i="8"/>
  <c r="Y137" i="8"/>
  <c r="X137" i="8"/>
  <c r="V137" i="8"/>
  <c r="U137" i="8"/>
  <c r="T137" i="8"/>
  <c r="R137" i="8"/>
  <c r="Q137" i="8"/>
  <c r="P137" i="8"/>
  <c r="N137" i="8"/>
  <c r="M137" i="8"/>
  <c r="L137" i="8"/>
  <c r="J137" i="8"/>
  <c r="I137" i="8"/>
  <c r="H137" i="8"/>
  <c r="BC136" i="8"/>
  <c r="BB136" i="8"/>
  <c r="BA136" i="8"/>
  <c r="AY136" i="8"/>
  <c r="AX136" i="8"/>
  <c r="AW136" i="8"/>
  <c r="AU136" i="8"/>
  <c r="AT136" i="8"/>
  <c r="AS136" i="8"/>
  <c r="AQ136" i="8"/>
  <c r="AP136" i="8"/>
  <c r="AO136" i="8"/>
  <c r="AM136" i="8"/>
  <c r="AL136" i="8"/>
  <c r="AK136" i="8"/>
  <c r="AI136" i="8"/>
  <c r="AH136" i="8"/>
  <c r="AG136" i="8"/>
  <c r="AE136" i="8"/>
  <c r="AD136" i="8"/>
  <c r="AC136" i="8"/>
  <c r="AA136" i="8"/>
  <c r="Z136" i="8"/>
  <c r="Y136" i="8"/>
  <c r="W136" i="8"/>
  <c r="V136" i="8"/>
  <c r="U136" i="8"/>
  <c r="S136" i="8"/>
  <c r="R136" i="8"/>
  <c r="Q136" i="8"/>
  <c r="O136" i="8"/>
  <c r="N136" i="8"/>
  <c r="M136" i="8"/>
  <c r="K136" i="8"/>
  <c r="J136" i="8"/>
  <c r="I136" i="8"/>
  <c r="G136" i="8"/>
  <c r="BC135" i="8"/>
  <c r="BB135" i="8"/>
  <c r="AZ135" i="8"/>
  <c r="AY135" i="8"/>
  <c r="AX135" i="8"/>
  <c r="AV135" i="8"/>
  <c r="AU135" i="8"/>
  <c r="AT135" i="8"/>
  <c r="AR135" i="8"/>
  <c r="AQ135" i="8"/>
  <c r="AP135" i="8"/>
  <c r="AN135" i="8"/>
  <c r="AM135" i="8"/>
  <c r="AL135" i="8"/>
  <c r="AJ135" i="8"/>
  <c r="AI135" i="8"/>
  <c r="AH135" i="8"/>
  <c r="AF135" i="8"/>
  <c r="AE135" i="8"/>
  <c r="AD135" i="8"/>
  <c r="AB135" i="8"/>
  <c r="AA135" i="8"/>
  <c r="Z135" i="8"/>
  <c r="X135" i="8"/>
  <c r="W135" i="8"/>
  <c r="V135" i="8"/>
  <c r="T135" i="8"/>
  <c r="S135" i="8"/>
  <c r="R135" i="8"/>
  <c r="P135" i="8"/>
  <c r="O135" i="8"/>
  <c r="N135" i="8"/>
  <c r="L135" i="8"/>
  <c r="K135" i="8"/>
  <c r="J135" i="8"/>
  <c r="H135" i="8"/>
  <c r="G135" i="8"/>
  <c r="BC134" i="8"/>
  <c r="BA134" i="8"/>
  <c r="AZ134" i="8"/>
  <c r="AY134" i="8"/>
  <c r="AW134" i="8"/>
  <c r="AV134" i="8"/>
  <c r="AU134" i="8"/>
  <c r="AS134" i="8"/>
  <c r="AR134" i="8"/>
  <c r="AQ134" i="8"/>
  <c r="AO134" i="8"/>
  <c r="AN134" i="8"/>
  <c r="AM134" i="8"/>
  <c r="AK134" i="8"/>
  <c r="AJ134" i="8"/>
  <c r="AI134" i="8"/>
  <c r="AG134" i="8"/>
  <c r="AF134" i="8"/>
  <c r="AE134" i="8"/>
  <c r="AC134" i="8"/>
  <c r="AB134" i="8"/>
  <c r="AA134" i="8"/>
  <c r="Y134" i="8"/>
  <c r="X134" i="8"/>
  <c r="W134" i="8"/>
  <c r="U134" i="8"/>
  <c r="T134" i="8"/>
  <c r="S134" i="8"/>
  <c r="Q134" i="8"/>
  <c r="P134" i="8"/>
  <c r="O134" i="8"/>
  <c r="M134" i="8"/>
  <c r="L134" i="8"/>
  <c r="K134" i="8"/>
  <c r="I134" i="8"/>
  <c r="H134" i="8"/>
  <c r="G134" i="8"/>
  <c r="BB133" i="8"/>
  <c r="BA133" i="8"/>
  <c r="AZ133" i="8"/>
  <c r="AX133" i="8"/>
  <c r="AW133" i="8"/>
  <c r="AV133" i="8"/>
  <c r="AT133" i="8"/>
  <c r="AS133" i="8"/>
  <c r="AR133" i="8"/>
  <c r="AP133" i="8"/>
  <c r="AO133" i="8"/>
  <c r="AN133" i="8"/>
  <c r="AL133" i="8"/>
  <c r="AK133" i="8"/>
  <c r="AJ133" i="8"/>
  <c r="AH133" i="8"/>
  <c r="AG133" i="8"/>
  <c r="AF133" i="8"/>
  <c r="AD133" i="8"/>
  <c r="AC133" i="8"/>
  <c r="AB133" i="8"/>
  <c r="Z133" i="8"/>
  <c r="Y133" i="8"/>
  <c r="X133" i="8"/>
  <c r="V133" i="8"/>
  <c r="U133" i="8"/>
  <c r="T133" i="8"/>
  <c r="R133" i="8"/>
  <c r="Q133" i="8"/>
  <c r="P133" i="8"/>
  <c r="N133" i="8"/>
  <c r="M133" i="8"/>
  <c r="L133" i="8"/>
  <c r="J133" i="8"/>
  <c r="I133" i="8"/>
  <c r="H133" i="8"/>
  <c r="BC132" i="8"/>
  <c r="BB132" i="8"/>
  <c r="BA132" i="8"/>
  <c r="AY132" i="8"/>
  <c r="AX132" i="8"/>
  <c r="AW132" i="8"/>
  <c r="AU132" i="8"/>
  <c r="AT132" i="8"/>
  <c r="AS132" i="8"/>
  <c r="AQ132" i="8"/>
  <c r="AP132" i="8"/>
  <c r="AO132" i="8"/>
  <c r="AM132" i="8"/>
  <c r="AL132" i="8"/>
  <c r="AK132" i="8"/>
  <c r="AI132" i="8"/>
  <c r="AH132" i="8"/>
  <c r="AG132" i="8"/>
  <c r="AE132" i="8"/>
  <c r="AD132" i="8"/>
  <c r="AC132" i="8"/>
  <c r="AA132" i="8"/>
  <c r="Z132" i="8"/>
  <c r="Y132" i="8"/>
  <c r="W132" i="8"/>
  <c r="V132" i="8"/>
  <c r="U132" i="8"/>
  <c r="S132" i="8"/>
  <c r="R132" i="8"/>
  <c r="Q132" i="8"/>
  <c r="O132" i="8"/>
  <c r="N132" i="8"/>
  <c r="M132" i="8"/>
  <c r="K132" i="8"/>
  <c r="J132" i="8"/>
  <c r="I132" i="8"/>
  <c r="G132" i="8"/>
  <c r="BD132" i="8" s="1"/>
  <c r="BC131" i="8"/>
  <c r="BB131" i="8"/>
  <c r="AZ131" i="8"/>
  <c r="AY131" i="8"/>
  <c r="AX131" i="8"/>
  <c r="AV131" i="8"/>
  <c r="AU131" i="8"/>
  <c r="AT131" i="8"/>
  <c r="AR131" i="8"/>
  <c r="AQ131" i="8"/>
  <c r="AP131" i="8"/>
  <c r="AN131" i="8"/>
  <c r="AM131" i="8"/>
  <c r="AL131" i="8"/>
  <c r="AJ131" i="8"/>
  <c r="AI131" i="8"/>
  <c r="AH131" i="8"/>
  <c r="AF131" i="8"/>
  <c r="AE131" i="8"/>
  <c r="AD131" i="8"/>
  <c r="AB131" i="8"/>
  <c r="AA131" i="8"/>
  <c r="Z131" i="8"/>
  <c r="X131" i="8"/>
  <c r="W131" i="8"/>
  <c r="V131" i="8"/>
  <c r="T131" i="8"/>
  <c r="S131" i="8"/>
  <c r="R131" i="8"/>
  <c r="P131" i="8"/>
  <c r="O131" i="8"/>
  <c r="N131" i="8"/>
  <c r="L131" i="8"/>
  <c r="K131" i="8"/>
  <c r="H131" i="8"/>
  <c r="G131" i="8"/>
  <c r="BD131" i="8" s="1"/>
  <c r="BA130" i="8"/>
  <c r="AZ130" i="8"/>
  <c r="AW130" i="8"/>
  <c r="AV130" i="8"/>
  <c r="AS130" i="8"/>
  <c r="AR130" i="8"/>
  <c r="AO130" i="8"/>
  <c r="AN130" i="8"/>
  <c r="AK130" i="8"/>
  <c r="AJ130" i="8"/>
  <c r="AG130" i="8"/>
  <c r="AF130" i="8"/>
  <c r="AC130" i="8"/>
  <c r="AB130" i="8"/>
  <c r="Y130" i="8"/>
  <c r="X130" i="8"/>
  <c r="U130" i="8"/>
  <c r="T130" i="8"/>
  <c r="Q130" i="8"/>
  <c r="P130" i="8"/>
  <c r="M130" i="8"/>
  <c r="L130" i="8"/>
  <c r="I130" i="8"/>
  <c r="H130" i="8"/>
  <c r="BB129" i="8"/>
  <c r="BA129" i="8"/>
  <c r="AX129" i="8"/>
  <c r="AW129" i="8"/>
  <c r="AT129" i="8"/>
  <c r="AS129" i="8"/>
  <c r="AP129" i="8"/>
  <c r="AO129" i="8"/>
  <c r="AL129" i="8"/>
  <c r="AK129" i="8"/>
  <c r="AH129" i="8"/>
  <c r="AG129" i="8"/>
  <c r="AD129" i="8"/>
  <c r="AC129" i="8"/>
  <c r="Z129" i="8"/>
  <c r="Y129" i="8"/>
  <c r="V129" i="8"/>
  <c r="U129" i="8"/>
  <c r="R129" i="8"/>
  <c r="Q129" i="8"/>
  <c r="N129" i="8"/>
  <c r="M129" i="8"/>
  <c r="J129" i="8"/>
  <c r="I129" i="8"/>
  <c r="BC128" i="8"/>
  <c r="BB128" i="8"/>
  <c r="AY128" i="8"/>
  <c r="AX128" i="8"/>
  <c r="AV128" i="8"/>
  <c r="AU128" i="8"/>
  <c r="AT128" i="8"/>
  <c r="AQ128" i="8"/>
  <c r="AP128" i="8"/>
  <c r="AM128" i="8"/>
  <c r="AL128" i="8"/>
  <c r="AI128" i="8"/>
  <c r="AH128" i="8"/>
  <c r="AE128" i="8"/>
  <c r="AD128" i="8"/>
  <c r="AA128" i="8"/>
  <c r="Z128" i="8"/>
  <c r="W128" i="8"/>
  <c r="V128" i="8"/>
  <c r="S128" i="8"/>
  <c r="R128" i="8"/>
  <c r="O128" i="8"/>
  <c r="N128" i="8"/>
  <c r="K128" i="8"/>
  <c r="J128" i="8"/>
  <c r="G128" i="8"/>
  <c r="BD128" i="8" s="1"/>
  <c r="BC127" i="8"/>
  <c r="AZ127" i="8"/>
  <c r="AY127" i="8"/>
  <c r="AV127" i="8"/>
  <c r="AU127" i="8"/>
  <c r="AR127" i="8"/>
  <c r="AQ127" i="8"/>
  <c r="AN127" i="8"/>
  <c r="AM127" i="8"/>
  <c r="AJ127" i="8"/>
  <c r="AI127" i="8"/>
  <c r="AF127" i="8"/>
  <c r="AE127" i="8"/>
  <c r="AB127" i="8"/>
  <c r="AA127" i="8"/>
  <c r="X127" i="8"/>
  <c r="W127" i="8"/>
  <c r="T127" i="8"/>
  <c r="S127" i="8"/>
  <c r="P127" i="8"/>
  <c r="O127" i="8"/>
  <c r="L127" i="8"/>
  <c r="K127" i="8"/>
  <c r="H127" i="8"/>
  <c r="G127" i="8"/>
  <c r="BA126" i="8"/>
  <c r="AZ126" i="8"/>
  <c r="AW126" i="8"/>
  <c r="AV126" i="8"/>
  <c r="AS126" i="8"/>
  <c r="AR126" i="8"/>
  <c r="AO126" i="8"/>
  <c r="AN126" i="8"/>
  <c r="AK126" i="8"/>
  <c r="AJ126" i="8"/>
  <c r="AG126" i="8"/>
  <c r="AF126" i="8"/>
  <c r="AC126" i="8"/>
  <c r="AB126" i="8"/>
  <c r="Y126" i="8"/>
  <c r="X126" i="8"/>
  <c r="U126" i="8"/>
  <c r="T126" i="8"/>
  <c r="R126" i="8"/>
  <c r="Q126" i="8"/>
  <c r="P126" i="8"/>
  <c r="M126" i="8"/>
  <c r="L126" i="8"/>
  <c r="I126" i="8"/>
  <c r="H126" i="8"/>
  <c r="BB125" i="8"/>
  <c r="BA125" i="8"/>
  <c r="AX125" i="8"/>
  <c r="AW125" i="8"/>
  <c r="AT125" i="8"/>
  <c r="AS125" i="8"/>
  <c r="AP125" i="8"/>
  <c r="AO125" i="8"/>
  <c r="AL125" i="8"/>
  <c r="AK125" i="8"/>
  <c r="AH125" i="8"/>
  <c r="AG125" i="8"/>
  <c r="AD125" i="8"/>
  <c r="AC125" i="8"/>
  <c r="Z125" i="8"/>
  <c r="Y125" i="8"/>
  <c r="V125" i="8"/>
  <c r="U125" i="8"/>
  <c r="R125" i="8"/>
  <c r="Q125" i="8"/>
  <c r="N125" i="8"/>
  <c r="M125" i="8"/>
  <c r="J125" i="8"/>
  <c r="I125" i="8"/>
  <c r="BC124" i="8"/>
  <c r="BB124" i="8"/>
  <c r="AY124" i="8"/>
  <c r="AX124" i="8"/>
  <c r="AU124" i="8"/>
  <c r="AT124" i="8"/>
  <c r="AQ124" i="8"/>
  <c r="AP124" i="8"/>
  <c r="AM124" i="8"/>
  <c r="AL124" i="8"/>
  <c r="AI124" i="8"/>
  <c r="AH124" i="8"/>
  <c r="AE124" i="8"/>
  <c r="AD124" i="8"/>
  <c r="AA124" i="8"/>
  <c r="Z124" i="8"/>
  <c r="W124" i="8"/>
  <c r="V124" i="8"/>
  <c r="S124" i="8"/>
  <c r="R124" i="8"/>
  <c r="O124" i="8"/>
  <c r="N124" i="8"/>
  <c r="K124" i="8"/>
  <c r="J124" i="8"/>
  <c r="G124" i="8"/>
  <c r="BC123" i="8"/>
  <c r="AZ123" i="8"/>
  <c r="AY123" i="8"/>
  <c r="AV123" i="8"/>
  <c r="AU123" i="8"/>
  <c r="AR123" i="8"/>
  <c r="AQ123" i="8"/>
  <c r="AN123" i="8"/>
  <c r="AM123" i="8"/>
  <c r="AJ123" i="8"/>
  <c r="AI123" i="8"/>
  <c r="AF123" i="8"/>
  <c r="AE123" i="8"/>
  <c r="AB123" i="8"/>
  <c r="AA123" i="8"/>
  <c r="X123" i="8"/>
  <c r="W123" i="8"/>
  <c r="T123" i="8"/>
  <c r="S123" i="8"/>
  <c r="P123" i="8"/>
  <c r="O123" i="8"/>
  <c r="L123" i="8"/>
  <c r="K123" i="8"/>
  <c r="H123" i="8"/>
  <c r="G123" i="8"/>
  <c r="BD123" i="8" s="1"/>
  <c r="BC112" i="8"/>
  <c r="BB112" i="8"/>
  <c r="BA112" i="8"/>
  <c r="AY112" i="8"/>
  <c r="AX112" i="8"/>
  <c r="AU112" i="8"/>
  <c r="AU293" i="8" s="1"/>
  <c r="AU414" i="8" s="1"/>
  <c r="AT112" i="8"/>
  <c r="AT293" i="8" s="1"/>
  <c r="AT414" i="8" s="1"/>
  <c r="AQ112" i="8"/>
  <c r="AP112" i="8"/>
  <c r="AO112" i="8"/>
  <c r="AM112" i="8"/>
  <c r="AL112" i="8"/>
  <c r="AK112" i="8"/>
  <c r="AI112" i="8"/>
  <c r="AH112" i="8"/>
  <c r="AE112" i="8"/>
  <c r="AD112" i="8"/>
  <c r="AA112" i="8"/>
  <c r="Z112" i="8"/>
  <c r="Y112" i="8"/>
  <c r="W112" i="8"/>
  <c r="V112" i="8"/>
  <c r="U112" i="8"/>
  <c r="S112" i="8"/>
  <c r="R112" i="8"/>
  <c r="O112" i="8"/>
  <c r="O293" i="8" s="1"/>
  <c r="O414" i="8" s="1"/>
  <c r="N112" i="8"/>
  <c r="N293" i="8" s="1"/>
  <c r="N414" i="8" s="1"/>
  <c r="K112" i="8"/>
  <c r="J112" i="8"/>
  <c r="I112" i="8"/>
  <c r="G112" i="8"/>
  <c r="BC111" i="8"/>
  <c r="BB111" i="8"/>
  <c r="AZ111" i="8"/>
  <c r="AY111" i="8"/>
  <c r="AV111" i="8"/>
  <c r="AU111" i="8"/>
  <c r="AR111" i="8"/>
  <c r="AQ111" i="8"/>
  <c r="AP111" i="8"/>
  <c r="AN111" i="8"/>
  <c r="AM111" i="8"/>
  <c r="AL111" i="8"/>
  <c r="AJ111" i="8"/>
  <c r="AI111" i="8"/>
  <c r="AF111" i="8"/>
  <c r="AF292" i="8" s="1"/>
  <c r="AF413" i="8" s="1"/>
  <c r="AE111" i="8"/>
  <c r="AE292" i="8" s="1"/>
  <c r="AE413" i="8" s="1"/>
  <c r="AB111" i="8"/>
  <c r="AA111" i="8"/>
  <c r="Z111" i="8"/>
  <c r="X111" i="8"/>
  <c r="W111" i="8"/>
  <c r="V111" i="8"/>
  <c r="T111" i="8"/>
  <c r="S111" i="8"/>
  <c r="P111" i="8"/>
  <c r="O111" i="8"/>
  <c r="L111" i="8"/>
  <c r="K111" i="8"/>
  <c r="J111" i="8"/>
  <c r="H111" i="8"/>
  <c r="G111" i="8"/>
  <c r="BC110" i="8"/>
  <c r="BA110" i="8"/>
  <c r="AZ110" i="8"/>
  <c r="AW110" i="8"/>
  <c r="AW291" i="8" s="1"/>
  <c r="AW412" i="8" s="1"/>
  <c r="AW440" i="8" s="1"/>
  <c r="AV110" i="8"/>
  <c r="AV291" i="8" s="1"/>
  <c r="AV412" i="8" s="1"/>
  <c r="AV440" i="8" s="1"/>
  <c r="AS110" i="8"/>
  <c r="AR110" i="8"/>
  <c r="AQ110" i="8"/>
  <c r="AO110" i="8"/>
  <c r="AN110" i="8"/>
  <c r="AM110" i="8"/>
  <c r="AK110" i="8"/>
  <c r="AJ110" i="8"/>
  <c r="AG110" i="8"/>
  <c r="AF110" i="8"/>
  <c r="AC110" i="8"/>
  <c r="AB110" i="8"/>
  <c r="AA110" i="8"/>
  <c r="Y110" i="8"/>
  <c r="X110" i="8"/>
  <c r="W110" i="8"/>
  <c r="U110" i="8"/>
  <c r="T110" i="8"/>
  <c r="Q110" i="8"/>
  <c r="Q291" i="8" s="1"/>
  <c r="Q412" i="8" s="1"/>
  <c r="Q440" i="8" s="1"/>
  <c r="P110" i="8"/>
  <c r="P291" i="8" s="1"/>
  <c r="P412" i="8" s="1"/>
  <c r="P440" i="8" s="1"/>
  <c r="M110" i="8"/>
  <c r="L110" i="8"/>
  <c r="K110" i="8"/>
  <c r="I110" i="8"/>
  <c r="H110" i="8"/>
  <c r="G110" i="8"/>
  <c r="BB109" i="8"/>
  <c r="BA109" i="8"/>
  <c r="AX109" i="8"/>
  <c r="AW109" i="8"/>
  <c r="AT109" i="8"/>
  <c r="AS109" i="8"/>
  <c r="AP109" i="8"/>
  <c r="AP290" i="8" s="1"/>
  <c r="AP411" i="8" s="1"/>
  <c r="AO109" i="8"/>
  <c r="AL109" i="8"/>
  <c r="AK109" i="8"/>
  <c r="AH109" i="8"/>
  <c r="AG109" i="8"/>
  <c r="AD109" i="8"/>
  <c r="AC109" i="8"/>
  <c r="Z109" i="8"/>
  <c r="Z290" i="8" s="1"/>
  <c r="Z411" i="8" s="1"/>
  <c r="Y109" i="8"/>
  <c r="Y290" i="8" s="1"/>
  <c r="Y411" i="8" s="1"/>
  <c r="V109" i="8"/>
  <c r="U109" i="8"/>
  <c r="R109" i="8"/>
  <c r="Q109" i="8"/>
  <c r="N109" i="8"/>
  <c r="M109" i="8"/>
  <c r="J109" i="8"/>
  <c r="J290" i="8" s="1"/>
  <c r="J411" i="8" s="1"/>
  <c r="I109" i="8"/>
  <c r="BC108" i="8"/>
  <c r="BB108" i="8"/>
  <c r="AY108" i="8"/>
  <c r="AX108" i="8"/>
  <c r="AU108" i="8"/>
  <c r="AT108" i="8"/>
  <c r="AQ108" i="8"/>
  <c r="AQ289" i="8" s="1"/>
  <c r="AQ410" i="8" s="1"/>
  <c r="AP108" i="8"/>
  <c r="AP289" i="8" s="1"/>
  <c r="AP410" i="8" s="1"/>
  <c r="AM108" i="8"/>
  <c r="AL108" i="8"/>
  <c r="AI108" i="8"/>
  <c r="AH108" i="8"/>
  <c r="AE108" i="8"/>
  <c r="AD108" i="8"/>
  <c r="AA108" i="8"/>
  <c r="AA289" i="8" s="1"/>
  <c r="AA410" i="8" s="1"/>
  <c r="Z108" i="8"/>
  <c r="Z289" i="8" s="1"/>
  <c r="Z410" i="8" s="1"/>
  <c r="W108" i="8"/>
  <c r="V108" i="8"/>
  <c r="S108" i="8"/>
  <c r="R108" i="8"/>
  <c r="O108" i="8"/>
  <c r="N108" i="8"/>
  <c r="K108" i="8"/>
  <c r="K289" i="8" s="1"/>
  <c r="K410" i="8" s="1"/>
  <c r="J108" i="8"/>
  <c r="J289" i="8" s="1"/>
  <c r="J410" i="8" s="1"/>
  <c r="G108" i="8"/>
  <c r="BC107" i="8"/>
  <c r="AZ107" i="8"/>
  <c r="AY107" i="8"/>
  <c r="AV107" i="8"/>
  <c r="AU107" i="8"/>
  <c r="AR107" i="8"/>
  <c r="AR288" i="8" s="1"/>
  <c r="AR409" i="8" s="1"/>
  <c r="AQ107" i="8"/>
  <c r="AQ288" i="8" s="1"/>
  <c r="AQ409" i="8" s="1"/>
  <c r="AO107" i="8"/>
  <c r="AN107" i="8"/>
  <c r="AN288" i="8" s="1"/>
  <c r="AN409" i="8" s="1"/>
  <c r="AM107" i="8"/>
  <c r="AM288" i="8" s="1"/>
  <c r="AM409" i="8" s="1"/>
  <c r="AJ107" i="8"/>
  <c r="AI107" i="8"/>
  <c r="AF107" i="8"/>
  <c r="AE107" i="8"/>
  <c r="AB107" i="8"/>
  <c r="AA107" i="8"/>
  <c r="X107" i="8"/>
  <c r="X288" i="8" s="1"/>
  <c r="X409" i="8" s="1"/>
  <c r="W107" i="8"/>
  <c r="W288" i="8" s="1"/>
  <c r="W409" i="8" s="1"/>
  <c r="T107" i="8"/>
  <c r="S107" i="8"/>
  <c r="P107" i="8"/>
  <c r="O107" i="8"/>
  <c r="L107" i="8"/>
  <c r="K107" i="8"/>
  <c r="H107" i="8"/>
  <c r="H288" i="8" s="1"/>
  <c r="H409" i="8" s="1"/>
  <c r="G107" i="8"/>
  <c r="G288" i="8" s="1"/>
  <c r="BA106" i="8"/>
  <c r="AZ106" i="8"/>
  <c r="AW106" i="8"/>
  <c r="AV106" i="8"/>
  <c r="AS106" i="8"/>
  <c r="AR106" i="8"/>
  <c r="AO106" i="8"/>
  <c r="AO287" i="8" s="1"/>
  <c r="AO408" i="8" s="1"/>
  <c r="AN106" i="8"/>
  <c r="AN287" i="8" s="1"/>
  <c r="AN408" i="8" s="1"/>
  <c r="AL106" i="8"/>
  <c r="AK106" i="8"/>
  <c r="AK287" i="8" s="1"/>
  <c r="AK408" i="8" s="1"/>
  <c r="AJ106" i="8"/>
  <c r="AJ287" i="8" s="1"/>
  <c r="AJ408" i="8" s="1"/>
  <c r="AG106" i="8"/>
  <c r="AF106" i="8"/>
  <c r="AC106" i="8"/>
  <c r="AB106" i="8"/>
  <c r="Y106" i="8"/>
  <c r="X106" i="8"/>
  <c r="U106" i="8"/>
  <c r="U287" i="8" s="1"/>
  <c r="U408" i="8" s="1"/>
  <c r="T106" i="8"/>
  <c r="Q106" i="8"/>
  <c r="P106" i="8"/>
  <c r="M106" i="8"/>
  <c r="L106" i="8"/>
  <c r="I106" i="8"/>
  <c r="H106" i="8"/>
  <c r="BB105" i="8"/>
  <c r="BB286" i="8" s="1"/>
  <c r="BB407" i="8" s="1"/>
  <c r="BA105" i="8"/>
  <c r="BA286" i="8" s="1"/>
  <c r="BA407" i="8" s="1"/>
  <c r="AX105" i="8"/>
  <c r="AW105" i="8"/>
  <c r="AT105" i="8"/>
  <c r="AS105" i="8"/>
  <c r="AP105" i="8"/>
  <c r="AO105" i="8"/>
  <c r="AL105" i="8"/>
  <c r="AL286" i="8" s="1"/>
  <c r="AL407" i="8" s="1"/>
  <c r="AK105" i="8"/>
  <c r="AK286" i="8" s="1"/>
  <c r="AK407" i="8" s="1"/>
  <c r="AI105" i="8"/>
  <c r="AH105" i="8"/>
  <c r="AH286" i="8" s="1"/>
  <c r="AH407" i="8" s="1"/>
  <c r="AG105" i="8"/>
  <c r="AG286" i="8" s="1"/>
  <c r="AG407" i="8" s="1"/>
  <c r="AD105" i="8"/>
  <c r="AC105" i="8"/>
  <c r="Z105" i="8"/>
  <c r="Y105" i="8"/>
  <c r="V105" i="8"/>
  <c r="U105" i="8"/>
  <c r="R105" i="8"/>
  <c r="R286" i="8" s="1"/>
  <c r="R407" i="8" s="1"/>
  <c r="Q105" i="8"/>
  <c r="Q286" i="8" s="1"/>
  <c r="Q407" i="8" s="1"/>
  <c r="N105" i="8"/>
  <c r="M105" i="8"/>
  <c r="J105" i="8"/>
  <c r="I105" i="8"/>
  <c r="BC104" i="8"/>
  <c r="BB104" i="8"/>
  <c r="AY104" i="8"/>
  <c r="AY285" i="8" s="1"/>
  <c r="AY406" i="8" s="1"/>
  <c r="AX104" i="8"/>
  <c r="AX285" i="8" s="1"/>
  <c r="AX406" i="8" s="1"/>
  <c r="AU104" i="8"/>
  <c r="AT104" i="8"/>
  <c r="AQ104" i="8"/>
  <c r="AP104" i="8"/>
  <c r="AM104" i="8"/>
  <c r="AL104" i="8"/>
  <c r="AI104" i="8"/>
  <c r="AI285" i="8" s="1"/>
  <c r="AI406" i="8" s="1"/>
  <c r="AH104" i="8"/>
  <c r="AH285" i="8" s="1"/>
  <c r="AH406" i="8" s="1"/>
  <c r="AE104" i="8"/>
  <c r="AD104" i="8"/>
  <c r="AA104" i="8"/>
  <c r="Z104" i="8"/>
  <c r="W104" i="8"/>
  <c r="V104" i="8"/>
  <c r="S104" i="8"/>
  <c r="S285" i="8" s="1"/>
  <c r="S406" i="8" s="1"/>
  <c r="R104" i="8"/>
  <c r="R285" i="8" s="1"/>
  <c r="R406" i="8" s="1"/>
  <c r="O104" i="8"/>
  <c r="N104" i="8"/>
  <c r="K104" i="8"/>
  <c r="J104" i="8"/>
  <c r="G104" i="8"/>
  <c r="BC103" i="8"/>
  <c r="AZ103" i="8"/>
  <c r="AY103" i="8"/>
  <c r="AY284" i="8" s="1"/>
  <c r="AY405" i="8" s="1"/>
  <c r="AV103" i="8"/>
  <c r="AU103" i="8"/>
  <c r="AR103" i="8"/>
  <c r="AQ103" i="8"/>
  <c r="AN103" i="8"/>
  <c r="AM103" i="8"/>
  <c r="AJ103" i="8"/>
  <c r="AJ284" i="8" s="1"/>
  <c r="AJ405" i="8" s="1"/>
  <c r="AI103" i="8"/>
  <c r="AI284" i="8" s="1"/>
  <c r="AI405" i="8" s="1"/>
  <c r="AF103" i="8"/>
  <c r="AE103" i="8"/>
  <c r="AB103" i="8"/>
  <c r="AA103" i="8"/>
  <c r="X103" i="8"/>
  <c r="W103" i="8"/>
  <c r="T103" i="8"/>
  <c r="T284" i="8" s="1"/>
  <c r="T405" i="8" s="1"/>
  <c r="S103" i="8"/>
  <c r="S284" i="8" s="1"/>
  <c r="S405" i="8" s="1"/>
  <c r="P103" i="8"/>
  <c r="O103" i="8"/>
  <c r="L103" i="8"/>
  <c r="K103" i="8"/>
  <c r="H103" i="8"/>
  <c r="G103" i="8"/>
  <c r="BA102" i="8"/>
  <c r="BA283" i="8" s="1"/>
  <c r="BA404" i="8" s="1"/>
  <c r="BA436" i="8" s="1"/>
  <c r="AZ102" i="8"/>
  <c r="AZ283" i="8" s="1"/>
  <c r="AZ404" i="8" s="1"/>
  <c r="AZ436" i="8" s="1"/>
  <c r="AW102" i="8"/>
  <c r="AV102" i="8"/>
  <c r="AS102" i="8"/>
  <c r="AR102" i="8"/>
  <c r="AO102" i="8"/>
  <c r="AN102" i="8"/>
  <c r="AK102" i="8"/>
  <c r="AK283" i="8" s="1"/>
  <c r="AK404" i="8" s="1"/>
  <c r="AK436" i="8" s="1"/>
  <c r="AJ102" i="8"/>
  <c r="AJ283" i="8" s="1"/>
  <c r="AJ404" i="8" s="1"/>
  <c r="AJ436" i="8" s="1"/>
  <c r="AG102" i="8"/>
  <c r="AF102" i="8"/>
  <c r="AD102" i="8"/>
  <c r="AC102" i="8"/>
  <c r="AB102" i="8"/>
  <c r="Y102" i="8"/>
  <c r="X102" i="8"/>
  <c r="U102" i="8"/>
  <c r="T102" i="8"/>
  <c r="Q102" i="8"/>
  <c r="Q283" i="8" s="1"/>
  <c r="Q404" i="8" s="1"/>
  <c r="Q436" i="8" s="1"/>
  <c r="P102" i="8"/>
  <c r="P283" i="8" s="1"/>
  <c r="P404" i="8" s="1"/>
  <c r="P436" i="8" s="1"/>
  <c r="M102" i="8"/>
  <c r="L102" i="8"/>
  <c r="I102" i="8"/>
  <c r="H102" i="8"/>
  <c r="BB101" i="8"/>
  <c r="BA101" i="8"/>
  <c r="AX101" i="8"/>
  <c r="AX282" i="8" s="1"/>
  <c r="AX403" i="8" s="1"/>
  <c r="AW101" i="8"/>
  <c r="AW282" i="8" s="1"/>
  <c r="AW403" i="8" s="1"/>
  <c r="AT101" i="8"/>
  <c r="AS101" i="8"/>
  <c r="AP101" i="8"/>
  <c r="AO101" i="8"/>
  <c r="AL101" i="8"/>
  <c r="AK101" i="8"/>
  <c r="AH101" i="8"/>
  <c r="AH282" i="8" s="1"/>
  <c r="AH403" i="8" s="1"/>
  <c r="AG101" i="8"/>
  <c r="AG282" i="8" s="1"/>
  <c r="AG403" i="8" s="1"/>
  <c r="AD101" i="8"/>
  <c r="AC101" i="8"/>
  <c r="AA101" i="8"/>
  <c r="Z101" i="8"/>
  <c r="Y101" i="8"/>
  <c r="V101" i="8"/>
  <c r="U101" i="8"/>
  <c r="R101" i="8"/>
  <c r="Q101" i="8"/>
  <c r="N101" i="8"/>
  <c r="N282" i="8" s="1"/>
  <c r="N403" i="8" s="1"/>
  <c r="M101" i="8"/>
  <c r="M282" i="8" s="1"/>
  <c r="M403" i="8" s="1"/>
  <c r="J101" i="8"/>
  <c r="I101" i="8"/>
  <c r="BC100" i="8"/>
  <c r="BB100" i="8"/>
  <c r="AY100" i="8"/>
  <c r="AX100" i="8"/>
  <c r="AU100" i="8"/>
  <c r="AU281" i="8" s="1"/>
  <c r="AU402" i="8" s="1"/>
  <c r="AT100" i="8"/>
  <c r="AT281" i="8" s="1"/>
  <c r="AT402" i="8" s="1"/>
  <c r="AQ100" i="8"/>
  <c r="AP100" i="8"/>
  <c r="AM100" i="8"/>
  <c r="AL100" i="8"/>
  <c r="AI100" i="8"/>
  <c r="AH100" i="8"/>
  <c r="AE100" i="8"/>
  <c r="AE281" i="8" s="1"/>
  <c r="AE402" i="8" s="1"/>
  <c r="AD100" i="8"/>
  <c r="AD281" i="8" s="1"/>
  <c r="AD402" i="8" s="1"/>
  <c r="AA100" i="8"/>
  <c r="Z100" i="8"/>
  <c r="X100" i="8"/>
  <c r="W100" i="8"/>
  <c r="V100" i="8"/>
  <c r="S100" i="8"/>
  <c r="R100" i="8"/>
  <c r="O100" i="8"/>
  <c r="N100" i="8"/>
  <c r="K100" i="8"/>
  <c r="K281" i="8" s="1"/>
  <c r="K402" i="8" s="1"/>
  <c r="J100" i="8"/>
  <c r="J281" i="8" s="1"/>
  <c r="J402" i="8" s="1"/>
  <c r="G100" i="8"/>
  <c r="BC99" i="8"/>
  <c r="AZ99" i="8"/>
  <c r="AY99" i="8"/>
  <c r="AV99" i="8"/>
  <c r="AU99" i="8"/>
  <c r="AR99" i="8"/>
  <c r="AR280" i="8" s="1"/>
  <c r="AR401" i="8" s="1"/>
  <c r="AQ99" i="8"/>
  <c r="AQ280" i="8" s="1"/>
  <c r="AQ401" i="8" s="1"/>
  <c r="AN99" i="8"/>
  <c r="AM99" i="8"/>
  <c r="AJ99" i="8"/>
  <c r="AI99" i="8"/>
  <c r="AF99" i="8"/>
  <c r="AE99" i="8"/>
  <c r="AB99" i="8"/>
  <c r="AB280" i="8" s="1"/>
  <c r="AB401" i="8" s="1"/>
  <c r="AA99" i="8"/>
  <c r="AA280" i="8" s="1"/>
  <c r="AA401" i="8" s="1"/>
  <c r="X99" i="8"/>
  <c r="W99" i="8"/>
  <c r="T99" i="8"/>
  <c r="S99" i="8"/>
  <c r="P99" i="8"/>
  <c r="O99" i="8"/>
  <c r="L99" i="8"/>
  <c r="L280" i="8" s="1"/>
  <c r="L401" i="8" s="1"/>
  <c r="K99" i="8"/>
  <c r="K280" i="8" s="1"/>
  <c r="K401" i="8" s="1"/>
  <c r="H99" i="8"/>
  <c r="G99" i="8"/>
  <c r="BA98" i="8"/>
  <c r="AZ98" i="8"/>
  <c r="AW98" i="8"/>
  <c r="AV98" i="8"/>
  <c r="AS98" i="8"/>
  <c r="AS279" i="8" s="1"/>
  <c r="AS400" i="8" s="1"/>
  <c r="AR98" i="8"/>
  <c r="AR279" i="8" s="1"/>
  <c r="AR400" i="8" s="1"/>
  <c r="AO98" i="8"/>
  <c r="AN98" i="8"/>
  <c r="AK98" i="8"/>
  <c r="AJ98" i="8"/>
  <c r="AI98" i="8"/>
  <c r="AG98" i="8"/>
  <c r="AF98" i="8"/>
  <c r="AE98" i="8"/>
  <c r="AC98" i="8"/>
  <c r="AB98" i="8"/>
  <c r="AA98" i="8"/>
  <c r="Y98" i="8"/>
  <c r="X98" i="8"/>
  <c r="W98" i="8"/>
  <c r="U98" i="8"/>
  <c r="T98" i="8"/>
  <c r="S98" i="8"/>
  <c r="Q98" i="8"/>
  <c r="P98" i="8"/>
  <c r="O98" i="8"/>
  <c r="M98" i="8"/>
  <c r="L98" i="8"/>
  <c r="K98" i="8"/>
  <c r="I98" i="8"/>
  <c r="H98" i="8"/>
  <c r="G98" i="8"/>
  <c r="BB97" i="8"/>
  <c r="BA97" i="8"/>
  <c r="AZ97" i="8"/>
  <c r="AX97" i="8"/>
  <c r="AW97" i="8"/>
  <c r="AV97" i="8"/>
  <c r="AT97" i="8"/>
  <c r="AS97" i="8"/>
  <c r="AR97" i="8"/>
  <c r="AP97" i="8"/>
  <c r="AO97" i="8"/>
  <c r="AN97" i="8"/>
  <c r="AL97" i="8"/>
  <c r="AK97" i="8"/>
  <c r="AJ97" i="8"/>
  <c r="AH97" i="8"/>
  <c r="AG97" i="8"/>
  <c r="AF97" i="8"/>
  <c r="AD97" i="8"/>
  <c r="AC97" i="8"/>
  <c r="AB97" i="8"/>
  <c r="Z97" i="8"/>
  <c r="Y97" i="8"/>
  <c r="X97" i="8"/>
  <c r="V97" i="8"/>
  <c r="U97" i="8"/>
  <c r="T97" i="8"/>
  <c r="R97" i="8"/>
  <c r="Q97" i="8"/>
  <c r="P97" i="8"/>
  <c r="N97" i="8"/>
  <c r="M97" i="8"/>
  <c r="L97" i="8"/>
  <c r="J97" i="8"/>
  <c r="I97" i="8"/>
  <c r="H97" i="8"/>
  <c r="AH96" i="8"/>
  <c r="X96" i="8"/>
  <c r="R96" i="8"/>
  <c r="R277" i="8" s="1"/>
  <c r="R398" i="8" s="1"/>
  <c r="N96" i="8"/>
  <c r="BC95" i="8"/>
  <c r="BB95" i="8"/>
  <c r="AZ95" i="8"/>
  <c r="AY95" i="8"/>
  <c r="AX95" i="8"/>
  <c r="AV95" i="8"/>
  <c r="AU95" i="8"/>
  <c r="AT95" i="8"/>
  <c r="AR95" i="8"/>
  <c r="AQ95" i="8"/>
  <c r="AP95" i="8"/>
  <c r="AN95" i="8"/>
  <c r="AM95" i="8"/>
  <c r="AL95" i="8"/>
  <c r="AJ95" i="8"/>
  <c r="AI95" i="8"/>
  <c r="AH95" i="8"/>
  <c r="AF95" i="8"/>
  <c r="AE95" i="8"/>
  <c r="AD95" i="8"/>
  <c r="AB95" i="8"/>
  <c r="AA95" i="8"/>
  <c r="Z95" i="8"/>
  <c r="X95" i="8"/>
  <c r="W95" i="8"/>
  <c r="V95" i="8"/>
  <c r="T95" i="8"/>
  <c r="S95" i="8"/>
  <c r="R95" i="8"/>
  <c r="P95" i="8"/>
  <c r="O95" i="8"/>
  <c r="N95" i="8"/>
  <c r="L95" i="8"/>
  <c r="K95" i="8"/>
  <c r="J95" i="8"/>
  <c r="H95" i="8"/>
  <c r="G95" i="8"/>
  <c r="BC94" i="8"/>
  <c r="BA94" i="8"/>
  <c r="AZ94" i="8"/>
  <c r="AY94" i="8"/>
  <c r="AW94" i="8"/>
  <c r="AV94" i="8"/>
  <c r="AU94" i="8"/>
  <c r="AS94" i="8"/>
  <c r="AR94" i="8"/>
  <c r="AQ94" i="8"/>
  <c r="AO94" i="8"/>
  <c r="AN94" i="8"/>
  <c r="AM94" i="8"/>
  <c r="AK94" i="8"/>
  <c r="AJ94" i="8"/>
  <c r="AI94" i="8"/>
  <c r="AG94" i="8"/>
  <c r="AF94" i="8"/>
  <c r="AE94" i="8"/>
  <c r="AC94" i="8"/>
  <c r="AB94" i="8"/>
  <c r="AA94" i="8"/>
  <c r="Y94" i="8"/>
  <c r="X94" i="8"/>
  <c r="W94" i="8"/>
  <c r="U94" i="8"/>
  <c r="T94" i="8"/>
  <c r="S94" i="8"/>
  <c r="Q94" i="8"/>
  <c r="P94" i="8"/>
  <c r="O94" i="8"/>
  <c r="M94" i="8"/>
  <c r="L94" i="8"/>
  <c r="K94" i="8"/>
  <c r="I94" i="8"/>
  <c r="H94" i="8"/>
  <c r="G94" i="8"/>
  <c r="BB93" i="8"/>
  <c r="BA93" i="8"/>
  <c r="AZ93" i="8"/>
  <c r="AX93" i="8"/>
  <c r="AW93" i="8"/>
  <c r="AV93" i="8"/>
  <c r="AT93" i="8"/>
  <c r="AS93" i="8"/>
  <c r="AR93" i="8"/>
  <c r="AP93" i="8"/>
  <c r="AO93" i="8"/>
  <c r="AN93" i="8"/>
  <c r="AL93" i="8"/>
  <c r="AK93" i="8"/>
  <c r="AJ93" i="8"/>
  <c r="AH93" i="8"/>
  <c r="AG93" i="8"/>
  <c r="AF93" i="8"/>
  <c r="AD93" i="8"/>
  <c r="AC93" i="8"/>
  <c r="AB93" i="8"/>
  <c r="Z93" i="8"/>
  <c r="Y93" i="8"/>
  <c r="X93" i="8"/>
  <c r="V93" i="8"/>
  <c r="U93" i="8"/>
  <c r="T93" i="8"/>
  <c r="R93" i="8"/>
  <c r="Q93" i="8"/>
  <c r="P93" i="8"/>
  <c r="N93" i="8"/>
  <c r="M93" i="8"/>
  <c r="L93" i="8"/>
  <c r="J93" i="8"/>
  <c r="I93" i="8"/>
  <c r="H93" i="8"/>
  <c r="BC92" i="8"/>
  <c r="BB92" i="8"/>
  <c r="BA92" i="8"/>
  <c r="AY92" i="8"/>
  <c r="AX92" i="8"/>
  <c r="AW92" i="8"/>
  <c r="AU92" i="8"/>
  <c r="AT92" i="8"/>
  <c r="AS92" i="8"/>
  <c r="AQ92" i="8"/>
  <c r="AP92" i="8"/>
  <c r="AO92" i="8"/>
  <c r="AM92" i="8"/>
  <c r="AL92" i="8"/>
  <c r="AK92" i="8"/>
  <c r="AI92" i="8"/>
  <c r="AH92" i="8"/>
  <c r="AG92" i="8"/>
  <c r="AE92" i="8"/>
  <c r="AD92" i="8"/>
  <c r="AC92" i="8"/>
  <c r="AA92" i="8"/>
  <c r="Z92" i="8"/>
  <c r="Y92" i="8"/>
  <c r="W92" i="8"/>
  <c r="V92" i="8"/>
  <c r="U92" i="8"/>
  <c r="S92" i="8"/>
  <c r="R92" i="8"/>
  <c r="Q92" i="8"/>
  <c r="O92" i="8"/>
  <c r="N92" i="8"/>
  <c r="M92" i="8"/>
  <c r="K92" i="8"/>
  <c r="J92" i="8"/>
  <c r="I92" i="8"/>
  <c r="G92" i="8"/>
  <c r="BC91" i="8"/>
  <c r="BB91" i="8"/>
  <c r="AZ91" i="8"/>
  <c r="AY91" i="8"/>
  <c r="AX91" i="8"/>
  <c r="AV91" i="8"/>
  <c r="AU91" i="8"/>
  <c r="AT91" i="8"/>
  <c r="AR91" i="8"/>
  <c r="AQ91" i="8"/>
  <c r="AP91" i="8"/>
  <c r="AN91" i="8"/>
  <c r="AM91" i="8"/>
  <c r="AL91" i="8"/>
  <c r="AJ91" i="8"/>
  <c r="AI91" i="8"/>
  <c r="AH91" i="8"/>
  <c r="AF91" i="8"/>
  <c r="AE91" i="8"/>
  <c r="AD91" i="8"/>
  <c r="AB91" i="8"/>
  <c r="AA91" i="8"/>
  <c r="Z91" i="8"/>
  <c r="X91" i="8"/>
  <c r="W91" i="8"/>
  <c r="V91" i="8"/>
  <c r="T91" i="8"/>
  <c r="S91" i="8"/>
  <c r="R91" i="8"/>
  <c r="P91" i="8"/>
  <c r="O91" i="8"/>
  <c r="N91" i="8"/>
  <c r="L91" i="8"/>
  <c r="K91" i="8"/>
  <c r="J91" i="8"/>
  <c r="H91" i="8"/>
  <c r="G91" i="8"/>
  <c r="BC90" i="8"/>
  <c r="BA90" i="8"/>
  <c r="AZ90" i="8"/>
  <c r="AY90" i="8"/>
  <c r="AW90" i="8"/>
  <c r="AV90" i="8"/>
  <c r="AU90" i="8"/>
  <c r="AS90" i="8"/>
  <c r="AR90" i="8"/>
  <c r="AQ90" i="8"/>
  <c r="AO90" i="8"/>
  <c r="AN90" i="8"/>
  <c r="AM90" i="8"/>
  <c r="AK90" i="8"/>
  <c r="AJ90" i="8"/>
  <c r="AI90" i="8"/>
  <c r="AG90" i="8"/>
  <c r="AF90" i="8"/>
  <c r="AE90" i="8"/>
  <c r="AC90" i="8"/>
  <c r="AB90" i="8"/>
  <c r="AA90" i="8"/>
  <c r="Y90" i="8"/>
  <c r="X90" i="8"/>
  <c r="W90" i="8"/>
  <c r="U90" i="8"/>
  <c r="T90" i="8"/>
  <c r="S90" i="8"/>
  <c r="Q90" i="8"/>
  <c r="P90" i="8"/>
  <c r="O90" i="8"/>
  <c r="M90" i="8"/>
  <c r="L90" i="8"/>
  <c r="K90" i="8"/>
  <c r="I90" i="8"/>
  <c r="H90" i="8"/>
  <c r="G90" i="8"/>
  <c r="BB89" i="8"/>
  <c r="BA89" i="8"/>
  <c r="AZ89" i="8"/>
  <c r="AX89" i="8"/>
  <c r="AW89" i="8"/>
  <c r="AV89" i="8"/>
  <c r="AT89" i="8"/>
  <c r="AS89" i="8"/>
  <c r="AR89" i="8"/>
  <c r="AP89" i="8"/>
  <c r="AO89" i="8"/>
  <c r="AN89" i="8"/>
  <c r="AL89" i="8"/>
  <c r="AK89" i="8"/>
  <c r="AJ89" i="8"/>
  <c r="AH89" i="8"/>
  <c r="AG89" i="8"/>
  <c r="AF89" i="8"/>
  <c r="AD89" i="8"/>
  <c r="AC89" i="8"/>
  <c r="AB89" i="8"/>
  <c r="Z89" i="8"/>
  <c r="Y89" i="8"/>
  <c r="X89" i="8"/>
  <c r="V89" i="8"/>
  <c r="U89" i="8"/>
  <c r="T89" i="8"/>
  <c r="R89" i="8"/>
  <c r="Q89" i="8"/>
  <c r="P89" i="8"/>
  <c r="N89" i="8"/>
  <c r="M89" i="8"/>
  <c r="L89" i="8"/>
  <c r="J89" i="8"/>
  <c r="I89" i="8"/>
  <c r="H89" i="8"/>
  <c r="BC88" i="8"/>
  <c r="BB88" i="8"/>
  <c r="BA88" i="8"/>
  <c r="AY88" i="8"/>
  <c r="AX88" i="8"/>
  <c r="AW88" i="8"/>
  <c r="AU88" i="8"/>
  <c r="AT88" i="8"/>
  <c r="AS88" i="8"/>
  <c r="AQ88" i="8"/>
  <c r="AP88" i="8"/>
  <c r="AO88" i="8"/>
  <c r="AM88" i="8"/>
  <c r="AL88" i="8"/>
  <c r="AK88" i="8"/>
  <c r="AI88" i="8"/>
  <c r="AH88" i="8"/>
  <c r="AG88" i="8"/>
  <c r="AE88" i="8"/>
  <c r="AD88" i="8"/>
  <c r="AC88" i="8"/>
  <c r="AA88" i="8"/>
  <c r="Z88" i="8"/>
  <c r="Y88" i="8"/>
  <c r="W88" i="8"/>
  <c r="V88" i="8"/>
  <c r="U88" i="8"/>
  <c r="S88" i="8"/>
  <c r="R88" i="8"/>
  <c r="Q88" i="8"/>
  <c r="O88" i="8"/>
  <c r="N88" i="8"/>
  <c r="M88" i="8"/>
  <c r="K88" i="8"/>
  <c r="J88" i="8"/>
  <c r="I88" i="8"/>
  <c r="G88" i="8"/>
  <c r="BC87" i="8"/>
  <c r="BB87" i="8"/>
  <c r="AZ87" i="8"/>
  <c r="AY87" i="8"/>
  <c r="AX87" i="8"/>
  <c r="AV87" i="8"/>
  <c r="AU87" i="8"/>
  <c r="AT87" i="8"/>
  <c r="AR87" i="8"/>
  <c r="AQ87" i="8"/>
  <c r="AP87" i="8"/>
  <c r="AN87" i="8"/>
  <c r="AM87" i="8"/>
  <c r="AL87" i="8"/>
  <c r="AJ87" i="8"/>
  <c r="AI87" i="8"/>
  <c r="AH87" i="8"/>
  <c r="AF87" i="8"/>
  <c r="AE87" i="8"/>
  <c r="AD87" i="8"/>
  <c r="AB87" i="8"/>
  <c r="AA87" i="8"/>
  <c r="Z87" i="8"/>
  <c r="X87" i="8"/>
  <c r="W87" i="8"/>
  <c r="V87" i="8"/>
  <c r="T87" i="8"/>
  <c r="S87" i="8"/>
  <c r="R87" i="8"/>
  <c r="P87" i="8"/>
  <c r="O87" i="8"/>
  <c r="N87" i="8"/>
  <c r="L87" i="8"/>
  <c r="K87" i="8"/>
  <c r="J87" i="8"/>
  <c r="H87" i="8"/>
  <c r="G87" i="8"/>
  <c r="BC86" i="8"/>
  <c r="BA86" i="8"/>
  <c r="AZ86" i="8"/>
  <c r="AY86" i="8"/>
  <c r="AW86" i="8"/>
  <c r="AV86" i="8"/>
  <c r="AU86" i="8"/>
  <c r="AS86" i="8"/>
  <c r="AR86" i="8"/>
  <c r="AQ86" i="8"/>
  <c r="AO86" i="8"/>
  <c r="AN86" i="8"/>
  <c r="AM86" i="8"/>
  <c r="AK86" i="8"/>
  <c r="AJ86" i="8"/>
  <c r="AI86" i="8"/>
  <c r="AG86" i="8"/>
  <c r="AF86" i="8"/>
  <c r="AE86" i="8"/>
  <c r="AC86" i="8"/>
  <c r="AB86" i="8"/>
  <c r="AA86" i="8"/>
  <c r="Y86" i="8"/>
  <c r="X86" i="8"/>
  <c r="W86" i="8"/>
  <c r="U86" i="8"/>
  <c r="T86" i="8"/>
  <c r="S86" i="8"/>
  <c r="Q86" i="8"/>
  <c r="P86" i="8"/>
  <c r="O86" i="8"/>
  <c r="M86" i="8"/>
  <c r="L86" i="8"/>
  <c r="K86" i="8"/>
  <c r="I86" i="8"/>
  <c r="H86" i="8"/>
  <c r="G86" i="8"/>
  <c r="BB85" i="8"/>
  <c r="BA85" i="8"/>
  <c r="AZ85" i="8"/>
  <c r="AX85" i="8"/>
  <c r="AW85" i="8"/>
  <c r="AV85" i="8"/>
  <c r="AT85" i="8"/>
  <c r="AS85" i="8"/>
  <c r="AR85" i="8"/>
  <c r="AP85" i="8"/>
  <c r="AO85" i="8"/>
  <c r="AN85" i="8"/>
  <c r="AL85" i="8"/>
  <c r="AK85" i="8"/>
  <c r="AJ85" i="8"/>
  <c r="AH85" i="8"/>
  <c r="AG85" i="8"/>
  <c r="AF85" i="8"/>
  <c r="AD85" i="8"/>
  <c r="AC85" i="8"/>
  <c r="AB85" i="8"/>
  <c r="Z85" i="8"/>
  <c r="Y85" i="8"/>
  <c r="X85" i="8"/>
  <c r="V85" i="8"/>
  <c r="U85" i="8"/>
  <c r="T85" i="8"/>
  <c r="R85" i="8"/>
  <c r="Q85" i="8"/>
  <c r="P85" i="8"/>
  <c r="N85" i="8"/>
  <c r="M85" i="8"/>
  <c r="L85" i="8"/>
  <c r="J85" i="8"/>
  <c r="I85" i="8"/>
  <c r="H85" i="8"/>
  <c r="BC84" i="8"/>
  <c r="BB84" i="8"/>
  <c r="BA84" i="8"/>
  <c r="AY84" i="8"/>
  <c r="AX84" i="8"/>
  <c r="AW84" i="8"/>
  <c r="AU84" i="8"/>
  <c r="AT84" i="8"/>
  <c r="AS84" i="8"/>
  <c r="AQ84" i="8"/>
  <c r="AP84" i="8"/>
  <c r="AO84" i="8"/>
  <c r="AM84" i="8"/>
  <c r="AL84" i="8"/>
  <c r="AK84" i="8"/>
  <c r="AI84" i="8"/>
  <c r="AH84" i="8"/>
  <c r="AG84" i="8"/>
  <c r="AE84" i="8"/>
  <c r="AD84" i="8"/>
  <c r="AC84" i="8"/>
  <c r="AA84" i="8"/>
  <c r="Z84" i="8"/>
  <c r="Y84" i="8"/>
  <c r="W84" i="8"/>
  <c r="V84" i="8"/>
  <c r="U84" i="8"/>
  <c r="S84" i="8"/>
  <c r="R84" i="8"/>
  <c r="Q84" i="8"/>
  <c r="O84" i="8"/>
  <c r="N84" i="8"/>
  <c r="M84" i="8"/>
  <c r="K84" i="8"/>
  <c r="J84" i="8"/>
  <c r="I84" i="8"/>
  <c r="G84" i="8"/>
  <c r="BC83" i="8"/>
  <c r="BB83" i="8"/>
  <c r="AZ83" i="8"/>
  <c r="AY83" i="8"/>
  <c r="AX83" i="8"/>
  <c r="AV83" i="8"/>
  <c r="AU83" i="8"/>
  <c r="AT83" i="8"/>
  <c r="AR83" i="8"/>
  <c r="AQ83" i="8"/>
  <c r="AP83" i="8"/>
  <c r="AN83" i="8"/>
  <c r="AM83" i="8"/>
  <c r="AL83" i="8"/>
  <c r="AJ83" i="8"/>
  <c r="AI83" i="8"/>
  <c r="AH83" i="8"/>
  <c r="AF83" i="8"/>
  <c r="AE83" i="8"/>
  <c r="AD83" i="8"/>
  <c r="AB83" i="8"/>
  <c r="AA83" i="8"/>
  <c r="Z83" i="8"/>
  <c r="X83" i="8"/>
  <c r="W83" i="8"/>
  <c r="V83" i="8"/>
  <c r="T83" i="8"/>
  <c r="S83" i="8"/>
  <c r="R83" i="8"/>
  <c r="P83" i="8"/>
  <c r="O83" i="8"/>
  <c r="N83" i="8"/>
  <c r="L83" i="8"/>
  <c r="K83" i="8"/>
  <c r="J83" i="8"/>
  <c r="H83" i="8"/>
  <c r="G83" i="8"/>
  <c r="BC82" i="8"/>
  <c r="BA82" i="8"/>
  <c r="AZ82" i="8"/>
  <c r="AY82" i="8"/>
  <c r="AW82" i="8"/>
  <c r="AV82" i="8"/>
  <c r="AU82" i="8"/>
  <c r="AS82" i="8"/>
  <c r="AR82" i="8"/>
  <c r="AQ82" i="8"/>
  <c r="AO82" i="8"/>
  <c r="AN82" i="8"/>
  <c r="AM82" i="8"/>
  <c r="AK82" i="8"/>
  <c r="AJ82" i="8"/>
  <c r="AI82" i="8"/>
  <c r="AG82" i="8"/>
  <c r="AF82" i="8"/>
  <c r="AE82" i="8"/>
  <c r="AC82" i="8"/>
  <c r="AB82" i="8"/>
  <c r="AA82" i="8"/>
  <c r="Y82" i="8"/>
  <c r="X82" i="8"/>
  <c r="W82" i="8"/>
  <c r="U82" i="8"/>
  <c r="T82" i="8"/>
  <c r="S82" i="8"/>
  <c r="Q82" i="8"/>
  <c r="P82" i="8"/>
  <c r="O82" i="8"/>
  <c r="M82" i="8"/>
  <c r="L82" i="8"/>
  <c r="K82" i="8"/>
  <c r="I82" i="8"/>
  <c r="H82" i="8"/>
  <c r="G82" i="8"/>
  <c r="BB81" i="8"/>
  <c r="BA81" i="8"/>
  <c r="AZ81" i="8"/>
  <c r="AX81" i="8"/>
  <c r="AW81" i="8"/>
  <c r="AV81" i="8"/>
  <c r="AT81" i="8"/>
  <c r="AS81" i="8"/>
  <c r="AR81" i="8"/>
  <c r="AP81" i="8"/>
  <c r="AO81" i="8"/>
  <c r="AN81" i="8"/>
  <c r="AL81" i="8"/>
  <c r="AK81" i="8"/>
  <c r="AJ81" i="8"/>
  <c r="AH81" i="8"/>
  <c r="AG81" i="8"/>
  <c r="AF81" i="8"/>
  <c r="AD81" i="8"/>
  <c r="AC81" i="8"/>
  <c r="AB81" i="8"/>
  <c r="Z81" i="8"/>
  <c r="Y81" i="8"/>
  <c r="X81" i="8"/>
  <c r="V81" i="8"/>
  <c r="U81" i="8"/>
  <c r="T81" i="8"/>
  <c r="R81" i="8"/>
  <c r="Q81" i="8"/>
  <c r="P81" i="8"/>
  <c r="N81" i="8"/>
  <c r="M81" i="8"/>
  <c r="L81" i="8"/>
  <c r="J81" i="8"/>
  <c r="I81" i="8"/>
  <c r="H81" i="8"/>
  <c r="BC80" i="8"/>
  <c r="BB80" i="8"/>
  <c r="BA80" i="8"/>
  <c r="AY80" i="8"/>
  <c r="AX80" i="8"/>
  <c r="AW80" i="8"/>
  <c r="AU80" i="8"/>
  <c r="AT80" i="8"/>
  <c r="AS80" i="8"/>
  <c r="AQ80" i="8"/>
  <c r="AP80" i="8"/>
  <c r="AO80" i="8"/>
  <c r="AM80" i="8"/>
  <c r="AL80" i="8"/>
  <c r="AK80" i="8"/>
  <c r="AI80" i="8"/>
  <c r="AH80" i="8"/>
  <c r="AG80" i="8"/>
  <c r="AE80" i="8"/>
  <c r="AD80" i="8"/>
  <c r="AC80" i="8"/>
  <c r="AA80" i="8"/>
  <c r="Z80" i="8"/>
  <c r="Y80" i="8"/>
  <c r="W80" i="8"/>
  <c r="V80" i="8"/>
  <c r="U80" i="8"/>
  <c r="S80" i="8"/>
  <c r="R80" i="8"/>
  <c r="Q80" i="8"/>
  <c r="O80" i="8"/>
  <c r="N80" i="8"/>
  <c r="M80" i="8"/>
  <c r="K80" i="8"/>
  <c r="J80" i="8"/>
  <c r="I80" i="8"/>
  <c r="G80" i="8"/>
  <c r="BC79" i="8"/>
  <c r="BB79" i="8"/>
  <c r="AZ79" i="8"/>
  <c r="AY79" i="8"/>
  <c r="AX79" i="8"/>
  <c r="AV79" i="8"/>
  <c r="AU79" i="8"/>
  <c r="AT79" i="8"/>
  <c r="AR79" i="8"/>
  <c r="AQ79" i="8"/>
  <c r="AP79" i="8"/>
  <c r="AN79" i="8"/>
  <c r="AM79" i="8"/>
  <c r="AL79" i="8"/>
  <c r="AJ79" i="8"/>
  <c r="AI79" i="8"/>
  <c r="AH79" i="8"/>
  <c r="AF79" i="8"/>
  <c r="AE79" i="8"/>
  <c r="AD79" i="8"/>
  <c r="AB79" i="8"/>
  <c r="AA79" i="8"/>
  <c r="Z79" i="8"/>
  <c r="X79" i="8"/>
  <c r="W79" i="8"/>
  <c r="V79" i="8"/>
  <c r="T79" i="8"/>
  <c r="S79" i="8"/>
  <c r="R79" i="8"/>
  <c r="P79" i="8"/>
  <c r="O79" i="8"/>
  <c r="N79" i="8"/>
  <c r="L79" i="8"/>
  <c r="K79" i="8"/>
  <c r="J79" i="8"/>
  <c r="H79" i="8"/>
  <c r="G79" i="8"/>
  <c r="BC78" i="8"/>
  <c r="BA78" i="8"/>
  <c r="AZ78" i="8"/>
  <c r="AY78" i="8"/>
  <c r="AW78" i="8"/>
  <c r="AV78" i="8"/>
  <c r="AU78" i="8"/>
  <c r="AS78" i="8"/>
  <c r="AR78" i="8"/>
  <c r="AQ78" i="8"/>
  <c r="AO78" i="8"/>
  <c r="AN78" i="8"/>
  <c r="AM78" i="8"/>
  <c r="AK78" i="8"/>
  <c r="AJ78" i="8"/>
  <c r="AI78" i="8"/>
  <c r="AG78" i="8"/>
  <c r="AF78" i="8"/>
  <c r="AE78" i="8"/>
  <c r="AC78" i="8"/>
  <c r="AB78" i="8"/>
  <c r="AA78" i="8"/>
  <c r="Y78" i="8"/>
  <c r="X78" i="8"/>
  <c r="W78" i="8"/>
  <c r="U78" i="8"/>
  <c r="T78" i="8"/>
  <c r="S78" i="8"/>
  <c r="Q78" i="8"/>
  <c r="P78" i="8"/>
  <c r="O78" i="8"/>
  <c r="M78" i="8"/>
  <c r="L78" i="8"/>
  <c r="K78" i="8"/>
  <c r="I78" i="8"/>
  <c r="H78" i="8"/>
  <c r="G78" i="8"/>
  <c r="BB77" i="8"/>
  <c r="BA77" i="8"/>
  <c r="AZ77" i="8"/>
  <c r="AX77" i="8"/>
  <c r="AW77" i="8"/>
  <c r="AV77" i="8"/>
  <c r="AT77" i="8"/>
  <c r="AS77" i="8"/>
  <c r="AR77" i="8"/>
  <c r="AP77" i="8"/>
  <c r="AO77" i="8"/>
  <c r="AN77" i="8"/>
  <c r="AL77" i="8"/>
  <c r="AK77" i="8"/>
  <c r="AJ77" i="8"/>
  <c r="AH77" i="8"/>
  <c r="AG77" i="8"/>
  <c r="AF77" i="8"/>
  <c r="AD77" i="8"/>
  <c r="AC77" i="8"/>
  <c r="AB77" i="8"/>
  <c r="Z77" i="8"/>
  <c r="Y77" i="8"/>
  <c r="X77" i="8"/>
  <c r="V77" i="8"/>
  <c r="U77" i="8"/>
  <c r="T77" i="8"/>
  <c r="R77" i="8"/>
  <c r="Q77" i="8"/>
  <c r="P77" i="8"/>
  <c r="N77" i="8"/>
  <c r="M77" i="8"/>
  <c r="L77" i="8"/>
  <c r="J77" i="8"/>
  <c r="I77" i="8"/>
  <c r="H77" i="8"/>
  <c r="BC76" i="8"/>
  <c r="BB76" i="8"/>
  <c r="BA76" i="8"/>
  <c r="AY76" i="8"/>
  <c r="AX76" i="8"/>
  <c r="AW76" i="8"/>
  <c r="AU76" i="8"/>
  <c r="AT76" i="8"/>
  <c r="AS76" i="8"/>
  <c r="AQ76" i="8"/>
  <c r="AP76" i="8"/>
  <c r="AO76" i="8"/>
  <c r="AM76" i="8"/>
  <c r="AL76" i="8"/>
  <c r="AK76" i="8"/>
  <c r="AI76" i="8"/>
  <c r="AH76" i="8"/>
  <c r="AG76" i="8"/>
  <c r="AE76" i="8"/>
  <c r="AD76" i="8"/>
  <c r="AC76" i="8"/>
  <c r="AA76" i="8"/>
  <c r="Z76" i="8"/>
  <c r="Y76" i="8"/>
  <c r="W76" i="8"/>
  <c r="V76" i="8"/>
  <c r="U76" i="8"/>
  <c r="S76" i="8"/>
  <c r="R76" i="8"/>
  <c r="Q76" i="8"/>
  <c r="O76" i="8"/>
  <c r="N76" i="8"/>
  <c r="M76" i="8"/>
  <c r="K76" i="8"/>
  <c r="J76" i="8"/>
  <c r="I76" i="8"/>
  <c r="G76" i="8"/>
  <c r="BC75" i="8"/>
  <c r="BB75" i="8"/>
  <c r="AZ75" i="8"/>
  <c r="AY75" i="8"/>
  <c r="AX75" i="8"/>
  <c r="AV75" i="8"/>
  <c r="AU75" i="8"/>
  <c r="AT75" i="8"/>
  <c r="AR75" i="8"/>
  <c r="AQ75" i="8"/>
  <c r="AP75" i="8"/>
  <c r="AN75" i="8"/>
  <c r="AM75" i="8"/>
  <c r="AL75" i="8"/>
  <c r="AJ75" i="8"/>
  <c r="AI75" i="8"/>
  <c r="AH75" i="8"/>
  <c r="AF75" i="8"/>
  <c r="AE75" i="8"/>
  <c r="AD75" i="8"/>
  <c r="AB75" i="8"/>
  <c r="AA75" i="8"/>
  <c r="Z75" i="8"/>
  <c r="X75" i="8"/>
  <c r="W75" i="8"/>
  <c r="V75" i="8"/>
  <c r="T75" i="8"/>
  <c r="S75" i="8"/>
  <c r="R75" i="8"/>
  <c r="P75" i="8"/>
  <c r="O75" i="8"/>
  <c r="N75" i="8"/>
  <c r="L75" i="8"/>
  <c r="K75" i="8"/>
  <c r="J75" i="8"/>
  <c r="H75" i="8"/>
  <c r="G75" i="8"/>
  <c r="BC74" i="8"/>
  <c r="BA74" i="8"/>
  <c r="AZ74" i="8"/>
  <c r="AY74" i="8"/>
  <c r="AW74" i="8"/>
  <c r="AV74" i="8"/>
  <c r="AU74" i="8"/>
  <c r="AS74" i="8"/>
  <c r="AR74" i="8"/>
  <c r="AQ74" i="8"/>
  <c r="AO74" i="8"/>
  <c r="AN74" i="8"/>
  <c r="AM74" i="8"/>
  <c r="AK74" i="8"/>
  <c r="AJ74" i="8"/>
  <c r="AI74" i="8"/>
  <c r="AG74" i="8"/>
  <c r="AF74" i="8"/>
  <c r="AE74" i="8"/>
  <c r="AC74" i="8"/>
  <c r="AB74" i="8"/>
  <c r="AA74" i="8"/>
  <c r="Y74" i="8"/>
  <c r="X74" i="8"/>
  <c r="W74" i="8"/>
  <c r="U74" i="8"/>
  <c r="T74" i="8"/>
  <c r="S74" i="8"/>
  <c r="Q74" i="8"/>
  <c r="P74" i="8"/>
  <c r="O74" i="8"/>
  <c r="M74" i="8"/>
  <c r="L74" i="8"/>
  <c r="K74" i="8"/>
  <c r="I74" i="8"/>
  <c r="H74" i="8"/>
  <c r="G74" i="8"/>
  <c r="BB73" i="8"/>
  <c r="BA73" i="8"/>
  <c r="AZ73" i="8"/>
  <c r="AX73" i="8"/>
  <c r="AW73" i="8"/>
  <c r="AV73" i="8"/>
  <c r="AT73" i="8"/>
  <c r="AS73" i="8"/>
  <c r="AR73" i="8"/>
  <c r="AP73" i="8"/>
  <c r="AO73" i="8"/>
  <c r="AN73" i="8"/>
  <c r="AL73" i="8"/>
  <c r="AK73" i="8"/>
  <c r="AJ73" i="8"/>
  <c r="AH73" i="8"/>
  <c r="AG73" i="8"/>
  <c r="AF73" i="8"/>
  <c r="AD73" i="8"/>
  <c r="AC73" i="8"/>
  <c r="AB73" i="8"/>
  <c r="Z73" i="8"/>
  <c r="Y73" i="8"/>
  <c r="X73" i="8"/>
  <c r="V73" i="8"/>
  <c r="U73" i="8"/>
  <c r="T73" i="8"/>
  <c r="R73" i="8"/>
  <c r="Q73" i="8"/>
  <c r="P73" i="8"/>
  <c r="N73" i="8"/>
  <c r="M73" i="8"/>
  <c r="L73" i="8"/>
  <c r="J73" i="8"/>
  <c r="I73" i="8"/>
  <c r="H73" i="8"/>
  <c r="BC72" i="8"/>
  <c r="BB72" i="8"/>
  <c r="BA72" i="8"/>
  <c r="AY72" i="8"/>
  <c r="AX72" i="8"/>
  <c r="AW72" i="8"/>
  <c r="AU72" i="8"/>
  <c r="AT72" i="8"/>
  <c r="AS72" i="8"/>
  <c r="AQ72" i="8"/>
  <c r="AP72" i="8"/>
  <c r="AO72" i="8"/>
  <c r="AM72" i="8"/>
  <c r="AL72" i="8"/>
  <c r="AK72" i="8"/>
  <c r="AI72" i="8"/>
  <c r="AH72" i="8"/>
  <c r="AG72" i="8"/>
  <c r="AE72" i="8"/>
  <c r="AD72" i="8"/>
  <c r="AC72" i="8"/>
  <c r="AA72" i="8"/>
  <c r="Z72" i="8"/>
  <c r="Y72" i="8"/>
  <c r="W72" i="8"/>
  <c r="V72" i="8"/>
  <c r="U72" i="8"/>
  <c r="S72" i="8"/>
  <c r="R72" i="8"/>
  <c r="Q72" i="8"/>
  <c r="O72" i="8"/>
  <c r="N72" i="8"/>
  <c r="M72" i="8"/>
  <c r="K72" i="8"/>
  <c r="J72" i="8"/>
  <c r="I72" i="8"/>
  <c r="G72" i="8"/>
  <c r="BC71" i="8"/>
  <c r="BB71" i="8"/>
  <c r="AZ71" i="8"/>
  <c r="AY71" i="8"/>
  <c r="AX71" i="8"/>
  <c r="AV71" i="8"/>
  <c r="AU71" i="8"/>
  <c r="AT71" i="8"/>
  <c r="AR71" i="8"/>
  <c r="AQ71" i="8"/>
  <c r="AP71" i="8"/>
  <c r="AN71" i="8"/>
  <c r="AM71" i="8"/>
  <c r="AL71" i="8"/>
  <c r="AJ71" i="8"/>
  <c r="AI71" i="8"/>
  <c r="AH71" i="8"/>
  <c r="AF71" i="8"/>
  <c r="AE71" i="8"/>
  <c r="AD71" i="8"/>
  <c r="AB71" i="8"/>
  <c r="AA71" i="8"/>
  <c r="Z71" i="8"/>
  <c r="X71" i="8"/>
  <c r="W71" i="8"/>
  <c r="V71" i="8"/>
  <c r="T71" i="8"/>
  <c r="S71" i="8"/>
  <c r="R71" i="8"/>
  <c r="P71" i="8"/>
  <c r="O71" i="8"/>
  <c r="N71" i="8"/>
  <c r="L71" i="8"/>
  <c r="K71" i="8"/>
  <c r="J71" i="8"/>
  <c r="H71" i="8"/>
  <c r="G71" i="8"/>
  <c r="BC70" i="8"/>
  <c r="BA70" i="8"/>
  <c r="AZ70" i="8"/>
  <c r="AY70" i="8"/>
  <c r="AY251" i="8" s="1"/>
  <c r="AY372" i="8" s="1"/>
  <c r="AW70" i="8"/>
  <c r="AW251" i="8" s="1"/>
  <c r="AW372" i="8" s="1"/>
  <c r="AV70" i="8"/>
  <c r="AU70" i="8"/>
  <c r="AS70" i="8"/>
  <c r="AR70" i="8"/>
  <c r="AQ70" i="8"/>
  <c r="AO70" i="8"/>
  <c r="AN70" i="8"/>
  <c r="AM70" i="8"/>
  <c r="AK70" i="8"/>
  <c r="AJ70" i="8"/>
  <c r="AI70" i="8"/>
  <c r="AI251" i="8" s="1"/>
  <c r="AI372" i="8" s="1"/>
  <c r="AG70" i="8"/>
  <c r="AG251" i="8" s="1"/>
  <c r="AG372" i="8" s="1"/>
  <c r="AF70" i="8"/>
  <c r="AE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BC68" i="8"/>
  <c r="BB68" i="8"/>
  <c r="BA68" i="8"/>
  <c r="AZ68" i="8"/>
  <c r="AY68" i="8"/>
  <c r="AX68" i="8"/>
  <c r="AW68" i="8"/>
  <c r="AV68" i="8"/>
  <c r="AU68" i="8"/>
  <c r="AU249" i="8" s="1"/>
  <c r="AU370" i="8" s="1"/>
  <c r="AT68" i="8"/>
  <c r="AS68" i="8"/>
  <c r="AR68" i="8"/>
  <c r="AQ68" i="8"/>
  <c r="AP68" i="8"/>
  <c r="AO68" i="8"/>
  <c r="AN68" i="8"/>
  <c r="AM68" i="8"/>
  <c r="AM249" i="8" s="1"/>
  <c r="AM370" i="8" s="1"/>
  <c r="AL68" i="8"/>
  <c r="AK68" i="8"/>
  <c r="AJ68" i="8"/>
  <c r="AI68" i="8"/>
  <c r="AH68" i="8"/>
  <c r="AG68" i="8"/>
  <c r="AF68" i="8"/>
  <c r="AE68" i="8"/>
  <c r="AE249" i="8" s="1"/>
  <c r="AE370" i="8" s="1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O249" i="8" s="1"/>
  <c r="O370" i="8" s="1"/>
  <c r="N68" i="8"/>
  <c r="M68" i="8"/>
  <c r="L68" i="8"/>
  <c r="K68" i="8"/>
  <c r="J68" i="8"/>
  <c r="I68" i="8"/>
  <c r="H68" i="8"/>
  <c r="G68" i="8"/>
  <c r="G249" i="8" s="1"/>
  <c r="BC67" i="8"/>
  <c r="BB67" i="8"/>
  <c r="BA67" i="8"/>
  <c r="AZ67" i="8"/>
  <c r="AY67" i="8"/>
  <c r="AX67" i="8"/>
  <c r="AW67" i="8"/>
  <c r="AV67" i="8"/>
  <c r="AV248" i="8" s="1"/>
  <c r="AV369" i="8" s="1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F248" i="8" s="1"/>
  <c r="AF369" i="8" s="1"/>
  <c r="AE67" i="8"/>
  <c r="AD67" i="8"/>
  <c r="AC67" i="8"/>
  <c r="AB67" i="8"/>
  <c r="AA67" i="8"/>
  <c r="Z67" i="8"/>
  <c r="Y67" i="8"/>
  <c r="X67" i="8"/>
  <c r="X248" i="8" s="1"/>
  <c r="X369" i="8" s="1"/>
  <c r="W67" i="8"/>
  <c r="V67" i="8"/>
  <c r="U67" i="8"/>
  <c r="T67" i="8"/>
  <c r="S67" i="8"/>
  <c r="R67" i="8"/>
  <c r="Q67" i="8"/>
  <c r="P67" i="8"/>
  <c r="P248" i="8" s="1"/>
  <c r="P369" i="8" s="1"/>
  <c r="O67" i="8"/>
  <c r="N67" i="8"/>
  <c r="M67" i="8"/>
  <c r="L67" i="8"/>
  <c r="K67" i="8"/>
  <c r="J67" i="8"/>
  <c r="I67" i="8"/>
  <c r="H67" i="8"/>
  <c r="G67" i="8"/>
  <c r="BC66" i="8"/>
  <c r="BB66" i="8"/>
  <c r="BA66" i="8"/>
  <c r="AZ66" i="8"/>
  <c r="AY66" i="8"/>
  <c r="AX66" i="8"/>
  <c r="AW66" i="8"/>
  <c r="AW247" i="8" s="1"/>
  <c r="AW368" i="8" s="1"/>
  <c r="AV66" i="8"/>
  <c r="AU66" i="8"/>
  <c r="AT66" i="8"/>
  <c r="AS66" i="8"/>
  <c r="AR66" i="8"/>
  <c r="AQ66" i="8"/>
  <c r="AP66" i="8"/>
  <c r="AO66" i="8"/>
  <c r="AO247" i="8" s="1"/>
  <c r="AO368" i="8" s="1"/>
  <c r="AN66" i="8"/>
  <c r="AM66" i="8"/>
  <c r="AL66" i="8"/>
  <c r="AK66" i="8"/>
  <c r="AJ66" i="8"/>
  <c r="AI66" i="8"/>
  <c r="AH66" i="8"/>
  <c r="AG66" i="8"/>
  <c r="AG247" i="8" s="1"/>
  <c r="AG368" i="8" s="1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BC52" i="8"/>
  <c r="BA52" i="8"/>
  <c r="BA232" i="8" s="1"/>
  <c r="BA354" i="8" s="1"/>
  <c r="AY52" i="8"/>
  <c r="AY232" i="8" s="1"/>
  <c r="AY354" i="8" s="1"/>
  <c r="AW52" i="8"/>
  <c r="AU52" i="8"/>
  <c r="AU232" i="8" s="1"/>
  <c r="AU354" i="8" s="1"/>
  <c r="AS52" i="8"/>
  <c r="AQ52" i="8"/>
  <c r="AQ232" i="8" s="1"/>
  <c r="AQ354" i="8" s="1"/>
  <c r="AO52" i="8"/>
  <c r="AM52" i="8"/>
  <c r="AK52" i="8"/>
  <c r="AI52" i="8"/>
  <c r="AG52" i="8"/>
  <c r="AE52" i="8"/>
  <c r="AC52" i="8"/>
  <c r="AA52" i="8"/>
  <c r="Y52" i="8"/>
  <c r="W52" i="8"/>
  <c r="U52" i="8"/>
  <c r="S52" i="8"/>
  <c r="S232" i="8" s="1"/>
  <c r="S354" i="8" s="1"/>
  <c r="Q52" i="8"/>
  <c r="O52" i="8"/>
  <c r="O232" i="8" s="1"/>
  <c r="O354" i="8" s="1"/>
  <c r="M52" i="8"/>
  <c r="K52" i="8"/>
  <c r="K232" i="8" s="1"/>
  <c r="K354" i="8" s="1"/>
  <c r="I52" i="8"/>
  <c r="G52" i="8"/>
  <c r="BB51" i="8"/>
  <c r="AZ51" i="8"/>
  <c r="AX51" i="8"/>
  <c r="AV51" i="8"/>
  <c r="AT51" i="8"/>
  <c r="AR51" i="8"/>
  <c r="AP51" i="8"/>
  <c r="AN51" i="8"/>
  <c r="AL51" i="8"/>
  <c r="AJ51" i="8"/>
  <c r="AJ231" i="8" s="1"/>
  <c r="AJ353" i="8" s="1"/>
  <c r="AH51" i="8"/>
  <c r="AF51" i="8"/>
  <c r="AF231" i="8" s="1"/>
  <c r="AF353" i="8" s="1"/>
  <c r="AD51" i="8"/>
  <c r="AB51" i="8"/>
  <c r="AB231" i="8" s="1"/>
  <c r="AB353" i="8" s="1"/>
  <c r="Z51" i="8"/>
  <c r="X51" i="8"/>
  <c r="V51" i="8"/>
  <c r="T51" i="8"/>
  <c r="R51" i="8"/>
  <c r="P51" i="8"/>
  <c r="N51" i="8"/>
  <c r="L51" i="8"/>
  <c r="J51" i="8"/>
  <c r="H51" i="8"/>
  <c r="BC50" i="8"/>
  <c r="BC230" i="8" s="1"/>
  <c r="BC352" i="8" s="1"/>
  <c r="BC441" i="8" s="1"/>
  <c r="BA50" i="8"/>
  <c r="BA230" i="8" s="1"/>
  <c r="BA352" i="8" s="1"/>
  <c r="BA441" i="8" s="1"/>
  <c r="AY50" i="8"/>
  <c r="AW50" i="8"/>
  <c r="AW230" i="8" s="1"/>
  <c r="AW352" i="8" s="1"/>
  <c r="AW441" i="8" s="1"/>
  <c r="AU50" i="8"/>
  <c r="AS50" i="8"/>
  <c r="AS230" i="8" s="1"/>
  <c r="AS352" i="8" s="1"/>
  <c r="AS441" i="8" s="1"/>
  <c r="AQ50" i="8"/>
  <c r="AO50" i="8"/>
  <c r="AM50" i="8"/>
  <c r="AK50" i="8"/>
  <c r="AI50" i="8"/>
  <c r="AG50" i="8"/>
  <c r="AE50" i="8"/>
  <c r="AC50" i="8"/>
  <c r="AA50" i="8"/>
  <c r="Y50" i="8"/>
  <c r="W50" i="8"/>
  <c r="W230" i="8" s="1"/>
  <c r="W352" i="8" s="1"/>
  <c r="W441" i="8" s="1"/>
  <c r="U50" i="8"/>
  <c r="U230" i="8" s="1"/>
  <c r="U352" i="8" s="1"/>
  <c r="U441" i="8" s="1"/>
  <c r="S50" i="8"/>
  <c r="Q50" i="8"/>
  <c r="Q230" i="8" s="1"/>
  <c r="Q352" i="8" s="1"/>
  <c r="Q441" i="8" s="1"/>
  <c r="O50" i="8"/>
  <c r="M50" i="8"/>
  <c r="M230" i="8" s="1"/>
  <c r="M352" i="8" s="1"/>
  <c r="M441" i="8" s="1"/>
  <c r="K50" i="8"/>
  <c r="I50" i="8"/>
  <c r="G50" i="8"/>
  <c r="BB49" i="8"/>
  <c r="AZ49" i="8"/>
  <c r="AX49" i="8"/>
  <c r="AV49" i="8"/>
  <c r="AT49" i="8"/>
  <c r="AR49" i="8"/>
  <c r="AP49" i="8"/>
  <c r="AN49" i="8"/>
  <c r="AL49" i="8"/>
  <c r="AJ49" i="8"/>
  <c r="AH49" i="8"/>
  <c r="AF49" i="8"/>
  <c r="AD49" i="8"/>
  <c r="AB49" i="8"/>
  <c r="Z49" i="8"/>
  <c r="X49" i="8"/>
  <c r="V49" i="8"/>
  <c r="T49" i="8"/>
  <c r="R49" i="8"/>
  <c r="P49" i="8"/>
  <c r="N49" i="8"/>
  <c r="L49" i="8"/>
  <c r="J49" i="8"/>
  <c r="H49" i="8"/>
  <c r="BC48" i="8"/>
  <c r="BA48" i="8"/>
  <c r="AY48" i="8"/>
  <c r="AW48" i="8"/>
  <c r="AU48" i="8"/>
  <c r="AS48" i="8"/>
  <c r="AQ48" i="8"/>
  <c r="AO48" i="8"/>
  <c r="AM48" i="8"/>
  <c r="AK48" i="8"/>
  <c r="AI48" i="8"/>
  <c r="AG48" i="8"/>
  <c r="AE48" i="8"/>
  <c r="AC48" i="8"/>
  <c r="AA48" i="8"/>
  <c r="Y48" i="8"/>
  <c r="W48" i="8"/>
  <c r="U48" i="8"/>
  <c r="S48" i="8"/>
  <c r="Q48" i="8"/>
  <c r="O48" i="8"/>
  <c r="M48" i="8"/>
  <c r="K48" i="8"/>
  <c r="I48" i="8"/>
  <c r="G48" i="8"/>
  <c r="BB47" i="8"/>
  <c r="AZ47" i="8"/>
  <c r="AX47" i="8"/>
  <c r="AV47" i="8"/>
  <c r="AT47" i="8"/>
  <c r="AR47" i="8"/>
  <c r="AP47" i="8"/>
  <c r="AN47" i="8"/>
  <c r="AL47" i="8"/>
  <c r="AJ47" i="8"/>
  <c r="AH47" i="8"/>
  <c r="AF47" i="8"/>
  <c r="AD47" i="8"/>
  <c r="AB47" i="8"/>
  <c r="Z47" i="8"/>
  <c r="X47" i="8"/>
  <c r="V47" i="8"/>
  <c r="T47" i="8"/>
  <c r="R47" i="8"/>
  <c r="P47" i="8"/>
  <c r="N47" i="8"/>
  <c r="L47" i="8"/>
  <c r="J47" i="8"/>
  <c r="H47" i="8"/>
  <c r="G47" i="8"/>
  <c r="BC46" i="8"/>
  <c r="BA46" i="8"/>
  <c r="AY46" i="8"/>
  <c r="AW46" i="8"/>
  <c r="AV46" i="8"/>
  <c r="AU46" i="8"/>
  <c r="AS46" i="8"/>
  <c r="AQ46" i="8"/>
  <c r="AO46" i="8"/>
  <c r="AN46" i="8"/>
  <c r="AM46" i="8"/>
  <c r="AK46" i="8"/>
  <c r="AI46" i="8"/>
  <c r="AG46" i="8"/>
  <c r="AF46" i="8"/>
  <c r="AE46" i="8"/>
  <c r="AC46" i="8"/>
  <c r="AA46" i="8"/>
  <c r="Y46" i="8"/>
  <c r="X46" i="8"/>
  <c r="W46" i="8"/>
  <c r="U46" i="8"/>
  <c r="S46" i="8"/>
  <c r="Q46" i="8"/>
  <c r="P46" i="8"/>
  <c r="O46" i="8"/>
  <c r="M46" i="8"/>
  <c r="K46" i="8"/>
  <c r="I46" i="8"/>
  <c r="H46" i="8"/>
  <c r="G46" i="8"/>
  <c r="BC45" i="8"/>
  <c r="BB45" i="8"/>
  <c r="BA45" i="8"/>
  <c r="AZ45" i="8"/>
  <c r="AZ225" i="8" s="1"/>
  <c r="AZ347" i="8" s="1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G44" i="32" s="1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Y42" i="32" s="1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BC41" i="8"/>
  <c r="BB41" i="8"/>
  <c r="BA41" i="8"/>
  <c r="AZ41" i="8"/>
  <c r="AZ221" i="8" s="1"/>
  <c r="AZ343" i="8" s="1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BC39" i="8"/>
  <c r="BB39" i="8"/>
  <c r="BB219" i="8" s="1"/>
  <c r="BB341" i="8" s="1"/>
  <c r="BA39" i="8"/>
  <c r="AZ39" i="8"/>
  <c r="AY39" i="8"/>
  <c r="AY219" i="8" s="1"/>
  <c r="AY341" i="8" s="1"/>
  <c r="AX39" i="8"/>
  <c r="AX219" i="8" s="1"/>
  <c r="AX341" i="8" s="1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BC38" i="8"/>
  <c r="BC218" i="8" s="1"/>
  <c r="BC340" i="8" s="1"/>
  <c r="BB38" i="8"/>
  <c r="BA38" i="8"/>
  <c r="AZ38" i="8"/>
  <c r="AZ218" i="8" s="1"/>
  <c r="AZ340" i="8" s="1"/>
  <c r="AY38" i="8"/>
  <c r="AY218" i="8" s="1"/>
  <c r="AY340" i="8" s="1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F34" i="32" s="1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P34" i="32" s="1"/>
  <c r="O34" i="8"/>
  <c r="N34" i="8"/>
  <c r="M34" i="8"/>
  <c r="L34" i="8"/>
  <c r="K34" i="8"/>
  <c r="J34" i="8"/>
  <c r="I34" i="8"/>
  <c r="H34" i="8"/>
  <c r="G34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F33" i="32" s="1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Q33" i="32" s="1"/>
  <c r="P33" i="8"/>
  <c r="P33" i="32" s="1"/>
  <c r="O33" i="8"/>
  <c r="N33" i="8"/>
  <c r="M33" i="8"/>
  <c r="L33" i="8"/>
  <c r="K33" i="8"/>
  <c r="J33" i="8"/>
  <c r="I33" i="8"/>
  <c r="H33" i="8"/>
  <c r="G33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R31" i="32" s="1"/>
  <c r="Q31" i="8"/>
  <c r="P31" i="8"/>
  <c r="O31" i="8"/>
  <c r="N31" i="8"/>
  <c r="M31" i="8"/>
  <c r="L31" i="8"/>
  <c r="K31" i="8"/>
  <c r="J31" i="8"/>
  <c r="I31" i="8"/>
  <c r="H31" i="8"/>
  <c r="G31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F19" i="29" s="1"/>
  <c r="AJ30" i="8"/>
  <c r="AI30" i="8"/>
  <c r="AH30" i="8"/>
  <c r="AG30" i="8"/>
  <c r="AF30" i="8"/>
  <c r="AE30" i="8"/>
  <c r="AE210" i="8" s="1"/>
  <c r="AE332" i="8" s="1"/>
  <c r="AD30" i="8"/>
  <c r="AC30" i="8"/>
  <c r="AB30" i="8"/>
  <c r="AA30" i="8"/>
  <c r="Z30" i="8"/>
  <c r="Y30" i="8"/>
  <c r="X30" i="8"/>
  <c r="W30" i="8"/>
  <c r="V30" i="8"/>
  <c r="U30" i="8"/>
  <c r="T30" i="8"/>
  <c r="T30" i="32" s="1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BC28" i="8"/>
  <c r="BB28" i="8"/>
  <c r="BA28" i="8"/>
  <c r="AZ28" i="8"/>
  <c r="AY28" i="8"/>
  <c r="AY208" i="8" s="1"/>
  <c r="AY330" i="8" s="1"/>
  <c r="AX28" i="8"/>
  <c r="AX208" i="8" s="1"/>
  <c r="AX330" i="8" s="1"/>
  <c r="AW28" i="8"/>
  <c r="AW208" i="8" s="1"/>
  <c r="AW330" i="8" s="1"/>
  <c r="AV28" i="8"/>
  <c r="AU28" i="8"/>
  <c r="AT28" i="8"/>
  <c r="AS28" i="8"/>
  <c r="AR28" i="8"/>
  <c r="AQ28" i="8"/>
  <c r="AP28" i="8"/>
  <c r="AO28" i="8"/>
  <c r="AN28" i="8"/>
  <c r="AM28" i="8"/>
  <c r="AL28" i="8"/>
  <c r="AL28" i="32" s="1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BC26" i="8"/>
  <c r="BB26" i="8"/>
  <c r="BA26" i="8"/>
  <c r="BA206" i="8" s="1"/>
  <c r="BA328" i="8" s="1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K206" i="8" s="1"/>
  <c r="AK328" i="8" s="1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K205" i="8" s="1"/>
  <c r="AK327" i="8" s="1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T205" i="8" s="1"/>
  <c r="T327" i="8" s="1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P24" i="32" s="1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Z24" i="32" s="1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N21" i="32" s="1"/>
  <c r="M21" i="8"/>
  <c r="L21" i="8"/>
  <c r="K21" i="8"/>
  <c r="J21" i="8"/>
  <c r="I21" i="8"/>
  <c r="H21" i="8"/>
  <c r="G21" i="8"/>
  <c r="BC20" i="8"/>
  <c r="BB20" i="8"/>
  <c r="BA20" i="8"/>
  <c r="AZ20" i="8"/>
  <c r="AY20" i="8"/>
  <c r="AX20" i="8"/>
  <c r="AW20" i="8"/>
  <c r="AV20" i="8"/>
  <c r="AU20" i="8"/>
  <c r="AT20" i="8"/>
  <c r="AT20" i="32" s="1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D20" i="32" s="1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N20" i="32" s="1"/>
  <c r="M20" i="8"/>
  <c r="L20" i="8"/>
  <c r="K20" i="8"/>
  <c r="J20" i="8"/>
  <c r="I20" i="8"/>
  <c r="H20" i="8"/>
  <c r="G20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D19" i="32" s="1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H16" i="32" s="1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R16" i="32" s="1"/>
  <c r="Q16" i="8"/>
  <c r="P16" i="8"/>
  <c r="O16" i="8"/>
  <c r="N16" i="8"/>
  <c r="M16" i="8"/>
  <c r="L16" i="8"/>
  <c r="K16" i="8"/>
  <c r="J16" i="8"/>
  <c r="I16" i="8"/>
  <c r="H16" i="8"/>
  <c r="G16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BC13" i="8"/>
  <c r="BB13" i="8"/>
  <c r="BA13" i="8"/>
  <c r="AZ13" i="8"/>
  <c r="AY13" i="8"/>
  <c r="AX13" i="8"/>
  <c r="AX193" i="8" s="1"/>
  <c r="AX315" i="8" s="1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BC12" i="8"/>
  <c r="BB12" i="8"/>
  <c r="BA12" i="8"/>
  <c r="AZ12" i="8"/>
  <c r="AY12" i="8"/>
  <c r="AX12" i="8"/>
  <c r="AW12" i="8"/>
  <c r="AW192" i="8" s="1"/>
  <c r="AW314" i="8" s="1"/>
  <c r="AV12" i="8"/>
  <c r="AU12" i="8"/>
  <c r="AT12" i="8"/>
  <c r="AS12" i="8"/>
  <c r="AR12" i="8"/>
  <c r="AQ12" i="8"/>
  <c r="AP12" i="8"/>
  <c r="AO12" i="8"/>
  <c r="AN12" i="8"/>
  <c r="AM12" i="8"/>
  <c r="AM12" i="32" s="1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W12" i="32" s="1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L11" i="32" s="1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V11" i="32" s="1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I8" i="32" s="1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BC7" i="8"/>
  <c r="BB7" i="8"/>
  <c r="BA7" i="8"/>
  <c r="AZ7" i="8"/>
  <c r="AY7" i="8"/>
  <c r="AX7" i="8"/>
  <c r="AW7" i="8"/>
  <c r="AV7" i="8"/>
  <c r="AU7" i="8"/>
  <c r="AT7" i="8"/>
  <c r="AS7" i="8"/>
  <c r="AR7" i="8"/>
  <c r="AR7" i="32" s="1"/>
  <c r="AQ7" i="8"/>
  <c r="AP7" i="8"/>
  <c r="AO7" i="8"/>
  <c r="AN7" i="8"/>
  <c r="AM7" i="8"/>
  <c r="AL7" i="8"/>
  <c r="AK7" i="8"/>
  <c r="AJ7" i="8"/>
  <c r="AJ7" i="32" s="1"/>
  <c r="AI7" i="8"/>
  <c r="AH7" i="8"/>
  <c r="AG7" i="8"/>
  <c r="AF7" i="8"/>
  <c r="AE7" i="8"/>
  <c r="AD7" i="8"/>
  <c r="AC7" i="8"/>
  <c r="AB7" i="8"/>
  <c r="AB7" i="32" s="1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G6" i="32" s="1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BC122" i="8"/>
  <c r="BA122" i="8"/>
  <c r="AY122" i="8"/>
  <c r="AW122" i="8"/>
  <c r="BC2" i="5"/>
  <c r="BB2" i="5"/>
  <c r="BB122" i="8" s="1"/>
  <c r="BA2" i="5"/>
  <c r="AZ2" i="5"/>
  <c r="AZ122" i="8" s="1"/>
  <c r="AY2" i="5"/>
  <c r="AX2" i="5"/>
  <c r="AX122" i="8" s="1"/>
  <c r="AW2" i="5"/>
  <c r="BC1" i="5"/>
  <c r="BB1" i="5"/>
  <c r="BA1" i="5"/>
  <c r="AZ1" i="5"/>
  <c r="AY1" i="5"/>
  <c r="AX1" i="5"/>
  <c r="AW1" i="5"/>
  <c r="BB96" i="8"/>
  <c r="AX96" i="8"/>
  <c r="BC96" i="8"/>
  <c r="AY96" i="8"/>
  <c r="BC2" i="7"/>
  <c r="BC62" i="8" s="1"/>
  <c r="BB2" i="7"/>
  <c r="BC2" i="52" s="1"/>
  <c r="BA2" i="7"/>
  <c r="AZ2" i="7"/>
  <c r="BA2" i="52" s="1"/>
  <c r="AY2" i="7"/>
  <c r="AX2" i="7"/>
  <c r="AY2" i="52" s="1"/>
  <c r="AW2" i="7"/>
  <c r="BC1" i="7"/>
  <c r="BC1" i="52" s="1"/>
  <c r="BB1" i="7"/>
  <c r="BB1" i="52" s="1"/>
  <c r="BA1" i="7"/>
  <c r="BA1" i="52" s="1"/>
  <c r="AZ1" i="7"/>
  <c r="AZ1" i="52" s="1"/>
  <c r="AY1" i="7"/>
  <c r="AY1" i="52" s="1"/>
  <c r="AX1" i="7"/>
  <c r="AX1" i="52" s="1"/>
  <c r="AW1" i="7"/>
  <c r="AW1" i="52" s="1"/>
  <c r="BA62" i="8"/>
  <c r="AX62" i="8"/>
  <c r="AW62" i="8"/>
  <c r="E172" i="8"/>
  <c r="C172" i="8"/>
  <c r="A172" i="8" s="1"/>
  <c r="F171" i="8"/>
  <c r="D171" i="8"/>
  <c r="B171" i="8"/>
  <c r="C170" i="8"/>
  <c r="A170" i="8" s="1"/>
  <c r="D169" i="8"/>
  <c r="B169" i="8"/>
  <c r="F112" i="8"/>
  <c r="E112" i="8"/>
  <c r="D112" i="8"/>
  <c r="D232" i="8" s="1"/>
  <c r="D354" i="8" s="1"/>
  <c r="C112" i="8"/>
  <c r="B112" i="8"/>
  <c r="B232" i="8" s="1"/>
  <c r="B354" i="8" s="1"/>
  <c r="F111" i="8"/>
  <c r="E111" i="8"/>
  <c r="D111" i="8"/>
  <c r="D231" i="8" s="1"/>
  <c r="D353" i="8" s="1"/>
  <c r="C111" i="8"/>
  <c r="B111" i="8"/>
  <c r="B231" i="8" s="1"/>
  <c r="B353" i="8" s="1"/>
  <c r="F110" i="8"/>
  <c r="E110" i="8"/>
  <c r="D110" i="8"/>
  <c r="D230" i="8" s="1"/>
  <c r="D352" i="8" s="1"/>
  <c r="F441" i="8" s="1"/>
  <c r="C110" i="8"/>
  <c r="B110" i="8"/>
  <c r="B230" i="8" s="1"/>
  <c r="B352" i="8" s="1"/>
  <c r="F109" i="8"/>
  <c r="E109" i="8"/>
  <c r="D109" i="8"/>
  <c r="D229" i="8" s="1"/>
  <c r="D351" i="8" s="1"/>
  <c r="C109" i="8"/>
  <c r="B109" i="8"/>
  <c r="B290" i="8" s="1"/>
  <c r="B411" i="8" s="1"/>
  <c r="B51" i="8"/>
  <c r="D49" i="8"/>
  <c r="B49" i="8"/>
  <c r="BB2" i="8"/>
  <c r="AZ2" i="8"/>
  <c r="AX2" i="8"/>
  <c r="F52" i="5"/>
  <c r="F172" i="8" s="1"/>
  <c r="E52" i="5"/>
  <c r="D52" i="5"/>
  <c r="D172" i="8" s="1"/>
  <c r="C52" i="5"/>
  <c r="A52" i="5" s="1"/>
  <c r="B52" i="5"/>
  <c r="B172" i="8" s="1"/>
  <c r="F51" i="5"/>
  <c r="E51" i="5"/>
  <c r="E171" i="8" s="1"/>
  <c r="D51" i="5"/>
  <c r="C51" i="5"/>
  <c r="A51" i="5" s="1"/>
  <c r="B51" i="5"/>
  <c r="F50" i="5"/>
  <c r="F170" i="8" s="1"/>
  <c r="E50" i="5"/>
  <c r="E170" i="8" s="1"/>
  <c r="D50" i="5"/>
  <c r="D170" i="8" s="1"/>
  <c r="C50" i="5"/>
  <c r="A50" i="5" s="1"/>
  <c r="B50" i="5"/>
  <c r="B170" i="8" s="1"/>
  <c r="F49" i="5"/>
  <c r="F169" i="8" s="1"/>
  <c r="E49" i="5"/>
  <c r="E169" i="8" s="1"/>
  <c r="D49" i="5"/>
  <c r="C49" i="5"/>
  <c r="A49" i="5" s="1"/>
  <c r="B49" i="5"/>
  <c r="F13" i="5"/>
  <c r="F133" i="8" s="1"/>
  <c r="E13" i="5"/>
  <c r="E133" i="8" s="1"/>
  <c r="F12" i="5"/>
  <c r="E12" i="5"/>
  <c r="E132" i="8" s="1"/>
  <c r="BC2" i="3"/>
  <c r="BC2" i="8" s="1"/>
  <c r="BB2" i="3"/>
  <c r="BA2" i="3"/>
  <c r="BA2" i="8" s="1"/>
  <c r="AZ2" i="3"/>
  <c r="AY2" i="3"/>
  <c r="AY2" i="8" s="1"/>
  <c r="AX2" i="3"/>
  <c r="AW2" i="3"/>
  <c r="AW2" i="8" s="1"/>
  <c r="D52" i="3"/>
  <c r="D52" i="8" s="1"/>
  <c r="C52" i="3"/>
  <c r="B52" i="3"/>
  <c r="B52" i="8" s="1"/>
  <c r="D51" i="3"/>
  <c r="D51" i="8" s="1"/>
  <c r="C51" i="3"/>
  <c r="B51" i="3"/>
  <c r="D50" i="3"/>
  <c r="D50" i="8" s="1"/>
  <c r="C50" i="3"/>
  <c r="B50" i="3"/>
  <c r="B50" i="8" s="1"/>
  <c r="D49" i="3"/>
  <c r="C49" i="3"/>
  <c r="A49" i="3" s="1"/>
  <c r="B49" i="3"/>
  <c r="AU48" i="31"/>
  <c r="AT48" i="31"/>
  <c r="AS48" i="31"/>
  <c r="AR48" i="31"/>
  <c r="AQ48" i="31"/>
  <c r="AP48" i="31"/>
  <c r="AO48" i="31"/>
  <c r="AN48" i="31"/>
  <c r="AM48" i="31"/>
  <c r="AL48" i="31"/>
  <c r="AK48" i="31"/>
  <c r="AJ48" i="31"/>
  <c r="AI48" i="31"/>
  <c r="AH48" i="31"/>
  <c r="AG48" i="31"/>
  <c r="AF48" i="31"/>
  <c r="AE48" i="31"/>
  <c r="AD48" i="31"/>
  <c r="AC48" i="31"/>
  <c r="AB48" i="31"/>
  <c r="AA48" i="31"/>
  <c r="Z48" i="31"/>
  <c r="Y48" i="31"/>
  <c r="X48" i="31"/>
  <c r="W48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A48" i="31"/>
  <c r="AU47" i="31"/>
  <c r="AT47" i="31"/>
  <c r="AS47" i="31"/>
  <c r="AR47" i="31"/>
  <c r="AQ47" i="31"/>
  <c r="AP47" i="31"/>
  <c r="AO47" i="31"/>
  <c r="AN47" i="31"/>
  <c r="AM47" i="31"/>
  <c r="AL47" i="31"/>
  <c r="AK47" i="31"/>
  <c r="AJ47" i="31"/>
  <c r="AI47" i="31"/>
  <c r="AH47" i="31"/>
  <c r="AG47" i="31"/>
  <c r="AF47" i="31"/>
  <c r="AE47" i="31"/>
  <c r="AD47" i="31"/>
  <c r="AC47" i="31"/>
  <c r="AB47" i="31"/>
  <c r="AA47" i="31"/>
  <c r="Z47" i="31"/>
  <c r="Y47" i="31"/>
  <c r="X47" i="31"/>
  <c r="W47" i="31"/>
  <c r="V47" i="31"/>
  <c r="U47" i="31"/>
  <c r="T47" i="31"/>
  <c r="S47" i="31"/>
  <c r="R47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A47" i="31"/>
  <c r="AU46" i="31"/>
  <c r="AT46" i="31"/>
  <c r="AS46" i="31"/>
  <c r="AR46" i="31"/>
  <c r="AQ46" i="31"/>
  <c r="AP46" i="31"/>
  <c r="AO46" i="31"/>
  <c r="AN46" i="31"/>
  <c r="AM46" i="31"/>
  <c r="AL46" i="31"/>
  <c r="AK46" i="31"/>
  <c r="AJ46" i="31"/>
  <c r="AI46" i="31"/>
  <c r="AH46" i="31"/>
  <c r="AG46" i="31"/>
  <c r="AF46" i="31"/>
  <c r="AE46" i="31"/>
  <c r="AD46" i="31"/>
  <c r="AC46" i="31"/>
  <c r="AB46" i="31"/>
  <c r="AA46" i="31"/>
  <c r="Z46" i="31"/>
  <c r="Y46" i="31"/>
  <c r="X46" i="31"/>
  <c r="W46" i="31"/>
  <c r="V46" i="31"/>
  <c r="U46" i="31"/>
  <c r="T46" i="31"/>
  <c r="S46" i="31"/>
  <c r="R46" i="31"/>
  <c r="Q46" i="3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A46" i="31"/>
  <c r="AU45" i="31"/>
  <c r="AT45" i="31"/>
  <c r="AS45" i="31"/>
  <c r="AR45" i="31"/>
  <c r="AQ45" i="31"/>
  <c r="AP45" i="31"/>
  <c r="AO45" i="31"/>
  <c r="AN45" i="31"/>
  <c r="AM45" i="31"/>
  <c r="AL45" i="31"/>
  <c r="AK45" i="31"/>
  <c r="AJ45" i="31"/>
  <c r="AI45" i="31"/>
  <c r="AH45" i="31"/>
  <c r="AG45" i="31"/>
  <c r="AF45" i="31"/>
  <c r="AE45" i="31"/>
  <c r="AD45" i="31"/>
  <c r="AC45" i="31"/>
  <c r="AB45" i="31"/>
  <c r="AA45" i="31"/>
  <c r="Z45" i="31"/>
  <c r="Y45" i="31"/>
  <c r="X45" i="31"/>
  <c r="W45" i="31"/>
  <c r="V45" i="31"/>
  <c r="U45" i="31"/>
  <c r="T45" i="31"/>
  <c r="S45" i="31"/>
  <c r="R45" i="31"/>
  <c r="Q45" i="3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A45" i="31"/>
  <c r="AU44" i="31"/>
  <c r="AT44" i="31"/>
  <c r="AS44" i="31"/>
  <c r="AR44" i="31"/>
  <c r="AQ44" i="31"/>
  <c r="AP44" i="31"/>
  <c r="AO44" i="31"/>
  <c r="AN44" i="31"/>
  <c r="AM44" i="31"/>
  <c r="AL44" i="31"/>
  <c r="AK44" i="31"/>
  <c r="AJ44" i="31"/>
  <c r="AI44" i="31"/>
  <c r="AH44" i="31"/>
  <c r="AG44" i="31"/>
  <c r="AF44" i="31"/>
  <c r="AE44" i="31"/>
  <c r="AD44" i="31"/>
  <c r="AC44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A44" i="31"/>
  <c r="AU43" i="31"/>
  <c r="AT43" i="31"/>
  <c r="AS43" i="31"/>
  <c r="AR43" i="31"/>
  <c r="AQ43" i="31"/>
  <c r="AP43" i="31"/>
  <c r="AO43" i="31"/>
  <c r="AN43" i="31"/>
  <c r="AM43" i="31"/>
  <c r="AL43" i="31"/>
  <c r="AK43" i="31"/>
  <c r="AJ43" i="31"/>
  <c r="AI43" i="31"/>
  <c r="AH43" i="31"/>
  <c r="AG43" i="31"/>
  <c r="AF43" i="31"/>
  <c r="AE43" i="31"/>
  <c r="AD43" i="31"/>
  <c r="AC43" i="31"/>
  <c r="AB43" i="31"/>
  <c r="AA43" i="31"/>
  <c r="Z43" i="31"/>
  <c r="Y43" i="31"/>
  <c r="X43" i="31"/>
  <c r="W43" i="31"/>
  <c r="V43" i="31"/>
  <c r="U43" i="31"/>
  <c r="T43" i="31"/>
  <c r="S43" i="31"/>
  <c r="R43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A43" i="31"/>
  <c r="G34" i="31"/>
  <c r="G42" i="31" s="1"/>
  <c r="B39" i="29" s="1"/>
  <c r="G35" i="31"/>
  <c r="G21" i="31"/>
  <c r="G22" i="31"/>
  <c r="G23" i="31"/>
  <c r="G40" i="31"/>
  <c r="G41" i="31" s="1"/>
  <c r="G24" i="31"/>
  <c r="G25" i="31"/>
  <c r="G16" i="31"/>
  <c r="G39" i="31" s="1"/>
  <c r="G17" i="31"/>
  <c r="G18" i="31"/>
  <c r="G19" i="31"/>
  <c r="G20" i="31"/>
  <c r="G11" i="31"/>
  <c r="G12" i="31"/>
  <c r="G13" i="31"/>
  <c r="G14" i="31"/>
  <c r="G37" i="31" s="1"/>
  <c r="G38" i="31" s="1"/>
  <c r="G15" i="31"/>
  <c r="G3" i="31"/>
  <c r="G4" i="31"/>
  <c r="G36" i="31" s="1"/>
  <c r="G5" i="31"/>
  <c r="G6" i="31"/>
  <c r="G7" i="31"/>
  <c r="G8" i="31"/>
  <c r="G9" i="31"/>
  <c r="G33" i="31"/>
  <c r="G32" i="31"/>
  <c r="G31" i="31"/>
  <c r="B44" i="29" s="1"/>
  <c r="G30" i="31"/>
  <c r="G29" i="31"/>
  <c r="G28" i="31"/>
  <c r="G27" i="31"/>
  <c r="B40" i="29" s="1"/>
  <c r="G26" i="31"/>
  <c r="G10" i="31"/>
  <c r="AU34" i="31"/>
  <c r="AU35" i="31"/>
  <c r="AT34" i="31"/>
  <c r="AT35" i="31"/>
  <c r="AT42" i="31" s="1"/>
  <c r="AS34" i="31"/>
  <c r="AS42" i="31" s="1"/>
  <c r="AN39" i="29" s="1"/>
  <c r="AS35" i="31"/>
  <c r="AR34" i="31"/>
  <c r="AR42" i="31"/>
  <c r="AM39" i="29" s="1"/>
  <c r="AR35" i="31"/>
  <c r="AQ34" i="31"/>
  <c r="AQ35" i="31"/>
  <c r="AP34" i="31"/>
  <c r="AP42" i="31" s="1"/>
  <c r="AP35" i="31"/>
  <c r="AO34" i="31"/>
  <c r="AO42" i="31" s="1"/>
  <c r="AJ39" i="29" s="1"/>
  <c r="AO35" i="31"/>
  <c r="AN34" i="31"/>
  <c r="AN42" i="31" s="1"/>
  <c r="AI39" i="29" s="1"/>
  <c r="AN35" i="31"/>
  <c r="AM34" i="31"/>
  <c r="AM35" i="31"/>
  <c r="AL34" i="31"/>
  <c r="AL42" i="31" s="1"/>
  <c r="AL35" i="31"/>
  <c r="AK34" i="31"/>
  <c r="AK35" i="31"/>
  <c r="AK42" i="31"/>
  <c r="AJ34" i="31"/>
  <c r="AJ42" i="31"/>
  <c r="AJ35" i="31"/>
  <c r="AI34" i="31"/>
  <c r="AI42" i="31" s="1"/>
  <c r="AI35" i="31"/>
  <c r="AH34" i="31"/>
  <c r="AH35" i="31"/>
  <c r="AH42" i="31"/>
  <c r="AG34" i="31"/>
  <c r="AG35" i="31"/>
  <c r="AG42" i="31" s="1"/>
  <c r="AB39" i="29" s="1"/>
  <c r="AF34" i="31"/>
  <c r="AF42" i="31" s="1"/>
  <c r="AA39" i="29" s="1"/>
  <c r="AF35" i="31"/>
  <c r="AE34" i="31"/>
  <c r="AE42" i="31"/>
  <c r="Z39" i="29" s="1"/>
  <c r="AE35" i="31"/>
  <c r="AD34" i="31"/>
  <c r="AD35" i="31"/>
  <c r="AD42" i="31"/>
  <c r="AC34" i="31"/>
  <c r="AC35" i="31"/>
  <c r="AC42" i="31" s="1"/>
  <c r="AB34" i="31"/>
  <c r="AB42" i="31" s="1"/>
  <c r="W39" i="29" s="1"/>
  <c r="AB35" i="31"/>
  <c r="AA34" i="31"/>
  <c r="AA35" i="31"/>
  <c r="AA42" i="31" s="1"/>
  <c r="V39" i="29" s="1"/>
  <c r="Z34" i="31"/>
  <c r="Z35" i="31"/>
  <c r="Z42" i="31" s="1"/>
  <c r="Y34" i="31"/>
  <c r="Y42" i="31" s="1"/>
  <c r="T39" i="29" s="1"/>
  <c r="Y35" i="31"/>
  <c r="X34" i="31"/>
  <c r="X42" i="31"/>
  <c r="X35" i="31"/>
  <c r="W34" i="31"/>
  <c r="W42" i="31" s="1"/>
  <c r="W35" i="31"/>
  <c r="V34" i="31"/>
  <c r="V35" i="31"/>
  <c r="V42" i="31" s="1"/>
  <c r="U34" i="31"/>
  <c r="U42" i="31" s="1"/>
  <c r="P39" i="29" s="1"/>
  <c r="U35" i="31"/>
  <c r="T34" i="31"/>
  <c r="T42" i="31"/>
  <c r="T35" i="31"/>
  <c r="S34" i="31"/>
  <c r="S35" i="31"/>
  <c r="R34" i="31"/>
  <c r="R42" i="31" s="1"/>
  <c r="R35" i="31"/>
  <c r="Q34" i="31"/>
  <c r="Q42" i="31" s="1"/>
  <c r="L39" i="29" s="1"/>
  <c r="Q35" i="31"/>
  <c r="P34" i="31"/>
  <c r="P42" i="31" s="1"/>
  <c r="P35" i="31"/>
  <c r="O34" i="31"/>
  <c r="O35" i="31"/>
  <c r="N34" i="31"/>
  <c r="N42" i="31" s="1"/>
  <c r="N35" i="31"/>
  <c r="M34" i="31"/>
  <c r="M35" i="31"/>
  <c r="M42" i="31"/>
  <c r="L34" i="31"/>
  <c r="L42" i="31"/>
  <c r="L35" i="31"/>
  <c r="K34" i="31"/>
  <c r="K42" i="31" s="1"/>
  <c r="F39" i="29" s="1"/>
  <c r="K35" i="31"/>
  <c r="J34" i="31"/>
  <c r="J35" i="31"/>
  <c r="J42" i="31"/>
  <c r="I34" i="31"/>
  <c r="I35" i="31"/>
  <c r="I42" i="31" s="1"/>
  <c r="D39" i="29" s="1"/>
  <c r="AU22" i="31"/>
  <c r="AU23" i="31"/>
  <c r="AU24" i="31"/>
  <c r="AU25" i="31"/>
  <c r="AU40" i="31"/>
  <c r="AU21" i="31"/>
  <c r="AU41" i="31" s="1"/>
  <c r="AT22" i="31"/>
  <c r="AT23" i="31"/>
  <c r="AT40" i="31" s="1"/>
  <c r="AO34" i="29" s="1"/>
  <c r="AT24" i="31"/>
  <c r="AT25" i="31"/>
  <c r="AT21" i="31"/>
  <c r="AT41" i="31" s="1"/>
  <c r="AO35" i="29" s="1"/>
  <c r="AS22" i="31"/>
  <c r="AS23" i="31"/>
  <c r="AS24" i="31"/>
  <c r="AS25" i="31"/>
  <c r="AS40" i="31" s="1"/>
  <c r="AS41" i="31" s="1"/>
  <c r="AS21" i="31"/>
  <c r="AR22" i="31"/>
  <c r="AR23" i="31"/>
  <c r="AR40" i="31"/>
  <c r="AR41" i="31" s="1"/>
  <c r="AR24" i="31"/>
  <c r="AR25" i="31"/>
  <c r="AR21" i="31"/>
  <c r="AQ22" i="31"/>
  <c r="AQ23" i="31"/>
  <c r="AQ40" i="31" s="1"/>
  <c r="AQ41" i="31" s="1"/>
  <c r="AQ24" i="31"/>
  <c r="AQ25" i="31"/>
  <c r="AQ21" i="31"/>
  <c r="AP22" i="31"/>
  <c r="AP40" i="31" s="1"/>
  <c r="AP23" i="31"/>
  <c r="AP24" i="31"/>
  <c r="AP25" i="31"/>
  <c r="AP21" i="31"/>
  <c r="AO22" i="31"/>
  <c r="AO23" i="31"/>
  <c r="AO24" i="31"/>
  <c r="AO25" i="31"/>
  <c r="AO21" i="31"/>
  <c r="AN22" i="31"/>
  <c r="AN23" i="31"/>
  <c r="AN40" i="31" s="1"/>
  <c r="AN24" i="31"/>
  <c r="AN25" i="31"/>
  <c r="AN21" i="31"/>
  <c r="AM22" i="31"/>
  <c r="AM23" i="31"/>
  <c r="AM24" i="31"/>
  <c r="AM40" i="31" s="1"/>
  <c r="AH34" i="29" s="1"/>
  <c r="AM25" i="31"/>
  <c r="AM21" i="31"/>
  <c r="AM41" i="31" s="1"/>
  <c r="AL22" i="31"/>
  <c r="AL23" i="31"/>
  <c r="AL40" i="31" s="1"/>
  <c r="AL24" i="31"/>
  <c r="AL25" i="31"/>
  <c r="AL21" i="31"/>
  <c r="AK22" i="31"/>
  <c r="AK23" i="31"/>
  <c r="AK40" i="31" s="1"/>
  <c r="AK41" i="31" s="1"/>
  <c r="AK24" i="31"/>
  <c r="AK25" i="31"/>
  <c r="AK21" i="31"/>
  <c r="AJ22" i="31"/>
  <c r="AJ40" i="31" s="1"/>
  <c r="AJ41" i="31" s="1"/>
  <c r="AJ23" i="31"/>
  <c r="AJ24" i="31"/>
  <c r="AJ25" i="31"/>
  <c r="AJ21" i="31"/>
  <c r="AI22" i="31"/>
  <c r="AI23" i="31"/>
  <c r="AI40" i="31" s="1"/>
  <c r="AI24" i="31"/>
  <c r="AI25" i="31"/>
  <c r="AI21" i="31"/>
  <c r="AH22" i="31"/>
  <c r="AH23" i="31"/>
  <c r="AH40" i="31"/>
  <c r="AC34" i="29" s="1"/>
  <c r="AH24" i="31"/>
  <c r="AH25" i="31"/>
  <c r="AH21" i="31"/>
  <c r="AG22" i="31"/>
  <c r="AG40" i="31" s="1"/>
  <c r="AG23" i="31"/>
  <c r="AG24" i="31"/>
  <c r="AG25" i="31"/>
  <c r="AG21" i="31"/>
  <c r="AB33" i="29" s="1"/>
  <c r="AF22" i="31"/>
  <c r="AF40" i="31" s="1"/>
  <c r="AF23" i="31"/>
  <c r="AF24" i="31"/>
  <c r="AF25" i="31"/>
  <c r="AF21" i="31"/>
  <c r="AF41" i="31" s="1"/>
  <c r="AE22" i="31"/>
  <c r="AE23" i="31"/>
  <c r="AE24" i="31"/>
  <c r="AE25" i="31"/>
  <c r="AE40" i="31"/>
  <c r="Z34" i="29" s="1"/>
  <c r="AE21" i="31"/>
  <c r="AE41" i="31" s="1"/>
  <c r="Z35" i="29" s="1"/>
  <c r="AD22" i="31"/>
  <c r="AD23" i="31"/>
  <c r="AD40" i="31" s="1"/>
  <c r="AD41" i="31" s="1"/>
  <c r="AD24" i="31"/>
  <c r="AD25" i="31"/>
  <c r="AD21" i="31"/>
  <c r="Y33" i="29" s="1"/>
  <c r="AC22" i="31"/>
  <c r="AC23" i="31"/>
  <c r="AC24" i="31"/>
  <c r="AC25" i="31"/>
  <c r="AC40" i="31" s="1"/>
  <c r="AC41" i="31" s="1"/>
  <c r="AC21" i="31"/>
  <c r="AB22" i="31"/>
  <c r="AB23" i="31"/>
  <c r="AB40" i="31"/>
  <c r="AB41" i="31" s="1"/>
  <c r="AB24" i="31"/>
  <c r="AB25" i="31"/>
  <c r="AB21" i="31"/>
  <c r="AA22" i="31"/>
  <c r="AA23" i="31"/>
  <c r="AA40" i="31" s="1"/>
  <c r="AA41" i="31" s="1"/>
  <c r="AA24" i="31"/>
  <c r="AA25" i="31"/>
  <c r="AA21" i="31"/>
  <c r="Z22" i="31"/>
  <c r="Z40" i="31" s="1"/>
  <c r="Z23" i="31"/>
  <c r="Z24" i="31"/>
  <c r="Z25" i="31"/>
  <c r="Z21" i="31"/>
  <c r="Y22" i="31"/>
  <c r="Y23" i="31"/>
  <c r="Y24" i="31"/>
  <c r="Y25" i="31"/>
  <c r="Y21" i="31"/>
  <c r="X22" i="31"/>
  <c r="X23" i="31"/>
  <c r="X40" i="31" s="1"/>
  <c r="X24" i="31"/>
  <c r="X25" i="31"/>
  <c r="X21" i="31"/>
  <c r="W22" i="31"/>
  <c r="W23" i="31"/>
  <c r="W24" i="31"/>
  <c r="W40" i="31" s="1"/>
  <c r="R34" i="29" s="1"/>
  <c r="W25" i="31"/>
  <c r="W21" i="31"/>
  <c r="W41" i="31" s="1"/>
  <c r="V22" i="31"/>
  <c r="V23" i="31"/>
  <c r="V40" i="31" s="1"/>
  <c r="V41" i="31" s="1"/>
  <c r="V24" i="31"/>
  <c r="V25" i="31"/>
  <c r="V21" i="31"/>
  <c r="U22" i="31"/>
  <c r="U23" i="31"/>
  <c r="U40" i="31" s="1"/>
  <c r="U24" i="31"/>
  <c r="U25" i="31"/>
  <c r="U21" i="31"/>
  <c r="T22" i="31"/>
  <c r="T40" i="31" s="1"/>
  <c r="T41" i="31" s="1"/>
  <c r="T23" i="31"/>
  <c r="T24" i="31"/>
  <c r="T25" i="31"/>
  <c r="T21" i="31"/>
  <c r="S22" i="31"/>
  <c r="S23" i="31"/>
  <c r="S40" i="31" s="1"/>
  <c r="S24" i="31"/>
  <c r="S25" i="31"/>
  <c r="S21" i="31"/>
  <c r="R22" i="31"/>
  <c r="R23" i="31"/>
  <c r="R40" i="31"/>
  <c r="R41" i="31" s="1"/>
  <c r="R24" i="31"/>
  <c r="R25" i="31"/>
  <c r="R21" i="31"/>
  <c r="Q22" i="31"/>
  <c r="Q40" i="31" s="1"/>
  <c r="L34" i="29" s="1"/>
  <c r="Q23" i="31"/>
  <c r="Q24" i="31"/>
  <c r="Q25" i="31"/>
  <c r="Q21" i="31"/>
  <c r="L33" i="29" s="1"/>
  <c r="P22" i="31"/>
  <c r="P40" i="31" s="1"/>
  <c r="P23" i="31"/>
  <c r="P24" i="31"/>
  <c r="P25" i="31"/>
  <c r="P21" i="31"/>
  <c r="P41" i="31" s="1"/>
  <c r="O22" i="31"/>
  <c r="O40" i="31" s="1"/>
  <c r="O23" i="31"/>
  <c r="O24" i="31"/>
  <c r="O25" i="31"/>
  <c r="O21" i="31"/>
  <c r="O41" i="31" s="1"/>
  <c r="N22" i="31"/>
  <c r="N23" i="31"/>
  <c r="N40" i="31" s="1"/>
  <c r="I34" i="29" s="1"/>
  <c r="N24" i="31"/>
  <c r="N25" i="31"/>
  <c r="N21" i="31"/>
  <c r="M22" i="31"/>
  <c r="M23" i="31"/>
  <c r="M24" i="31"/>
  <c r="M25" i="31"/>
  <c r="M40" i="31" s="1"/>
  <c r="M21" i="31"/>
  <c r="L22" i="31"/>
  <c r="L23" i="31"/>
  <c r="L40" i="31"/>
  <c r="L24" i="31"/>
  <c r="L25" i="31"/>
  <c r="L21" i="31"/>
  <c r="L41" i="31"/>
  <c r="K22" i="31"/>
  <c r="K23" i="31"/>
  <c r="K40" i="31" s="1"/>
  <c r="K41" i="31" s="1"/>
  <c r="K24" i="31"/>
  <c r="K25" i="31"/>
  <c r="K21" i="31"/>
  <c r="J22" i="31"/>
  <c r="J40" i="31" s="1"/>
  <c r="J23" i="31"/>
  <c r="J24" i="31"/>
  <c r="J25" i="31"/>
  <c r="J21" i="31"/>
  <c r="I22" i="31"/>
  <c r="I23" i="31"/>
  <c r="I24" i="31"/>
  <c r="I25" i="31"/>
  <c r="I21" i="31"/>
  <c r="AU16" i="31"/>
  <c r="AU17" i="31"/>
  <c r="AU39" i="31" s="1"/>
  <c r="AP32" i="29" s="1"/>
  <c r="AU18" i="31"/>
  <c r="AU19" i="31"/>
  <c r="AU20" i="31"/>
  <c r="AT16" i="31"/>
  <c r="AT17" i="31"/>
  <c r="AT18" i="31"/>
  <c r="AT19" i="31"/>
  <c r="AT20" i="31"/>
  <c r="AS16" i="31"/>
  <c r="AS17" i="31"/>
  <c r="AS18" i="31"/>
  <c r="AS39" i="31"/>
  <c r="AS19" i="31"/>
  <c r="AS20" i="31"/>
  <c r="AR16" i="31"/>
  <c r="AR17" i="31"/>
  <c r="AR18" i="31"/>
  <c r="AR19" i="31"/>
  <c r="AR20" i="31"/>
  <c r="AR39" i="31" s="1"/>
  <c r="AM32" i="29" s="1"/>
  <c r="AQ16" i="31"/>
  <c r="AQ17" i="31"/>
  <c r="AQ18" i="31"/>
  <c r="AQ39" i="31"/>
  <c r="AL32" i="29" s="1"/>
  <c r="AQ19" i="31"/>
  <c r="AQ20" i="31"/>
  <c r="AP16" i="31"/>
  <c r="AP17" i="31"/>
  <c r="AP18" i="31"/>
  <c r="AP19" i="31"/>
  <c r="AP20" i="31"/>
  <c r="AP39" i="31"/>
  <c r="AO16" i="31"/>
  <c r="AO17" i="31"/>
  <c r="AO18" i="31"/>
  <c r="AO19" i="31"/>
  <c r="AO39" i="31" s="1"/>
  <c r="AO20" i="31"/>
  <c r="AN16" i="31"/>
  <c r="AN39" i="31" s="1"/>
  <c r="AI32" i="29" s="1"/>
  <c r="AN17" i="31"/>
  <c r="AN18" i="31"/>
  <c r="AN19" i="31"/>
  <c r="AN20" i="31"/>
  <c r="AM16" i="31"/>
  <c r="AM39" i="31" s="1"/>
  <c r="AH32" i="29" s="1"/>
  <c r="AM17" i="31"/>
  <c r="AM18" i="31"/>
  <c r="AM19" i="31"/>
  <c r="AM20" i="31"/>
  <c r="AL16" i="31"/>
  <c r="AL17" i="31"/>
  <c r="AL18" i="31"/>
  <c r="AL39" i="31" s="1"/>
  <c r="AG32" i="29" s="1"/>
  <c r="AL19" i="31"/>
  <c r="AL20" i="31"/>
  <c r="AK16" i="31"/>
  <c r="AK17" i="31"/>
  <c r="AK39" i="31" s="1"/>
  <c r="AK18" i="31"/>
  <c r="AK19" i="31"/>
  <c r="AK20" i="31"/>
  <c r="AJ16" i="31"/>
  <c r="AJ17" i="31"/>
  <c r="AJ18" i="31"/>
  <c r="AJ19" i="31"/>
  <c r="AJ39" i="31" s="1"/>
  <c r="AE32" i="29" s="1"/>
  <c r="AJ20" i="31"/>
  <c r="AI16" i="31"/>
  <c r="AI17" i="31"/>
  <c r="AI39" i="31" s="1"/>
  <c r="AD32" i="29" s="1"/>
  <c r="AI18" i="31"/>
  <c r="AI19" i="31"/>
  <c r="AI20" i="31"/>
  <c r="AH16" i="31"/>
  <c r="AH39" i="31" s="1"/>
  <c r="AC32" i="29" s="1"/>
  <c r="AH17" i="31"/>
  <c r="AH18" i="31"/>
  <c r="AH19" i="31"/>
  <c r="AH20" i="31"/>
  <c r="AG16" i="31"/>
  <c r="AG17" i="31"/>
  <c r="AG18" i="31"/>
  <c r="AG39" i="31" s="1"/>
  <c r="AB32" i="29" s="1"/>
  <c r="AG19" i="31"/>
  <c r="AG20" i="31"/>
  <c r="AF16" i="31"/>
  <c r="AF17" i="31"/>
  <c r="AF18" i="31"/>
  <c r="AF19" i="31"/>
  <c r="AF20" i="31"/>
  <c r="AF39" i="31" s="1"/>
  <c r="AA32" i="29" s="1"/>
  <c r="AE16" i="31"/>
  <c r="AE17" i="31"/>
  <c r="AE18" i="31"/>
  <c r="AE39" i="31"/>
  <c r="Z32" i="29" s="1"/>
  <c r="AE19" i="31"/>
  <c r="AE20" i="31"/>
  <c r="AD16" i="31"/>
  <c r="AD17" i="31"/>
  <c r="AD18" i="31"/>
  <c r="AD19" i="31"/>
  <c r="AD20" i="31"/>
  <c r="AC16" i="31"/>
  <c r="AC39" i="31" s="1"/>
  <c r="AC17" i="31"/>
  <c r="AC18" i="31"/>
  <c r="AC19" i="31"/>
  <c r="AC20" i="31"/>
  <c r="AB16" i="31"/>
  <c r="AB39" i="31" s="1"/>
  <c r="W32" i="29" s="1"/>
  <c r="AB17" i="31"/>
  <c r="AB18" i="31"/>
  <c r="AB19" i="31"/>
  <c r="AB20" i="31"/>
  <c r="AA16" i="31"/>
  <c r="AA39" i="31" s="1"/>
  <c r="V32" i="29" s="1"/>
  <c r="AA17" i="31"/>
  <c r="AA18" i="31"/>
  <c r="AA19" i="31"/>
  <c r="AA20" i="31"/>
  <c r="Z16" i="31"/>
  <c r="Z39" i="31" s="1"/>
  <c r="U32" i="29" s="1"/>
  <c r="Z17" i="31"/>
  <c r="Z18" i="31"/>
  <c r="Z19" i="31"/>
  <c r="Z20" i="31"/>
  <c r="Y16" i="31"/>
  <c r="Y17" i="31"/>
  <c r="Y18" i="31"/>
  <c r="Y19" i="31"/>
  <c r="Y20" i="31"/>
  <c r="X16" i="31"/>
  <c r="X17" i="31"/>
  <c r="X18" i="31"/>
  <c r="X39" i="31" s="1"/>
  <c r="S32" i="29" s="1"/>
  <c r="X19" i="31"/>
  <c r="X20" i="31"/>
  <c r="W16" i="31"/>
  <c r="W17" i="31"/>
  <c r="W39" i="31" s="1"/>
  <c r="R32" i="29" s="1"/>
  <c r="W18" i="31"/>
  <c r="W19" i="31"/>
  <c r="W20" i="31"/>
  <c r="V16" i="31"/>
  <c r="V17" i="31"/>
  <c r="V18" i="31"/>
  <c r="V19" i="31"/>
  <c r="V39" i="31" s="1"/>
  <c r="Q32" i="29" s="1"/>
  <c r="V20" i="31"/>
  <c r="U16" i="31"/>
  <c r="U39" i="31" s="1"/>
  <c r="U17" i="31"/>
  <c r="U18" i="31"/>
  <c r="U19" i="31"/>
  <c r="U20" i="31"/>
  <c r="T16" i="31"/>
  <c r="T39" i="31" s="1"/>
  <c r="O32" i="29" s="1"/>
  <c r="T17" i="31"/>
  <c r="T18" i="31"/>
  <c r="T19" i="31"/>
  <c r="T20" i="31"/>
  <c r="S16" i="31"/>
  <c r="S17" i="31"/>
  <c r="S18" i="31"/>
  <c r="S39" i="31" s="1"/>
  <c r="N32" i="29" s="1"/>
  <c r="S19" i="31"/>
  <c r="S20" i="31"/>
  <c r="R16" i="31"/>
  <c r="R17" i="31"/>
  <c r="R18" i="31"/>
  <c r="R19" i="31"/>
  <c r="R20" i="31"/>
  <c r="R39" i="31"/>
  <c r="M32" i="29" s="1"/>
  <c r="Q16" i="31"/>
  <c r="Q17" i="31"/>
  <c r="Q18" i="31"/>
  <c r="Q19" i="31"/>
  <c r="Q39" i="31" s="1"/>
  <c r="L32" i="29" s="1"/>
  <c r="Q20" i="31"/>
  <c r="P16" i="31"/>
  <c r="P39" i="31" s="1"/>
  <c r="K32" i="29" s="1"/>
  <c r="P17" i="31"/>
  <c r="P18" i="31"/>
  <c r="P19" i="31"/>
  <c r="P20" i="31"/>
  <c r="O16" i="31"/>
  <c r="O39" i="31" s="1"/>
  <c r="J32" i="29" s="1"/>
  <c r="O17" i="31"/>
  <c r="O18" i="31"/>
  <c r="O19" i="31"/>
  <c r="O20" i="31"/>
  <c r="N16" i="31"/>
  <c r="N17" i="31"/>
  <c r="N18" i="31"/>
  <c r="N19" i="31"/>
  <c r="N20" i="31"/>
  <c r="M16" i="31"/>
  <c r="M17" i="31"/>
  <c r="M39" i="31" s="1"/>
  <c r="M18" i="31"/>
  <c r="M19" i="31"/>
  <c r="M20" i="31"/>
  <c r="L16" i="31"/>
  <c r="L17" i="31"/>
  <c r="L18" i="31"/>
  <c r="L39" i="31" s="1"/>
  <c r="G32" i="29" s="1"/>
  <c r="L19" i="31"/>
  <c r="L20" i="31"/>
  <c r="K16" i="31"/>
  <c r="K17" i="31"/>
  <c r="K39" i="31" s="1"/>
  <c r="F32" i="29" s="1"/>
  <c r="K18" i="31"/>
  <c r="K19" i="31"/>
  <c r="K20" i="31"/>
  <c r="J16" i="31"/>
  <c r="J17" i="31"/>
  <c r="J18" i="31"/>
  <c r="J19" i="31"/>
  <c r="J39" i="31" s="1"/>
  <c r="E32" i="29" s="1"/>
  <c r="J20" i="31"/>
  <c r="I16" i="31"/>
  <c r="I17" i="31"/>
  <c r="I39" i="31" s="1"/>
  <c r="I18" i="31"/>
  <c r="I19" i="31"/>
  <c r="I20" i="31"/>
  <c r="AU12" i="31"/>
  <c r="AU37" i="31" s="1"/>
  <c r="AU38" i="31" s="1"/>
  <c r="AP31" i="29" s="1"/>
  <c r="AU13" i="31"/>
  <c r="AU14" i="31"/>
  <c r="AU15" i="31"/>
  <c r="AU11" i="31"/>
  <c r="AT12" i="31"/>
  <c r="AT13" i="31"/>
  <c r="AT37" i="31"/>
  <c r="AT38" i="31" s="1"/>
  <c r="AT14" i="31"/>
  <c r="AT15" i="31"/>
  <c r="AT11" i="31"/>
  <c r="AS12" i="31"/>
  <c r="AS13" i="31"/>
  <c r="AS14" i="31"/>
  <c r="AS15" i="31"/>
  <c r="AS11" i="31"/>
  <c r="AR12" i="31"/>
  <c r="AR13" i="31"/>
  <c r="AR14" i="31"/>
  <c r="AR37" i="31" s="1"/>
  <c r="AR15" i="31"/>
  <c r="AR11" i="31"/>
  <c r="AQ12" i="31"/>
  <c r="AQ13" i="31"/>
  <c r="AQ37" i="31" s="1"/>
  <c r="AQ38" i="31" s="1"/>
  <c r="AL31" i="29" s="1"/>
  <c r="AQ14" i="31"/>
  <c r="AQ15" i="31"/>
  <c r="AQ11" i="31"/>
  <c r="AP12" i="31"/>
  <c r="AP13" i="31"/>
  <c r="AP37" i="31" s="1"/>
  <c r="AP14" i="31"/>
  <c r="AP15" i="31"/>
  <c r="AP11" i="31"/>
  <c r="AP38" i="31" s="1"/>
  <c r="AO12" i="31"/>
  <c r="AO13" i="31"/>
  <c r="AO14" i="31"/>
  <c r="AO37" i="31" s="1"/>
  <c r="AO38" i="31" s="1"/>
  <c r="AJ31" i="29" s="1"/>
  <c r="AO15" i="31"/>
  <c r="AO11" i="31"/>
  <c r="AN12" i="31"/>
  <c r="AN13" i="31"/>
  <c r="AN37" i="31" s="1"/>
  <c r="AN38" i="31" s="1"/>
  <c r="AI31" i="29" s="1"/>
  <c r="AN14" i="31"/>
  <c r="AN15" i="31"/>
  <c r="AN11" i="31"/>
  <c r="AM12" i="31"/>
  <c r="AM13" i="31"/>
  <c r="AM14" i="31"/>
  <c r="AM37" i="31" s="1"/>
  <c r="AM38" i="31" s="1"/>
  <c r="AH31" i="29" s="1"/>
  <c r="AM15" i="31"/>
  <c r="AM11" i="31"/>
  <c r="AL12" i="31"/>
  <c r="AL37" i="31" s="1"/>
  <c r="AL38" i="31" s="1"/>
  <c r="AL13" i="31"/>
  <c r="AL14" i="31"/>
  <c r="AL15" i="31"/>
  <c r="AL11" i="31"/>
  <c r="AK12" i="31"/>
  <c r="AK13" i="31"/>
  <c r="AK37" i="31" s="1"/>
  <c r="AK38" i="31" s="1"/>
  <c r="AF31" i="29" s="1"/>
  <c r="AK14" i="31"/>
  <c r="AK15" i="31"/>
  <c r="AK11" i="31"/>
  <c r="AJ12" i="31"/>
  <c r="AJ37" i="31" s="1"/>
  <c r="AJ13" i="31"/>
  <c r="AJ14" i="31"/>
  <c r="AJ15" i="31"/>
  <c r="AJ11" i="31"/>
  <c r="AJ38" i="31" s="1"/>
  <c r="AE31" i="29" s="1"/>
  <c r="AI12" i="31"/>
  <c r="AI13" i="31"/>
  <c r="AI37" i="31" s="1"/>
  <c r="AI14" i="31"/>
  <c r="AI15" i="31"/>
  <c r="AI11" i="31"/>
  <c r="AH12" i="31"/>
  <c r="AH13" i="31"/>
  <c r="AH37" i="31"/>
  <c r="AH38" i="31" s="1"/>
  <c r="AH14" i="31"/>
  <c r="AH15" i="31"/>
  <c r="AH11" i="31"/>
  <c r="AG12" i="31"/>
  <c r="AG13" i="31"/>
  <c r="AG14" i="31"/>
  <c r="AG15" i="31"/>
  <c r="AG37" i="31" s="1"/>
  <c r="AG38" i="31" s="1"/>
  <c r="AG11" i="31"/>
  <c r="AF12" i="31"/>
  <c r="AF13" i="31"/>
  <c r="AF14" i="31"/>
  <c r="AF37" i="31" s="1"/>
  <c r="AF15" i="31"/>
  <c r="AF11" i="31"/>
  <c r="AF38" i="31" s="1"/>
  <c r="AA31" i="29" s="1"/>
  <c r="AE12" i="31"/>
  <c r="AE37" i="31" s="1"/>
  <c r="AE38" i="31" s="1"/>
  <c r="Z31" i="29" s="1"/>
  <c r="AE13" i="31"/>
  <c r="AE14" i="31"/>
  <c r="AE15" i="31"/>
  <c r="AE11" i="31"/>
  <c r="AD12" i="31"/>
  <c r="AD13" i="31"/>
  <c r="AD37" i="31" s="1"/>
  <c r="AD14" i="31"/>
  <c r="AD15" i="31"/>
  <c r="AD11" i="31"/>
  <c r="AC12" i="31"/>
  <c r="AC13" i="31"/>
  <c r="AC14" i="31"/>
  <c r="AC37" i="31" s="1"/>
  <c r="AC38" i="31" s="1"/>
  <c r="X31" i="29" s="1"/>
  <c r="AC15" i="31"/>
  <c r="AC11" i="31"/>
  <c r="AB12" i="31"/>
  <c r="AB13" i="31"/>
  <c r="AB37" i="31" s="1"/>
  <c r="AB38" i="31" s="1"/>
  <c r="W31" i="29" s="1"/>
  <c r="AB14" i="31"/>
  <c r="AB15" i="31"/>
  <c r="AB11" i="31"/>
  <c r="AA12" i="31"/>
  <c r="AA13" i="31"/>
  <c r="AA37" i="31"/>
  <c r="AA38" i="31" s="1"/>
  <c r="V31" i="29" s="1"/>
  <c r="AA14" i="31"/>
  <c r="AA15" i="31"/>
  <c r="AA11" i="31"/>
  <c r="Z12" i="31"/>
  <c r="Z37" i="31" s="1"/>
  <c r="Z38" i="31" s="1"/>
  <c r="Z13" i="31"/>
  <c r="Z14" i="31"/>
  <c r="Z15" i="31"/>
  <c r="Z11" i="31"/>
  <c r="Y12" i="31"/>
  <c r="Y13" i="31"/>
  <c r="Y14" i="31"/>
  <c r="Y15" i="31"/>
  <c r="Y11" i="31"/>
  <c r="X12" i="31"/>
  <c r="X13" i="31"/>
  <c r="X14" i="31"/>
  <c r="X15" i="31"/>
  <c r="X37" i="31"/>
  <c r="X11" i="31"/>
  <c r="X38" i="31" s="1"/>
  <c r="S31" i="29" s="1"/>
  <c r="W12" i="31"/>
  <c r="W13" i="31"/>
  <c r="W37" i="31" s="1"/>
  <c r="W14" i="31"/>
  <c r="W15" i="31"/>
  <c r="W11" i="31"/>
  <c r="V12" i="31"/>
  <c r="V37" i="31" s="1"/>
  <c r="V13" i="31"/>
  <c r="V14" i="31"/>
  <c r="V15" i="31"/>
  <c r="V11" i="31"/>
  <c r="V38" i="31" s="1"/>
  <c r="U12" i="31"/>
  <c r="U13" i="31"/>
  <c r="U14" i="31"/>
  <c r="U15" i="31"/>
  <c r="U11" i="31"/>
  <c r="U38" i="31" s="1"/>
  <c r="P31" i="29" s="1"/>
  <c r="T12" i="31"/>
  <c r="T13" i="31"/>
  <c r="T37" i="31" s="1"/>
  <c r="T38" i="31" s="1"/>
  <c r="O31" i="29" s="1"/>
  <c r="T14" i="31"/>
  <c r="T15" i="31"/>
  <c r="T11" i="31"/>
  <c r="S12" i="31"/>
  <c r="S37" i="31" s="1"/>
  <c r="S38" i="31" s="1"/>
  <c r="N31" i="29" s="1"/>
  <c r="S13" i="31"/>
  <c r="S14" i="31"/>
  <c r="S15" i="31"/>
  <c r="S11" i="31"/>
  <c r="R12" i="31"/>
  <c r="R13" i="31"/>
  <c r="R37" i="31"/>
  <c r="R38" i="31" s="1"/>
  <c r="R14" i="31"/>
  <c r="R15" i="31"/>
  <c r="R11" i="31"/>
  <c r="Q12" i="31"/>
  <c r="Q13" i="31"/>
  <c r="Q14" i="31"/>
  <c r="Q15" i="31"/>
  <c r="Q37" i="31" s="1"/>
  <c r="Q38" i="31" s="1"/>
  <c r="L31" i="29" s="1"/>
  <c r="Q11" i="31"/>
  <c r="P12" i="31"/>
  <c r="P13" i="31"/>
  <c r="P14" i="31"/>
  <c r="P37" i="31" s="1"/>
  <c r="P15" i="31"/>
  <c r="P11" i="31"/>
  <c r="O12" i="31"/>
  <c r="O37" i="31" s="1"/>
  <c r="O38" i="31" s="1"/>
  <c r="J31" i="29" s="1"/>
  <c r="O13" i="31"/>
  <c r="O14" i="31"/>
  <c r="O15" i="31"/>
  <c r="O11" i="31"/>
  <c r="N12" i="31"/>
  <c r="N13" i="31"/>
  <c r="N37" i="31" s="1"/>
  <c r="N14" i="31"/>
  <c r="N15" i="31"/>
  <c r="N11" i="31"/>
  <c r="N38" i="31" s="1"/>
  <c r="M12" i="31"/>
  <c r="M13" i="31"/>
  <c r="M14" i="31"/>
  <c r="M37" i="31" s="1"/>
  <c r="M38" i="31" s="1"/>
  <c r="H31" i="29" s="1"/>
  <c r="M15" i="31"/>
  <c r="M11" i="31"/>
  <c r="L12" i="31"/>
  <c r="L13" i="31"/>
  <c r="L37" i="31" s="1"/>
  <c r="L38" i="31" s="1"/>
  <c r="G31" i="29" s="1"/>
  <c r="L14" i="31"/>
  <c r="L15" i="31"/>
  <c r="L11" i="31"/>
  <c r="K12" i="31"/>
  <c r="K13" i="31"/>
  <c r="K37" i="31"/>
  <c r="K38" i="31" s="1"/>
  <c r="F31" i="29" s="1"/>
  <c r="K14" i="31"/>
  <c r="K15" i="31"/>
  <c r="K11" i="31"/>
  <c r="J12" i="31"/>
  <c r="J37" i="31" s="1"/>
  <c r="J38" i="31" s="1"/>
  <c r="J13" i="31"/>
  <c r="J14" i="31"/>
  <c r="J15" i="31"/>
  <c r="J11" i="31"/>
  <c r="I12" i="31"/>
  <c r="I13" i="31"/>
  <c r="I37" i="31" s="1"/>
  <c r="I38" i="31" s="1"/>
  <c r="D31" i="29" s="1"/>
  <c r="I14" i="31"/>
  <c r="I15" i="31"/>
  <c r="I11" i="31"/>
  <c r="AU3" i="31"/>
  <c r="AU36" i="31" s="1"/>
  <c r="AP29" i="29" s="1"/>
  <c r="AU4" i="31"/>
  <c r="AU5" i="31"/>
  <c r="AU6" i="31"/>
  <c r="AU7" i="31"/>
  <c r="AU8" i="31"/>
  <c r="AU9" i="31"/>
  <c r="AT3" i="31"/>
  <c r="AT4" i="31"/>
  <c r="AT36" i="31" s="1"/>
  <c r="AO29" i="29" s="1"/>
  <c r="AT5" i="31"/>
  <c r="AT6" i="31"/>
  <c r="AT7" i="31"/>
  <c r="AT8" i="31"/>
  <c r="AT9" i="31"/>
  <c r="AS3" i="31"/>
  <c r="AS4" i="31"/>
  <c r="AS5" i="31"/>
  <c r="AS36" i="31" s="1"/>
  <c r="AN29" i="29" s="1"/>
  <c r="AS6" i="31"/>
  <c r="AS7" i="31"/>
  <c r="AS8" i="31"/>
  <c r="AS9" i="31"/>
  <c r="AR3" i="31"/>
  <c r="AR4" i="31"/>
  <c r="AR5" i="31"/>
  <c r="AR6" i="31"/>
  <c r="AR36" i="31" s="1"/>
  <c r="AM29" i="29" s="1"/>
  <c r="AR7" i="31"/>
  <c r="AR8" i="31"/>
  <c r="AR9" i="31"/>
  <c r="AQ3" i="31"/>
  <c r="AQ36" i="31" s="1"/>
  <c r="AL29" i="29" s="1"/>
  <c r="AQ4" i="31"/>
  <c r="AQ5" i="31"/>
  <c r="AQ6" i="31"/>
  <c r="AQ7" i="31"/>
  <c r="AQ8" i="31"/>
  <c r="AQ9" i="31"/>
  <c r="AP3" i="31"/>
  <c r="AP4" i="31"/>
  <c r="AP5" i="31"/>
  <c r="AP6" i="31"/>
  <c r="AP7" i="31"/>
  <c r="AP8" i="31"/>
  <c r="AP9" i="31"/>
  <c r="AO3" i="31"/>
  <c r="AO4" i="31"/>
  <c r="AO5" i="31"/>
  <c r="AO6" i="31"/>
  <c r="AO7" i="31"/>
  <c r="AO8" i="31"/>
  <c r="AO9" i="31"/>
  <c r="AN3" i="31"/>
  <c r="AN4" i="31"/>
  <c r="AN5" i="31"/>
  <c r="AN6" i="31"/>
  <c r="AN36" i="31" s="1"/>
  <c r="AN7" i="31"/>
  <c r="AN8" i="31"/>
  <c r="AN9" i="31"/>
  <c r="AM3" i="31"/>
  <c r="AM36" i="31" s="1"/>
  <c r="AH29" i="29" s="1"/>
  <c r="AM4" i="31"/>
  <c r="AM5" i="31"/>
  <c r="AM6" i="31"/>
  <c r="AM7" i="31"/>
  <c r="AM8" i="31"/>
  <c r="AM9" i="31"/>
  <c r="AL3" i="31"/>
  <c r="AL4" i="31"/>
  <c r="AL36" i="31" s="1"/>
  <c r="AG29" i="29" s="1"/>
  <c r="AL5" i="31"/>
  <c r="AL6" i="31"/>
  <c r="AL7" i="31"/>
  <c r="AL8" i="31"/>
  <c r="AL9" i="31"/>
  <c r="AK3" i="31"/>
  <c r="AK4" i="31"/>
  <c r="AK5" i="31"/>
  <c r="AK36" i="31" s="1"/>
  <c r="AF29" i="29" s="1"/>
  <c r="AK6" i="31"/>
  <c r="AK7" i="31"/>
  <c r="AK8" i="31"/>
  <c r="AK9" i="31"/>
  <c r="AJ3" i="31"/>
  <c r="AJ4" i="31"/>
  <c r="AJ5" i="31"/>
  <c r="AJ6" i="31"/>
  <c r="AJ7" i="31"/>
  <c r="AJ8" i="31"/>
  <c r="AJ9" i="31"/>
  <c r="AI3" i="31"/>
  <c r="AI4" i="31"/>
  <c r="AI5" i="31"/>
  <c r="AI6" i="31"/>
  <c r="AI7" i="31"/>
  <c r="AI8" i="31"/>
  <c r="AI9" i="31"/>
  <c r="AH3" i="31"/>
  <c r="AH4" i="31"/>
  <c r="AH5" i="31"/>
  <c r="AH6" i="31"/>
  <c r="AH7" i="31"/>
  <c r="AH8" i="31"/>
  <c r="AH9" i="31"/>
  <c r="AG3" i="31"/>
  <c r="AG4" i="31"/>
  <c r="AG5" i="31"/>
  <c r="AG6" i="31"/>
  <c r="AG7" i="31"/>
  <c r="AG8" i="31"/>
  <c r="AG9" i="31"/>
  <c r="AF3" i="31"/>
  <c r="AF4" i="31"/>
  <c r="AF5" i="31"/>
  <c r="AF6" i="31"/>
  <c r="AF36" i="31" s="1"/>
  <c r="AF7" i="31"/>
  <c r="AF8" i="31"/>
  <c r="AF9" i="31"/>
  <c r="AE3" i="31"/>
  <c r="AE36" i="31" s="1"/>
  <c r="Z29" i="29" s="1"/>
  <c r="AE4" i="31"/>
  <c r="AE5" i="31"/>
  <c r="AE6" i="31"/>
  <c r="AE7" i="31"/>
  <c r="AE8" i="31"/>
  <c r="AE9" i="31"/>
  <c r="AD3" i="31"/>
  <c r="AD4" i="31"/>
  <c r="AD36" i="31" s="1"/>
  <c r="Y29" i="29" s="1"/>
  <c r="AD5" i="31"/>
  <c r="AD6" i="31"/>
  <c r="AD7" i="31"/>
  <c r="AD8" i="31"/>
  <c r="AD9" i="31"/>
  <c r="AC3" i="31"/>
  <c r="AC4" i="31"/>
  <c r="AC5" i="31"/>
  <c r="AC36" i="31" s="1"/>
  <c r="AC6" i="31"/>
  <c r="AC7" i="31"/>
  <c r="AC8" i="31"/>
  <c r="AC9" i="31"/>
  <c r="AB3" i="31"/>
  <c r="AB4" i="31"/>
  <c r="AB5" i="31"/>
  <c r="AB6" i="31"/>
  <c r="AB36" i="31" s="1"/>
  <c r="AB7" i="31"/>
  <c r="AB8" i="31"/>
  <c r="AB9" i="31"/>
  <c r="AA3" i="31"/>
  <c r="AA4" i="31"/>
  <c r="AA5" i="31"/>
  <c r="AA6" i="31"/>
  <c r="AA7" i="31"/>
  <c r="AA8" i="31"/>
  <c r="AA9" i="31"/>
  <c r="Z3" i="31"/>
  <c r="Z4" i="31"/>
  <c r="Z5" i="31"/>
  <c r="Z6" i="31"/>
  <c r="Z7" i="31"/>
  <c r="Z8" i="31"/>
  <c r="Z9" i="31"/>
  <c r="Y3" i="31"/>
  <c r="Y4" i="31"/>
  <c r="Y5" i="31"/>
  <c r="Y36" i="31" s="1"/>
  <c r="T29" i="29" s="1"/>
  <c r="Y6" i="31"/>
  <c r="Y7" i="31"/>
  <c r="Y8" i="31"/>
  <c r="Y9" i="31"/>
  <c r="X3" i="31"/>
  <c r="X4" i="31"/>
  <c r="X5" i="31"/>
  <c r="X6" i="31"/>
  <c r="X36" i="31" s="1"/>
  <c r="X7" i="31"/>
  <c r="X8" i="31"/>
  <c r="X9" i="31"/>
  <c r="W3" i="31"/>
  <c r="W36" i="31" s="1"/>
  <c r="R29" i="29" s="1"/>
  <c r="W4" i="31"/>
  <c r="W5" i="31"/>
  <c r="W6" i="31"/>
  <c r="W7" i="31"/>
  <c r="W8" i="31"/>
  <c r="W9" i="31"/>
  <c r="V3" i="31"/>
  <c r="V4" i="31"/>
  <c r="V36" i="31" s="1"/>
  <c r="Q29" i="29" s="1"/>
  <c r="V5" i="31"/>
  <c r="V6" i="31"/>
  <c r="V7" i="31"/>
  <c r="V8" i="31"/>
  <c r="V9" i="31"/>
  <c r="U3" i="31"/>
  <c r="U4" i="31"/>
  <c r="U5" i="31"/>
  <c r="U36" i="31" s="1"/>
  <c r="P29" i="29" s="1"/>
  <c r="U6" i="31"/>
  <c r="U7" i="31"/>
  <c r="U8" i="31"/>
  <c r="U9" i="31"/>
  <c r="T3" i="31"/>
  <c r="T4" i="31"/>
  <c r="T5" i="31"/>
  <c r="T6" i="31"/>
  <c r="T7" i="31"/>
  <c r="T8" i="31"/>
  <c r="T9" i="31"/>
  <c r="S3" i="31"/>
  <c r="S36" i="31" s="1"/>
  <c r="S4" i="31"/>
  <c r="S5" i="31"/>
  <c r="S6" i="31"/>
  <c r="S7" i="31"/>
  <c r="S8" i="31"/>
  <c r="S9" i="31"/>
  <c r="R3" i="31"/>
  <c r="R4" i="31"/>
  <c r="R5" i="31"/>
  <c r="R6" i="31"/>
  <c r="R7" i="31"/>
  <c r="R8" i="31"/>
  <c r="R9" i="31"/>
  <c r="Q3" i="31"/>
  <c r="Q4" i="31"/>
  <c r="Q5" i="31"/>
  <c r="Q36" i="31" s="1"/>
  <c r="L29" i="29" s="1"/>
  <c r="Q6" i="31"/>
  <c r="Q7" i="31"/>
  <c r="Q8" i="31"/>
  <c r="Q9" i="31"/>
  <c r="P3" i="31"/>
  <c r="P4" i="31"/>
  <c r="P5" i="31"/>
  <c r="P6" i="31"/>
  <c r="P36" i="31" s="1"/>
  <c r="P7" i="31"/>
  <c r="P8" i="31"/>
  <c r="P9" i="31"/>
  <c r="O3" i="31"/>
  <c r="O36" i="31" s="1"/>
  <c r="J29" i="29" s="1"/>
  <c r="O4" i="31"/>
  <c r="O5" i="31"/>
  <c r="O6" i="31"/>
  <c r="O7" i="31"/>
  <c r="O8" i="31"/>
  <c r="O9" i="31"/>
  <c r="N3" i="31"/>
  <c r="N4" i="31"/>
  <c r="N36" i="31" s="1"/>
  <c r="I29" i="29" s="1"/>
  <c r="N5" i="31"/>
  <c r="N6" i="31"/>
  <c r="N7" i="31"/>
  <c r="N8" i="31"/>
  <c r="N9" i="31"/>
  <c r="M3" i="31"/>
  <c r="M4" i="31"/>
  <c r="M5" i="31"/>
  <c r="M6" i="31"/>
  <c r="M7" i="31"/>
  <c r="M8" i="31"/>
  <c r="M9" i="31"/>
  <c r="L3" i="31"/>
  <c r="L4" i="31"/>
  <c r="L5" i="31"/>
  <c r="L6" i="31"/>
  <c r="L36" i="31" s="1"/>
  <c r="L7" i="31"/>
  <c r="L8" i="31"/>
  <c r="L9" i="31"/>
  <c r="K3" i="31"/>
  <c r="K36" i="31" s="1"/>
  <c r="F29" i="29" s="1"/>
  <c r="K4" i="31"/>
  <c r="K5" i="31"/>
  <c r="K6" i="31"/>
  <c r="K7" i="31"/>
  <c r="K8" i="31"/>
  <c r="K9" i="31"/>
  <c r="J3" i="31"/>
  <c r="J4" i="31"/>
  <c r="J5" i="31"/>
  <c r="J6" i="31"/>
  <c r="J7" i="31"/>
  <c r="J8" i="31"/>
  <c r="J9" i="31"/>
  <c r="I3" i="31"/>
  <c r="I4" i="31"/>
  <c r="I5" i="31"/>
  <c r="I36" i="31" s="1"/>
  <c r="D29" i="29" s="1"/>
  <c r="I6" i="31"/>
  <c r="I7" i="31"/>
  <c r="I8" i="31"/>
  <c r="I9" i="31"/>
  <c r="H34" i="31"/>
  <c r="H42" i="31"/>
  <c r="H35" i="31"/>
  <c r="H22" i="31"/>
  <c r="H40" i="31" s="1"/>
  <c r="H41" i="31" s="1"/>
  <c r="H23" i="31"/>
  <c r="H24" i="31"/>
  <c r="H25" i="31"/>
  <c r="H21" i="31"/>
  <c r="H16" i="31"/>
  <c r="H39" i="31" s="1"/>
  <c r="C32" i="29" s="1"/>
  <c r="H17" i="31"/>
  <c r="H18" i="31"/>
  <c r="H19" i="31"/>
  <c r="H20" i="31"/>
  <c r="H12" i="31"/>
  <c r="H37" i="31" s="1"/>
  <c r="H13" i="31"/>
  <c r="H14" i="31"/>
  <c r="H15" i="31"/>
  <c r="H11" i="31"/>
  <c r="H38" i="31" s="1"/>
  <c r="C31" i="29" s="1"/>
  <c r="H3" i="31"/>
  <c r="H4" i="31"/>
  <c r="H36" i="31" s="1"/>
  <c r="H5" i="31"/>
  <c r="H6" i="31"/>
  <c r="H7" i="31"/>
  <c r="H8" i="31"/>
  <c r="H9" i="31"/>
  <c r="AU33" i="31"/>
  <c r="AT33" i="31"/>
  <c r="AS33" i="31"/>
  <c r="AR33" i="31"/>
  <c r="AQ33" i="31"/>
  <c r="AP33" i="31"/>
  <c r="AO33" i="31"/>
  <c r="AN33" i="31"/>
  <c r="AM33" i="31"/>
  <c r="AL33" i="31"/>
  <c r="AK33" i="31"/>
  <c r="AJ33" i="31"/>
  <c r="AI33" i="31"/>
  <c r="AH33" i="31"/>
  <c r="AG33" i="31"/>
  <c r="AF33" i="31"/>
  <c r="AE33" i="31"/>
  <c r="AD33" i="31"/>
  <c r="AC33" i="31"/>
  <c r="AB33" i="31"/>
  <c r="AA33" i="31"/>
  <c r="Z33" i="31"/>
  <c r="Y33" i="31"/>
  <c r="X33" i="31"/>
  <c r="W33" i="31"/>
  <c r="V33" i="31"/>
  <c r="U33" i="31"/>
  <c r="T33" i="31"/>
  <c r="S33" i="31"/>
  <c r="R33" i="31"/>
  <c r="Q33" i="31"/>
  <c r="P33" i="31"/>
  <c r="O33" i="31"/>
  <c r="N33" i="31"/>
  <c r="M33" i="31"/>
  <c r="L33" i="31"/>
  <c r="K33" i="31"/>
  <c r="J33" i="31"/>
  <c r="I33" i="31"/>
  <c r="AU32" i="31"/>
  <c r="AT32" i="31"/>
  <c r="AS32" i="31"/>
  <c r="AR32" i="31"/>
  <c r="AQ32" i="31"/>
  <c r="AP32" i="31"/>
  <c r="AO32" i="31"/>
  <c r="AN32" i="31"/>
  <c r="AM32" i="31"/>
  <c r="AL32" i="31"/>
  <c r="AK32" i="31"/>
  <c r="AJ32" i="31"/>
  <c r="AI32" i="31"/>
  <c r="AH32" i="31"/>
  <c r="AG32" i="31"/>
  <c r="AF32" i="31"/>
  <c r="AE32" i="31"/>
  <c r="AD32" i="31"/>
  <c r="AC32" i="31"/>
  <c r="AB32" i="31"/>
  <c r="AA32" i="31"/>
  <c r="Z32" i="31"/>
  <c r="Y32" i="31"/>
  <c r="X32" i="31"/>
  <c r="W32" i="31"/>
  <c r="V32" i="31"/>
  <c r="U32" i="31"/>
  <c r="T32" i="31"/>
  <c r="S32" i="31"/>
  <c r="R32" i="31"/>
  <c r="Q32" i="31"/>
  <c r="P32" i="31"/>
  <c r="O32" i="31"/>
  <c r="N32" i="31"/>
  <c r="M32" i="31"/>
  <c r="L32" i="31"/>
  <c r="K32" i="31"/>
  <c r="J32" i="31"/>
  <c r="I32" i="31"/>
  <c r="AU31" i="31"/>
  <c r="AP44" i="29" s="1"/>
  <c r="AT31" i="31"/>
  <c r="AS31" i="31"/>
  <c r="AR31" i="31"/>
  <c r="AQ31" i="31"/>
  <c r="AP31" i="31"/>
  <c r="AO31" i="31"/>
  <c r="AN31" i="31"/>
  <c r="AM31" i="31"/>
  <c r="AH44" i="29" s="1"/>
  <c r="AL31" i="31"/>
  <c r="AK31" i="31"/>
  <c r="AJ31" i="31"/>
  <c r="AI31" i="31"/>
  <c r="AD44" i="29" s="1"/>
  <c r="AH31" i="31"/>
  <c r="AG31" i="31"/>
  <c r="AF31" i="31"/>
  <c r="AE31" i="31"/>
  <c r="Z44" i="29" s="1"/>
  <c r="AD31" i="31"/>
  <c r="AC31" i="31"/>
  <c r="AB31" i="31"/>
  <c r="AA31" i="31"/>
  <c r="Z31" i="31"/>
  <c r="Y31" i="31"/>
  <c r="X31" i="31"/>
  <c r="W31" i="31"/>
  <c r="R44" i="29" s="1"/>
  <c r="V31" i="31"/>
  <c r="U31" i="31"/>
  <c r="T31" i="31"/>
  <c r="S31" i="31"/>
  <c r="N44" i="29" s="1"/>
  <c r="R31" i="31"/>
  <c r="Q31" i="31"/>
  <c r="P31" i="31"/>
  <c r="O31" i="31"/>
  <c r="J44" i="29" s="1"/>
  <c r="N31" i="31"/>
  <c r="M31" i="31"/>
  <c r="L31" i="31"/>
  <c r="K31" i="31"/>
  <c r="J31" i="31"/>
  <c r="I31" i="31"/>
  <c r="AU30" i="31"/>
  <c r="AT30" i="31"/>
  <c r="AS30" i="31"/>
  <c r="AR30" i="31"/>
  <c r="AQ30" i="31"/>
  <c r="AP30" i="31"/>
  <c r="AO30" i="31"/>
  <c r="AN30" i="31"/>
  <c r="AM30" i="31"/>
  <c r="AL30" i="31"/>
  <c r="AK30" i="31"/>
  <c r="AJ30" i="31"/>
  <c r="AI30" i="31"/>
  <c r="AH30" i="31"/>
  <c r="AG30" i="31"/>
  <c r="AF30" i="31"/>
  <c r="AE30" i="31"/>
  <c r="AD30" i="31"/>
  <c r="AC30" i="31"/>
  <c r="AB30" i="31"/>
  <c r="AA30" i="31"/>
  <c r="Z30" i="31"/>
  <c r="Y30" i="31"/>
  <c r="X30" i="31"/>
  <c r="W30" i="31"/>
  <c r="V30" i="31"/>
  <c r="U30" i="31"/>
  <c r="T30" i="31"/>
  <c r="S30" i="31"/>
  <c r="R30" i="31"/>
  <c r="Q30" i="31"/>
  <c r="P30" i="31"/>
  <c r="O30" i="31"/>
  <c r="N30" i="31"/>
  <c r="M30" i="31"/>
  <c r="L30" i="31"/>
  <c r="K30" i="31"/>
  <c r="J30" i="31"/>
  <c r="I30" i="31"/>
  <c r="AU29" i="31"/>
  <c r="AT29" i="31"/>
  <c r="AS29" i="31"/>
  <c r="AR29" i="31"/>
  <c r="AQ29" i="31"/>
  <c r="AP29" i="31"/>
  <c r="AO29" i="31"/>
  <c r="AJ42" i="29" s="1"/>
  <c r="AN29" i="31"/>
  <c r="AM29" i="31"/>
  <c r="AL29" i="31"/>
  <c r="AK29" i="31"/>
  <c r="AF42" i="29" s="1"/>
  <c r="AJ29" i="31"/>
  <c r="AI29" i="31"/>
  <c r="AH29" i="31"/>
  <c r="AG29" i="31"/>
  <c r="AB42" i="29" s="1"/>
  <c r="AF29" i="31"/>
  <c r="AE29" i="31"/>
  <c r="AD29" i="31"/>
  <c r="AC29" i="31"/>
  <c r="AB29" i="31"/>
  <c r="AA29" i="31"/>
  <c r="Z29" i="31"/>
  <c r="Y29" i="31"/>
  <c r="T42" i="29" s="1"/>
  <c r="X29" i="31"/>
  <c r="W29" i="31"/>
  <c r="V29" i="31"/>
  <c r="U29" i="31"/>
  <c r="P42" i="29" s="1"/>
  <c r="T29" i="31"/>
  <c r="S29" i="31"/>
  <c r="R29" i="31"/>
  <c r="Q29" i="31"/>
  <c r="L42" i="29" s="1"/>
  <c r="P29" i="31"/>
  <c r="O29" i="31"/>
  <c r="N29" i="31"/>
  <c r="M29" i="31"/>
  <c r="L29" i="31"/>
  <c r="K29" i="31"/>
  <c r="J29" i="31"/>
  <c r="I29" i="31"/>
  <c r="D42" i="29" s="1"/>
  <c r="AU28" i="31"/>
  <c r="AT28" i="31"/>
  <c r="AS28" i="31"/>
  <c r="AR28" i="31"/>
  <c r="AQ28" i="31"/>
  <c r="AP28" i="31"/>
  <c r="AO28" i="31"/>
  <c r="AN28" i="31"/>
  <c r="AM28" i="31"/>
  <c r="AL28" i="31"/>
  <c r="AK28" i="31"/>
  <c r="AJ28" i="31"/>
  <c r="AI28" i="31"/>
  <c r="AH28" i="31"/>
  <c r="AG28" i="31"/>
  <c r="AF28" i="31"/>
  <c r="AE28" i="31"/>
  <c r="AD28" i="31"/>
  <c r="AC28" i="31"/>
  <c r="AB28" i="31"/>
  <c r="AA28" i="31"/>
  <c r="Z28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AU27" i="31"/>
  <c r="AP40" i="29" s="1"/>
  <c r="AT27" i="31"/>
  <c r="AS27" i="31"/>
  <c r="AR27" i="31"/>
  <c r="AQ27" i="31"/>
  <c r="AP27" i="31"/>
  <c r="AO27" i="31"/>
  <c r="AN27" i="31"/>
  <c r="AM27" i="31"/>
  <c r="AH40" i="29" s="1"/>
  <c r="AL27" i="31"/>
  <c r="AK27" i="31"/>
  <c r="AJ27" i="31"/>
  <c r="AI27" i="31"/>
  <c r="AD40" i="29" s="1"/>
  <c r="AH27" i="31"/>
  <c r="AG27" i="31"/>
  <c r="AF27" i="31"/>
  <c r="AE27" i="31"/>
  <c r="Z40" i="29" s="1"/>
  <c r="AD27" i="31"/>
  <c r="AC27" i="31"/>
  <c r="AB27" i="31"/>
  <c r="AA27" i="31"/>
  <c r="Z27" i="31"/>
  <c r="Y27" i="31"/>
  <c r="X27" i="31"/>
  <c r="W27" i="31"/>
  <c r="R40" i="29" s="1"/>
  <c r="V27" i="31"/>
  <c r="U27" i="31"/>
  <c r="T27" i="31"/>
  <c r="S27" i="31"/>
  <c r="N40" i="29" s="1"/>
  <c r="R27" i="31"/>
  <c r="Q27" i="31"/>
  <c r="P27" i="31"/>
  <c r="O27" i="31"/>
  <c r="J40" i="29" s="1"/>
  <c r="N27" i="31"/>
  <c r="M27" i="31"/>
  <c r="L27" i="31"/>
  <c r="K27" i="31"/>
  <c r="J27" i="31"/>
  <c r="I27" i="31"/>
  <c r="AU26" i="31"/>
  <c r="AT26" i="31"/>
  <c r="AS26" i="31"/>
  <c r="AR26" i="31"/>
  <c r="AQ26" i="31"/>
  <c r="AP26" i="31"/>
  <c r="AO26" i="31"/>
  <c r="AN26" i="31"/>
  <c r="AM26" i="31"/>
  <c r="AL26" i="31"/>
  <c r="AK26" i="31"/>
  <c r="AJ26" i="31"/>
  <c r="AI26" i="31"/>
  <c r="AH26" i="31"/>
  <c r="AG26" i="31"/>
  <c r="AF26" i="31"/>
  <c r="AE26" i="31"/>
  <c r="AD26" i="31"/>
  <c r="AC26" i="31"/>
  <c r="AB26" i="31"/>
  <c r="AA26" i="31"/>
  <c r="Z26" i="31"/>
  <c r="Y26" i="31"/>
  <c r="X26" i="31"/>
  <c r="W26" i="31"/>
  <c r="V26" i="31"/>
  <c r="U26" i="31"/>
  <c r="T26" i="31"/>
  <c r="S26" i="31"/>
  <c r="R26" i="31"/>
  <c r="Q26" i="31"/>
  <c r="P26" i="31"/>
  <c r="O26" i="31"/>
  <c r="N26" i="31"/>
  <c r="M26" i="31"/>
  <c r="L26" i="31"/>
  <c r="K26" i="31"/>
  <c r="J26" i="31"/>
  <c r="I26" i="31"/>
  <c r="AU10" i="31"/>
  <c r="AT10" i="31"/>
  <c r="AS10" i="31"/>
  <c r="AN30" i="29" s="1"/>
  <c r="AR10" i="31"/>
  <c r="AQ10" i="31"/>
  <c r="AP10" i="31"/>
  <c r="AO10" i="31"/>
  <c r="AJ30" i="29" s="1"/>
  <c r="AN10" i="31"/>
  <c r="AM10" i="31"/>
  <c r="AL10" i="31"/>
  <c r="AK10" i="31"/>
  <c r="AF30" i="29" s="1"/>
  <c r="AJ10" i="31"/>
  <c r="AI10" i="31"/>
  <c r="AH10" i="31"/>
  <c r="AG10" i="31"/>
  <c r="AF10" i="31"/>
  <c r="AE10" i="31"/>
  <c r="AD10" i="31"/>
  <c r="AC10" i="31"/>
  <c r="X30" i="29" s="1"/>
  <c r="AB10" i="31"/>
  <c r="AA10" i="31"/>
  <c r="Z10" i="31"/>
  <c r="Y10" i="31"/>
  <c r="T30" i="29" s="1"/>
  <c r="X10" i="31"/>
  <c r="W10" i="31"/>
  <c r="V10" i="31"/>
  <c r="U10" i="31"/>
  <c r="P30" i="29" s="1"/>
  <c r="T10" i="31"/>
  <c r="S10" i="31"/>
  <c r="R10" i="31"/>
  <c r="Q10" i="31"/>
  <c r="P10" i="31"/>
  <c r="O10" i="31"/>
  <c r="N10" i="31"/>
  <c r="M10" i="31"/>
  <c r="H30" i="29" s="1"/>
  <c r="L10" i="31"/>
  <c r="K10" i="31"/>
  <c r="J10" i="31"/>
  <c r="I10" i="31"/>
  <c r="AU2" i="31"/>
  <c r="AT2" i="31"/>
  <c r="AS2" i="31"/>
  <c r="AR2" i="31"/>
  <c r="AQ2" i="31"/>
  <c r="AP2" i="31"/>
  <c r="AO2" i="31"/>
  <c r="AN2" i="31"/>
  <c r="AM2" i="31"/>
  <c r="AL2" i="31"/>
  <c r="AK2" i="31"/>
  <c r="AJ2" i="31"/>
  <c r="AI2" i="31"/>
  <c r="AH2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33" i="31"/>
  <c r="H32" i="31"/>
  <c r="H31" i="31"/>
  <c r="H30" i="31"/>
  <c r="H29" i="31"/>
  <c r="H28" i="31"/>
  <c r="H27" i="31"/>
  <c r="H26" i="31"/>
  <c r="H10" i="31"/>
  <c r="C30" i="29" s="1"/>
  <c r="F42" i="31"/>
  <c r="E42" i="31"/>
  <c r="D42" i="31"/>
  <c r="C42" i="31"/>
  <c r="B42" i="31"/>
  <c r="A42" i="31"/>
  <c r="F41" i="31"/>
  <c r="E41" i="31"/>
  <c r="D41" i="31"/>
  <c r="C41" i="31"/>
  <c r="B41" i="31"/>
  <c r="A41" i="31"/>
  <c r="F40" i="31"/>
  <c r="E40" i="31"/>
  <c r="D40" i="31"/>
  <c r="C40" i="31"/>
  <c r="B40" i="31"/>
  <c r="A40" i="31"/>
  <c r="F39" i="31"/>
  <c r="E39" i="31"/>
  <c r="D39" i="31"/>
  <c r="C39" i="31"/>
  <c r="B39" i="31"/>
  <c r="A39" i="31"/>
  <c r="F38" i="31"/>
  <c r="E38" i="31"/>
  <c r="D38" i="31"/>
  <c r="C38" i="31"/>
  <c r="B38" i="31"/>
  <c r="A38" i="31"/>
  <c r="F37" i="31"/>
  <c r="E37" i="31"/>
  <c r="D37" i="31"/>
  <c r="C37" i="31"/>
  <c r="B37" i="31"/>
  <c r="A37" i="31"/>
  <c r="F36" i="31"/>
  <c r="E36" i="31"/>
  <c r="D36" i="31"/>
  <c r="C36" i="31"/>
  <c r="B36" i="31"/>
  <c r="A36" i="31"/>
  <c r="F35" i="31"/>
  <c r="E35" i="31"/>
  <c r="D35" i="31"/>
  <c r="C35" i="31"/>
  <c r="B35" i="31"/>
  <c r="A35" i="31"/>
  <c r="F34" i="31"/>
  <c r="E34" i="31"/>
  <c r="D34" i="31"/>
  <c r="C34" i="31"/>
  <c r="B34" i="31"/>
  <c r="A34" i="31"/>
  <c r="F33" i="31"/>
  <c r="E33" i="31"/>
  <c r="D33" i="31"/>
  <c r="C33" i="31"/>
  <c r="B33" i="31"/>
  <c r="A33" i="31"/>
  <c r="F32" i="31"/>
  <c r="E32" i="31"/>
  <c r="D32" i="31"/>
  <c r="C32" i="31"/>
  <c r="B32" i="31"/>
  <c r="A32" i="31"/>
  <c r="F31" i="31"/>
  <c r="E31" i="31"/>
  <c r="D31" i="31"/>
  <c r="C31" i="31"/>
  <c r="B31" i="31"/>
  <c r="A31" i="31"/>
  <c r="F30" i="31"/>
  <c r="E30" i="31"/>
  <c r="D30" i="31"/>
  <c r="C30" i="31"/>
  <c r="B30" i="31"/>
  <c r="A30" i="31"/>
  <c r="F29" i="31"/>
  <c r="E29" i="31"/>
  <c r="D29" i="31"/>
  <c r="C29" i="31"/>
  <c r="B29" i="31"/>
  <c r="A29" i="31"/>
  <c r="F28" i="31"/>
  <c r="E28" i="31"/>
  <c r="D28" i="31"/>
  <c r="C28" i="31"/>
  <c r="B28" i="31"/>
  <c r="A28" i="31"/>
  <c r="F27" i="31"/>
  <c r="E27" i="31"/>
  <c r="D27" i="31"/>
  <c r="C27" i="31"/>
  <c r="B27" i="31"/>
  <c r="A27" i="31"/>
  <c r="F26" i="31"/>
  <c r="E26" i="31"/>
  <c r="D26" i="31"/>
  <c r="C26" i="31"/>
  <c r="B26" i="31"/>
  <c r="A26" i="31"/>
  <c r="F25" i="31"/>
  <c r="E25" i="31"/>
  <c r="D25" i="31"/>
  <c r="C25" i="31"/>
  <c r="B25" i="31"/>
  <c r="A25" i="31"/>
  <c r="F24" i="31"/>
  <c r="E24" i="31"/>
  <c r="D24" i="31"/>
  <c r="C24" i="31"/>
  <c r="B24" i="31"/>
  <c r="A24" i="31"/>
  <c r="F23" i="31"/>
  <c r="E23" i="31"/>
  <c r="D23" i="31"/>
  <c r="C23" i="31"/>
  <c r="B23" i="31"/>
  <c r="A23" i="31"/>
  <c r="F22" i="31"/>
  <c r="E22" i="31"/>
  <c r="D22" i="31"/>
  <c r="C22" i="31"/>
  <c r="B22" i="31"/>
  <c r="A22" i="31"/>
  <c r="F21" i="31"/>
  <c r="E21" i="31"/>
  <c r="D21" i="31"/>
  <c r="C21" i="31"/>
  <c r="B21" i="31"/>
  <c r="A21" i="31"/>
  <c r="F20" i="31"/>
  <c r="E20" i="31"/>
  <c r="D20" i="31"/>
  <c r="C20" i="31"/>
  <c r="B20" i="31"/>
  <c r="A20" i="31"/>
  <c r="F19" i="31"/>
  <c r="E19" i="31"/>
  <c r="D19" i="31"/>
  <c r="C19" i="31"/>
  <c r="B19" i="31"/>
  <c r="A19" i="31"/>
  <c r="F18" i="31"/>
  <c r="E18" i="31"/>
  <c r="D18" i="31"/>
  <c r="C18" i="31"/>
  <c r="B18" i="31"/>
  <c r="A18" i="31"/>
  <c r="F17" i="31"/>
  <c r="E17" i="31"/>
  <c r="D17" i="31"/>
  <c r="C17" i="31"/>
  <c r="B17" i="31"/>
  <c r="A17" i="31"/>
  <c r="F16" i="31"/>
  <c r="E16" i="31"/>
  <c r="D16" i="31"/>
  <c r="C16" i="31"/>
  <c r="B16" i="31"/>
  <c r="A16" i="31"/>
  <c r="F15" i="31"/>
  <c r="E15" i="31"/>
  <c r="D15" i="31"/>
  <c r="C15" i="31"/>
  <c r="B15" i="31"/>
  <c r="A15" i="31"/>
  <c r="F14" i="31"/>
  <c r="E14" i="31"/>
  <c r="D14" i="31"/>
  <c r="C14" i="31"/>
  <c r="B14" i="31"/>
  <c r="A14" i="31"/>
  <c r="F13" i="31"/>
  <c r="E13" i="31"/>
  <c r="D13" i="31"/>
  <c r="C13" i="31"/>
  <c r="B13" i="31"/>
  <c r="A13" i="31"/>
  <c r="F12" i="31"/>
  <c r="E12" i="31"/>
  <c r="D12" i="31"/>
  <c r="C12" i="31"/>
  <c r="B12" i="31"/>
  <c r="A12" i="31"/>
  <c r="F11" i="31"/>
  <c r="E11" i="31"/>
  <c r="D11" i="31"/>
  <c r="C11" i="31"/>
  <c r="B11" i="31"/>
  <c r="A11" i="31"/>
  <c r="F10" i="31"/>
  <c r="E10" i="31"/>
  <c r="D10" i="31"/>
  <c r="C10" i="31"/>
  <c r="B10" i="31"/>
  <c r="A10" i="31"/>
  <c r="F9" i="31"/>
  <c r="E9" i="31"/>
  <c r="D9" i="31"/>
  <c r="C9" i="31"/>
  <c r="B9" i="31"/>
  <c r="A9" i="31"/>
  <c r="F8" i="31"/>
  <c r="E8" i="31"/>
  <c r="D8" i="31"/>
  <c r="C8" i="31"/>
  <c r="B8" i="31"/>
  <c r="A8" i="31"/>
  <c r="F7" i="31"/>
  <c r="E7" i="31"/>
  <c r="D7" i="31"/>
  <c r="C7" i="31"/>
  <c r="B7" i="31"/>
  <c r="A7" i="31"/>
  <c r="F6" i="31"/>
  <c r="E6" i="31"/>
  <c r="D6" i="31"/>
  <c r="C6" i="31"/>
  <c r="B6" i="31"/>
  <c r="A6" i="31"/>
  <c r="F5" i="31"/>
  <c r="E5" i="31"/>
  <c r="D5" i="31"/>
  <c r="C5" i="31"/>
  <c r="B5" i="31"/>
  <c r="A5" i="31"/>
  <c r="F4" i="31"/>
  <c r="E4" i="31"/>
  <c r="D4" i="31"/>
  <c r="C4" i="31"/>
  <c r="B4" i="31"/>
  <c r="A4" i="31"/>
  <c r="F3" i="31"/>
  <c r="E3" i="31"/>
  <c r="D3" i="31"/>
  <c r="C3" i="31"/>
  <c r="B3" i="31"/>
  <c r="A3" i="31"/>
  <c r="F2" i="31"/>
  <c r="E2" i="31"/>
  <c r="D2" i="31"/>
  <c r="C2" i="31"/>
  <c r="B2" i="31"/>
  <c r="A2" i="31"/>
  <c r="AU1" i="31"/>
  <c r="AT1" i="31"/>
  <c r="AS1" i="31"/>
  <c r="AR1" i="31"/>
  <c r="AQ1" i="31"/>
  <c r="AP1" i="31"/>
  <c r="AO1" i="31"/>
  <c r="AN1" i="31"/>
  <c r="AM1" i="31"/>
  <c r="AL1" i="31"/>
  <c r="AK1" i="31"/>
  <c r="AJ1" i="31"/>
  <c r="AI1" i="31"/>
  <c r="AH1" i="31"/>
  <c r="AG1" i="31"/>
  <c r="AF1" i="31"/>
  <c r="AE1" i="31"/>
  <c r="AD1" i="31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I1" i="31"/>
  <c r="H1" i="31"/>
  <c r="G1" i="31"/>
  <c r="F1" i="31"/>
  <c r="E1" i="31"/>
  <c r="D1" i="31"/>
  <c r="C1" i="31"/>
  <c r="B1" i="31"/>
  <c r="A1" i="31"/>
  <c r="H2" i="31"/>
  <c r="G2" i="31"/>
  <c r="F48" i="5"/>
  <c r="F168" i="8" s="1"/>
  <c r="E48" i="5"/>
  <c r="D48" i="5"/>
  <c r="C48" i="5"/>
  <c r="B48" i="5"/>
  <c r="B168" i="8" s="1"/>
  <c r="F47" i="5"/>
  <c r="F167" i="8" s="1"/>
  <c r="E47" i="5"/>
  <c r="D47" i="5"/>
  <c r="C47" i="5"/>
  <c r="A47" i="5" s="1"/>
  <c r="B47" i="5"/>
  <c r="B167" i="8" s="1"/>
  <c r="F46" i="5"/>
  <c r="F166" i="8" s="1"/>
  <c r="E46" i="5"/>
  <c r="D46" i="5"/>
  <c r="D166" i="8" s="1"/>
  <c r="C46" i="5"/>
  <c r="B46" i="5"/>
  <c r="A28" i="28" s="1"/>
  <c r="F45" i="5"/>
  <c r="E45" i="5"/>
  <c r="E165" i="8" s="1"/>
  <c r="D45" i="5"/>
  <c r="C45" i="5"/>
  <c r="B45" i="5"/>
  <c r="A27" i="28" s="1"/>
  <c r="F44" i="5"/>
  <c r="E44" i="5"/>
  <c r="E164" i="8" s="1"/>
  <c r="D44" i="5"/>
  <c r="C44" i="5"/>
  <c r="A44" i="5" s="1"/>
  <c r="B44" i="5"/>
  <c r="B164" i="8" s="1"/>
  <c r="F43" i="5"/>
  <c r="E43" i="5"/>
  <c r="D43" i="5"/>
  <c r="C43" i="5"/>
  <c r="B43" i="5"/>
  <c r="B163" i="8" s="1"/>
  <c r="F35" i="5"/>
  <c r="F155" i="8" s="1"/>
  <c r="E35" i="5"/>
  <c r="E155" i="8" s="1"/>
  <c r="D35" i="5"/>
  <c r="D155" i="8" s="1"/>
  <c r="C35" i="5"/>
  <c r="A35" i="5" s="1"/>
  <c r="B35" i="5"/>
  <c r="F34" i="5"/>
  <c r="F154" i="8" s="1"/>
  <c r="E34" i="5"/>
  <c r="D34" i="5"/>
  <c r="C34" i="5"/>
  <c r="A34" i="5" s="1"/>
  <c r="B34" i="5"/>
  <c r="F33" i="5"/>
  <c r="E33" i="5"/>
  <c r="D33" i="5"/>
  <c r="C33" i="5"/>
  <c r="A33" i="5" s="1"/>
  <c r="B33" i="5"/>
  <c r="F32" i="5"/>
  <c r="F152" i="8" s="1"/>
  <c r="E32" i="5"/>
  <c r="D32" i="5"/>
  <c r="C32" i="5"/>
  <c r="A32" i="5" s="1"/>
  <c r="B32" i="5"/>
  <c r="A21" i="28" s="1"/>
  <c r="F31" i="5"/>
  <c r="F151" i="8" s="1"/>
  <c r="E31" i="5"/>
  <c r="E151" i="8" s="1"/>
  <c r="D31" i="5"/>
  <c r="D151" i="8" s="1"/>
  <c r="C31" i="5"/>
  <c r="A31" i="5" s="1"/>
  <c r="B31" i="5"/>
  <c r="F30" i="5"/>
  <c r="F150" i="8" s="1"/>
  <c r="E30" i="5"/>
  <c r="D30" i="5"/>
  <c r="C30" i="5"/>
  <c r="A30" i="5" s="1"/>
  <c r="B30" i="5"/>
  <c r="F29" i="5"/>
  <c r="E29" i="5"/>
  <c r="D29" i="5"/>
  <c r="C29" i="5"/>
  <c r="A29" i="5" s="1"/>
  <c r="B29" i="5"/>
  <c r="A17" i="28" s="1"/>
  <c r="F28" i="5"/>
  <c r="E28" i="5"/>
  <c r="D28" i="5"/>
  <c r="C28" i="5"/>
  <c r="A28" i="5" s="1"/>
  <c r="B28" i="5"/>
  <c r="A16" i="28" s="1"/>
  <c r="F27" i="5"/>
  <c r="F147" i="8" s="1"/>
  <c r="E27" i="5"/>
  <c r="E147" i="8" s="1"/>
  <c r="D27" i="5"/>
  <c r="D147" i="8" s="1"/>
  <c r="C27" i="5"/>
  <c r="A27" i="5" s="1"/>
  <c r="B27" i="5"/>
  <c r="F26" i="5"/>
  <c r="F146" i="8" s="1"/>
  <c r="E26" i="5"/>
  <c r="E146" i="8" s="1"/>
  <c r="D26" i="5"/>
  <c r="C26" i="5"/>
  <c r="A26" i="5" s="1"/>
  <c r="B26" i="5"/>
  <c r="A12" i="28" s="1"/>
  <c r="F25" i="5"/>
  <c r="F145" i="8" s="1"/>
  <c r="E25" i="5"/>
  <c r="D25" i="5"/>
  <c r="C25" i="5"/>
  <c r="A25" i="5" s="1"/>
  <c r="B25" i="5"/>
  <c r="B145" i="8" s="1"/>
  <c r="F24" i="5"/>
  <c r="F144" i="8" s="1"/>
  <c r="E24" i="5"/>
  <c r="D24" i="5"/>
  <c r="C24" i="5"/>
  <c r="A24" i="5" s="1"/>
  <c r="B24" i="5"/>
  <c r="F23" i="5"/>
  <c r="F143" i="8" s="1"/>
  <c r="E23" i="5"/>
  <c r="E143" i="8" s="1"/>
  <c r="D23" i="5"/>
  <c r="D143" i="8" s="1"/>
  <c r="C23" i="5"/>
  <c r="A23" i="5" s="1"/>
  <c r="B23" i="5"/>
  <c r="F22" i="5"/>
  <c r="F142" i="8" s="1"/>
  <c r="E22" i="5"/>
  <c r="E142" i="8" s="1"/>
  <c r="D22" i="5"/>
  <c r="C22" i="5"/>
  <c r="A22" i="5" s="1"/>
  <c r="B22" i="5"/>
  <c r="A9" i="28" s="1"/>
  <c r="F21" i="5"/>
  <c r="F141" i="8" s="1"/>
  <c r="E21" i="5"/>
  <c r="D21" i="5"/>
  <c r="C21" i="5"/>
  <c r="A21" i="5" s="1"/>
  <c r="B21" i="5"/>
  <c r="B141" i="8" s="1"/>
  <c r="F20" i="5"/>
  <c r="E20" i="5"/>
  <c r="D20" i="5"/>
  <c r="C20" i="5"/>
  <c r="A20" i="5" s="1"/>
  <c r="B20" i="5"/>
  <c r="F19" i="5"/>
  <c r="F139" i="8" s="1"/>
  <c r="E19" i="5"/>
  <c r="E139" i="8" s="1"/>
  <c r="D19" i="5"/>
  <c r="D139" i="8" s="1"/>
  <c r="C19" i="5"/>
  <c r="A19" i="5" s="1"/>
  <c r="B19" i="5"/>
  <c r="F18" i="5"/>
  <c r="F138" i="8" s="1"/>
  <c r="E18" i="5"/>
  <c r="E138" i="8" s="1"/>
  <c r="D18" i="5"/>
  <c r="C18" i="5"/>
  <c r="A18" i="5" s="1"/>
  <c r="B18" i="5"/>
  <c r="F17" i="5"/>
  <c r="F137" i="8" s="1"/>
  <c r="E17" i="5"/>
  <c r="D17" i="5"/>
  <c r="C17" i="5"/>
  <c r="A17" i="5" s="1"/>
  <c r="B17" i="5"/>
  <c r="B137" i="8" s="1"/>
  <c r="F16" i="5"/>
  <c r="F136" i="8" s="1"/>
  <c r="E16" i="5"/>
  <c r="D16" i="5"/>
  <c r="C16" i="5"/>
  <c r="A16" i="5" s="1"/>
  <c r="B16" i="5"/>
  <c r="F15" i="5"/>
  <c r="F135" i="8" s="1"/>
  <c r="E15" i="5"/>
  <c r="E135" i="8" s="1"/>
  <c r="D15" i="5"/>
  <c r="D135" i="8" s="1"/>
  <c r="C15" i="5"/>
  <c r="A15" i="5" s="1"/>
  <c r="B15" i="5"/>
  <c r="F14" i="5"/>
  <c r="F134" i="8" s="1"/>
  <c r="E14" i="5"/>
  <c r="E134" i="8" s="1"/>
  <c r="D14" i="5"/>
  <c r="C14" i="5"/>
  <c r="A14" i="5" s="1"/>
  <c r="B14" i="5"/>
  <c r="D13" i="5"/>
  <c r="D133" i="8" s="1"/>
  <c r="C13" i="5"/>
  <c r="A13" i="5" s="1"/>
  <c r="B13" i="5"/>
  <c r="D12" i="5"/>
  <c r="C12" i="5"/>
  <c r="A12" i="5" s="1"/>
  <c r="B12" i="5"/>
  <c r="F11" i="5"/>
  <c r="E11" i="5"/>
  <c r="D11" i="5"/>
  <c r="D131" i="8" s="1"/>
  <c r="C11" i="5"/>
  <c r="A11" i="5" s="1"/>
  <c r="B11" i="5"/>
  <c r="F10" i="5"/>
  <c r="F130" i="8" s="1"/>
  <c r="E10" i="5"/>
  <c r="E130" i="8" s="1"/>
  <c r="D10" i="5"/>
  <c r="C10" i="5"/>
  <c r="A10" i="5" s="1"/>
  <c r="B10" i="5"/>
  <c r="F9" i="5"/>
  <c r="F129" i="8" s="1"/>
  <c r="E9" i="5"/>
  <c r="D9" i="5"/>
  <c r="C9" i="5"/>
  <c r="A9" i="5" s="1"/>
  <c r="B9" i="5"/>
  <c r="B129" i="8" s="1"/>
  <c r="F8" i="5"/>
  <c r="E8" i="5"/>
  <c r="E128" i="8" s="1"/>
  <c r="D8" i="5"/>
  <c r="C8" i="5"/>
  <c r="A8" i="5" s="1"/>
  <c r="B8" i="5"/>
  <c r="F7" i="5"/>
  <c r="E7" i="5"/>
  <c r="D7" i="5"/>
  <c r="D127" i="8" s="1"/>
  <c r="C7" i="5"/>
  <c r="A7" i="5" s="1"/>
  <c r="B7" i="5"/>
  <c r="F6" i="5"/>
  <c r="F126" i="8" s="1"/>
  <c r="E6" i="5"/>
  <c r="D6" i="5"/>
  <c r="C6" i="5"/>
  <c r="A6" i="5" s="1"/>
  <c r="B6" i="5"/>
  <c r="F5" i="5"/>
  <c r="E5" i="5"/>
  <c r="D5" i="5"/>
  <c r="C5" i="5"/>
  <c r="A5" i="5" s="1"/>
  <c r="B5" i="5"/>
  <c r="F4" i="5"/>
  <c r="E4" i="5"/>
  <c r="E124" i="8" s="1"/>
  <c r="D4" i="5"/>
  <c r="C4" i="5"/>
  <c r="A4" i="5" s="1"/>
  <c r="B4" i="5"/>
  <c r="F3" i="5"/>
  <c r="E3" i="5"/>
  <c r="D3" i="5"/>
  <c r="D123" i="8" s="1"/>
  <c r="C3" i="5"/>
  <c r="A3" i="5" s="1"/>
  <c r="B3" i="5"/>
  <c r="F2" i="5"/>
  <c r="E2" i="5"/>
  <c r="D2" i="5"/>
  <c r="C2" i="5"/>
  <c r="A2" i="5" s="1"/>
  <c r="B2" i="5"/>
  <c r="B122" i="8" s="1"/>
  <c r="AV2" i="5"/>
  <c r="AV122" i="8" s="1"/>
  <c r="AU2" i="5"/>
  <c r="AT2" i="5"/>
  <c r="AT122" i="8" s="1"/>
  <c r="AS2" i="5"/>
  <c r="AR2" i="5"/>
  <c r="AR122" i="8" s="1"/>
  <c r="AQ2" i="5"/>
  <c r="AP2" i="5"/>
  <c r="AP122" i="8" s="1"/>
  <c r="AO2" i="5"/>
  <c r="AN2" i="5"/>
  <c r="AJ3" i="28" s="1"/>
  <c r="AM2" i="5"/>
  <c r="AL2" i="5"/>
  <c r="AL122" i="8" s="1"/>
  <c r="AK2" i="5"/>
  <c r="AJ2" i="5"/>
  <c r="AJ122" i="8" s="1"/>
  <c r="AI2" i="5"/>
  <c r="AH2" i="5"/>
  <c r="AH122" i="8" s="1"/>
  <c r="AG2" i="5"/>
  <c r="AF2" i="5"/>
  <c r="AB3" i="28" s="1"/>
  <c r="AE2" i="5"/>
  <c r="AD2" i="5"/>
  <c r="AD122" i="8" s="1"/>
  <c r="AC2" i="5"/>
  <c r="AB2" i="5"/>
  <c r="AB122" i="8" s="1"/>
  <c r="AA2" i="5"/>
  <c r="Z2" i="5"/>
  <c r="Y2" i="5"/>
  <c r="X2" i="5"/>
  <c r="X122" i="8" s="1"/>
  <c r="W2" i="5"/>
  <c r="V2" i="5"/>
  <c r="U2" i="5"/>
  <c r="T2" i="5"/>
  <c r="T122" i="8" s="1"/>
  <c r="S2" i="5"/>
  <c r="R2" i="5"/>
  <c r="Q2" i="5"/>
  <c r="P2" i="5"/>
  <c r="P122" i="8" s="1"/>
  <c r="O2" i="5"/>
  <c r="N2" i="5"/>
  <c r="M2" i="5"/>
  <c r="L2" i="5"/>
  <c r="L122" i="8" s="1"/>
  <c r="K2" i="5"/>
  <c r="J2" i="5"/>
  <c r="I2" i="5"/>
  <c r="H2" i="5"/>
  <c r="C28" i="29" s="1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M1" i="28" s="1"/>
  <c r="P1" i="5"/>
  <c r="O1" i="5"/>
  <c r="N1" i="5"/>
  <c r="M1" i="5"/>
  <c r="L1" i="5"/>
  <c r="K1" i="5"/>
  <c r="J1" i="5"/>
  <c r="I1" i="5"/>
  <c r="H1" i="5"/>
  <c r="G2" i="5"/>
  <c r="B36" i="5"/>
  <c r="B156" i="8" s="1"/>
  <c r="C36" i="5"/>
  <c r="A36" i="5" s="1"/>
  <c r="D36" i="5"/>
  <c r="E36" i="5"/>
  <c r="E156" i="8" s="1"/>
  <c r="F36" i="5"/>
  <c r="B37" i="5"/>
  <c r="B157" i="8" s="1"/>
  <c r="C37" i="5"/>
  <c r="A37" i="5" s="1"/>
  <c r="D37" i="5"/>
  <c r="E37" i="5"/>
  <c r="F37" i="5"/>
  <c r="F157" i="8" s="1"/>
  <c r="B38" i="5"/>
  <c r="C38" i="5"/>
  <c r="A38" i="5" s="1"/>
  <c r="D38" i="5"/>
  <c r="D158" i="8" s="1"/>
  <c r="E38" i="5"/>
  <c r="E158" i="8" s="1"/>
  <c r="F38" i="5"/>
  <c r="F158" i="8" s="1"/>
  <c r="B39" i="5"/>
  <c r="C39" i="5"/>
  <c r="D39" i="5"/>
  <c r="E39" i="5"/>
  <c r="F39" i="5"/>
  <c r="F159" i="8" s="1"/>
  <c r="B40" i="5"/>
  <c r="B160" i="8" s="1"/>
  <c r="C40" i="5"/>
  <c r="A40" i="5" s="1"/>
  <c r="D40" i="5"/>
  <c r="D160" i="8" s="1"/>
  <c r="E40" i="5"/>
  <c r="F40" i="5"/>
  <c r="F160" i="8" s="1"/>
  <c r="B41" i="5"/>
  <c r="B161" i="8" s="1"/>
  <c r="C41" i="5"/>
  <c r="D41" i="5"/>
  <c r="E41" i="5"/>
  <c r="F41" i="5"/>
  <c r="F161" i="8" s="1"/>
  <c r="B42" i="5"/>
  <c r="C42" i="5"/>
  <c r="D42" i="5"/>
  <c r="E42" i="5"/>
  <c r="E162" i="8" s="1"/>
  <c r="F42" i="5"/>
  <c r="G1" i="5"/>
  <c r="F1" i="5"/>
  <c r="E1" i="5"/>
  <c r="D1" i="5"/>
  <c r="C1" i="5"/>
  <c r="B1" i="5"/>
  <c r="A1" i="5"/>
  <c r="D48" i="3"/>
  <c r="D48" i="8" s="1"/>
  <c r="D48" i="32" s="1"/>
  <c r="C48" i="3"/>
  <c r="B48" i="3"/>
  <c r="B48" i="8" s="1"/>
  <c r="B48" i="32" s="1"/>
  <c r="D47" i="3"/>
  <c r="D47" i="8" s="1"/>
  <c r="D47" i="32" s="1"/>
  <c r="C47" i="3"/>
  <c r="B47" i="3"/>
  <c r="B47" i="8" s="1"/>
  <c r="B47" i="32" s="1"/>
  <c r="D46" i="3"/>
  <c r="C46" i="3"/>
  <c r="B46" i="3"/>
  <c r="B46" i="8" s="1"/>
  <c r="B46" i="32" s="1"/>
  <c r="D45" i="3"/>
  <c r="D45" i="8" s="1"/>
  <c r="D45" i="32" s="1"/>
  <c r="C45" i="3"/>
  <c r="B45" i="3"/>
  <c r="B45" i="8" s="1"/>
  <c r="B45" i="32" s="1"/>
  <c r="D44" i="3"/>
  <c r="D44" i="8" s="1"/>
  <c r="D44" i="32" s="1"/>
  <c r="C44" i="3"/>
  <c r="B44" i="3"/>
  <c r="B44" i="8" s="1"/>
  <c r="B44" i="32" s="1"/>
  <c r="D43" i="3"/>
  <c r="D43" i="8" s="1"/>
  <c r="D43" i="32" s="1"/>
  <c r="C43" i="3"/>
  <c r="B43" i="3"/>
  <c r="AV2" i="3"/>
  <c r="AU2" i="3"/>
  <c r="AU2" i="8" s="1"/>
  <c r="AT2" i="3"/>
  <c r="AS2" i="3"/>
  <c r="AR2" i="3"/>
  <c r="AR2" i="8" s="1"/>
  <c r="AQ2" i="3"/>
  <c r="AQ2" i="8" s="1"/>
  <c r="AP2" i="3"/>
  <c r="AO2" i="3"/>
  <c r="AN2" i="3"/>
  <c r="AN2" i="8" s="1"/>
  <c r="AM2" i="3"/>
  <c r="AM2" i="8" s="1"/>
  <c r="AL2" i="3"/>
  <c r="AK2" i="3"/>
  <c r="AJ2" i="3"/>
  <c r="AJ2" i="8" s="1"/>
  <c r="AI2" i="3"/>
  <c r="AI2" i="8" s="1"/>
  <c r="AH2" i="3"/>
  <c r="AG2" i="3"/>
  <c r="AF2" i="3"/>
  <c r="AF2" i="8" s="1"/>
  <c r="AE2" i="3"/>
  <c r="AE2" i="8" s="1"/>
  <c r="AD2" i="3"/>
  <c r="AC2" i="3"/>
  <c r="AB2" i="3"/>
  <c r="AB2" i="8" s="1"/>
  <c r="AA2" i="3"/>
  <c r="AA2" i="8" s="1"/>
  <c r="Z2" i="3"/>
  <c r="Z2" i="8" s="1"/>
  <c r="Y2" i="3"/>
  <c r="Y2" i="8" s="1"/>
  <c r="X2" i="3"/>
  <c r="X2" i="8" s="1"/>
  <c r="W2" i="3"/>
  <c r="W2" i="8" s="1"/>
  <c r="V2" i="3"/>
  <c r="U2" i="3"/>
  <c r="U2" i="8" s="1"/>
  <c r="T2" i="3"/>
  <c r="T2" i="8" s="1"/>
  <c r="S2" i="3"/>
  <c r="S2" i="8" s="1"/>
  <c r="R2" i="3"/>
  <c r="Q2" i="3"/>
  <c r="Q2" i="8" s="1"/>
  <c r="P2" i="3"/>
  <c r="P2" i="8" s="1"/>
  <c r="O2" i="3"/>
  <c r="O2" i="8" s="1"/>
  <c r="N2" i="3"/>
  <c r="M2" i="3"/>
  <c r="M2" i="8" s="1"/>
  <c r="L2" i="3"/>
  <c r="L2" i="8" s="1"/>
  <c r="K2" i="3"/>
  <c r="K2" i="8" s="1"/>
  <c r="J2" i="3"/>
  <c r="I2" i="3"/>
  <c r="I2" i="8" s="1"/>
  <c r="H2" i="3"/>
  <c r="H2" i="8" s="1"/>
  <c r="G2" i="3"/>
  <c r="G2" i="8" s="1"/>
  <c r="D42" i="3"/>
  <c r="C42" i="3"/>
  <c r="A42" i="3" s="1"/>
  <c r="B42" i="3"/>
  <c r="D41" i="3"/>
  <c r="C41" i="3"/>
  <c r="B41" i="3"/>
  <c r="B41" i="8" s="1"/>
  <c r="D40" i="3"/>
  <c r="C40" i="3"/>
  <c r="B40" i="3"/>
  <c r="D39" i="3"/>
  <c r="D39" i="8" s="1"/>
  <c r="D39" i="32" s="1"/>
  <c r="C39" i="3"/>
  <c r="A39" i="3" s="1"/>
  <c r="B39" i="3"/>
  <c r="B39" i="8" s="1"/>
  <c r="B39" i="32" s="1"/>
  <c r="D38" i="3"/>
  <c r="D38" i="8" s="1"/>
  <c r="D38" i="32" s="1"/>
  <c r="C38" i="3"/>
  <c r="A38" i="3" s="1"/>
  <c r="B38" i="3"/>
  <c r="D37" i="3"/>
  <c r="C37" i="3"/>
  <c r="A37" i="3" s="1"/>
  <c r="B37" i="3"/>
  <c r="D36" i="3"/>
  <c r="C36" i="3"/>
  <c r="A36" i="3" s="1"/>
  <c r="B36" i="3"/>
  <c r="D35" i="3"/>
  <c r="D35" i="8" s="1"/>
  <c r="D35" i="32" s="1"/>
  <c r="C35" i="3"/>
  <c r="A35" i="3" s="1"/>
  <c r="B35" i="3"/>
  <c r="B35" i="8" s="1"/>
  <c r="B35" i="32" s="1"/>
  <c r="D34" i="3"/>
  <c r="C34" i="3"/>
  <c r="A34" i="3" s="1"/>
  <c r="B34" i="3"/>
  <c r="D33" i="3"/>
  <c r="D33" i="8" s="1"/>
  <c r="D33" i="32" s="1"/>
  <c r="C33" i="3"/>
  <c r="B33" i="3"/>
  <c r="D32" i="3"/>
  <c r="C32" i="3"/>
  <c r="B32" i="3"/>
  <c r="D31" i="3"/>
  <c r="D31" i="8" s="1"/>
  <c r="D31" i="32" s="1"/>
  <c r="C31" i="3"/>
  <c r="A31" i="3" s="1"/>
  <c r="B31" i="3"/>
  <c r="D30" i="3"/>
  <c r="D30" i="8" s="1"/>
  <c r="D30" i="32" s="1"/>
  <c r="C30" i="3"/>
  <c r="A30" i="3" s="1"/>
  <c r="B30" i="3"/>
  <c r="D29" i="3"/>
  <c r="D29" i="8" s="1"/>
  <c r="D29" i="32" s="1"/>
  <c r="C29" i="3"/>
  <c r="A29" i="3" s="1"/>
  <c r="B29" i="3"/>
  <c r="B29" i="8" s="1"/>
  <c r="D28" i="3"/>
  <c r="C28" i="3"/>
  <c r="A28" i="3" s="1"/>
  <c r="B28" i="3"/>
  <c r="D27" i="3"/>
  <c r="D27" i="8" s="1"/>
  <c r="D27" i="32" s="1"/>
  <c r="C27" i="3"/>
  <c r="A27" i="3" s="1"/>
  <c r="B27" i="3"/>
  <c r="B27" i="8" s="1"/>
  <c r="B27" i="32" s="1"/>
  <c r="D26" i="3"/>
  <c r="C26" i="3"/>
  <c r="A26" i="3" s="1"/>
  <c r="B26" i="3"/>
  <c r="D25" i="3"/>
  <c r="D25" i="8" s="1"/>
  <c r="D25" i="32" s="1"/>
  <c r="C25" i="3"/>
  <c r="A25" i="3" s="1"/>
  <c r="B25" i="3"/>
  <c r="B25" i="8" s="1"/>
  <c r="B25" i="32" s="1"/>
  <c r="D24" i="3"/>
  <c r="C24" i="3"/>
  <c r="A24" i="3" s="1"/>
  <c r="B24" i="3"/>
  <c r="D23" i="3"/>
  <c r="D23" i="8" s="1"/>
  <c r="D23" i="32" s="1"/>
  <c r="C23" i="3"/>
  <c r="A23" i="3" s="1"/>
  <c r="B23" i="3"/>
  <c r="B23" i="8" s="1"/>
  <c r="B23" i="32" s="1"/>
  <c r="D22" i="3"/>
  <c r="C22" i="3"/>
  <c r="A22" i="3" s="1"/>
  <c r="B22" i="3"/>
  <c r="D21" i="3"/>
  <c r="D21" i="8" s="1"/>
  <c r="D21" i="32" s="1"/>
  <c r="C21" i="3"/>
  <c r="A21" i="3" s="1"/>
  <c r="B21" i="3"/>
  <c r="B21" i="8" s="1"/>
  <c r="D20" i="3"/>
  <c r="C20" i="3"/>
  <c r="A20" i="3" s="1"/>
  <c r="B20" i="3"/>
  <c r="D19" i="3"/>
  <c r="D19" i="8" s="1"/>
  <c r="D19" i="32" s="1"/>
  <c r="C19" i="3"/>
  <c r="A19" i="3" s="1"/>
  <c r="B19" i="3"/>
  <c r="B19" i="8" s="1"/>
  <c r="B19" i="32" s="1"/>
  <c r="D18" i="3"/>
  <c r="C18" i="3"/>
  <c r="A18" i="3" s="1"/>
  <c r="B18" i="3"/>
  <c r="D17" i="3"/>
  <c r="D17" i="8" s="1"/>
  <c r="D17" i="32" s="1"/>
  <c r="C17" i="3"/>
  <c r="A17" i="3" s="1"/>
  <c r="B17" i="3"/>
  <c r="B17" i="8" s="1"/>
  <c r="B17" i="32" s="1"/>
  <c r="D16" i="3"/>
  <c r="C16" i="3"/>
  <c r="A16" i="3" s="1"/>
  <c r="B16" i="3"/>
  <c r="D15" i="3"/>
  <c r="D15" i="8" s="1"/>
  <c r="D15" i="32" s="1"/>
  <c r="C15" i="3"/>
  <c r="A15" i="3" s="1"/>
  <c r="B15" i="3"/>
  <c r="B15" i="8" s="1"/>
  <c r="B15" i="32" s="1"/>
  <c r="D14" i="3"/>
  <c r="C14" i="3"/>
  <c r="A14" i="3" s="1"/>
  <c r="B14" i="3"/>
  <c r="D13" i="3"/>
  <c r="D13" i="8" s="1"/>
  <c r="D13" i="32" s="1"/>
  <c r="C13" i="3"/>
  <c r="A13" i="3" s="1"/>
  <c r="B13" i="3"/>
  <c r="B13" i="8" s="1"/>
  <c r="B13" i="32" s="1"/>
  <c r="D12" i="3"/>
  <c r="C12" i="3"/>
  <c r="A12" i="3" s="1"/>
  <c r="B12" i="3"/>
  <c r="D11" i="3"/>
  <c r="D11" i="8" s="1"/>
  <c r="D11" i="32" s="1"/>
  <c r="C11" i="3"/>
  <c r="A11" i="3" s="1"/>
  <c r="B11" i="3"/>
  <c r="B11" i="8" s="1"/>
  <c r="B11" i="32" s="1"/>
  <c r="D10" i="3"/>
  <c r="C10" i="3"/>
  <c r="A10" i="3" s="1"/>
  <c r="B10" i="3"/>
  <c r="D9" i="3"/>
  <c r="D9" i="8" s="1"/>
  <c r="D9" i="32" s="1"/>
  <c r="C9" i="3"/>
  <c r="A9" i="3" s="1"/>
  <c r="B9" i="3"/>
  <c r="B9" i="8" s="1"/>
  <c r="B9" i="32" s="1"/>
  <c r="D8" i="3"/>
  <c r="C8" i="3"/>
  <c r="A8" i="3" s="1"/>
  <c r="B8" i="3"/>
  <c r="D7" i="3"/>
  <c r="D7" i="8" s="1"/>
  <c r="D7" i="32" s="1"/>
  <c r="C7" i="3"/>
  <c r="A7" i="3" s="1"/>
  <c r="B7" i="3"/>
  <c r="B7" i="8" s="1"/>
  <c r="B7" i="32" s="1"/>
  <c r="D6" i="3"/>
  <c r="C6" i="3"/>
  <c r="A6" i="3" s="1"/>
  <c r="B6" i="3"/>
  <c r="D5" i="3"/>
  <c r="D5" i="8" s="1"/>
  <c r="D5" i="32" s="1"/>
  <c r="C5" i="3"/>
  <c r="A5" i="3" s="1"/>
  <c r="B5" i="3"/>
  <c r="B5" i="8" s="1"/>
  <c r="B5" i="32" s="1"/>
  <c r="D4" i="3"/>
  <c r="C4" i="3"/>
  <c r="A4" i="3" s="1"/>
  <c r="B4" i="3"/>
  <c r="D3" i="3"/>
  <c r="D3" i="8" s="1"/>
  <c r="D3" i="32" s="1"/>
  <c r="C3" i="3"/>
  <c r="A3" i="3" s="1"/>
  <c r="B3" i="3"/>
  <c r="B3" i="8" s="1"/>
  <c r="B3" i="32" s="1"/>
  <c r="H1" i="3"/>
  <c r="I1" i="3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F1" i="3"/>
  <c r="D2" i="3"/>
  <c r="D2" i="8" s="1"/>
  <c r="D2" i="32" s="1"/>
  <c r="C2" i="3"/>
  <c r="B2" i="3"/>
  <c r="E1" i="3"/>
  <c r="D1" i="3"/>
  <c r="C1" i="3"/>
  <c r="B1" i="3"/>
  <c r="A1" i="3"/>
  <c r="BI1" i="32"/>
  <c r="BH1" i="32"/>
  <c r="BG1" i="32"/>
  <c r="BF1" i="32"/>
  <c r="BE1" i="32"/>
  <c r="BD1" i="32"/>
  <c r="BC1" i="32"/>
  <c r="BB1" i="32"/>
  <c r="BA1" i="32"/>
  <c r="AZ1" i="32"/>
  <c r="AY1" i="32"/>
  <c r="AX1" i="32"/>
  <c r="AW1" i="32"/>
  <c r="AV1" i="32"/>
  <c r="AU1" i="32"/>
  <c r="AT1" i="32"/>
  <c r="AS1" i="32"/>
  <c r="AR1" i="32"/>
  <c r="AQ1" i="32"/>
  <c r="AP1" i="32"/>
  <c r="AO1" i="32"/>
  <c r="AN1" i="32"/>
  <c r="AM1" i="32"/>
  <c r="AL1" i="32"/>
  <c r="AK1" i="32"/>
  <c r="AJ1" i="32"/>
  <c r="AI1" i="32"/>
  <c r="AH1" i="32"/>
  <c r="AG1" i="32"/>
  <c r="AF1" i="32"/>
  <c r="AE1" i="32"/>
  <c r="AD1" i="32"/>
  <c r="AC1" i="32"/>
  <c r="AB1" i="32"/>
  <c r="AA1" i="32"/>
  <c r="Z1" i="32"/>
  <c r="Y1" i="32"/>
  <c r="X1" i="32"/>
  <c r="W1" i="32"/>
  <c r="V1" i="32"/>
  <c r="U1" i="32"/>
  <c r="T1" i="32"/>
  <c r="S1" i="32"/>
  <c r="R1" i="32"/>
  <c r="Q1" i="32"/>
  <c r="P1" i="32"/>
  <c r="O1" i="32"/>
  <c r="N1" i="32"/>
  <c r="M1" i="32"/>
  <c r="L1" i="32"/>
  <c r="K1" i="32"/>
  <c r="J1" i="32"/>
  <c r="I1" i="32"/>
  <c r="H1" i="32"/>
  <c r="G1" i="32"/>
  <c r="F1" i="32"/>
  <c r="E1" i="32"/>
  <c r="AU122" i="8"/>
  <c r="AT2" i="8"/>
  <c r="AS2" i="8"/>
  <c r="AS122" i="8"/>
  <c r="AQ122" i="8"/>
  <c r="AP2" i="8"/>
  <c r="AO2" i="8"/>
  <c r="AO122" i="8"/>
  <c r="AN122" i="8"/>
  <c r="AM122" i="8"/>
  <c r="AL2" i="8"/>
  <c r="AK2" i="8"/>
  <c r="AK122" i="8"/>
  <c r="AI122" i="8"/>
  <c r="AH2" i="8"/>
  <c r="AG2" i="8"/>
  <c r="AG122" i="8"/>
  <c r="AF122" i="8"/>
  <c r="AE122" i="8"/>
  <c r="AD2" i="8"/>
  <c r="AC2" i="8"/>
  <c r="AC122" i="8"/>
  <c r="AA122" i="8"/>
  <c r="Z122" i="8"/>
  <c r="Y122" i="8"/>
  <c r="W122" i="8"/>
  <c r="V2" i="8"/>
  <c r="V122" i="8"/>
  <c r="U122" i="8"/>
  <c r="S122" i="8"/>
  <c r="R2" i="8"/>
  <c r="R122" i="8"/>
  <c r="Q122" i="8"/>
  <c r="O122" i="8"/>
  <c r="N2" i="8"/>
  <c r="N122" i="8"/>
  <c r="M122" i="8"/>
  <c r="K122" i="8"/>
  <c r="J2" i="8"/>
  <c r="J122" i="8"/>
  <c r="I122" i="8"/>
  <c r="G122" i="8"/>
  <c r="D46" i="8"/>
  <c r="D46" i="32" s="1"/>
  <c r="B43" i="8"/>
  <c r="B43" i="32" s="1"/>
  <c r="D42" i="8"/>
  <c r="D42" i="32" s="1"/>
  <c r="C42" i="8"/>
  <c r="B42" i="8"/>
  <c r="B42" i="32" s="1"/>
  <c r="D41" i="8"/>
  <c r="D41" i="32" s="1"/>
  <c r="D40" i="8"/>
  <c r="D40" i="32" s="1"/>
  <c r="B40" i="8"/>
  <c r="B40" i="32" s="1"/>
  <c r="C39" i="8"/>
  <c r="C38" i="8"/>
  <c r="B38" i="8"/>
  <c r="B38" i="32" s="1"/>
  <c r="D37" i="8"/>
  <c r="D37" i="32" s="1"/>
  <c r="C37" i="8"/>
  <c r="B37" i="8"/>
  <c r="B37" i="32" s="1"/>
  <c r="D36" i="8"/>
  <c r="D36" i="32" s="1"/>
  <c r="C36" i="8"/>
  <c r="B36" i="8"/>
  <c r="B36" i="32" s="1"/>
  <c r="C35" i="8"/>
  <c r="D34" i="8"/>
  <c r="D34" i="32" s="1"/>
  <c r="B34" i="8"/>
  <c r="B34" i="32" s="1"/>
  <c r="B33" i="8"/>
  <c r="B33" i="32" s="1"/>
  <c r="D32" i="8"/>
  <c r="D32" i="32" s="1"/>
  <c r="B32" i="8"/>
  <c r="C31" i="8"/>
  <c r="B31" i="8"/>
  <c r="B31" i="32" s="1"/>
  <c r="B30" i="8"/>
  <c r="C29" i="8"/>
  <c r="D28" i="8"/>
  <c r="D28" i="32" s="1"/>
  <c r="B28" i="8"/>
  <c r="C27" i="8"/>
  <c r="D26" i="8"/>
  <c r="D26" i="32" s="1"/>
  <c r="B26" i="8"/>
  <c r="C25" i="8"/>
  <c r="D24" i="8"/>
  <c r="D24" i="32" s="1"/>
  <c r="B24" i="8"/>
  <c r="B24" i="32" s="1"/>
  <c r="C23" i="8"/>
  <c r="D22" i="8"/>
  <c r="D22" i="32" s="1"/>
  <c r="B22" i="8"/>
  <c r="B22" i="32" s="1"/>
  <c r="C21" i="8"/>
  <c r="D20" i="8"/>
  <c r="D20" i="32" s="1"/>
  <c r="B20" i="8"/>
  <c r="B20" i="32" s="1"/>
  <c r="C19" i="8"/>
  <c r="D18" i="8"/>
  <c r="D18" i="32" s="1"/>
  <c r="B18" i="8"/>
  <c r="B18" i="32" s="1"/>
  <c r="C17" i="8"/>
  <c r="D16" i="8"/>
  <c r="D16" i="32" s="1"/>
  <c r="B16" i="8"/>
  <c r="B16" i="32" s="1"/>
  <c r="C15" i="8"/>
  <c r="D14" i="8"/>
  <c r="D14" i="32" s="1"/>
  <c r="B14" i="8"/>
  <c r="B14" i="32" s="1"/>
  <c r="C13" i="8"/>
  <c r="D12" i="8"/>
  <c r="D12" i="32" s="1"/>
  <c r="B12" i="8"/>
  <c r="B12" i="32" s="1"/>
  <c r="C11" i="8"/>
  <c r="D10" i="8"/>
  <c r="D10" i="32" s="1"/>
  <c r="B10" i="8"/>
  <c r="C9" i="8"/>
  <c r="D8" i="8"/>
  <c r="D8" i="32" s="1"/>
  <c r="B8" i="8"/>
  <c r="B8" i="32" s="1"/>
  <c r="C7" i="8"/>
  <c r="D6" i="8"/>
  <c r="D6" i="32" s="1"/>
  <c r="B6" i="8"/>
  <c r="B6" i="32" s="1"/>
  <c r="C5" i="8"/>
  <c r="D4" i="8"/>
  <c r="D4" i="32" s="1"/>
  <c r="B4" i="8"/>
  <c r="B4" i="32" s="1"/>
  <c r="C3" i="8"/>
  <c r="B2" i="8"/>
  <c r="B2" i="32" s="1"/>
  <c r="H2" i="7"/>
  <c r="H62" i="8"/>
  <c r="G2" i="7"/>
  <c r="AU2" i="7"/>
  <c r="AV2" i="52" s="1"/>
  <c r="AT2" i="7"/>
  <c r="AT62" i="8" s="1"/>
  <c r="AS2" i="7"/>
  <c r="AT2" i="52" s="1"/>
  <c r="AR2" i="7"/>
  <c r="AR62" i="8" s="1"/>
  <c r="AQ2" i="7"/>
  <c r="AP2" i="7"/>
  <c r="AP62" i="8"/>
  <c r="AO2" i="7"/>
  <c r="AN2" i="7"/>
  <c r="AO2" i="52" s="1"/>
  <c r="AM2" i="7"/>
  <c r="AM62" i="8" s="1"/>
  <c r="AL2" i="7"/>
  <c r="AK2" i="7"/>
  <c r="AJ2" i="7"/>
  <c r="AK2" i="52" s="1"/>
  <c r="AI2" i="7"/>
  <c r="AJ2" i="52" s="1"/>
  <c r="AH2" i="7"/>
  <c r="AH62" i="8" s="1"/>
  <c r="AG2" i="7"/>
  <c r="AH2" i="52" s="1"/>
  <c r="AF2" i="7"/>
  <c r="AE2" i="7"/>
  <c r="AE62" i="8"/>
  <c r="AD2" i="7"/>
  <c r="AE2" i="52" s="1"/>
  <c r="AD62" i="8"/>
  <c r="AC2" i="7"/>
  <c r="AC62" i="8"/>
  <c r="AB2" i="7"/>
  <c r="AC2" i="52" s="1"/>
  <c r="AB62" i="8"/>
  <c r="AA2" i="7"/>
  <c r="AA62" i="8"/>
  <c r="Z2" i="7"/>
  <c r="Y2" i="7"/>
  <c r="X2" i="7"/>
  <c r="W2" i="7"/>
  <c r="V2" i="7"/>
  <c r="U2" i="7"/>
  <c r="T2" i="7"/>
  <c r="S2" i="7"/>
  <c r="T2" i="52" s="1"/>
  <c r="R2" i="7"/>
  <c r="Q2" i="7"/>
  <c r="Q62" i="8"/>
  <c r="P2" i="7"/>
  <c r="O2" i="7"/>
  <c r="N2" i="7"/>
  <c r="N62" i="8"/>
  <c r="M2" i="7"/>
  <c r="N2" i="52" s="1"/>
  <c r="M62" i="8"/>
  <c r="L2" i="7"/>
  <c r="L62" i="8"/>
  <c r="K2" i="7"/>
  <c r="L2" i="52" s="1"/>
  <c r="K62" i="8"/>
  <c r="J2" i="7"/>
  <c r="J62" i="8"/>
  <c r="I2" i="7"/>
  <c r="J2" i="52" s="1"/>
  <c r="I62" i="8"/>
  <c r="AC96" i="8"/>
  <c r="M96" i="8"/>
  <c r="D2" i="7"/>
  <c r="D70" i="8"/>
  <c r="D81" i="8"/>
  <c r="D262" i="8" s="1"/>
  <c r="D86" i="8"/>
  <c r="D87" i="8"/>
  <c r="D268" i="8" s="1"/>
  <c r="D88" i="8"/>
  <c r="D89" i="8"/>
  <c r="D270" i="8" s="1"/>
  <c r="D90" i="8"/>
  <c r="D91" i="8"/>
  <c r="D272" i="8" s="1"/>
  <c r="D92" i="8"/>
  <c r="D273" i="8" s="1"/>
  <c r="D93" i="8"/>
  <c r="D94" i="8"/>
  <c r="D95" i="8"/>
  <c r="D96" i="8"/>
  <c r="D277" i="8" s="1"/>
  <c r="D98" i="8"/>
  <c r="D279" i="8" s="1"/>
  <c r="D99" i="8"/>
  <c r="D100" i="8"/>
  <c r="D281" i="8" s="1"/>
  <c r="D101" i="8"/>
  <c r="D102" i="8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U28" i="11"/>
  <c r="K18" i="17" s="1"/>
  <c r="G22" i="20" s="1"/>
  <c r="G28" i="11"/>
  <c r="H28" i="11"/>
  <c r="I28" i="11"/>
  <c r="J28" i="11"/>
  <c r="K28" i="11"/>
  <c r="L28" i="11"/>
  <c r="M28" i="11"/>
  <c r="N28" i="11"/>
  <c r="O28" i="11"/>
  <c r="P28" i="11"/>
  <c r="Q28" i="11"/>
  <c r="H18" i="17"/>
  <c r="D22" i="20" s="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J18" i="17" s="1"/>
  <c r="F22" i="20" s="1"/>
  <c r="AL28" i="11"/>
  <c r="AM28" i="11"/>
  <c r="AN28" i="11"/>
  <c r="AO28" i="11"/>
  <c r="AP28" i="11"/>
  <c r="AQ28" i="11"/>
  <c r="AR28" i="11"/>
  <c r="AS28" i="11"/>
  <c r="AT28" i="11"/>
  <c r="AU29" i="11"/>
  <c r="K32" i="17"/>
  <c r="G36" i="20" s="1"/>
  <c r="G29" i="11"/>
  <c r="AW29" i="11" s="1"/>
  <c r="L32" i="17" s="1"/>
  <c r="H36" i="20" s="1"/>
  <c r="H29" i="11"/>
  <c r="I29" i="11"/>
  <c r="J29" i="11"/>
  <c r="K29" i="11"/>
  <c r="L29" i="11"/>
  <c r="M29" i="11"/>
  <c r="N29" i="11"/>
  <c r="O29" i="11"/>
  <c r="P29" i="11"/>
  <c r="Q29" i="11"/>
  <c r="H32" i="17" s="1"/>
  <c r="D36" i="20" s="1"/>
  <c r="R29" i="11"/>
  <c r="S29" i="11"/>
  <c r="T29" i="11"/>
  <c r="U29" i="11"/>
  <c r="V29" i="11"/>
  <c r="W29" i="11"/>
  <c r="X29" i="11"/>
  <c r="Y29" i="11"/>
  <c r="Z29" i="11"/>
  <c r="AA29" i="11"/>
  <c r="I32" i="17" s="1"/>
  <c r="E36" i="20" s="1"/>
  <c r="AB29" i="11"/>
  <c r="AC29" i="11"/>
  <c r="AD29" i="11"/>
  <c r="AE29" i="11"/>
  <c r="AF29" i="11"/>
  <c r="AG29" i="11"/>
  <c r="AH29" i="11"/>
  <c r="AI29" i="11"/>
  <c r="AJ29" i="11"/>
  <c r="AK29" i="11"/>
  <c r="J32" i="17" s="1"/>
  <c r="F36" i="20" s="1"/>
  <c r="AL29" i="11"/>
  <c r="AM29" i="11"/>
  <c r="AN29" i="11"/>
  <c r="AO29" i="11"/>
  <c r="AP29" i="11"/>
  <c r="AQ29" i="11"/>
  <c r="AR29" i="11"/>
  <c r="AS29" i="11"/>
  <c r="AT29" i="11"/>
  <c r="G3" i="11"/>
  <c r="Q3" i="11"/>
  <c r="H2" i="17"/>
  <c r="D6" i="20" s="1"/>
  <c r="AA3" i="11"/>
  <c r="I2" i="17" s="1"/>
  <c r="E6" i="20" s="1"/>
  <c r="AK3" i="11"/>
  <c r="J2" i="17"/>
  <c r="F6" i="20" s="1"/>
  <c r="AU3" i="11"/>
  <c r="K2" i="17" s="1"/>
  <c r="G6" i="20" s="1"/>
  <c r="H3" i="11"/>
  <c r="I3" i="11"/>
  <c r="AW3" i="11" s="1"/>
  <c r="L2" i="17" s="1"/>
  <c r="H6" i="20" s="1"/>
  <c r="J3" i="11"/>
  <c r="K3" i="11"/>
  <c r="L3" i="11"/>
  <c r="M3" i="11"/>
  <c r="N3" i="11"/>
  <c r="O3" i="11"/>
  <c r="P3" i="11"/>
  <c r="R3" i="11"/>
  <c r="S3" i="11"/>
  <c r="T3" i="11"/>
  <c r="U3" i="11"/>
  <c r="V3" i="11"/>
  <c r="W3" i="11"/>
  <c r="X3" i="11"/>
  <c r="Y3" i="11"/>
  <c r="Z3" i="11"/>
  <c r="AB3" i="11"/>
  <c r="AC3" i="11"/>
  <c r="AD3" i="11"/>
  <c r="AE3" i="11"/>
  <c r="AF3" i="11"/>
  <c r="AG3" i="11"/>
  <c r="AH3" i="11"/>
  <c r="AI3" i="11"/>
  <c r="AJ3" i="11"/>
  <c r="AL3" i="11"/>
  <c r="AM3" i="11"/>
  <c r="AN3" i="11"/>
  <c r="AO3" i="11"/>
  <c r="AP3" i="11"/>
  <c r="AQ3" i="11"/>
  <c r="AR3" i="11"/>
  <c r="AS3" i="11"/>
  <c r="AT3" i="11"/>
  <c r="G26" i="11"/>
  <c r="G3" i="17"/>
  <c r="C7" i="20" s="1"/>
  <c r="Q26" i="11"/>
  <c r="H3" i="17" s="1"/>
  <c r="D7" i="20" s="1"/>
  <c r="AA26" i="11"/>
  <c r="I3" i="17"/>
  <c r="E7" i="20"/>
  <c r="AK26" i="11"/>
  <c r="J3" i="17"/>
  <c r="F7" i="20" s="1"/>
  <c r="AU26" i="11"/>
  <c r="K3" i="17" s="1"/>
  <c r="G7" i="20" s="1"/>
  <c r="H26" i="11"/>
  <c r="I26" i="11"/>
  <c r="AW26" i="11" s="1"/>
  <c r="L3" i="17" s="1"/>
  <c r="H7" i="20" s="1"/>
  <c r="J26" i="11"/>
  <c r="K26" i="11"/>
  <c r="L26" i="11"/>
  <c r="M26" i="11"/>
  <c r="N26" i="11"/>
  <c r="O26" i="11"/>
  <c r="P26" i="11"/>
  <c r="R26" i="11"/>
  <c r="S26" i="11"/>
  <c r="T26" i="11"/>
  <c r="U26" i="11"/>
  <c r="V26" i="11"/>
  <c r="W26" i="11"/>
  <c r="X26" i="11"/>
  <c r="Y26" i="11"/>
  <c r="Z26" i="11"/>
  <c r="AB26" i="11"/>
  <c r="AC26" i="11"/>
  <c r="AD26" i="11"/>
  <c r="AE26" i="11"/>
  <c r="AF26" i="11"/>
  <c r="AG26" i="11"/>
  <c r="AH26" i="11"/>
  <c r="AI26" i="11"/>
  <c r="AJ26" i="11"/>
  <c r="AL26" i="11"/>
  <c r="AM26" i="11"/>
  <c r="AN26" i="11"/>
  <c r="AO26" i="11"/>
  <c r="AP26" i="11"/>
  <c r="AQ26" i="11"/>
  <c r="AR26" i="11"/>
  <c r="AS26" i="11"/>
  <c r="AT26" i="11"/>
  <c r="G40" i="11"/>
  <c r="G4" i="17"/>
  <c r="C8" i="20" s="1"/>
  <c r="Q40" i="11"/>
  <c r="H4" i="17" s="1"/>
  <c r="D8" i="20" s="1"/>
  <c r="AA40" i="11"/>
  <c r="I4" i="17"/>
  <c r="E8" i="20" s="1"/>
  <c r="AK40" i="11"/>
  <c r="J4" i="17" s="1"/>
  <c r="F8" i="20" s="1"/>
  <c r="AU40" i="11"/>
  <c r="K4" i="17"/>
  <c r="G8" i="20" s="1"/>
  <c r="H40" i="11"/>
  <c r="AW40" i="11" s="1"/>
  <c r="L4" i="17" s="1"/>
  <c r="H8" i="20" s="1"/>
  <c r="I40" i="11"/>
  <c r="J40" i="11"/>
  <c r="K40" i="11"/>
  <c r="L40" i="11"/>
  <c r="M40" i="11"/>
  <c r="N40" i="11"/>
  <c r="O40" i="11"/>
  <c r="P40" i="11"/>
  <c r="R40" i="11"/>
  <c r="S40" i="11"/>
  <c r="T40" i="11"/>
  <c r="U40" i="11"/>
  <c r="V40" i="11"/>
  <c r="W40" i="11"/>
  <c r="X40" i="11"/>
  <c r="Y40" i="11"/>
  <c r="Z40" i="11"/>
  <c r="AB40" i="11"/>
  <c r="AC40" i="11"/>
  <c r="AD40" i="11"/>
  <c r="AE40" i="11"/>
  <c r="AF40" i="11"/>
  <c r="AG40" i="11"/>
  <c r="AH40" i="11"/>
  <c r="AI40" i="11"/>
  <c r="AJ40" i="11"/>
  <c r="AL40" i="11"/>
  <c r="AM40" i="11"/>
  <c r="AN40" i="11"/>
  <c r="AO40" i="11"/>
  <c r="AP40" i="11"/>
  <c r="AQ40" i="11"/>
  <c r="AR40" i="11"/>
  <c r="AS40" i="11"/>
  <c r="AT40" i="11"/>
  <c r="G34" i="11"/>
  <c r="G5" i="17" s="1"/>
  <c r="C9" i="20" s="1"/>
  <c r="Q34" i="11"/>
  <c r="H5" i="17"/>
  <c r="D9" i="20" s="1"/>
  <c r="AA34" i="11"/>
  <c r="I5" i="17" s="1"/>
  <c r="E9" i="20" s="1"/>
  <c r="AK34" i="11"/>
  <c r="J5" i="17"/>
  <c r="F9" i="20" s="1"/>
  <c r="AU34" i="11"/>
  <c r="K5" i="17" s="1"/>
  <c r="G9" i="20" s="1"/>
  <c r="H34" i="11"/>
  <c r="I34" i="11"/>
  <c r="J34" i="11"/>
  <c r="K34" i="11"/>
  <c r="L34" i="11"/>
  <c r="M34" i="11"/>
  <c r="N34" i="11"/>
  <c r="O34" i="11"/>
  <c r="P34" i="11"/>
  <c r="R34" i="11"/>
  <c r="S34" i="11"/>
  <c r="T34" i="11"/>
  <c r="U34" i="11"/>
  <c r="V34" i="11"/>
  <c r="W34" i="11"/>
  <c r="X34" i="11"/>
  <c r="Y34" i="11"/>
  <c r="Z34" i="11"/>
  <c r="AB34" i="11"/>
  <c r="AC34" i="11"/>
  <c r="AD34" i="11"/>
  <c r="AE34" i="11"/>
  <c r="AF34" i="11"/>
  <c r="AG34" i="11"/>
  <c r="AH34" i="11"/>
  <c r="AI34" i="11"/>
  <c r="AJ34" i="11"/>
  <c r="AL34" i="11"/>
  <c r="AM34" i="11"/>
  <c r="AN34" i="11"/>
  <c r="AO34" i="11"/>
  <c r="AP34" i="11"/>
  <c r="AQ34" i="11"/>
  <c r="AR34" i="11"/>
  <c r="AS34" i="11"/>
  <c r="AT34" i="11"/>
  <c r="G20" i="11"/>
  <c r="Q20" i="11"/>
  <c r="H6" i="17" s="1"/>
  <c r="D10" i="20" s="1"/>
  <c r="AA20" i="11"/>
  <c r="I6" i="17"/>
  <c r="E10" i="20" s="1"/>
  <c r="AK20" i="11"/>
  <c r="J6" i="17" s="1"/>
  <c r="F10" i="20" s="1"/>
  <c r="AU20" i="11"/>
  <c r="K6" i="17"/>
  <c r="G10" i="20" s="1"/>
  <c r="H20" i="11"/>
  <c r="AW20" i="11" s="1"/>
  <c r="L6" i="17" s="1"/>
  <c r="H10" i="20" s="1"/>
  <c r="I20" i="11"/>
  <c r="J20" i="11"/>
  <c r="K20" i="11"/>
  <c r="L20" i="11"/>
  <c r="M20" i="11"/>
  <c r="N20" i="11"/>
  <c r="O20" i="11"/>
  <c r="P20" i="11"/>
  <c r="R20" i="11"/>
  <c r="S20" i="11"/>
  <c r="T20" i="11"/>
  <c r="U20" i="11"/>
  <c r="V20" i="11"/>
  <c r="W20" i="11"/>
  <c r="X20" i="11"/>
  <c r="Y20" i="11"/>
  <c r="Z20" i="11"/>
  <c r="AB20" i="11"/>
  <c r="AC20" i="11"/>
  <c r="AD20" i="11"/>
  <c r="AE20" i="11"/>
  <c r="AF20" i="11"/>
  <c r="AG20" i="11"/>
  <c r="AH20" i="11"/>
  <c r="AI20" i="11"/>
  <c r="AJ20" i="11"/>
  <c r="AL20" i="11"/>
  <c r="AM20" i="11"/>
  <c r="AN20" i="11"/>
  <c r="AO20" i="11"/>
  <c r="AP20" i="11"/>
  <c r="AQ20" i="11"/>
  <c r="AR20" i="11"/>
  <c r="AS20" i="11"/>
  <c r="AT20" i="11"/>
  <c r="G5" i="11"/>
  <c r="G7" i="17" s="1"/>
  <c r="C11" i="20" s="1"/>
  <c r="Q5" i="11"/>
  <c r="H7" i="17"/>
  <c r="D11" i="20" s="1"/>
  <c r="AA5" i="11"/>
  <c r="I7" i="17" s="1"/>
  <c r="E11" i="20" s="1"/>
  <c r="AK5" i="11"/>
  <c r="J7" i="17"/>
  <c r="F11" i="20" s="1"/>
  <c r="AU5" i="11"/>
  <c r="K7" i="17" s="1"/>
  <c r="G11" i="20" s="1"/>
  <c r="H5" i="11"/>
  <c r="I5" i="11"/>
  <c r="J5" i="11"/>
  <c r="K5" i="11"/>
  <c r="L5" i="11"/>
  <c r="M5" i="11"/>
  <c r="N5" i="11"/>
  <c r="O5" i="11"/>
  <c r="P5" i="11"/>
  <c r="R5" i="11"/>
  <c r="S5" i="11"/>
  <c r="T5" i="11"/>
  <c r="U5" i="11"/>
  <c r="V5" i="11"/>
  <c r="W5" i="11"/>
  <c r="X5" i="11"/>
  <c r="Y5" i="11"/>
  <c r="Z5" i="11"/>
  <c r="AB5" i="11"/>
  <c r="AC5" i="11"/>
  <c r="AD5" i="11"/>
  <c r="AE5" i="11"/>
  <c r="AF5" i="11"/>
  <c r="AG5" i="11"/>
  <c r="AH5" i="11"/>
  <c r="AI5" i="11"/>
  <c r="AJ5" i="11"/>
  <c r="AL5" i="11"/>
  <c r="AM5" i="11"/>
  <c r="AN5" i="11"/>
  <c r="AO5" i="11"/>
  <c r="AP5" i="11"/>
  <c r="AQ5" i="11"/>
  <c r="AR5" i="11"/>
  <c r="AS5" i="11"/>
  <c r="AT5" i="11"/>
  <c r="G7" i="11"/>
  <c r="G8" i="17" s="1"/>
  <c r="C12" i="20" s="1"/>
  <c r="Q7" i="11"/>
  <c r="H8" i="17"/>
  <c r="D12" i="20" s="1"/>
  <c r="AA7" i="11"/>
  <c r="I8" i="17" s="1"/>
  <c r="E12" i="20" s="1"/>
  <c r="AK7" i="11"/>
  <c r="J8" i="17"/>
  <c r="F12" i="20" s="1"/>
  <c r="AU7" i="11"/>
  <c r="K8" i="17" s="1"/>
  <c r="G12" i="20" s="1"/>
  <c r="H7" i="11"/>
  <c r="I7" i="11"/>
  <c r="J7" i="11"/>
  <c r="K7" i="11"/>
  <c r="AW7" i="11" s="1"/>
  <c r="L8" i="17" s="1"/>
  <c r="H12" i="20" s="1"/>
  <c r="L7" i="11"/>
  <c r="M7" i="11"/>
  <c r="N7" i="11"/>
  <c r="O7" i="11"/>
  <c r="P7" i="11"/>
  <c r="R7" i="11"/>
  <c r="S7" i="11"/>
  <c r="T7" i="11"/>
  <c r="U7" i="11"/>
  <c r="V7" i="11"/>
  <c r="W7" i="11"/>
  <c r="X7" i="11"/>
  <c r="Y7" i="11"/>
  <c r="Z7" i="11"/>
  <c r="AB7" i="11"/>
  <c r="AC7" i="11"/>
  <c r="AD7" i="11"/>
  <c r="AE7" i="11"/>
  <c r="AF7" i="11"/>
  <c r="AG7" i="11"/>
  <c r="AH7" i="11"/>
  <c r="AI7" i="11"/>
  <c r="AJ7" i="11"/>
  <c r="AL7" i="11"/>
  <c r="AM7" i="11"/>
  <c r="AN7" i="11"/>
  <c r="AO7" i="11"/>
  <c r="AP7" i="11"/>
  <c r="AQ7" i="11"/>
  <c r="AR7" i="11"/>
  <c r="AS7" i="11"/>
  <c r="AT7" i="11"/>
  <c r="G41" i="11"/>
  <c r="G9" i="17"/>
  <c r="C13" i="20" s="1"/>
  <c r="Q41" i="11"/>
  <c r="H9" i="17" s="1"/>
  <c r="D13" i="20" s="1"/>
  <c r="AA41" i="11"/>
  <c r="I9" i="17"/>
  <c r="E13" i="20" s="1"/>
  <c r="AK41" i="11"/>
  <c r="J9" i="17" s="1"/>
  <c r="F13" i="20" s="1"/>
  <c r="AU41" i="11"/>
  <c r="K9" i="17"/>
  <c r="G13" i="20" s="1"/>
  <c r="H41" i="11"/>
  <c r="I41" i="11"/>
  <c r="J41" i="11"/>
  <c r="K41" i="11"/>
  <c r="L41" i="11"/>
  <c r="M41" i="11"/>
  <c r="N41" i="11"/>
  <c r="O41" i="11"/>
  <c r="P41" i="11"/>
  <c r="R41" i="11"/>
  <c r="S41" i="11"/>
  <c r="T41" i="11"/>
  <c r="U41" i="11"/>
  <c r="V41" i="11"/>
  <c r="W41" i="11"/>
  <c r="X41" i="11"/>
  <c r="Y41" i="11"/>
  <c r="Z41" i="11"/>
  <c r="AB41" i="11"/>
  <c r="AC41" i="11"/>
  <c r="AD41" i="11"/>
  <c r="AE41" i="11"/>
  <c r="AF41" i="11"/>
  <c r="AG41" i="11"/>
  <c r="AH41" i="11"/>
  <c r="AI41" i="11"/>
  <c r="AJ41" i="11"/>
  <c r="AL41" i="11"/>
  <c r="AM41" i="11"/>
  <c r="AN41" i="11"/>
  <c r="AO41" i="11"/>
  <c r="AP41" i="11"/>
  <c r="AQ41" i="11"/>
  <c r="AR41" i="11"/>
  <c r="AS41" i="11"/>
  <c r="AT41" i="11"/>
  <c r="G10" i="11"/>
  <c r="G10" i="17" s="1"/>
  <c r="C14" i="20" s="1"/>
  <c r="Q10" i="11"/>
  <c r="H10" i="17"/>
  <c r="D14" i="20" s="1"/>
  <c r="AA10" i="11"/>
  <c r="I10" i="17" s="1"/>
  <c r="E14" i="20" s="1"/>
  <c r="AK10" i="11"/>
  <c r="J10" i="17"/>
  <c r="F14" i="20" s="1"/>
  <c r="AU10" i="11"/>
  <c r="K10" i="17" s="1"/>
  <c r="G14" i="20" s="1"/>
  <c r="H10" i="11"/>
  <c r="I10" i="11"/>
  <c r="J10" i="11"/>
  <c r="K10" i="11"/>
  <c r="L10" i="11"/>
  <c r="M10" i="11"/>
  <c r="N10" i="11"/>
  <c r="O10" i="11"/>
  <c r="P10" i="11"/>
  <c r="R10" i="11"/>
  <c r="S10" i="11"/>
  <c r="T10" i="11"/>
  <c r="U10" i="11"/>
  <c r="V10" i="11"/>
  <c r="W10" i="11"/>
  <c r="X10" i="11"/>
  <c r="Y10" i="11"/>
  <c r="Z10" i="11"/>
  <c r="AB10" i="11"/>
  <c r="AC10" i="11"/>
  <c r="AD10" i="11"/>
  <c r="AE10" i="11"/>
  <c r="AF10" i="11"/>
  <c r="AG10" i="11"/>
  <c r="AH10" i="11"/>
  <c r="AI10" i="11"/>
  <c r="AJ10" i="11"/>
  <c r="AL10" i="11"/>
  <c r="AM10" i="11"/>
  <c r="AN10" i="11"/>
  <c r="AO10" i="11"/>
  <c r="AP10" i="11"/>
  <c r="AQ10" i="11"/>
  <c r="AR10" i="11"/>
  <c r="AS10" i="11"/>
  <c r="AT10" i="11"/>
  <c r="G12" i="11"/>
  <c r="G11" i="17"/>
  <c r="C15" i="20" s="1"/>
  <c r="Q12" i="11"/>
  <c r="H11" i="17" s="1"/>
  <c r="D15" i="20" s="1"/>
  <c r="AA12" i="11"/>
  <c r="I11" i="17"/>
  <c r="E15" i="20" s="1"/>
  <c r="AK12" i="11"/>
  <c r="J11" i="17" s="1"/>
  <c r="F15" i="20" s="1"/>
  <c r="AU12" i="11"/>
  <c r="K11" i="17"/>
  <c r="G15" i="20" s="1"/>
  <c r="H12" i="11"/>
  <c r="I12" i="11"/>
  <c r="J12" i="11"/>
  <c r="AW12" i="11" s="1"/>
  <c r="L11" i="17" s="1"/>
  <c r="H15" i="20" s="1"/>
  <c r="K12" i="11"/>
  <c r="L12" i="11"/>
  <c r="M12" i="11"/>
  <c r="N12" i="11"/>
  <c r="O12" i="11"/>
  <c r="P12" i="11"/>
  <c r="R12" i="11"/>
  <c r="S12" i="11"/>
  <c r="T12" i="11"/>
  <c r="U12" i="11"/>
  <c r="V12" i="11"/>
  <c r="W12" i="11"/>
  <c r="X12" i="11"/>
  <c r="Y12" i="11"/>
  <c r="Z12" i="11"/>
  <c r="AB12" i="11"/>
  <c r="AC12" i="11"/>
  <c r="AD12" i="11"/>
  <c r="AE12" i="11"/>
  <c r="AF12" i="11"/>
  <c r="AG12" i="11"/>
  <c r="AH12" i="11"/>
  <c r="AI12" i="11"/>
  <c r="AJ12" i="11"/>
  <c r="AL12" i="11"/>
  <c r="AM12" i="11"/>
  <c r="AN12" i="11"/>
  <c r="AO12" i="11"/>
  <c r="AP12" i="11"/>
  <c r="AQ12" i="11"/>
  <c r="AR12" i="11"/>
  <c r="AS12" i="11"/>
  <c r="AT12" i="11"/>
  <c r="G8" i="11"/>
  <c r="G12" i="17"/>
  <c r="C16" i="20" s="1"/>
  <c r="Q8" i="11"/>
  <c r="H12" i="17" s="1"/>
  <c r="D16" i="20" s="1"/>
  <c r="AA8" i="11"/>
  <c r="I12" i="17"/>
  <c r="E16" i="20" s="1"/>
  <c r="AK8" i="11"/>
  <c r="J12" i="17" s="1"/>
  <c r="F16" i="20" s="1"/>
  <c r="AU8" i="11"/>
  <c r="K12" i="17"/>
  <c r="G16" i="20" s="1"/>
  <c r="H8" i="11"/>
  <c r="I8" i="11"/>
  <c r="J8" i="11"/>
  <c r="K8" i="11"/>
  <c r="L8" i="11"/>
  <c r="M8" i="11"/>
  <c r="N8" i="11"/>
  <c r="O8" i="11"/>
  <c r="P8" i="11"/>
  <c r="R8" i="11"/>
  <c r="S8" i="11"/>
  <c r="T8" i="11"/>
  <c r="U8" i="11"/>
  <c r="V8" i="11"/>
  <c r="W8" i="11"/>
  <c r="X8" i="11"/>
  <c r="Y8" i="11"/>
  <c r="Z8" i="11"/>
  <c r="AB8" i="11"/>
  <c r="AC8" i="11"/>
  <c r="AD8" i="11"/>
  <c r="AE8" i="11"/>
  <c r="AF8" i="11"/>
  <c r="AG8" i="11"/>
  <c r="AH8" i="11"/>
  <c r="AI8" i="11"/>
  <c r="AJ8" i="11"/>
  <c r="AL8" i="11"/>
  <c r="AM8" i="11"/>
  <c r="AN8" i="11"/>
  <c r="AO8" i="11"/>
  <c r="AP8" i="11"/>
  <c r="AQ8" i="11"/>
  <c r="AR8" i="11"/>
  <c r="AS8" i="11"/>
  <c r="AT8" i="11"/>
  <c r="G4" i="11"/>
  <c r="G13" i="17" s="1"/>
  <c r="C17" i="20" s="1"/>
  <c r="Q4" i="11"/>
  <c r="H13" i="17"/>
  <c r="D17" i="20" s="1"/>
  <c r="AA4" i="11"/>
  <c r="I13" i="17" s="1"/>
  <c r="E17" i="20" s="1"/>
  <c r="AK4" i="11"/>
  <c r="J13" i="17"/>
  <c r="F17" i="20" s="1"/>
  <c r="AU4" i="11"/>
  <c r="K13" i="17" s="1"/>
  <c r="G17" i="20" s="1"/>
  <c r="H4" i="11"/>
  <c r="I4" i="11"/>
  <c r="J4" i="11"/>
  <c r="K4" i="11"/>
  <c r="L4" i="11"/>
  <c r="M4" i="11"/>
  <c r="N4" i="11"/>
  <c r="O4" i="11"/>
  <c r="P4" i="11"/>
  <c r="R4" i="11"/>
  <c r="S4" i="11"/>
  <c r="T4" i="11"/>
  <c r="U4" i="11"/>
  <c r="V4" i="11"/>
  <c r="W4" i="11"/>
  <c r="X4" i="11"/>
  <c r="Y4" i="11"/>
  <c r="Z4" i="11"/>
  <c r="AB4" i="11"/>
  <c r="AC4" i="11"/>
  <c r="AD4" i="11"/>
  <c r="AE4" i="11"/>
  <c r="AF4" i="11"/>
  <c r="AG4" i="11"/>
  <c r="AH4" i="11"/>
  <c r="AI4" i="11"/>
  <c r="AJ4" i="11"/>
  <c r="AL4" i="11"/>
  <c r="AM4" i="11"/>
  <c r="AN4" i="11"/>
  <c r="AO4" i="11"/>
  <c r="AP4" i="11"/>
  <c r="AQ4" i="11"/>
  <c r="AR4" i="11"/>
  <c r="AS4" i="11"/>
  <c r="AT4" i="11"/>
  <c r="G32" i="11"/>
  <c r="G14" i="17"/>
  <c r="C18" i="20" s="1"/>
  <c r="Q32" i="11"/>
  <c r="H14" i="17" s="1"/>
  <c r="D18" i="20" s="1"/>
  <c r="AA32" i="11"/>
  <c r="I14" i="17"/>
  <c r="E18" i="20" s="1"/>
  <c r="AK32" i="11"/>
  <c r="J14" i="17" s="1"/>
  <c r="F18" i="20" s="1"/>
  <c r="AU32" i="11"/>
  <c r="K14" i="17"/>
  <c r="G18" i="20" s="1"/>
  <c r="H32" i="11"/>
  <c r="I32" i="11"/>
  <c r="J32" i="11"/>
  <c r="K32" i="11"/>
  <c r="L32" i="11"/>
  <c r="M32" i="11"/>
  <c r="N32" i="11"/>
  <c r="O32" i="11"/>
  <c r="P32" i="11"/>
  <c r="R32" i="11"/>
  <c r="S32" i="11"/>
  <c r="T32" i="11"/>
  <c r="U32" i="11"/>
  <c r="V32" i="11"/>
  <c r="W32" i="11"/>
  <c r="X32" i="11"/>
  <c r="Y32" i="11"/>
  <c r="Z32" i="11"/>
  <c r="AB32" i="11"/>
  <c r="AC32" i="11"/>
  <c r="AD32" i="11"/>
  <c r="AE32" i="11"/>
  <c r="AF32" i="11"/>
  <c r="AG32" i="11"/>
  <c r="AH32" i="11"/>
  <c r="AI32" i="11"/>
  <c r="AJ32" i="11"/>
  <c r="AL32" i="11"/>
  <c r="AM32" i="11"/>
  <c r="AN32" i="11"/>
  <c r="AO32" i="11"/>
  <c r="AP32" i="11"/>
  <c r="AQ32" i="11"/>
  <c r="AR32" i="11"/>
  <c r="AS32" i="11"/>
  <c r="AT32" i="11"/>
  <c r="G22" i="11"/>
  <c r="G15" i="17" s="1"/>
  <c r="C19" i="20" s="1"/>
  <c r="Q22" i="11"/>
  <c r="H15" i="17"/>
  <c r="D19" i="20" s="1"/>
  <c r="AA22" i="11"/>
  <c r="I15" i="17" s="1"/>
  <c r="E19" i="20" s="1"/>
  <c r="AK22" i="11"/>
  <c r="J15" i="17"/>
  <c r="F19" i="20" s="1"/>
  <c r="AU22" i="11"/>
  <c r="K15" i="17" s="1"/>
  <c r="G19" i="20" s="1"/>
  <c r="H22" i="11"/>
  <c r="I22" i="11"/>
  <c r="AW22" i="11" s="1"/>
  <c r="L15" i="17" s="1"/>
  <c r="H19" i="20" s="1"/>
  <c r="J22" i="11"/>
  <c r="K22" i="11"/>
  <c r="L22" i="11"/>
  <c r="M22" i="11"/>
  <c r="N22" i="11"/>
  <c r="O22" i="11"/>
  <c r="P22" i="11"/>
  <c r="R22" i="11"/>
  <c r="S22" i="11"/>
  <c r="T22" i="11"/>
  <c r="U22" i="11"/>
  <c r="V22" i="11"/>
  <c r="W22" i="11"/>
  <c r="X22" i="11"/>
  <c r="Y22" i="11"/>
  <c r="Z22" i="11"/>
  <c r="AB22" i="11"/>
  <c r="AC22" i="11"/>
  <c r="AD22" i="11"/>
  <c r="AE22" i="11"/>
  <c r="AF22" i="11"/>
  <c r="AG22" i="11"/>
  <c r="AH22" i="11"/>
  <c r="AI22" i="11"/>
  <c r="AJ22" i="11"/>
  <c r="AL22" i="11"/>
  <c r="AM22" i="11"/>
  <c r="AN22" i="11"/>
  <c r="AO22" i="11"/>
  <c r="AP22" i="11"/>
  <c r="AQ22" i="11"/>
  <c r="AR22" i="11"/>
  <c r="AS22" i="11"/>
  <c r="AT22" i="11"/>
  <c r="G13" i="11"/>
  <c r="G16" i="17"/>
  <c r="C20" i="20" s="1"/>
  <c r="Q13" i="11"/>
  <c r="H16" i="17" s="1"/>
  <c r="D20" i="20" s="1"/>
  <c r="AA13" i="11"/>
  <c r="I16" i="17"/>
  <c r="E20" i="20" s="1"/>
  <c r="AK13" i="11"/>
  <c r="J16" i="17" s="1"/>
  <c r="F20" i="20" s="1"/>
  <c r="AU13" i="11"/>
  <c r="K16" i="17"/>
  <c r="G20" i="20" s="1"/>
  <c r="H13" i="11"/>
  <c r="I13" i="11"/>
  <c r="J13" i="11"/>
  <c r="K13" i="11"/>
  <c r="L13" i="11"/>
  <c r="M13" i="11"/>
  <c r="N13" i="11"/>
  <c r="O13" i="11"/>
  <c r="P13" i="11"/>
  <c r="R13" i="11"/>
  <c r="S13" i="11"/>
  <c r="T13" i="11"/>
  <c r="U13" i="11"/>
  <c r="V13" i="11"/>
  <c r="W13" i="11"/>
  <c r="X13" i="11"/>
  <c r="Y13" i="11"/>
  <c r="Z13" i="11"/>
  <c r="AB13" i="11"/>
  <c r="AC13" i="11"/>
  <c r="AD13" i="11"/>
  <c r="AE13" i="11"/>
  <c r="AF13" i="11"/>
  <c r="AG13" i="11"/>
  <c r="AH13" i="11"/>
  <c r="AI13" i="11"/>
  <c r="AJ13" i="11"/>
  <c r="AL13" i="11"/>
  <c r="AM13" i="11"/>
  <c r="AN13" i="11"/>
  <c r="AO13" i="11"/>
  <c r="AP13" i="11"/>
  <c r="AQ13" i="11"/>
  <c r="AR13" i="11"/>
  <c r="AS13" i="11"/>
  <c r="AT13" i="11"/>
  <c r="G16" i="11"/>
  <c r="G17" i="17" s="1"/>
  <c r="C21" i="20" s="1"/>
  <c r="Q16" i="11"/>
  <c r="H17" i="17"/>
  <c r="D21" i="20" s="1"/>
  <c r="AA16" i="11"/>
  <c r="I17" i="17" s="1"/>
  <c r="E21" i="20" s="1"/>
  <c r="AK16" i="11"/>
  <c r="J17" i="17"/>
  <c r="F21" i="20" s="1"/>
  <c r="AU16" i="11"/>
  <c r="K17" i="17" s="1"/>
  <c r="G21" i="20" s="1"/>
  <c r="H16" i="11"/>
  <c r="I16" i="11"/>
  <c r="J16" i="11"/>
  <c r="K16" i="11"/>
  <c r="AW16" i="11" s="1"/>
  <c r="L17" i="17" s="1"/>
  <c r="H21" i="20" s="1"/>
  <c r="L16" i="11"/>
  <c r="M16" i="11"/>
  <c r="N16" i="11"/>
  <c r="O16" i="11"/>
  <c r="P16" i="11"/>
  <c r="R16" i="11"/>
  <c r="S16" i="11"/>
  <c r="T16" i="11"/>
  <c r="U16" i="11"/>
  <c r="V16" i="11"/>
  <c r="W16" i="11"/>
  <c r="X16" i="11"/>
  <c r="Y16" i="11"/>
  <c r="Z16" i="11"/>
  <c r="AB16" i="11"/>
  <c r="AC16" i="11"/>
  <c r="AD16" i="11"/>
  <c r="AE16" i="11"/>
  <c r="AF16" i="11"/>
  <c r="AG16" i="11"/>
  <c r="AH16" i="11"/>
  <c r="AI16" i="11"/>
  <c r="AJ16" i="11"/>
  <c r="AL16" i="11"/>
  <c r="AM16" i="11"/>
  <c r="AN16" i="11"/>
  <c r="AO16" i="11"/>
  <c r="AP16" i="11"/>
  <c r="AQ16" i="11"/>
  <c r="AR16" i="11"/>
  <c r="AS16" i="11"/>
  <c r="AT16" i="11"/>
  <c r="G18" i="17"/>
  <c r="C22" i="20"/>
  <c r="I18" i="17"/>
  <c r="E22" i="20" s="1"/>
  <c r="G27" i="11"/>
  <c r="G19" i="17"/>
  <c r="C23" i="20" s="1"/>
  <c r="Q27" i="11"/>
  <c r="H19" i="17" s="1"/>
  <c r="D23" i="20" s="1"/>
  <c r="AA27" i="11"/>
  <c r="I19" i="17"/>
  <c r="E23" i="20" s="1"/>
  <c r="AK27" i="11"/>
  <c r="J19" i="17" s="1"/>
  <c r="F23" i="20" s="1"/>
  <c r="AU27" i="11"/>
  <c r="K19" i="17"/>
  <c r="G23" i="20" s="1"/>
  <c r="H27" i="11"/>
  <c r="I27" i="11"/>
  <c r="J27" i="11"/>
  <c r="AW27" i="11" s="1"/>
  <c r="L19" i="17" s="1"/>
  <c r="H23" i="20" s="1"/>
  <c r="K27" i="11"/>
  <c r="L27" i="11"/>
  <c r="M27" i="11"/>
  <c r="N27" i="11"/>
  <c r="O27" i="11"/>
  <c r="P27" i="11"/>
  <c r="R27" i="11"/>
  <c r="S27" i="11"/>
  <c r="T27" i="11"/>
  <c r="U27" i="11"/>
  <c r="V27" i="11"/>
  <c r="W27" i="11"/>
  <c r="X27" i="11"/>
  <c r="Y27" i="11"/>
  <c r="Z27" i="11"/>
  <c r="AB27" i="11"/>
  <c r="AC27" i="11"/>
  <c r="AD27" i="11"/>
  <c r="AE27" i="11"/>
  <c r="AF27" i="11"/>
  <c r="AG27" i="11"/>
  <c r="AH27" i="11"/>
  <c r="AI27" i="11"/>
  <c r="AJ27" i="11"/>
  <c r="AL27" i="11"/>
  <c r="AM27" i="11"/>
  <c r="AN27" i="11"/>
  <c r="AO27" i="11"/>
  <c r="AP27" i="11"/>
  <c r="AQ27" i="11"/>
  <c r="AR27" i="11"/>
  <c r="AS27" i="11"/>
  <c r="AT27" i="11"/>
  <c r="G14" i="11"/>
  <c r="G20" i="17" s="1"/>
  <c r="C24" i="20" s="1"/>
  <c r="Q14" i="11"/>
  <c r="H20" i="17"/>
  <c r="D24" i="20" s="1"/>
  <c r="AA14" i="11"/>
  <c r="I20" i="17" s="1"/>
  <c r="E24" i="20" s="1"/>
  <c r="AK14" i="11"/>
  <c r="J20" i="17"/>
  <c r="F24" i="20" s="1"/>
  <c r="AU14" i="11"/>
  <c r="K20" i="17" s="1"/>
  <c r="G24" i="20" s="1"/>
  <c r="H14" i="11"/>
  <c r="I14" i="11"/>
  <c r="J14" i="11"/>
  <c r="K14" i="11"/>
  <c r="AW14" i="11" s="1"/>
  <c r="L20" i="17" s="1"/>
  <c r="H24" i="20" s="1"/>
  <c r="L14" i="11"/>
  <c r="M14" i="11"/>
  <c r="N14" i="11"/>
  <c r="O14" i="11"/>
  <c r="P14" i="11"/>
  <c r="R14" i="11"/>
  <c r="S14" i="11"/>
  <c r="T14" i="11"/>
  <c r="U14" i="11"/>
  <c r="V14" i="11"/>
  <c r="W14" i="11"/>
  <c r="X14" i="11"/>
  <c r="Y14" i="11"/>
  <c r="Z14" i="11"/>
  <c r="AB14" i="11"/>
  <c r="AC14" i="11"/>
  <c r="AD14" i="11"/>
  <c r="AE14" i="11"/>
  <c r="AF14" i="11"/>
  <c r="AG14" i="11"/>
  <c r="AH14" i="11"/>
  <c r="AI14" i="11"/>
  <c r="AJ14" i="11"/>
  <c r="AL14" i="11"/>
  <c r="AM14" i="11"/>
  <c r="AN14" i="11"/>
  <c r="AO14" i="11"/>
  <c r="AP14" i="11"/>
  <c r="AQ14" i="11"/>
  <c r="AR14" i="11"/>
  <c r="AS14" i="11"/>
  <c r="AT14" i="11"/>
  <c r="G38" i="11"/>
  <c r="G21" i="17"/>
  <c r="C25" i="20" s="1"/>
  <c r="Q38" i="11"/>
  <c r="H21" i="17" s="1"/>
  <c r="D25" i="20" s="1"/>
  <c r="AA38" i="11"/>
  <c r="I21" i="17"/>
  <c r="E25" i="20" s="1"/>
  <c r="AK38" i="11"/>
  <c r="J21" i="17" s="1"/>
  <c r="F25" i="20" s="1"/>
  <c r="AU38" i="11"/>
  <c r="K21" i="17"/>
  <c r="G25" i="20" s="1"/>
  <c r="H38" i="11"/>
  <c r="AW38" i="11" s="1"/>
  <c r="L21" i="17" s="1"/>
  <c r="H25" i="20" s="1"/>
  <c r="I38" i="11"/>
  <c r="J38" i="11"/>
  <c r="K38" i="11"/>
  <c r="L38" i="11"/>
  <c r="M38" i="11"/>
  <c r="N38" i="11"/>
  <c r="O38" i="11"/>
  <c r="P38" i="11"/>
  <c r="R38" i="11"/>
  <c r="S38" i="11"/>
  <c r="T38" i="11"/>
  <c r="U38" i="11"/>
  <c r="V38" i="11"/>
  <c r="W38" i="11"/>
  <c r="X38" i="11"/>
  <c r="Y38" i="11"/>
  <c r="Z38" i="11"/>
  <c r="AB38" i="11"/>
  <c r="AC38" i="11"/>
  <c r="AD38" i="11"/>
  <c r="AE38" i="11"/>
  <c r="AF38" i="11"/>
  <c r="AG38" i="11"/>
  <c r="AH38" i="11"/>
  <c r="AI38" i="11"/>
  <c r="AJ38" i="11"/>
  <c r="AL38" i="11"/>
  <c r="AM38" i="11"/>
  <c r="AN38" i="11"/>
  <c r="AO38" i="11"/>
  <c r="AP38" i="11"/>
  <c r="AQ38" i="11"/>
  <c r="AR38" i="11"/>
  <c r="AS38" i="11"/>
  <c r="AT38" i="11"/>
  <c r="G15" i="11"/>
  <c r="G22" i="17" s="1"/>
  <c r="C26" i="20" s="1"/>
  <c r="Q15" i="11"/>
  <c r="H22" i="17"/>
  <c r="D26" i="20" s="1"/>
  <c r="AA15" i="11"/>
  <c r="I22" i="17" s="1"/>
  <c r="E26" i="20" s="1"/>
  <c r="AK15" i="11"/>
  <c r="J22" i="17"/>
  <c r="F26" i="20" s="1"/>
  <c r="AU15" i="11"/>
  <c r="K22" i="17" s="1"/>
  <c r="G26" i="20" s="1"/>
  <c r="H15" i="11"/>
  <c r="I15" i="11"/>
  <c r="J15" i="11"/>
  <c r="K15" i="11"/>
  <c r="L15" i="11"/>
  <c r="M15" i="11"/>
  <c r="N15" i="11"/>
  <c r="O15" i="11"/>
  <c r="P15" i="11"/>
  <c r="R15" i="11"/>
  <c r="S15" i="11"/>
  <c r="T15" i="11"/>
  <c r="U15" i="11"/>
  <c r="V15" i="11"/>
  <c r="W15" i="11"/>
  <c r="X15" i="11"/>
  <c r="Y15" i="11"/>
  <c r="Z15" i="11"/>
  <c r="AB15" i="11"/>
  <c r="AC15" i="11"/>
  <c r="AD15" i="11"/>
  <c r="AE15" i="11"/>
  <c r="AF15" i="11"/>
  <c r="AG15" i="11"/>
  <c r="AH15" i="11"/>
  <c r="AI15" i="11"/>
  <c r="AJ15" i="11"/>
  <c r="AL15" i="11"/>
  <c r="AM15" i="11"/>
  <c r="AN15" i="11"/>
  <c r="AO15" i="11"/>
  <c r="AP15" i="11"/>
  <c r="AQ15" i="11"/>
  <c r="AR15" i="11"/>
  <c r="AS15" i="11"/>
  <c r="AT15" i="11"/>
  <c r="G11" i="11"/>
  <c r="G23" i="17"/>
  <c r="C27" i="20" s="1"/>
  <c r="Q11" i="11"/>
  <c r="AA11" i="11"/>
  <c r="I23" i="17"/>
  <c r="E27" i="20" s="1"/>
  <c r="AK11" i="11"/>
  <c r="J23" i="17" s="1"/>
  <c r="F27" i="20" s="1"/>
  <c r="AU11" i="11"/>
  <c r="K23" i="17"/>
  <c r="G27" i="20" s="1"/>
  <c r="H11" i="11"/>
  <c r="AW11" i="11" s="1"/>
  <c r="L23" i="17" s="1"/>
  <c r="H27" i="20" s="1"/>
  <c r="I11" i="11"/>
  <c r="J11" i="11"/>
  <c r="K11" i="11"/>
  <c r="L11" i="11"/>
  <c r="M11" i="11"/>
  <c r="N11" i="11"/>
  <c r="O11" i="11"/>
  <c r="P11" i="11"/>
  <c r="R11" i="11"/>
  <c r="S11" i="11"/>
  <c r="T11" i="11"/>
  <c r="U11" i="11"/>
  <c r="V11" i="11"/>
  <c r="W11" i="11"/>
  <c r="X11" i="11"/>
  <c r="Y11" i="11"/>
  <c r="Z11" i="11"/>
  <c r="AB11" i="11"/>
  <c r="AC11" i="11"/>
  <c r="AD11" i="11"/>
  <c r="AE11" i="11"/>
  <c r="AF11" i="11"/>
  <c r="AG11" i="11"/>
  <c r="AH11" i="11"/>
  <c r="AI11" i="11"/>
  <c r="AJ11" i="11"/>
  <c r="AL11" i="11"/>
  <c r="AM11" i="11"/>
  <c r="AN11" i="11"/>
  <c r="AO11" i="11"/>
  <c r="AP11" i="11"/>
  <c r="AQ11" i="11"/>
  <c r="AR11" i="11"/>
  <c r="AS11" i="11"/>
  <c r="AT11" i="11"/>
  <c r="G31" i="11"/>
  <c r="G24" i="17" s="1"/>
  <c r="C28" i="20" s="1"/>
  <c r="Q31" i="11"/>
  <c r="H24" i="17"/>
  <c r="D28" i="20" s="1"/>
  <c r="AA31" i="11"/>
  <c r="I24" i="17" s="1"/>
  <c r="E28" i="20" s="1"/>
  <c r="AK31" i="11"/>
  <c r="J24" i="17"/>
  <c r="F28" i="20" s="1"/>
  <c r="AU31" i="11"/>
  <c r="K24" i="17" s="1"/>
  <c r="G28" i="20" s="1"/>
  <c r="H31" i="11"/>
  <c r="I31" i="11"/>
  <c r="J31" i="11"/>
  <c r="K31" i="11"/>
  <c r="L31" i="11"/>
  <c r="M31" i="11"/>
  <c r="N31" i="11"/>
  <c r="O31" i="11"/>
  <c r="P31" i="11"/>
  <c r="R31" i="11"/>
  <c r="S31" i="11"/>
  <c r="T31" i="11"/>
  <c r="U31" i="11"/>
  <c r="V31" i="11"/>
  <c r="W31" i="11"/>
  <c r="X31" i="11"/>
  <c r="Y31" i="11"/>
  <c r="Z31" i="11"/>
  <c r="AB31" i="11"/>
  <c r="AC31" i="11"/>
  <c r="AD31" i="11"/>
  <c r="AE31" i="11"/>
  <c r="AF31" i="11"/>
  <c r="AG31" i="11"/>
  <c r="AH31" i="11"/>
  <c r="AI31" i="11"/>
  <c r="AJ31" i="11"/>
  <c r="AL31" i="11"/>
  <c r="AM31" i="11"/>
  <c r="AN31" i="11"/>
  <c r="AO31" i="11"/>
  <c r="AP31" i="11"/>
  <c r="AQ31" i="11"/>
  <c r="AR31" i="11"/>
  <c r="AS31" i="11"/>
  <c r="AT31" i="11"/>
  <c r="G39" i="11"/>
  <c r="G25" i="17"/>
  <c r="C29" i="20" s="1"/>
  <c r="Q39" i="11"/>
  <c r="H25" i="17" s="1"/>
  <c r="D29" i="20" s="1"/>
  <c r="AA39" i="11"/>
  <c r="I25" i="17"/>
  <c r="E29" i="20" s="1"/>
  <c r="AK39" i="11"/>
  <c r="J25" i="17" s="1"/>
  <c r="F29" i="20" s="1"/>
  <c r="AU39" i="11"/>
  <c r="K25" i="17"/>
  <c r="G29" i="20" s="1"/>
  <c r="H39" i="11"/>
  <c r="I39" i="11"/>
  <c r="J39" i="11"/>
  <c r="AW39" i="11" s="1"/>
  <c r="L25" i="17" s="1"/>
  <c r="H29" i="20" s="1"/>
  <c r="K39" i="11"/>
  <c r="L39" i="11"/>
  <c r="M39" i="11"/>
  <c r="N39" i="11"/>
  <c r="O39" i="11"/>
  <c r="P39" i="11"/>
  <c r="R39" i="11"/>
  <c r="S39" i="11"/>
  <c r="T39" i="11"/>
  <c r="U39" i="11"/>
  <c r="V39" i="11"/>
  <c r="W39" i="11"/>
  <c r="X39" i="11"/>
  <c r="Y39" i="11"/>
  <c r="Z39" i="11"/>
  <c r="AB39" i="11"/>
  <c r="AC39" i="11"/>
  <c r="AD39" i="11"/>
  <c r="AE39" i="11"/>
  <c r="AF39" i="11"/>
  <c r="AG39" i="11"/>
  <c r="AH39" i="11"/>
  <c r="AI39" i="11"/>
  <c r="AJ39" i="11"/>
  <c r="AL39" i="11"/>
  <c r="AM39" i="11"/>
  <c r="AN39" i="11"/>
  <c r="AO39" i="11"/>
  <c r="AP39" i="11"/>
  <c r="AQ39" i="11"/>
  <c r="AR39" i="11"/>
  <c r="AS39" i="11"/>
  <c r="AT39" i="11"/>
  <c r="G36" i="11"/>
  <c r="Q36" i="11"/>
  <c r="H26" i="17" s="1"/>
  <c r="D30" i="20" s="1"/>
  <c r="AA36" i="11"/>
  <c r="I26" i="17"/>
  <c r="E30" i="20" s="1"/>
  <c r="AK36" i="11"/>
  <c r="J26" i="17" s="1"/>
  <c r="F30" i="20" s="1"/>
  <c r="AU36" i="11"/>
  <c r="K26" i="17"/>
  <c r="G30" i="20" s="1"/>
  <c r="H36" i="11"/>
  <c r="I36" i="11"/>
  <c r="J36" i="11"/>
  <c r="AW36" i="11" s="1"/>
  <c r="L26" i="17" s="1"/>
  <c r="H30" i="20" s="1"/>
  <c r="K36" i="11"/>
  <c r="L36" i="11"/>
  <c r="M36" i="11"/>
  <c r="N36" i="11"/>
  <c r="O36" i="11"/>
  <c r="P36" i="11"/>
  <c r="R36" i="11"/>
  <c r="S36" i="11"/>
  <c r="T36" i="11"/>
  <c r="U36" i="11"/>
  <c r="V36" i="11"/>
  <c r="W36" i="11"/>
  <c r="X36" i="11"/>
  <c r="Y36" i="11"/>
  <c r="Z36" i="11"/>
  <c r="AB36" i="11"/>
  <c r="AC36" i="11"/>
  <c r="AD36" i="11"/>
  <c r="AE36" i="11"/>
  <c r="AF36" i="11"/>
  <c r="AG36" i="11"/>
  <c r="AH36" i="11"/>
  <c r="AI36" i="11"/>
  <c r="AJ36" i="11"/>
  <c r="AL36" i="11"/>
  <c r="AM36" i="11"/>
  <c r="AN36" i="11"/>
  <c r="AO36" i="11"/>
  <c r="AP36" i="11"/>
  <c r="AQ36" i="11"/>
  <c r="AR36" i="11"/>
  <c r="AS36" i="11"/>
  <c r="AT36" i="11"/>
  <c r="G19" i="11"/>
  <c r="G27" i="17" s="1"/>
  <c r="C31" i="20" s="1"/>
  <c r="Q19" i="11"/>
  <c r="H27" i="17"/>
  <c r="D31" i="20" s="1"/>
  <c r="AA19" i="11"/>
  <c r="AK19" i="11"/>
  <c r="J27" i="17"/>
  <c r="F31" i="20" s="1"/>
  <c r="AU19" i="11"/>
  <c r="K27" i="17" s="1"/>
  <c r="G31" i="20" s="1"/>
  <c r="H19" i="11"/>
  <c r="I19" i="11"/>
  <c r="AW19" i="11" s="1"/>
  <c r="L27" i="17" s="1"/>
  <c r="H31" i="20" s="1"/>
  <c r="J19" i="11"/>
  <c r="K19" i="11"/>
  <c r="L19" i="11"/>
  <c r="M19" i="11"/>
  <c r="N19" i="11"/>
  <c r="O19" i="11"/>
  <c r="P19" i="11"/>
  <c r="R19" i="11"/>
  <c r="S19" i="11"/>
  <c r="T19" i="11"/>
  <c r="U19" i="11"/>
  <c r="V19" i="11"/>
  <c r="W19" i="11"/>
  <c r="X19" i="11"/>
  <c r="Y19" i="11"/>
  <c r="Z19" i="11"/>
  <c r="AB19" i="11"/>
  <c r="AC19" i="11"/>
  <c r="AD19" i="11"/>
  <c r="AE19" i="11"/>
  <c r="AF19" i="11"/>
  <c r="AG19" i="11"/>
  <c r="AH19" i="11"/>
  <c r="AI19" i="11"/>
  <c r="AJ19" i="11"/>
  <c r="AL19" i="11"/>
  <c r="AM19" i="11"/>
  <c r="AN19" i="11"/>
  <c r="AO19" i="11"/>
  <c r="AP19" i="11"/>
  <c r="AQ19" i="11"/>
  <c r="AR19" i="11"/>
  <c r="AS19" i="11"/>
  <c r="AT19" i="11"/>
  <c r="G30" i="11"/>
  <c r="G28" i="17"/>
  <c r="C32" i="20" s="1"/>
  <c r="Q30" i="11"/>
  <c r="H28" i="17" s="1"/>
  <c r="D32" i="20" s="1"/>
  <c r="AA30" i="11"/>
  <c r="I28" i="17"/>
  <c r="E32" i="20" s="1"/>
  <c r="AK30" i="11"/>
  <c r="J28" i="17" s="1"/>
  <c r="F32" i="20" s="1"/>
  <c r="AU30" i="11"/>
  <c r="K28" i="17"/>
  <c r="G32" i="20" s="1"/>
  <c r="H30" i="11"/>
  <c r="I30" i="11"/>
  <c r="J30" i="11"/>
  <c r="AW30" i="11" s="1"/>
  <c r="L28" i="17" s="1"/>
  <c r="H32" i="20" s="1"/>
  <c r="K30" i="11"/>
  <c r="L30" i="11"/>
  <c r="M30" i="11"/>
  <c r="N30" i="11"/>
  <c r="O30" i="11"/>
  <c r="P30" i="11"/>
  <c r="R30" i="11"/>
  <c r="S30" i="11"/>
  <c r="T30" i="11"/>
  <c r="U30" i="11"/>
  <c r="V30" i="11"/>
  <c r="W30" i="11"/>
  <c r="X30" i="11"/>
  <c r="Y30" i="11"/>
  <c r="Z30" i="11"/>
  <c r="AB30" i="11"/>
  <c r="AC30" i="11"/>
  <c r="AD30" i="11"/>
  <c r="AE30" i="11"/>
  <c r="AF30" i="11"/>
  <c r="AG30" i="11"/>
  <c r="AH30" i="11"/>
  <c r="AI30" i="11"/>
  <c r="AJ30" i="11"/>
  <c r="AL30" i="11"/>
  <c r="AM30" i="11"/>
  <c r="AN30" i="11"/>
  <c r="AO30" i="11"/>
  <c r="AP30" i="11"/>
  <c r="AQ30" i="11"/>
  <c r="AR30" i="11"/>
  <c r="AS30" i="11"/>
  <c r="AT30" i="11"/>
  <c r="G37" i="11"/>
  <c r="G29" i="17" s="1"/>
  <c r="C33" i="20" s="1"/>
  <c r="Q37" i="11"/>
  <c r="H29" i="17"/>
  <c r="D33" i="20" s="1"/>
  <c r="AA37" i="11"/>
  <c r="I29" i="17" s="1"/>
  <c r="E33" i="20" s="1"/>
  <c r="AK37" i="11"/>
  <c r="J29" i="17"/>
  <c r="F33" i="20" s="1"/>
  <c r="AU37" i="11"/>
  <c r="K29" i="17" s="1"/>
  <c r="G33" i="20" s="1"/>
  <c r="H37" i="11"/>
  <c r="I37" i="11"/>
  <c r="J37" i="11"/>
  <c r="K37" i="11"/>
  <c r="AW37" i="11" s="1"/>
  <c r="L29" i="17" s="1"/>
  <c r="H33" i="20" s="1"/>
  <c r="L37" i="11"/>
  <c r="M37" i="11"/>
  <c r="N37" i="11"/>
  <c r="O37" i="11"/>
  <c r="P37" i="11"/>
  <c r="R37" i="11"/>
  <c r="S37" i="11"/>
  <c r="T37" i="11"/>
  <c r="U37" i="11"/>
  <c r="V37" i="11"/>
  <c r="W37" i="11"/>
  <c r="X37" i="11"/>
  <c r="Y37" i="11"/>
  <c r="Z37" i="11"/>
  <c r="AB37" i="11"/>
  <c r="AC37" i="11"/>
  <c r="AD37" i="11"/>
  <c r="AE37" i="11"/>
  <c r="AF37" i="11"/>
  <c r="AG37" i="11"/>
  <c r="AH37" i="11"/>
  <c r="AI37" i="11"/>
  <c r="AJ37" i="11"/>
  <c r="AL37" i="11"/>
  <c r="AM37" i="11"/>
  <c r="AN37" i="11"/>
  <c r="AO37" i="11"/>
  <c r="AP37" i="11"/>
  <c r="AQ37" i="11"/>
  <c r="AR37" i="11"/>
  <c r="AS37" i="11"/>
  <c r="AT37" i="11"/>
  <c r="G25" i="11"/>
  <c r="G30" i="17"/>
  <c r="C34" i="20" s="1"/>
  <c r="Q25" i="11"/>
  <c r="H30" i="17" s="1"/>
  <c r="D34" i="20" s="1"/>
  <c r="AA25" i="11"/>
  <c r="I30" i="17"/>
  <c r="E34" i="20" s="1"/>
  <c r="AK25" i="11"/>
  <c r="J30" i="17" s="1"/>
  <c r="F34" i="20" s="1"/>
  <c r="AU25" i="11"/>
  <c r="K30" i="17"/>
  <c r="G34" i="20" s="1"/>
  <c r="H25" i="11"/>
  <c r="AW25" i="11" s="1"/>
  <c r="L30" i="17" s="1"/>
  <c r="H34" i="20" s="1"/>
  <c r="I25" i="11"/>
  <c r="J25" i="11"/>
  <c r="K25" i="11"/>
  <c r="L25" i="11"/>
  <c r="M25" i="11"/>
  <c r="N25" i="11"/>
  <c r="O25" i="11"/>
  <c r="P25" i="11"/>
  <c r="R25" i="11"/>
  <c r="S25" i="11"/>
  <c r="T25" i="11"/>
  <c r="U25" i="11"/>
  <c r="V25" i="11"/>
  <c r="W25" i="11"/>
  <c r="X25" i="11"/>
  <c r="Y25" i="11"/>
  <c r="Z25" i="11"/>
  <c r="AB25" i="11"/>
  <c r="AC25" i="11"/>
  <c r="AD25" i="11"/>
  <c r="AE25" i="11"/>
  <c r="AF25" i="11"/>
  <c r="AG25" i="11"/>
  <c r="AH25" i="11"/>
  <c r="AI25" i="11"/>
  <c r="AJ25" i="11"/>
  <c r="AL25" i="11"/>
  <c r="AM25" i="11"/>
  <c r="AN25" i="11"/>
  <c r="AO25" i="11"/>
  <c r="AP25" i="11"/>
  <c r="AQ25" i="11"/>
  <c r="AR25" i="11"/>
  <c r="AS25" i="11"/>
  <c r="AT25" i="11"/>
  <c r="G33" i="11"/>
  <c r="G31" i="17" s="1"/>
  <c r="C35" i="20" s="1"/>
  <c r="Q33" i="11"/>
  <c r="H31" i="17"/>
  <c r="D35" i="20" s="1"/>
  <c r="AA33" i="11"/>
  <c r="I31" i="17" s="1"/>
  <c r="E35" i="20" s="1"/>
  <c r="AK33" i="11"/>
  <c r="J31" i="17"/>
  <c r="F35" i="20" s="1"/>
  <c r="AU33" i="11"/>
  <c r="K31" i="17" s="1"/>
  <c r="G35" i="20" s="1"/>
  <c r="H33" i="11"/>
  <c r="I33" i="11"/>
  <c r="J33" i="11"/>
  <c r="K33" i="11"/>
  <c r="L33" i="11"/>
  <c r="M33" i="11"/>
  <c r="N33" i="11"/>
  <c r="O33" i="11"/>
  <c r="P33" i="11"/>
  <c r="R33" i="11"/>
  <c r="S33" i="11"/>
  <c r="T33" i="11"/>
  <c r="U33" i="11"/>
  <c r="V33" i="11"/>
  <c r="W33" i="11"/>
  <c r="X33" i="11"/>
  <c r="Y33" i="11"/>
  <c r="Z33" i="11"/>
  <c r="AB33" i="11"/>
  <c r="AC33" i="11"/>
  <c r="AD33" i="11"/>
  <c r="AE33" i="11"/>
  <c r="AF33" i="11"/>
  <c r="AG33" i="11"/>
  <c r="AH33" i="11"/>
  <c r="AI33" i="11"/>
  <c r="AJ33" i="11"/>
  <c r="AL33" i="11"/>
  <c r="AM33" i="11"/>
  <c r="AN33" i="11"/>
  <c r="AO33" i="11"/>
  <c r="AP33" i="11"/>
  <c r="AQ33" i="11"/>
  <c r="AR33" i="11"/>
  <c r="AS33" i="11"/>
  <c r="AT33" i="11"/>
  <c r="G24" i="11"/>
  <c r="G33" i="17"/>
  <c r="C37" i="20" s="1"/>
  <c r="Q24" i="11"/>
  <c r="AA24" i="11"/>
  <c r="I33" i="17"/>
  <c r="E37" i="20" s="1"/>
  <c r="AK24" i="11"/>
  <c r="J33" i="17" s="1"/>
  <c r="F37" i="20" s="1"/>
  <c r="AU24" i="11"/>
  <c r="K33" i="17"/>
  <c r="G37" i="20" s="1"/>
  <c r="H24" i="11"/>
  <c r="I24" i="11"/>
  <c r="J24" i="11"/>
  <c r="AW24" i="11" s="1"/>
  <c r="L33" i="17" s="1"/>
  <c r="H37" i="20" s="1"/>
  <c r="K24" i="11"/>
  <c r="L24" i="11"/>
  <c r="M24" i="11"/>
  <c r="N24" i="11"/>
  <c r="O24" i="11"/>
  <c r="P24" i="11"/>
  <c r="R24" i="11"/>
  <c r="S24" i="11"/>
  <c r="T24" i="11"/>
  <c r="U24" i="11"/>
  <c r="V24" i="11"/>
  <c r="W24" i="11"/>
  <c r="X24" i="11"/>
  <c r="Y24" i="11"/>
  <c r="Z24" i="11"/>
  <c r="AB24" i="11"/>
  <c r="AC24" i="11"/>
  <c r="AD24" i="11"/>
  <c r="AE24" i="11"/>
  <c r="AF24" i="11"/>
  <c r="AG24" i="11"/>
  <c r="AH24" i="11"/>
  <c r="AI24" i="11"/>
  <c r="AJ24" i="11"/>
  <c r="AL24" i="11"/>
  <c r="AM24" i="11"/>
  <c r="AN24" i="11"/>
  <c r="AO24" i="11"/>
  <c r="AP24" i="11"/>
  <c r="AQ24" i="11"/>
  <c r="AR24" i="11"/>
  <c r="AS24" i="11"/>
  <c r="AT24" i="11"/>
  <c r="G18" i="11"/>
  <c r="G34" i="17" s="1"/>
  <c r="C38" i="20" s="1"/>
  <c r="Q18" i="11"/>
  <c r="H34" i="17"/>
  <c r="D38" i="20" s="1"/>
  <c r="AA18" i="11"/>
  <c r="I34" i="17" s="1"/>
  <c r="E38" i="20" s="1"/>
  <c r="AK18" i="11"/>
  <c r="J34" i="17"/>
  <c r="F38" i="20" s="1"/>
  <c r="AU18" i="11"/>
  <c r="K34" i="17" s="1"/>
  <c r="G38" i="20" s="1"/>
  <c r="H18" i="11"/>
  <c r="I18" i="11"/>
  <c r="J18" i="11"/>
  <c r="K18" i="11"/>
  <c r="L18" i="11"/>
  <c r="M18" i="11"/>
  <c r="N18" i="11"/>
  <c r="O18" i="11"/>
  <c r="P18" i="11"/>
  <c r="R18" i="11"/>
  <c r="S18" i="11"/>
  <c r="T18" i="11"/>
  <c r="U18" i="11"/>
  <c r="V18" i="11"/>
  <c r="W18" i="11"/>
  <c r="X18" i="11"/>
  <c r="Y18" i="11"/>
  <c r="Z18" i="11"/>
  <c r="AB18" i="11"/>
  <c r="AC18" i="11"/>
  <c r="AD18" i="11"/>
  <c r="AE18" i="11"/>
  <c r="AF18" i="11"/>
  <c r="AG18" i="11"/>
  <c r="AH18" i="11"/>
  <c r="AI18" i="11"/>
  <c r="AJ18" i="11"/>
  <c r="AL18" i="11"/>
  <c r="AM18" i="11"/>
  <c r="AN18" i="11"/>
  <c r="AO18" i="11"/>
  <c r="AP18" i="11"/>
  <c r="AQ18" i="11"/>
  <c r="AR18" i="11"/>
  <c r="AS18" i="11"/>
  <c r="AT18" i="11"/>
  <c r="G35" i="11"/>
  <c r="G35" i="17"/>
  <c r="C39" i="20" s="1"/>
  <c r="Q35" i="11"/>
  <c r="H35" i="17" s="1"/>
  <c r="D39" i="20" s="1"/>
  <c r="AA35" i="11"/>
  <c r="I35" i="17"/>
  <c r="E39" i="20" s="1"/>
  <c r="AK35" i="11"/>
  <c r="J35" i="17" s="1"/>
  <c r="F39" i="20" s="1"/>
  <c r="AU35" i="11"/>
  <c r="K35" i="17"/>
  <c r="G39" i="20" s="1"/>
  <c r="H35" i="11"/>
  <c r="I35" i="11"/>
  <c r="J35" i="11"/>
  <c r="K35" i="11"/>
  <c r="L35" i="11"/>
  <c r="M35" i="11"/>
  <c r="N35" i="11"/>
  <c r="O35" i="11"/>
  <c r="P35" i="11"/>
  <c r="R35" i="11"/>
  <c r="S35" i="11"/>
  <c r="T35" i="11"/>
  <c r="U35" i="11"/>
  <c r="V35" i="11"/>
  <c r="W35" i="11"/>
  <c r="X35" i="11"/>
  <c r="Y35" i="11"/>
  <c r="Z35" i="11"/>
  <c r="AB35" i="11"/>
  <c r="AC35" i="11"/>
  <c r="AD35" i="11"/>
  <c r="AE35" i="11"/>
  <c r="AF35" i="11"/>
  <c r="AG35" i="11"/>
  <c r="AH35" i="11"/>
  <c r="AI35" i="11"/>
  <c r="AJ35" i="11"/>
  <c r="AL35" i="11"/>
  <c r="AM35" i="11"/>
  <c r="AN35" i="11"/>
  <c r="AO35" i="11"/>
  <c r="AP35" i="11"/>
  <c r="AQ35" i="11"/>
  <c r="AR35" i="11"/>
  <c r="AS35" i="11"/>
  <c r="AT35" i="11"/>
  <c r="AW35" i="11"/>
  <c r="L35" i="17" s="1"/>
  <c r="H39" i="20" s="1"/>
  <c r="G6" i="11"/>
  <c r="Q6" i="11"/>
  <c r="H36" i="17" s="1"/>
  <c r="D40" i="20" s="1"/>
  <c r="AA6" i="11"/>
  <c r="I36" i="17"/>
  <c r="E40" i="20" s="1"/>
  <c r="AK6" i="11"/>
  <c r="J36" i="17" s="1"/>
  <c r="F40" i="20" s="1"/>
  <c r="AU6" i="11"/>
  <c r="K36" i="17"/>
  <c r="G40" i="20" s="1"/>
  <c r="H6" i="11"/>
  <c r="AW6" i="11" s="1"/>
  <c r="L36" i="17" s="1"/>
  <c r="H40" i="20" s="1"/>
  <c r="I6" i="11"/>
  <c r="J6" i="11"/>
  <c r="K6" i="11"/>
  <c r="L6" i="11"/>
  <c r="M6" i="11"/>
  <c r="N6" i="11"/>
  <c r="O6" i="11"/>
  <c r="P6" i="11"/>
  <c r="R6" i="11"/>
  <c r="S6" i="11"/>
  <c r="T6" i="11"/>
  <c r="U6" i="11"/>
  <c r="V6" i="11"/>
  <c r="W6" i="11"/>
  <c r="X6" i="11"/>
  <c r="Y6" i="11"/>
  <c r="Z6" i="11"/>
  <c r="AB6" i="11"/>
  <c r="AC6" i="11"/>
  <c r="AD6" i="11"/>
  <c r="AE6" i="11"/>
  <c r="AF6" i="11"/>
  <c r="AG6" i="11"/>
  <c r="AH6" i="11"/>
  <c r="AI6" i="11"/>
  <c r="AJ6" i="11"/>
  <c r="AL6" i="11"/>
  <c r="AM6" i="11"/>
  <c r="AN6" i="11"/>
  <c r="AO6" i="11"/>
  <c r="AP6" i="11"/>
  <c r="AQ6" i="11"/>
  <c r="AR6" i="11"/>
  <c r="AS6" i="11"/>
  <c r="AT6" i="11"/>
  <c r="G21" i="11"/>
  <c r="G37" i="17" s="1"/>
  <c r="C41" i="20" s="1"/>
  <c r="Q21" i="11"/>
  <c r="H37" i="17"/>
  <c r="D41" i="20" s="1"/>
  <c r="AA21" i="11"/>
  <c r="AK21" i="11"/>
  <c r="J37" i="17"/>
  <c r="F41" i="20" s="1"/>
  <c r="AU21" i="11"/>
  <c r="K37" i="17" s="1"/>
  <c r="G41" i="20" s="1"/>
  <c r="H21" i="11"/>
  <c r="I21" i="11"/>
  <c r="J21" i="11"/>
  <c r="K21" i="11"/>
  <c r="L21" i="11"/>
  <c r="M21" i="11"/>
  <c r="N21" i="11"/>
  <c r="O21" i="11"/>
  <c r="P21" i="11"/>
  <c r="R21" i="11"/>
  <c r="S21" i="11"/>
  <c r="T21" i="11"/>
  <c r="U21" i="11"/>
  <c r="V21" i="11"/>
  <c r="W21" i="11"/>
  <c r="X21" i="11"/>
  <c r="Y21" i="11"/>
  <c r="Z21" i="11"/>
  <c r="AB21" i="11"/>
  <c r="AC21" i="11"/>
  <c r="AD21" i="11"/>
  <c r="AE21" i="11"/>
  <c r="AF21" i="11"/>
  <c r="AG21" i="11"/>
  <c r="AH21" i="11"/>
  <c r="AI21" i="11"/>
  <c r="AJ21" i="11"/>
  <c r="AL21" i="11"/>
  <c r="AM21" i="11"/>
  <c r="AN21" i="11"/>
  <c r="AO21" i="11"/>
  <c r="AP21" i="11"/>
  <c r="AQ21" i="11"/>
  <c r="AR21" i="11"/>
  <c r="AS21" i="11"/>
  <c r="AT21" i="11"/>
  <c r="G17" i="11"/>
  <c r="G38" i="17"/>
  <c r="C42" i="20" s="1"/>
  <c r="Q17" i="11"/>
  <c r="H38" i="17" s="1"/>
  <c r="D42" i="20" s="1"/>
  <c r="AA17" i="11"/>
  <c r="I38" i="17"/>
  <c r="E42" i="20" s="1"/>
  <c r="AK17" i="11"/>
  <c r="J38" i="17" s="1"/>
  <c r="F42" i="20" s="1"/>
  <c r="AU17" i="11"/>
  <c r="K38" i="17"/>
  <c r="G42" i="20" s="1"/>
  <c r="H17" i="11"/>
  <c r="AW17" i="11" s="1"/>
  <c r="L38" i="17" s="1"/>
  <c r="H42" i="20" s="1"/>
  <c r="I17" i="11"/>
  <c r="J17" i="11"/>
  <c r="K17" i="11"/>
  <c r="L17" i="11"/>
  <c r="M17" i="11"/>
  <c r="N17" i="11"/>
  <c r="O17" i="11"/>
  <c r="P17" i="11"/>
  <c r="R17" i="11"/>
  <c r="S17" i="11"/>
  <c r="T17" i="11"/>
  <c r="U17" i="11"/>
  <c r="V17" i="11"/>
  <c r="W17" i="11"/>
  <c r="X17" i="11"/>
  <c r="Y17" i="11"/>
  <c r="Z17" i="11"/>
  <c r="AB17" i="11"/>
  <c r="AC17" i="11"/>
  <c r="AD17" i="11"/>
  <c r="AE17" i="11"/>
  <c r="AF17" i="11"/>
  <c r="AG17" i="11"/>
  <c r="AH17" i="11"/>
  <c r="AI17" i="11"/>
  <c r="AJ17" i="11"/>
  <c r="AL17" i="11"/>
  <c r="AM17" i="11"/>
  <c r="AN17" i="11"/>
  <c r="AO17" i="11"/>
  <c r="AP17" i="11"/>
  <c r="AQ17" i="11"/>
  <c r="AR17" i="11"/>
  <c r="AS17" i="11"/>
  <c r="AT17" i="11"/>
  <c r="G2" i="11"/>
  <c r="G39" i="17" s="1"/>
  <c r="C43" i="20" s="1"/>
  <c r="Q2" i="11"/>
  <c r="H39" i="17"/>
  <c r="D43" i="20" s="1"/>
  <c r="AA2" i="11"/>
  <c r="I39" i="17" s="1"/>
  <c r="E43" i="20" s="1"/>
  <c r="AK2" i="11"/>
  <c r="J39" i="17"/>
  <c r="F43" i="20" s="1"/>
  <c r="AU2" i="11"/>
  <c r="K39" i="17" s="1"/>
  <c r="G43" i="20" s="1"/>
  <c r="H2" i="11"/>
  <c r="I2" i="11"/>
  <c r="J2" i="11"/>
  <c r="K2" i="11"/>
  <c r="L2" i="11"/>
  <c r="M2" i="11"/>
  <c r="N2" i="11"/>
  <c r="O2" i="11"/>
  <c r="P2" i="11"/>
  <c r="R2" i="11"/>
  <c r="S2" i="11"/>
  <c r="T2" i="11"/>
  <c r="U2" i="11"/>
  <c r="V2" i="11"/>
  <c r="W2" i="11"/>
  <c r="X2" i="11"/>
  <c r="Y2" i="11"/>
  <c r="Z2" i="11"/>
  <c r="AB2" i="11"/>
  <c r="AC2" i="11"/>
  <c r="AD2" i="11"/>
  <c r="AE2" i="11"/>
  <c r="AF2" i="11"/>
  <c r="AG2" i="11"/>
  <c r="AH2" i="11"/>
  <c r="AI2" i="11"/>
  <c r="AJ2" i="11"/>
  <c r="AL2" i="11"/>
  <c r="AM2" i="11"/>
  <c r="AN2" i="11"/>
  <c r="AO2" i="11"/>
  <c r="AP2" i="11"/>
  <c r="AQ2" i="11"/>
  <c r="AR2" i="11"/>
  <c r="AS2" i="11"/>
  <c r="AT2" i="11"/>
  <c r="G42" i="11"/>
  <c r="G40" i="17"/>
  <c r="C44" i="20" s="1"/>
  <c r="Q42" i="11"/>
  <c r="H40" i="17" s="1"/>
  <c r="D44" i="20" s="1"/>
  <c r="AA42" i="11"/>
  <c r="I40" i="17"/>
  <c r="E44" i="20" s="1"/>
  <c r="AK42" i="11"/>
  <c r="J40" i="17" s="1"/>
  <c r="F44" i="20" s="1"/>
  <c r="AU42" i="11"/>
  <c r="K40" i="17"/>
  <c r="G44" i="20" s="1"/>
  <c r="H42" i="11"/>
  <c r="I42" i="11"/>
  <c r="J42" i="11"/>
  <c r="AW42" i="11" s="1"/>
  <c r="L40" i="17" s="1"/>
  <c r="H44" i="20" s="1"/>
  <c r="K42" i="11"/>
  <c r="L42" i="11"/>
  <c r="M42" i="11"/>
  <c r="N42" i="11"/>
  <c r="O42" i="11"/>
  <c r="P42" i="11"/>
  <c r="R42" i="11"/>
  <c r="S42" i="11"/>
  <c r="T42" i="11"/>
  <c r="U42" i="11"/>
  <c r="V42" i="11"/>
  <c r="W42" i="11"/>
  <c r="X42" i="11"/>
  <c r="Y42" i="11"/>
  <c r="Z42" i="11"/>
  <c r="AB42" i="11"/>
  <c r="AC42" i="11"/>
  <c r="AD42" i="11"/>
  <c r="AE42" i="11"/>
  <c r="AF42" i="11"/>
  <c r="AG42" i="11"/>
  <c r="AH42" i="11"/>
  <c r="AI42" i="11"/>
  <c r="AJ42" i="11"/>
  <c r="AL42" i="11"/>
  <c r="AM42" i="11"/>
  <c r="AN42" i="11"/>
  <c r="AO42" i="11"/>
  <c r="AP42" i="11"/>
  <c r="AQ42" i="11"/>
  <c r="AR42" i="11"/>
  <c r="AS42" i="11"/>
  <c r="AT42" i="11"/>
  <c r="G23" i="11"/>
  <c r="G41" i="17" s="1"/>
  <c r="C45" i="20" s="1"/>
  <c r="Q23" i="11"/>
  <c r="H41" i="17"/>
  <c r="D45" i="20" s="1"/>
  <c r="AA23" i="11"/>
  <c r="I41" i="17" s="1"/>
  <c r="E45" i="20" s="1"/>
  <c r="AK23" i="11"/>
  <c r="J41" i="17"/>
  <c r="F45" i="20" s="1"/>
  <c r="AU23" i="11"/>
  <c r="K41" i="17" s="1"/>
  <c r="G45" i="20" s="1"/>
  <c r="H23" i="11"/>
  <c r="I23" i="11"/>
  <c r="J23" i="11"/>
  <c r="K23" i="11"/>
  <c r="AW23" i="11" s="1"/>
  <c r="L41" i="17" s="1"/>
  <c r="H45" i="20" s="1"/>
  <c r="L23" i="11"/>
  <c r="M23" i="11"/>
  <c r="N23" i="11"/>
  <c r="O23" i="11"/>
  <c r="P23" i="11"/>
  <c r="R23" i="11"/>
  <c r="S23" i="11"/>
  <c r="T23" i="11"/>
  <c r="U23" i="11"/>
  <c r="V23" i="11"/>
  <c r="W23" i="11"/>
  <c r="X23" i="11"/>
  <c r="Y23" i="11"/>
  <c r="Z23" i="11"/>
  <c r="AB23" i="11"/>
  <c r="AC23" i="11"/>
  <c r="AD23" i="11"/>
  <c r="AE23" i="11"/>
  <c r="AF23" i="11"/>
  <c r="AG23" i="11"/>
  <c r="AH23" i="11"/>
  <c r="AI23" i="11"/>
  <c r="AJ23" i="11"/>
  <c r="AL23" i="11"/>
  <c r="AM23" i="11"/>
  <c r="AN23" i="11"/>
  <c r="AO23" i="11"/>
  <c r="AP23" i="11"/>
  <c r="AQ23" i="11"/>
  <c r="AR23" i="11"/>
  <c r="AS23" i="11"/>
  <c r="AT23" i="11"/>
  <c r="G43" i="11"/>
  <c r="G42" i="17"/>
  <c r="C46" i="20" s="1"/>
  <c r="Q43" i="11"/>
  <c r="H42" i="17" s="1"/>
  <c r="D46" i="20" s="1"/>
  <c r="AA43" i="11"/>
  <c r="I42" i="17"/>
  <c r="E46" i="20" s="1"/>
  <c r="AK43" i="11"/>
  <c r="J42" i="17" s="1"/>
  <c r="F46" i="20" s="1"/>
  <c r="AU43" i="11"/>
  <c r="K42" i="17"/>
  <c r="G46" i="20" s="1"/>
  <c r="H43" i="11"/>
  <c r="AW43" i="11" s="1"/>
  <c r="L42" i="17" s="1"/>
  <c r="H46" i="20" s="1"/>
  <c r="I43" i="11"/>
  <c r="J43" i="11"/>
  <c r="K43" i="11"/>
  <c r="L43" i="11"/>
  <c r="M43" i="11"/>
  <c r="N43" i="11"/>
  <c r="O43" i="11"/>
  <c r="P43" i="11"/>
  <c r="R43" i="11"/>
  <c r="S43" i="11"/>
  <c r="T43" i="11"/>
  <c r="U43" i="11"/>
  <c r="V43" i="11"/>
  <c r="W43" i="11"/>
  <c r="X43" i="11"/>
  <c r="Y43" i="11"/>
  <c r="Z43" i="11"/>
  <c r="AB43" i="11"/>
  <c r="AC43" i="11"/>
  <c r="AD43" i="11"/>
  <c r="AE43" i="11"/>
  <c r="AF43" i="11"/>
  <c r="AG43" i="11"/>
  <c r="AH43" i="11"/>
  <c r="AI43" i="11"/>
  <c r="AJ43" i="11"/>
  <c r="AL43" i="11"/>
  <c r="AM43" i="11"/>
  <c r="AN43" i="11"/>
  <c r="AO43" i="11"/>
  <c r="AP43" i="11"/>
  <c r="AQ43" i="11"/>
  <c r="AR43" i="11"/>
  <c r="AS43" i="11"/>
  <c r="AT43" i="11"/>
  <c r="C43" i="11"/>
  <c r="C42" i="17" s="1"/>
  <c r="B46" i="20" s="1"/>
  <c r="C23" i="11"/>
  <c r="C41" i="17"/>
  <c r="B45" i="20" s="1"/>
  <c r="C42" i="11"/>
  <c r="C40" i="17" s="1"/>
  <c r="B44" i="20" s="1"/>
  <c r="C2" i="11"/>
  <c r="C39" i="17"/>
  <c r="B43" i="20" s="1"/>
  <c r="C17" i="11"/>
  <c r="C38" i="17" s="1"/>
  <c r="B42" i="20" s="1"/>
  <c r="C21" i="11"/>
  <c r="C37" i="17"/>
  <c r="B41" i="20" s="1"/>
  <c r="C6" i="11"/>
  <c r="C36" i="17" s="1"/>
  <c r="B40" i="20" s="1"/>
  <c r="C35" i="11"/>
  <c r="C35" i="17"/>
  <c r="B39" i="20" s="1"/>
  <c r="C18" i="11"/>
  <c r="C34" i="17" s="1"/>
  <c r="B38" i="20" s="1"/>
  <c r="C24" i="11"/>
  <c r="C33" i="17"/>
  <c r="B37" i="20" s="1"/>
  <c r="C29" i="11"/>
  <c r="C32" i="17" s="1"/>
  <c r="B36" i="20" s="1"/>
  <c r="C33" i="11"/>
  <c r="C31" i="17"/>
  <c r="B35" i="20" s="1"/>
  <c r="C25" i="11"/>
  <c r="C30" i="17" s="1"/>
  <c r="B34" i="20" s="1"/>
  <c r="C37" i="11"/>
  <c r="C29" i="17"/>
  <c r="B33" i="20" s="1"/>
  <c r="C30" i="11"/>
  <c r="C28" i="17" s="1"/>
  <c r="B32" i="20" s="1"/>
  <c r="C19" i="11"/>
  <c r="C27" i="17"/>
  <c r="B31" i="20" s="1"/>
  <c r="C36" i="11"/>
  <c r="C26" i="17" s="1"/>
  <c r="B30" i="20" s="1"/>
  <c r="C39" i="11"/>
  <c r="C25" i="17"/>
  <c r="B29" i="20" s="1"/>
  <c r="C31" i="11"/>
  <c r="C24" i="17" s="1"/>
  <c r="B28" i="20" s="1"/>
  <c r="C11" i="11"/>
  <c r="C23" i="17"/>
  <c r="B27" i="20" s="1"/>
  <c r="C15" i="11"/>
  <c r="C22" i="17" s="1"/>
  <c r="B26" i="20" s="1"/>
  <c r="C38" i="11"/>
  <c r="C21" i="17"/>
  <c r="B25" i="20" s="1"/>
  <c r="C14" i="11"/>
  <c r="C20" i="17" s="1"/>
  <c r="B24" i="20" s="1"/>
  <c r="C27" i="11"/>
  <c r="C19" i="17"/>
  <c r="B23" i="20" s="1"/>
  <c r="C28" i="11"/>
  <c r="C18" i="17" s="1"/>
  <c r="B22" i="20" s="1"/>
  <c r="C16" i="11"/>
  <c r="C17" i="17"/>
  <c r="B21" i="20" s="1"/>
  <c r="C13" i="11"/>
  <c r="C16" i="17" s="1"/>
  <c r="B20" i="20" s="1"/>
  <c r="C22" i="11"/>
  <c r="C15" i="17"/>
  <c r="B19" i="20" s="1"/>
  <c r="C32" i="11"/>
  <c r="C14" i="17" s="1"/>
  <c r="B18" i="20" s="1"/>
  <c r="C4" i="11"/>
  <c r="C13" i="17"/>
  <c r="B17" i="20" s="1"/>
  <c r="C8" i="11"/>
  <c r="C12" i="17" s="1"/>
  <c r="B16" i="20" s="1"/>
  <c r="C12" i="11"/>
  <c r="C11" i="17"/>
  <c r="B15" i="20" s="1"/>
  <c r="C10" i="11"/>
  <c r="C10" i="17" s="1"/>
  <c r="B14" i="20" s="1"/>
  <c r="C41" i="11"/>
  <c r="C9" i="17"/>
  <c r="B13" i="20" s="1"/>
  <c r="C7" i="11"/>
  <c r="C8" i="17" s="1"/>
  <c r="B12" i="20" s="1"/>
  <c r="C5" i="11"/>
  <c r="C7" i="17"/>
  <c r="B11" i="20" s="1"/>
  <c r="C20" i="11"/>
  <c r="C6" i="17" s="1"/>
  <c r="B10" i="20" s="1"/>
  <c r="C34" i="11"/>
  <c r="C5" i="17"/>
  <c r="B9" i="20" s="1"/>
  <c r="C40" i="11"/>
  <c r="C4" i="17" s="1"/>
  <c r="B8" i="20" s="1"/>
  <c r="C26" i="11"/>
  <c r="C3" i="17"/>
  <c r="B7" i="20" s="1"/>
  <c r="C3" i="11"/>
  <c r="C2" i="17" s="1"/>
  <c r="B6" i="20" s="1"/>
  <c r="A7" i="21"/>
  <c r="A8" i="2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C5" i="12"/>
  <c r="C2" i="19"/>
  <c r="B6" i="21" s="1"/>
  <c r="G5" i="12"/>
  <c r="Q5" i="12"/>
  <c r="H2" i="19"/>
  <c r="D6" i="21" s="1"/>
  <c r="AA5" i="12"/>
  <c r="I2" i="19" s="1"/>
  <c r="E6" i="21" s="1"/>
  <c r="AK5" i="12"/>
  <c r="J2" i="19"/>
  <c r="F6" i="21" s="1"/>
  <c r="AU5" i="12"/>
  <c r="K2" i="19" s="1"/>
  <c r="G6" i="21" s="1"/>
  <c r="H5" i="12"/>
  <c r="I5" i="12"/>
  <c r="J5" i="12"/>
  <c r="K5" i="12"/>
  <c r="L5" i="12"/>
  <c r="M5" i="12"/>
  <c r="N5" i="12"/>
  <c r="O5" i="12"/>
  <c r="P5" i="12"/>
  <c r="R5" i="12"/>
  <c r="S5" i="12"/>
  <c r="T5" i="12"/>
  <c r="U5" i="12"/>
  <c r="V5" i="12"/>
  <c r="W5" i="12"/>
  <c r="X5" i="12"/>
  <c r="Y5" i="12"/>
  <c r="Z5" i="12"/>
  <c r="AB5" i="12"/>
  <c r="AC5" i="12"/>
  <c r="AD5" i="12"/>
  <c r="AE5" i="12"/>
  <c r="AF5" i="12"/>
  <c r="AG5" i="12"/>
  <c r="AH5" i="12"/>
  <c r="AI5" i="12"/>
  <c r="AJ5" i="12"/>
  <c r="AL5" i="12"/>
  <c r="AM5" i="12"/>
  <c r="AN5" i="12"/>
  <c r="AO5" i="12"/>
  <c r="AP5" i="12"/>
  <c r="AQ5" i="12"/>
  <c r="AR5" i="12"/>
  <c r="AS5" i="12"/>
  <c r="AT5" i="12"/>
  <c r="C26" i="12"/>
  <c r="C3" i="19"/>
  <c r="B7" i="21" s="1"/>
  <c r="G26" i="12"/>
  <c r="G3" i="19" s="1"/>
  <c r="C7" i="21" s="1"/>
  <c r="Q26" i="12"/>
  <c r="H3" i="19"/>
  <c r="D7" i="21" s="1"/>
  <c r="AA26" i="12"/>
  <c r="I3" i="19" s="1"/>
  <c r="E7" i="21" s="1"/>
  <c r="AK26" i="12"/>
  <c r="J3" i="19"/>
  <c r="F7" i="21" s="1"/>
  <c r="AU26" i="12"/>
  <c r="K3" i="19" s="1"/>
  <c r="G7" i="21" s="1"/>
  <c r="H26" i="12"/>
  <c r="I26" i="12"/>
  <c r="J26" i="12"/>
  <c r="K26" i="12"/>
  <c r="L26" i="12"/>
  <c r="M26" i="12"/>
  <c r="N26" i="12"/>
  <c r="O26" i="12"/>
  <c r="P26" i="12"/>
  <c r="R26" i="12"/>
  <c r="S26" i="12"/>
  <c r="T26" i="12"/>
  <c r="U26" i="12"/>
  <c r="V26" i="12"/>
  <c r="W26" i="12"/>
  <c r="X26" i="12"/>
  <c r="Y26" i="12"/>
  <c r="Z26" i="12"/>
  <c r="AB26" i="12"/>
  <c r="AC26" i="12"/>
  <c r="AD26" i="12"/>
  <c r="AE26" i="12"/>
  <c r="AF26" i="12"/>
  <c r="AG26" i="12"/>
  <c r="AH26" i="12"/>
  <c r="AI26" i="12"/>
  <c r="AJ26" i="12"/>
  <c r="AL26" i="12"/>
  <c r="AM26" i="12"/>
  <c r="AN26" i="12"/>
  <c r="AO26" i="12"/>
  <c r="AP26" i="12"/>
  <c r="AQ26" i="12"/>
  <c r="AR26" i="12"/>
  <c r="AS26" i="12"/>
  <c r="AT26" i="12"/>
  <c r="C4" i="12"/>
  <c r="C4" i="19" s="1"/>
  <c r="B8" i="21" s="1"/>
  <c r="G4" i="12"/>
  <c r="G4" i="19"/>
  <c r="C8" i="21" s="1"/>
  <c r="Q4" i="12"/>
  <c r="H4" i="19" s="1"/>
  <c r="D8" i="21" s="1"/>
  <c r="AA4" i="12"/>
  <c r="AK4" i="12"/>
  <c r="J4" i="19"/>
  <c r="F8" i="21" s="1"/>
  <c r="AU4" i="12"/>
  <c r="K4" i="19" s="1"/>
  <c r="G8" i="21" s="1"/>
  <c r="H4" i="12"/>
  <c r="I4" i="12"/>
  <c r="AW4" i="12" s="1"/>
  <c r="L4" i="19" s="1"/>
  <c r="H8" i="21" s="1"/>
  <c r="J4" i="12"/>
  <c r="K4" i="12"/>
  <c r="L4" i="12"/>
  <c r="M4" i="12"/>
  <c r="N4" i="12"/>
  <c r="O4" i="12"/>
  <c r="P4" i="12"/>
  <c r="R4" i="12"/>
  <c r="S4" i="12"/>
  <c r="T4" i="12"/>
  <c r="U4" i="12"/>
  <c r="V4" i="12"/>
  <c r="W4" i="12"/>
  <c r="X4" i="12"/>
  <c r="Y4" i="12"/>
  <c r="Z4" i="12"/>
  <c r="AB4" i="12"/>
  <c r="AC4" i="12"/>
  <c r="AD4" i="12"/>
  <c r="AE4" i="12"/>
  <c r="AF4" i="12"/>
  <c r="AG4" i="12"/>
  <c r="AH4" i="12"/>
  <c r="AI4" i="12"/>
  <c r="AJ4" i="12"/>
  <c r="AL4" i="12"/>
  <c r="AM4" i="12"/>
  <c r="AN4" i="12"/>
  <c r="AO4" i="12"/>
  <c r="AP4" i="12"/>
  <c r="AQ4" i="12"/>
  <c r="AR4" i="12"/>
  <c r="AS4" i="12"/>
  <c r="AT4" i="12"/>
  <c r="C28" i="12"/>
  <c r="C5" i="19"/>
  <c r="B9" i="21" s="1"/>
  <c r="G28" i="12"/>
  <c r="G5" i="19" s="1"/>
  <c r="C9" i="21" s="1"/>
  <c r="Q28" i="12"/>
  <c r="H5" i="19"/>
  <c r="D9" i="21" s="1"/>
  <c r="AA28" i="12"/>
  <c r="I5" i="19" s="1"/>
  <c r="E9" i="21" s="1"/>
  <c r="AK28" i="12"/>
  <c r="J5" i="19"/>
  <c r="F9" i="21" s="1"/>
  <c r="AU28" i="12"/>
  <c r="K5" i="19" s="1"/>
  <c r="G9" i="21" s="1"/>
  <c r="H28" i="12"/>
  <c r="I28" i="12"/>
  <c r="J28" i="12"/>
  <c r="K28" i="12"/>
  <c r="AW28" i="12" s="1"/>
  <c r="L5" i="19" s="1"/>
  <c r="H9" i="21" s="1"/>
  <c r="L28" i="12"/>
  <c r="M28" i="12"/>
  <c r="N28" i="12"/>
  <c r="O28" i="12"/>
  <c r="P28" i="12"/>
  <c r="R28" i="12"/>
  <c r="S28" i="12"/>
  <c r="T28" i="12"/>
  <c r="U28" i="12"/>
  <c r="V28" i="12"/>
  <c r="W28" i="12"/>
  <c r="X28" i="12"/>
  <c r="Y28" i="12"/>
  <c r="Z28" i="12"/>
  <c r="AB28" i="12"/>
  <c r="AC28" i="12"/>
  <c r="AD28" i="12"/>
  <c r="AE28" i="12"/>
  <c r="AF28" i="12"/>
  <c r="AG28" i="12"/>
  <c r="AH28" i="12"/>
  <c r="AI28" i="12"/>
  <c r="AJ28" i="12"/>
  <c r="AL28" i="12"/>
  <c r="AM28" i="12"/>
  <c r="AN28" i="12"/>
  <c r="AO28" i="12"/>
  <c r="AP28" i="12"/>
  <c r="AQ28" i="12"/>
  <c r="AR28" i="12"/>
  <c r="AS28" i="12"/>
  <c r="AT28" i="12"/>
  <c r="C39" i="12"/>
  <c r="C6" i="19"/>
  <c r="B10" i="21" s="1"/>
  <c r="G39" i="12"/>
  <c r="G6" i="19" s="1"/>
  <c r="C10" i="21" s="1"/>
  <c r="Q39" i="12"/>
  <c r="H6" i="19"/>
  <c r="D10" i="21" s="1"/>
  <c r="AA39" i="12"/>
  <c r="I6" i="19" s="1"/>
  <c r="E10" i="21" s="1"/>
  <c r="AK39" i="12"/>
  <c r="J6" i="19"/>
  <c r="F10" i="21" s="1"/>
  <c r="AU39" i="12"/>
  <c r="K6" i="19" s="1"/>
  <c r="G10" i="21" s="1"/>
  <c r="H39" i="12"/>
  <c r="I39" i="12"/>
  <c r="J39" i="12"/>
  <c r="K39" i="12"/>
  <c r="L39" i="12"/>
  <c r="M39" i="12"/>
  <c r="N39" i="12"/>
  <c r="O39" i="12"/>
  <c r="P39" i="12"/>
  <c r="R39" i="12"/>
  <c r="S39" i="12"/>
  <c r="T39" i="12"/>
  <c r="U39" i="12"/>
  <c r="V39" i="12"/>
  <c r="W39" i="12"/>
  <c r="X39" i="12"/>
  <c r="Y39" i="12"/>
  <c r="Z39" i="12"/>
  <c r="AB39" i="12"/>
  <c r="AC39" i="12"/>
  <c r="AD39" i="12"/>
  <c r="AE39" i="12"/>
  <c r="AF39" i="12"/>
  <c r="AG39" i="12"/>
  <c r="AH39" i="12"/>
  <c r="AI39" i="12"/>
  <c r="AJ39" i="12"/>
  <c r="AL39" i="12"/>
  <c r="AM39" i="12"/>
  <c r="AN39" i="12"/>
  <c r="AO39" i="12"/>
  <c r="AP39" i="12"/>
  <c r="AQ39" i="12"/>
  <c r="AR39" i="12"/>
  <c r="AS39" i="12"/>
  <c r="AT39" i="12"/>
  <c r="C36" i="12"/>
  <c r="C7" i="19"/>
  <c r="B11" i="21" s="1"/>
  <c r="G36" i="12"/>
  <c r="Q36" i="12"/>
  <c r="H7" i="19"/>
  <c r="D11" i="21" s="1"/>
  <c r="AA36" i="12"/>
  <c r="I7" i="19" s="1"/>
  <c r="E11" i="21" s="1"/>
  <c r="AK36" i="12"/>
  <c r="J7" i="19"/>
  <c r="F11" i="21" s="1"/>
  <c r="AU36" i="12"/>
  <c r="K7" i="19" s="1"/>
  <c r="G11" i="21" s="1"/>
  <c r="H36" i="12"/>
  <c r="I36" i="12"/>
  <c r="AW36" i="12" s="1"/>
  <c r="L7" i="19" s="1"/>
  <c r="H11" i="21" s="1"/>
  <c r="J36" i="12"/>
  <c r="K36" i="12"/>
  <c r="L36" i="12"/>
  <c r="M36" i="12"/>
  <c r="N36" i="12"/>
  <c r="O36" i="12"/>
  <c r="P36" i="12"/>
  <c r="R36" i="12"/>
  <c r="S36" i="12"/>
  <c r="T36" i="12"/>
  <c r="U36" i="12"/>
  <c r="V36" i="12"/>
  <c r="W36" i="12"/>
  <c r="X36" i="12"/>
  <c r="Y36" i="12"/>
  <c r="Z36" i="12"/>
  <c r="AB36" i="12"/>
  <c r="AC36" i="12"/>
  <c r="AD36" i="12"/>
  <c r="AE36" i="12"/>
  <c r="AF36" i="12"/>
  <c r="AG36" i="12"/>
  <c r="AH36" i="12"/>
  <c r="AI36" i="12"/>
  <c r="AJ36" i="12"/>
  <c r="AL36" i="12"/>
  <c r="AM36" i="12"/>
  <c r="AN36" i="12"/>
  <c r="AO36" i="12"/>
  <c r="AP36" i="12"/>
  <c r="AQ36" i="12"/>
  <c r="AR36" i="12"/>
  <c r="AS36" i="12"/>
  <c r="AT36" i="12"/>
  <c r="C20" i="12"/>
  <c r="C8" i="19"/>
  <c r="B12" i="21" s="1"/>
  <c r="G20" i="12"/>
  <c r="G8" i="19" s="1"/>
  <c r="C12" i="21" s="1"/>
  <c r="Q20" i="12"/>
  <c r="H8" i="19"/>
  <c r="D12" i="21" s="1"/>
  <c r="AA20" i="12"/>
  <c r="I8" i="19" s="1"/>
  <c r="E12" i="21" s="1"/>
  <c r="AK20" i="12"/>
  <c r="J8" i="19"/>
  <c r="F12" i="21" s="1"/>
  <c r="AU20" i="12"/>
  <c r="K8" i="19" s="1"/>
  <c r="G12" i="21" s="1"/>
  <c r="H20" i="12"/>
  <c r="I20" i="12"/>
  <c r="J20" i="12"/>
  <c r="K20" i="12"/>
  <c r="AW20" i="12" s="1"/>
  <c r="L8" i="19" s="1"/>
  <c r="H12" i="21" s="1"/>
  <c r="L20" i="12"/>
  <c r="M20" i="12"/>
  <c r="N20" i="12"/>
  <c r="O20" i="12"/>
  <c r="P20" i="12"/>
  <c r="R20" i="12"/>
  <c r="S20" i="12"/>
  <c r="T20" i="12"/>
  <c r="U20" i="12"/>
  <c r="V20" i="12"/>
  <c r="W20" i="12"/>
  <c r="X20" i="12"/>
  <c r="Y20" i="12"/>
  <c r="Z20" i="12"/>
  <c r="AB20" i="12"/>
  <c r="AC20" i="12"/>
  <c r="AD20" i="12"/>
  <c r="AE20" i="12"/>
  <c r="AF20" i="12"/>
  <c r="AG20" i="12"/>
  <c r="AH20" i="12"/>
  <c r="AI20" i="12"/>
  <c r="AJ20" i="12"/>
  <c r="AL20" i="12"/>
  <c r="AM20" i="12"/>
  <c r="AN20" i="12"/>
  <c r="AO20" i="12"/>
  <c r="AP20" i="12"/>
  <c r="AQ20" i="12"/>
  <c r="AR20" i="12"/>
  <c r="AS20" i="12"/>
  <c r="AT20" i="12"/>
  <c r="C19" i="12"/>
  <c r="C9" i="19"/>
  <c r="B13" i="21" s="1"/>
  <c r="G19" i="12"/>
  <c r="G9" i="19" s="1"/>
  <c r="C13" i="21" s="1"/>
  <c r="Q19" i="12"/>
  <c r="H9" i="19"/>
  <c r="D13" i="21" s="1"/>
  <c r="AA19" i="12"/>
  <c r="I9" i="19" s="1"/>
  <c r="E13" i="21" s="1"/>
  <c r="AK19" i="12"/>
  <c r="J9" i="19"/>
  <c r="F13" i="21" s="1"/>
  <c r="AU19" i="12"/>
  <c r="K9" i="19" s="1"/>
  <c r="G13" i="21" s="1"/>
  <c r="H19" i="12"/>
  <c r="I19" i="12"/>
  <c r="J19" i="12"/>
  <c r="K19" i="12"/>
  <c r="L19" i="12"/>
  <c r="M19" i="12"/>
  <c r="N19" i="12"/>
  <c r="O19" i="12"/>
  <c r="P19" i="12"/>
  <c r="R19" i="12"/>
  <c r="S19" i="12"/>
  <c r="T19" i="12"/>
  <c r="U19" i="12"/>
  <c r="V19" i="12"/>
  <c r="W19" i="12"/>
  <c r="X19" i="12"/>
  <c r="Y19" i="12"/>
  <c r="Z19" i="12"/>
  <c r="AB19" i="12"/>
  <c r="AC19" i="12"/>
  <c r="AD19" i="12"/>
  <c r="AE19" i="12"/>
  <c r="AF19" i="12"/>
  <c r="AG19" i="12"/>
  <c r="AH19" i="12"/>
  <c r="AI19" i="12"/>
  <c r="AJ19" i="12"/>
  <c r="AL19" i="12"/>
  <c r="AM19" i="12"/>
  <c r="AN19" i="12"/>
  <c r="AO19" i="12"/>
  <c r="AP19" i="12"/>
  <c r="AQ19" i="12"/>
  <c r="AR19" i="12"/>
  <c r="AS19" i="12"/>
  <c r="AT19" i="12"/>
  <c r="C34" i="12"/>
  <c r="C10" i="19"/>
  <c r="B14" i="21" s="1"/>
  <c r="G34" i="12"/>
  <c r="Q34" i="12"/>
  <c r="H10" i="19"/>
  <c r="D14" i="21" s="1"/>
  <c r="AA34" i="12"/>
  <c r="I10" i="19" s="1"/>
  <c r="E14" i="21" s="1"/>
  <c r="AK34" i="12"/>
  <c r="J10" i="19"/>
  <c r="F14" i="21" s="1"/>
  <c r="AU34" i="12"/>
  <c r="K10" i="19" s="1"/>
  <c r="G14" i="21" s="1"/>
  <c r="H34" i="12"/>
  <c r="I34" i="12"/>
  <c r="AW34" i="12" s="1"/>
  <c r="L10" i="19" s="1"/>
  <c r="H14" i="21" s="1"/>
  <c r="J34" i="12"/>
  <c r="K34" i="12"/>
  <c r="L34" i="12"/>
  <c r="M34" i="12"/>
  <c r="N34" i="12"/>
  <c r="O34" i="12"/>
  <c r="P34" i="12"/>
  <c r="R34" i="12"/>
  <c r="S34" i="12"/>
  <c r="T34" i="12"/>
  <c r="U34" i="12"/>
  <c r="V34" i="12"/>
  <c r="W34" i="12"/>
  <c r="X34" i="12"/>
  <c r="Y34" i="12"/>
  <c r="Z34" i="12"/>
  <c r="AB34" i="12"/>
  <c r="AC34" i="12"/>
  <c r="AD34" i="12"/>
  <c r="AE34" i="12"/>
  <c r="AF34" i="12"/>
  <c r="AG34" i="12"/>
  <c r="AH34" i="12"/>
  <c r="AI34" i="12"/>
  <c r="AJ34" i="12"/>
  <c r="AL34" i="12"/>
  <c r="AM34" i="12"/>
  <c r="AN34" i="12"/>
  <c r="AO34" i="12"/>
  <c r="AP34" i="12"/>
  <c r="AQ34" i="12"/>
  <c r="AR34" i="12"/>
  <c r="AS34" i="12"/>
  <c r="AT34" i="12"/>
  <c r="C14" i="12"/>
  <c r="C11" i="19"/>
  <c r="B15" i="21" s="1"/>
  <c r="G14" i="12"/>
  <c r="AW14" i="12" s="1"/>
  <c r="L11" i="19" s="1"/>
  <c r="H15" i="21" s="1"/>
  <c r="Q14" i="12"/>
  <c r="H11" i="19"/>
  <c r="D15" i="21" s="1"/>
  <c r="AA14" i="12"/>
  <c r="I11" i="19" s="1"/>
  <c r="E15" i="21" s="1"/>
  <c r="AK14" i="12"/>
  <c r="J11" i="19"/>
  <c r="F15" i="21" s="1"/>
  <c r="AU14" i="12"/>
  <c r="K11" i="19" s="1"/>
  <c r="G15" i="21" s="1"/>
  <c r="H14" i="12"/>
  <c r="I14" i="12"/>
  <c r="J14" i="12"/>
  <c r="K14" i="12"/>
  <c r="L14" i="12"/>
  <c r="M14" i="12"/>
  <c r="N14" i="12"/>
  <c r="O14" i="12"/>
  <c r="P14" i="12"/>
  <c r="R14" i="12"/>
  <c r="S14" i="12"/>
  <c r="T14" i="12"/>
  <c r="U14" i="12"/>
  <c r="V14" i="12"/>
  <c r="W14" i="12"/>
  <c r="X14" i="12"/>
  <c r="Y14" i="12"/>
  <c r="Z14" i="12"/>
  <c r="AB14" i="12"/>
  <c r="AC14" i="12"/>
  <c r="AD14" i="12"/>
  <c r="AE14" i="12"/>
  <c r="AF14" i="12"/>
  <c r="AG14" i="12"/>
  <c r="AH14" i="12"/>
  <c r="AI14" i="12"/>
  <c r="AJ14" i="12"/>
  <c r="AL14" i="12"/>
  <c r="AM14" i="12"/>
  <c r="AN14" i="12"/>
  <c r="AO14" i="12"/>
  <c r="AP14" i="12"/>
  <c r="AQ14" i="12"/>
  <c r="AR14" i="12"/>
  <c r="AS14" i="12"/>
  <c r="AT14" i="12"/>
  <c r="C25" i="12"/>
  <c r="C12" i="19" s="1"/>
  <c r="B16" i="21" s="1"/>
  <c r="G25" i="12"/>
  <c r="G12" i="19"/>
  <c r="C16" i="21" s="1"/>
  <c r="Q25" i="12"/>
  <c r="H12" i="19" s="1"/>
  <c r="D16" i="21" s="1"/>
  <c r="AA25" i="12"/>
  <c r="I12" i="19"/>
  <c r="E16" i="21"/>
  <c r="AK25" i="12"/>
  <c r="J12" i="19"/>
  <c r="F16" i="21" s="1"/>
  <c r="AU25" i="12"/>
  <c r="K12" i="19" s="1"/>
  <c r="G16" i="21" s="1"/>
  <c r="H25" i="12"/>
  <c r="I25" i="12"/>
  <c r="AW25" i="12" s="1"/>
  <c r="L12" i="19" s="1"/>
  <c r="H16" i="21" s="1"/>
  <c r="J25" i="12"/>
  <c r="K25" i="12"/>
  <c r="L25" i="12"/>
  <c r="M25" i="12"/>
  <c r="N25" i="12"/>
  <c r="O25" i="12"/>
  <c r="P25" i="12"/>
  <c r="R25" i="12"/>
  <c r="S25" i="12"/>
  <c r="T25" i="12"/>
  <c r="U25" i="12"/>
  <c r="V25" i="12"/>
  <c r="W25" i="12"/>
  <c r="X25" i="12"/>
  <c r="Y25" i="12"/>
  <c r="Z25" i="12"/>
  <c r="AB25" i="12"/>
  <c r="AC25" i="12"/>
  <c r="AD25" i="12"/>
  <c r="AE25" i="12"/>
  <c r="AF25" i="12"/>
  <c r="AG25" i="12"/>
  <c r="AH25" i="12"/>
  <c r="AI25" i="12"/>
  <c r="AJ25" i="12"/>
  <c r="AL25" i="12"/>
  <c r="AM25" i="12"/>
  <c r="AN25" i="12"/>
  <c r="AO25" i="12"/>
  <c r="AP25" i="12"/>
  <c r="AQ25" i="12"/>
  <c r="AR25" i="12"/>
  <c r="AS25" i="12"/>
  <c r="AT25" i="12"/>
  <c r="C2" i="12"/>
  <c r="C13" i="19"/>
  <c r="B17" i="21" s="1"/>
  <c r="G2" i="12"/>
  <c r="G13" i="19" s="1"/>
  <c r="C17" i="21" s="1"/>
  <c r="Q2" i="12"/>
  <c r="H13" i="19"/>
  <c r="D17" i="21" s="1"/>
  <c r="AA2" i="12"/>
  <c r="I13" i="19" s="1"/>
  <c r="E17" i="21" s="1"/>
  <c r="AK2" i="12"/>
  <c r="J13" i="19"/>
  <c r="F17" i="21" s="1"/>
  <c r="AU2" i="12"/>
  <c r="K13" i="19" s="1"/>
  <c r="G17" i="21" s="1"/>
  <c r="H2" i="12"/>
  <c r="I2" i="12"/>
  <c r="J2" i="12"/>
  <c r="K2" i="12"/>
  <c r="L2" i="12"/>
  <c r="M2" i="12"/>
  <c r="N2" i="12"/>
  <c r="O2" i="12"/>
  <c r="P2" i="12"/>
  <c r="R2" i="12"/>
  <c r="S2" i="12"/>
  <c r="T2" i="12"/>
  <c r="U2" i="12"/>
  <c r="V2" i="12"/>
  <c r="W2" i="12"/>
  <c r="X2" i="12"/>
  <c r="Y2" i="12"/>
  <c r="Z2" i="12"/>
  <c r="AB2" i="12"/>
  <c r="AC2" i="12"/>
  <c r="AD2" i="12"/>
  <c r="AE2" i="12"/>
  <c r="AF2" i="12"/>
  <c r="AG2" i="12"/>
  <c r="AH2" i="12"/>
  <c r="AI2" i="12"/>
  <c r="AJ2" i="12"/>
  <c r="AL2" i="12"/>
  <c r="AM2" i="12"/>
  <c r="AN2" i="12"/>
  <c r="AO2" i="12"/>
  <c r="AP2" i="12"/>
  <c r="AQ2" i="12"/>
  <c r="AR2" i="12"/>
  <c r="AS2" i="12"/>
  <c r="AT2" i="12"/>
  <c r="C37" i="12"/>
  <c r="C14" i="19"/>
  <c r="B18" i="21" s="1"/>
  <c r="G37" i="12"/>
  <c r="G14" i="19" s="1"/>
  <c r="C18" i="21" s="1"/>
  <c r="Q37" i="12"/>
  <c r="H14" i="19"/>
  <c r="D18" i="21" s="1"/>
  <c r="AA37" i="12"/>
  <c r="I14" i="19" s="1"/>
  <c r="E18" i="21" s="1"/>
  <c r="AK37" i="12"/>
  <c r="J14" i="19"/>
  <c r="F18" i="21" s="1"/>
  <c r="AU37" i="12"/>
  <c r="K14" i="19" s="1"/>
  <c r="G18" i="21" s="1"/>
  <c r="H37" i="12"/>
  <c r="I37" i="12"/>
  <c r="J37" i="12"/>
  <c r="K37" i="12"/>
  <c r="AW37" i="12" s="1"/>
  <c r="L14" i="19" s="1"/>
  <c r="H18" i="21" s="1"/>
  <c r="L37" i="12"/>
  <c r="M37" i="12"/>
  <c r="N37" i="12"/>
  <c r="O37" i="12"/>
  <c r="P37" i="12"/>
  <c r="R37" i="12"/>
  <c r="S37" i="12"/>
  <c r="T37" i="12"/>
  <c r="U37" i="12"/>
  <c r="V37" i="12"/>
  <c r="W37" i="12"/>
  <c r="X37" i="12"/>
  <c r="Y37" i="12"/>
  <c r="Z37" i="12"/>
  <c r="AB37" i="12"/>
  <c r="AC37" i="12"/>
  <c r="AD37" i="12"/>
  <c r="AE37" i="12"/>
  <c r="AF37" i="12"/>
  <c r="AG37" i="12"/>
  <c r="AH37" i="12"/>
  <c r="AI37" i="12"/>
  <c r="AJ37" i="12"/>
  <c r="AL37" i="12"/>
  <c r="AM37" i="12"/>
  <c r="AN37" i="12"/>
  <c r="AO37" i="12"/>
  <c r="AP37" i="12"/>
  <c r="AQ37" i="12"/>
  <c r="AR37" i="12"/>
  <c r="AS37" i="12"/>
  <c r="AT37" i="12"/>
  <c r="C38" i="12"/>
  <c r="C15" i="19"/>
  <c r="B19" i="21" s="1"/>
  <c r="G38" i="12"/>
  <c r="AW38" i="12" s="1"/>
  <c r="L15" i="19" s="1"/>
  <c r="H19" i="21" s="1"/>
  <c r="Q38" i="12"/>
  <c r="H15" i="19"/>
  <c r="D19" i="21" s="1"/>
  <c r="AA38" i="12"/>
  <c r="I15" i="19" s="1"/>
  <c r="E19" i="21" s="1"/>
  <c r="AK38" i="12"/>
  <c r="J15" i="19"/>
  <c r="F19" i="21" s="1"/>
  <c r="AU38" i="12"/>
  <c r="K15" i="19" s="1"/>
  <c r="G19" i="21" s="1"/>
  <c r="H38" i="12"/>
  <c r="I38" i="12"/>
  <c r="J38" i="12"/>
  <c r="K38" i="12"/>
  <c r="L38" i="12"/>
  <c r="M38" i="12"/>
  <c r="N38" i="12"/>
  <c r="O38" i="12"/>
  <c r="P38" i="12"/>
  <c r="R38" i="12"/>
  <c r="S38" i="12"/>
  <c r="T38" i="12"/>
  <c r="U38" i="12"/>
  <c r="V38" i="12"/>
  <c r="W38" i="12"/>
  <c r="X38" i="12"/>
  <c r="Y38" i="12"/>
  <c r="Z38" i="12"/>
  <c r="AB38" i="12"/>
  <c r="AC38" i="12"/>
  <c r="AD38" i="12"/>
  <c r="AE38" i="12"/>
  <c r="AF38" i="12"/>
  <c r="AG38" i="12"/>
  <c r="AH38" i="12"/>
  <c r="AI38" i="12"/>
  <c r="AJ38" i="12"/>
  <c r="AL38" i="12"/>
  <c r="AM38" i="12"/>
  <c r="AN38" i="12"/>
  <c r="AO38" i="12"/>
  <c r="AP38" i="12"/>
  <c r="AQ38" i="12"/>
  <c r="AR38" i="12"/>
  <c r="AS38" i="12"/>
  <c r="AT38" i="12"/>
  <c r="C8" i="12"/>
  <c r="C16" i="19"/>
  <c r="B20" i="21" s="1"/>
  <c r="G8" i="12"/>
  <c r="G16" i="19" s="1"/>
  <c r="C20" i="21" s="1"/>
  <c r="Q8" i="12"/>
  <c r="AA8" i="12"/>
  <c r="I16" i="19" s="1"/>
  <c r="E20" i="21" s="1"/>
  <c r="AK8" i="12"/>
  <c r="J16" i="19"/>
  <c r="F20" i="21" s="1"/>
  <c r="AU8" i="12"/>
  <c r="K16" i="19" s="1"/>
  <c r="G20" i="21" s="1"/>
  <c r="H8" i="12"/>
  <c r="I8" i="12"/>
  <c r="J8" i="12"/>
  <c r="K8" i="12"/>
  <c r="L8" i="12"/>
  <c r="M8" i="12"/>
  <c r="N8" i="12"/>
  <c r="O8" i="12"/>
  <c r="P8" i="12"/>
  <c r="R8" i="12"/>
  <c r="S8" i="12"/>
  <c r="T8" i="12"/>
  <c r="U8" i="12"/>
  <c r="V8" i="12"/>
  <c r="W8" i="12"/>
  <c r="X8" i="12"/>
  <c r="Y8" i="12"/>
  <c r="Z8" i="12"/>
  <c r="AB8" i="12"/>
  <c r="AC8" i="12"/>
  <c r="AD8" i="12"/>
  <c r="AE8" i="12"/>
  <c r="AF8" i="12"/>
  <c r="AG8" i="12"/>
  <c r="AH8" i="12"/>
  <c r="AI8" i="12"/>
  <c r="AJ8" i="12"/>
  <c r="AL8" i="12"/>
  <c r="AM8" i="12"/>
  <c r="AN8" i="12"/>
  <c r="AO8" i="12"/>
  <c r="AP8" i="12"/>
  <c r="AQ8" i="12"/>
  <c r="AR8" i="12"/>
  <c r="AS8" i="12"/>
  <c r="AT8" i="12"/>
  <c r="C35" i="12"/>
  <c r="C17" i="19"/>
  <c r="B21" i="21" s="1"/>
  <c r="G35" i="12"/>
  <c r="G17" i="19" s="1"/>
  <c r="C21" i="21" s="1"/>
  <c r="Q35" i="12"/>
  <c r="H17" i="19"/>
  <c r="D21" i="21" s="1"/>
  <c r="AA35" i="12"/>
  <c r="I17" i="19" s="1"/>
  <c r="E21" i="21" s="1"/>
  <c r="AK35" i="12"/>
  <c r="J17" i="19"/>
  <c r="F21" i="21" s="1"/>
  <c r="AU35" i="12"/>
  <c r="K17" i="19" s="1"/>
  <c r="G21" i="21" s="1"/>
  <c r="H35" i="12"/>
  <c r="I35" i="12"/>
  <c r="J35" i="12"/>
  <c r="K35" i="12"/>
  <c r="L35" i="12"/>
  <c r="M35" i="12"/>
  <c r="N35" i="12"/>
  <c r="O35" i="12"/>
  <c r="P35" i="12"/>
  <c r="R35" i="12"/>
  <c r="S35" i="12"/>
  <c r="T35" i="12"/>
  <c r="U35" i="12"/>
  <c r="V35" i="12"/>
  <c r="W35" i="12"/>
  <c r="X35" i="12"/>
  <c r="Y35" i="12"/>
  <c r="Z35" i="12"/>
  <c r="AB35" i="12"/>
  <c r="AC35" i="12"/>
  <c r="AD35" i="12"/>
  <c r="AE35" i="12"/>
  <c r="AF35" i="12"/>
  <c r="AG35" i="12"/>
  <c r="AH35" i="12"/>
  <c r="AI35" i="12"/>
  <c r="AJ35" i="12"/>
  <c r="AL35" i="12"/>
  <c r="AM35" i="12"/>
  <c r="AN35" i="12"/>
  <c r="AO35" i="12"/>
  <c r="AP35" i="12"/>
  <c r="AQ35" i="12"/>
  <c r="AR35" i="12"/>
  <c r="AS35" i="12"/>
  <c r="AT35" i="12"/>
  <c r="C18" i="12"/>
  <c r="C18" i="19"/>
  <c r="B22" i="21" s="1"/>
  <c r="G18" i="12"/>
  <c r="Q18" i="12"/>
  <c r="H18" i="19"/>
  <c r="D22" i="21" s="1"/>
  <c r="AA18" i="12"/>
  <c r="I18" i="19" s="1"/>
  <c r="E22" i="21" s="1"/>
  <c r="AK18" i="12"/>
  <c r="J18" i="19"/>
  <c r="F22" i="21" s="1"/>
  <c r="AU18" i="12"/>
  <c r="K18" i="19" s="1"/>
  <c r="G22" i="21" s="1"/>
  <c r="H18" i="12"/>
  <c r="I18" i="12"/>
  <c r="AW18" i="12" s="1"/>
  <c r="L18" i="19" s="1"/>
  <c r="H22" i="21" s="1"/>
  <c r="J18" i="12"/>
  <c r="K18" i="12"/>
  <c r="L18" i="12"/>
  <c r="M18" i="12"/>
  <c r="N18" i="12"/>
  <c r="O18" i="12"/>
  <c r="P18" i="12"/>
  <c r="R18" i="12"/>
  <c r="S18" i="12"/>
  <c r="T18" i="12"/>
  <c r="U18" i="12"/>
  <c r="V18" i="12"/>
  <c r="W18" i="12"/>
  <c r="X18" i="12"/>
  <c r="Y18" i="12"/>
  <c r="Z18" i="12"/>
  <c r="AB18" i="12"/>
  <c r="AC18" i="12"/>
  <c r="AD18" i="12"/>
  <c r="AE18" i="12"/>
  <c r="AF18" i="12"/>
  <c r="AG18" i="12"/>
  <c r="AH18" i="12"/>
  <c r="AI18" i="12"/>
  <c r="AJ18" i="12"/>
  <c r="AL18" i="12"/>
  <c r="AM18" i="12"/>
  <c r="AN18" i="12"/>
  <c r="AO18" i="12"/>
  <c r="AP18" i="12"/>
  <c r="AQ18" i="12"/>
  <c r="AR18" i="12"/>
  <c r="AS18" i="12"/>
  <c r="AT18" i="12"/>
  <c r="C12" i="12"/>
  <c r="C19" i="19"/>
  <c r="B23" i="21" s="1"/>
  <c r="G12" i="12"/>
  <c r="G19" i="19" s="1"/>
  <c r="C23" i="21" s="1"/>
  <c r="Q12" i="12"/>
  <c r="H19" i="19"/>
  <c r="D23" i="21" s="1"/>
  <c r="AA12" i="12"/>
  <c r="I19" i="19" s="1"/>
  <c r="E23" i="21" s="1"/>
  <c r="AK12" i="12"/>
  <c r="J19" i="19"/>
  <c r="F23" i="21" s="1"/>
  <c r="AU12" i="12"/>
  <c r="K19" i="19" s="1"/>
  <c r="G23" i="21" s="1"/>
  <c r="H12" i="12"/>
  <c r="I12" i="12"/>
  <c r="J12" i="12"/>
  <c r="K12" i="12"/>
  <c r="L12" i="12"/>
  <c r="M12" i="12"/>
  <c r="N12" i="12"/>
  <c r="O12" i="12"/>
  <c r="P12" i="12"/>
  <c r="R12" i="12"/>
  <c r="S12" i="12"/>
  <c r="T12" i="12"/>
  <c r="U12" i="12"/>
  <c r="V12" i="12"/>
  <c r="W12" i="12"/>
  <c r="X12" i="12"/>
  <c r="Y12" i="12"/>
  <c r="Z12" i="12"/>
  <c r="AB12" i="12"/>
  <c r="AC12" i="12"/>
  <c r="AD12" i="12"/>
  <c r="AE12" i="12"/>
  <c r="AF12" i="12"/>
  <c r="AG12" i="12"/>
  <c r="AH12" i="12"/>
  <c r="AI12" i="12"/>
  <c r="AJ12" i="12"/>
  <c r="AL12" i="12"/>
  <c r="AM12" i="12"/>
  <c r="AN12" i="12"/>
  <c r="AO12" i="12"/>
  <c r="AP12" i="12"/>
  <c r="AQ12" i="12"/>
  <c r="AR12" i="12"/>
  <c r="AS12" i="12"/>
  <c r="AT12" i="12"/>
  <c r="C13" i="12"/>
  <c r="C20" i="19" s="1"/>
  <c r="B24" i="21" s="1"/>
  <c r="G13" i="12"/>
  <c r="G20" i="19"/>
  <c r="C24" i="21" s="1"/>
  <c r="Q13" i="12"/>
  <c r="H20" i="19" s="1"/>
  <c r="D24" i="21" s="1"/>
  <c r="AA13" i="12"/>
  <c r="AK13" i="12"/>
  <c r="J20" i="19"/>
  <c r="F24" i="21" s="1"/>
  <c r="AU13" i="12"/>
  <c r="K20" i="19" s="1"/>
  <c r="G24" i="21" s="1"/>
  <c r="H13" i="12"/>
  <c r="I13" i="12"/>
  <c r="AW13" i="12" s="1"/>
  <c r="L20" i="19" s="1"/>
  <c r="H24" i="21" s="1"/>
  <c r="J13" i="12"/>
  <c r="K13" i="12"/>
  <c r="L13" i="12"/>
  <c r="M13" i="12"/>
  <c r="N13" i="12"/>
  <c r="O13" i="12"/>
  <c r="P13" i="12"/>
  <c r="R13" i="12"/>
  <c r="S13" i="12"/>
  <c r="T13" i="12"/>
  <c r="U13" i="12"/>
  <c r="V13" i="12"/>
  <c r="W13" i="12"/>
  <c r="X13" i="12"/>
  <c r="Y13" i="12"/>
  <c r="Z13" i="12"/>
  <c r="AB13" i="12"/>
  <c r="AC13" i="12"/>
  <c r="AD13" i="12"/>
  <c r="AE13" i="12"/>
  <c r="AF13" i="12"/>
  <c r="AG13" i="12"/>
  <c r="AH13" i="12"/>
  <c r="AI13" i="12"/>
  <c r="AJ13" i="12"/>
  <c r="AL13" i="12"/>
  <c r="AM13" i="12"/>
  <c r="AN13" i="12"/>
  <c r="AO13" i="12"/>
  <c r="AP13" i="12"/>
  <c r="AQ13" i="12"/>
  <c r="AR13" i="12"/>
  <c r="AS13" i="12"/>
  <c r="AT13" i="12"/>
  <c r="C17" i="12"/>
  <c r="C21" i="19"/>
  <c r="B25" i="21" s="1"/>
  <c r="G17" i="12"/>
  <c r="G21" i="19" s="1"/>
  <c r="C25" i="21" s="1"/>
  <c r="Q17" i="12"/>
  <c r="H21" i="19"/>
  <c r="D25" i="21" s="1"/>
  <c r="AA17" i="12"/>
  <c r="I21" i="19" s="1"/>
  <c r="E25" i="21" s="1"/>
  <c r="AK17" i="12"/>
  <c r="J21" i="19"/>
  <c r="F25" i="21" s="1"/>
  <c r="AU17" i="12"/>
  <c r="K21" i="19" s="1"/>
  <c r="G25" i="21" s="1"/>
  <c r="H17" i="12"/>
  <c r="I17" i="12"/>
  <c r="J17" i="12"/>
  <c r="K17" i="12"/>
  <c r="AW17" i="12" s="1"/>
  <c r="L21" i="19" s="1"/>
  <c r="H25" i="21" s="1"/>
  <c r="L17" i="12"/>
  <c r="M17" i="12"/>
  <c r="N17" i="12"/>
  <c r="O17" i="12"/>
  <c r="P17" i="12"/>
  <c r="R17" i="12"/>
  <c r="S17" i="12"/>
  <c r="T17" i="12"/>
  <c r="U17" i="12"/>
  <c r="V17" i="12"/>
  <c r="W17" i="12"/>
  <c r="X17" i="12"/>
  <c r="Y17" i="12"/>
  <c r="Z17" i="12"/>
  <c r="AB17" i="12"/>
  <c r="AC17" i="12"/>
  <c r="AD17" i="12"/>
  <c r="AE17" i="12"/>
  <c r="AF17" i="12"/>
  <c r="AG17" i="12"/>
  <c r="AH17" i="12"/>
  <c r="AI17" i="12"/>
  <c r="AJ17" i="12"/>
  <c r="AL17" i="12"/>
  <c r="AM17" i="12"/>
  <c r="AN17" i="12"/>
  <c r="AO17" i="12"/>
  <c r="AP17" i="12"/>
  <c r="AQ17" i="12"/>
  <c r="AR17" i="12"/>
  <c r="AS17" i="12"/>
  <c r="AT17" i="12"/>
  <c r="C21" i="12"/>
  <c r="C22" i="19"/>
  <c r="B26" i="21" s="1"/>
  <c r="G21" i="12"/>
  <c r="G22" i="19" s="1"/>
  <c r="C26" i="21" s="1"/>
  <c r="Q21" i="12"/>
  <c r="H22" i="19"/>
  <c r="D26" i="21" s="1"/>
  <c r="AA21" i="12"/>
  <c r="I22" i="19" s="1"/>
  <c r="E26" i="21" s="1"/>
  <c r="AK21" i="12"/>
  <c r="J22" i="19"/>
  <c r="F26" i="21" s="1"/>
  <c r="AU21" i="12"/>
  <c r="K22" i="19" s="1"/>
  <c r="G26" i="21" s="1"/>
  <c r="H21" i="12"/>
  <c r="I21" i="12"/>
  <c r="J21" i="12"/>
  <c r="K21" i="12"/>
  <c r="L21" i="12"/>
  <c r="M21" i="12"/>
  <c r="N21" i="12"/>
  <c r="O21" i="12"/>
  <c r="P21" i="12"/>
  <c r="R21" i="12"/>
  <c r="S21" i="12"/>
  <c r="T21" i="12"/>
  <c r="U21" i="12"/>
  <c r="V21" i="12"/>
  <c r="W21" i="12"/>
  <c r="X21" i="12"/>
  <c r="Y21" i="12"/>
  <c r="Z21" i="12"/>
  <c r="AB21" i="12"/>
  <c r="AC21" i="12"/>
  <c r="AD21" i="12"/>
  <c r="AE21" i="12"/>
  <c r="AF21" i="12"/>
  <c r="AG21" i="12"/>
  <c r="AH21" i="12"/>
  <c r="AI21" i="12"/>
  <c r="AJ21" i="12"/>
  <c r="AL21" i="12"/>
  <c r="AM21" i="12"/>
  <c r="AN21" i="12"/>
  <c r="AO21" i="12"/>
  <c r="AP21" i="12"/>
  <c r="AQ21" i="12"/>
  <c r="AR21" i="12"/>
  <c r="AS21" i="12"/>
  <c r="AT21" i="12"/>
  <c r="C16" i="12"/>
  <c r="C23" i="19"/>
  <c r="B27" i="21" s="1"/>
  <c r="G16" i="12"/>
  <c r="Q16" i="12"/>
  <c r="H23" i="19"/>
  <c r="D27" i="21" s="1"/>
  <c r="AA16" i="12"/>
  <c r="I23" i="19" s="1"/>
  <c r="E27" i="21" s="1"/>
  <c r="AK16" i="12"/>
  <c r="J23" i="19"/>
  <c r="F27" i="21" s="1"/>
  <c r="AU16" i="12"/>
  <c r="K23" i="19" s="1"/>
  <c r="G27" i="21" s="1"/>
  <c r="H16" i="12"/>
  <c r="I16" i="12"/>
  <c r="AW16" i="12" s="1"/>
  <c r="L23" i="19" s="1"/>
  <c r="H27" i="21" s="1"/>
  <c r="J16" i="12"/>
  <c r="K16" i="12"/>
  <c r="L16" i="12"/>
  <c r="M16" i="12"/>
  <c r="N16" i="12"/>
  <c r="O16" i="12"/>
  <c r="P16" i="12"/>
  <c r="R16" i="12"/>
  <c r="S16" i="12"/>
  <c r="T16" i="12"/>
  <c r="U16" i="12"/>
  <c r="V16" i="12"/>
  <c r="W16" i="12"/>
  <c r="X16" i="12"/>
  <c r="Y16" i="12"/>
  <c r="Z16" i="12"/>
  <c r="AB16" i="12"/>
  <c r="AC16" i="12"/>
  <c r="AD16" i="12"/>
  <c r="AE16" i="12"/>
  <c r="AF16" i="12"/>
  <c r="AG16" i="12"/>
  <c r="AH16" i="12"/>
  <c r="AI16" i="12"/>
  <c r="AJ16" i="12"/>
  <c r="AL16" i="12"/>
  <c r="AM16" i="12"/>
  <c r="AN16" i="12"/>
  <c r="AO16" i="12"/>
  <c r="AP16" i="12"/>
  <c r="AQ16" i="12"/>
  <c r="AR16" i="12"/>
  <c r="AS16" i="12"/>
  <c r="AT16" i="12"/>
  <c r="C15" i="12"/>
  <c r="C24" i="19"/>
  <c r="B28" i="21" s="1"/>
  <c r="G15" i="12"/>
  <c r="G24" i="19" s="1"/>
  <c r="C28" i="21" s="1"/>
  <c r="Q15" i="12"/>
  <c r="H24" i="19"/>
  <c r="D28" i="21" s="1"/>
  <c r="AA15" i="12"/>
  <c r="I24" i="19" s="1"/>
  <c r="E28" i="21" s="1"/>
  <c r="AK15" i="12"/>
  <c r="J24" i="19"/>
  <c r="F28" i="21" s="1"/>
  <c r="AU15" i="12"/>
  <c r="K24" i="19" s="1"/>
  <c r="G28" i="21" s="1"/>
  <c r="H15" i="12"/>
  <c r="I15" i="12"/>
  <c r="J15" i="12"/>
  <c r="K15" i="12"/>
  <c r="AW15" i="12" s="1"/>
  <c r="L24" i="19" s="1"/>
  <c r="H28" i="21" s="1"/>
  <c r="L15" i="12"/>
  <c r="M15" i="12"/>
  <c r="N15" i="12"/>
  <c r="O15" i="12"/>
  <c r="P15" i="12"/>
  <c r="R15" i="12"/>
  <c r="S15" i="12"/>
  <c r="T15" i="12"/>
  <c r="U15" i="12"/>
  <c r="V15" i="12"/>
  <c r="W15" i="12"/>
  <c r="X15" i="12"/>
  <c r="Y15" i="12"/>
  <c r="Z15" i="12"/>
  <c r="AB15" i="12"/>
  <c r="AC15" i="12"/>
  <c r="AD15" i="12"/>
  <c r="AE15" i="12"/>
  <c r="AF15" i="12"/>
  <c r="AG15" i="12"/>
  <c r="AH15" i="12"/>
  <c r="AI15" i="12"/>
  <c r="AJ15" i="12"/>
  <c r="AL15" i="12"/>
  <c r="AM15" i="12"/>
  <c r="AN15" i="12"/>
  <c r="AO15" i="12"/>
  <c r="AP15" i="12"/>
  <c r="AQ15" i="12"/>
  <c r="AR15" i="12"/>
  <c r="AS15" i="12"/>
  <c r="AT15" i="12"/>
  <c r="C24" i="12"/>
  <c r="C25" i="19"/>
  <c r="B29" i="21" s="1"/>
  <c r="G24" i="12"/>
  <c r="G25" i="19" s="1"/>
  <c r="C29" i="21" s="1"/>
  <c r="Q24" i="12"/>
  <c r="H25" i="19"/>
  <c r="D29" i="21" s="1"/>
  <c r="AA24" i="12"/>
  <c r="I25" i="19" s="1"/>
  <c r="E29" i="21" s="1"/>
  <c r="AK24" i="12"/>
  <c r="J25" i="19"/>
  <c r="F29" i="21" s="1"/>
  <c r="AU24" i="12"/>
  <c r="K25" i="19" s="1"/>
  <c r="G29" i="21" s="1"/>
  <c r="H24" i="12"/>
  <c r="I24" i="12"/>
  <c r="J24" i="12"/>
  <c r="K24" i="12"/>
  <c r="L24" i="12"/>
  <c r="M24" i="12"/>
  <c r="N24" i="12"/>
  <c r="O24" i="12"/>
  <c r="P24" i="12"/>
  <c r="R24" i="12"/>
  <c r="S24" i="12"/>
  <c r="T24" i="12"/>
  <c r="U24" i="12"/>
  <c r="V24" i="12"/>
  <c r="W24" i="12"/>
  <c r="X24" i="12"/>
  <c r="Y24" i="12"/>
  <c r="Z24" i="12"/>
  <c r="AB24" i="12"/>
  <c r="AC24" i="12"/>
  <c r="AD24" i="12"/>
  <c r="AE24" i="12"/>
  <c r="AF24" i="12"/>
  <c r="AG24" i="12"/>
  <c r="AH24" i="12"/>
  <c r="AI24" i="12"/>
  <c r="AJ24" i="12"/>
  <c r="AL24" i="12"/>
  <c r="AM24" i="12"/>
  <c r="AN24" i="12"/>
  <c r="AO24" i="12"/>
  <c r="AP24" i="12"/>
  <c r="AQ24" i="12"/>
  <c r="AR24" i="12"/>
  <c r="AS24" i="12"/>
  <c r="AT24" i="12"/>
  <c r="C43" i="12"/>
  <c r="C26" i="19"/>
  <c r="B30" i="21" s="1"/>
  <c r="G43" i="12"/>
  <c r="Q43" i="12"/>
  <c r="H26" i="19"/>
  <c r="D30" i="21" s="1"/>
  <c r="AA43" i="12"/>
  <c r="I26" i="19" s="1"/>
  <c r="E30" i="21" s="1"/>
  <c r="AK43" i="12"/>
  <c r="J26" i="19"/>
  <c r="F30" i="21" s="1"/>
  <c r="AU43" i="12"/>
  <c r="K26" i="19" s="1"/>
  <c r="G30" i="21" s="1"/>
  <c r="H43" i="12"/>
  <c r="I43" i="12"/>
  <c r="AW43" i="12" s="1"/>
  <c r="L26" i="19" s="1"/>
  <c r="H30" i="21" s="1"/>
  <c r="J43" i="12"/>
  <c r="K43" i="12"/>
  <c r="L43" i="12"/>
  <c r="M43" i="12"/>
  <c r="N43" i="12"/>
  <c r="O43" i="12"/>
  <c r="P43" i="12"/>
  <c r="R43" i="12"/>
  <c r="S43" i="12"/>
  <c r="T43" i="12"/>
  <c r="U43" i="12"/>
  <c r="V43" i="12"/>
  <c r="W43" i="12"/>
  <c r="X43" i="12"/>
  <c r="Y43" i="12"/>
  <c r="Z43" i="12"/>
  <c r="AB43" i="12"/>
  <c r="AC43" i="12"/>
  <c r="AD43" i="12"/>
  <c r="AE43" i="12"/>
  <c r="AF43" i="12"/>
  <c r="AG43" i="12"/>
  <c r="AH43" i="12"/>
  <c r="AI43" i="12"/>
  <c r="AJ43" i="12"/>
  <c r="AL43" i="12"/>
  <c r="AM43" i="12"/>
  <c r="AN43" i="12"/>
  <c r="AO43" i="12"/>
  <c r="AP43" i="12"/>
  <c r="AQ43" i="12"/>
  <c r="AR43" i="12"/>
  <c r="AS43" i="12"/>
  <c r="AT43" i="12"/>
  <c r="C23" i="12"/>
  <c r="C27" i="19"/>
  <c r="B31" i="21" s="1"/>
  <c r="G23" i="12"/>
  <c r="AW23" i="12" s="1"/>
  <c r="L27" i="19" s="1"/>
  <c r="H31" i="21" s="1"/>
  <c r="Q23" i="12"/>
  <c r="H27" i="19"/>
  <c r="D31" i="21" s="1"/>
  <c r="AA23" i="12"/>
  <c r="I27" i="19" s="1"/>
  <c r="E31" i="21" s="1"/>
  <c r="AK23" i="12"/>
  <c r="J27" i="19"/>
  <c r="F31" i="21" s="1"/>
  <c r="AU23" i="12"/>
  <c r="K27" i="19" s="1"/>
  <c r="G31" i="21" s="1"/>
  <c r="H23" i="12"/>
  <c r="I23" i="12"/>
  <c r="J23" i="12"/>
  <c r="K23" i="12"/>
  <c r="L23" i="12"/>
  <c r="M23" i="12"/>
  <c r="N23" i="12"/>
  <c r="O23" i="12"/>
  <c r="P23" i="12"/>
  <c r="R23" i="12"/>
  <c r="S23" i="12"/>
  <c r="T23" i="12"/>
  <c r="U23" i="12"/>
  <c r="V23" i="12"/>
  <c r="W23" i="12"/>
  <c r="X23" i="12"/>
  <c r="Y23" i="12"/>
  <c r="Z23" i="12"/>
  <c r="AB23" i="12"/>
  <c r="AC23" i="12"/>
  <c r="AD23" i="12"/>
  <c r="AE23" i="12"/>
  <c r="AF23" i="12"/>
  <c r="AG23" i="12"/>
  <c r="AH23" i="12"/>
  <c r="AI23" i="12"/>
  <c r="AJ23" i="12"/>
  <c r="AL23" i="12"/>
  <c r="AM23" i="12"/>
  <c r="AN23" i="12"/>
  <c r="AO23" i="12"/>
  <c r="AP23" i="12"/>
  <c r="AQ23" i="12"/>
  <c r="AR23" i="12"/>
  <c r="AS23" i="12"/>
  <c r="AT23" i="12"/>
  <c r="C10" i="12"/>
  <c r="C28" i="19" s="1"/>
  <c r="B32" i="21" s="1"/>
  <c r="G10" i="12"/>
  <c r="G28" i="19"/>
  <c r="C32" i="21" s="1"/>
  <c r="Q10" i="12"/>
  <c r="H28" i="19" s="1"/>
  <c r="D32" i="21" s="1"/>
  <c r="AA10" i="12"/>
  <c r="I28" i="19"/>
  <c r="E32" i="21"/>
  <c r="AK10" i="12"/>
  <c r="J28" i="19"/>
  <c r="F32" i="21" s="1"/>
  <c r="AU10" i="12"/>
  <c r="K28" i="19" s="1"/>
  <c r="G32" i="21" s="1"/>
  <c r="H10" i="12"/>
  <c r="I10" i="12"/>
  <c r="AW10" i="12" s="1"/>
  <c r="L28" i="19" s="1"/>
  <c r="H32" i="21" s="1"/>
  <c r="J10" i="12"/>
  <c r="K10" i="12"/>
  <c r="L10" i="12"/>
  <c r="M10" i="12"/>
  <c r="N10" i="12"/>
  <c r="O10" i="12"/>
  <c r="P10" i="12"/>
  <c r="R10" i="12"/>
  <c r="S10" i="12"/>
  <c r="T10" i="12"/>
  <c r="U10" i="12"/>
  <c r="V10" i="12"/>
  <c r="W10" i="12"/>
  <c r="X10" i="12"/>
  <c r="Y10" i="12"/>
  <c r="Z10" i="12"/>
  <c r="AB10" i="12"/>
  <c r="AC10" i="12"/>
  <c r="AD10" i="12"/>
  <c r="AE10" i="12"/>
  <c r="AF10" i="12"/>
  <c r="AG10" i="12"/>
  <c r="AH10" i="12"/>
  <c r="AI10" i="12"/>
  <c r="AJ10" i="12"/>
  <c r="AL10" i="12"/>
  <c r="AM10" i="12"/>
  <c r="AN10" i="12"/>
  <c r="AO10" i="12"/>
  <c r="AP10" i="12"/>
  <c r="AQ10" i="12"/>
  <c r="AR10" i="12"/>
  <c r="AS10" i="12"/>
  <c r="AT10" i="12"/>
  <c r="C31" i="12"/>
  <c r="C29" i="19"/>
  <c r="B33" i="21" s="1"/>
  <c r="G31" i="12"/>
  <c r="G29" i="19" s="1"/>
  <c r="C33" i="21" s="1"/>
  <c r="Q31" i="12"/>
  <c r="H29" i="19"/>
  <c r="D33" i="21" s="1"/>
  <c r="AA31" i="12"/>
  <c r="I29" i="19" s="1"/>
  <c r="E33" i="21" s="1"/>
  <c r="AK31" i="12"/>
  <c r="J29" i="19"/>
  <c r="F33" i="21" s="1"/>
  <c r="AU31" i="12"/>
  <c r="K29" i="19" s="1"/>
  <c r="G33" i="21" s="1"/>
  <c r="H31" i="12"/>
  <c r="I31" i="12"/>
  <c r="J31" i="12"/>
  <c r="K31" i="12"/>
  <c r="L31" i="12"/>
  <c r="M31" i="12"/>
  <c r="N31" i="12"/>
  <c r="O31" i="12"/>
  <c r="P31" i="12"/>
  <c r="R31" i="12"/>
  <c r="S31" i="12"/>
  <c r="T31" i="12"/>
  <c r="U31" i="12"/>
  <c r="V31" i="12"/>
  <c r="W31" i="12"/>
  <c r="X31" i="12"/>
  <c r="Y31" i="12"/>
  <c r="Z31" i="12"/>
  <c r="AB31" i="12"/>
  <c r="AC31" i="12"/>
  <c r="AD31" i="12"/>
  <c r="AE31" i="12"/>
  <c r="AF31" i="12"/>
  <c r="AG31" i="12"/>
  <c r="AH31" i="12"/>
  <c r="AI31" i="12"/>
  <c r="AJ31" i="12"/>
  <c r="AL31" i="12"/>
  <c r="AM31" i="12"/>
  <c r="AN31" i="12"/>
  <c r="AO31" i="12"/>
  <c r="AP31" i="12"/>
  <c r="AQ31" i="12"/>
  <c r="AR31" i="12"/>
  <c r="AS31" i="12"/>
  <c r="AT31" i="12"/>
  <c r="C7" i="12"/>
  <c r="C30" i="19"/>
  <c r="B34" i="21" s="1"/>
  <c r="G7" i="12"/>
  <c r="G30" i="19" s="1"/>
  <c r="C34" i="21" s="1"/>
  <c r="Q7" i="12"/>
  <c r="H30" i="19"/>
  <c r="D34" i="21" s="1"/>
  <c r="AA7" i="12"/>
  <c r="I30" i="19" s="1"/>
  <c r="E34" i="21" s="1"/>
  <c r="AK7" i="12"/>
  <c r="J30" i="19"/>
  <c r="F34" i="21" s="1"/>
  <c r="AU7" i="12"/>
  <c r="K30" i="19" s="1"/>
  <c r="G34" i="21" s="1"/>
  <c r="H7" i="12"/>
  <c r="I7" i="12"/>
  <c r="J7" i="12"/>
  <c r="K7" i="12"/>
  <c r="AW7" i="12" s="1"/>
  <c r="L30" i="19" s="1"/>
  <c r="H34" i="21" s="1"/>
  <c r="L7" i="12"/>
  <c r="M7" i="12"/>
  <c r="N7" i="12"/>
  <c r="O7" i="12"/>
  <c r="P7" i="12"/>
  <c r="R7" i="12"/>
  <c r="S7" i="12"/>
  <c r="T7" i="12"/>
  <c r="U7" i="12"/>
  <c r="V7" i="12"/>
  <c r="W7" i="12"/>
  <c r="X7" i="12"/>
  <c r="Y7" i="12"/>
  <c r="Z7" i="12"/>
  <c r="AB7" i="12"/>
  <c r="AC7" i="12"/>
  <c r="AD7" i="12"/>
  <c r="AE7" i="12"/>
  <c r="AF7" i="12"/>
  <c r="AG7" i="12"/>
  <c r="AH7" i="12"/>
  <c r="AI7" i="12"/>
  <c r="AJ7" i="12"/>
  <c r="AL7" i="12"/>
  <c r="AM7" i="12"/>
  <c r="AN7" i="12"/>
  <c r="AO7" i="12"/>
  <c r="AP7" i="12"/>
  <c r="AQ7" i="12"/>
  <c r="AR7" i="12"/>
  <c r="AS7" i="12"/>
  <c r="AT7" i="12"/>
  <c r="C27" i="12"/>
  <c r="C31" i="19"/>
  <c r="B35" i="21" s="1"/>
  <c r="G27" i="12"/>
  <c r="G31" i="19" s="1"/>
  <c r="C35" i="21" s="1"/>
  <c r="Q27" i="12"/>
  <c r="H31" i="19"/>
  <c r="D35" i="21" s="1"/>
  <c r="AA27" i="12"/>
  <c r="I31" i="19" s="1"/>
  <c r="E35" i="21" s="1"/>
  <c r="AK27" i="12"/>
  <c r="J31" i="19"/>
  <c r="F35" i="21" s="1"/>
  <c r="AU27" i="12"/>
  <c r="K31" i="19" s="1"/>
  <c r="G35" i="21" s="1"/>
  <c r="H27" i="12"/>
  <c r="I27" i="12"/>
  <c r="J27" i="12"/>
  <c r="K27" i="12"/>
  <c r="L27" i="12"/>
  <c r="M27" i="12"/>
  <c r="N27" i="12"/>
  <c r="O27" i="12"/>
  <c r="P27" i="12"/>
  <c r="R27" i="12"/>
  <c r="S27" i="12"/>
  <c r="T27" i="12"/>
  <c r="U27" i="12"/>
  <c r="V27" i="12"/>
  <c r="W27" i="12"/>
  <c r="X27" i="12"/>
  <c r="Y27" i="12"/>
  <c r="Z27" i="12"/>
  <c r="AB27" i="12"/>
  <c r="AC27" i="12"/>
  <c r="AD27" i="12"/>
  <c r="AE27" i="12"/>
  <c r="AF27" i="12"/>
  <c r="AG27" i="12"/>
  <c r="AH27" i="12"/>
  <c r="AI27" i="12"/>
  <c r="AJ27" i="12"/>
  <c r="AL27" i="12"/>
  <c r="AM27" i="12"/>
  <c r="AN27" i="12"/>
  <c r="AO27" i="12"/>
  <c r="AP27" i="12"/>
  <c r="AQ27" i="12"/>
  <c r="AR27" i="12"/>
  <c r="AS27" i="12"/>
  <c r="AT27" i="12"/>
  <c r="C41" i="12"/>
  <c r="C32" i="19"/>
  <c r="B36" i="21" s="1"/>
  <c r="G41" i="12"/>
  <c r="G32" i="19" s="1"/>
  <c r="C36" i="21" s="1"/>
  <c r="Q41" i="12"/>
  <c r="AA41" i="12"/>
  <c r="I32" i="19" s="1"/>
  <c r="E36" i="21" s="1"/>
  <c r="AK41" i="12"/>
  <c r="J32" i="19"/>
  <c r="F36" i="21" s="1"/>
  <c r="AU41" i="12"/>
  <c r="K32" i="19" s="1"/>
  <c r="G36" i="21" s="1"/>
  <c r="H41" i="12"/>
  <c r="I41" i="12"/>
  <c r="J41" i="12"/>
  <c r="K41" i="12"/>
  <c r="L41" i="12"/>
  <c r="M41" i="12"/>
  <c r="N41" i="12"/>
  <c r="O41" i="12"/>
  <c r="P41" i="12"/>
  <c r="R41" i="12"/>
  <c r="S41" i="12"/>
  <c r="T41" i="12"/>
  <c r="U41" i="12"/>
  <c r="V41" i="12"/>
  <c r="W41" i="12"/>
  <c r="X41" i="12"/>
  <c r="Y41" i="12"/>
  <c r="Z41" i="12"/>
  <c r="AB41" i="12"/>
  <c r="AC41" i="12"/>
  <c r="AD41" i="12"/>
  <c r="AE41" i="12"/>
  <c r="AF41" i="12"/>
  <c r="AG41" i="12"/>
  <c r="AH41" i="12"/>
  <c r="AI41" i="12"/>
  <c r="AJ41" i="12"/>
  <c r="AL41" i="12"/>
  <c r="AM41" i="12"/>
  <c r="AN41" i="12"/>
  <c r="AO41" i="12"/>
  <c r="AP41" i="12"/>
  <c r="AQ41" i="12"/>
  <c r="AR41" i="12"/>
  <c r="AS41" i="12"/>
  <c r="AT41" i="12"/>
  <c r="C11" i="12"/>
  <c r="C33" i="19"/>
  <c r="B37" i="21" s="1"/>
  <c r="G11" i="12"/>
  <c r="G33" i="19" s="1"/>
  <c r="C37" i="21" s="1"/>
  <c r="Q11" i="12"/>
  <c r="H33" i="19"/>
  <c r="D37" i="21" s="1"/>
  <c r="AA11" i="12"/>
  <c r="I33" i="19" s="1"/>
  <c r="E37" i="21" s="1"/>
  <c r="AK11" i="12"/>
  <c r="J33" i="19"/>
  <c r="F37" i="21" s="1"/>
  <c r="AU11" i="12"/>
  <c r="K33" i="19" s="1"/>
  <c r="G37" i="21" s="1"/>
  <c r="H11" i="12"/>
  <c r="I11" i="12"/>
  <c r="J11" i="12"/>
  <c r="K11" i="12"/>
  <c r="L11" i="12"/>
  <c r="M11" i="12"/>
  <c r="N11" i="12"/>
  <c r="O11" i="12"/>
  <c r="P11" i="12"/>
  <c r="R11" i="12"/>
  <c r="S11" i="12"/>
  <c r="T11" i="12"/>
  <c r="U11" i="12"/>
  <c r="V11" i="12"/>
  <c r="W11" i="12"/>
  <c r="X11" i="12"/>
  <c r="Y11" i="12"/>
  <c r="Z11" i="12"/>
  <c r="AB11" i="12"/>
  <c r="AC11" i="12"/>
  <c r="AD11" i="12"/>
  <c r="AE11" i="12"/>
  <c r="AF11" i="12"/>
  <c r="AG11" i="12"/>
  <c r="AH11" i="12"/>
  <c r="AI11" i="12"/>
  <c r="AJ11" i="12"/>
  <c r="AL11" i="12"/>
  <c r="AM11" i="12"/>
  <c r="AN11" i="12"/>
  <c r="AO11" i="12"/>
  <c r="AP11" i="12"/>
  <c r="AQ11" i="12"/>
  <c r="AR11" i="12"/>
  <c r="AS11" i="12"/>
  <c r="AT11" i="12"/>
  <c r="C3" i="12"/>
  <c r="C34" i="19"/>
  <c r="B38" i="21" s="1"/>
  <c r="G3" i="12"/>
  <c r="Q3" i="12"/>
  <c r="H34" i="19"/>
  <c r="D38" i="21" s="1"/>
  <c r="AA3" i="12"/>
  <c r="I34" i="19" s="1"/>
  <c r="E38" i="21" s="1"/>
  <c r="AK3" i="12"/>
  <c r="J34" i="19"/>
  <c r="F38" i="21" s="1"/>
  <c r="AU3" i="12"/>
  <c r="K34" i="19" s="1"/>
  <c r="G38" i="21" s="1"/>
  <c r="H3" i="12"/>
  <c r="I3" i="12"/>
  <c r="AW3" i="12" s="1"/>
  <c r="L34" i="19" s="1"/>
  <c r="H38" i="21" s="1"/>
  <c r="J3" i="12"/>
  <c r="K3" i="12"/>
  <c r="L3" i="12"/>
  <c r="M3" i="12"/>
  <c r="N3" i="12"/>
  <c r="O3" i="12"/>
  <c r="P3" i="12"/>
  <c r="R3" i="12"/>
  <c r="S3" i="12"/>
  <c r="T3" i="12"/>
  <c r="U3" i="12"/>
  <c r="V3" i="12"/>
  <c r="W3" i="12"/>
  <c r="X3" i="12"/>
  <c r="Y3" i="12"/>
  <c r="Z3" i="12"/>
  <c r="AB3" i="12"/>
  <c r="AC3" i="12"/>
  <c r="AD3" i="12"/>
  <c r="AE3" i="12"/>
  <c r="AF3" i="12"/>
  <c r="AG3" i="12"/>
  <c r="AH3" i="12"/>
  <c r="AI3" i="12"/>
  <c r="AJ3" i="12"/>
  <c r="AL3" i="12"/>
  <c r="AM3" i="12"/>
  <c r="AN3" i="12"/>
  <c r="AO3" i="12"/>
  <c r="AP3" i="12"/>
  <c r="AQ3" i="12"/>
  <c r="AR3" i="12"/>
  <c r="AS3" i="12"/>
  <c r="AT3" i="12"/>
  <c r="C33" i="12"/>
  <c r="C35" i="19"/>
  <c r="B39" i="21" s="1"/>
  <c r="G33" i="12"/>
  <c r="G35" i="19" s="1"/>
  <c r="C39" i="21" s="1"/>
  <c r="Q33" i="12"/>
  <c r="H35" i="19"/>
  <c r="D39" i="21" s="1"/>
  <c r="AA33" i="12"/>
  <c r="I35" i="19" s="1"/>
  <c r="E39" i="21" s="1"/>
  <c r="AK33" i="12"/>
  <c r="J35" i="19"/>
  <c r="F39" i="21" s="1"/>
  <c r="AU33" i="12"/>
  <c r="K35" i="19" s="1"/>
  <c r="G39" i="21" s="1"/>
  <c r="H33" i="12"/>
  <c r="I33" i="12"/>
  <c r="J33" i="12"/>
  <c r="K33" i="12"/>
  <c r="L33" i="12"/>
  <c r="M33" i="12"/>
  <c r="N33" i="12"/>
  <c r="O33" i="12"/>
  <c r="P33" i="12"/>
  <c r="R33" i="12"/>
  <c r="S33" i="12"/>
  <c r="T33" i="12"/>
  <c r="U33" i="12"/>
  <c r="V33" i="12"/>
  <c r="W33" i="12"/>
  <c r="X33" i="12"/>
  <c r="Y33" i="12"/>
  <c r="Z33" i="12"/>
  <c r="AB33" i="12"/>
  <c r="AC33" i="12"/>
  <c r="AD33" i="12"/>
  <c r="AE33" i="12"/>
  <c r="AF33" i="12"/>
  <c r="AG33" i="12"/>
  <c r="AH33" i="12"/>
  <c r="AI33" i="12"/>
  <c r="AJ33" i="12"/>
  <c r="AL33" i="12"/>
  <c r="AM33" i="12"/>
  <c r="AN33" i="12"/>
  <c r="AO33" i="12"/>
  <c r="AP33" i="12"/>
  <c r="AQ33" i="12"/>
  <c r="AR33" i="12"/>
  <c r="AS33" i="12"/>
  <c r="AT33" i="12"/>
  <c r="C40" i="12"/>
  <c r="C36" i="19" s="1"/>
  <c r="B40" i="21" s="1"/>
  <c r="G40" i="12"/>
  <c r="G36" i="19"/>
  <c r="C40" i="21" s="1"/>
  <c r="Q40" i="12"/>
  <c r="H36" i="19" s="1"/>
  <c r="D40" i="21" s="1"/>
  <c r="AA40" i="12"/>
  <c r="AK40" i="12"/>
  <c r="J36" i="19"/>
  <c r="F40" i="21" s="1"/>
  <c r="AU40" i="12"/>
  <c r="K36" i="19" s="1"/>
  <c r="G40" i="21" s="1"/>
  <c r="H40" i="12"/>
  <c r="I40" i="12"/>
  <c r="AW40" i="12" s="1"/>
  <c r="L36" i="19" s="1"/>
  <c r="H40" i="21" s="1"/>
  <c r="J40" i="12"/>
  <c r="K40" i="12"/>
  <c r="L40" i="12"/>
  <c r="M40" i="12"/>
  <c r="N40" i="12"/>
  <c r="O40" i="12"/>
  <c r="P40" i="12"/>
  <c r="R40" i="12"/>
  <c r="S40" i="12"/>
  <c r="T40" i="12"/>
  <c r="U40" i="12"/>
  <c r="V40" i="12"/>
  <c r="W40" i="12"/>
  <c r="X40" i="12"/>
  <c r="Y40" i="12"/>
  <c r="Z40" i="12"/>
  <c r="AB40" i="12"/>
  <c r="AC40" i="12"/>
  <c r="AD40" i="12"/>
  <c r="AE40" i="12"/>
  <c r="AF40" i="12"/>
  <c r="AG40" i="12"/>
  <c r="AH40" i="12"/>
  <c r="AI40" i="12"/>
  <c r="AJ40" i="12"/>
  <c r="AL40" i="12"/>
  <c r="AM40" i="12"/>
  <c r="AN40" i="12"/>
  <c r="AO40" i="12"/>
  <c r="AP40" i="12"/>
  <c r="AQ40" i="12"/>
  <c r="AR40" i="12"/>
  <c r="AS40" i="12"/>
  <c r="AT40" i="12"/>
  <c r="C22" i="12"/>
  <c r="C37" i="19"/>
  <c r="B41" i="21" s="1"/>
  <c r="G22" i="12"/>
  <c r="G37" i="19" s="1"/>
  <c r="C41" i="21" s="1"/>
  <c r="Q22" i="12"/>
  <c r="H37" i="19"/>
  <c r="D41" i="21" s="1"/>
  <c r="AA22" i="12"/>
  <c r="I37" i="19" s="1"/>
  <c r="E41" i="21" s="1"/>
  <c r="AK22" i="12"/>
  <c r="J37" i="19"/>
  <c r="F41" i="21" s="1"/>
  <c r="AU22" i="12"/>
  <c r="K37" i="19" s="1"/>
  <c r="G41" i="21" s="1"/>
  <c r="H22" i="12"/>
  <c r="I22" i="12"/>
  <c r="J22" i="12"/>
  <c r="K22" i="12"/>
  <c r="AW22" i="12" s="1"/>
  <c r="L37" i="19" s="1"/>
  <c r="H41" i="21" s="1"/>
  <c r="L22" i="12"/>
  <c r="M22" i="12"/>
  <c r="N22" i="12"/>
  <c r="O22" i="12"/>
  <c r="P22" i="12"/>
  <c r="R22" i="12"/>
  <c r="S22" i="12"/>
  <c r="T22" i="12"/>
  <c r="U22" i="12"/>
  <c r="V22" i="12"/>
  <c r="W22" i="12"/>
  <c r="X22" i="12"/>
  <c r="Y22" i="12"/>
  <c r="Z22" i="12"/>
  <c r="AB22" i="12"/>
  <c r="AC22" i="12"/>
  <c r="AD22" i="12"/>
  <c r="AE22" i="12"/>
  <c r="AF22" i="12"/>
  <c r="AG22" i="12"/>
  <c r="AH22" i="12"/>
  <c r="AI22" i="12"/>
  <c r="AJ22" i="12"/>
  <c r="AL22" i="12"/>
  <c r="AM22" i="12"/>
  <c r="AN22" i="12"/>
  <c r="AO22" i="12"/>
  <c r="AP22" i="12"/>
  <c r="AQ22" i="12"/>
  <c r="AR22" i="12"/>
  <c r="AS22" i="12"/>
  <c r="AT22" i="12"/>
  <c r="C42" i="12"/>
  <c r="C38" i="19"/>
  <c r="B42" i="21" s="1"/>
  <c r="G42" i="12"/>
  <c r="G38" i="19" s="1"/>
  <c r="C42" i="21" s="1"/>
  <c r="Q42" i="12"/>
  <c r="H38" i="19"/>
  <c r="D42" i="21" s="1"/>
  <c r="AA42" i="12"/>
  <c r="I38" i="19" s="1"/>
  <c r="E42" i="21" s="1"/>
  <c r="AK42" i="12"/>
  <c r="J38" i="19"/>
  <c r="F42" i="21" s="1"/>
  <c r="AU42" i="12"/>
  <c r="K38" i="19" s="1"/>
  <c r="G42" i="21" s="1"/>
  <c r="H42" i="12"/>
  <c r="I42" i="12"/>
  <c r="J42" i="12"/>
  <c r="K42" i="12"/>
  <c r="L42" i="12"/>
  <c r="M42" i="12"/>
  <c r="N42" i="12"/>
  <c r="O42" i="12"/>
  <c r="P42" i="12"/>
  <c r="R42" i="12"/>
  <c r="S42" i="12"/>
  <c r="T42" i="12"/>
  <c r="U42" i="12"/>
  <c r="V42" i="12"/>
  <c r="W42" i="12"/>
  <c r="X42" i="12"/>
  <c r="Y42" i="12"/>
  <c r="Z42" i="12"/>
  <c r="AB42" i="12"/>
  <c r="AC42" i="12"/>
  <c r="AD42" i="12"/>
  <c r="AE42" i="12"/>
  <c r="AF42" i="12"/>
  <c r="AG42" i="12"/>
  <c r="AH42" i="12"/>
  <c r="AI42" i="12"/>
  <c r="AJ42" i="12"/>
  <c r="AL42" i="12"/>
  <c r="AM42" i="12"/>
  <c r="AN42" i="12"/>
  <c r="AO42" i="12"/>
  <c r="AP42" i="12"/>
  <c r="AQ42" i="12"/>
  <c r="AR42" i="12"/>
  <c r="AS42" i="12"/>
  <c r="AT42" i="12"/>
  <c r="C30" i="12"/>
  <c r="C39" i="19"/>
  <c r="B43" i="21" s="1"/>
  <c r="G30" i="12"/>
  <c r="Q30" i="12"/>
  <c r="H39" i="19"/>
  <c r="D43" i="21" s="1"/>
  <c r="AA30" i="12"/>
  <c r="I39" i="19" s="1"/>
  <c r="E43" i="21" s="1"/>
  <c r="AK30" i="12"/>
  <c r="J39" i="19"/>
  <c r="F43" i="21" s="1"/>
  <c r="AU30" i="12"/>
  <c r="K39" i="19" s="1"/>
  <c r="G43" i="21" s="1"/>
  <c r="H30" i="12"/>
  <c r="I30" i="12"/>
  <c r="AW30" i="12" s="1"/>
  <c r="L39" i="19" s="1"/>
  <c r="H43" i="21" s="1"/>
  <c r="J30" i="12"/>
  <c r="K30" i="12"/>
  <c r="L30" i="12"/>
  <c r="M30" i="12"/>
  <c r="N30" i="12"/>
  <c r="O30" i="12"/>
  <c r="P30" i="12"/>
  <c r="R30" i="12"/>
  <c r="S30" i="12"/>
  <c r="T30" i="12"/>
  <c r="U30" i="12"/>
  <c r="V30" i="12"/>
  <c r="W30" i="12"/>
  <c r="X30" i="12"/>
  <c r="Y30" i="12"/>
  <c r="Z30" i="12"/>
  <c r="AB30" i="12"/>
  <c r="AC30" i="12"/>
  <c r="AD30" i="12"/>
  <c r="AE30" i="12"/>
  <c r="AF30" i="12"/>
  <c r="AG30" i="12"/>
  <c r="AH30" i="12"/>
  <c r="AI30" i="12"/>
  <c r="AJ30" i="12"/>
  <c r="AL30" i="12"/>
  <c r="AM30" i="12"/>
  <c r="AN30" i="12"/>
  <c r="AO30" i="12"/>
  <c r="AP30" i="12"/>
  <c r="AQ30" i="12"/>
  <c r="AR30" i="12"/>
  <c r="AS30" i="12"/>
  <c r="AT30" i="12"/>
  <c r="C32" i="12"/>
  <c r="C40" i="19"/>
  <c r="B44" i="21" s="1"/>
  <c r="G32" i="12"/>
  <c r="G40" i="19" s="1"/>
  <c r="C44" i="21" s="1"/>
  <c r="Q32" i="12"/>
  <c r="H40" i="19"/>
  <c r="D44" i="21" s="1"/>
  <c r="AA32" i="12"/>
  <c r="I40" i="19" s="1"/>
  <c r="E44" i="21" s="1"/>
  <c r="AK32" i="12"/>
  <c r="J40" i="19"/>
  <c r="F44" i="21" s="1"/>
  <c r="AU32" i="12"/>
  <c r="K40" i="19" s="1"/>
  <c r="G44" i="21" s="1"/>
  <c r="H32" i="12"/>
  <c r="I32" i="12"/>
  <c r="J32" i="12"/>
  <c r="K32" i="12"/>
  <c r="L32" i="12"/>
  <c r="M32" i="12"/>
  <c r="N32" i="12"/>
  <c r="O32" i="12"/>
  <c r="P32" i="12"/>
  <c r="R32" i="12"/>
  <c r="S32" i="12"/>
  <c r="T32" i="12"/>
  <c r="U32" i="12"/>
  <c r="V32" i="12"/>
  <c r="W32" i="12"/>
  <c r="X32" i="12"/>
  <c r="Y32" i="12"/>
  <c r="Z32" i="12"/>
  <c r="AB32" i="12"/>
  <c r="AC32" i="12"/>
  <c r="AD32" i="12"/>
  <c r="AE32" i="12"/>
  <c r="AF32" i="12"/>
  <c r="AG32" i="12"/>
  <c r="AH32" i="12"/>
  <c r="AI32" i="12"/>
  <c r="AJ32" i="12"/>
  <c r="AL32" i="12"/>
  <c r="AM32" i="12"/>
  <c r="AN32" i="12"/>
  <c r="AO32" i="12"/>
  <c r="AP32" i="12"/>
  <c r="AQ32" i="12"/>
  <c r="AR32" i="12"/>
  <c r="AS32" i="12"/>
  <c r="AT32" i="12"/>
  <c r="C6" i="12"/>
  <c r="C41" i="19"/>
  <c r="B45" i="21" s="1"/>
  <c r="G6" i="12"/>
  <c r="G41" i="19" s="1"/>
  <c r="C45" i="21" s="1"/>
  <c r="Q6" i="12"/>
  <c r="H41" i="19"/>
  <c r="D45" i="21" s="1"/>
  <c r="AA6" i="12"/>
  <c r="I41" i="19" s="1"/>
  <c r="E45" i="21" s="1"/>
  <c r="AK6" i="12"/>
  <c r="J41" i="19"/>
  <c r="F45" i="21" s="1"/>
  <c r="AU6" i="12"/>
  <c r="K41" i="19" s="1"/>
  <c r="G45" i="21" s="1"/>
  <c r="H6" i="12"/>
  <c r="I6" i="12"/>
  <c r="J6" i="12"/>
  <c r="K6" i="12"/>
  <c r="L6" i="12"/>
  <c r="M6" i="12"/>
  <c r="N6" i="12"/>
  <c r="O6" i="12"/>
  <c r="P6" i="12"/>
  <c r="R6" i="12"/>
  <c r="S6" i="12"/>
  <c r="T6" i="12"/>
  <c r="U6" i="12"/>
  <c r="V6" i="12"/>
  <c r="W6" i="12"/>
  <c r="X6" i="12"/>
  <c r="Y6" i="12"/>
  <c r="Z6" i="12"/>
  <c r="AB6" i="12"/>
  <c r="AC6" i="12"/>
  <c r="AD6" i="12"/>
  <c r="AE6" i="12"/>
  <c r="AF6" i="12"/>
  <c r="AG6" i="12"/>
  <c r="AH6" i="12"/>
  <c r="AI6" i="12"/>
  <c r="AJ6" i="12"/>
  <c r="AL6" i="12"/>
  <c r="AM6" i="12"/>
  <c r="AN6" i="12"/>
  <c r="AO6" i="12"/>
  <c r="AP6" i="12"/>
  <c r="AQ6" i="12"/>
  <c r="AR6" i="12"/>
  <c r="AS6" i="12"/>
  <c r="AT6" i="12"/>
  <c r="C9" i="12"/>
  <c r="C42" i="19"/>
  <c r="B46" i="21" s="1"/>
  <c r="G9" i="12"/>
  <c r="G42" i="19" s="1"/>
  <c r="C46" i="21" s="1"/>
  <c r="Q9" i="12"/>
  <c r="H42" i="19"/>
  <c r="D46" i="21" s="1"/>
  <c r="AA9" i="12"/>
  <c r="I42" i="19" s="1"/>
  <c r="E46" i="21" s="1"/>
  <c r="AK9" i="12"/>
  <c r="J42" i="19"/>
  <c r="F46" i="21" s="1"/>
  <c r="AU9" i="12"/>
  <c r="K42" i="19" s="1"/>
  <c r="G46" i="21" s="1"/>
  <c r="L9" i="12"/>
  <c r="M9" i="12"/>
  <c r="N9" i="12"/>
  <c r="O9" i="12"/>
  <c r="P9" i="12"/>
  <c r="R9" i="12"/>
  <c r="S9" i="12"/>
  <c r="T9" i="12"/>
  <c r="U9" i="12"/>
  <c r="V9" i="12"/>
  <c r="W9" i="12"/>
  <c r="X9" i="12"/>
  <c r="Y9" i="12"/>
  <c r="Z9" i="12"/>
  <c r="AB9" i="12"/>
  <c r="AC9" i="12"/>
  <c r="AD9" i="12"/>
  <c r="AE9" i="12"/>
  <c r="AF9" i="12"/>
  <c r="AG9" i="12"/>
  <c r="AH9" i="12"/>
  <c r="AI9" i="12"/>
  <c r="AJ9" i="12"/>
  <c r="AL9" i="12"/>
  <c r="AM9" i="12"/>
  <c r="AN9" i="12"/>
  <c r="AO9" i="12"/>
  <c r="AP9" i="12"/>
  <c r="AQ9" i="12"/>
  <c r="AR9" i="12"/>
  <c r="AS9" i="12"/>
  <c r="AT9" i="12"/>
  <c r="AW48" i="27"/>
  <c r="AV48" i="27"/>
  <c r="AU48" i="27"/>
  <c r="AT48" i="27"/>
  <c r="AS48" i="27"/>
  <c r="AR48" i="27"/>
  <c r="AQ48" i="27"/>
  <c r="AP48" i="27"/>
  <c r="AL30" i="28" s="1"/>
  <c r="AO48" i="27"/>
  <c r="AN48" i="27"/>
  <c r="AM48" i="27"/>
  <c r="AL48" i="27"/>
  <c r="AK48" i="27"/>
  <c r="AJ48" i="27"/>
  <c r="AI48" i="27"/>
  <c r="AH48" i="27"/>
  <c r="AD30" i="28" s="1"/>
  <c r="AG48" i="27"/>
  <c r="AF48" i="27"/>
  <c r="AE48" i="27"/>
  <c r="AD48" i="27"/>
  <c r="Z30" i="28" s="1"/>
  <c r="AC48" i="27"/>
  <c r="AB48" i="27"/>
  <c r="AA48" i="27"/>
  <c r="Z48" i="27"/>
  <c r="V30" i="28" s="1"/>
  <c r="Y48" i="27"/>
  <c r="X48" i="27"/>
  <c r="W48" i="27"/>
  <c r="V48" i="27"/>
  <c r="R30" i="28" s="1"/>
  <c r="U48" i="27"/>
  <c r="T48" i="27"/>
  <c r="S48" i="27"/>
  <c r="R48" i="27"/>
  <c r="N30" i="28" s="1"/>
  <c r="Q48" i="27"/>
  <c r="P48" i="27"/>
  <c r="O48" i="27"/>
  <c r="N48" i="27"/>
  <c r="J30" i="28" s="1"/>
  <c r="M48" i="27"/>
  <c r="L48" i="27"/>
  <c r="K48" i="27"/>
  <c r="J48" i="27"/>
  <c r="F30" i="28" s="1"/>
  <c r="I48" i="27"/>
  <c r="H48" i="27"/>
  <c r="G48" i="27"/>
  <c r="F48" i="27"/>
  <c r="E48" i="27"/>
  <c r="D48" i="27"/>
  <c r="C48" i="27"/>
  <c r="B48" i="27"/>
  <c r="A48" i="27"/>
  <c r="AW47" i="27"/>
  <c r="AV47" i="27"/>
  <c r="AU47" i="27"/>
  <c r="AQ29" i="28" s="1"/>
  <c r="AT47" i="27"/>
  <c r="AS47" i="27"/>
  <c r="AR47" i="27"/>
  <c r="AQ47" i="27"/>
  <c r="AM29" i="28" s="1"/>
  <c r="AP47" i="27"/>
  <c r="AO47" i="27"/>
  <c r="AN47" i="27"/>
  <c r="AM47" i="27"/>
  <c r="AI29" i="28" s="1"/>
  <c r="AL47" i="27"/>
  <c r="AK47" i="27"/>
  <c r="AJ47" i="27"/>
  <c r="AI47" i="27"/>
  <c r="AH47" i="27"/>
  <c r="AG47" i="27"/>
  <c r="AF47" i="27"/>
  <c r="AE47" i="27"/>
  <c r="AA29" i="28" s="1"/>
  <c r="AD47" i="27"/>
  <c r="AC47" i="27"/>
  <c r="AB47" i="27"/>
  <c r="AA47" i="27"/>
  <c r="W29" i="28" s="1"/>
  <c r="Z47" i="27"/>
  <c r="Y47" i="27"/>
  <c r="X47" i="27"/>
  <c r="W47" i="27"/>
  <c r="S29" i="28" s="1"/>
  <c r="V47" i="27"/>
  <c r="U47" i="27"/>
  <c r="T47" i="27"/>
  <c r="S47" i="27"/>
  <c r="R47" i="27"/>
  <c r="Q47" i="27"/>
  <c r="P47" i="27"/>
  <c r="O47" i="27"/>
  <c r="K29" i="28" s="1"/>
  <c r="N47" i="27"/>
  <c r="M47" i="27"/>
  <c r="L47" i="27"/>
  <c r="K47" i="27"/>
  <c r="G29" i="28" s="1"/>
  <c r="J47" i="27"/>
  <c r="I47" i="27"/>
  <c r="H47" i="27"/>
  <c r="G47" i="27"/>
  <c r="C29" i="28" s="1"/>
  <c r="F47" i="27"/>
  <c r="E47" i="27"/>
  <c r="D47" i="27"/>
  <c r="C47" i="27"/>
  <c r="B47" i="27"/>
  <c r="A47" i="27"/>
  <c r="AW46" i="27"/>
  <c r="AV46" i="27"/>
  <c r="AR28" i="28" s="1"/>
  <c r="AU46" i="27"/>
  <c r="AT46" i="27"/>
  <c r="AS46" i="27"/>
  <c r="AR46" i="27"/>
  <c r="AN28" i="28" s="1"/>
  <c r="AQ46" i="27"/>
  <c r="AP46" i="27"/>
  <c r="AO46" i="27"/>
  <c r="AN46" i="27"/>
  <c r="AJ28" i="28" s="1"/>
  <c r="AM46" i="27"/>
  <c r="AL46" i="27"/>
  <c r="AK46" i="27"/>
  <c r="AJ46" i="27"/>
  <c r="AF28" i="28" s="1"/>
  <c r="AI46" i="27"/>
  <c r="AH46" i="27"/>
  <c r="AG46" i="27"/>
  <c r="AF46" i="27"/>
  <c r="AB28" i="28" s="1"/>
  <c r="AE46" i="27"/>
  <c r="AD46" i="27"/>
  <c r="AC46" i="27"/>
  <c r="AB46" i="27"/>
  <c r="X28" i="28" s="1"/>
  <c r="AA46" i="27"/>
  <c r="Z46" i="27"/>
  <c r="Y46" i="27"/>
  <c r="X46" i="27"/>
  <c r="T28" i="28" s="1"/>
  <c r="W46" i="27"/>
  <c r="V46" i="27"/>
  <c r="U46" i="27"/>
  <c r="T46" i="27"/>
  <c r="P28" i="28" s="1"/>
  <c r="S46" i="27"/>
  <c r="R46" i="27"/>
  <c r="Q46" i="27"/>
  <c r="P46" i="27"/>
  <c r="L28" i="28" s="1"/>
  <c r="O46" i="27"/>
  <c r="N46" i="27"/>
  <c r="M46" i="27"/>
  <c r="L46" i="27"/>
  <c r="H28" i="28" s="1"/>
  <c r="K46" i="27"/>
  <c r="J46" i="27"/>
  <c r="I46" i="27"/>
  <c r="H46" i="27"/>
  <c r="D28" i="28" s="1"/>
  <c r="G46" i="27"/>
  <c r="F46" i="27"/>
  <c r="E46" i="27"/>
  <c r="D46" i="27"/>
  <c r="C46" i="27"/>
  <c r="B46" i="27"/>
  <c r="A46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5" i="27"/>
  <c r="AA45" i="27"/>
  <c r="Z45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M45" i="27"/>
  <c r="L45" i="27"/>
  <c r="K45" i="27"/>
  <c r="J45" i="27"/>
  <c r="I45" i="27"/>
  <c r="H45" i="27"/>
  <c r="G45" i="27"/>
  <c r="F45" i="27"/>
  <c r="E45" i="27"/>
  <c r="D45" i="27"/>
  <c r="C45" i="27"/>
  <c r="B45" i="27"/>
  <c r="A45" i="27"/>
  <c r="AW44" i="27"/>
  <c r="AV44" i="27"/>
  <c r="AU44" i="27"/>
  <c r="AT44" i="27"/>
  <c r="AS44" i="27"/>
  <c r="AR44" i="27"/>
  <c r="AQ44" i="27"/>
  <c r="AP44" i="27"/>
  <c r="AL26" i="28" s="1"/>
  <c r="AO44" i="27"/>
  <c r="AN44" i="27"/>
  <c r="AM44" i="27"/>
  <c r="AL44" i="27"/>
  <c r="AK44" i="27"/>
  <c r="AJ44" i="27"/>
  <c r="AI44" i="27"/>
  <c r="AH44" i="27"/>
  <c r="AD26" i="28" s="1"/>
  <c r="AG44" i="27"/>
  <c r="AF44" i="27"/>
  <c r="AE44" i="27"/>
  <c r="AD44" i="27"/>
  <c r="Z26" i="28" s="1"/>
  <c r="AC44" i="27"/>
  <c r="AB44" i="27"/>
  <c r="AA44" i="27"/>
  <c r="Z44" i="27"/>
  <c r="V26" i="28" s="1"/>
  <c r="Y44" i="27"/>
  <c r="X44" i="27"/>
  <c r="W44" i="27"/>
  <c r="V44" i="27"/>
  <c r="R26" i="28" s="1"/>
  <c r="U44" i="27"/>
  <c r="T44" i="27"/>
  <c r="S44" i="27"/>
  <c r="R44" i="27"/>
  <c r="N26" i="28" s="1"/>
  <c r="Q44" i="27"/>
  <c r="P44" i="27"/>
  <c r="O44" i="27"/>
  <c r="N44" i="27"/>
  <c r="J26" i="28" s="1"/>
  <c r="M44" i="27"/>
  <c r="L44" i="27"/>
  <c r="K44" i="27"/>
  <c r="J44" i="27"/>
  <c r="F26" i="28" s="1"/>
  <c r="I44" i="27"/>
  <c r="H44" i="27"/>
  <c r="G44" i="27"/>
  <c r="F44" i="27"/>
  <c r="E44" i="27"/>
  <c r="D44" i="27"/>
  <c r="C44" i="27"/>
  <c r="B44" i="27"/>
  <c r="A44" i="27"/>
  <c r="AW43" i="27"/>
  <c r="AV43" i="27"/>
  <c r="AU43" i="27"/>
  <c r="AQ25" i="28" s="1"/>
  <c r="AT43" i="27"/>
  <c r="AS43" i="27"/>
  <c r="AR43" i="27"/>
  <c r="AQ43" i="27"/>
  <c r="AM25" i="28" s="1"/>
  <c r="AP43" i="27"/>
  <c r="AO43" i="27"/>
  <c r="AN43" i="27"/>
  <c r="AM43" i="27"/>
  <c r="AI25" i="28" s="1"/>
  <c r="AL43" i="27"/>
  <c r="AK43" i="27"/>
  <c r="AJ43" i="27"/>
  <c r="AI43" i="27"/>
  <c r="AH43" i="27"/>
  <c r="AG43" i="27"/>
  <c r="AF43" i="27"/>
  <c r="AE43" i="27"/>
  <c r="AA25" i="28" s="1"/>
  <c r="AD43" i="27"/>
  <c r="AC43" i="27"/>
  <c r="AB43" i="27"/>
  <c r="AA43" i="27"/>
  <c r="W25" i="28" s="1"/>
  <c r="Z43" i="27"/>
  <c r="Y43" i="27"/>
  <c r="X43" i="27"/>
  <c r="W43" i="27"/>
  <c r="S25" i="28" s="1"/>
  <c r="V43" i="27"/>
  <c r="U43" i="27"/>
  <c r="T43" i="27"/>
  <c r="S43" i="27"/>
  <c r="R43" i="27"/>
  <c r="Q43" i="27"/>
  <c r="P43" i="27"/>
  <c r="O43" i="27"/>
  <c r="K25" i="28" s="1"/>
  <c r="N43" i="27"/>
  <c r="M43" i="27"/>
  <c r="L43" i="27"/>
  <c r="K43" i="27"/>
  <c r="G25" i="28" s="1"/>
  <c r="J43" i="27"/>
  <c r="I43" i="27"/>
  <c r="H43" i="27"/>
  <c r="G43" i="27"/>
  <c r="C25" i="28" s="1"/>
  <c r="F43" i="27"/>
  <c r="E43" i="27"/>
  <c r="D43" i="27"/>
  <c r="C43" i="27"/>
  <c r="B43" i="27"/>
  <c r="A43" i="27"/>
  <c r="AV34" i="27"/>
  <c r="AV42" i="27" s="1"/>
  <c r="AR14" i="28" s="1"/>
  <c r="AV35" i="27"/>
  <c r="AV22" i="27"/>
  <c r="AV23" i="27"/>
  <c r="AV40" i="27" s="1"/>
  <c r="AV41" i="27" s="1"/>
  <c r="AV24" i="27"/>
  <c r="AV25" i="27"/>
  <c r="AV21" i="27"/>
  <c r="AV16" i="27"/>
  <c r="AV17" i="27"/>
  <c r="AV18" i="27"/>
  <c r="AV39" i="27" s="1"/>
  <c r="AV19" i="27"/>
  <c r="AV20" i="27"/>
  <c r="AV12" i="27"/>
  <c r="AV13" i="27"/>
  <c r="AV14" i="27"/>
  <c r="AV15" i="27"/>
  <c r="AV11" i="27"/>
  <c r="AV3" i="27"/>
  <c r="AV36" i="27" s="1"/>
  <c r="AV4" i="27"/>
  <c r="AV5" i="27"/>
  <c r="AV6" i="27"/>
  <c r="AV7" i="27"/>
  <c r="AV8" i="27"/>
  <c r="AV9" i="27"/>
  <c r="AW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AH35" i="27"/>
  <c r="AG35" i="27"/>
  <c r="AF35" i="27"/>
  <c r="AE35" i="27"/>
  <c r="AD35" i="27"/>
  <c r="AC35" i="27"/>
  <c r="AB35" i="27"/>
  <c r="AA35" i="27"/>
  <c r="AA42" i="27" s="1"/>
  <c r="W14" i="28" s="1"/>
  <c r="Z35" i="27"/>
  <c r="Y35" i="27"/>
  <c r="X35" i="27"/>
  <c r="W35" i="27"/>
  <c r="V35" i="27"/>
  <c r="U35" i="27"/>
  <c r="T35" i="27"/>
  <c r="S35" i="27"/>
  <c r="S42" i="27" s="1"/>
  <c r="O14" i="28" s="1"/>
  <c r="R35" i="27"/>
  <c r="Q35" i="27"/>
  <c r="P35" i="27"/>
  <c r="O35" i="27"/>
  <c r="N35" i="27"/>
  <c r="M35" i="27"/>
  <c r="L35" i="27"/>
  <c r="K35" i="27"/>
  <c r="K42" i="27" s="1"/>
  <c r="G14" i="28" s="1"/>
  <c r="J35" i="27"/>
  <c r="I35" i="27"/>
  <c r="H35" i="27"/>
  <c r="G35" i="27"/>
  <c r="F35" i="27"/>
  <c r="E35" i="27"/>
  <c r="D35" i="27"/>
  <c r="C35" i="27"/>
  <c r="B35" i="27"/>
  <c r="A35" i="27"/>
  <c r="AW34" i="27"/>
  <c r="AU34" i="27"/>
  <c r="AU42" i="27" s="1"/>
  <c r="AT34" i="27"/>
  <c r="AT42" i="27"/>
  <c r="AS34" i="27"/>
  <c r="AS42" i="27"/>
  <c r="AO14" i="28" s="1"/>
  <c r="AR34" i="27"/>
  <c r="AQ34" i="27"/>
  <c r="AP34" i="27"/>
  <c r="AP42" i="27"/>
  <c r="AO34" i="27"/>
  <c r="AO42" i="27"/>
  <c r="AN34" i="27"/>
  <c r="AM34" i="27"/>
  <c r="AM42" i="27" s="1"/>
  <c r="AI14" i="28" s="1"/>
  <c r="AL34" i="27"/>
  <c r="AL42" i="27"/>
  <c r="AK34" i="27"/>
  <c r="AK42" i="27"/>
  <c r="AG14" i="28" s="1"/>
  <c r="AJ34" i="27"/>
  <c r="AI34" i="27"/>
  <c r="AI42" i="27" s="1"/>
  <c r="AH34" i="27"/>
  <c r="AH42" i="27"/>
  <c r="AG34" i="27"/>
  <c r="AG42" i="27"/>
  <c r="AF34" i="27"/>
  <c r="AE34" i="27"/>
  <c r="AD34" i="27"/>
  <c r="AD42" i="27"/>
  <c r="AC34" i="27"/>
  <c r="AC42" i="27"/>
  <c r="AB34" i="27"/>
  <c r="AA34" i="27"/>
  <c r="Z34" i="27"/>
  <c r="Z42" i="27"/>
  <c r="Y34" i="27"/>
  <c r="Y42" i="27"/>
  <c r="X34" i="27"/>
  <c r="W34" i="27"/>
  <c r="V34" i="27"/>
  <c r="V42" i="27"/>
  <c r="U34" i="27"/>
  <c r="U42" i="27"/>
  <c r="Q14" i="28" s="1"/>
  <c r="T34" i="27"/>
  <c r="S34" i="27"/>
  <c r="R34" i="27"/>
  <c r="R42" i="27"/>
  <c r="Q34" i="27"/>
  <c r="Q42" i="27"/>
  <c r="P34" i="27"/>
  <c r="O34" i="27"/>
  <c r="N34" i="27"/>
  <c r="N42" i="27"/>
  <c r="M34" i="27"/>
  <c r="M42" i="27"/>
  <c r="L34" i="27"/>
  <c r="K34" i="27"/>
  <c r="J34" i="27"/>
  <c r="J42" i="27"/>
  <c r="I34" i="27"/>
  <c r="I42" i="27"/>
  <c r="H34" i="27"/>
  <c r="G34" i="27"/>
  <c r="F34" i="27"/>
  <c r="E34" i="27"/>
  <c r="D34" i="27"/>
  <c r="C34" i="27"/>
  <c r="B34" i="27"/>
  <c r="A34" i="27"/>
  <c r="AW33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S33" i="27"/>
  <c r="R33" i="27"/>
  <c r="Q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33" i="27"/>
  <c r="A33" i="27"/>
  <c r="AW32" i="27"/>
  <c r="AV32" i="27"/>
  <c r="AU32" i="27"/>
  <c r="AT32" i="27"/>
  <c r="AS32" i="27"/>
  <c r="AR32" i="27"/>
  <c r="AQ32" i="27"/>
  <c r="AP32" i="27"/>
  <c r="AO32" i="27"/>
  <c r="AK21" i="28" s="1"/>
  <c r="AN32" i="27"/>
  <c r="AM32" i="27"/>
  <c r="AL32" i="27"/>
  <c r="AK32" i="27"/>
  <c r="AG21" i="28" s="1"/>
  <c r="AJ32" i="27"/>
  <c r="AI32" i="27"/>
  <c r="AH32" i="27"/>
  <c r="AG32" i="27"/>
  <c r="AC21" i="28" s="1"/>
  <c r="AF32" i="27"/>
  <c r="AE32" i="27"/>
  <c r="AD32" i="27"/>
  <c r="AC32" i="27"/>
  <c r="AB32" i="27"/>
  <c r="AA32" i="27"/>
  <c r="Z32" i="27"/>
  <c r="Y32" i="27"/>
  <c r="X32" i="27"/>
  <c r="W32" i="27"/>
  <c r="V32" i="27"/>
  <c r="U32" i="27"/>
  <c r="Q21" i="28" s="1"/>
  <c r="T32" i="27"/>
  <c r="S32" i="27"/>
  <c r="R32" i="27"/>
  <c r="Q32" i="27"/>
  <c r="M21" i="28" s="1"/>
  <c r="P32" i="27"/>
  <c r="O32" i="27"/>
  <c r="N32" i="27"/>
  <c r="M32" i="27"/>
  <c r="I21" i="28" s="1"/>
  <c r="L32" i="27"/>
  <c r="K32" i="27"/>
  <c r="J32" i="27"/>
  <c r="I32" i="27"/>
  <c r="E21" i="28" s="1"/>
  <c r="H32" i="27"/>
  <c r="G32" i="27"/>
  <c r="F32" i="27"/>
  <c r="E32" i="27"/>
  <c r="D32" i="27"/>
  <c r="C32" i="27"/>
  <c r="B32" i="27"/>
  <c r="A32" i="27"/>
  <c r="AW31" i="27"/>
  <c r="AV31" i="27"/>
  <c r="AU31" i="27"/>
  <c r="AT31" i="27"/>
  <c r="AP19" i="28" s="1"/>
  <c r="AS31" i="27"/>
  <c r="AR31" i="27"/>
  <c r="AQ31" i="27"/>
  <c r="AP31" i="27"/>
  <c r="AO31" i="27"/>
  <c r="AN31" i="27"/>
  <c r="AM31" i="27"/>
  <c r="AL31" i="27"/>
  <c r="AH19" i="28" s="1"/>
  <c r="AK31" i="27"/>
  <c r="AJ31" i="27"/>
  <c r="AI31" i="27"/>
  <c r="AH31" i="27"/>
  <c r="AD19" i="28" s="1"/>
  <c r="AG31" i="27"/>
  <c r="AF31" i="27"/>
  <c r="AE31" i="27"/>
  <c r="AD31" i="27"/>
  <c r="Z19" i="28" s="1"/>
  <c r="AC31" i="27"/>
  <c r="AB31" i="27"/>
  <c r="AA31" i="27"/>
  <c r="Z31" i="27"/>
  <c r="V19" i="28" s="1"/>
  <c r="Y31" i="27"/>
  <c r="X31" i="27"/>
  <c r="W31" i="27"/>
  <c r="V31" i="27"/>
  <c r="R19" i="28" s="1"/>
  <c r="U31" i="27"/>
  <c r="T31" i="27"/>
  <c r="S31" i="27"/>
  <c r="R31" i="27"/>
  <c r="Q31" i="27"/>
  <c r="P31" i="27"/>
  <c r="O31" i="27"/>
  <c r="N31" i="27"/>
  <c r="M31" i="27"/>
  <c r="L31" i="27"/>
  <c r="K31" i="27"/>
  <c r="J31" i="27"/>
  <c r="F19" i="28" s="1"/>
  <c r="I31" i="27"/>
  <c r="H31" i="27"/>
  <c r="G31" i="27"/>
  <c r="F31" i="27"/>
  <c r="E31" i="27"/>
  <c r="D31" i="27"/>
  <c r="C31" i="27"/>
  <c r="B31" i="27"/>
  <c r="A31" i="27"/>
  <c r="AW30" i="27"/>
  <c r="AV30" i="27"/>
  <c r="AU30" i="27"/>
  <c r="AQ18" i="28" s="1"/>
  <c r="AT30" i="27"/>
  <c r="AS30" i="27"/>
  <c r="AR30" i="27"/>
  <c r="AQ30" i="27"/>
  <c r="AP30" i="27"/>
  <c r="AO30" i="27"/>
  <c r="AN30" i="27"/>
  <c r="AM30" i="27"/>
  <c r="AI18" i="28" s="1"/>
  <c r="AL30" i="27"/>
  <c r="AK30" i="27"/>
  <c r="AJ30" i="27"/>
  <c r="AI30" i="27"/>
  <c r="AE18" i="28" s="1"/>
  <c r="AH30" i="27"/>
  <c r="AG30" i="27"/>
  <c r="AF30" i="27"/>
  <c r="AE30" i="27"/>
  <c r="AA18" i="28" s="1"/>
  <c r="AD30" i="27"/>
  <c r="AC30" i="27"/>
  <c r="AB30" i="27"/>
  <c r="AA30" i="27"/>
  <c r="Z30" i="27"/>
  <c r="Y30" i="27"/>
  <c r="X30" i="27"/>
  <c r="W30" i="27"/>
  <c r="S18" i="28" s="1"/>
  <c r="V30" i="27"/>
  <c r="U30" i="27"/>
  <c r="T30" i="27"/>
  <c r="S30" i="27"/>
  <c r="O18" i="28" s="1"/>
  <c r="R30" i="27"/>
  <c r="Q30" i="27"/>
  <c r="P30" i="27"/>
  <c r="O30" i="27"/>
  <c r="K18" i="28" s="1"/>
  <c r="N30" i="27"/>
  <c r="M30" i="27"/>
  <c r="L30" i="27"/>
  <c r="K30" i="27"/>
  <c r="G18" i="28" s="1"/>
  <c r="J30" i="27"/>
  <c r="I30" i="27"/>
  <c r="H30" i="27"/>
  <c r="G30" i="27"/>
  <c r="F30" i="27"/>
  <c r="E30" i="27"/>
  <c r="D30" i="27"/>
  <c r="C30" i="27"/>
  <c r="B30" i="27"/>
  <c r="A30" i="27"/>
  <c r="AW29" i="27"/>
  <c r="AV29" i="27"/>
  <c r="AR17" i="28" s="1"/>
  <c r="AU29" i="27"/>
  <c r="AT29" i="27"/>
  <c r="AS29" i="27"/>
  <c r="AR29" i="27"/>
  <c r="AN17" i="28" s="1"/>
  <c r="AQ29" i="27"/>
  <c r="AP29" i="27"/>
  <c r="AO29" i="27"/>
  <c r="AN29" i="27"/>
  <c r="AM29" i="27"/>
  <c r="AL29" i="27"/>
  <c r="AK29" i="27"/>
  <c r="AJ29" i="27"/>
  <c r="AF17" i="28" s="1"/>
  <c r="AI29" i="27"/>
  <c r="AH29" i="27"/>
  <c r="AG29" i="27"/>
  <c r="AF29" i="27"/>
  <c r="AB17" i="28" s="1"/>
  <c r="AE29" i="27"/>
  <c r="AD29" i="27"/>
  <c r="AC29" i="27"/>
  <c r="AB29" i="27"/>
  <c r="X17" i="28" s="1"/>
  <c r="AA29" i="27"/>
  <c r="Z29" i="27"/>
  <c r="Y29" i="27"/>
  <c r="X29" i="27"/>
  <c r="T17" i="28" s="1"/>
  <c r="W29" i="27"/>
  <c r="V29" i="27"/>
  <c r="U29" i="27"/>
  <c r="T29" i="27"/>
  <c r="S29" i="27"/>
  <c r="R29" i="27"/>
  <c r="Q29" i="27"/>
  <c r="P29" i="27"/>
  <c r="O29" i="27"/>
  <c r="N29" i="27"/>
  <c r="M29" i="27"/>
  <c r="L29" i="27"/>
  <c r="H17" i="28" s="1"/>
  <c r="K29" i="27"/>
  <c r="J29" i="27"/>
  <c r="I29" i="27"/>
  <c r="H29" i="27"/>
  <c r="D17" i="28" s="1"/>
  <c r="G29" i="27"/>
  <c r="F29" i="27"/>
  <c r="E29" i="27"/>
  <c r="D29" i="27"/>
  <c r="C29" i="27"/>
  <c r="B29" i="27"/>
  <c r="A29" i="27"/>
  <c r="AW28" i="27"/>
  <c r="AV28" i="27"/>
  <c r="AU28" i="27"/>
  <c r="AT28" i="27"/>
  <c r="AS28" i="27"/>
  <c r="AO16" i="28" s="1"/>
  <c r="AR28" i="27"/>
  <c r="AQ28" i="27"/>
  <c r="AP28" i="27"/>
  <c r="AO28" i="27"/>
  <c r="AN28" i="27"/>
  <c r="AM28" i="27"/>
  <c r="AL28" i="27"/>
  <c r="AK28" i="27"/>
  <c r="AG16" i="28" s="1"/>
  <c r="AJ28" i="27"/>
  <c r="AI28" i="27"/>
  <c r="AH28" i="27"/>
  <c r="AG28" i="27"/>
  <c r="AC16" i="28" s="1"/>
  <c r="AF28" i="27"/>
  <c r="AE28" i="27"/>
  <c r="AD28" i="27"/>
  <c r="AC28" i="27"/>
  <c r="Y16" i="28" s="1"/>
  <c r="AB28" i="27"/>
  <c r="AA28" i="27"/>
  <c r="Z28" i="27"/>
  <c r="Y28" i="27"/>
  <c r="U16" i="28" s="1"/>
  <c r="X28" i="27"/>
  <c r="W28" i="27"/>
  <c r="V28" i="27"/>
  <c r="U28" i="27"/>
  <c r="Q16" i="28" s="1"/>
  <c r="T28" i="27"/>
  <c r="S28" i="27"/>
  <c r="R28" i="27"/>
  <c r="Q28" i="27"/>
  <c r="M16" i="28" s="1"/>
  <c r="P28" i="27"/>
  <c r="O28" i="27"/>
  <c r="N28" i="27"/>
  <c r="M28" i="27"/>
  <c r="I16" i="28" s="1"/>
  <c r="L28" i="27"/>
  <c r="K28" i="27"/>
  <c r="J28" i="27"/>
  <c r="I28" i="27"/>
  <c r="H28" i="27"/>
  <c r="G28" i="27"/>
  <c r="F28" i="27"/>
  <c r="E28" i="27"/>
  <c r="D28" i="27"/>
  <c r="C28" i="27"/>
  <c r="B28" i="27"/>
  <c r="A28" i="27"/>
  <c r="AW27" i="27"/>
  <c r="AV27" i="27"/>
  <c r="AU27" i="27"/>
  <c r="AT27" i="27"/>
  <c r="AP15" i="28" s="1"/>
  <c r="AS27" i="27"/>
  <c r="AR27" i="27"/>
  <c r="AQ27" i="27"/>
  <c r="AP27" i="27"/>
  <c r="AL15" i="28" s="1"/>
  <c r="AO27" i="27"/>
  <c r="AN27" i="27"/>
  <c r="AM27" i="27"/>
  <c r="AL27" i="27"/>
  <c r="AK27" i="27"/>
  <c r="AJ27" i="27"/>
  <c r="AI27" i="27"/>
  <c r="AH27" i="27"/>
  <c r="AD15" i="28" s="1"/>
  <c r="AG27" i="27"/>
  <c r="AF27" i="27"/>
  <c r="AE27" i="27"/>
  <c r="AD27" i="27"/>
  <c r="Z15" i="28" s="1"/>
  <c r="AC27" i="27"/>
  <c r="AB27" i="27"/>
  <c r="AA27" i="27"/>
  <c r="Z27" i="27"/>
  <c r="V15" i="28" s="1"/>
  <c r="Y27" i="27"/>
  <c r="X27" i="27"/>
  <c r="W27" i="27"/>
  <c r="V27" i="27"/>
  <c r="U27" i="27"/>
  <c r="T27" i="27"/>
  <c r="S27" i="27"/>
  <c r="R27" i="27"/>
  <c r="N15" i="28" s="1"/>
  <c r="Q27" i="27"/>
  <c r="P27" i="27"/>
  <c r="O27" i="27"/>
  <c r="N27" i="27"/>
  <c r="J15" i="28" s="1"/>
  <c r="M27" i="27"/>
  <c r="L27" i="27"/>
  <c r="K27" i="27"/>
  <c r="J27" i="27"/>
  <c r="F15" i="28" s="1"/>
  <c r="I27" i="27"/>
  <c r="H27" i="27"/>
  <c r="G27" i="27"/>
  <c r="F27" i="27"/>
  <c r="E27" i="27"/>
  <c r="D27" i="27"/>
  <c r="C27" i="27"/>
  <c r="B27" i="27"/>
  <c r="A27" i="27"/>
  <c r="AW26" i="27"/>
  <c r="AV26" i="27"/>
  <c r="AU26" i="27"/>
  <c r="AT26" i="27"/>
  <c r="AS26" i="27"/>
  <c r="AR26" i="27"/>
  <c r="AQ26" i="27"/>
  <c r="AM12" i="28" s="1"/>
  <c r="AP26" i="27"/>
  <c r="AO26" i="27"/>
  <c r="AN26" i="27"/>
  <c r="AM26" i="27"/>
  <c r="AI12" i="28" s="1"/>
  <c r="AL26" i="27"/>
  <c r="AK26" i="27"/>
  <c r="AJ26" i="27"/>
  <c r="AI26" i="27"/>
  <c r="AE12" i="28" s="1"/>
  <c r="AH26" i="27"/>
  <c r="AG26" i="27"/>
  <c r="AF26" i="27"/>
  <c r="AE26" i="27"/>
  <c r="AD26" i="27"/>
  <c r="AC26" i="27"/>
  <c r="AB26" i="27"/>
  <c r="AA26" i="27"/>
  <c r="W12" i="28" s="1"/>
  <c r="Z26" i="27"/>
  <c r="Y26" i="27"/>
  <c r="X26" i="27"/>
  <c r="W26" i="27"/>
  <c r="S12" i="28" s="1"/>
  <c r="V26" i="27"/>
  <c r="U26" i="27"/>
  <c r="T26" i="27"/>
  <c r="S26" i="27"/>
  <c r="R26" i="27"/>
  <c r="Q26" i="27"/>
  <c r="P26" i="27"/>
  <c r="O26" i="27"/>
  <c r="K12" i="28" s="1"/>
  <c r="N26" i="27"/>
  <c r="M26" i="27"/>
  <c r="L26" i="27"/>
  <c r="K26" i="27"/>
  <c r="G12" i="28" s="1"/>
  <c r="J26" i="27"/>
  <c r="I26" i="27"/>
  <c r="H26" i="27"/>
  <c r="G26" i="27"/>
  <c r="C12" i="28" s="1"/>
  <c r="F26" i="27"/>
  <c r="E26" i="27"/>
  <c r="D26" i="27"/>
  <c r="C26" i="27"/>
  <c r="B26" i="27"/>
  <c r="A26" i="27"/>
  <c r="AW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C25" i="27"/>
  <c r="B25" i="27"/>
  <c r="A25" i="27"/>
  <c r="AW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B24" i="27"/>
  <c r="A24" i="27"/>
  <c r="AW23" i="27"/>
  <c r="AU23" i="27"/>
  <c r="AT23" i="27"/>
  <c r="AS23" i="27"/>
  <c r="AS40" i="27" s="1"/>
  <c r="AS41" i="27" s="1"/>
  <c r="AR23" i="27"/>
  <c r="AQ23" i="27"/>
  <c r="AP23" i="27"/>
  <c r="AO23" i="27"/>
  <c r="AN23" i="27"/>
  <c r="AM23" i="27"/>
  <c r="AL23" i="27"/>
  <c r="AK23" i="27"/>
  <c r="AK40" i="27" s="1"/>
  <c r="AK41" i="27" s="1"/>
  <c r="AJ23" i="27"/>
  <c r="AI23" i="27"/>
  <c r="AI40" i="27" s="1"/>
  <c r="AH23" i="27"/>
  <c r="AG23" i="27"/>
  <c r="AF23" i="27"/>
  <c r="AE23" i="27"/>
  <c r="AD23" i="27"/>
  <c r="AC23" i="27"/>
  <c r="AC40" i="27" s="1"/>
  <c r="AC41" i="27" s="1"/>
  <c r="AB23" i="27"/>
  <c r="AA23" i="27"/>
  <c r="Z23" i="27"/>
  <c r="Y23" i="27"/>
  <c r="X23" i="27"/>
  <c r="W23" i="27"/>
  <c r="W40" i="27" s="1"/>
  <c r="V23" i="27"/>
  <c r="U23" i="27"/>
  <c r="T23" i="27"/>
  <c r="S23" i="27"/>
  <c r="R23" i="27"/>
  <c r="Q23" i="27"/>
  <c r="P23" i="27"/>
  <c r="O23" i="27"/>
  <c r="O40" i="27" s="1"/>
  <c r="O41" i="27" s="1"/>
  <c r="N23" i="27"/>
  <c r="M23" i="27"/>
  <c r="L23" i="27"/>
  <c r="K23" i="27"/>
  <c r="J23" i="27"/>
  <c r="I23" i="27"/>
  <c r="H23" i="27"/>
  <c r="G23" i="27"/>
  <c r="G40" i="27" s="1"/>
  <c r="F23" i="27"/>
  <c r="E23" i="27"/>
  <c r="D23" i="27"/>
  <c r="C23" i="27"/>
  <c r="B23" i="27"/>
  <c r="A23" i="27"/>
  <c r="AW22" i="27"/>
  <c r="AU22" i="27"/>
  <c r="AU40" i="27" s="1"/>
  <c r="AU41" i="27" s="1"/>
  <c r="AT22" i="27"/>
  <c r="AT40" i="27"/>
  <c r="AS22" i="27"/>
  <c r="AR22" i="27"/>
  <c r="AR40" i="27" s="1"/>
  <c r="AQ22" i="27"/>
  <c r="AP22" i="27"/>
  <c r="AP40" i="27" s="1"/>
  <c r="AO22" i="27"/>
  <c r="AO40" i="27" s="1"/>
  <c r="AK9" i="28" s="1"/>
  <c r="AN22" i="27"/>
  <c r="AM22" i="27"/>
  <c r="AM40" i="27" s="1"/>
  <c r="AL22" i="27"/>
  <c r="AL40" i="27"/>
  <c r="AH9" i="28" s="1"/>
  <c r="AK22" i="27"/>
  <c r="AJ22" i="27"/>
  <c r="AJ40" i="27" s="1"/>
  <c r="AJ41" i="27" s="1"/>
  <c r="AI22" i="27"/>
  <c r="AH22" i="27"/>
  <c r="AH40" i="27" s="1"/>
  <c r="AD9" i="28" s="1"/>
  <c r="AG22" i="27"/>
  <c r="AF22" i="27"/>
  <c r="AE22" i="27"/>
  <c r="AE40" i="27" s="1"/>
  <c r="AD22" i="27"/>
  <c r="AD40" i="27"/>
  <c r="AC22" i="27"/>
  <c r="AB22" i="27"/>
  <c r="AB40" i="27" s="1"/>
  <c r="AA22" i="27"/>
  <c r="Z22" i="27"/>
  <c r="Z40" i="27" s="1"/>
  <c r="Y22" i="27"/>
  <c r="X22" i="27"/>
  <c r="W22" i="27"/>
  <c r="V22" i="27"/>
  <c r="V40" i="27" s="1"/>
  <c r="V41" i="27" s="1"/>
  <c r="U22" i="27"/>
  <c r="U40" i="27" s="1"/>
  <c r="U41" i="27" s="1"/>
  <c r="T22" i="27"/>
  <c r="S22" i="27"/>
  <c r="S40" i="27" s="1"/>
  <c r="O9" i="28" s="1"/>
  <c r="R22" i="27"/>
  <c r="R40" i="27"/>
  <c r="Q22" i="27"/>
  <c r="P22" i="27"/>
  <c r="P40" i="27" s="1"/>
  <c r="O22" i="27"/>
  <c r="N22" i="27"/>
  <c r="N40" i="27" s="1"/>
  <c r="M22" i="27"/>
  <c r="M40" i="27" s="1"/>
  <c r="L22" i="27"/>
  <c r="K22" i="27"/>
  <c r="J22" i="27"/>
  <c r="J40" i="27"/>
  <c r="J41" i="27" s="1"/>
  <c r="F10" i="28" s="1"/>
  <c r="I22" i="27"/>
  <c r="H22" i="27"/>
  <c r="H40" i="27" s="1"/>
  <c r="G22" i="27"/>
  <c r="F22" i="27"/>
  <c r="E22" i="27"/>
  <c r="D22" i="27"/>
  <c r="C22" i="27"/>
  <c r="B22" i="27"/>
  <c r="A22" i="27"/>
  <c r="AW21" i="27"/>
  <c r="AU21" i="27"/>
  <c r="AT21" i="27"/>
  <c r="AT41" i="27" s="1"/>
  <c r="AP10" i="28" s="1"/>
  <c r="AS21" i="27"/>
  <c r="AR21" i="27"/>
  <c r="AQ21" i="27"/>
  <c r="AQ41" i="27" s="1"/>
  <c r="AP21" i="27"/>
  <c r="AO21" i="27"/>
  <c r="AO41" i="27" s="1"/>
  <c r="AN21" i="27"/>
  <c r="AM21" i="27"/>
  <c r="AL21" i="27"/>
  <c r="AL41" i="27" s="1"/>
  <c r="AK21" i="27"/>
  <c r="AG8" i="28" s="1"/>
  <c r="AJ21" i="27"/>
  <c r="AI21" i="27"/>
  <c r="AH21" i="27"/>
  <c r="AG21" i="27"/>
  <c r="AF21" i="27"/>
  <c r="AF41" i="27" s="1"/>
  <c r="AE21" i="27"/>
  <c r="AD21" i="27"/>
  <c r="AD41" i="27"/>
  <c r="AC21" i="27"/>
  <c r="AB21" i="27"/>
  <c r="AB41" i="27" s="1"/>
  <c r="AA21" i="27"/>
  <c r="AA41" i="27" s="1"/>
  <c r="Z21" i="27"/>
  <c r="Y21" i="27"/>
  <c r="X21" i="27"/>
  <c r="X41" i="27" s="1"/>
  <c r="W21" i="27"/>
  <c r="V21" i="27"/>
  <c r="U21" i="27"/>
  <c r="T21" i="27"/>
  <c r="T41" i="27" s="1"/>
  <c r="S21" i="27"/>
  <c r="R21" i="27"/>
  <c r="R41" i="27"/>
  <c r="Q21" i="27"/>
  <c r="P21" i="27"/>
  <c r="O21" i="27"/>
  <c r="N21" i="27"/>
  <c r="M21" i="27"/>
  <c r="L21" i="27"/>
  <c r="L41" i="27" s="1"/>
  <c r="K21" i="27"/>
  <c r="K41" i="27" s="1"/>
  <c r="J21" i="27"/>
  <c r="I21" i="27"/>
  <c r="H21" i="27"/>
  <c r="G21" i="27"/>
  <c r="F21" i="27"/>
  <c r="E21" i="27"/>
  <c r="D21" i="27"/>
  <c r="C21" i="27"/>
  <c r="B21" i="27"/>
  <c r="A21" i="27"/>
  <c r="AW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B20" i="27"/>
  <c r="A20" i="27"/>
  <c r="AW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9" i="27"/>
  <c r="B19" i="27"/>
  <c r="A19" i="27"/>
  <c r="AW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C18" i="27"/>
  <c r="B18" i="27"/>
  <c r="A18" i="27"/>
  <c r="AW17" i="27"/>
  <c r="AU17" i="27"/>
  <c r="AT17" i="27"/>
  <c r="AS17" i="27"/>
  <c r="AS39" i="27" s="1"/>
  <c r="AR17" i="27"/>
  <c r="AQ17" i="27"/>
  <c r="AQ39" i="27" s="1"/>
  <c r="AM7" i="28" s="1"/>
  <c r="AP17" i="27"/>
  <c r="AO17" i="27"/>
  <c r="AN17" i="27"/>
  <c r="AM17" i="27"/>
  <c r="AL17" i="27"/>
  <c r="AK17" i="27"/>
  <c r="AK39" i="27" s="1"/>
  <c r="AJ17" i="27"/>
  <c r="AI17" i="27"/>
  <c r="AI39" i="27" s="1"/>
  <c r="AE7" i="28" s="1"/>
  <c r="AH17" i="27"/>
  <c r="AG17" i="27"/>
  <c r="AF17" i="27"/>
  <c r="AE17" i="27"/>
  <c r="AD17" i="27"/>
  <c r="AC17" i="27"/>
  <c r="AC39" i="27" s="1"/>
  <c r="AB17" i="27"/>
  <c r="AA17" i="27"/>
  <c r="AA39" i="27" s="1"/>
  <c r="W7" i="28" s="1"/>
  <c r="Z17" i="27"/>
  <c r="Y17" i="27"/>
  <c r="X17" i="27"/>
  <c r="W17" i="27"/>
  <c r="V17" i="27"/>
  <c r="U17" i="27"/>
  <c r="U39" i="27" s="1"/>
  <c r="T17" i="27"/>
  <c r="S17" i="27"/>
  <c r="S39" i="27" s="1"/>
  <c r="O7" i="28" s="1"/>
  <c r="R17" i="27"/>
  <c r="Q17" i="27"/>
  <c r="P17" i="27"/>
  <c r="O17" i="27"/>
  <c r="N17" i="27"/>
  <c r="M17" i="27"/>
  <c r="M39" i="27" s="1"/>
  <c r="L17" i="27"/>
  <c r="K17" i="27"/>
  <c r="K39" i="27" s="1"/>
  <c r="G7" i="28" s="1"/>
  <c r="J17" i="27"/>
  <c r="I17" i="27"/>
  <c r="H17" i="27"/>
  <c r="G17" i="27"/>
  <c r="F17" i="27"/>
  <c r="E17" i="27"/>
  <c r="D17" i="27"/>
  <c r="C17" i="27"/>
  <c r="B17" i="27"/>
  <c r="A17" i="27"/>
  <c r="AW16" i="27"/>
  <c r="AU16" i="27"/>
  <c r="AT16" i="27"/>
  <c r="AT39" i="27"/>
  <c r="AS16" i="27"/>
  <c r="AR16" i="27"/>
  <c r="AQ16" i="27"/>
  <c r="AP16" i="27"/>
  <c r="AP39" i="27" s="1"/>
  <c r="AL7" i="28" s="1"/>
  <c r="AO16" i="27"/>
  <c r="AN16" i="27"/>
  <c r="AM16" i="27"/>
  <c r="AM39" i="27" s="1"/>
  <c r="AI7" i="28" s="1"/>
  <c r="AL16" i="27"/>
  <c r="AL39" i="27"/>
  <c r="AK16" i="27"/>
  <c r="AJ16" i="27"/>
  <c r="AI16" i="27"/>
  <c r="AH16" i="27"/>
  <c r="AH39" i="27" s="1"/>
  <c r="AD7" i="28" s="1"/>
  <c r="AG16" i="27"/>
  <c r="AG39" i="27" s="1"/>
  <c r="AF16" i="27"/>
  <c r="AE16" i="27"/>
  <c r="AD16" i="27"/>
  <c r="AD39" i="27"/>
  <c r="AC16" i="27"/>
  <c r="AB16" i="27"/>
  <c r="AA16" i="27"/>
  <c r="Z16" i="27"/>
  <c r="Z39" i="27" s="1"/>
  <c r="V7" i="28" s="1"/>
  <c r="Y16" i="27"/>
  <c r="X16" i="27"/>
  <c r="W16" i="27"/>
  <c r="W39" i="27" s="1"/>
  <c r="S7" i="28" s="1"/>
  <c r="V16" i="27"/>
  <c r="V39" i="27"/>
  <c r="U16" i="27"/>
  <c r="T16" i="27"/>
  <c r="S16" i="27"/>
  <c r="R16" i="27"/>
  <c r="R39" i="27" s="1"/>
  <c r="N7" i="28" s="1"/>
  <c r="Q16" i="27"/>
  <c r="Q39" i="27" s="1"/>
  <c r="P16" i="27"/>
  <c r="O16" i="27"/>
  <c r="N16" i="27"/>
  <c r="N39" i="27"/>
  <c r="J7" i="28" s="1"/>
  <c r="M16" i="27"/>
  <c r="L16" i="27"/>
  <c r="K16" i="27"/>
  <c r="J16" i="27"/>
  <c r="J39" i="27" s="1"/>
  <c r="F7" i="28" s="1"/>
  <c r="I16" i="27"/>
  <c r="H16" i="27"/>
  <c r="G16" i="27"/>
  <c r="G39" i="27" s="1"/>
  <c r="F16" i="27"/>
  <c r="E16" i="27"/>
  <c r="D16" i="27"/>
  <c r="C16" i="27"/>
  <c r="B16" i="27"/>
  <c r="A16" i="27"/>
  <c r="AW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C15" i="27"/>
  <c r="B15" i="27"/>
  <c r="A15" i="27"/>
  <c r="AW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C14" i="27"/>
  <c r="B14" i="27"/>
  <c r="A14" i="27"/>
  <c r="AW13" i="27"/>
  <c r="AU13" i="27"/>
  <c r="AT13" i="27"/>
  <c r="AS13" i="27"/>
  <c r="AS37" i="27" s="1"/>
  <c r="AS38" i="27" s="1"/>
  <c r="AO6" i="28" s="1"/>
  <c r="AR13" i="27"/>
  <c r="AQ13" i="27"/>
  <c r="AP13" i="27"/>
  <c r="AO13" i="27"/>
  <c r="AO37" i="27" s="1"/>
  <c r="AO38" i="27" s="1"/>
  <c r="AK6" i="28" s="1"/>
  <c r="AN13" i="27"/>
  <c r="AM13" i="27"/>
  <c r="AL13" i="27"/>
  <c r="AK13" i="27"/>
  <c r="AK37" i="27" s="1"/>
  <c r="AK38" i="27" s="1"/>
  <c r="AG6" i="28" s="1"/>
  <c r="AJ13" i="27"/>
  <c r="AI13" i="27"/>
  <c r="AH13" i="27"/>
  <c r="AG13" i="27"/>
  <c r="AG37" i="27" s="1"/>
  <c r="AG38" i="27" s="1"/>
  <c r="AF13" i="27"/>
  <c r="AE13" i="27"/>
  <c r="AD13" i="27"/>
  <c r="AC13" i="27"/>
  <c r="AC37" i="27" s="1"/>
  <c r="AC38" i="27" s="1"/>
  <c r="Y6" i="28" s="1"/>
  <c r="AB13" i="27"/>
  <c r="AA13" i="27"/>
  <c r="Z13" i="27"/>
  <c r="Y13" i="27"/>
  <c r="Y37" i="27" s="1"/>
  <c r="X13" i="27"/>
  <c r="W13" i="27"/>
  <c r="V13" i="27"/>
  <c r="U13" i="27"/>
  <c r="U37" i="27" s="1"/>
  <c r="U38" i="27" s="1"/>
  <c r="Q6" i="28" s="1"/>
  <c r="T13" i="27"/>
  <c r="S13" i="27"/>
  <c r="R13" i="27"/>
  <c r="Q13" i="27"/>
  <c r="Q37" i="27" s="1"/>
  <c r="Q38" i="27" s="1"/>
  <c r="M6" i="28" s="1"/>
  <c r="P13" i="27"/>
  <c r="O13" i="27"/>
  <c r="N13" i="27"/>
  <c r="M13" i="27"/>
  <c r="M37" i="27" s="1"/>
  <c r="M38" i="27" s="1"/>
  <c r="I6" i="28" s="1"/>
  <c r="L13" i="27"/>
  <c r="K13" i="27"/>
  <c r="J13" i="27"/>
  <c r="I13" i="27"/>
  <c r="I37" i="27" s="1"/>
  <c r="H13" i="27"/>
  <c r="G13" i="27"/>
  <c r="F13" i="27"/>
  <c r="E13" i="27"/>
  <c r="D13" i="27"/>
  <c r="C13" i="27"/>
  <c r="B13" i="27"/>
  <c r="A13" i="27"/>
  <c r="AW12" i="27"/>
  <c r="AU12" i="27"/>
  <c r="AU37" i="27" s="1"/>
  <c r="AT12" i="27"/>
  <c r="AT37" i="27"/>
  <c r="AS12" i="27"/>
  <c r="AR12" i="27"/>
  <c r="AR37" i="27" s="1"/>
  <c r="AR38" i="27" s="1"/>
  <c r="AN6" i="28" s="1"/>
  <c r="AQ12" i="27"/>
  <c r="AQ37" i="27" s="1"/>
  <c r="AQ38" i="27" s="1"/>
  <c r="AM6" i="28" s="1"/>
  <c r="AP12" i="27"/>
  <c r="AP37" i="27"/>
  <c r="AO12" i="27"/>
  <c r="AN12" i="27"/>
  <c r="AN37" i="27" s="1"/>
  <c r="AN38" i="27" s="1"/>
  <c r="AJ6" i="28" s="1"/>
  <c r="AM12" i="27"/>
  <c r="AM37" i="27" s="1"/>
  <c r="AM38" i="27" s="1"/>
  <c r="AI6" i="28" s="1"/>
  <c r="AL12" i="27"/>
  <c r="AL37" i="27"/>
  <c r="AK12" i="27"/>
  <c r="AJ12" i="27"/>
  <c r="AJ37" i="27" s="1"/>
  <c r="AJ38" i="27" s="1"/>
  <c r="AF6" i="28" s="1"/>
  <c r="AI12" i="27"/>
  <c r="AI37" i="27" s="1"/>
  <c r="AI38" i="27" s="1"/>
  <c r="AE6" i="28" s="1"/>
  <c r="AH12" i="27"/>
  <c r="AH37" i="27"/>
  <c r="AG12" i="27"/>
  <c r="AF12" i="27"/>
  <c r="AF37" i="27" s="1"/>
  <c r="AF38" i="27" s="1"/>
  <c r="AB6" i="28" s="1"/>
  <c r="AE12" i="27"/>
  <c r="AE37" i="27" s="1"/>
  <c r="AD12" i="27"/>
  <c r="AD37" i="27"/>
  <c r="AC12" i="27"/>
  <c r="AB12" i="27"/>
  <c r="AB37" i="27" s="1"/>
  <c r="AB38" i="27" s="1"/>
  <c r="X6" i="28" s="1"/>
  <c r="AA12" i="27"/>
  <c r="AA37" i="27" s="1"/>
  <c r="AA38" i="27" s="1"/>
  <c r="Z12" i="27"/>
  <c r="Z37" i="27"/>
  <c r="Y12" i="27"/>
  <c r="X12" i="27"/>
  <c r="X37" i="27" s="1"/>
  <c r="X38" i="27" s="1"/>
  <c r="T6" i="28" s="1"/>
  <c r="W12" i="27"/>
  <c r="W37" i="27" s="1"/>
  <c r="W38" i="27" s="1"/>
  <c r="S6" i="28" s="1"/>
  <c r="V12" i="27"/>
  <c r="V37" i="27"/>
  <c r="U12" i="27"/>
  <c r="T12" i="27"/>
  <c r="T37" i="27" s="1"/>
  <c r="T38" i="27" s="1"/>
  <c r="P6" i="28" s="1"/>
  <c r="S12" i="27"/>
  <c r="S37" i="27" s="1"/>
  <c r="S38" i="27" s="1"/>
  <c r="O6" i="28" s="1"/>
  <c r="R12" i="27"/>
  <c r="R37" i="27"/>
  <c r="Q12" i="27"/>
  <c r="P12" i="27"/>
  <c r="P37" i="27" s="1"/>
  <c r="P38" i="27" s="1"/>
  <c r="L6" i="28" s="1"/>
  <c r="O12" i="27"/>
  <c r="O37" i="27" s="1"/>
  <c r="N12" i="27"/>
  <c r="N37" i="27"/>
  <c r="M12" i="27"/>
  <c r="L12" i="27"/>
  <c r="L37" i="27" s="1"/>
  <c r="L38" i="27" s="1"/>
  <c r="H6" i="28" s="1"/>
  <c r="K12" i="27"/>
  <c r="K37" i="27" s="1"/>
  <c r="K38" i="27" s="1"/>
  <c r="G6" i="28" s="1"/>
  <c r="J12" i="27"/>
  <c r="J37" i="27"/>
  <c r="I12" i="27"/>
  <c r="H12" i="27"/>
  <c r="H37" i="27" s="1"/>
  <c r="H38" i="27" s="1"/>
  <c r="D6" i="28" s="1"/>
  <c r="G12" i="27"/>
  <c r="G37" i="27" s="1"/>
  <c r="F12" i="27"/>
  <c r="E12" i="27"/>
  <c r="D12" i="27"/>
  <c r="C12" i="27"/>
  <c r="B12" i="27"/>
  <c r="A12" i="27"/>
  <c r="AW11" i="27"/>
  <c r="AU11" i="27"/>
  <c r="AT11" i="27"/>
  <c r="AT38" i="27"/>
  <c r="AS11" i="27"/>
  <c r="AR11" i="27"/>
  <c r="AQ11" i="27"/>
  <c r="AP11" i="27"/>
  <c r="AP38" i="27" s="1"/>
  <c r="AO11" i="27"/>
  <c r="AN11" i="27"/>
  <c r="AM11" i="27"/>
  <c r="AL11" i="27"/>
  <c r="AL38" i="27"/>
  <c r="AK11" i="27"/>
  <c r="AJ11" i="27"/>
  <c r="AI11" i="27"/>
  <c r="AH11" i="27"/>
  <c r="AH38" i="27" s="1"/>
  <c r="AG11" i="27"/>
  <c r="AF11" i="27"/>
  <c r="AE11" i="27"/>
  <c r="AE38" i="27" s="1"/>
  <c r="AA6" i="28" s="1"/>
  <c r="AD11" i="27"/>
  <c r="AD38" i="27"/>
  <c r="AC11" i="27"/>
  <c r="AB11" i="27"/>
  <c r="AA11" i="27"/>
  <c r="Z11" i="27"/>
  <c r="Z38" i="27" s="1"/>
  <c r="Y11" i="27"/>
  <c r="Y38" i="27" s="1"/>
  <c r="U6" i="28" s="1"/>
  <c r="X11" i="27"/>
  <c r="W11" i="27"/>
  <c r="V11" i="27"/>
  <c r="V38" i="27"/>
  <c r="U11" i="27"/>
  <c r="T11" i="27"/>
  <c r="S11" i="27"/>
  <c r="R11" i="27"/>
  <c r="R38" i="27" s="1"/>
  <c r="Q11" i="27"/>
  <c r="P11" i="27"/>
  <c r="O11" i="27"/>
  <c r="N11" i="27"/>
  <c r="N38" i="27"/>
  <c r="M11" i="27"/>
  <c r="L11" i="27"/>
  <c r="K11" i="27"/>
  <c r="J11" i="27"/>
  <c r="J38" i="27" s="1"/>
  <c r="I11" i="27"/>
  <c r="I38" i="27" s="1"/>
  <c r="E6" i="28" s="1"/>
  <c r="H11" i="27"/>
  <c r="G11" i="27"/>
  <c r="G38" i="27" s="1"/>
  <c r="F11" i="27"/>
  <c r="E11" i="27"/>
  <c r="D11" i="27"/>
  <c r="C11" i="27"/>
  <c r="B11" i="27"/>
  <c r="A11" i="27"/>
  <c r="AW10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B10" i="27"/>
  <c r="A10" i="27"/>
  <c r="AW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A9" i="27"/>
  <c r="AW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A8" i="27"/>
  <c r="AW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A7" i="27"/>
  <c r="AW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G6" i="27"/>
  <c r="F6" i="27"/>
  <c r="E6" i="27"/>
  <c r="D6" i="27"/>
  <c r="C6" i="27"/>
  <c r="B6" i="27"/>
  <c r="A6" i="27"/>
  <c r="AW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G5" i="27"/>
  <c r="F5" i="27"/>
  <c r="E5" i="27"/>
  <c r="D5" i="27"/>
  <c r="C5" i="27"/>
  <c r="B5" i="27"/>
  <c r="A5" i="27"/>
  <c r="AW4" i="27"/>
  <c r="AU4" i="27"/>
  <c r="AT4" i="27"/>
  <c r="AS4" i="27"/>
  <c r="AR4" i="27"/>
  <c r="AQ4" i="27"/>
  <c r="AP4" i="27"/>
  <c r="AO4" i="27"/>
  <c r="AN4" i="27"/>
  <c r="AM4" i="27"/>
  <c r="AL4" i="27"/>
  <c r="AL36" i="27" s="1"/>
  <c r="AH4" i="28" s="1"/>
  <c r="AK4" i="27"/>
  <c r="AJ4" i="27"/>
  <c r="AI4" i="27"/>
  <c r="AH4" i="27"/>
  <c r="AG4" i="27"/>
  <c r="AF4" i="27"/>
  <c r="AE4" i="27"/>
  <c r="AD4" i="27"/>
  <c r="AC4" i="27"/>
  <c r="AB4" i="27"/>
  <c r="AA4" i="27"/>
  <c r="Z4" i="27"/>
  <c r="Y4" i="27"/>
  <c r="X4" i="27"/>
  <c r="W4" i="27"/>
  <c r="V4" i="27"/>
  <c r="U4" i="27"/>
  <c r="T4" i="27"/>
  <c r="S4" i="27"/>
  <c r="R4" i="27"/>
  <c r="R36" i="27" s="1"/>
  <c r="N4" i="28" s="1"/>
  <c r="Q4" i="27"/>
  <c r="P4" i="27"/>
  <c r="P36" i="27" s="1"/>
  <c r="O4" i="27"/>
  <c r="N4" i="27"/>
  <c r="M4" i="27"/>
  <c r="L4" i="27"/>
  <c r="K4" i="27"/>
  <c r="J4" i="27"/>
  <c r="J36" i="27" s="1"/>
  <c r="F4" i="28" s="1"/>
  <c r="I4" i="27"/>
  <c r="H4" i="27"/>
  <c r="H36" i="27" s="1"/>
  <c r="G4" i="27"/>
  <c r="F4" i="27"/>
  <c r="E4" i="27"/>
  <c r="D4" i="27"/>
  <c r="C4" i="27"/>
  <c r="B4" i="27"/>
  <c r="A4" i="27"/>
  <c r="AW3" i="27"/>
  <c r="AU3" i="27"/>
  <c r="AU36" i="27"/>
  <c r="AQ4" i="28" s="1"/>
  <c r="AT3" i="27"/>
  <c r="AS3" i="27"/>
  <c r="AS36" i="27" s="1"/>
  <c r="AO4" i="28" s="1"/>
  <c r="AR3" i="27"/>
  <c r="AQ3" i="27"/>
  <c r="AQ36" i="27" s="1"/>
  <c r="AM4" i="28" s="1"/>
  <c r="AP3" i="27"/>
  <c r="AP36" i="27" s="1"/>
  <c r="AL4" i="28" s="1"/>
  <c r="AO3" i="27"/>
  <c r="AN3" i="27"/>
  <c r="AN36" i="27" s="1"/>
  <c r="AM3" i="27"/>
  <c r="AM36" i="27"/>
  <c r="AL3" i="27"/>
  <c r="AK3" i="27"/>
  <c r="AK36" i="27" s="1"/>
  <c r="AG4" i="28" s="1"/>
  <c r="AJ3" i="27"/>
  <c r="AI3" i="27"/>
  <c r="AI36" i="27" s="1"/>
  <c r="AH3" i="27"/>
  <c r="AH36" i="27" s="1"/>
  <c r="AD4" i="28" s="1"/>
  <c r="AG3" i="27"/>
  <c r="AF3" i="27"/>
  <c r="AF36" i="27" s="1"/>
  <c r="AE3" i="27"/>
  <c r="AE36" i="27"/>
  <c r="AA4" i="28" s="1"/>
  <c r="AD3" i="27"/>
  <c r="AC3" i="27"/>
  <c r="AC36" i="27" s="1"/>
  <c r="Y4" i="28" s="1"/>
  <c r="AB3" i="27"/>
  <c r="AA3" i="27"/>
  <c r="AA36" i="27" s="1"/>
  <c r="W4" i="28" s="1"/>
  <c r="Z3" i="27"/>
  <c r="Z36" i="27" s="1"/>
  <c r="V4" i="28" s="1"/>
  <c r="Y3" i="27"/>
  <c r="X3" i="27"/>
  <c r="X36" i="27" s="1"/>
  <c r="W3" i="27"/>
  <c r="W36" i="27"/>
  <c r="S4" i="28" s="1"/>
  <c r="V3" i="27"/>
  <c r="V36" i="27" s="1"/>
  <c r="R4" i="28" s="1"/>
  <c r="U3" i="27"/>
  <c r="T3" i="27"/>
  <c r="S3" i="27"/>
  <c r="S36" i="27"/>
  <c r="R3" i="27"/>
  <c r="Q3" i="27"/>
  <c r="P3" i="27"/>
  <c r="O3" i="27"/>
  <c r="O36" i="27" s="1"/>
  <c r="K4" i="28" s="1"/>
  <c r="N3" i="27"/>
  <c r="M3" i="27"/>
  <c r="L3" i="27"/>
  <c r="L36" i="27" s="1"/>
  <c r="K3" i="27"/>
  <c r="K36" i="27"/>
  <c r="J3" i="27"/>
  <c r="I3" i="27"/>
  <c r="H3" i="27"/>
  <c r="G3" i="27"/>
  <c r="G36" i="27" s="1"/>
  <c r="C4" i="28" s="1"/>
  <c r="F3" i="27"/>
  <c r="E3" i="27"/>
  <c r="D3" i="27"/>
  <c r="C3" i="27"/>
  <c r="B3" i="27"/>
  <c r="A3" i="27"/>
  <c r="AW2" i="27"/>
  <c r="AV2" i="27"/>
  <c r="AU2" i="27"/>
  <c r="AQ3" i="28" s="1"/>
  <c r="AT2" i="27"/>
  <c r="AS2" i="27"/>
  <c r="AR2" i="27"/>
  <c r="AQ2" i="27"/>
  <c r="AM3" i="28" s="1"/>
  <c r="AP2" i="27"/>
  <c r="AO2" i="27"/>
  <c r="AN2" i="27"/>
  <c r="AM2" i="27"/>
  <c r="AI3" i="28" s="1"/>
  <c r="AL2" i="27"/>
  <c r="AK2" i="27"/>
  <c r="AJ2" i="27"/>
  <c r="AI2" i="27"/>
  <c r="AE3" i="28" s="1"/>
  <c r="AH2" i="27"/>
  <c r="AG2" i="27"/>
  <c r="AF2" i="27"/>
  <c r="AE2" i="27"/>
  <c r="AA3" i="28" s="1"/>
  <c r="AD2" i="27"/>
  <c r="AC2" i="27"/>
  <c r="AB2" i="27"/>
  <c r="AA2" i="27"/>
  <c r="W3" i="28" s="1"/>
  <c r="Z2" i="27"/>
  <c r="Y2" i="27"/>
  <c r="X2" i="27"/>
  <c r="T3" i="28"/>
  <c r="W2" i="27"/>
  <c r="V2" i="27"/>
  <c r="U2" i="27"/>
  <c r="T2" i="27"/>
  <c r="S2" i="27"/>
  <c r="R2" i="27"/>
  <c r="Q2" i="27"/>
  <c r="P2" i="27"/>
  <c r="O2" i="27"/>
  <c r="N2" i="27"/>
  <c r="M2" i="27"/>
  <c r="I3" i="28" s="1"/>
  <c r="L2" i="27"/>
  <c r="K2" i="27"/>
  <c r="J2" i="27"/>
  <c r="I2" i="27"/>
  <c r="E3" i="28" s="1"/>
  <c r="H2" i="27"/>
  <c r="G2" i="27"/>
  <c r="F2" i="27"/>
  <c r="E2" i="27"/>
  <c r="D2" i="27"/>
  <c r="C2" i="27"/>
  <c r="B2" i="27"/>
  <c r="A2" i="27"/>
  <c r="AW1" i="27"/>
  <c r="AV1" i="27"/>
  <c r="AU1" i="27"/>
  <c r="AT1" i="27"/>
  <c r="AS1" i="27"/>
  <c r="AR1" i="27"/>
  <c r="AQ1" i="27"/>
  <c r="AP1" i="27"/>
  <c r="AO1" i="27"/>
  <c r="AN1" i="27"/>
  <c r="AM1" i="27"/>
  <c r="AL1" i="27"/>
  <c r="AK1" i="27"/>
  <c r="AJ1" i="27"/>
  <c r="AI1" i="27"/>
  <c r="AH1" i="27"/>
  <c r="AG1" i="27"/>
  <c r="AF1" i="27"/>
  <c r="AE1" i="27"/>
  <c r="AD1" i="27"/>
  <c r="AC1" i="27"/>
  <c r="AB1" i="27"/>
  <c r="AA1" i="27"/>
  <c r="Z1" i="27"/>
  <c r="Y1" i="27"/>
  <c r="X1" i="27"/>
  <c r="W1" i="27"/>
  <c r="V1" i="27"/>
  <c r="U1" i="27"/>
  <c r="T1" i="27"/>
  <c r="S1" i="27"/>
  <c r="R1" i="27"/>
  <c r="Q1" i="27"/>
  <c r="P1" i="27"/>
  <c r="O1" i="27"/>
  <c r="N1" i="27"/>
  <c r="M1" i="27"/>
  <c r="L1" i="27"/>
  <c r="K1" i="27"/>
  <c r="J1" i="27"/>
  <c r="I1" i="27"/>
  <c r="H1" i="27"/>
  <c r="G1" i="27"/>
  <c r="F1" i="27"/>
  <c r="E1" i="27"/>
  <c r="D1" i="27"/>
  <c r="C1" i="27"/>
  <c r="B1" i="27"/>
  <c r="A1" i="27"/>
  <c r="AR42" i="27"/>
  <c r="AQ42" i="27"/>
  <c r="AN42" i="27"/>
  <c r="AJ14" i="28"/>
  <c r="AJ42" i="27"/>
  <c r="AF42" i="27"/>
  <c r="AB14" i="28" s="1"/>
  <c r="AE42" i="27"/>
  <c r="AA14" i="28" s="1"/>
  <c r="AB42" i="27"/>
  <c r="X42" i="27"/>
  <c r="W42" i="27"/>
  <c r="T42" i="27"/>
  <c r="P42" i="27"/>
  <c r="O42" i="27"/>
  <c r="L42" i="27"/>
  <c r="H42" i="27"/>
  <c r="G42" i="27"/>
  <c r="C14" i="28" s="1"/>
  <c r="F42" i="27"/>
  <c r="E42" i="27"/>
  <c r="D42" i="27"/>
  <c r="C42" i="27"/>
  <c r="B42" i="27"/>
  <c r="A42" i="27"/>
  <c r="AQ40" i="27"/>
  <c r="AN40" i="27"/>
  <c r="AN41" i="27" s="1"/>
  <c r="AG40" i="27"/>
  <c r="AG41" i="27" s="1"/>
  <c r="AF40" i="27"/>
  <c r="AA40" i="27"/>
  <c r="Y40" i="27"/>
  <c r="Y41" i="27" s="1"/>
  <c r="X40" i="27"/>
  <c r="T40" i="27"/>
  <c r="Q40" i="27"/>
  <c r="Q41" i="27" s="1"/>
  <c r="L40" i="27"/>
  <c r="K40" i="27"/>
  <c r="I40" i="27"/>
  <c r="I41" i="27" s="1"/>
  <c r="E10" i="28" s="1"/>
  <c r="F41" i="27"/>
  <c r="E41" i="27"/>
  <c r="D41" i="27"/>
  <c r="C41" i="27"/>
  <c r="B41" i="27"/>
  <c r="A41" i="27"/>
  <c r="F40" i="27"/>
  <c r="E40" i="27"/>
  <c r="D40" i="27"/>
  <c r="C40" i="27"/>
  <c r="B40" i="27"/>
  <c r="A40" i="27"/>
  <c r="AU39" i="27"/>
  <c r="AQ7" i="28" s="1"/>
  <c r="AR39" i="27"/>
  <c r="AO39" i="27"/>
  <c r="AN39" i="27"/>
  <c r="AJ39" i="27"/>
  <c r="AF7" i="28" s="1"/>
  <c r="AF39" i="27"/>
  <c r="AE39" i="27"/>
  <c r="AA7" i="28" s="1"/>
  <c r="AB39" i="27"/>
  <c r="Y39" i="27"/>
  <c r="X39" i="27"/>
  <c r="T39" i="27"/>
  <c r="P39" i="27"/>
  <c r="O39" i="27"/>
  <c r="L39" i="27"/>
  <c r="I39" i="27"/>
  <c r="H39" i="27"/>
  <c r="F39" i="27"/>
  <c r="E39" i="27"/>
  <c r="D39" i="27"/>
  <c r="C39" i="27"/>
  <c r="B39" i="27"/>
  <c r="A39" i="27"/>
  <c r="F38" i="27"/>
  <c r="E38" i="27"/>
  <c r="D38" i="27"/>
  <c r="C38" i="27"/>
  <c r="B38" i="27"/>
  <c r="A38" i="27"/>
  <c r="F37" i="27"/>
  <c r="E37" i="27"/>
  <c r="D37" i="27"/>
  <c r="C37" i="27"/>
  <c r="B37" i="27"/>
  <c r="A37" i="27"/>
  <c r="AT36" i="27"/>
  <c r="AP4" i="28" s="1"/>
  <c r="AR36" i="27"/>
  <c r="AO36" i="27"/>
  <c r="AK4" i="28" s="1"/>
  <c r="AJ36" i="27"/>
  <c r="AG36" i="27"/>
  <c r="AD36" i="27"/>
  <c r="Z4" i="28" s="1"/>
  <c r="AB36" i="27"/>
  <c r="Y36" i="27"/>
  <c r="U36" i="27"/>
  <c r="T36" i="27"/>
  <c r="Q36" i="27"/>
  <c r="N36" i="27"/>
  <c r="M36" i="27"/>
  <c r="I36" i="27"/>
  <c r="E4" i="28" s="1"/>
  <c r="F36" i="27"/>
  <c r="E36" i="27"/>
  <c r="D36" i="27"/>
  <c r="C36" i="27"/>
  <c r="B36" i="27"/>
  <c r="A36" i="27"/>
  <c r="B43" i="11"/>
  <c r="B42" i="17" s="1"/>
  <c r="B42" i="11"/>
  <c r="B41" i="11"/>
  <c r="B40" i="11"/>
  <c r="B39" i="11"/>
  <c r="B25" i="17" s="1"/>
  <c r="B38" i="11"/>
  <c r="B37" i="11"/>
  <c r="B36" i="11"/>
  <c r="B35" i="11"/>
  <c r="B35" i="17" s="1"/>
  <c r="B34" i="11"/>
  <c r="B33" i="11"/>
  <c r="B32" i="11"/>
  <c r="B31" i="11"/>
  <c r="B24" i="17" s="1"/>
  <c r="B30" i="11"/>
  <c r="B29" i="11"/>
  <c r="B28" i="11"/>
  <c r="B27" i="11"/>
  <c r="B19" i="17" s="1"/>
  <c r="B26" i="11"/>
  <c r="B25" i="11"/>
  <c r="B24" i="11"/>
  <c r="B23" i="11"/>
  <c r="B41" i="17" s="1"/>
  <c r="B22" i="11"/>
  <c r="B21" i="11"/>
  <c r="B20" i="11"/>
  <c r="B19" i="11"/>
  <c r="B27" i="17" s="1"/>
  <c r="B18" i="11"/>
  <c r="B17" i="11"/>
  <c r="B16" i="11"/>
  <c r="B15" i="11"/>
  <c r="B22" i="17" s="1"/>
  <c r="B14" i="11"/>
  <c r="B13" i="11"/>
  <c r="B12" i="11"/>
  <c r="B11" i="11"/>
  <c r="B23" i="17" s="1"/>
  <c r="B10" i="11"/>
  <c r="C9" i="11"/>
  <c r="B9" i="11"/>
  <c r="B8" i="11"/>
  <c r="B12" i="17" s="1"/>
  <c r="B7" i="11"/>
  <c r="B6" i="11"/>
  <c r="B5" i="11"/>
  <c r="B4" i="11"/>
  <c r="B13" i="17" s="1"/>
  <c r="B3" i="11"/>
  <c r="B2" i="11"/>
  <c r="AV2" i="11"/>
  <c r="AV3" i="11"/>
  <c r="AV4" i="11"/>
  <c r="AV5" i="11"/>
  <c r="AV6" i="11"/>
  <c r="AV7" i="11"/>
  <c r="AV8" i="11"/>
  <c r="G9" i="11"/>
  <c r="H9" i="11"/>
  <c r="I9" i="11"/>
  <c r="J9" i="11"/>
  <c r="K9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V38" i="11"/>
  <c r="AV39" i="11"/>
  <c r="AV40" i="11"/>
  <c r="AV41" i="11"/>
  <c r="AV42" i="11"/>
  <c r="AV43" i="11"/>
  <c r="L9" i="11"/>
  <c r="M9" i="11"/>
  <c r="N9" i="11"/>
  <c r="AW9" i="11" s="1"/>
  <c r="L43" i="17" s="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G29" i="12"/>
  <c r="AW29" i="12"/>
  <c r="AV43" i="12"/>
  <c r="B43" i="12"/>
  <c r="AV42" i="12"/>
  <c r="B42" i="12"/>
  <c r="B38" i="19" s="1"/>
  <c r="AV41" i="12"/>
  <c r="B41" i="12"/>
  <c r="B32" i="19" s="1"/>
  <c r="AV40" i="12"/>
  <c r="B40" i="12"/>
  <c r="AV39" i="12"/>
  <c r="B39" i="12"/>
  <c r="AV38" i="12"/>
  <c r="B38" i="12"/>
  <c r="AV37" i="12"/>
  <c r="B37" i="12"/>
  <c r="B14" i="19"/>
  <c r="AV36" i="12"/>
  <c r="B36" i="12"/>
  <c r="AV35" i="12"/>
  <c r="B35" i="12"/>
  <c r="AV34" i="12"/>
  <c r="B34" i="12"/>
  <c r="AV33" i="12"/>
  <c r="B33" i="12"/>
  <c r="B35" i="19" s="1"/>
  <c r="AV32" i="12"/>
  <c r="B32" i="12"/>
  <c r="AV31" i="12"/>
  <c r="B31" i="12"/>
  <c r="AV30" i="12"/>
  <c r="B30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C29" i="12"/>
  <c r="B29" i="12"/>
  <c r="AV28" i="12"/>
  <c r="B28" i="12"/>
  <c r="B5" i="19" s="1"/>
  <c r="AV27" i="12"/>
  <c r="B27" i="12"/>
  <c r="AV26" i="12"/>
  <c r="B26" i="12"/>
  <c r="B3" i="19" s="1"/>
  <c r="AV25" i="12"/>
  <c r="B25" i="12"/>
  <c r="AV24" i="12"/>
  <c r="B24" i="12"/>
  <c r="B25" i="19" s="1"/>
  <c r="AV23" i="12"/>
  <c r="B23" i="12"/>
  <c r="AV22" i="12"/>
  <c r="B22" i="12"/>
  <c r="B37" i="19" s="1"/>
  <c r="AV21" i="12"/>
  <c r="B21" i="12"/>
  <c r="AV20" i="12"/>
  <c r="B20" i="12"/>
  <c r="B8" i="19" s="1"/>
  <c r="AV19" i="12"/>
  <c r="B19" i="12"/>
  <c r="AV18" i="12"/>
  <c r="B18" i="12"/>
  <c r="B18" i="19" s="1"/>
  <c r="AV17" i="12"/>
  <c r="B17" i="12"/>
  <c r="AV16" i="12"/>
  <c r="B16" i="12"/>
  <c r="B23" i="19" s="1"/>
  <c r="AV15" i="12"/>
  <c r="B15" i="12"/>
  <c r="AV14" i="12"/>
  <c r="B14" i="12"/>
  <c r="B11" i="19" s="1"/>
  <c r="AV13" i="12"/>
  <c r="B13" i="12"/>
  <c r="AV12" i="12"/>
  <c r="B12" i="12"/>
  <c r="B19" i="19" s="1"/>
  <c r="AV11" i="12"/>
  <c r="B11" i="12"/>
  <c r="AV10" i="12"/>
  <c r="B10" i="12"/>
  <c r="B28" i="19" s="1"/>
  <c r="AV9" i="12"/>
  <c r="K9" i="12"/>
  <c r="J9" i="12"/>
  <c r="I9" i="12"/>
  <c r="H9" i="12"/>
  <c r="B9" i="12"/>
  <c r="AV8" i="12"/>
  <c r="B8" i="12"/>
  <c r="B16" i="19" s="1"/>
  <c r="AV7" i="12"/>
  <c r="B7" i="12"/>
  <c r="AV6" i="12"/>
  <c r="B6" i="12"/>
  <c r="B41" i="19" s="1"/>
  <c r="AV5" i="12"/>
  <c r="B5" i="12"/>
  <c r="AV4" i="12"/>
  <c r="B4" i="12"/>
  <c r="B4" i="19" s="1"/>
  <c r="AV3" i="12"/>
  <c r="B3" i="12"/>
  <c r="AV2" i="12"/>
  <c r="B2" i="12"/>
  <c r="B13" i="19" s="1"/>
  <c r="F26" i="29"/>
  <c r="E26" i="29"/>
  <c r="D26" i="29"/>
  <c r="C26" i="29"/>
  <c r="F46" i="29"/>
  <c r="E46" i="29"/>
  <c r="D46" i="29"/>
  <c r="F44" i="29"/>
  <c r="E44" i="29"/>
  <c r="C44" i="29"/>
  <c r="F43" i="29"/>
  <c r="D43" i="29"/>
  <c r="C43" i="29"/>
  <c r="E42" i="29"/>
  <c r="C42" i="29"/>
  <c r="F41" i="29"/>
  <c r="E41" i="29"/>
  <c r="D41" i="29"/>
  <c r="F40" i="29"/>
  <c r="E40" i="29"/>
  <c r="C40" i="29"/>
  <c r="C39" i="29"/>
  <c r="F37" i="29"/>
  <c r="D37" i="29"/>
  <c r="C37" i="29"/>
  <c r="E33" i="29"/>
  <c r="D33" i="29"/>
  <c r="C33" i="29"/>
  <c r="D30" i="29"/>
  <c r="F28" i="29"/>
  <c r="E28" i="29"/>
  <c r="D28" i="29"/>
  <c r="AP46" i="29"/>
  <c r="AO46" i="29"/>
  <c r="AN46" i="29"/>
  <c r="AL46" i="29"/>
  <c r="AK46" i="29"/>
  <c r="AJ46" i="29"/>
  <c r="AH46" i="29"/>
  <c r="AG46" i="29"/>
  <c r="AF46" i="29"/>
  <c r="AD46" i="29"/>
  <c r="AC46" i="29"/>
  <c r="AB46" i="29"/>
  <c r="Z46" i="29"/>
  <c r="Y46" i="29"/>
  <c r="X46" i="29"/>
  <c r="V46" i="29"/>
  <c r="U46" i="29"/>
  <c r="T46" i="29"/>
  <c r="R46" i="29"/>
  <c r="Q46" i="29"/>
  <c r="P46" i="29"/>
  <c r="N46" i="29"/>
  <c r="M46" i="29"/>
  <c r="L46" i="29"/>
  <c r="J46" i="29"/>
  <c r="I46" i="29"/>
  <c r="H46" i="29"/>
  <c r="AO44" i="29"/>
  <c r="AM44" i="29"/>
  <c r="AL44" i="29"/>
  <c r="AK44" i="29"/>
  <c r="AI44" i="29"/>
  <c r="AG44" i="29"/>
  <c r="AE44" i="29"/>
  <c r="AC44" i="29"/>
  <c r="AA44" i="29"/>
  <c r="Y44" i="29"/>
  <c r="W44" i="29"/>
  <c r="V44" i="29"/>
  <c r="U44" i="29"/>
  <c r="S44" i="29"/>
  <c r="Q44" i="29"/>
  <c r="O44" i="29"/>
  <c r="M44" i="29"/>
  <c r="K44" i="29"/>
  <c r="I44" i="29"/>
  <c r="G44" i="29"/>
  <c r="AP43" i="29"/>
  <c r="AN43" i="29"/>
  <c r="AM43" i="29"/>
  <c r="AL43" i="29"/>
  <c r="AJ43" i="29"/>
  <c r="AI43" i="29"/>
  <c r="AH43" i="29"/>
  <c r="AF43" i="29"/>
  <c r="AE43" i="29"/>
  <c r="AD43" i="29"/>
  <c r="AB43" i="29"/>
  <c r="AA43" i="29"/>
  <c r="Z43" i="29"/>
  <c r="X43" i="29"/>
  <c r="W43" i="29"/>
  <c r="V43" i="29"/>
  <c r="T43" i="29"/>
  <c r="S43" i="29"/>
  <c r="R43" i="29"/>
  <c r="P43" i="29"/>
  <c r="O43" i="29"/>
  <c r="N43" i="29"/>
  <c r="L43" i="29"/>
  <c r="K43" i="29"/>
  <c r="J43" i="29"/>
  <c r="H43" i="29"/>
  <c r="G43" i="29"/>
  <c r="AO42" i="29"/>
  <c r="AN42" i="29"/>
  <c r="AM42" i="29"/>
  <c r="AK42" i="29"/>
  <c r="AI42" i="29"/>
  <c r="AG42" i="29"/>
  <c r="AE42" i="29"/>
  <c r="AC42" i="29"/>
  <c r="AA42" i="29"/>
  <c r="Y42" i="29"/>
  <c r="X42" i="29"/>
  <c r="W42" i="29"/>
  <c r="U42" i="29"/>
  <c r="S42" i="29"/>
  <c r="Q42" i="29"/>
  <c r="O42" i="29"/>
  <c r="M42" i="29"/>
  <c r="K42" i="29"/>
  <c r="I42" i="29"/>
  <c r="H42" i="29"/>
  <c r="G42" i="29"/>
  <c r="AP41" i="29"/>
  <c r="AO41" i="29"/>
  <c r="AN41" i="29"/>
  <c r="AL41" i="29"/>
  <c r="AK41" i="29"/>
  <c r="AJ41" i="29"/>
  <c r="AH41" i="29"/>
  <c r="AG41" i="29"/>
  <c r="AF41" i="29"/>
  <c r="AD41" i="29"/>
  <c r="AC41" i="29"/>
  <c r="AB41" i="29"/>
  <c r="Z41" i="29"/>
  <c r="Y41" i="29"/>
  <c r="X41" i="29"/>
  <c r="V41" i="29"/>
  <c r="U41" i="29"/>
  <c r="T41" i="29"/>
  <c r="R41" i="29"/>
  <c r="Q41" i="29"/>
  <c r="P41" i="29"/>
  <c r="N41" i="29"/>
  <c r="M41" i="29"/>
  <c r="L41" i="29"/>
  <c r="J41" i="29"/>
  <c r="I41" i="29"/>
  <c r="H41" i="29"/>
  <c r="AO40" i="29"/>
  <c r="AM40" i="29"/>
  <c r="AL40" i="29"/>
  <c r="AK40" i="29"/>
  <c r="AI40" i="29"/>
  <c r="AG40" i="29"/>
  <c r="AE40" i="29"/>
  <c r="AC40" i="29"/>
  <c r="AA40" i="29"/>
  <c r="Y40" i="29"/>
  <c r="W40" i="29"/>
  <c r="V40" i="29"/>
  <c r="U40" i="29"/>
  <c r="S40" i="29"/>
  <c r="Q40" i="29"/>
  <c r="O40" i="29"/>
  <c r="M40" i="29"/>
  <c r="K40" i="29"/>
  <c r="I40" i="29"/>
  <c r="G40" i="29"/>
  <c r="AF39" i="29"/>
  <c r="G39" i="29"/>
  <c r="AP37" i="29"/>
  <c r="AN37" i="29"/>
  <c r="AM37" i="29"/>
  <c r="AL37" i="29"/>
  <c r="AJ37" i="29"/>
  <c r="AI37" i="29"/>
  <c r="AH37" i="29"/>
  <c r="AF37" i="29"/>
  <c r="AE37" i="29"/>
  <c r="AD37" i="29"/>
  <c r="AB37" i="29"/>
  <c r="AA37" i="29"/>
  <c r="Z37" i="29"/>
  <c r="X37" i="29"/>
  <c r="W37" i="29"/>
  <c r="V37" i="29"/>
  <c r="T37" i="29"/>
  <c r="S37" i="29"/>
  <c r="R37" i="29"/>
  <c r="P37" i="29"/>
  <c r="O37" i="29"/>
  <c r="N37" i="29"/>
  <c r="L37" i="29"/>
  <c r="K37" i="29"/>
  <c r="J37" i="29"/>
  <c r="H37" i="29"/>
  <c r="G37" i="29"/>
  <c r="AN33" i="29"/>
  <c r="AM33" i="29"/>
  <c r="AK33" i="29"/>
  <c r="AJ33" i="29"/>
  <c r="AI33" i="29"/>
  <c r="AG33" i="29"/>
  <c r="AF33" i="29"/>
  <c r="AE33" i="29"/>
  <c r="AC33" i="29"/>
  <c r="AA33" i="29"/>
  <c r="X33" i="29"/>
  <c r="W33" i="29"/>
  <c r="U33" i="29"/>
  <c r="T33" i="29"/>
  <c r="S33" i="29"/>
  <c r="Q33" i="29"/>
  <c r="P33" i="29"/>
  <c r="O33" i="29"/>
  <c r="M33" i="29"/>
  <c r="K33" i="29"/>
  <c r="H33" i="29"/>
  <c r="G33" i="29"/>
  <c r="AK32" i="29"/>
  <c r="AP30" i="29"/>
  <c r="AM30" i="29"/>
  <c r="AL30" i="29"/>
  <c r="AI30" i="29"/>
  <c r="AH30" i="29"/>
  <c r="AE30" i="29"/>
  <c r="AD30" i="29"/>
  <c r="AB30" i="29"/>
  <c r="AA30" i="29"/>
  <c r="Z30" i="29"/>
  <c r="W30" i="29"/>
  <c r="V30" i="29"/>
  <c r="S30" i="29"/>
  <c r="R30" i="29"/>
  <c r="O30" i="29"/>
  <c r="N30" i="29"/>
  <c r="L30" i="29"/>
  <c r="K30" i="29"/>
  <c r="J30" i="29"/>
  <c r="G30" i="29"/>
  <c r="AP28" i="29"/>
  <c r="AO28" i="29"/>
  <c r="AN28" i="29"/>
  <c r="AM28" i="29"/>
  <c r="AL28" i="29"/>
  <c r="AK28" i="29"/>
  <c r="AJ28" i="29"/>
  <c r="AI28" i="29"/>
  <c r="AH28" i="29"/>
  <c r="AG28" i="29"/>
  <c r="AF28" i="29"/>
  <c r="AE28" i="29"/>
  <c r="AD28" i="29"/>
  <c r="AC28" i="29"/>
  <c r="AB28" i="29"/>
  <c r="AA28" i="29"/>
  <c r="Z28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B46" i="29"/>
  <c r="B43" i="29"/>
  <c r="B41" i="29"/>
  <c r="B37" i="29"/>
  <c r="B30" i="29"/>
  <c r="B28" i="29"/>
  <c r="AP26" i="29"/>
  <c r="AO26" i="29"/>
  <c r="AN26" i="29"/>
  <c r="AM26" i="29"/>
  <c r="AL26" i="29"/>
  <c r="AK26" i="29"/>
  <c r="AJ26" i="29"/>
  <c r="AI26" i="29"/>
  <c r="AH26" i="29"/>
  <c r="AG26" i="29"/>
  <c r="AF26" i="29"/>
  <c r="AE26" i="29"/>
  <c r="AD26" i="29"/>
  <c r="AC26" i="29"/>
  <c r="AB26" i="29"/>
  <c r="AA26" i="29"/>
  <c r="Z26" i="29"/>
  <c r="Y26" i="29"/>
  <c r="X26" i="29"/>
  <c r="W26" i="29"/>
  <c r="V26" i="29"/>
  <c r="U26" i="29"/>
  <c r="T26" i="29"/>
  <c r="S26" i="29"/>
  <c r="R26" i="29"/>
  <c r="Q26" i="29"/>
  <c r="P26" i="29"/>
  <c r="O26" i="29"/>
  <c r="N26" i="29"/>
  <c r="M26" i="29"/>
  <c r="L26" i="29"/>
  <c r="K26" i="29"/>
  <c r="J26" i="29"/>
  <c r="I26" i="29"/>
  <c r="H26" i="29"/>
  <c r="G26" i="29"/>
  <c r="B26" i="29"/>
  <c r="AP2" i="29"/>
  <c r="AO2" i="29"/>
  <c r="AN2" i="29"/>
  <c r="AM2" i="29"/>
  <c r="AL2" i="29"/>
  <c r="AK2" i="29"/>
  <c r="AJ2" i="29"/>
  <c r="AI2" i="29"/>
  <c r="AH2" i="29"/>
  <c r="AG2" i="29"/>
  <c r="AF2" i="29"/>
  <c r="AE2" i="29"/>
  <c r="AD2" i="29"/>
  <c r="AC2" i="29"/>
  <c r="AB2" i="29"/>
  <c r="AA2" i="29"/>
  <c r="Z2" i="29"/>
  <c r="Y2" i="29"/>
  <c r="X2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V605" i="8"/>
  <c r="B427" i="8"/>
  <c r="B429" i="8" s="1"/>
  <c r="B431" i="8" s="1"/>
  <c r="B433" i="8" s="1"/>
  <c r="B435" i="8" s="1"/>
  <c r="B437" i="8" s="1"/>
  <c r="B426" i="8"/>
  <c r="B428" i="8" s="1"/>
  <c r="B430" i="8" s="1"/>
  <c r="B432" i="8" s="1"/>
  <c r="B434" i="8" s="1"/>
  <c r="B436" i="8" s="1"/>
  <c r="E168" i="8"/>
  <c r="D168" i="8"/>
  <c r="E167" i="8"/>
  <c r="D167" i="8"/>
  <c r="C167" i="8"/>
  <c r="A167" i="8" s="1"/>
  <c r="E166" i="8"/>
  <c r="B166" i="8"/>
  <c r="F165" i="8"/>
  <c r="D165" i="8"/>
  <c r="B165" i="8"/>
  <c r="F164" i="8"/>
  <c r="D164" i="8"/>
  <c r="C164" i="8"/>
  <c r="A164" i="8" s="1"/>
  <c r="F163" i="8"/>
  <c r="E163" i="8"/>
  <c r="D163" i="8"/>
  <c r="K605" i="8"/>
  <c r="L605" i="8"/>
  <c r="M605" i="8"/>
  <c r="N605" i="8"/>
  <c r="O605" i="8"/>
  <c r="AA605" i="8"/>
  <c r="AB605" i="8"/>
  <c r="X605" i="8"/>
  <c r="Y605" i="8"/>
  <c r="Z605" i="8"/>
  <c r="U605" i="8"/>
  <c r="W605" i="8"/>
  <c r="T605" i="8"/>
  <c r="S605" i="8"/>
  <c r="R605" i="8"/>
  <c r="Q605" i="8"/>
  <c r="P605" i="8"/>
  <c r="F162" i="8"/>
  <c r="D162" i="8"/>
  <c r="B162" i="8"/>
  <c r="E161" i="8"/>
  <c r="D161" i="8"/>
  <c r="E160" i="8"/>
  <c r="E159" i="8"/>
  <c r="D159" i="8"/>
  <c r="B159" i="8"/>
  <c r="C158" i="8"/>
  <c r="A158" i="8" s="1"/>
  <c r="B158" i="8"/>
  <c r="E157" i="8"/>
  <c r="D157" i="8"/>
  <c r="C157" i="8"/>
  <c r="A157" i="8" s="1"/>
  <c r="F156" i="8"/>
  <c r="D156" i="8"/>
  <c r="C156" i="8"/>
  <c r="A156" i="8" s="1"/>
  <c r="C155" i="8"/>
  <c r="A155" i="8" s="1"/>
  <c r="B155" i="8"/>
  <c r="E154" i="8"/>
  <c r="D154" i="8"/>
  <c r="C154" i="8"/>
  <c r="A154" i="8" s="1"/>
  <c r="B154" i="8"/>
  <c r="F153" i="8"/>
  <c r="E153" i="8"/>
  <c r="D153" i="8"/>
  <c r="C153" i="8"/>
  <c r="A153" i="8" s="1"/>
  <c r="B153" i="8"/>
  <c r="E152" i="8"/>
  <c r="D152" i="8"/>
  <c r="B152" i="8"/>
  <c r="C151" i="8"/>
  <c r="A151" i="8" s="1"/>
  <c r="B151" i="8"/>
  <c r="E150" i="8"/>
  <c r="D150" i="8"/>
  <c r="C150" i="8"/>
  <c r="A150" i="8" s="1"/>
  <c r="B150" i="8"/>
  <c r="F149" i="8"/>
  <c r="E149" i="8"/>
  <c r="D149" i="8"/>
  <c r="C149" i="8"/>
  <c r="A149" i="8" s="1"/>
  <c r="B149" i="8"/>
  <c r="F148" i="8"/>
  <c r="E148" i="8"/>
  <c r="D148" i="8"/>
  <c r="C148" i="8"/>
  <c r="A148" i="8" s="1"/>
  <c r="B148" i="8"/>
  <c r="C147" i="8"/>
  <c r="A147" i="8" s="1"/>
  <c r="B147" i="8"/>
  <c r="D146" i="8"/>
  <c r="C146" i="8"/>
  <c r="A146" i="8" s="1"/>
  <c r="B146" i="8"/>
  <c r="E145" i="8"/>
  <c r="D145" i="8"/>
  <c r="C145" i="8"/>
  <c r="A145" i="8" s="1"/>
  <c r="E144" i="8"/>
  <c r="D144" i="8"/>
  <c r="C144" i="8"/>
  <c r="A144" i="8" s="1"/>
  <c r="B144" i="8"/>
  <c r="C143" i="8"/>
  <c r="A143" i="8" s="1"/>
  <c r="B143" i="8"/>
  <c r="D142" i="8"/>
  <c r="C142" i="8"/>
  <c r="A142" i="8" s="1"/>
  <c r="B142" i="8"/>
  <c r="E141" i="8"/>
  <c r="D141" i="8"/>
  <c r="C141" i="8"/>
  <c r="A141" i="8" s="1"/>
  <c r="F140" i="8"/>
  <c r="E140" i="8"/>
  <c r="D140" i="8"/>
  <c r="B140" i="8"/>
  <c r="C139" i="8"/>
  <c r="A139" i="8" s="1"/>
  <c r="B139" i="8"/>
  <c r="D138" i="8"/>
  <c r="C138" i="8"/>
  <c r="A138" i="8" s="1"/>
  <c r="B138" i="8"/>
  <c r="E137" i="8"/>
  <c r="D137" i="8"/>
  <c r="C137" i="8"/>
  <c r="A137" i="8" s="1"/>
  <c r="E136" i="8"/>
  <c r="D136" i="8"/>
  <c r="B136" i="8"/>
  <c r="C135" i="8"/>
  <c r="A135" i="8" s="1"/>
  <c r="B135" i="8"/>
  <c r="D134" i="8"/>
  <c r="C134" i="8"/>
  <c r="A134" i="8" s="1"/>
  <c r="B134" i="8"/>
  <c r="C133" i="8"/>
  <c r="A133" i="8" s="1"/>
  <c r="B133" i="8"/>
  <c r="F132" i="8"/>
  <c r="D132" i="8"/>
  <c r="B132" i="8"/>
  <c r="F131" i="8"/>
  <c r="E131" i="8"/>
  <c r="C131" i="8"/>
  <c r="A131" i="8" s="1"/>
  <c r="B131" i="8"/>
  <c r="D130" i="8"/>
  <c r="C130" i="8"/>
  <c r="A130" i="8" s="1"/>
  <c r="B130" i="8"/>
  <c r="E129" i="8"/>
  <c r="D129" i="8"/>
  <c r="C129" i="8"/>
  <c r="A129" i="8" s="1"/>
  <c r="F128" i="8"/>
  <c r="D128" i="8"/>
  <c r="B128" i="8"/>
  <c r="F127" i="8"/>
  <c r="E127" i="8"/>
  <c r="C127" i="8"/>
  <c r="A127" i="8" s="1"/>
  <c r="B127" i="8"/>
  <c r="E126" i="8"/>
  <c r="D126" i="8"/>
  <c r="C126" i="8"/>
  <c r="A126" i="8" s="1"/>
  <c r="B126" i="8"/>
  <c r="F125" i="8"/>
  <c r="E125" i="8"/>
  <c r="D125" i="8"/>
  <c r="C125" i="8"/>
  <c r="A125" i="8" s="1"/>
  <c r="B125" i="8"/>
  <c r="F124" i="8"/>
  <c r="D124" i="8"/>
  <c r="B124" i="8"/>
  <c r="F123" i="8"/>
  <c r="E123" i="8"/>
  <c r="C123" i="8"/>
  <c r="A123" i="8" s="1"/>
  <c r="B123" i="8"/>
  <c r="AV2" i="8"/>
  <c r="F122" i="8"/>
  <c r="E122" i="8"/>
  <c r="D122" i="8"/>
  <c r="C122" i="8"/>
  <c r="A122" i="8" s="1"/>
  <c r="E2" i="8"/>
  <c r="B103" i="8"/>
  <c r="B104" i="8"/>
  <c r="B105" i="8"/>
  <c r="B286" i="8" s="1"/>
  <c r="B106" i="8"/>
  <c r="B287" i="8" s="1"/>
  <c r="B107" i="8"/>
  <c r="B227" i="8" s="1"/>
  <c r="B349" i="8" s="1"/>
  <c r="B108" i="8"/>
  <c r="B228" i="8" s="1"/>
  <c r="D108" i="8"/>
  <c r="C108" i="8"/>
  <c r="A108" i="8" s="1"/>
  <c r="D107" i="8"/>
  <c r="C107" i="8"/>
  <c r="D106" i="8"/>
  <c r="D287" i="8" s="1"/>
  <c r="D408" i="8" s="1"/>
  <c r="C106" i="8"/>
  <c r="A106" i="8" s="1"/>
  <c r="D105" i="8"/>
  <c r="C105" i="8"/>
  <c r="A105" i="8" s="1"/>
  <c r="D104" i="8"/>
  <c r="D285" i="8" s="1"/>
  <c r="D406" i="8" s="1"/>
  <c r="C104" i="8"/>
  <c r="D103" i="8"/>
  <c r="C103" i="8"/>
  <c r="F108" i="8"/>
  <c r="E108" i="8"/>
  <c r="F107" i="8"/>
  <c r="E107" i="8"/>
  <c r="F106" i="8"/>
  <c r="E106" i="8"/>
  <c r="F105" i="8"/>
  <c r="E105" i="8"/>
  <c r="F104" i="8"/>
  <c r="E104" i="8"/>
  <c r="F103" i="8"/>
  <c r="E103" i="8"/>
  <c r="C2" i="7"/>
  <c r="B2" i="7"/>
  <c r="B2" i="52" s="1"/>
  <c r="B62" i="8"/>
  <c r="F2" i="7"/>
  <c r="F62" i="8" s="1"/>
  <c r="E2" i="7"/>
  <c r="E62" i="8" s="1"/>
  <c r="AV2" i="7"/>
  <c r="AW2" i="52" s="1"/>
  <c r="AV62" i="8"/>
  <c r="E63" i="8"/>
  <c r="F63" i="8"/>
  <c r="E64" i="8"/>
  <c r="F64" i="8"/>
  <c r="E65" i="8"/>
  <c r="F65" i="8"/>
  <c r="E66" i="8"/>
  <c r="F66" i="8"/>
  <c r="E67" i="8"/>
  <c r="F67" i="8"/>
  <c r="E68" i="8"/>
  <c r="F68" i="8"/>
  <c r="E69" i="8"/>
  <c r="F69" i="8"/>
  <c r="E70" i="8"/>
  <c r="F70" i="8"/>
  <c r="E71" i="8"/>
  <c r="F71" i="8"/>
  <c r="E72" i="8"/>
  <c r="F72" i="8"/>
  <c r="E73" i="8"/>
  <c r="F73" i="8"/>
  <c r="E74" i="8"/>
  <c r="F74" i="8"/>
  <c r="E75" i="8"/>
  <c r="F75" i="8"/>
  <c r="E76" i="8"/>
  <c r="F76" i="8"/>
  <c r="E77" i="8"/>
  <c r="F77" i="8"/>
  <c r="E78" i="8"/>
  <c r="F78" i="8"/>
  <c r="E79" i="8"/>
  <c r="F79" i="8"/>
  <c r="E80" i="8"/>
  <c r="F80" i="8"/>
  <c r="E81" i="8"/>
  <c r="F81" i="8"/>
  <c r="E82" i="8"/>
  <c r="F82" i="8"/>
  <c r="E83" i="8"/>
  <c r="F83" i="8"/>
  <c r="E84" i="8"/>
  <c r="F84" i="8"/>
  <c r="E85" i="8"/>
  <c r="F85" i="8"/>
  <c r="E86" i="8"/>
  <c r="F86" i="8"/>
  <c r="E87" i="8"/>
  <c r="F87" i="8"/>
  <c r="E88" i="8"/>
  <c r="F88" i="8"/>
  <c r="E89" i="8"/>
  <c r="F89" i="8"/>
  <c r="E90" i="8"/>
  <c r="F90" i="8"/>
  <c r="E91" i="8"/>
  <c r="F91" i="8"/>
  <c r="E92" i="8"/>
  <c r="F92" i="8"/>
  <c r="E93" i="8"/>
  <c r="F93" i="8"/>
  <c r="E94" i="8"/>
  <c r="F94" i="8"/>
  <c r="E95" i="8"/>
  <c r="F95" i="8"/>
  <c r="E96" i="8"/>
  <c r="F96" i="8"/>
  <c r="E97" i="8"/>
  <c r="F97" i="8"/>
  <c r="E98" i="8"/>
  <c r="F98" i="8"/>
  <c r="E99" i="8"/>
  <c r="F99" i="8"/>
  <c r="E100" i="8"/>
  <c r="F100" i="8"/>
  <c r="E101" i="8"/>
  <c r="F101" i="8"/>
  <c r="E102" i="8"/>
  <c r="F102" i="8"/>
  <c r="B63" i="8"/>
  <c r="C63" i="8"/>
  <c r="D63" i="8"/>
  <c r="D183" i="8" s="1"/>
  <c r="D305" i="8" s="1"/>
  <c r="B64" i="8"/>
  <c r="C64" i="8"/>
  <c r="D64" i="8"/>
  <c r="B65" i="8"/>
  <c r="B246" i="8" s="1"/>
  <c r="B367" i="8" s="1"/>
  <c r="C65" i="8"/>
  <c r="D65" i="8"/>
  <c r="D246" i="8" s="1"/>
  <c r="D367" i="8" s="1"/>
  <c r="B66" i="8"/>
  <c r="B186" i="8" s="1"/>
  <c r="B308" i="8" s="1"/>
  <c r="C66" i="8"/>
  <c r="D66" i="8"/>
  <c r="B67" i="8"/>
  <c r="C67" i="8"/>
  <c r="D67" i="8"/>
  <c r="B68" i="8"/>
  <c r="C68" i="8"/>
  <c r="A68" i="8" s="1"/>
  <c r="D68" i="8"/>
  <c r="B69" i="8"/>
  <c r="C69" i="8"/>
  <c r="A69" i="8" s="1"/>
  <c r="D69" i="8"/>
  <c r="D250" i="8" s="1"/>
  <c r="D371" i="8" s="1"/>
  <c r="B70" i="8"/>
  <c r="B190" i="8" s="1"/>
  <c r="B312" i="8" s="1"/>
  <c r="C70" i="8"/>
  <c r="B71" i="8"/>
  <c r="C71" i="8"/>
  <c r="A71" i="8" s="1"/>
  <c r="D71" i="8"/>
  <c r="D191" i="8" s="1"/>
  <c r="D313" i="8" s="1"/>
  <c r="B72" i="8"/>
  <c r="C72" i="8"/>
  <c r="D72" i="8"/>
  <c r="D253" i="8" s="1"/>
  <c r="D374" i="8" s="1"/>
  <c r="B73" i="8"/>
  <c r="C73" i="8"/>
  <c r="D73" i="8"/>
  <c r="B74" i="8"/>
  <c r="B255" i="8" s="1"/>
  <c r="B376" i="8" s="1"/>
  <c r="C74" i="8"/>
  <c r="A74" i="8" s="1"/>
  <c r="D74" i="8"/>
  <c r="D255" i="8" s="1"/>
  <c r="D376" i="8" s="1"/>
  <c r="B75" i="8"/>
  <c r="C75" i="8"/>
  <c r="A75" i="8" s="1"/>
  <c r="D75" i="8"/>
  <c r="B76" i="8"/>
  <c r="C76" i="8"/>
  <c r="A76" i="8" s="1"/>
  <c r="D76" i="8"/>
  <c r="D257" i="8" s="1"/>
  <c r="D378" i="8" s="1"/>
  <c r="B77" i="8"/>
  <c r="C77" i="8"/>
  <c r="A77" i="8" s="1"/>
  <c r="D77" i="8"/>
  <c r="D258" i="8" s="1"/>
  <c r="D379" i="8" s="1"/>
  <c r="B78" i="8"/>
  <c r="B198" i="8" s="1"/>
  <c r="B320" i="8" s="1"/>
  <c r="C78" i="8"/>
  <c r="A78" i="8" s="1"/>
  <c r="D78" i="8"/>
  <c r="D259" i="8" s="1"/>
  <c r="D380" i="8" s="1"/>
  <c r="B79" i="8"/>
  <c r="C79" i="8"/>
  <c r="A79" i="8" s="1"/>
  <c r="D79" i="8"/>
  <c r="B80" i="8"/>
  <c r="C80" i="8"/>
  <c r="A80" i="8" s="1"/>
  <c r="D80" i="8"/>
  <c r="B81" i="8"/>
  <c r="B262" i="8" s="1"/>
  <c r="B383" i="8" s="1"/>
  <c r="C81" i="8"/>
  <c r="A81" i="8" s="1"/>
  <c r="B82" i="8"/>
  <c r="C82" i="8"/>
  <c r="D82" i="8"/>
  <c r="D202" i="8" s="1"/>
  <c r="D324" i="8" s="1"/>
  <c r="B83" i="8"/>
  <c r="C83" i="8"/>
  <c r="A83" i="8" s="1"/>
  <c r="D83" i="8"/>
  <c r="D264" i="8" s="1"/>
  <c r="D385" i="8" s="1"/>
  <c r="B84" i="8"/>
  <c r="B265" i="8" s="1"/>
  <c r="B386" i="8" s="1"/>
  <c r="C84" i="8"/>
  <c r="D84" i="8"/>
  <c r="B85" i="8"/>
  <c r="B266" i="8" s="1"/>
  <c r="B387" i="8" s="1"/>
  <c r="C85" i="8"/>
  <c r="A85" i="8" s="1"/>
  <c r="D85" i="8"/>
  <c r="D205" i="8" s="1"/>
  <c r="D327" i="8" s="1"/>
  <c r="B86" i="8"/>
  <c r="B267" i="8" s="1"/>
  <c r="B388" i="8" s="1"/>
  <c r="C86" i="8"/>
  <c r="B87" i="8"/>
  <c r="B207" i="8" s="1"/>
  <c r="B329" i="8" s="1"/>
  <c r="C87" i="8"/>
  <c r="A87" i="8" s="1"/>
  <c r="B88" i="8"/>
  <c r="C88" i="8"/>
  <c r="A88" i="8" s="1"/>
  <c r="B89" i="8"/>
  <c r="B270" i="8" s="1"/>
  <c r="B391" i="8" s="1"/>
  <c r="C89" i="8"/>
  <c r="B90" i="8"/>
  <c r="C90" i="8"/>
  <c r="A90" i="8" s="1"/>
  <c r="B91" i="8"/>
  <c r="B211" i="8" s="1"/>
  <c r="B333" i="8" s="1"/>
  <c r="C91" i="8"/>
  <c r="B92" i="8"/>
  <c r="B212" i="8" s="1"/>
  <c r="B334" i="8" s="1"/>
  <c r="C92" i="8"/>
  <c r="A92" i="8" s="1"/>
  <c r="B93" i="8"/>
  <c r="B274" i="8" s="1"/>
  <c r="B395" i="8" s="1"/>
  <c r="C93" i="8"/>
  <c r="A93" i="8" s="1"/>
  <c r="B94" i="8"/>
  <c r="C94" i="8"/>
  <c r="B95" i="8"/>
  <c r="C95" i="8"/>
  <c r="A95" i="8" s="1"/>
  <c r="B96" i="8"/>
  <c r="B277" i="8" s="1"/>
  <c r="B398" i="8" s="1"/>
  <c r="C96" i="8"/>
  <c r="A96" i="8" s="1"/>
  <c r="B97" i="8"/>
  <c r="B217" i="8" s="1"/>
  <c r="B339" i="8" s="1"/>
  <c r="C97" i="8"/>
  <c r="A97" i="8" s="1"/>
  <c r="D97" i="8"/>
  <c r="B98" i="8"/>
  <c r="B218" i="8" s="1"/>
  <c r="B340" i="8" s="1"/>
  <c r="C98" i="8"/>
  <c r="B99" i="8"/>
  <c r="B219" i="8" s="1"/>
  <c r="B341" i="8" s="1"/>
  <c r="C99" i="8"/>
  <c r="B100" i="8"/>
  <c r="B220" i="8" s="1"/>
  <c r="B342" i="8" s="1"/>
  <c r="C100" i="8"/>
  <c r="B101" i="8"/>
  <c r="C101" i="8"/>
  <c r="A101" i="8" s="1"/>
  <c r="B102" i="8"/>
  <c r="C102" i="8"/>
  <c r="A102" i="8" s="1"/>
  <c r="AQ30" i="28"/>
  <c r="AP30" i="28"/>
  <c r="AM30" i="28"/>
  <c r="AI30" i="28"/>
  <c r="AH30" i="28"/>
  <c r="AE30" i="28"/>
  <c r="AB30" i="28"/>
  <c r="AA30" i="28"/>
  <c r="W30" i="28"/>
  <c r="S30" i="28"/>
  <c r="O30" i="28"/>
  <c r="K30" i="28"/>
  <c r="G30" i="28"/>
  <c r="C30" i="28"/>
  <c r="AR29" i="28"/>
  <c r="AP29" i="28"/>
  <c r="AN29" i="28"/>
  <c r="AL29" i="28"/>
  <c r="AJ29" i="28"/>
  <c r="AH29" i="28"/>
  <c r="AF29" i="28"/>
  <c r="AE29" i="28"/>
  <c r="AD29" i="28"/>
  <c r="AB29" i="28"/>
  <c r="Z29" i="28"/>
  <c r="X29" i="28"/>
  <c r="V29" i="28"/>
  <c r="T29" i="28"/>
  <c r="R29" i="28"/>
  <c r="P29" i="28"/>
  <c r="O29" i="28"/>
  <c r="N29" i="28"/>
  <c r="L29" i="28"/>
  <c r="J29" i="28"/>
  <c r="H29" i="28"/>
  <c r="F29" i="28"/>
  <c r="D29" i="28"/>
  <c r="A29" i="28"/>
  <c r="AQ28" i="28"/>
  <c r="AM28" i="28"/>
  <c r="AI28" i="28"/>
  <c r="AE28" i="28"/>
  <c r="AA28" i="28"/>
  <c r="W28" i="28"/>
  <c r="S28" i="28"/>
  <c r="O28" i="28"/>
  <c r="K28" i="28"/>
  <c r="G28" i="28"/>
  <c r="C28" i="28"/>
  <c r="AR27" i="28"/>
  <c r="AP27" i="28"/>
  <c r="AN27" i="28"/>
  <c r="AL27" i="28"/>
  <c r="AJ27" i="28"/>
  <c r="AH27" i="28"/>
  <c r="AF27" i="28"/>
  <c r="AD27" i="28"/>
  <c r="AB27" i="28"/>
  <c r="Z27" i="28"/>
  <c r="X27" i="28"/>
  <c r="V27" i="28"/>
  <c r="T27" i="28"/>
  <c r="R27" i="28"/>
  <c r="P27" i="28"/>
  <c r="N27" i="28"/>
  <c r="L27" i="28"/>
  <c r="J27" i="28"/>
  <c r="H27" i="28"/>
  <c r="G27" i="28"/>
  <c r="F27" i="28"/>
  <c r="D27" i="28"/>
  <c r="AQ26" i="28"/>
  <c r="AP26" i="28"/>
  <c r="AM26" i="28"/>
  <c r="AI26" i="28"/>
  <c r="AH26" i="28"/>
  <c r="AE26" i="28"/>
  <c r="AB26" i="28"/>
  <c r="AA26" i="28"/>
  <c r="W26" i="28"/>
  <c r="S26" i="28"/>
  <c r="O26" i="28"/>
  <c r="K26" i="28"/>
  <c r="G26" i="28"/>
  <c r="C26" i="28"/>
  <c r="AR25" i="28"/>
  <c r="AP25" i="28"/>
  <c r="AN25" i="28"/>
  <c r="AL25" i="28"/>
  <c r="AJ25" i="28"/>
  <c r="AH25" i="28"/>
  <c r="AF25" i="28"/>
  <c r="AE25" i="28"/>
  <c r="AD25" i="28"/>
  <c r="AB25" i="28"/>
  <c r="Z25" i="28"/>
  <c r="X25" i="28"/>
  <c r="V25" i="28"/>
  <c r="T25" i="28"/>
  <c r="R25" i="28"/>
  <c r="P25" i="28"/>
  <c r="O25" i="28"/>
  <c r="N25" i="28"/>
  <c r="L25" i="28"/>
  <c r="J25" i="28"/>
  <c r="H25" i="28"/>
  <c r="F25" i="28"/>
  <c r="D25" i="28"/>
  <c r="A25" i="28"/>
  <c r="D1" i="28"/>
  <c r="E1" i="28"/>
  <c r="F1" i="28"/>
  <c r="G1" i="28"/>
  <c r="H1" i="28"/>
  <c r="I1" i="28"/>
  <c r="J1" i="28"/>
  <c r="K1" i="28"/>
  <c r="L1" i="28"/>
  <c r="D3" i="28"/>
  <c r="F3" i="28"/>
  <c r="G3" i="28"/>
  <c r="H3" i="28"/>
  <c r="J3" i="28"/>
  <c r="K3" i="28"/>
  <c r="L3" i="28"/>
  <c r="G4" i="28"/>
  <c r="J4" i="28"/>
  <c r="D5" i="28"/>
  <c r="E5" i="28"/>
  <c r="G5" i="28"/>
  <c r="H5" i="28"/>
  <c r="I5" i="28"/>
  <c r="K5" i="28"/>
  <c r="L5" i="28"/>
  <c r="D7" i="28"/>
  <c r="H7" i="28"/>
  <c r="K7" i="28"/>
  <c r="L7" i="28"/>
  <c r="E8" i="28"/>
  <c r="H8" i="28"/>
  <c r="I8" i="28"/>
  <c r="E9" i="28"/>
  <c r="F9" i="28"/>
  <c r="D12" i="28"/>
  <c r="E12" i="28"/>
  <c r="H12" i="28"/>
  <c r="I12" i="28"/>
  <c r="L12" i="28"/>
  <c r="D14" i="28"/>
  <c r="E14" i="28"/>
  <c r="H14" i="28"/>
  <c r="K14" i="28"/>
  <c r="D15" i="28"/>
  <c r="G15" i="28"/>
  <c r="H15" i="28"/>
  <c r="K15" i="28"/>
  <c r="L15" i="28"/>
  <c r="E16" i="28"/>
  <c r="F16" i="28"/>
  <c r="G16" i="28"/>
  <c r="J16" i="28"/>
  <c r="K16" i="28"/>
  <c r="E17" i="28"/>
  <c r="F17" i="28"/>
  <c r="I17" i="28"/>
  <c r="J17" i="28"/>
  <c r="L17" i="28"/>
  <c r="D18" i="28"/>
  <c r="E18" i="28"/>
  <c r="H18" i="28"/>
  <c r="I18" i="28"/>
  <c r="L18" i="28"/>
  <c r="D19" i="28"/>
  <c r="G19" i="28"/>
  <c r="H19" i="28"/>
  <c r="J19" i="28"/>
  <c r="K19" i="28"/>
  <c r="L19" i="28"/>
  <c r="F21" i="28"/>
  <c r="G21" i="28"/>
  <c r="J21" i="28"/>
  <c r="K21" i="28"/>
  <c r="N1" i="28"/>
  <c r="O1" i="28"/>
  <c r="P1" i="28"/>
  <c r="Q1" i="28"/>
  <c r="R1" i="28"/>
  <c r="S1" i="28"/>
  <c r="T1" i="28"/>
  <c r="U1" i="28"/>
  <c r="V1" i="28"/>
  <c r="N3" i="28"/>
  <c r="O3" i="28"/>
  <c r="Q3" i="28"/>
  <c r="R3" i="28"/>
  <c r="S3" i="28"/>
  <c r="U3" i="28"/>
  <c r="V3" i="28"/>
  <c r="Q4" i="28"/>
  <c r="U4" i="28"/>
  <c r="O5" i="28"/>
  <c r="P5" i="28"/>
  <c r="Q5" i="28"/>
  <c r="S5" i="28"/>
  <c r="T5" i="28"/>
  <c r="U5" i="28"/>
  <c r="P7" i="28"/>
  <c r="R7" i="28"/>
  <c r="T7" i="28"/>
  <c r="N8" i="28"/>
  <c r="P8" i="28"/>
  <c r="Q8" i="28"/>
  <c r="R8" i="28"/>
  <c r="U8" i="28"/>
  <c r="V8" i="28"/>
  <c r="U9" i="28"/>
  <c r="O12" i="28"/>
  <c r="P12" i="28"/>
  <c r="Q12" i="28"/>
  <c r="T12" i="28"/>
  <c r="U12" i="28"/>
  <c r="U14" i="28"/>
  <c r="O15" i="28"/>
  <c r="P15" i="28"/>
  <c r="R15" i="28"/>
  <c r="S15" i="28"/>
  <c r="T15" i="28"/>
  <c r="N16" i="28"/>
  <c r="O16" i="28"/>
  <c r="R16" i="28"/>
  <c r="S16" i="28"/>
  <c r="V16" i="28"/>
  <c r="N17" i="28"/>
  <c r="P17" i="28"/>
  <c r="Q17" i="28"/>
  <c r="R17" i="28"/>
  <c r="U17" i="28"/>
  <c r="V17" i="28"/>
  <c r="P18" i="28"/>
  <c r="Q18" i="28"/>
  <c r="T18" i="28"/>
  <c r="U18" i="28"/>
  <c r="N19" i="28"/>
  <c r="O19" i="28"/>
  <c r="P19" i="28"/>
  <c r="S19" i="28"/>
  <c r="T19" i="28"/>
  <c r="N21" i="28"/>
  <c r="O21" i="28"/>
  <c r="R21" i="28"/>
  <c r="S21" i="28"/>
  <c r="U21" i="28"/>
  <c r="V21" i="28"/>
  <c r="AQ21" i="28"/>
  <c r="AP21" i="28"/>
  <c r="AO21" i="28"/>
  <c r="AM21" i="28"/>
  <c r="AL21" i="28"/>
  <c r="AI21" i="28"/>
  <c r="AH21" i="28"/>
  <c r="AE21" i="28"/>
  <c r="AD21" i="28"/>
  <c r="AA21" i="28"/>
  <c r="Z21" i="28"/>
  <c r="Y21" i="28"/>
  <c r="W21" i="28"/>
  <c r="AR19" i="28"/>
  <c r="AQ19" i="28"/>
  <c r="AN19" i="28"/>
  <c r="AM19" i="28"/>
  <c r="AL19" i="28"/>
  <c r="AJ19" i="28"/>
  <c r="AI19" i="28"/>
  <c r="AF19" i="28"/>
  <c r="AE19" i="28"/>
  <c r="AB19" i="28"/>
  <c r="AA19" i="28"/>
  <c r="X19" i="28"/>
  <c r="W19" i="28"/>
  <c r="AR18" i="28"/>
  <c r="AO18" i="28"/>
  <c r="AN18" i="28"/>
  <c r="AM18" i="28"/>
  <c r="AK18" i="28"/>
  <c r="AJ18" i="28"/>
  <c r="AG18" i="28"/>
  <c r="AF18" i="28"/>
  <c r="AC18" i="28"/>
  <c r="AB18" i="28"/>
  <c r="Y18" i="28"/>
  <c r="X18" i="28"/>
  <c r="W18" i="28"/>
  <c r="M18" i="28"/>
  <c r="AP17" i="28"/>
  <c r="AO17" i="28"/>
  <c r="AL17" i="28"/>
  <c r="AK17" i="28"/>
  <c r="AJ17" i="28"/>
  <c r="AH17" i="28"/>
  <c r="AG17" i="28"/>
  <c r="AD17" i="28"/>
  <c r="AC17" i="28"/>
  <c r="Z17" i="28"/>
  <c r="Y17" i="28"/>
  <c r="M17" i="28"/>
  <c r="AQ16" i="28"/>
  <c r="AP16" i="28"/>
  <c r="AM16" i="28"/>
  <c r="AL16" i="28"/>
  <c r="AK16" i="28"/>
  <c r="AI16" i="28"/>
  <c r="AH16" i="28"/>
  <c r="AE16" i="28"/>
  <c r="AD16" i="28"/>
  <c r="AA16" i="28"/>
  <c r="Z16" i="28"/>
  <c r="W16" i="28"/>
  <c r="AR15" i="28"/>
  <c r="AQ15" i="28"/>
  <c r="AN15" i="28"/>
  <c r="AM15" i="28"/>
  <c r="AJ15" i="28"/>
  <c r="AI15" i="28"/>
  <c r="AH15" i="28"/>
  <c r="AF15" i="28"/>
  <c r="AE15" i="28"/>
  <c r="AB15" i="28"/>
  <c r="AA15" i="28"/>
  <c r="X15" i="28"/>
  <c r="W15" i="28"/>
  <c r="AN14" i="28"/>
  <c r="AK14" i="28"/>
  <c r="AC14" i="28"/>
  <c r="X14" i="28"/>
  <c r="M14" i="28"/>
  <c r="AR12" i="28"/>
  <c r="AQ12" i="28"/>
  <c r="AO12" i="28"/>
  <c r="AN12" i="28"/>
  <c r="AK12" i="28"/>
  <c r="AJ12" i="28"/>
  <c r="AG12" i="28"/>
  <c r="AF12" i="28"/>
  <c r="AC12" i="28"/>
  <c r="AB12" i="28"/>
  <c r="AA12" i="28"/>
  <c r="Y12" i="28"/>
  <c r="X12" i="28"/>
  <c r="M12" i="28"/>
  <c r="AP9" i="28"/>
  <c r="AR8" i="28"/>
  <c r="AO8" i="28"/>
  <c r="AL8" i="28"/>
  <c r="AK8" i="28"/>
  <c r="AJ8" i="28"/>
  <c r="AH8" i="28"/>
  <c r="AF8" i="28"/>
  <c r="AD8" i="28"/>
  <c r="AC8" i="28"/>
  <c r="Z8" i="28"/>
  <c r="Y8" i="28"/>
  <c r="X8" i="28"/>
  <c r="M8" i="28"/>
  <c r="AP7" i="28"/>
  <c r="AN7" i="28"/>
  <c r="AJ7" i="28"/>
  <c r="AH7" i="28"/>
  <c r="AB7" i="28"/>
  <c r="Z7" i="28"/>
  <c r="X7" i="28"/>
  <c r="AR5" i="28"/>
  <c r="AQ5" i="28"/>
  <c r="AO5" i="28"/>
  <c r="AN5" i="28"/>
  <c r="AM5" i="28"/>
  <c r="AK5" i="28"/>
  <c r="AJ5" i="28"/>
  <c r="AI5" i="28"/>
  <c r="AG5" i="28"/>
  <c r="AF5" i="28"/>
  <c r="AE5" i="28"/>
  <c r="AC5" i="28"/>
  <c r="AB5" i="28"/>
  <c r="AA5" i="28"/>
  <c r="Y5" i="28"/>
  <c r="X5" i="28"/>
  <c r="W5" i="28"/>
  <c r="M5" i="28"/>
  <c r="AI4" i="28"/>
  <c r="AC4" i="28"/>
  <c r="M4" i="28"/>
  <c r="AP3" i="28"/>
  <c r="AO3" i="28"/>
  <c r="AL3" i="28"/>
  <c r="AK3" i="28"/>
  <c r="AH3" i="28"/>
  <c r="AG3" i="28"/>
  <c r="AD3" i="28"/>
  <c r="AC3" i="28"/>
  <c r="Z3" i="28"/>
  <c r="Y3" i="28"/>
  <c r="M3" i="28"/>
  <c r="AR1" i="28"/>
  <c r="AQ1" i="28"/>
  <c r="AP1" i="28"/>
  <c r="AO1" i="28"/>
  <c r="AN1" i="28"/>
  <c r="AM1" i="28"/>
  <c r="AL1" i="28"/>
  <c r="AK1" i="28"/>
  <c r="AJ1" i="28"/>
  <c r="AI1" i="28"/>
  <c r="AH1" i="28"/>
  <c r="AG1" i="28"/>
  <c r="AF1" i="28"/>
  <c r="AE1" i="28"/>
  <c r="AD1" i="28"/>
  <c r="AC1" i="28"/>
  <c r="AB1" i="28"/>
  <c r="AA1" i="28"/>
  <c r="Z1" i="28"/>
  <c r="Y1" i="28"/>
  <c r="X1" i="28"/>
  <c r="W1" i="28"/>
  <c r="C1" i="28"/>
  <c r="C21" i="28"/>
  <c r="C19" i="28"/>
  <c r="C18" i="28"/>
  <c r="C16" i="28"/>
  <c r="C15" i="28"/>
  <c r="C3" i="28"/>
  <c r="A19" i="28"/>
  <c r="A18" i="28"/>
  <c r="A15" i="28"/>
  <c r="A14" i="28"/>
  <c r="A6" i="28"/>
  <c r="A7" i="28"/>
  <c r="A8" i="28"/>
  <c r="A5" i="28"/>
  <c r="F42" i="17"/>
  <c r="E42" i="17"/>
  <c r="D42" i="17"/>
  <c r="A42" i="17"/>
  <c r="F40" i="17"/>
  <c r="E40" i="17"/>
  <c r="D40" i="17"/>
  <c r="B40" i="17"/>
  <c r="A40" i="17"/>
  <c r="F9" i="17"/>
  <c r="E9" i="17"/>
  <c r="D9" i="17"/>
  <c r="B9" i="17"/>
  <c r="A9" i="17"/>
  <c r="F4" i="17"/>
  <c r="E4" i="17"/>
  <c r="D4" i="17"/>
  <c r="B4" i="17"/>
  <c r="A4" i="17"/>
  <c r="F25" i="17"/>
  <c r="E25" i="17"/>
  <c r="D25" i="17"/>
  <c r="A25" i="17"/>
  <c r="F21" i="17"/>
  <c r="E21" i="17"/>
  <c r="D21" i="17"/>
  <c r="B21" i="17"/>
  <c r="A21" i="17"/>
  <c r="F29" i="17"/>
  <c r="E29" i="17"/>
  <c r="D29" i="17"/>
  <c r="B29" i="17"/>
  <c r="A29" i="17"/>
  <c r="F26" i="17"/>
  <c r="E26" i="17"/>
  <c r="D26" i="17"/>
  <c r="B26" i="17"/>
  <c r="A26" i="17"/>
  <c r="F35" i="17"/>
  <c r="E35" i="17"/>
  <c r="D35" i="17"/>
  <c r="A35" i="17"/>
  <c r="F5" i="17"/>
  <c r="E5" i="17"/>
  <c r="D5" i="17"/>
  <c r="B5" i="17"/>
  <c r="A5" i="17"/>
  <c r="F31" i="17"/>
  <c r="E31" i="17"/>
  <c r="D31" i="17"/>
  <c r="B31" i="17"/>
  <c r="A31" i="17"/>
  <c r="F14" i="17"/>
  <c r="E14" i="17"/>
  <c r="D14" i="17"/>
  <c r="B14" i="17"/>
  <c r="A14" i="17"/>
  <c r="F24" i="17"/>
  <c r="E24" i="17"/>
  <c r="D24" i="17"/>
  <c r="A24" i="17"/>
  <c r="F28" i="17"/>
  <c r="E28" i="17"/>
  <c r="D28" i="17"/>
  <c r="B28" i="17"/>
  <c r="A28" i="17"/>
  <c r="F32" i="17"/>
  <c r="E32" i="17"/>
  <c r="D32" i="17"/>
  <c r="B32" i="17"/>
  <c r="A32" i="17"/>
  <c r="F18" i="17"/>
  <c r="E18" i="17"/>
  <c r="D18" i="17"/>
  <c r="B18" i="17"/>
  <c r="A18" i="17"/>
  <c r="F19" i="17"/>
  <c r="E19" i="17"/>
  <c r="D19" i="17"/>
  <c r="A19" i="17"/>
  <c r="F3" i="17"/>
  <c r="E3" i="17"/>
  <c r="D3" i="17"/>
  <c r="B3" i="17"/>
  <c r="A3" i="17"/>
  <c r="F30" i="17"/>
  <c r="E30" i="17"/>
  <c r="D30" i="17"/>
  <c r="B30" i="17"/>
  <c r="A30" i="17"/>
  <c r="F33" i="17"/>
  <c r="E33" i="17"/>
  <c r="D33" i="17"/>
  <c r="B33" i="17"/>
  <c r="A33" i="17"/>
  <c r="F41" i="17"/>
  <c r="E41" i="17"/>
  <c r="D41" i="17"/>
  <c r="A41" i="17"/>
  <c r="F15" i="17"/>
  <c r="E15" i="17"/>
  <c r="D15" i="17"/>
  <c r="B15" i="17"/>
  <c r="A15" i="17"/>
  <c r="F37" i="17"/>
  <c r="E37" i="17"/>
  <c r="D37" i="17"/>
  <c r="B37" i="17"/>
  <c r="A37" i="17"/>
  <c r="F6" i="17"/>
  <c r="E6" i="17"/>
  <c r="D6" i="17"/>
  <c r="B6" i="17"/>
  <c r="A6" i="17"/>
  <c r="F27" i="17"/>
  <c r="E27" i="17"/>
  <c r="D27" i="17"/>
  <c r="A27" i="17"/>
  <c r="F34" i="17"/>
  <c r="E34" i="17"/>
  <c r="D34" i="17"/>
  <c r="B34" i="17"/>
  <c r="A34" i="17"/>
  <c r="F38" i="17"/>
  <c r="E38" i="17"/>
  <c r="D38" i="17"/>
  <c r="B38" i="17"/>
  <c r="A38" i="17"/>
  <c r="F17" i="17"/>
  <c r="E17" i="17"/>
  <c r="D17" i="17"/>
  <c r="B17" i="17"/>
  <c r="A17" i="17"/>
  <c r="F22" i="17"/>
  <c r="E22" i="17"/>
  <c r="D22" i="17"/>
  <c r="A22" i="17"/>
  <c r="F20" i="17"/>
  <c r="E20" i="17"/>
  <c r="D20" i="17"/>
  <c r="B20" i="17"/>
  <c r="A20" i="17"/>
  <c r="F16" i="17"/>
  <c r="E16" i="17"/>
  <c r="D16" i="17"/>
  <c r="B16" i="17"/>
  <c r="A16" i="17"/>
  <c r="F11" i="17"/>
  <c r="E11" i="17"/>
  <c r="D11" i="17"/>
  <c r="B11" i="17"/>
  <c r="A11" i="17"/>
  <c r="F23" i="17"/>
  <c r="E23" i="17"/>
  <c r="D23" i="17"/>
  <c r="A23" i="17"/>
  <c r="F10" i="17"/>
  <c r="E10" i="17"/>
  <c r="D10" i="17"/>
  <c r="B10" i="17"/>
  <c r="A10" i="17"/>
  <c r="F43" i="17"/>
  <c r="E43" i="17"/>
  <c r="D43" i="17"/>
  <c r="C43" i="17"/>
  <c r="B43" i="17"/>
  <c r="A43" i="17"/>
  <c r="F12" i="17"/>
  <c r="E12" i="17"/>
  <c r="D12" i="17"/>
  <c r="A12" i="17"/>
  <c r="F8" i="17"/>
  <c r="E8" i="17"/>
  <c r="D8" i="17"/>
  <c r="B8" i="17"/>
  <c r="A8" i="17"/>
  <c r="F36" i="17"/>
  <c r="E36" i="17"/>
  <c r="D36" i="17"/>
  <c r="B36" i="17"/>
  <c r="A36" i="17"/>
  <c r="F7" i="17"/>
  <c r="E7" i="17"/>
  <c r="D7" i="17"/>
  <c r="B7" i="17"/>
  <c r="A7" i="17"/>
  <c r="F13" i="17"/>
  <c r="E13" i="17"/>
  <c r="D13" i="17"/>
  <c r="A13" i="17"/>
  <c r="F2" i="17"/>
  <c r="E2" i="17"/>
  <c r="D2" i="17"/>
  <c r="B2" i="17"/>
  <c r="A2" i="17"/>
  <c r="F39" i="17"/>
  <c r="E39" i="17"/>
  <c r="D39" i="17"/>
  <c r="B39" i="17"/>
  <c r="A39" i="17"/>
  <c r="L1" i="17"/>
  <c r="K1" i="17"/>
  <c r="J1" i="17"/>
  <c r="I1" i="17"/>
  <c r="H1" i="17"/>
  <c r="G1" i="17"/>
  <c r="F1" i="17"/>
  <c r="E1" i="17"/>
  <c r="D1" i="17"/>
  <c r="C1" i="17"/>
  <c r="B1" i="17"/>
  <c r="A1" i="17"/>
  <c r="G43" i="17"/>
  <c r="H43" i="17"/>
  <c r="I43" i="17"/>
  <c r="J43" i="17"/>
  <c r="K43" i="17"/>
  <c r="F26" i="19"/>
  <c r="E26" i="19"/>
  <c r="D26" i="19"/>
  <c r="B26" i="19"/>
  <c r="A26" i="19"/>
  <c r="F38" i="19"/>
  <c r="E38" i="19"/>
  <c r="D38" i="19"/>
  <c r="A38" i="19"/>
  <c r="F32" i="19"/>
  <c r="E32" i="19"/>
  <c r="D32" i="19"/>
  <c r="A32" i="19"/>
  <c r="F36" i="19"/>
  <c r="E36" i="19"/>
  <c r="D36" i="19"/>
  <c r="B36" i="19"/>
  <c r="A36" i="19"/>
  <c r="F6" i="19"/>
  <c r="E6" i="19"/>
  <c r="D6" i="19"/>
  <c r="B6" i="19"/>
  <c r="A6" i="19"/>
  <c r="F15" i="19"/>
  <c r="E15" i="19"/>
  <c r="D15" i="19"/>
  <c r="B15" i="19"/>
  <c r="A15" i="19"/>
  <c r="F14" i="19"/>
  <c r="E14" i="19"/>
  <c r="D14" i="19"/>
  <c r="A14" i="19"/>
  <c r="F7" i="19"/>
  <c r="E7" i="19"/>
  <c r="D7" i="19"/>
  <c r="B7" i="19"/>
  <c r="A7" i="19"/>
  <c r="F17" i="19"/>
  <c r="E17" i="19"/>
  <c r="D17" i="19"/>
  <c r="B17" i="19"/>
  <c r="A17" i="19"/>
  <c r="F10" i="19"/>
  <c r="E10" i="19"/>
  <c r="D10" i="19"/>
  <c r="B10" i="19"/>
  <c r="A10" i="19"/>
  <c r="F35" i="19"/>
  <c r="E35" i="19"/>
  <c r="D35" i="19"/>
  <c r="A35" i="19"/>
  <c r="F40" i="19"/>
  <c r="E40" i="19"/>
  <c r="D40" i="19"/>
  <c r="B40" i="19"/>
  <c r="A40" i="19"/>
  <c r="F29" i="19"/>
  <c r="E29" i="19"/>
  <c r="D29" i="19"/>
  <c r="B29" i="19"/>
  <c r="A29" i="19"/>
  <c r="F39" i="19"/>
  <c r="E39" i="19"/>
  <c r="D39" i="19"/>
  <c r="B39" i="19"/>
  <c r="A39" i="19"/>
  <c r="F5" i="19"/>
  <c r="E5" i="19"/>
  <c r="D5" i="19"/>
  <c r="A5" i="19"/>
  <c r="F31" i="19"/>
  <c r="E31" i="19"/>
  <c r="D31" i="19"/>
  <c r="B31" i="19"/>
  <c r="A31" i="19"/>
  <c r="F3" i="19"/>
  <c r="E3" i="19"/>
  <c r="D3" i="19"/>
  <c r="A3" i="19"/>
  <c r="F12" i="19"/>
  <c r="E12" i="19"/>
  <c r="D12" i="19"/>
  <c r="B12" i="19"/>
  <c r="A12" i="19"/>
  <c r="F25" i="19"/>
  <c r="E25" i="19"/>
  <c r="D25" i="19"/>
  <c r="A25" i="19"/>
  <c r="F27" i="19"/>
  <c r="E27" i="19"/>
  <c r="D27" i="19"/>
  <c r="B27" i="19"/>
  <c r="A27" i="19"/>
  <c r="F37" i="19"/>
  <c r="E37" i="19"/>
  <c r="D37" i="19"/>
  <c r="A37" i="19"/>
  <c r="F22" i="19"/>
  <c r="E22" i="19"/>
  <c r="D22" i="19"/>
  <c r="B22" i="19"/>
  <c r="A22" i="19"/>
  <c r="F8" i="19"/>
  <c r="E8" i="19"/>
  <c r="D8" i="19"/>
  <c r="A8" i="19"/>
  <c r="F9" i="19"/>
  <c r="E9" i="19"/>
  <c r="D9" i="19"/>
  <c r="B9" i="19"/>
  <c r="A9" i="19"/>
  <c r="F18" i="19"/>
  <c r="E18" i="19"/>
  <c r="D18" i="19"/>
  <c r="A18" i="19"/>
  <c r="F21" i="19"/>
  <c r="E21" i="19"/>
  <c r="D21" i="19"/>
  <c r="B21" i="19"/>
  <c r="A21" i="19"/>
  <c r="F23" i="19"/>
  <c r="E23" i="19"/>
  <c r="D23" i="19"/>
  <c r="A23" i="19"/>
  <c r="F24" i="19"/>
  <c r="E24" i="19"/>
  <c r="D24" i="19"/>
  <c r="B24" i="19"/>
  <c r="A24" i="19"/>
  <c r="F11" i="19"/>
  <c r="E11" i="19"/>
  <c r="D11" i="19"/>
  <c r="A11" i="19"/>
  <c r="F20" i="19"/>
  <c r="E20" i="19"/>
  <c r="D20" i="19"/>
  <c r="B20" i="19"/>
  <c r="A20" i="19"/>
  <c r="F19" i="19"/>
  <c r="E19" i="19"/>
  <c r="D19" i="19"/>
  <c r="A19" i="19"/>
  <c r="F33" i="19"/>
  <c r="E33" i="19"/>
  <c r="D33" i="19"/>
  <c r="B33" i="19"/>
  <c r="A33" i="19"/>
  <c r="F28" i="19"/>
  <c r="E28" i="19"/>
  <c r="D28" i="19"/>
  <c r="A28" i="19"/>
  <c r="F42" i="19"/>
  <c r="E42" i="19"/>
  <c r="D42" i="19"/>
  <c r="B42" i="19"/>
  <c r="A42" i="19"/>
  <c r="F16" i="19"/>
  <c r="E16" i="19"/>
  <c r="D16" i="19"/>
  <c r="A16" i="19"/>
  <c r="F30" i="19"/>
  <c r="E30" i="19"/>
  <c r="D30" i="19"/>
  <c r="B30" i="19"/>
  <c r="A30" i="19"/>
  <c r="F41" i="19"/>
  <c r="E41" i="19"/>
  <c r="D41" i="19"/>
  <c r="A41" i="19"/>
  <c r="F2" i="19"/>
  <c r="E2" i="19"/>
  <c r="D2" i="19"/>
  <c r="B2" i="19"/>
  <c r="A2" i="19"/>
  <c r="F4" i="19"/>
  <c r="E4" i="19"/>
  <c r="D4" i="19"/>
  <c r="A4" i="19"/>
  <c r="F34" i="19"/>
  <c r="E34" i="19"/>
  <c r="D34" i="19"/>
  <c r="B34" i="19"/>
  <c r="A34" i="19"/>
  <c r="F13" i="19"/>
  <c r="E13" i="19"/>
  <c r="D13" i="19"/>
  <c r="A13" i="19"/>
  <c r="L1" i="19"/>
  <c r="K1" i="19"/>
  <c r="J1" i="19"/>
  <c r="I1" i="19"/>
  <c r="H1" i="19"/>
  <c r="G1" i="19"/>
  <c r="F1" i="19"/>
  <c r="E1" i="19"/>
  <c r="D1" i="19"/>
  <c r="C1" i="19"/>
  <c r="B1" i="19"/>
  <c r="A1" i="19"/>
  <c r="AV1" i="7"/>
  <c r="AV1" i="52" s="1"/>
  <c r="AU1" i="7"/>
  <c r="AU1" i="52" s="1"/>
  <c r="AT1" i="7"/>
  <c r="AT1" i="52" s="1"/>
  <c r="AS1" i="7"/>
  <c r="AS1" i="52" s="1"/>
  <c r="AR1" i="7"/>
  <c r="AR1" i="52" s="1"/>
  <c r="AQ1" i="7"/>
  <c r="AQ1" i="52" s="1"/>
  <c r="AP1" i="7"/>
  <c r="AP1" i="52" s="1"/>
  <c r="AO1" i="7"/>
  <c r="AO1" i="52" s="1"/>
  <c r="AN1" i="7"/>
  <c r="AN1" i="52" s="1"/>
  <c r="AM1" i="7"/>
  <c r="AM1" i="52" s="1"/>
  <c r="AL1" i="7"/>
  <c r="AL1" i="52" s="1"/>
  <c r="AK1" i="7"/>
  <c r="AK1" i="52" s="1"/>
  <c r="AJ1" i="7"/>
  <c r="AJ1" i="52" s="1"/>
  <c r="AI1" i="7"/>
  <c r="AI1" i="52" s="1"/>
  <c r="AH1" i="7"/>
  <c r="AH1" i="52" s="1"/>
  <c r="AG1" i="7"/>
  <c r="AG1" i="52" s="1"/>
  <c r="AF1" i="7"/>
  <c r="AF1" i="52" s="1"/>
  <c r="AE1" i="7"/>
  <c r="AE1" i="52" s="1"/>
  <c r="AD1" i="7"/>
  <c r="AD1" i="52" s="1"/>
  <c r="AC1" i="7"/>
  <c r="AC1" i="52" s="1"/>
  <c r="AB1" i="7"/>
  <c r="AB1" i="52" s="1"/>
  <c r="AA1" i="7"/>
  <c r="AA1" i="52" s="1"/>
  <c r="Z1" i="7"/>
  <c r="Z1" i="52" s="1"/>
  <c r="Y1" i="7"/>
  <c r="Y1" i="52" s="1"/>
  <c r="X1" i="7"/>
  <c r="X1" i="52" s="1"/>
  <c r="W1" i="7"/>
  <c r="W1" i="52" s="1"/>
  <c r="V1" i="7"/>
  <c r="V1" i="52" s="1"/>
  <c r="U1" i="7"/>
  <c r="U1" i="52" s="1"/>
  <c r="T1" i="7"/>
  <c r="T1" i="52" s="1"/>
  <c r="S1" i="7"/>
  <c r="S1" i="52" s="1"/>
  <c r="R1" i="7"/>
  <c r="R1" i="52" s="1"/>
  <c r="Q1" i="7"/>
  <c r="Q1" i="52" s="1"/>
  <c r="P1" i="7"/>
  <c r="P1" i="52" s="1"/>
  <c r="O1" i="7"/>
  <c r="O1" i="52" s="1"/>
  <c r="N1" i="7"/>
  <c r="N1" i="52" s="1"/>
  <c r="M1" i="7"/>
  <c r="M1" i="52" s="1"/>
  <c r="L1" i="7"/>
  <c r="L1" i="52" s="1"/>
  <c r="K1" i="7"/>
  <c r="K1" i="52" s="1"/>
  <c r="J1" i="7"/>
  <c r="J1" i="52" s="1"/>
  <c r="I1" i="7"/>
  <c r="I1" i="52" s="1"/>
  <c r="H1" i="7"/>
  <c r="H1" i="52" s="1"/>
  <c r="G1" i="7"/>
  <c r="G1" i="52" s="1"/>
  <c r="F1" i="7"/>
  <c r="F1" i="52" s="1"/>
  <c r="E1" i="7"/>
  <c r="E1" i="52" s="1"/>
  <c r="D1" i="7"/>
  <c r="D1" i="52" s="1"/>
  <c r="C1" i="7"/>
  <c r="C1" i="52" s="1"/>
  <c r="B1" i="7"/>
  <c r="B1" i="52" s="1"/>
  <c r="A1" i="7"/>
  <c r="A1" i="52" s="1"/>
  <c r="H33" i="17"/>
  <c r="D37" i="20" s="1"/>
  <c r="I27" i="17"/>
  <c r="E31" i="20" s="1"/>
  <c r="AW32" i="12"/>
  <c r="L40" i="19" s="1"/>
  <c r="H44" i="21" s="1"/>
  <c r="AW33" i="11"/>
  <c r="L31" i="17" s="1"/>
  <c r="H35" i="20" s="1"/>
  <c r="H23" i="17"/>
  <c r="D27" i="20"/>
  <c r="AW10" i="11"/>
  <c r="L10" i="17" s="1"/>
  <c r="H14" i="20" s="1"/>
  <c r="G2" i="17"/>
  <c r="C6" i="20"/>
  <c r="H32" i="19"/>
  <c r="D36" i="21"/>
  <c r="AW27" i="12"/>
  <c r="L31" i="19" s="1"/>
  <c r="H35" i="21" s="1"/>
  <c r="H16" i="19"/>
  <c r="D20" i="21"/>
  <c r="G15" i="19"/>
  <c r="C19" i="21" s="1"/>
  <c r="I37" i="17"/>
  <c r="E41" i="20" s="1"/>
  <c r="G34" i="19"/>
  <c r="C38" i="21"/>
  <c r="G18" i="19"/>
  <c r="C22" i="21" s="1"/>
  <c r="AW5" i="12"/>
  <c r="L2" i="19" s="1"/>
  <c r="H6" i="21" s="1"/>
  <c r="G2" i="19"/>
  <c r="C6" i="21"/>
  <c r="G6" i="17"/>
  <c r="C10" i="20" s="1"/>
  <c r="AW9" i="12"/>
  <c r="L42" i="19" s="1"/>
  <c r="H46" i="21" s="1"/>
  <c r="AW13" i="11"/>
  <c r="L16" i="17" s="1"/>
  <c r="H20" i="20" s="1"/>
  <c r="AW32" i="11"/>
  <c r="L14" i="17" s="1"/>
  <c r="H18" i="20" s="1"/>
  <c r="J8" i="28"/>
  <c r="F8" i="28"/>
  <c r="G39" i="19"/>
  <c r="C43" i="21" s="1"/>
  <c r="I36" i="19"/>
  <c r="E40" i="21"/>
  <c r="G26" i="19"/>
  <c r="C30" i="21" s="1"/>
  <c r="G23" i="19"/>
  <c r="C27" i="21" s="1"/>
  <c r="I20" i="19"/>
  <c r="E24" i="21"/>
  <c r="G10" i="19"/>
  <c r="C14" i="21" s="1"/>
  <c r="G7" i="19"/>
  <c r="C11" i="21" s="1"/>
  <c r="I4" i="19"/>
  <c r="E8" i="21"/>
  <c r="AW8" i="11"/>
  <c r="L12" i="17" s="1"/>
  <c r="H16" i="20" s="1"/>
  <c r="AW11" i="12"/>
  <c r="L33" i="19" s="1"/>
  <c r="H37" i="21" s="1"/>
  <c r="G36" i="17"/>
  <c r="C40" i="20"/>
  <c r="G26" i="17"/>
  <c r="C30" i="20" s="1"/>
  <c r="AW41" i="11"/>
  <c r="L9" i="17" s="1"/>
  <c r="H13" i="20" s="1"/>
  <c r="L96" i="8"/>
  <c r="AW42" i="12"/>
  <c r="L38" i="19" s="1"/>
  <c r="H42" i="21" s="1"/>
  <c r="AW21" i="12"/>
  <c r="L22" i="19" s="1"/>
  <c r="H26" i="21" s="1"/>
  <c r="AW39" i="12"/>
  <c r="L6" i="19" s="1"/>
  <c r="H10" i="21" s="1"/>
  <c r="AW15" i="11"/>
  <c r="L22" i="17" s="1"/>
  <c r="H26" i="20" s="1"/>
  <c r="AS96" i="8"/>
  <c r="AV37" i="27"/>
  <c r="AV38" i="27" s="1"/>
  <c r="AW18" i="11"/>
  <c r="L34" i="17" s="1"/>
  <c r="H38" i="20" s="1"/>
  <c r="AW34" i="11"/>
  <c r="L5" i="17" s="1"/>
  <c r="H9" i="20" s="1"/>
  <c r="AD96" i="8"/>
  <c r="AW28" i="11"/>
  <c r="L18" i="17" s="1"/>
  <c r="H22" i="20" s="1"/>
  <c r="AJ96" i="8"/>
  <c r="K96" i="8"/>
  <c r="O96" i="8"/>
  <c r="W96" i="8"/>
  <c r="AA96" i="8"/>
  <c r="AE96" i="8"/>
  <c r="AM96" i="8"/>
  <c r="AA36" i="31"/>
  <c r="V29" i="29" s="1"/>
  <c r="AI36" i="31"/>
  <c r="J36" i="31"/>
  <c r="E29" i="29" s="1"/>
  <c r="R36" i="31"/>
  <c r="M29" i="29" s="1"/>
  <c r="Z36" i="31"/>
  <c r="U29" i="29" s="1"/>
  <c r="AH36" i="31"/>
  <c r="AC29" i="29" s="1"/>
  <c r="AP36" i="31"/>
  <c r="AK29" i="29" s="1"/>
  <c r="M36" i="31"/>
  <c r="AG36" i="31"/>
  <c r="AB29" i="29" s="1"/>
  <c r="AO36" i="31"/>
  <c r="AJ29" i="29" s="1"/>
  <c r="N39" i="31"/>
  <c r="I32" i="29" s="1"/>
  <c r="AD39" i="31"/>
  <c r="Y32" i="29" s="1"/>
  <c r="AT39" i="31"/>
  <c r="AO32" i="29" s="1"/>
  <c r="O42" i="31"/>
  <c r="J39" i="29" s="1"/>
  <c r="AU42" i="31"/>
  <c r="AP39" i="29" s="1"/>
  <c r="T36" i="31"/>
  <c r="AJ36" i="31"/>
  <c r="AE29" i="29" s="1"/>
  <c r="AM42" i="31"/>
  <c r="U37" i="31"/>
  <c r="Y37" i="31"/>
  <c r="Y38" i="31" s="1"/>
  <c r="T31" i="29" s="1"/>
  <c r="AS37" i="31"/>
  <c r="AS38" i="31" s="1"/>
  <c r="AN31" i="29" s="1"/>
  <c r="Y39" i="31"/>
  <c r="I40" i="31"/>
  <c r="D34" i="29" s="1"/>
  <c r="Y40" i="31"/>
  <c r="Y41" i="31" s="1"/>
  <c r="T35" i="29" s="1"/>
  <c r="AO40" i="31"/>
  <c r="AO41" i="31" s="1"/>
  <c r="S42" i="31"/>
  <c r="N39" i="29"/>
  <c r="AQ42" i="31"/>
  <c r="AJ34" i="29"/>
  <c r="I41" i="31"/>
  <c r="D35" i="29" s="1"/>
  <c r="AR41" i="27" l="1"/>
  <c r="V9" i="28"/>
  <c r="Z41" i="27"/>
  <c r="V10" i="28" s="1"/>
  <c r="S9" i="28"/>
  <c r="W41" i="27"/>
  <c r="AE9" i="28"/>
  <c r="AI41" i="27"/>
  <c r="P38" i="31"/>
  <c r="K31" i="29" s="1"/>
  <c r="W38" i="31"/>
  <c r="R31" i="29" s="1"/>
  <c r="AR38" i="31"/>
  <c r="AM31" i="29" s="1"/>
  <c r="H34" i="29"/>
  <c r="M41" i="31"/>
  <c r="N41" i="31"/>
  <c r="I35" i="29" s="1"/>
  <c r="AI41" i="31"/>
  <c r="AD34" i="29"/>
  <c r="AK34" i="29"/>
  <c r="AP41" i="31"/>
  <c r="AK35" i="29" s="1"/>
  <c r="G41" i="27"/>
  <c r="AD38" i="31"/>
  <c r="N34" i="29"/>
  <c r="S41" i="31"/>
  <c r="U34" i="29"/>
  <c r="Z41" i="31"/>
  <c r="U35" i="29" s="1"/>
  <c r="O38" i="27"/>
  <c r="K6" i="28" s="1"/>
  <c r="AU38" i="27"/>
  <c r="AQ6" i="28" s="1"/>
  <c r="H41" i="27"/>
  <c r="P41" i="27"/>
  <c r="S41" i="27"/>
  <c r="O10" i="28" s="1"/>
  <c r="AH41" i="27"/>
  <c r="AD10" i="28" s="1"/>
  <c r="I9" i="28"/>
  <c r="M41" i="27"/>
  <c r="AE41" i="27"/>
  <c r="AA9" i="28"/>
  <c r="AL9" i="28"/>
  <c r="AP41" i="27"/>
  <c r="AL10" i="28" s="1"/>
  <c r="J41" i="31"/>
  <c r="E35" i="29" s="1"/>
  <c r="E34" i="29"/>
  <c r="AB34" i="29"/>
  <c r="AG41" i="31"/>
  <c r="AN41" i="31"/>
  <c r="J9" i="28"/>
  <c r="N41" i="27"/>
  <c r="J10" i="28" s="1"/>
  <c r="AM41" i="27"/>
  <c r="AI10" i="28" s="1"/>
  <c r="AI9" i="28"/>
  <c r="AI38" i="31"/>
  <c r="AD31" i="29" s="1"/>
  <c r="U41" i="31"/>
  <c r="P34" i="29"/>
  <c r="X41" i="31"/>
  <c r="AL41" i="31"/>
  <c r="AG34" i="29"/>
  <c r="C32" i="8"/>
  <c r="A32" i="3"/>
  <c r="C40" i="8"/>
  <c r="A40" i="3"/>
  <c r="BD135" i="8"/>
  <c r="BD140" i="8"/>
  <c r="BD167" i="8"/>
  <c r="BD172" i="8"/>
  <c r="G387" i="8"/>
  <c r="G403" i="8"/>
  <c r="J50" i="8"/>
  <c r="J58" i="3"/>
  <c r="J58" i="8" s="1"/>
  <c r="N50" i="8"/>
  <c r="N58" i="3"/>
  <c r="N58" i="8" s="1"/>
  <c r="R50" i="8"/>
  <c r="R58" i="3"/>
  <c r="R58" i="8" s="1"/>
  <c r="V50" i="8"/>
  <c r="V58" i="3"/>
  <c r="V58" i="8" s="1"/>
  <c r="Z50" i="8"/>
  <c r="Z58" i="3"/>
  <c r="Z58" i="8" s="1"/>
  <c r="AD50" i="8"/>
  <c r="AD58" i="3"/>
  <c r="AD58" i="8" s="1"/>
  <c r="AH50" i="8"/>
  <c r="AH58" i="3"/>
  <c r="AH58" i="8" s="1"/>
  <c r="AL50" i="8"/>
  <c r="AL58" i="3"/>
  <c r="AL58" i="8" s="1"/>
  <c r="AP50" i="8"/>
  <c r="AP58" i="3"/>
  <c r="AP58" i="8" s="1"/>
  <c r="AT50" i="8"/>
  <c r="AT58" i="3"/>
  <c r="AT58" i="8" s="1"/>
  <c r="AX50" i="8"/>
  <c r="AX58" i="3"/>
  <c r="AX58" i="8" s="1"/>
  <c r="BB50" i="8"/>
  <c r="BB58" i="3"/>
  <c r="BB58" i="8" s="1"/>
  <c r="H58" i="5"/>
  <c r="H178" i="8" s="1"/>
  <c r="L58" i="5"/>
  <c r="L178" i="8" s="1"/>
  <c r="L299" i="8" s="1"/>
  <c r="L420" i="8" s="1"/>
  <c r="L442" i="8" s="1"/>
  <c r="P58" i="5"/>
  <c r="P178" i="8" s="1"/>
  <c r="T58" i="5"/>
  <c r="T178" i="8" s="1"/>
  <c r="X58" i="5"/>
  <c r="X178" i="8" s="1"/>
  <c r="AB58" i="5"/>
  <c r="AB178" i="8" s="1"/>
  <c r="AB299" i="8" s="1"/>
  <c r="AB420" i="8" s="1"/>
  <c r="AB442" i="8" s="1"/>
  <c r="AF58" i="5"/>
  <c r="AF178" i="8" s="1"/>
  <c r="AJ58" i="5"/>
  <c r="AJ178" i="8" s="1"/>
  <c r="AN58" i="5"/>
  <c r="AN178" i="8" s="1"/>
  <c r="AR58" i="5"/>
  <c r="AR178" i="8" s="1"/>
  <c r="AR299" i="8" s="1"/>
  <c r="AR420" i="8" s="1"/>
  <c r="AR442" i="8" s="1"/>
  <c r="AV58" i="5"/>
  <c r="AV178" i="8" s="1"/>
  <c r="AZ58" i="5"/>
  <c r="AZ178" i="8" s="1"/>
  <c r="Y56" i="53"/>
  <c r="AG56" i="53"/>
  <c r="AU56" i="53"/>
  <c r="AJ56" i="53"/>
  <c r="BB114" i="41"/>
  <c r="BA114" i="41"/>
  <c r="M114" i="41"/>
  <c r="Y114" i="41"/>
  <c r="AA56" i="53"/>
  <c r="N238" i="8"/>
  <c r="N360" i="8" s="1"/>
  <c r="N443" i="8" s="1"/>
  <c r="AD238" i="8"/>
  <c r="AD360" i="8" s="1"/>
  <c r="AD443" i="8" s="1"/>
  <c r="AT238" i="8"/>
  <c r="AT360" i="8" s="1"/>
  <c r="AT443" i="8" s="1"/>
  <c r="Q115" i="41"/>
  <c r="P299" i="8"/>
  <c r="P420" i="8" s="1"/>
  <c r="P442" i="8" s="1"/>
  <c r="AF299" i="8"/>
  <c r="AF420" i="8" s="1"/>
  <c r="AF442" i="8" s="1"/>
  <c r="AV299" i="8"/>
  <c r="AV420" i="8" s="1"/>
  <c r="AV442" i="8" s="1"/>
  <c r="N115" i="41"/>
  <c r="AK115" i="41"/>
  <c r="T115" i="41"/>
  <c r="AZ115" i="41"/>
  <c r="V57" i="53"/>
  <c r="BB57" i="53"/>
  <c r="AK57" i="53"/>
  <c r="J57" i="53"/>
  <c r="AP57" i="53"/>
  <c r="Y57" i="53"/>
  <c r="R57" i="53"/>
  <c r="AB55" i="53"/>
  <c r="N57" i="53"/>
  <c r="AT57" i="53"/>
  <c r="M57" i="53"/>
  <c r="AY115" i="41"/>
  <c r="V114" i="41"/>
  <c r="AX57" i="53"/>
  <c r="W62" i="8"/>
  <c r="X2" i="52"/>
  <c r="A51" i="3"/>
  <c r="C51" i="8"/>
  <c r="A51" i="8" s="1"/>
  <c r="T34" i="29"/>
  <c r="AW31" i="11"/>
  <c r="L24" i="17" s="1"/>
  <c r="H28" i="20" s="1"/>
  <c r="AW35" i="12"/>
  <c r="L17" i="19" s="1"/>
  <c r="H21" i="21" s="1"/>
  <c r="AW4" i="11"/>
  <c r="L13" i="17" s="1"/>
  <c r="H17" i="20" s="1"/>
  <c r="AW6" i="12"/>
  <c r="L41" i="19" s="1"/>
  <c r="H45" i="21" s="1"/>
  <c r="AW41" i="12"/>
  <c r="L32" i="19" s="1"/>
  <c r="H36" i="21" s="1"/>
  <c r="AP8" i="28"/>
  <c r="AC9" i="28"/>
  <c r="C124" i="8"/>
  <c r="A124" i="8" s="1"/>
  <c r="C132" i="8"/>
  <c r="A132" i="8" s="1"/>
  <c r="C152" i="8"/>
  <c r="A152" i="8" s="1"/>
  <c r="I33" i="29"/>
  <c r="AO33" i="29"/>
  <c r="AW33" i="12"/>
  <c r="L35" i="19" s="1"/>
  <c r="H39" i="21" s="1"/>
  <c r="G27" i="19"/>
  <c r="C31" i="21" s="1"/>
  <c r="AW12" i="12"/>
  <c r="L19" i="19" s="1"/>
  <c r="H23" i="21" s="1"/>
  <c r="G11" i="19"/>
  <c r="C15" i="21" s="1"/>
  <c r="AW26" i="12"/>
  <c r="L3" i="19" s="1"/>
  <c r="H7" i="21" s="1"/>
  <c r="G32" i="17"/>
  <c r="C36" i="20" s="1"/>
  <c r="AW5" i="11"/>
  <c r="L7" i="17" s="1"/>
  <c r="H11" i="20" s="1"/>
  <c r="K2" i="52"/>
  <c r="M2" i="52"/>
  <c r="O2" i="52"/>
  <c r="R2" i="52"/>
  <c r="T62" i="8"/>
  <c r="U2" i="52"/>
  <c r="X62" i="8"/>
  <c r="Y2" i="52"/>
  <c r="AB2" i="52"/>
  <c r="AD2" i="52"/>
  <c r="AF2" i="52"/>
  <c r="AJ62" i="8"/>
  <c r="AO62" i="8"/>
  <c r="AP2" i="52"/>
  <c r="G62" i="8"/>
  <c r="H2" i="52"/>
  <c r="C4" i="8"/>
  <c r="C8" i="8"/>
  <c r="C12" i="8"/>
  <c r="C16" i="8"/>
  <c r="C20" i="8"/>
  <c r="C24" i="8"/>
  <c r="C28" i="8"/>
  <c r="H122" i="8"/>
  <c r="BD122" i="8" s="1"/>
  <c r="C45" i="8"/>
  <c r="A45" i="3"/>
  <c r="C159" i="8"/>
  <c r="A159" i="8" s="1"/>
  <c r="A39" i="5"/>
  <c r="C168" i="8"/>
  <c r="A168" i="8" s="1"/>
  <c r="A48" i="5"/>
  <c r="A50" i="3"/>
  <c r="C50" i="8"/>
  <c r="A50" i="8" s="1"/>
  <c r="C49" i="8"/>
  <c r="A49" i="8" s="1"/>
  <c r="C171" i="8"/>
  <c r="A171" i="8" s="1"/>
  <c r="BB62" i="8"/>
  <c r="AX2" i="52"/>
  <c r="BB2" i="52"/>
  <c r="BD124" i="8"/>
  <c r="BD136" i="8"/>
  <c r="BD142" i="8"/>
  <c r="G375" i="8"/>
  <c r="G391" i="8"/>
  <c r="G58" i="3"/>
  <c r="G58" i="8" s="1"/>
  <c r="G238" i="8" s="1"/>
  <c r="K58" i="3"/>
  <c r="K58" i="8" s="1"/>
  <c r="K238" i="8" s="1"/>
  <c r="K360" i="8" s="1"/>
  <c r="K443" i="8" s="1"/>
  <c r="O58" i="3"/>
  <c r="O58" i="8" s="1"/>
  <c r="O238" i="8" s="1"/>
  <c r="O360" i="8" s="1"/>
  <c r="O443" i="8" s="1"/>
  <c r="S58" i="3"/>
  <c r="S58" i="8" s="1"/>
  <c r="S238" i="8" s="1"/>
  <c r="S360" i="8" s="1"/>
  <c r="S443" i="8" s="1"/>
  <c r="W58" i="3"/>
  <c r="W58" i="8" s="1"/>
  <c r="W238" i="8" s="1"/>
  <c r="W360" i="8" s="1"/>
  <c r="W443" i="8" s="1"/>
  <c r="AA58" i="3"/>
  <c r="AA58" i="8" s="1"/>
  <c r="AA238" i="8" s="1"/>
  <c r="AA360" i="8" s="1"/>
  <c r="AA443" i="8" s="1"/>
  <c r="AE58" i="3"/>
  <c r="AE58" i="8" s="1"/>
  <c r="AE238" i="8" s="1"/>
  <c r="AE360" i="8" s="1"/>
  <c r="AE443" i="8" s="1"/>
  <c r="AI58" i="3"/>
  <c r="AI58" i="8" s="1"/>
  <c r="AI238" i="8" s="1"/>
  <c r="AI360" i="8" s="1"/>
  <c r="AI443" i="8" s="1"/>
  <c r="AM58" i="3"/>
  <c r="AM58" i="8" s="1"/>
  <c r="AM238" i="8" s="1"/>
  <c r="AM360" i="8" s="1"/>
  <c r="AM443" i="8" s="1"/>
  <c r="AQ58" i="3"/>
  <c r="AQ58" i="8" s="1"/>
  <c r="AQ238" i="8" s="1"/>
  <c r="AQ360" i="8" s="1"/>
  <c r="AQ443" i="8" s="1"/>
  <c r="AU58" i="3"/>
  <c r="AU58" i="8" s="1"/>
  <c r="AU238" i="8" s="1"/>
  <c r="AU360" i="8" s="1"/>
  <c r="AU443" i="8" s="1"/>
  <c r="AY58" i="3"/>
  <c r="AY58" i="8" s="1"/>
  <c r="AY238" i="8" s="1"/>
  <c r="AY360" i="8" s="1"/>
  <c r="AY443" i="8" s="1"/>
  <c r="BC58" i="3"/>
  <c r="BC58" i="8" s="1"/>
  <c r="BC238" i="8" s="1"/>
  <c r="BC360" i="8" s="1"/>
  <c r="BC443" i="8" s="1"/>
  <c r="I58" i="5"/>
  <c r="I178" i="8" s="1"/>
  <c r="M58" i="5"/>
  <c r="M178" i="8" s="1"/>
  <c r="Q58" i="5"/>
  <c r="Q178" i="8" s="1"/>
  <c r="U58" i="5"/>
  <c r="U178" i="8" s="1"/>
  <c r="U299" i="8" s="1"/>
  <c r="U420" i="8" s="1"/>
  <c r="U442" i="8" s="1"/>
  <c r="Y58" i="5"/>
  <c r="Y178" i="8" s="1"/>
  <c r="AC58" i="5"/>
  <c r="AC178" i="8" s="1"/>
  <c r="AC299" i="8" s="1"/>
  <c r="AC420" i="8" s="1"/>
  <c r="AC442" i="8" s="1"/>
  <c r="AG58" i="5"/>
  <c r="AG178" i="8" s="1"/>
  <c r="AK58" i="5"/>
  <c r="AK178" i="8" s="1"/>
  <c r="AO58" i="5"/>
  <c r="AO178" i="8" s="1"/>
  <c r="AO299" i="8" s="1"/>
  <c r="AO420" i="8" s="1"/>
  <c r="AO442" i="8" s="1"/>
  <c r="AS58" i="5"/>
  <c r="AS178" i="8" s="1"/>
  <c r="AS299" i="8" s="1"/>
  <c r="AS420" i="8" s="1"/>
  <c r="AS442" i="8" s="1"/>
  <c r="AW58" i="5"/>
  <c r="AW178" i="8" s="1"/>
  <c r="BA58" i="5"/>
  <c r="BA178" i="8" s="1"/>
  <c r="AB56" i="53"/>
  <c r="M56" i="53"/>
  <c r="Q56" i="53"/>
  <c r="T56" i="53"/>
  <c r="K114" i="41"/>
  <c r="AG114" i="41"/>
  <c r="AE114" i="41"/>
  <c r="O114" i="41"/>
  <c r="I114" i="41"/>
  <c r="AQ56" i="53"/>
  <c r="H115" i="41"/>
  <c r="AN115" i="41"/>
  <c r="AG299" i="8"/>
  <c r="AG420" i="8" s="1"/>
  <c r="AG442" i="8" s="1"/>
  <c r="BA115" i="41"/>
  <c r="W115" i="41"/>
  <c r="AR115" i="41"/>
  <c r="J238" i="8"/>
  <c r="J360" i="8" s="1"/>
  <c r="J443" i="8" s="1"/>
  <c r="Z238" i="8"/>
  <c r="Z360" i="8" s="1"/>
  <c r="Z443" i="8" s="1"/>
  <c r="AP238" i="8"/>
  <c r="AP360" i="8" s="1"/>
  <c r="AP443" i="8" s="1"/>
  <c r="AZ57" i="53"/>
  <c r="AL55" i="53"/>
  <c r="AY56" i="53"/>
  <c r="Z55" i="53"/>
  <c r="Q299" i="8"/>
  <c r="Q420" i="8" s="1"/>
  <c r="Q442" i="8" s="1"/>
  <c r="P115" i="41"/>
  <c r="P57" i="53"/>
  <c r="AB57" i="53"/>
  <c r="AD55" i="53"/>
  <c r="R53" i="53"/>
  <c r="AG55" i="53"/>
  <c r="C46" i="8"/>
  <c r="A46" i="3"/>
  <c r="C163" i="8"/>
  <c r="A163" i="8" s="1"/>
  <c r="A43" i="5"/>
  <c r="G409" i="8"/>
  <c r="X3" i="28"/>
  <c r="AF3" i="28"/>
  <c r="AN3" i="28"/>
  <c r="AR3" i="28"/>
  <c r="AB8" i="28"/>
  <c r="L8" i="28"/>
  <c r="D8" i="28"/>
  <c r="C62" i="8"/>
  <c r="A62" i="8" s="1"/>
  <c r="C2" i="52"/>
  <c r="A2" i="7"/>
  <c r="C160" i="8"/>
  <c r="A160" i="8" s="1"/>
  <c r="O62" i="8"/>
  <c r="P2" i="52"/>
  <c r="R62" i="8"/>
  <c r="S2" i="52"/>
  <c r="U62" i="8"/>
  <c r="V2" i="52"/>
  <c r="Y62" i="8"/>
  <c r="Z2" i="52"/>
  <c r="AF62" i="8"/>
  <c r="AG2" i="52"/>
  <c r="AI2" i="52"/>
  <c r="AN2" i="52"/>
  <c r="AS2" i="52"/>
  <c r="AU2" i="52"/>
  <c r="A45" i="50"/>
  <c r="A41" i="50"/>
  <c r="A37" i="50"/>
  <c r="A32" i="50"/>
  <c r="A28" i="50"/>
  <c r="A24" i="50"/>
  <c r="A18" i="50"/>
  <c r="A10" i="50"/>
  <c r="A5" i="50"/>
  <c r="A48" i="49"/>
  <c r="A44" i="49"/>
  <c r="A40" i="49"/>
  <c r="A35" i="49"/>
  <c r="A31" i="49"/>
  <c r="A27" i="49"/>
  <c r="A23" i="49"/>
  <c r="A17" i="49"/>
  <c r="A8" i="49"/>
  <c r="A4" i="49"/>
  <c r="A47" i="48"/>
  <c r="A43" i="48"/>
  <c r="A39" i="48"/>
  <c r="A34" i="48"/>
  <c r="A30" i="48"/>
  <c r="A26" i="48"/>
  <c r="A21" i="48"/>
  <c r="A16" i="48"/>
  <c r="A7" i="48"/>
  <c r="A3" i="48"/>
  <c r="A45" i="46"/>
  <c r="A41" i="46"/>
  <c r="A37" i="46"/>
  <c r="A32" i="46"/>
  <c r="A28" i="46"/>
  <c r="A24" i="46"/>
  <c r="A18" i="46"/>
  <c r="A10" i="46"/>
  <c r="A5" i="46"/>
  <c r="A48" i="45"/>
  <c r="A44" i="45"/>
  <c r="A40" i="45"/>
  <c r="A35" i="45"/>
  <c r="A31" i="45"/>
  <c r="A27" i="45"/>
  <c r="A23" i="45"/>
  <c r="A17" i="45"/>
  <c r="A8" i="45"/>
  <c r="A4" i="45"/>
  <c r="A47" i="47"/>
  <c r="A43" i="47"/>
  <c r="A39" i="47"/>
  <c r="A34" i="47"/>
  <c r="A30" i="47"/>
  <c r="A26" i="47"/>
  <c r="A21" i="47"/>
  <c r="A16" i="47"/>
  <c r="A7" i="47"/>
  <c r="A3" i="47"/>
  <c r="A48" i="50"/>
  <c r="A44" i="50"/>
  <c r="A40" i="50"/>
  <c r="A35" i="50"/>
  <c r="A31" i="50"/>
  <c r="A27" i="50"/>
  <c r="A23" i="50"/>
  <c r="A17" i="50"/>
  <c r="A8" i="50"/>
  <c r="A4" i="50"/>
  <c r="A47" i="49"/>
  <c r="A43" i="49"/>
  <c r="A39" i="49"/>
  <c r="A34" i="49"/>
  <c r="A30" i="49"/>
  <c r="A26" i="49"/>
  <c r="A21" i="49"/>
  <c r="A16" i="49"/>
  <c r="A7" i="49"/>
  <c r="A3" i="49"/>
  <c r="A46" i="48"/>
  <c r="A42" i="48"/>
  <c r="A38" i="48"/>
  <c r="A33" i="48"/>
  <c r="A29" i="48"/>
  <c r="A25" i="48"/>
  <c r="A20" i="48"/>
  <c r="A11" i="48"/>
  <c r="A6" i="48"/>
  <c r="A48" i="46"/>
  <c r="A44" i="46"/>
  <c r="A40" i="46"/>
  <c r="A35" i="46"/>
  <c r="A31" i="46"/>
  <c r="A27" i="46"/>
  <c r="A23" i="46"/>
  <c r="A17" i="46"/>
  <c r="A8" i="46"/>
  <c r="A4" i="46"/>
  <c r="A47" i="45"/>
  <c r="A43" i="45"/>
  <c r="A39" i="45"/>
  <c r="A34" i="45"/>
  <c r="A30" i="45"/>
  <c r="A26" i="45"/>
  <c r="A21" i="45"/>
  <c r="A16" i="45"/>
  <c r="A7" i="45"/>
  <c r="A3" i="45"/>
  <c r="A46" i="47"/>
  <c r="A42" i="47"/>
  <c r="A38" i="47"/>
  <c r="A33" i="47"/>
  <c r="A29" i="47"/>
  <c r="A25" i="47"/>
  <c r="A20" i="47"/>
  <c r="A11" i="47"/>
  <c r="A6" i="47"/>
  <c r="A2" i="47"/>
  <c r="A47" i="50"/>
  <c r="A43" i="50"/>
  <c r="A39" i="50"/>
  <c r="A34" i="50"/>
  <c r="A30" i="50"/>
  <c r="A26" i="50"/>
  <c r="A21" i="50"/>
  <c r="A16" i="50"/>
  <c r="A7" i="50"/>
  <c r="A3" i="50"/>
  <c r="A46" i="49"/>
  <c r="A42" i="49"/>
  <c r="A38" i="49"/>
  <c r="A33" i="49"/>
  <c r="A29" i="49"/>
  <c r="A25" i="49"/>
  <c r="A20" i="49"/>
  <c r="A11" i="49"/>
  <c r="A6" i="49"/>
  <c r="A2" i="49"/>
  <c r="A45" i="48"/>
  <c r="A41" i="48"/>
  <c r="A37" i="48"/>
  <c r="A32" i="48"/>
  <c r="A28" i="48"/>
  <c r="A24" i="48"/>
  <c r="A18" i="48"/>
  <c r="A10" i="48"/>
  <c r="A5" i="48"/>
  <c r="A47" i="46"/>
  <c r="A43" i="46"/>
  <c r="A39" i="46"/>
  <c r="A34" i="46"/>
  <c r="A30" i="46"/>
  <c r="A26" i="46"/>
  <c r="A21" i="46"/>
  <c r="A16" i="46"/>
  <c r="A7" i="46"/>
  <c r="A3" i="46"/>
  <c r="A46" i="45"/>
  <c r="A42" i="45"/>
  <c r="A38" i="45"/>
  <c r="A33" i="45"/>
  <c r="A29" i="45"/>
  <c r="A25" i="45"/>
  <c r="A20" i="45"/>
  <c r="A11" i="45"/>
  <c r="A6" i="45"/>
  <c r="A2" i="45"/>
  <c r="A45" i="47"/>
  <c r="A41" i="47"/>
  <c r="A37" i="47"/>
  <c r="A32" i="47"/>
  <c r="A28" i="47"/>
  <c r="A24" i="47"/>
  <c r="A18" i="47"/>
  <c r="A10" i="47"/>
  <c r="A5" i="47"/>
  <c r="A46" i="50"/>
  <c r="A42" i="50"/>
  <c r="A38" i="50"/>
  <c r="A33" i="50"/>
  <c r="A29" i="50"/>
  <c r="A25" i="50"/>
  <c r="A20" i="50"/>
  <c r="A11" i="50"/>
  <c r="A6" i="50"/>
  <c r="A2" i="50"/>
  <c r="A45" i="49"/>
  <c r="A41" i="49"/>
  <c r="A37" i="49"/>
  <c r="A32" i="49"/>
  <c r="A28" i="49"/>
  <c r="A24" i="49"/>
  <c r="A18" i="49"/>
  <c r="A10" i="49"/>
  <c r="A5" i="49"/>
  <c r="A48" i="48"/>
  <c r="A44" i="48"/>
  <c r="A40" i="48"/>
  <c r="A35" i="48"/>
  <c r="A31" i="48"/>
  <c r="A27" i="48"/>
  <c r="A23" i="48"/>
  <c r="A17" i="48"/>
  <c r="A8" i="48"/>
  <c r="A4" i="48"/>
  <c r="A46" i="46"/>
  <c r="A42" i="46"/>
  <c r="A38" i="46"/>
  <c r="A33" i="46"/>
  <c r="A29" i="46"/>
  <c r="A25" i="46"/>
  <c r="A20" i="46"/>
  <c r="A11" i="46"/>
  <c r="A6" i="46"/>
  <c r="A2" i="46"/>
  <c r="A2" i="48" s="1"/>
  <c r="A45" i="45"/>
  <c r="A41" i="45"/>
  <c r="A37" i="45"/>
  <c r="A32" i="45"/>
  <c r="A28" i="45"/>
  <c r="A24" i="45"/>
  <c r="A18" i="45"/>
  <c r="A10" i="45"/>
  <c r="A5" i="45"/>
  <c r="A48" i="47"/>
  <c r="A44" i="47"/>
  <c r="A40" i="47"/>
  <c r="A35" i="47"/>
  <c r="A31" i="47"/>
  <c r="A27" i="47"/>
  <c r="A23" i="47"/>
  <c r="A17" i="47"/>
  <c r="A8" i="47"/>
  <c r="A4" i="47"/>
  <c r="C44" i="8"/>
  <c r="A44" i="3"/>
  <c r="C48" i="8"/>
  <c r="A48" i="3"/>
  <c r="C162" i="8"/>
  <c r="A162" i="8" s="1"/>
  <c r="A42" i="5"/>
  <c r="C165" i="8"/>
  <c r="A165" i="8" s="1"/>
  <c r="A45" i="5"/>
  <c r="G379" i="8"/>
  <c r="G395" i="8"/>
  <c r="BD274" i="8"/>
  <c r="H50" i="8"/>
  <c r="H58" i="3"/>
  <c r="H58" i="8" s="1"/>
  <c r="H238" i="8" s="1"/>
  <c r="H360" i="8" s="1"/>
  <c r="H443" i="8" s="1"/>
  <c r="L50" i="8"/>
  <c r="L58" i="3"/>
  <c r="L58" i="8" s="1"/>
  <c r="L238" i="8" s="1"/>
  <c r="L360" i="8" s="1"/>
  <c r="L443" i="8" s="1"/>
  <c r="P50" i="8"/>
  <c r="P58" i="3"/>
  <c r="P58" i="8" s="1"/>
  <c r="P238" i="8" s="1"/>
  <c r="P360" i="8" s="1"/>
  <c r="P443" i="8" s="1"/>
  <c r="T50" i="8"/>
  <c r="T58" i="3"/>
  <c r="T58" i="8" s="1"/>
  <c r="X50" i="8"/>
  <c r="X58" i="3"/>
  <c r="X58" i="8" s="1"/>
  <c r="AB50" i="8"/>
  <c r="AB58" i="3"/>
  <c r="AB58" i="8" s="1"/>
  <c r="AB238" i="8" s="1"/>
  <c r="AB360" i="8" s="1"/>
  <c r="AB443" i="8" s="1"/>
  <c r="AF50" i="8"/>
  <c r="AF58" i="3"/>
  <c r="AF58" i="8" s="1"/>
  <c r="AF238" i="8" s="1"/>
  <c r="AF360" i="8" s="1"/>
  <c r="AF443" i="8" s="1"/>
  <c r="AJ50" i="8"/>
  <c r="AJ58" i="3"/>
  <c r="AJ58" i="8" s="1"/>
  <c r="AN50" i="8"/>
  <c r="AN58" i="3"/>
  <c r="AN58" i="8" s="1"/>
  <c r="AN238" i="8" s="1"/>
  <c r="AN360" i="8" s="1"/>
  <c r="AN443" i="8" s="1"/>
  <c r="AR50" i="8"/>
  <c r="AR58" i="3"/>
  <c r="AR58" i="8" s="1"/>
  <c r="AR238" i="8" s="1"/>
  <c r="AR360" i="8" s="1"/>
  <c r="AR443" i="8" s="1"/>
  <c r="AV50" i="8"/>
  <c r="AV58" i="3"/>
  <c r="AV58" i="8" s="1"/>
  <c r="AV238" i="8" s="1"/>
  <c r="AV360" i="8" s="1"/>
  <c r="AV443" i="8" s="1"/>
  <c r="AZ50" i="8"/>
  <c r="AZ58" i="3"/>
  <c r="AZ58" i="8" s="1"/>
  <c r="BD125" i="8"/>
  <c r="BD129" i="8"/>
  <c r="F5" i="28"/>
  <c r="I30" i="29"/>
  <c r="BD133" i="8"/>
  <c r="BD137" i="8"/>
  <c r="C8" i="28"/>
  <c r="K8" i="28"/>
  <c r="S8" i="28"/>
  <c r="BD145" i="8"/>
  <c r="BD149" i="8"/>
  <c r="AI29" i="29"/>
  <c r="BD157" i="8"/>
  <c r="D32" i="29"/>
  <c r="X32" i="29"/>
  <c r="C34" i="29"/>
  <c r="AE34" i="29"/>
  <c r="BD161" i="8"/>
  <c r="BD169" i="8"/>
  <c r="J170" i="8"/>
  <c r="J291" i="8" s="1"/>
  <c r="J412" i="8" s="1"/>
  <c r="J440" i="8" s="1"/>
  <c r="J58" i="5"/>
  <c r="J178" i="8" s="1"/>
  <c r="J299" i="8" s="1"/>
  <c r="J420" i="8" s="1"/>
  <c r="J442" i="8" s="1"/>
  <c r="N170" i="8"/>
  <c r="N291" i="8" s="1"/>
  <c r="N412" i="8" s="1"/>
  <c r="N440" i="8" s="1"/>
  <c r="N58" i="5"/>
  <c r="N178" i="8" s="1"/>
  <c r="N299" i="8" s="1"/>
  <c r="N420" i="8" s="1"/>
  <c r="N442" i="8" s="1"/>
  <c r="R170" i="8"/>
  <c r="R58" i="5"/>
  <c r="R178" i="8" s="1"/>
  <c r="V170" i="8"/>
  <c r="V291" i="8" s="1"/>
  <c r="V412" i="8" s="1"/>
  <c r="V440" i="8" s="1"/>
  <c r="V58" i="5"/>
  <c r="V178" i="8" s="1"/>
  <c r="V299" i="8" s="1"/>
  <c r="V420" i="8" s="1"/>
  <c r="V442" i="8" s="1"/>
  <c r="Z170" i="8"/>
  <c r="Z291" i="8" s="1"/>
  <c r="Z412" i="8" s="1"/>
  <c r="Z440" i="8" s="1"/>
  <c r="Z58" i="5"/>
  <c r="Z178" i="8" s="1"/>
  <c r="Z299" i="8" s="1"/>
  <c r="Z420" i="8" s="1"/>
  <c r="Z442" i="8" s="1"/>
  <c r="AD170" i="8"/>
  <c r="AD291" i="8" s="1"/>
  <c r="AD412" i="8" s="1"/>
  <c r="AD440" i="8" s="1"/>
  <c r="AD58" i="5"/>
  <c r="AD178" i="8" s="1"/>
  <c r="AD299" i="8" s="1"/>
  <c r="AD420" i="8" s="1"/>
  <c r="AD442" i="8" s="1"/>
  <c r="AH170" i="8"/>
  <c r="AH291" i="8" s="1"/>
  <c r="AH412" i="8" s="1"/>
  <c r="AH440" i="8" s="1"/>
  <c r="AH58" i="5"/>
  <c r="AH178" i="8" s="1"/>
  <c r="AL170" i="8"/>
  <c r="AL58" i="5"/>
  <c r="AL178" i="8" s="1"/>
  <c r="AP170" i="8"/>
  <c r="AP291" i="8" s="1"/>
  <c r="AP412" i="8" s="1"/>
  <c r="AP440" i="8" s="1"/>
  <c r="AP58" i="5"/>
  <c r="AP178" i="8" s="1"/>
  <c r="AP299" i="8" s="1"/>
  <c r="AP420" i="8" s="1"/>
  <c r="AP442" i="8" s="1"/>
  <c r="AT170" i="8"/>
  <c r="AT291" i="8" s="1"/>
  <c r="AT412" i="8" s="1"/>
  <c r="AT440" i="8" s="1"/>
  <c r="AT58" i="5"/>
  <c r="AT178" i="8" s="1"/>
  <c r="AT299" i="8" s="1"/>
  <c r="AT420" i="8" s="1"/>
  <c r="AT442" i="8" s="1"/>
  <c r="AX170" i="8"/>
  <c r="AX58" i="5"/>
  <c r="AX178" i="8" s="1"/>
  <c r="BB170" i="8"/>
  <c r="BB58" i="5"/>
  <c r="BB178" i="8" s="1"/>
  <c r="BB299" i="8" s="1"/>
  <c r="BB420" i="8" s="1"/>
  <c r="BB442" i="8" s="1"/>
  <c r="AS56" i="53"/>
  <c r="AK56" i="53"/>
  <c r="AZ56" i="53"/>
  <c r="AP114" i="41"/>
  <c r="AA114" i="41"/>
  <c r="AX114" i="41"/>
  <c r="Q114" i="41"/>
  <c r="AL114" i="41"/>
  <c r="AW114" i="41"/>
  <c r="AO114" i="41"/>
  <c r="W56" i="53"/>
  <c r="BA299" i="8"/>
  <c r="BA420" i="8" s="1"/>
  <c r="BA442" i="8" s="1"/>
  <c r="Y299" i="8"/>
  <c r="Y420" i="8" s="1"/>
  <c r="Y442" i="8" s="1"/>
  <c r="T238" i="8"/>
  <c r="T360" i="8" s="1"/>
  <c r="T443" i="8" s="1"/>
  <c r="T299" i="8"/>
  <c r="T420" i="8" s="1"/>
  <c r="T442" i="8" s="1"/>
  <c r="AJ238" i="8"/>
  <c r="AJ360" i="8" s="1"/>
  <c r="AJ443" i="8" s="1"/>
  <c r="AJ299" i="8"/>
  <c r="AJ420" i="8" s="1"/>
  <c r="AJ442" i="8" s="1"/>
  <c r="AZ238" i="8"/>
  <c r="AZ360" i="8" s="1"/>
  <c r="AZ443" i="8" s="1"/>
  <c r="AZ299" i="8"/>
  <c r="AZ420" i="8" s="1"/>
  <c r="AZ442" i="8" s="1"/>
  <c r="V238" i="8"/>
  <c r="V360" i="8" s="1"/>
  <c r="V443" i="8" s="1"/>
  <c r="AL299" i="8"/>
  <c r="AL420" i="8" s="1"/>
  <c r="AL442" i="8" s="1"/>
  <c r="AL238" i="8"/>
  <c r="AL360" i="8" s="1"/>
  <c r="AL443" i="8" s="1"/>
  <c r="BB238" i="8"/>
  <c r="BB360" i="8" s="1"/>
  <c r="BB443" i="8" s="1"/>
  <c r="AL115" i="41"/>
  <c r="AS115" i="41"/>
  <c r="U115" i="41"/>
  <c r="I299" i="8"/>
  <c r="I420" i="8" s="1"/>
  <c r="I442" i="8" s="1"/>
  <c r="H299" i="8"/>
  <c r="H420" i="8" s="1"/>
  <c r="H442" i="8" s="1"/>
  <c r="X238" i="8"/>
  <c r="X360" i="8" s="1"/>
  <c r="X443" i="8" s="1"/>
  <c r="X299" i="8"/>
  <c r="X420" i="8" s="1"/>
  <c r="X442" i="8" s="1"/>
  <c r="AN299" i="8"/>
  <c r="AN420" i="8" s="1"/>
  <c r="AN442" i="8" s="1"/>
  <c r="AG115" i="41"/>
  <c r="AD115" i="41"/>
  <c r="K115" i="41"/>
  <c r="AJ115" i="41"/>
  <c r="AL57" i="53"/>
  <c r="U57" i="53"/>
  <c r="AF115" i="41"/>
  <c r="AH55" i="53"/>
  <c r="Z57" i="53"/>
  <c r="I57" i="53"/>
  <c r="AO57" i="53"/>
  <c r="AX53" i="53"/>
  <c r="AI56" i="53"/>
  <c r="AD57" i="53"/>
  <c r="AE56" i="53"/>
  <c r="AS57" i="53"/>
  <c r="AA115" i="41"/>
  <c r="AV57" i="53"/>
  <c r="AG57" i="53"/>
  <c r="AL62" i="8"/>
  <c r="AM2" i="52"/>
  <c r="AQ62" i="8"/>
  <c r="AR2" i="52"/>
  <c r="G370" i="8"/>
  <c r="Q41" i="31"/>
  <c r="AW24" i="12"/>
  <c r="L25" i="19" s="1"/>
  <c r="H29" i="21" s="1"/>
  <c r="AH41" i="31"/>
  <c r="AC35" i="29" s="1"/>
  <c r="AW2" i="12"/>
  <c r="L13" i="19" s="1"/>
  <c r="H17" i="21" s="1"/>
  <c r="AW31" i="12"/>
  <c r="L29" i="19" s="1"/>
  <c r="H33" i="21" s="1"/>
  <c r="AW19" i="12"/>
  <c r="L9" i="19" s="1"/>
  <c r="H13" i="21" s="1"/>
  <c r="AW21" i="11"/>
  <c r="L37" i="17" s="1"/>
  <c r="H41" i="20" s="1"/>
  <c r="AW8" i="12"/>
  <c r="L16" i="19" s="1"/>
  <c r="H20" i="21" s="1"/>
  <c r="AW2" i="11"/>
  <c r="L39" i="17" s="1"/>
  <c r="H43" i="20" s="1"/>
  <c r="AN8" i="28"/>
  <c r="M9" i="28"/>
  <c r="T8" i="28"/>
  <c r="A26" i="28"/>
  <c r="A30" i="28"/>
  <c r="C128" i="8"/>
  <c r="A128" i="8" s="1"/>
  <c r="C136" i="8"/>
  <c r="A136" i="8" s="1"/>
  <c r="C140" i="8"/>
  <c r="A140" i="8" s="1"/>
  <c r="P3" i="28"/>
  <c r="D62" i="8"/>
  <c r="D182" i="8" s="1"/>
  <c r="D2" i="52"/>
  <c r="P62" i="8"/>
  <c r="Q2" i="52"/>
  <c r="S62" i="8"/>
  <c r="V62" i="8"/>
  <c r="W2" i="52"/>
  <c r="Z62" i="8"/>
  <c r="AA2" i="52"/>
  <c r="AG62" i="8"/>
  <c r="AI62" i="8"/>
  <c r="AK62" i="8"/>
  <c r="AL2" i="52"/>
  <c r="AN62" i="8"/>
  <c r="AQ2" i="52"/>
  <c r="AS62" i="8"/>
  <c r="AU62" i="8"/>
  <c r="I2" i="52"/>
  <c r="C6" i="8"/>
  <c r="C10" i="8"/>
  <c r="C14" i="8"/>
  <c r="C18" i="8"/>
  <c r="C18" i="32" s="1"/>
  <c r="C22" i="8"/>
  <c r="C26" i="8"/>
  <c r="C30" i="8"/>
  <c r="C34" i="8"/>
  <c r="C34" i="32" s="1"/>
  <c r="C2" i="8"/>
  <c r="A2" i="3"/>
  <c r="C33" i="8"/>
  <c r="A33" i="3"/>
  <c r="C41" i="8"/>
  <c r="A41" i="3"/>
  <c r="C43" i="8"/>
  <c r="A43" i="3"/>
  <c r="C47" i="8"/>
  <c r="A47" i="3"/>
  <c r="C161" i="8"/>
  <c r="A161" i="8" s="1"/>
  <c r="A41" i="5"/>
  <c r="AT55" i="5" s="1"/>
  <c r="C166" i="8"/>
  <c r="A166" i="8" s="1"/>
  <c r="A46" i="5"/>
  <c r="A52" i="3"/>
  <c r="C52" i="8"/>
  <c r="A52" i="8" s="1"/>
  <c r="C169" i="8"/>
  <c r="A169" i="8" s="1"/>
  <c r="AZ62" i="8"/>
  <c r="AY62" i="8"/>
  <c r="AZ2" i="52"/>
  <c r="BD127" i="8"/>
  <c r="BD134" i="8"/>
  <c r="BD139" i="8"/>
  <c r="BD144" i="8"/>
  <c r="BD150" i="8"/>
  <c r="BD155" i="8"/>
  <c r="BD171" i="8"/>
  <c r="G399" i="8"/>
  <c r="G411" i="8"/>
  <c r="R291" i="8"/>
  <c r="R412" i="8" s="1"/>
  <c r="R440" i="8" s="1"/>
  <c r="AL291" i="8"/>
  <c r="AL412" i="8" s="1"/>
  <c r="AL440" i="8" s="1"/>
  <c r="I58" i="3"/>
  <c r="I58" i="8" s="1"/>
  <c r="I238" i="8" s="1"/>
  <c r="I360" i="8" s="1"/>
  <c r="I443" i="8" s="1"/>
  <c r="M58" i="3"/>
  <c r="M58" i="8" s="1"/>
  <c r="Q58" i="3"/>
  <c r="Q58" i="8" s="1"/>
  <c r="Q238" i="8" s="1"/>
  <c r="Q360" i="8" s="1"/>
  <c r="Q443" i="8" s="1"/>
  <c r="U58" i="3"/>
  <c r="U58" i="8" s="1"/>
  <c r="U238" i="8" s="1"/>
  <c r="U360" i="8" s="1"/>
  <c r="U443" i="8" s="1"/>
  <c r="Y58" i="3"/>
  <c r="Y58" i="8" s="1"/>
  <c r="Y238" i="8" s="1"/>
  <c r="Y360" i="8" s="1"/>
  <c r="Y443" i="8" s="1"/>
  <c r="AC58" i="3"/>
  <c r="AC58" i="8" s="1"/>
  <c r="AC238" i="8" s="1"/>
  <c r="AC360" i="8" s="1"/>
  <c r="AC443" i="8" s="1"/>
  <c r="AG58" i="3"/>
  <c r="AG58" i="8" s="1"/>
  <c r="AG238" i="8" s="1"/>
  <c r="AG360" i="8" s="1"/>
  <c r="AG443" i="8" s="1"/>
  <c r="AK58" i="3"/>
  <c r="AK58" i="8" s="1"/>
  <c r="AK238" i="8" s="1"/>
  <c r="AK360" i="8" s="1"/>
  <c r="AK443" i="8" s="1"/>
  <c r="AO58" i="3"/>
  <c r="AO58" i="8" s="1"/>
  <c r="AO238" i="8" s="1"/>
  <c r="AO360" i="8" s="1"/>
  <c r="AO443" i="8" s="1"/>
  <c r="AS58" i="3"/>
  <c r="AS58" i="8" s="1"/>
  <c r="AS238" i="8" s="1"/>
  <c r="AS360" i="8" s="1"/>
  <c r="AS443" i="8" s="1"/>
  <c r="AW58" i="3"/>
  <c r="AW58" i="8" s="1"/>
  <c r="BA58" i="3"/>
  <c r="BA58" i="8" s="1"/>
  <c r="BA238" i="8" s="1"/>
  <c r="BA360" i="8" s="1"/>
  <c r="BA443" i="8" s="1"/>
  <c r="BD126" i="8"/>
  <c r="G58" i="5"/>
  <c r="G178" i="8" s="1"/>
  <c r="K58" i="5"/>
  <c r="K178" i="8" s="1"/>
  <c r="K299" i="8" s="1"/>
  <c r="K420" i="8" s="1"/>
  <c r="K442" i="8" s="1"/>
  <c r="O58" i="5"/>
  <c r="O178" i="8" s="1"/>
  <c r="O299" i="8" s="1"/>
  <c r="O420" i="8" s="1"/>
  <c r="O442" i="8" s="1"/>
  <c r="S58" i="5"/>
  <c r="S178" i="8" s="1"/>
  <c r="S299" i="8" s="1"/>
  <c r="S420" i="8" s="1"/>
  <c r="S442" i="8" s="1"/>
  <c r="W58" i="5"/>
  <c r="W178" i="8" s="1"/>
  <c r="W299" i="8" s="1"/>
  <c r="W420" i="8" s="1"/>
  <c r="W442" i="8" s="1"/>
  <c r="AA58" i="5"/>
  <c r="AA178" i="8" s="1"/>
  <c r="AA299" i="8" s="1"/>
  <c r="AA420" i="8" s="1"/>
  <c r="AA442" i="8" s="1"/>
  <c r="AE58" i="5"/>
  <c r="AE178" i="8" s="1"/>
  <c r="AE299" i="8" s="1"/>
  <c r="AE420" i="8" s="1"/>
  <c r="AE442" i="8" s="1"/>
  <c r="AI58" i="5"/>
  <c r="AI178" i="8" s="1"/>
  <c r="AI299" i="8" s="1"/>
  <c r="AI420" i="8" s="1"/>
  <c r="AI442" i="8" s="1"/>
  <c r="AM58" i="5"/>
  <c r="AM178" i="8" s="1"/>
  <c r="AM299" i="8" s="1"/>
  <c r="AM420" i="8" s="1"/>
  <c r="AM442" i="8" s="1"/>
  <c r="AQ58" i="5"/>
  <c r="AQ178" i="8" s="1"/>
  <c r="AQ299" i="8" s="1"/>
  <c r="AQ420" i="8" s="1"/>
  <c r="AQ442" i="8" s="1"/>
  <c r="AU58" i="5"/>
  <c r="AU178" i="8" s="1"/>
  <c r="AU299" i="8" s="1"/>
  <c r="AU420" i="8" s="1"/>
  <c r="AU442" i="8" s="1"/>
  <c r="AY58" i="5"/>
  <c r="AY178" i="8" s="1"/>
  <c r="AY299" i="8" s="1"/>
  <c r="AY420" i="8" s="1"/>
  <c r="AY442" i="8" s="1"/>
  <c r="BC58" i="5"/>
  <c r="BC178" i="8" s="1"/>
  <c r="BC299" i="8" s="1"/>
  <c r="BC420" i="8" s="1"/>
  <c r="BC442" i="8" s="1"/>
  <c r="AW56" i="53"/>
  <c r="O56" i="53"/>
  <c r="K56" i="53"/>
  <c r="AH114" i="41"/>
  <c r="AY114" i="41"/>
  <c r="AU114" i="41"/>
  <c r="S114" i="41"/>
  <c r="AT114" i="41"/>
  <c r="AM56" i="53"/>
  <c r="BC56" i="53"/>
  <c r="AM115" i="41"/>
  <c r="AQ115" i="41"/>
  <c r="AB115" i="41"/>
  <c r="M299" i="8"/>
  <c r="M420" i="8" s="1"/>
  <c r="M442" i="8" s="1"/>
  <c r="M238" i="8"/>
  <c r="M360" i="8" s="1"/>
  <c r="M443" i="8" s="1"/>
  <c r="AP115" i="41"/>
  <c r="R238" i="8"/>
  <c r="R360" i="8" s="1"/>
  <c r="R443" i="8" s="1"/>
  <c r="R299" i="8"/>
  <c r="R420" i="8" s="1"/>
  <c r="R442" i="8" s="1"/>
  <c r="AH299" i="8"/>
  <c r="AH420" i="8" s="1"/>
  <c r="AH442" i="8" s="1"/>
  <c r="AH238" i="8"/>
  <c r="AH360" i="8" s="1"/>
  <c r="AH443" i="8" s="1"/>
  <c r="AX238" i="8"/>
  <c r="AX360" i="8" s="1"/>
  <c r="AX443" i="8" s="1"/>
  <c r="AX299" i="8"/>
  <c r="AX420" i="8" s="1"/>
  <c r="AX442" i="8" s="1"/>
  <c r="J115" i="41"/>
  <c r="AJ57" i="53"/>
  <c r="V55" i="53"/>
  <c r="BB55" i="53"/>
  <c r="AK55" i="53"/>
  <c r="AH57" i="53"/>
  <c r="J55" i="53"/>
  <c r="AP55" i="53"/>
  <c r="Y55" i="53"/>
  <c r="AK299" i="8"/>
  <c r="AK420" i="8" s="1"/>
  <c r="AK442" i="8" s="1"/>
  <c r="AW238" i="8"/>
  <c r="AW360" i="8" s="1"/>
  <c r="AW443" i="8" s="1"/>
  <c r="AW299" i="8"/>
  <c r="AW420" i="8" s="1"/>
  <c r="AW442" i="8" s="1"/>
  <c r="AV115" i="41"/>
  <c r="R55" i="53"/>
  <c r="N55" i="53"/>
  <c r="AT55" i="53"/>
  <c r="M55" i="53"/>
  <c r="S56" i="53"/>
  <c r="AX55" i="53"/>
  <c r="C206" i="8"/>
  <c r="C328" i="8" s="1"/>
  <c r="A328" i="8" s="1"/>
  <c r="A86" i="8"/>
  <c r="C245" i="8"/>
  <c r="A245" i="8" s="1"/>
  <c r="A64" i="8"/>
  <c r="C284" i="8"/>
  <c r="A284" i="8" s="1"/>
  <c r="A103" i="8"/>
  <c r="C227" i="8"/>
  <c r="C349" i="8" s="1"/>
  <c r="A349" i="8" s="1"/>
  <c r="A107" i="8"/>
  <c r="C3" i="32"/>
  <c r="A3" i="8"/>
  <c r="A3" i="32" s="1"/>
  <c r="C4" i="32"/>
  <c r="A4" i="8"/>
  <c r="A4" i="32" s="1"/>
  <c r="C5" i="32"/>
  <c r="A5" i="8"/>
  <c r="A5" i="32" s="1"/>
  <c r="C6" i="32"/>
  <c r="A6" i="8"/>
  <c r="A6" i="32" s="1"/>
  <c r="C7" i="32"/>
  <c r="A7" i="8"/>
  <c r="A7" i="32" s="1"/>
  <c r="C8" i="32"/>
  <c r="A8" i="8"/>
  <c r="A8" i="32" s="1"/>
  <c r="C9" i="32"/>
  <c r="A9" i="8"/>
  <c r="A9" i="32" s="1"/>
  <c r="C10" i="32"/>
  <c r="A10" i="8"/>
  <c r="A10" i="32" s="1"/>
  <c r="C11" i="32"/>
  <c r="A11" i="8"/>
  <c r="A11" i="32" s="1"/>
  <c r="C12" i="32"/>
  <c r="A12" i="8"/>
  <c r="A12" i="32" s="1"/>
  <c r="C13" i="32"/>
  <c r="A13" i="8"/>
  <c r="A13" i="32" s="1"/>
  <c r="C14" i="32"/>
  <c r="A14" i="8"/>
  <c r="A14" i="32" s="1"/>
  <c r="C15" i="32"/>
  <c r="A15" i="8"/>
  <c r="A15" i="32" s="1"/>
  <c r="C16" i="32"/>
  <c r="A16" i="8"/>
  <c r="A16" i="32" s="1"/>
  <c r="C17" i="32"/>
  <c r="A17" i="8"/>
  <c r="A17" i="32" s="1"/>
  <c r="A18" i="8"/>
  <c r="A18" i="32" s="1"/>
  <c r="C19" i="32"/>
  <c r="A19" i="8"/>
  <c r="A19" i="32" s="1"/>
  <c r="C20" i="32"/>
  <c r="A20" i="8"/>
  <c r="A20" i="32" s="1"/>
  <c r="C21" i="32"/>
  <c r="A21" i="8"/>
  <c r="A21" i="32" s="1"/>
  <c r="C22" i="32"/>
  <c r="A22" i="8"/>
  <c r="A22" i="32" s="1"/>
  <c r="C23" i="32"/>
  <c r="A23" i="8"/>
  <c r="A23" i="32" s="1"/>
  <c r="C24" i="32"/>
  <c r="A24" i="8"/>
  <c r="A24" i="32" s="1"/>
  <c r="C25" i="32"/>
  <c r="A25" i="8"/>
  <c r="A25" i="32" s="1"/>
  <c r="C26" i="32"/>
  <c r="A26" i="8"/>
  <c r="A26" i="32" s="1"/>
  <c r="C27" i="32"/>
  <c r="A27" i="8"/>
  <c r="A27" i="32" s="1"/>
  <c r="C28" i="32"/>
  <c r="A28" i="8"/>
  <c r="A28" i="32" s="1"/>
  <c r="C29" i="32"/>
  <c r="A29" i="8"/>
  <c r="A29" i="32" s="1"/>
  <c r="A34" i="8"/>
  <c r="A34" i="32" s="1"/>
  <c r="C37" i="32"/>
  <c r="A37" i="8"/>
  <c r="A37" i="32" s="1"/>
  <c r="C291" i="8"/>
  <c r="A291" i="8" s="1"/>
  <c r="A110" i="8"/>
  <c r="C192" i="8"/>
  <c r="C314" i="8" s="1"/>
  <c r="A314" i="8" s="1"/>
  <c r="A72" i="8"/>
  <c r="C185" i="8"/>
  <c r="A185" i="8" s="1"/>
  <c r="A65" i="8"/>
  <c r="C39" i="32"/>
  <c r="A39" i="8"/>
  <c r="A39" i="32" s="1"/>
  <c r="C231" i="8"/>
  <c r="A231" i="8" s="1"/>
  <c r="A111" i="8"/>
  <c r="C193" i="8"/>
  <c r="A193" i="8" s="1"/>
  <c r="A73" i="8"/>
  <c r="C190" i="8"/>
  <c r="A190" i="8" s="1"/>
  <c r="A70" i="8"/>
  <c r="C285" i="8"/>
  <c r="C406" i="8" s="1"/>
  <c r="A406" i="8" s="1"/>
  <c r="A104" i="8"/>
  <c r="C33" i="32"/>
  <c r="A33" i="8"/>
  <c r="A33" i="32" s="1"/>
  <c r="C40" i="32"/>
  <c r="A40" i="8"/>
  <c r="A40" i="32" s="1"/>
  <c r="C41" i="32"/>
  <c r="A41" i="8"/>
  <c r="A41" i="32" s="1"/>
  <c r="C45" i="32"/>
  <c r="A45" i="8"/>
  <c r="A45" i="32" s="1"/>
  <c r="C46" i="32"/>
  <c r="A46" i="8"/>
  <c r="A46" i="32" s="1"/>
  <c r="C47" i="32"/>
  <c r="A47" i="8"/>
  <c r="A47" i="32" s="1"/>
  <c r="C48" i="32"/>
  <c r="A48" i="8"/>
  <c r="A48" i="32" s="1"/>
  <c r="C232" i="8"/>
  <c r="A232" i="8" s="1"/>
  <c r="A112" i="8"/>
  <c r="C214" i="8"/>
  <c r="A214" i="8" s="1"/>
  <c r="A94" i="8"/>
  <c r="C202" i="8"/>
  <c r="C324" i="8" s="1"/>
  <c r="A324" i="8" s="1"/>
  <c r="A82" i="8"/>
  <c r="C219" i="8"/>
  <c r="C341" i="8" s="1"/>
  <c r="A341" i="8" s="1"/>
  <c r="A99" i="8"/>
  <c r="C31" i="32"/>
  <c r="A31" i="8"/>
  <c r="A31" i="32" s="1"/>
  <c r="C36" i="32"/>
  <c r="A36" i="8"/>
  <c r="A36" i="32" s="1"/>
  <c r="C272" i="8"/>
  <c r="A272" i="8" s="1"/>
  <c r="A91" i="8"/>
  <c r="C270" i="8"/>
  <c r="C391" i="8" s="1"/>
  <c r="A391" i="8" s="1"/>
  <c r="A89" i="8"/>
  <c r="C204" i="8"/>
  <c r="A84" i="8"/>
  <c r="C186" i="8"/>
  <c r="C308" i="8" s="1"/>
  <c r="A308" i="8" s="1"/>
  <c r="A66" i="8"/>
  <c r="C220" i="8"/>
  <c r="C342" i="8" s="1"/>
  <c r="A342" i="8" s="1"/>
  <c r="A100" i="8"/>
  <c r="C279" i="8"/>
  <c r="A279" i="8" s="1"/>
  <c r="A98" i="8"/>
  <c r="C187" i="8"/>
  <c r="A187" i="8" s="1"/>
  <c r="A67" i="8"/>
  <c r="C183" i="8"/>
  <c r="C305" i="8" s="1"/>
  <c r="A305" i="8" s="1"/>
  <c r="A63" i="8"/>
  <c r="C30" i="32"/>
  <c r="A30" i="8"/>
  <c r="A30" i="32" s="1"/>
  <c r="C35" i="32"/>
  <c r="A35" i="8"/>
  <c r="A35" i="32" s="1"/>
  <c r="C38" i="32"/>
  <c r="A38" i="8"/>
  <c r="A38" i="32" s="1"/>
  <c r="C42" i="32"/>
  <c r="A42" i="8"/>
  <c r="A42" i="32" s="1"/>
  <c r="C2" i="32"/>
  <c r="A2" i="8"/>
  <c r="A2" i="32" s="1"/>
  <c r="C32" i="32"/>
  <c r="A32" i="8"/>
  <c r="A32" i="32" s="1"/>
  <c r="C43" i="32"/>
  <c r="A43" i="8"/>
  <c r="A43" i="32" s="1"/>
  <c r="C44" i="32"/>
  <c r="A44" i="8"/>
  <c r="A44" i="32" s="1"/>
  <c r="C229" i="8"/>
  <c r="A109" i="8"/>
  <c r="C353" i="8"/>
  <c r="A353" i="8" s="1"/>
  <c r="C309" i="8"/>
  <c r="A309" i="8" s="1"/>
  <c r="C366" i="8"/>
  <c r="A366" i="8" s="1"/>
  <c r="A219" i="8"/>
  <c r="C336" i="8"/>
  <c r="A336" i="8" s="1"/>
  <c r="C326" i="8"/>
  <c r="A326" i="8" s="1"/>
  <c r="A204" i="8"/>
  <c r="C412" i="8"/>
  <c r="A412" i="8" s="1"/>
  <c r="C393" i="8"/>
  <c r="A393" i="8" s="1"/>
  <c r="C312" i="8"/>
  <c r="A312" i="8" s="1"/>
  <c r="A186" i="8"/>
  <c r="C307" i="8"/>
  <c r="A307" i="8" s="1"/>
  <c r="A183" i="8"/>
  <c r="A285" i="8"/>
  <c r="C354" i="8"/>
  <c r="A354" i="8" s="1"/>
  <c r="C400" i="8"/>
  <c r="A400" i="8" s="1"/>
  <c r="A270" i="8"/>
  <c r="C315" i="8"/>
  <c r="A315" i="8" s="1"/>
  <c r="A192" i="8"/>
  <c r="C405" i="8"/>
  <c r="A405" i="8" s="1"/>
  <c r="A227" i="8"/>
  <c r="C351" i="8"/>
  <c r="A351" i="8" s="1"/>
  <c r="A229" i="8"/>
  <c r="AW220" i="8"/>
  <c r="AW342" i="8" s="1"/>
  <c r="BA220" i="8"/>
  <c r="BA342" i="8" s="1"/>
  <c r="AI222" i="8"/>
  <c r="AI344" i="8" s="1"/>
  <c r="AI437" i="8" s="1"/>
  <c r="AY222" i="8"/>
  <c r="AY344" i="8" s="1"/>
  <c r="AY437" i="8" s="1"/>
  <c r="BC222" i="8"/>
  <c r="BC344" i="8" s="1"/>
  <c r="BC437" i="8" s="1"/>
  <c r="AX223" i="8"/>
  <c r="AX345" i="8" s="1"/>
  <c r="BB223" i="8"/>
  <c r="BB345" i="8" s="1"/>
  <c r="M224" i="8"/>
  <c r="M346" i="8" s="1"/>
  <c r="Q224" i="8"/>
  <c r="Q346" i="8" s="1"/>
  <c r="AO224" i="8"/>
  <c r="AO346" i="8" s="1"/>
  <c r="AW224" i="8"/>
  <c r="AW346" i="8" s="1"/>
  <c r="BA224" i="8"/>
  <c r="BA346" i="8" s="1"/>
  <c r="AY226" i="8"/>
  <c r="AY348" i="8" s="1"/>
  <c r="AX227" i="8"/>
  <c r="AX349" i="8" s="1"/>
  <c r="AE277" i="8"/>
  <c r="AE398" i="8" s="1"/>
  <c r="AR201" i="8"/>
  <c r="AR323" i="8" s="1"/>
  <c r="B205" i="8"/>
  <c r="B327" i="8" s="1"/>
  <c r="BA188" i="8"/>
  <c r="BA310" i="8" s="1"/>
  <c r="AD11" i="32"/>
  <c r="AT11" i="32"/>
  <c r="AC16" i="32"/>
  <c r="AS16" i="32"/>
  <c r="V19" i="32"/>
  <c r="AL19" i="32"/>
  <c r="R23" i="32"/>
  <c r="N27" i="32"/>
  <c r="AT27" i="32"/>
  <c r="N31" i="32"/>
  <c r="AD31" i="32"/>
  <c r="AK20" i="29"/>
  <c r="AT31" i="32"/>
  <c r="L33" i="32"/>
  <c r="X33" i="32"/>
  <c r="X227" i="8"/>
  <c r="X349" i="8" s="1"/>
  <c r="V229" i="8"/>
  <c r="V351" i="8" s="1"/>
  <c r="H244" i="8"/>
  <c r="H365" i="8" s="1"/>
  <c r="P244" i="8"/>
  <c r="P365" i="8" s="1"/>
  <c r="X244" i="8"/>
  <c r="X365" i="8" s="1"/>
  <c r="AF244" i="8"/>
  <c r="AF365" i="8" s="1"/>
  <c r="AN244" i="8"/>
  <c r="AN365" i="8" s="1"/>
  <c r="AV244" i="8"/>
  <c r="AV365" i="8" s="1"/>
  <c r="G245" i="8"/>
  <c r="O245" i="8"/>
  <c r="O366" i="8" s="1"/>
  <c r="W245" i="8"/>
  <c r="W366" i="8" s="1"/>
  <c r="AE245" i="8"/>
  <c r="AE366" i="8" s="1"/>
  <c r="AM245" i="8"/>
  <c r="AM366" i="8" s="1"/>
  <c r="BC245" i="8"/>
  <c r="BC366" i="8" s="1"/>
  <c r="N246" i="8"/>
  <c r="N367" i="8" s="1"/>
  <c r="V246" i="8"/>
  <c r="V367" i="8" s="1"/>
  <c r="AL246" i="8"/>
  <c r="AL367" i="8" s="1"/>
  <c r="AT246" i="8"/>
  <c r="AT367" i="8" s="1"/>
  <c r="BB246" i="8"/>
  <c r="BB367" i="8" s="1"/>
  <c r="N250" i="8"/>
  <c r="N371" i="8" s="1"/>
  <c r="V250" i="8"/>
  <c r="V371" i="8" s="1"/>
  <c r="AD250" i="8"/>
  <c r="AD371" i="8" s="1"/>
  <c r="AT250" i="8"/>
  <c r="AT371" i="8" s="1"/>
  <c r="BB250" i="8"/>
  <c r="BB371" i="8" s="1"/>
  <c r="M251" i="8"/>
  <c r="M372" i="8" s="1"/>
  <c r="AC251" i="8"/>
  <c r="AC372" i="8" s="1"/>
  <c r="AS251" i="8"/>
  <c r="AS372" i="8" s="1"/>
  <c r="L252" i="8"/>
  <c r="L373" i="8" s="1"/>
  <c r="R252" i="8"/>
  <c r="R373" i="8" s="1"/>
  <c r="AB252" i="8"/>
  <c r="AB373" i="8" s="1"/>
  <c r="AH252" i="8"/>
  <c r="AH373" i="8" s="1"/>
  <c r="AR252" i="8"/>
  <c r="AR373" i="8" s="1"/>
  <c r="AX252" i="8"/>
  <c r="AX373" i="8" s="1"/>
  <c r="K253" i="8"/>
  <c r="K374" i="8" s="1"/>
  <c r="Q253" i="8"/>
  <c r="Q374" i="8" s="1"/>
  <c r="AA253" i="8"/>
  <c r="AA374" i="8" s="1"/>
  <c r="AG253" i="8"/>
  <c r="AG374" i="8" s="1"/>
  <c r="AQ253" i="8"/>
  <c r="AQ374" i="8" s="1"/>
  <c r="AW253" i="8"/>
  <c r="AW374" i="8" s="1"/>
  <c r="J254" i="8"/>
  <c r="J375" i="8" s="1"/>
  <c r="P254" i="8"/>
  <c r="P375" i="8" s="1"/>
  <c r="Z254" i="8"/>
  <c r="Z375" i="8" s="1"/>
  <c r="AF254" i="8"/>
  <c r="AF375" i="8" s="1"/>
  <c r="AP254" i="8"/>
  <c r="AP375" i="8" s="1"/>
  <c r="AV254" i="8"/>
  <c r="AV375" i="8" s="1"/>
  <c r="I255" i="8"/>
  <c r="I376" i="8" s="1"/>
  <c r="O255" i="8"/>
  <c r="O376" i="8" s="1"/>
  <c r="Y255" i="8"/>
  <c r="Y376" i="8" s="1"/>
  <c r="AE255" i="8"/>
  <c r="AE376" i="8" s="1"/>
  <c r="AO255" i="8"/>
  <c r="AO376" i="8" s="1"/>
  <c r="AU255" i="8"/>
  <c r="AU376" i="8" s="1"/>
  <c r="H256" i="8"/>
  <c r="H377" i="8" s="1"/>
  <c r="N256" i="8"/>
  <c r="N377" i="8" s="1"/>
  <c r="X256" i="8"/>
  <c r="X377" i="8" s="1"/>
  <c r="AD256" i="8"/>
  <c r="AD377" i="8" s="1"/>
  <c r="X229" i="8"/>
  <c r="X351" i="8" s="1"/>
  <c r="U232" i="8"/>
  <c r="U354" i="8" s="1"/>
  <c r="AD277" i="8"/>
  <c r="AD398" i="8" s="1"/>
  <c r="I232" i="8"/>
  <c r="I354" i="8" s="1"/>
  <c r="R278" i="8"/>
  <c r="R399" i="8" s="1"/>
  <c r="AH278" i="8"/>
  <c r="AH399" i="8" s="1"/>
  <c r="Q279" i="8"/>
  <c r="Q400" i="8" s="1"/>
  <c r="AG279" i="8"/>
  <c r="AG400" i="8" s="1"/>
  <c r="AS283" i="8"/>
  <c r="AS404" i="8" s="1"/>
  <c r="AS436" i="8" s="1"/>
  <c r="L284" i="8"/>
  <c r="L405" i="8" s="1"/>
  <c r="AB284" i="8"/>
  <c r="AB405" i="8" s="1"/>
  <c r="AR284" i="8"/>
  <c r="AR405" i="8" s="1"/>
  <c r="K285" i="8"/>
  <c r="K406" i="8" s="1"/>
  <c r="AA285" i="8"/>
  <c r="AA406" i="8" s="1"/>
  <c r="AQ285" i="8"/>
  <c r="AQ406" i="8" s="1"/>
  <c r="J286" i="8"/>
  <c r="J407" i="8" s="1"/>
  <c r="Z286" i="8"/>
  <c r="Z407" i="8" s="1"/>
  <c r="AY288" i="8"/>
  <c r="AY409" i="8" s="1"/>
  <c r="R289" i="8"/>
  <c r="R410" i="8" s="1"/>
  <c r="AH289" i="8"/>
  <c r="AH410" i="8" s="1"/>
  <c r="AX289" i="8"/>
  <c r="AX410" i="8" s="1"/>
  <c r="Q290" i="8"/>
  <c r="Q411" i="8" s="1"/>
  <c r="AG290" i="8"/>
  <c r="AG411" i="8" s="1"/>
  <c r="AW290" i="8"/>
  <c r="AW411" i="8" s="1"/>
  <c r="G230" i="8"/>
  <c r="AF291" i="8"/>
  <c r="AF412" i="8" s="1"/>
  <c r="AF440" i="8" s="1"/>
  <c r="AM230" i="8"/>
  <c r="AM352" i="8" s="1"/>
  <c r="AM441" i="8" s="1"/>
  <c r="O292" i="8"/>
  <c r="O413" i="8" s="1"/>
  <c r="AU292" i="8"/>
  <c r="AU413" i="8" s="1"/>
  <c r="AD293" i="8"/>
  <c r="AD414" i="8" s="1"/>
  <c r="AK232" i="8"/>
  <c r="AK354" i="8" s="1"/>
  <c r="AY229" i="8"/>
  <c r="AY351" i="8" s="1"/>
  <c r="BC229" i="8"/>
  <c r="BC351" i="8" s="1"/>
  <c r="AX230" i="8"/>
  <c r="AX352" i="8" s="1"/>
  <c r="AX441" i="8" s="1"/>
  <c r="BB230" i="8"/>
  <c r="BB352" i="8" s="1"/>
  <c r="BB441" i="8" s="1"/>
  <c r="AW231" i="8"/>
  <c r="AW353" i="8" s="1"/>
  <c r="BA231" i="8"/>
  <c r="BA353" i="8" s="1"/>
  <c r="AZ232" i="8"/>
  <c r="AZ354" i="8" s="1"/>
  <c r="AW226" i="8"/>
  <c r="AW348" i="8" s="1"/>
  <c r="BB227" i="8"/>
  <c r="BB349" i="8" s="1"/>
  <c r="BA228" i="8"/>
  <c r="BA350" i="8" s="1"/>
  <c r="L229" i="8"/>
  <c r="L351" i="8" s="1"/>
  <c r="T229" i="8"/>
  <c r="T351" i="8" s="1"/>
  <c r="AB229" i="8"/>
  <c r="AB351" i="8" s="1"/>
  <c r="AJ229" i="8"/>
  <c r="AJ351" i="8" s="1"/>
  <c r="AR229" i="8"/>
  <c r="AR351" i="8" s="1"/>
  <c r="AZ229" i="8"/>
  <c r="AZ351" i="8" s="1"/>
  <c r="S230" i="8"/>
  <c r="S352" i="8" s="1"/>
  <c r="S441" i="8" s="1"/>
  <c r="AI230" i="8"/>
  <c r="AI352" i="8" s="1"/>
  <c r="AI441" i="8" s="1"/>
  <c r="AY230" i="8"/>
  <c r="AY352" i="8" s="1"/>
  <c r="AY441" i="8" s="1"/>
  <c r="J231" i="8"/>
  <c r="J353" i="8" s="1"/>
  <c r="R231" i="8"/>
  <c r="R353" i="8" s="1"/>
  <c r="AH231" i="8"/>
  <c r="AH353" i="8" s="1"/>
  <c r="AP231" i="8"/>
  <c r="AP353" i="8" s="1"/>
  <c r="AX231" i="8"/>
  <c r="AX353" i="8" s="1"/>
  <c r="Q232" i="8"/>
  <c r="Q354" i="8" s="1"/>
  <c r="AG232" i="8"/>
  <c r="AG354" i="8" s="1"/>
  <c r="AW232" i="8"/>
  <c r="AW354" i="8" s="1"/>
  <c r="I276" i="8"/>
  <c r="I397" i="8" s="1"/>
  <c r="BB275" i="8"/>
  <c r="BB396" i="8" s="1"/>
  <c r="AA254" i="8"/>
  <c r="AA375" i="8" s="1"/>
  <c r="AV293" i="8"/>
  <c r="AV414" i="8" s="1"/>
  <c r="AN6" i="29"/>
  <c r="K12" i="32"/>
  <c r="AA12" i="32"/>
  <c r="AQ12" i="32"/>
  <c r="AP13" i="32"/>
  <c r="AT25" i="32"/>
  <c r="AK18" i="29"/>
  <c r="D19" i="29"/>
  <c r="R22" i="29"/>
  <c r="V33" i="32"/>
  <c r="AN256" i="8"/>
  <c r="AN377" i="8" s="1"/>
  <c r="AT256" i="8"/>
  <c r="AT377" i="8" s="1"/>
  <c r="G257" i="8"/>
  <c r="M257" i="8"/>
  <c r="M378" i="8" s="1"/>
  <c r="W257" i="8"/>
  <c r="W378" i="8" s="1"/>
  <c r="AC257" i="8"/>
  <c r="AC378" i="8" s="1"/>
  <c r="AM257" i="8"/>
  <c r="AM378" i="8" s="1"/>
  <c r="AS257" i="8"/>
  <c r="AS378" i="8" s="1"/>
  <c r="BC257" i="8"/>
  <c r="BC378" i="8" s="1"/>
  <c r="L258" i="8"/>
  <c r="L379" i="8" s="1"/>
  <c r="V258" i="8"/>
  <c r="V379" i="8" s="1"/>
  <c r="I228" i="8"/>
  <c r="I350" i="8" s="1"/>
  <c r="N231" i="8"/>
  <c r="N353" i="8" s="1"/>
  <c r="AD231" i="8"/>
  <c r="AD353" i="8" s="1"/>
  <c r="AN293" i="8"/>
  <c r="AN414" i="8" s="1"/>
  <c r="AL33" i="32"/>
  <c r="AS42" i="32"/>
  <c r="AP45" i="32"/>
  <c r="Q228" i="8"/>
  <c r="Q350" i="8" s="1"/>
  <c r="AW228" i="8"/>
  <c r="AW350" i="8" s="1"/>
  <c r="H229" i="8"/>
  <c r="H351" i="8" s="1"/>
  <c r="P229" i="8"/>
  <c r="P351" i="8" s="1"/>
  <c r="AF229" i="8"/>
  <c r="AF351" i="8" s="1"/>
  <c r="AN229" i="8"/>
  <c r="AN351" i="8" s="1"/>
  <c r="AV229" i="8"/>
  <c r="AV351" i="8" s="1"/>
  <c r="O230" i="8"/>
  <c r="O352" i="8" s="1"/>
  <c r="O441" i="8" s="1"/>
  <c r="AE230" i="8"/>
  <c r="AE352" i="8" s="1"/>
  <c r="AE441" i="8" s="1"/>
  <c r="AU230" i="8"/>
  <c r="AU352" i="8" s="1"/>
  <c r="AU441" i="8" s="1"/>
  <c r="AT231" i="8"/>
  <c r="AT353" i="8" s="1"/>
  <c r="M232" i="8"/>
  <c r="M354" i="8" s="1"/>
  <c r="AC232" i="8"/>
  <c r="AC354" i="8" s="1"/>
  <c r="AS232" i="8"/>
  <c r="AS354" i="8" s="1"/>
  <c r="AE251" i="8"/>
  <c r="AE372" i="8" s="1"/>
  <c r="AU251" i="8"/>
  <c r="AU372" i="8" s="1"/>
  <c r="AJ293" i="8"/>
  <c r="AJ414" i="8" s="1"/>
  <c r="AM277" i="8"/>
  <c r="AM398" i="8" s="1"/>
  <c r="BC198" i="8"/>
  <c r="BC320" i="8" s="1"/>
  <c r="BA200" i="8"/>
  <c r="BA322" i="8" s="1"/>
  <c r="BA439" i="8" s="1"/>
  <c r="AJ201" i="8"/>
  <c r="AJ323" i="8" s="1"/>
  <c r="AZ201" i="8"/>
  <c r="AZ323" i="8" s="1"/>
  <c r="AY202" i="8"/>
  <c r="AY324" i="8" s="1"/>
  <c r="AX203" i="8"/>
  <c r="AX325" i="8" s="1"/>
  <c r="AW204" i="8"/>
  <c r="AW326" i="8" s="1"/>
  <c r="AR209" i="8"/>
  <c r="AR331" i="8" s="1"/>
  <c r="AQ210" i="8"/>
  <c r="AQ332" i="8" s="1"/>
  <c r="W214" i="8"/>
  <c r="W336" i="8" s="1"/>
  <c r="BC214" i="8"/>
  <c r="BC336" i="8" s="1"/>
  <c r="BA204" i="8"/>
  <c r="BA326" i="8" s="1"/>
  <c r="W274" i="8"/>
  <c r="W395" i="8" s="1"/>
  <c r="AH182" i="8"/>
  <c r="AH304" i="8" s="1"/>
  <c r="AE12" i="32"/>
  <c r="AU12" i="32"/>
  <c r="N13" i="32"/>
  <c r="AG9" i="29"/>
  <c r="J17" i="29"/>
  <c r="Z17" i="29"/>
  <c r="AD29" i="32"/>
  <c r="AT29" i="32"/>
  <c r="X35" i="32"/>
  <c r="BC226" i="8"/>
  <c r="BC348" i="8" s="1"/>
  <c r="AR293" i="8"/>
  <c r="AR414" i="8" s="1"/>
  <c r="BB277" i="8"/>
  <c r="BB398" i="8" s="1"/>
  <c r="AM190" i="8"/>
  <c r="AM312" i="8" s="1"/>
  <c r="U16" i="32"/>
  <c r="AW196" i="8"/>
  <c r="AW318" i="8" s="1"/>
  <c r="AT23" i="32"/>
  <c r="AN205" i="8"/>
  <c r="AN327" i="8" s="1"/>
  <c r="V13" i="29"/>
  <c r="BA208" i="8"/>
  <c r="BA330" i="8" s="1"/>
  <c r="AZ209" i="8"/>
  <c r="AZ331" i="8" s="1"/>
  <c r="AY210" i="8"/>
  <c r="AY332" i="8" s="1"/>
  <c r="V31" i="32"/>
  <c r="AX211" i="8"/>
  <c r="AX333" i="8" s="1"/>
  <c r="AX435" i="8" s="1"/>
  <c r="AW212" i="8"/>
  <c r="AW334" i="8" s="1"/>
  <c r="AS226" i="8"/>
  <c r="AS348" i="8" s="1"/>
  <c r="AY245" i="8"/>
  <c r="AY366" i="8" s="1"/>
  <c r="R246" i="8"/>
  <c r="R367" i="8" s="1"/>
  <c r="Z246" i="8"/>
  <c r="Z367" i="8" s="1"/>
  <c r="AH246" i="8"/>
  <c r="AH367" i="8" s="1"/>
  <c r="AX246" i="8"/>
  <c r="AX367" i="8" s="1"/>
  <c r="I247" i="8"/>
  <c r="I368" i="8" s="1"/>
  <c r="R250" i="8"/>
  <c r="R371" i="8" s="1"/>
  <c r="Q251" i="8"/>
  <c r="Q372" i="8" s="1"/>
  <c r="Y251" i="8"/>
  <c r="Y372" i="8" s="1"/>
  <c r="AA277" i="8"/>
  <c r="K277" i="8"/>
  <c r="K398" i="8" s="1"/>
  <c r="BC190" i="8"/>
  <c r="BC312" i="8" s="1"/>
  <c r="BA192" i="8"/>
  <c r="BA314" i="8" s="1"/>
  <c r="AY194" i="8"/>
  <c r="AY316" i="8" s="1"/>
  <c r="AT199" i="8"/>
  <c r="AT321" i="8" s="1"/>
  <c r="N23" i="32"/>
  <c r="AD23" i="32"/>
  <c r="W206" i="8"/>
  <c r="W328" i="8" s="1"/>
  <c r="BC206" i="8"/>
  <c r="BC328" i="8" s="1"/>
  <c r="AJ209" i="8"/>
  <c r="AJ331" i="8" s="1"/>
  <c r="AL31" i="32"/>
  <c r="AJ33" i="32"/>
  <c r="AI245" i="8"/>
  <c r="AI366" i="8" s="1"/>
  <c r="AQ245" i="8"/>
  <c r="AQ366" i="8" s="1"/>
  <c r="Q247" i="8"/>
  <c r="Q368" i="8" s="1"/>
  <c r="AY249" i="8"/>
  <c r="AY370" i="8" s="1"/>
  <c r="J250" i="8"/>
  <c r="J371" i="8" s="1"/>
  <c r="AH250" i="8"/>
  <c r="AH371" i="8" s="1"/>
  <c r="AP250" i="8"/>
  <c r="AP371" i="8" s="1"/>
  <c r="AX250" i="8"/>
  <c r="AX371" i="8" s="1"/>
  <c r="T3" i="32"/>
  <c r="L6" i="29"/>
  <c r="T6" i="29"/>
  <c r="AI12" i="32"/>
  <c r="T195" i="8"/>
  <c r="T317" i="8" s="1"/>
  <c r="AT17" i="32"/>
  <c r="K204" i="8"/>
  <c r="K326" i="8" s="1"/>
  <c r="BB209" i="8"/>
  <c r="BB331" i="8" s="1"/>
  <c r="BA210" i="8"/>
  <c r="BA332" i="8" s="1"/>
  <c r="AY212" i="8"/>
  <c r="AY334" i="8" s="1"/>
  <c r="AW214" i="8"/>
  <c r="AW336" i="8" s="1"/>
  <c r="AF215" i="8"/>
  <c r="AF337" i="8" s="1"/>
  <c r="AV215" i="8"/>
  <c r="AV337" i="8" s="1"/>
  <c r="BC220" i="8"/>
  <c r="BC342" i="8" s="1"/>
  <c r="AW222" i="8"/>
  <c r="AW344" i="8" s="1"/>
  <c r="AW437" i="8" s="1"/>
  <c r="BC224" i="8"/>
  <c r="BC346" i="8" s="1"/>
  <c r="I230" i="8"/>
  <c r="I352" i="8" s="1"/>
  <c r="I441" i="8" s="1"/>
  <c r="AO230" i="8"/>
  <c r="AO352" i="8" s="1"/>
  <c r="AO441" i="8" s="1"/>
  <c r="X231" i="8"/>
  <c r="X353" i="8" s="1"/>
  <c r="G232" i="8"/>
  <c r="AM232" i="8"/>
  <c r="AM354" i="8" s="1"/>
  <c r="AR183" i="8"/>
  <c r="AR305" i="8" s="1"/>
  <c r="AZ203" i="8"/>
  <c r="AZ325" i="8" s="1"/>
  <c r="AY204" i="8"/>
  <c r="AY326" i="8" s="1"/>
  <c r="AX205" i="8"/>
  <c r="AX327" i="8" s="1"/>
  <c r="AU208" i="8"/>
  <c r="AU330" i="8" s="1"/>
  <c r="R29" i="32"/>
  <c r="AP22" i="29"/>
  <c r="AT33" i="32"/>
  <c r="AR35" i="32"/>
  <c r="BA222" i="8"/>
  <c r="BA344" i="8" s="1"/>
  <c r="BA437" i="8" s="1"/>
  <c r="AY224" i="8"/>
  <c r="AY346" i="8" s="1"/>
  <c r="Z225" i="8"/>
  <c r="Z347" i="8" s="1"/>
  <c r="Y230" i="8"/>
  <c r="Y352" i="8" s="1"/>
  <c r="Y441" i="8" s="1"/>
  <c r="H231" i="8"/>
  <c r="H353" i="8" s="1"/>
  <c r="AN231" i="8"/>
  <c r="AN353" i="8" s="1"/>
  <c r="W232" i="8"/>
  <c r="W354" i="8" s="1"/>
  <c r="BC232" i="8"/>
  <c r="BC354" i="8" s="1"/>
  <c r="AX183" i="8"/>
  <c r="AX305" i="8" s="1"/>
  <c r="BB207" i="8"/>
  <c r="BB329" i="8" s="1"/>
  <c r="AY186" i="8"/>
  <c r="AY308" i="8" s="1"/>
  <c r="BC186" i="8"/>
  <c r="BC308" i="8" s="1"/>
  <c r="AW188" i="8"/>
  <c r="AW310" i="8" s="1"/>
  <c r="K190" i="8"/>
  <c r="K312" i="8" s="1"/>
  <c r="S190" i="8"/>
  <c r="S312" i="8" s="1"/>
  <c r="T252" i="8"/>
  <c r="T373" i="8" s="1"/>
  <c r="Z252" i="8"/>
  <c r="Z373" i="8" s="1"/>
  <c r="AJ252" i="8"/>
  <c r="AJ373" i="8" s="1"/>
  <c r="AP252" i="8"/>
  <c r="AP373" i="8" s="1"/>
  <c r="AZ252" i="8"/>
  <c r="AZ373" i="8" s="1"/>
  <c r="I253" i="8"/>
  <c r="I374" i="8" s="1"/>
  <c r="S253" i="8"/>
  <c r="S374" i="8" s="1"/>
  <c r="C230" i="8"/>
  <c r="BC227" i="8"/>
  <c r="BC349" i="8" s="1"/>
  <c r="BB228" i="8"/>
  <c r="BB350" i="8" s="1"/>
  <c r="BA229" i="8"/>
  <c r="BA351" i="8" s="1"/>
  <c r="AY231" i="8"/>
  <c r="AY353" i="8" s="1"/>
  <c r="A5" i="29"/>
  <c r="Y253" i="8"/>
  <c r="Y374" i="8" s="1"/>
  <c r="AI253" i="8"/>
  <c r="AI374" i="8" s="1"/>
  <c r="AO253" i="8"/>
  <c r="AO374" i="8" s="1"/>
  <c r="AY253" i="8"/>
  <c r="AY374" i="8" s="1"/>
  <c r="H254" i="8"/>
  <c r="H375" i="8" s="1"/>
  <c r="R254" i="8"/>
  <c r="R375" i="8" s="1"/>
  <c r="X254" i="8"/>
  <c r="X375" i="8" s="1"/>
  <c r="AH254" i="8"/>
  <c r="AH375" i="8" s="1"/>
  <c r="AN254" i="8"/>
  <c r="AN375" i="8" s="1"/>
  <c r="AX254" i="8"/>
  <c r="AX375" i="8" s="1"/>
  <c r="G255" i="8"/>
  <c r="Q255" i="8"/>
  <c r="Q376" i="8" s="1"/>
  <c r="W255" i="8"/>
  <c r="W376" i="8" s="1"/>
  <c r="AG255" i="8"/>
  <c r="AG376" i="8" s="1"/>
  <c r="AM255" i="8"/>
  <c r="AM376" i="8" s="1"/>
  <c r="AW255" i="8"/>
  <c r="AW376" i="8" s="1"/>
  <c r="BC255" i="8"/>
  <c r="BC376" i="8" s="1"/>
  <c r="P256" i="8"/>
  <c r="P377" i="8" s="1"/>
  <c r="V256" i="8"/>
  <c r="V377" i="8" s="1"/>
  <c r="AF256" i="8"/>
  <c r="AF377" i="8" s="1"/>
  <c r="AL256" i="8"/>
  <c r="AL377" i="8" s="1"/>
  <c r="AV256" i="8"/>
  <c r="AV377" i="8" s="1"/>
  <c r="BB256" i="8"/>
  <c r="BB377" i="8" s="1"/>
  <c r="O257" i="8"/>
  <c r="O378" i="8" s="1"/>
  <c r="U257" i="8"/>
  <c r="U378" i="8" s="1"/>
  <c r="AE257" i="8"/>
  <c r="AE378" i="8" s="1"/>
  <c r="AK257" i="8"/>
  <c r="AK378" i="8" s="1"/>
  <c r="AU257" i="8"/>
  <c r="AU378" i="8" s="1"/>
  <c r="BA257" i="8"/>
  <c r="BA378" i="8" s="1"/>
  <c r="N258" i="8"/>
  <c r="N379" i="8" s="1"/>
  <c r="T258" i="8"/>
  <c r="T379" i="8" s="1"/>
  <c r="AD258" i="8"/>
  <c r="AD379" i="8" s="1"/>
  <c r="AJ258" i="8"/>
  <c r="AJ379" i="8" s="1"/>
  <c r="AT258" i="8"/>
  <c r="AT379" i="8" s="1"/>
  <c r="M259" i="8"/>
  <c r="M380" i="8" s="1"/>
  <c r="S259" i="8"/>
  <c r="S380" i="8" s="1"/>
  <c r="AC259" i="8"/>
  <c r="AC380" i="8" s="1"/>
  <c r="AI259" i="8"/>
  <c r="AI380" i="8" s="1"/>
  <c r="AS259" i="8"/>
  <c r="AS380" i="8" s="1"/>
  <c r="AY259" i="8"/>
  <c r="AY380" i="8" s="1"/>
  <c r="L260" i="8"/>
  <c r="L381" i="8" s="1"/>
  <c r="R260" i="8"/>
  <c r="R381" i="8" s="1"/>
  <c r="AB260" i="8"/>
  <c r="AB381" i="8" s="1"/>
  <c r="AH260" i="8"/>
  <c r="AH381" i="8" s="1"/>
  <c r="AR260" i="8"/>
  <c r="AR381" i="8" s="1"/>
  <c r="AX260" i="8"/>
  <c r="AX381" i="8" s="1"/>
  <c r="K261" i="8"/>
  <c r="K382" i="8" s="1"/>
  <c r="K438" i="8" s="1"/>
  <c r="Q261" i="8"/>
  <c r="Q382" i="8" s="1"/>
  <c r="Q438" i="8" s="1"/>
  <c r="AA261" i="8"/>
  <c r="AA382" i="8" s="1"/>
  <c r="AA438" i="8" s="1"/>
  <c r="AG261" i="8"/>
  <c r="AG382" i="8" s="1"/>
  <c r="AG438" i="8" s="1"/>
  <c r="AQ261" i="8"/>
  <c r="AQ382" i="8" s="1"/>
  <c r="AQ438" i="8" s="1"/>
  <c r="AW261" i="8"/>
  <c r="AW382" i="8" s="1"/>
  <c r="AW438" i="8" s="1"/>
  <c r="J262" i="8"/>
  <c r="J383" i="8" s="1"/>
  <c r="P262" i="8"/>
  <c r="P383" i="8" s="1"/>
  <c r="Z262" i="8"/>
  <c r="Z383" i="8" s="1"/>
  <c r="AF262" i="8"/>
  <c r="AF383" i="8" s="1"/>
  <c r="AP262" i="8"/>
  <c r="AP383" i="8" s="1"/>
  <c r="AV262" i="8"/>
  <c r="AV383" i="8" s="1"/>
  <c r="I263" i="8"/>
  <c r="I384" i="8" s="1"/>
  <c r="O263" i="8"/>
  <c r="O384" i="8" s="1"/>
  <c r="Y263" i="8"/>
  <c r="Y384" i="8" s="1"/>
  <c r="AE263" i="8"/>
  <c r="AE384" i="8" s="1"/>
  <c r="AO263" i="8"/>
  <c r="AO384" i="8" s="1"/>
  <c r="AU263" i="8"/>
  <c r="AU384" i="8" s="1"/>
  <c r="H264" i="8"/>
  <c r="H385" i="8" s="1"/>
  <c r="N264" i="8"/>
  <c r="N385" i="8" s="1"/>
  <c r="X264" i="8"/>
  <c r="X385" i="8" s="1"/>
  <c r="AD264" i="8"/>
  <c r="AD385" i="8" s="1"/>
  <c r="AN264" i="8"/>
  <c r="AN385" i="8" s="1"/>
  <c r="AT264" i="8"/>
  <c r="AT385" i="8" s="1"/>
  <c r="G265" i="8"/>
  <c r="M265" i="8"/>
  <c r="M386" i="8" s="1"/>
  <c r="W265" i="8"/>
  <c r="W386" i="8" s="1"/>
  <c r="AC265" i="8"/>
  <c r="AC386" i="8" s="1"/>
  <c r="AM265" i="8"/>
  <c r="AM386" i="8" s="1"/>
  <c r="AS265" i="8"/>
  <c r="AS386" i="8" s="1"/>
  <c r="L266" i="8"/>
  <c r="L387" i="8" s="1"/>
  <c r="V266" i="8"/>
  <c r="V387" i="8" s="1"/>
  <c r="AB266" i="8"/>
  <c r="AB387" i="8" s="1"/>
  <c r="AL266" i="8"/>
  <c r="AL387" i="8" s="1"/>
  <c r="AR266" i="8"/>
  <c r="AR387" i="8" s="1"/>
  <c r="BB266" i="8"/>
  <c r="BB387" i="8" s="1"/>
  <c r="K267" i="8"/>
  <c r="K388" i="8" s="1"/>
  <c r="U267" i="8"/>
  <c r="U388" i="8" s="1"/>
  <c r="AA267" i="8"/>
  <c r="AA388" i="8" s="1"/>
  <c r="AK267" i="8"/>
  <c r="AK388" i="8" s="1"/>
  <c r="AQ267" i="8"/>
  <c r="AQ388" i="8" s="1"/>
  <c r="BA267" i="8"/>
  <c r="BA388" i="8" s="1"/>
  <c r="J268" i="8"/>
  <c r="J389" i="8" s="1"/>
  <c r="T268" i="8"/>
  <c r="T389" i="8" s="1"/>
  <c r="Z268" i="8"/>
  <c r="Z389" i="8" s="1"/>
  <c r="AJ268" i="8"/>
  <c r="AJ389" i="8" s="1"/>
  <c r="AP268" i="8"/>
  <c r="AP389" i="8" s="1"/>
  <c r="AZ268" i="8"/>
  <c r="AZ389" i="8" s="1"/>
  <c r="I269" i="8"/>
  <c r="I390" i="8" s="1"/>
  <c r="S269" i="8"/>
  <c r="S390" i="8" s="1"/>
  <c r="Y269" i="8"/>
  <c r="Y390" i="8" s="1"/>
  <c r="AI269" i="8"/>
  <c r="AI390" i="8" s="1"/>
  <c r="AO269" i="8"/>
  <c r="AO390" i="8" s="1"/>
  <c r="AY269" i="8"/>
  <c r="AY390" i="8" s="1"/>
  <c r="H270" i="8"/>
  <c r="H391" i="8" s="1"/>
  <c r="R270" i="8"/>
  <c r="R391" i="8" s="1"/>
  <c r="X270" i="8"/>
  <c r="X391" i="8" s="1"/>
  <c r="AH270" i="8"/>
  <c r="AH391" i="8" s="1"/>
  <c r="AN270" i="8"/>
  <c r="AN391" i="8" s="1"/>
  <c r="AX270" i="8"/>
  <c r="AX391" i="8" s="1"/>
  <c r="G271" i="8"/>
  <c r="Q271" i="8"/>
  <c r="Q392" i="8" s="1"/>
  <c r="W271" i="8"/>
  <c r="W392" i="8" s="1"/>
  <c r="AG271" i="8"/>
  <c r="AG392" i="8" s="1"/>
  <c r="AM271" i="8"/>
  <c r="AM392" i="8" s="1"/>
  <c r="BC271" i="8"/>
  <c r="BC392" i="8" s="1"/>
  <c r="P272" i="8"/>
  <c r="P393" i="8" s="1"/>
  <c r="P434" i="8" s="1"/>
  <c r="V272" i="8"/>
  <c r="V393" i="8" s="1"/>
  <c r="V434" i="8" s="1"/>
  <c r="AF272" i="8"/>
  <c r="AF393" i="8" s="1"/>
  <c r="AF434" i="8" s="1"/>
  <c r="AL272" i="8"/>
  <c r="AL393" i="8" s="1"/>
  <c r="AL434" i="8" s="1"/>
  <c r="AV272" i="8"/>
  <c r="AV393" i="8" s="1"/>
  <c r="AV434" i="8" s="1"/>
  <c r="BB272" i="8"/>
  <c r="BB393" i="8" s="1"/>
  <c r="BB434" i="8" s="1"/>
  <c r="O273" i="8"/>
  <c r="O394" i="8" s="1"/>
  <c r="U273" i="8"/>
  <c r="U394" i="8" s="1"/>
  <c r="AE273" i="8"/>
  <c r="AE394" i="8" s="1"/>
  <c r="AK273" i="8"/>
  <c r="AK394" i="8" s="1"/>
  <c r="AU273" i="8"/>
  <c r="AU394" i="8" s="1"/>
  <c r="BA273" i="8"/>
  <c r="BA394" i="8" s="1"/>
  <c r="N274" i="8"/>
  <c r="N395" i="8" s="1"/>
  <c r="T274" i="8"/>
  <c r="T395" i="8" s="1"/>
  <c r="AD274" i="8"/>
  <c r="AD395" i="8" s="1"/>
  <c r="AJ274" i="8"/>
  <c r="AJ395" i="8" s="1"/>
  <c r="AT274" i="8"/>
  <c r="AT395" i="8" s="1"/>
  <c r="AZ274" i="8"/>
  <c r="AZ395" i="8" s="1"/>
  <c r="H275" i="8"/>
  <c r="H396" i="8" s="1"/>
  <c r="M275" i="8"/>
  <c r="M396" i="8" s="1"/>
  <c r="X275" i="8"/>
  <c r="X396" i="8" s="1"/>
  <c r="AC275" i="8"/>
  <c r="AC396" i="8" s="1"/>
  <c r="AN275" i="8"/>
  <c r="AN396" i="8" s="1"/>
  <c r="AS275" i="8"/>
  <c r="AS396" i="8" s="1"/>
  <c r="G276" i="8"/>
  <c r="L276" i="8"/>
  <c r="L397" i="8" s="1"/>
  <c r="W276" i="8"/>
  <c r="W397" i="8" s="1"/>
  <c r="AB276" i="8"/>
  <c r="AB397" i="8" s="1"/>
  <c r="AM276" i="8"/>
  <c r="AM397" i="8" s="1"/>
  <c r="AR276" i="8"/>
  <c r="AR397" i="8" s="1"/>
  <c r="BC276" i="8"/>
  <c r="BC397" i="8" s="1"/>
  <c r="BB217" i="8"/>
  <c r="BB339" i="8" s="1"/>
  <c r="AH281" i="8"/>
  <c r="AH402" i="8" s="1"/>
  <c r="AX281" i="8"/>
  <c r="AX402" i="8" s="1"/>
  <c r="Q282" i="8"/>
  <c r="Q403" i="8" s="1"/>
  <c r="AD282" i="8"/>
  <c r="AD403" i="8" s="1"/>
  <c r="AL282" i="8"/>
  <c r="AL403" i="8" s="1"/>
  <c r="AT282" i="8"/>
  <c r="AT403" i="8" s="1"/>
  <c r="M283" i="8"/>
  <c r="M404" i="8" s="1"/>
  <c r="M436" i="8" s="1"/>
  <c r="U283" i="8"/>
  <c r="U404" i="8" s="1"/>
  <c r="U436" i="8" s="1"/>
  <c r="AC283" i="8"/>
  <c r="AC404" i="8" s="1"/>
  <c r="AC436" i="8" s="1"/>
  <c r="AR287" i="8"/>
  <c r="AR408" i="8" s="1"/>
  <c r="AZ287" i="8"/>
  <c r="AZ408" i="8" s="1"/>
  <c r="K288" i="8"/>
  <c r="K409" i="8" s="1"/>
  <c r="S288" i="8"/>
  <c r="S409" i="8" s="1"/>
  <c r="AA288" i="8"/>
  <c r="AA409" i="8" s="1"/>
  <c r="AI288" i="8"/>
  <c r="AI409" i="8" s="1"/>
  <c r="AV288" i="8"/>
  <c r="AV409" i="8" s="1"/>
  <c r="G289" i="8"/>
  <c r="O289" i="8"/>
  <c r="O410" i="8" s="1"/>
  <c r="W289" i="8"/>
  <c r="W410" i="8" s="1"/>
  <c r="AE289" i="8"/>
  <c r="AE410" i="8" s="1"/>
  <c r="AM289" i="8"/>
  <c r="AM410" i="8" s="1"/>
  <c r="AU289" i="8"/>
  <c r="AU410" i="8" s="1"/>
  <c r="BC289" i="8"/>
  <c r="BC410" i="8" s="1"/>
  <c r="N290" i="8"/>
  <c r="N411" i="8" s="1"/>
  <c r="V290" i="8"/>
  <c r="V411" i="8" s="1"/>
  <c r="AD290" i="8"/>
  <c r="AD411" i="8" s="1"/>
  <c r="AL290" i="8"/>
  <c r="AL411" i="8" s="1"/>
  <c r="AT290" i="8"/>
  <c r="AT411" i="8" s="1"/>
  <c r="BB290" i="8"/>
  <c r="BB411" i="8" s="1"/>
  <c r="K291" i="8"/>
  <c r="K412" i="8" s="1"/>
  <c r="K440" i="8" s="1"/>
  <c r="AC291" i="8"/>
  <c r="AC412" i="8" s="1"/>
  <c r="AC440" i="8" s="1"/>
  <c r="AK291" i="8"/>
  <c r="AK412" i="8" s="1"/>
  <c r="AK440" i="8" s="1"/>
  <c r="AQ291" i="8"/>
  <c r="AQ412" i="8" s="1"/>
  <c r="AQ440" i="8" s="1"/>
  <c r="G292" i="8"/>
  <c r="L292" i="8"/>
  <c r="L413" i="8" s="1"/>
  <c r="T292" i="8"/>
  <c r="T413" i="8" s="1"/>
  <c r="Z292" i="8"/>
  <c r="Z413" i="8" s="1"/>
  <c r="AM292" i="8"/>
  <c r="AM413" i="8" s="1"/>
  <c r="AR292" i="8"/>
  <c r="AR413" i="8" s="1"/>
  <c r="AZ292" i="8"/>
  <c r="AZ413" i="8" s="1"/>
  <c r="I293" i="8"/>
  <c r="I414" i="8" s="1"/>
  <c r="V293" i="8"/>
  <c r="V414" i="8" s="1"/>
  <c r="AA293" i="8"/>
  <c r="AA414" i="8" s="1"/>
  <c r="AI293" i="8"/>
  <c r="AI414" i="8" s="1"/>
  <c r="AO293" i="8"/>
  <c r="AO414" i="8" s="1"/>
  <c r="BB293" i="8"/>
  <c r="BB414" i="8" s="1"/>
  <c r="AB258" i="8"/>
  <c r="AB379" i="8" s="1"/>
  <c r="AL258" i="8"/>
  <c r="AL379" i="8" s="1"/>
  <c r="AR258" i="8"/>
  <c r="AR379" i="8" s="1"/>
  <c r="BB258" i="8"/>
  <c r="BB379" i="8" s="1"/>
  <c r="K259" i="8"/>
  <c r="K380" i="8" s="1"/>
  <c r="U259" i="8"/>
  <c r="U380" i="8" s="1"/>
  <c r="AA259" i="8"/>
  <c r="AA380" i="8" s="1"/>
  <c r="AK259" i="8"/>
  <c r="AK380" i="8" s="1"/>
  <c r="AQ259" i="8"/>
  <c r="AQ380" i="8" s="1"/>
  <c r="BA259" i="8"/>
  <c r="BA380" i="8" s="1"/>
  <c r="J260" i="8"/>
  <c r="J381" i="8" s="1"/>
  <c r="T260" i="8"/>
  <c r="T381" i="8" s="1"/>
  <c r="Z260" i="8"/>
  <c r="Z381" i="8" s="1"/>
  <c r="AJ260" i="8"/>
  <c r="AJ381" i="8" s="1"/>
  <c r="AP260" i="8"/>
  <c r="AP381" i="8" s="1"/>
  <c r="AZ260" i="8"/>
  <c r="AZ381" i="8" s="1"/>
  <c r="I261" i="8"/>
  <c r="I382" i="8" s="1"/>
  <c r="I438" i="8" s="1"/>
  <c r="S261" i="8"/>
  <c r="S382" i="8" s="1"/>
  <c r="S438" i="8" s="1"/>
  <c r="Y261" i="8"/>
  <c r="Y382" i="8" s="1"/>
  <c r="Y438" i="8" s="1"/>
  <c r="AI261" i="8"/>
  <c r="AI382" i="8" s="1"/>
  <c r="AI438" i="8" s="1"/>
  <c r="AO261" i="8"/>
  <c r="AO382" i="8" s="1"/>
  <c r="AO438" i="8" s="1"/>
  <c r="AY261" i="8"/>
  <c r="AY382" i="8" s="1"/>
  <c r="AY438" i="8" s="1"/>
  <c r="H262" i="8"/>
  <c r="H383" i="8" s="1"/>
  <c r="R262" i="8"/>
  <c r="R383" i="8" s="1"/>
  <c r="X262" i="8"/>
  <c r="X383" i="8" s="1"/>
  <c r="AH262" i="8"/>
  <c r="AH383" i="8" s="1"/>
  <c r="AN262" i="8"/>
  <c r="AN383" i="8" s="1"/>
  <c r="AX262" i="8"/>
  <c r="AX383" i="8" s="1"/>
  <c r="G263" i="8"/>
  <c r="Q263" i="8"/>
  <c r="Q384" i="8" s="1"/>
  <c r="W263" i="8"/>
  <c r="W384" i="8" s="1"/>
  <c r="AG263" i="8"/>
  <c r="AG384" i="8" s="1"/>
  <c r="AM263" i="8"/>
  <c r="AM384" i="8" s="1"/>
  <c r="BC263" i="8"/>
  <c r="BC384" i="8" s="1"/>
  <c r="P264" i="8"/>
  <c r="P385" i="8" s="1"/>
  <c r="V264" i="8"/>
  <c r="V385" i="8" s="1"/>
  <c r="AF264" i="8"/>
  <c r="AF385" i="8" s="1"/>
  <c r="AL264" i="8"/>
  <c r="AL385" i="8" s="1"/>
  <c r="AV264" i="8"/>
  <c r="AV385" i="8" s="1"/>
  <c r="O265" i="8"/>
  <c r="O386" i="8" s="1"/>
  <c r="U265" i="8"/>
  <c r="U386" i="8" s="1"/>
  <c r="AE265" i="8"/>
  <c r="AE386" i="8" s="1"/>
  <c r="AK265" i="8"/>
  <c r="AK386" i="8" s="1"/>
  <c r="AU265" i="8"/>
  <c r="AU386" i="8" s="1"/>
  <c r="BA265" i="8"/>
  <c r="BA386" i="8" s="1"/>
  <c r="N266" i="8"/>
  <c r="N387" i="8" s="1"/>
  <c r="T266" i="8"/>
  <c r="T387" i="8" s="1"/>
  <c r="AD266" i="8"/>
  <c r="AD387" i="8" s="1"/>
  <c r="AJ266" i="8"/>
  <c r="AJ387" i="8" s="1"/>
  <c r="AT266" i="8"/>
  <c r="AT387" i="8" s="1"/>
  <c r="AZ266" i="8"/>
  <c r="AZ387" i="8" s="1"/>
  <c r="M267" i="8"/>
  <c r="M388" i="8" s="1"/>
  <c r="S267" i="8"/>
  <c r="S388" i="8" s="1"/>
  <c r="AC267" i="8"/>
  <c r="AC388" i="8" s="1"/>
  <c r="AI267" i="8"/>
  <c r="AI388" i="8" s="1"/>
  <c r="AS267" i="8"/>
  <c r="AS388" i="8" s="1"/>
  <c r="AY267" i="8"/>
  <c r="AY388" i="8" s="1"/>
  <c r="L268" i="8"/>
  <c r="L389" i="8" s="1"/>
  <c r="R268" i="8"/>
  <c r="R389" i="8" s="1"/>
  <c r="AB268" i="8"/>
  <c r="AB389" i="8" s="1"/>
  <c r="AH268" i="8"/>
  <c r="AH389" i="8" s="1"/>
  <c r="AR268" i="8"/>
  <c r="AR389" i="8" s="1"/>
  <c r="K269" i="8"/>
  <c r="K390" i="8" s="1"/>
  <c r="Q269" i="8"/>
  <c r="Q390" i="8" s="1"/>
  <c r="AA269" i="8"/>
  <c r="AA390" i="8" s="1"/>
  <c r="AG269" i="8"/>
  <c r="AG390" i="8" s="1"/>
  <c r="AQ269" i="8"/>
  <c r="AQ390" i="8" s="1"/>
  <c r="AW269" i="8"/>
  <c r="AW390" i="8" s="1"/>
  <c r="J270" i="8"/>
  <c r="J391" i="8" s="1"/>
  <c r="P270" i="8"/>
  <c r="P391" i="8" s="1"/>
  <c r="Z270" i="8"/>
  <c r="Z391" i="8" s="1"/>
  <c r="AF270" i="8"/>
  <c r="AF391" i="8" s="1"/>
  <c r="AP270" i="8"/>
  <c r="AP391" i="8" s="1"/>
  <c r="AV270" i="8"/>
  <c r="AV391" i="8" s="1"/>
  <c r="I271" i="8"/>
  <c r="I392" i="8" s="1"/>
  <c r="O271" i="8"/>
  <c r="O392" i="8" s="1"/>
  <c r="Y271" i="8"/>
  <c r="Y392" i="8" s="1"/>
  <c r="AE271" i="8"/>
  <c r="AE392" i="8" s="1"/>
  <c r="AO271" i="8"/>
  <c r="AO392" i="8" s="1"/>
  <c r="AU271" i="8"/>
  <c r="AU392" i="8" s="1"/>
  <c r="H272" i="8"/>
  <c r="H393" i="8" s="1"/>
  <c r="H434" i="8" s="1"/>
  <c r="N272" i="8"/>
  <c r="N393" i="8" s="1"/>
  <c r="N434" i="8" s="1"/>
  <c r="X272" i="8"/>
  <c r="X393" i="8" s="1"/>
  <c r="X434" i="8" s="1"/>
  <c r="AD272" i="8"/>
  <c r="AD393" i="8" s="1"/>
  <c r="AD434" i="8" s="1"/>
  <c r="AN272" i="8"/>
  <c r="AN393" i="8" s="1"/>
  <c r="AN434" i="8" s="1"/>
  <c r="AT272" i="8"/>
  <c r="AT393" i="8" s="1"/>
  <c r="AT434" i="8" s="1"/>
  <c r="G273" i="8"/>
  <c r="M273" i="8"/>
  <c r="M394" i="8" s="1"/>
  <c r="W273" i="8"/>
  <c r="W394" i="8" s="1"/>
  <c r="AC273" i="8"/>
  <c r="AC394" i="8" s="1"/>
  <c r="AM273" i="8"/>
  <c r="AM394" i="8" s="1"/>
  <c r="AS273" i="8"/>
  <c r="AS394" i="8" s="1"/>
  <c r="BC273" i="8"/>
  <c r="BC394" i="8" s="1"/>
  <c r="L274" i="8"/>
  <c r="L395" i="8" s="1"/>
  <c r="V274" i="8"/>
  <c r="V395" i="8" s="1"/>
  <c r="AB274" i="8"/>
  <c r="AB395" i="8" s="1"/>
  <c r="AL274" i="8"/>
  <c r="AL395" i="8" s="1"/>
  <c r="AR274" i="8"/>
  <c r="AR395" i="8" s="1"/>
  <c r="BB274" i="8"/>
  <c r="BB395" i="8" s="1"/>
  <c r="P275" i="8"/>
  <c r="P396" i="8" s="1"/>
  <c r="U275" i="8"/>
  <c r="U396" i="8" s="1"/>
  <c r="AF275" i="8"/>
  <c r="AF396" i="8" s="1"/>
  <c r="AK275" i="8"/>
  <c r="AK396" i="8" s="1"/>
  <c r="O276" i="8"/>
  <c r="O397" i="8" s="1"/>
  <c r="T276" i="8"/>
  <c r="T397" i="8" s="1"/>
  <c r="AE276" i="8"/>
  <c r="AE397" i="8" s="1"/>
  <c r="AJ276" i="8"/>
  <c r="AJ397" i="8" s="1"/>
  <c r="AU276" i="8"/>
  <c r="AU397" i="8" s="1"/>
  <c r="AZ276" i="8"/>
  <c r="AZ397" i="8" s="1"/>
  <c r="AO279" i="8"/>
  <c r="AO400" i="8" s="1"/>
  <c r="AW279" i="8"/>
  <c r="AW400" i="8" s="1"/>
  <c r="H280" i="8"/>
  <c r="H401" i="8" s="1"/>
  <c r="P280" i="8"/>
  <c r="P401" i="8" s="1"/>
  <c r="X280" i="8"/>
  <c r="X401" i="8" s="1"/>
  <c r="AF280" i="8"/>
  <c r="AF401" i="8" s="1"/>
  <c r="AN280" i="8"/>
  <c r="AN401" i="8" s="1"/>
  <c r="AV280" i="8"/>
  <c r="AV401" i="8" s="1"/>
  <c r="G281" i="8"/>
  <c r="O281" i="8"/>
  <c r="O402" i="8" s="1"/>
  <c r="W281" i="8"/>
  <c r="W402" i="8" s="1"/>
  <c r="AF283" i="8"/>
  <c r="AF404" i="8" s="1"/>
  <c r="AF436" i="8" s="1"/>
  <c r="AN283" i="8"/>
  <c r="AN404" i="8" s="1"/>
  <c r="AN436" i="8" s="1"/>
  <c r="AV283" i="8"/>
  <c r="AV404" i="8" s="1"/>
  <c r="AV436" i="8" s="1"/>
  <c r="G284" i="8"/>
  <c r="O284" i="8"/>
  <c r="O405" i="8" s="1"/>
  <c r="W284" i="8"/>
  <c r="W405" i="8" s="1"/>
  <c r="AE284" i="8"/>
  <c r="AE405" i="8" s="1"/>
  <c r="AM284" i="8"/>
  <c r="AM405" i="8" s="1"/>
  <c r="AU284" i="8"/>
  <c r="AU405" i="8" s="1"/>
  <c r="BC284" i="8"/>
  <c r="BC405" i="8" s="1"/>
  <c r="N285" i="8"/>
  <c r="N406" i="8" s="1"/>
  <c r="V285" i="8"/>
  <c r="V406" i="8" s="1"/>
  <c r="AD285" i="8"/>
  <c r="AD406" i="8" s="1"/>
  <c r="AL285" i="8"/>
  <c r="AL406" i="8" s="1"/>
  <c r="AT285" i="8"/>
  <c r="AT406" i="8" s="1"/>
  <c r="BB285" i="8"/>
  <c r="BB406" i="8" s="1"/>
  <c r="M286" i="8"/>
  <c r="M407" i="8" s="1"/>
  <c r="U286" i="8"/>
  <c r="U407" i="8" s="1"/>
  <c r="AP286" i="8"/>
  <c r="AP407" i="8" s="1"/>
  <c r="I287" i="8"/>
  <c r="I408" i="8" s="1"/>
  <c r="Q287" i="8"/>
  <c r="Q408" i="8" s="1"/>
  <c r="Y287" i="8"/>
  <c r="Y408" i="8" s="1"/>
  <c r="AG287" i="8"/>
  <c r="AG408" i="8" s="1"/>
  <c r="H291" i="8"/>
  <c r="H412" i="8" s="1"/>
  <c r="H440" i="8" s="1"/>
  <c r="M291" i="8"/>
  <c r="M412" i="8" s="1"/>
  <c r="M440" i="8" s="1"/>
  <c r="U291" i="8"/>
  <c r="U412" i="8" s="1"/>
  <c r="U440" i="8" s="1"/>
  <c r="AA291" i="8"/>
  <c r="AA412" i="8" s="1"/>
  <c r="AA440" i="8" s="1"/>
  <c r="AN291" i="8"/>
  <c r="AN412" i="8" s="1"/>
  <c r="AN440" i="8" s="1"/>
  <c r="AS291" i="8"/>
  <c r="AS412" i="8" s="1"/>
  <c r="AS440" i="8" s="1"/>
  <c r="BA291" i="8"/>
  <c r="BA412" i="8" s="1"/>
  <c r="BA440" i="8" s="1"/>
  <c r="J292" i="8"/>
  <c r="J413" i="8" s="1"/>
  <c r="W292" i="8"/>
  <c r="W413" i="8" s="1"/>
  <c r="AB292" i="8"/>
  <c r="AB413" i="8" s="1"/>
  <c r="AJ292" i="8"/>
  <c r="AJ413" i="8" s="1"/>
  <c r="AP292" i="8"/>
  <c r="AP413" i="8" s="1"/>
  <c r="BC292" i="8"/>
  <c r="BC413" i="8" s="1"/>
  <c r="K293" i="8"/>
  <c r="K414" i="8" s="1"/>
  <c r="S293" i="8"/>
  <c r="S414" i="8" s="1"/>
  <c r="Y293" i="8"/>
  <c r="Y414" i="8" s="1"/>
  <c r="AL293" i="8"/>
  <c r="AL414" i="8" s="1"/>
  <c r="AQ293" i="8"/>
  <c r="AQ414" i="8" s="1"/>
  <c r="AY293" i="8"/>
  <c r="AY414" i="8" s="1"/>
  <c r="O277" i="8"/>
  <c r="O398" i="8" s="1"/>
  <c r="B272" i="8"/>
  <c r="B393" i="8" s="1"/>
  <c r="AB197" i="8"/>
  <c r="AB319" i="8" s="1"/>
  <c r="AT209" i="8"/>
  <c r="AT331" i="8" s="1"/>
  <c r="Q190" i="8"/>
  <c r="Q312" i="8" s="1"/>
  <c r="S243" i="8"/>
  <c r="S364" i="8" s="1"/>
  <c r="V243" i="8"/>
  <c r="V364" i="8" s="1"/>
  <c r="U206" i="8"/>
  <c r="U328" i="8" s="1"/>
  <c r="AO232" i="8"/>
  <c r="AO354" i="8" s="1"/>
  <c r="AX209" i="8"/>
  <c r="AX331" i="8" s="1"/>
  <c r="AW286" i="8"/>
  <c r="AW407" i="8" s="1"/>
  <c r="P287" i="8"/>
  <c r="P408" i="8" s="1"/>
  <c r="AF287" i="8"/>
  <c r="AF408" i="8" s="1"/>
  <c r="T288" i="8"/>
  <c r="T409" i="8" s="1"/>
  <c r="AJ288" i="8"/>
  <c r="AJ409" i="8" s="1"/>
  <c r="G291" i="8"/>
  <c r="L291" i="8"/>
  <c r="L412" i="8" s="1"/>
  <c r="L440" i="8" s="1"/>
  <c r="AM291" i="8"/>
  <c r="AM412" i="8" s="1"/>
  <c r="AM440" i="8" s="1"/>
  <c r="AR291" i="8"/>
  <c r="AR412" i="8" s="1"/>
  <c r="AR440" i="8" s="1"/>
  <c r="V292" i="8"/>
  <c r="V413" i="8" s="1"/>
  <c r="AA292" i="8"/>
  <c r="AA413" i="8" s="1"/>
  <c r="BB292" i="8"/>
  <c r="BB413" i="8" s="1"/>
  <c r="J293" i="8"/>
  <c r="J414" i="8" s="1"/>
  <c r="AK293" i="8"/>
  <c r="AK414" i="8" s="1"/>
  <c r="AP293" i="8"/>
  <c r="AP414" i="8" s="1"/>
  <c r="AZ226" i="8"/>
  <c r="AZ348" i="8" s="1"/>
  <c r="AY227" i="8"/>
  <c r="AY349" i="8" s="1"/>
  <c r="J48" i="32"/>
  <c r="AP48" i="32"/>
  <c r="AX228" i="8"/>
  <c r="AX350" i="8" s="1"/>
  <c r="AW229" i="8"/>
  <c r="AW351" i="8" s="1"/>
  <c r="AZ230" i="8"/>
  <c r="AZ352" i="8" s="1"/>
  <c r="AZ441" i="8" s="1"/>
  <c r="R209" i="8"/>
  <c r="R331" i="8" s="1"/>
  <c r="BB183" i="8"/>
  <c r="BB305" i="8" s="1"/>
  <c r="BA184" i="8"/>
  <c r="BA306" i="8" s="1"/>
  <c r="AZ185" i="8"/>
  <c r="AZ307" i="8" s="1"/>
  <c r="AX187" i="8"/>
  <c r="AX309" i="8" s="1"/>
  <c r="BA196" i="8"/>
  <c r="BA318" i="8" s="1"/>
  <c r="AW200" i="8"/>
  <c r="AW322" i="8" s="1"/>
  <c r="AW439" i="8" s="1"/>
  <c r="Y208" i="8"/>
  <c r="Y330" i="8" s="1"/>
  <c r="AN209" i="8"/>
  <c r="AN331" i="8" s="1"/>
  <c r="BC210" i="8"/>
  <c r="BC332" i="8" s="1"/>
  <c r="AZ213" i="8"/>
  <c r="AZ335" i="8" s="1"/>
  <c r="M226" i="8"/>
  <c r="M348" i="8" s="1"/>
  <c r="N229" i="8"/>
  <c r="N351" i="8" s="1"/>
  <c r="AD229" i="8"/>
  <c r="AD351" i="8" s="1"/>
  <c r="BB229" i="8"/>
  <c r="BB351" i="8" s="1"/>
  <c r="AK230" i="8"/>
  <c r="AK352" i="8" s="1"/>
  <c r="AK441" i="8" s="1"/>
  <c r="T231" i="8"/>
  <c r="T353" i="8" s="1"/>
  <c r="AA232" i="8"/>
  <c r="AA354" i="8" s="1"/>
  <c r="AB183" i="8"/>
  <c r="AB305" i="8" s="1"/>
  <c r="U247" i="8"/>
  <c r="U368" i="8" s="1"/>
  <c r="AK247" i="8"/>
  <c r="AK368" i="8" s="1"/>
  <c r="BA247" i="8"/>
  <c r="BA368" i="8" s="1"/>
  <c r="L248" i="8"/>
  <c r="L369" i="8" s="1"/>
  <c r="T248" i="8"/>
  <c r="T369" i="8" s="1"/>
  <c r="AJ248" i="8"/>
  <c r="AJ369" i="8" s="1"/>
  <c r="AR248" i="8"/>
  <c r="AR369" i="8" s="1"/>
  <c r="AZ248" i="8"/>
  <c r="AZ369" i="8" s="1"/>
  <c r="S249" i="8"/>
  <c r="S370" i="8" s="1"/>
  <c r="AA249" i="8"/>
  <c r="AA370" i="8" s="1"/>
  <c r="AL229" i="8"/>
  <c r="AL351" i="8" s="1"/>
  <c r="K230" i="8"/>
  <c r="K352" i="8" s="1"/>
  <c r="K441" i="8" s="1"/>
  <c r="BB195" i="8"/>
  <c r="BB317" i="8" s="1"/>
  <c r="AW184" i="8"/>
  <c r="AW306" i="8" s="1"/>
  <c r="BB187" i="8"/>
  <c r="BB309" i="8" s="1"/>
  <c r="AZ189" i="8"/>
  <c r="AZ311" i="8" s="1"/>
  <c r="AX199" i="8"/>
  <c r="AX321" i="8" s="1"/>
  <c r="BA212" i="8"/>
  <c r="BA334" i="8" s="1"/>
  <c r="AY214" i="8"/>
  <c r="AY336" i="8" s="1"/>
  <c r="AX215" i="8"/>
  <c r="AX337" i="8" s="1"/>
  <c r="AT229" i="8"/>
  <c r="AT351" i="8" s="1"/>
  <c r="AC230" i="8"/>
  <c r="AC352" i="8" s="1"/>
  <c r="AC441" i="8" s="1"/>
  <c r="L231" i="8"/>
  <c r="L353" i="8" s="1"/>
  <c r="AR231" i="8"/>
  <c r="AR353" i="8" s="1"/>
  <c r="AZ231" i="8"/>
  <c r="AZ353" i="8" s="1"/>
  <c r="AI232" i="8"/>
  <c r="AI354" i="8" s="1"/>
  <c r="L183" i="8"/>
  <c r="L305" i="8" s="1"/>
  <c r="AZ183" i="8"/>
  <c r="AZ305" i="8" s="1"/>
  <c r="AC247" i="8"/>
  <c r="AC368" i="8" s="1"/>
  <c r="AI249" i="8"/>
  <c r="AI370" i="8" s="1"/>
  <c r="K214" i="8"/>
  <c r="K336" i="8" s="1"/>
  <c r="AA214" i="8"/>
  <c r="AA336" i="8" s="1"/>
  <c r="AQ214" i="8"/>
  <c r="AQ336" i="8" s="1"/>
  <c r="I278" i="8"/>
  <c r="I399" i="8" s="1"/>
  <c r="N278" i="8"/>
  <c r="N399" i="8" s="1"/>
  <c r="Y278" i="8"/>
  <c r="Y399" i="8" s="1"/>
  <c r="AD278" i="8"/>
  <c r="AD399" i="8" s="1"/>
  <c r="AO278" i="8"/>
  <c r="AO399" i="8" s="1"/>
  <c r="AT278" i="8"/>
  <c r="AT399" i="8" s="1"/>
  <c r="H279" i="8"/>
  <c r="H400" i="8" s="1"/>
  <c r="M279" i="8"/>
  <c r="M400" i="8" s="1"/>
  <c r="X279" i="8"/>
  <c r="X400" i="8" s="1"/>
  <c r="AC279" i="8"/>
  <c r="AC400" i="8" s="1"/>
  <c r="AL281" i="8"/>
  <c r="AL402" i="8" s="1"/>
  <c r="BB281" i="8"/>
  <c r="BB402" i="8" s="1"/>
  <c r="U282" i="8"/>
  <c r="U403" i="8" s="1"/>
  <c r="AP282" i="8"/>
  <c r="AP403" i="8" s="1"/>
  <c r="I283" i="8"/>
  <c r="I404" i="8" s="1"/>
  <c r="I436" i="8" s="1"/>
  <c r="Y283" i="8"/>
  <c r="Y404" i="8" s="1"/>
  <c r="Y436" i="8" s="1"/>
  <c r="AV287" i="8"/>
  <c r="AV408" i="8" s="1"/>
  <c r="O288" i="8"/>
  <c r="O409" i="8" s="1"/>
  <c r="AE288" i="8"/>
  <c r="AE409" i="8" s="1"/>
  <c r="AZ288" i="8"/>
  <c r="AZ409" i="8" s="1"/>
  <c r="S289" i="8"/>
  <c r="S410" i="8" s="1"/>
  <c r="AI289" i="8"/>
  <c r="AI410" i="8" s="1"/>
  <c r="AY289" i="8"/>
  <c r="AY410" i="8" s="1"/>
  <c r="R290" i="8"/>
  <c r="R411" i="8" s="1"/>
  <c r="AH290" i="8"/>
  <c r="AH411" i="8" s="1"/>
  <c r="AX290" i="8"/>
  <c r="AX411" i="8" s="1"/>
  <c r="AG291" i="8"/>
  <c r="AG412" i="8" s="1"/>
  <c r="AG440" i="8" s="1"/>
  <c r="P292" i="8"/>
  <c r="P413" i="8" s="1"/>
  <c r="AV292" i="8"/>
  <c r="AV413" i="8" s="1"/>
  <c r="AE293" i="8"/>
  <c r="AE414" i="8" s="1"/>
  <c r="P7" i="32"/>
  <c r="B201" i="8"/>
  <c r="B323" i="8" s="1"/>
  <c r="D197" i="8"/>
  <c r="D319" i="8" s="1"/>
  <c r="AB207" i="8"/>
  <c r="AB329" i="8" s="1"/>
  <c r="AQ230" i="8"/>
  <c r="AQ352" i="8" s="1"/>
  <c r="AQ441" i="8" s="1"/>
  <c r="Z231" i="8"/>
  <c r="Z353" i="8" s="1"/>
  <c r="AY198" i="8"/>
  <c r="AY320" i="8" s="1"/>
  <c r="AY206" i="8"/>
  <c r="AY328" i="8" s="1"/>
  <c r="AX184" i="8"/>
  <c r="AX306" i="8" s="1"/>
  <c r="BB184" i="8"/>
  <c r="BB306" i="8" s="1"/>
  <c r="AZ186" i="8"/>
  <c r="AZ308" i="8" s="1"/>
  <c r="AM195" i="8"/>
  <c r="AM317" i="8" s="1"/>
  <c r="AD16" i="32"/>
  <c r="AT16" i="32"/>
  <c r="T9" i="29"/>
  <c r="AN22" i="32"/>
  <c r="V24" i="32"/>
  <c r="AL24" i="32"/>
  <c r="O16" i="29"/>
  <c r="M29" i="32"/>
  <c r="X18" i="29"/>
  <c r="BC211" i="8"/>
  <c r="BC333" i="8" s="1"/>
  <c r="BC435" i="8" s="1"/>
  <c r="AD32" i="32"/>
  <c r="BB212" i="8"/>
  <c r="BB334" i="8" s="1"/>
  <c r="Y33" i="32"/>
  <c r="AC33" i="32"/>
  <c r="H34" i="32"/>
  <c r="AZ214" i="8"/>
  <c r="AZ336" i="8" s="1"/>
  <c r="AY215" i="8"/>
  <c r="AY337" i="8" s="1"/>
  <c r="BC215" i="8"/>
  <c r="BC337" i="8" s="1"/>
  <c r="BC219" i="8"/>
  <c r="BC341" i="8" s="1"/>
  <c r="AX220" i="8"/>
  <c r="AX342" i="8" s="1"/>
  <c r="AZ222" i="8"/>
  <c r="AZ344" i="8" s="1"/>
  <c r="AZ437" i="8" s="1"/>
  <c r="AY223" i="8"/>
  <c r="AY345" i="8" s="1"/>
  <c r="AX224" i="8"/>
  <c r="AX346" i="8" s="1"/>
  <c r="V231" i="8"/>
  <c r="V353" i="8" s="1"/>
  <c r="BB231" i="8"/>
  <c r="BB353" i="8" s="1"/>
  <c r="H252" i="8"/>
  <c r="H373" i="8" s="1"/>
  <c r="N252" i="8"/>
  <c r="N373" i="8" s="1"/>
  <c r="X252" i="8"/>
  <c r="X373" i="8" s="1"/>
  <c r="AD252" i="8"/>
  <c r="AD373" i="8" s="1"/>
  <c r="AN252" i="8"/>
  <c r="AN373" i="8" s="1"/>
  <c r="AT252" i="8"/>
  <c r="AT373" i="8" s="1"/>
  <c r="G253" i="8"/>
  <c r="M253" i="8"/>
  <c r="M374" i="8" s="1"/>
  <c r="W253" i="8"/>
  <c r="W374" i="8" s="1"/>
  <c r="AC253" i="8"/>
  <c r="AC374" i="8" s="1"/>
  <c r="AM253" i="8"/>
  <c r="AM374" i="8" s="1"/>
  <c r="AS253" i="8"/>
  <c r="AS374" i="8" s="1"/>
  <c r="BC253" i="8"/>
  <c r="BC374" i="8" s="1"/>
  <c r="L254" i="8"/>
  <c r="L375" i="8" s="1"/>
  <c r="V254" i="8"/>
  <c r="V375" i="8" s="1"/>
  <c r="AB254" i="8"/>
  <c r="AB375" i="8" s="1"/>
  <c r="AL254" i="8"/>
  <c r="AL375" i="8" s="1"/>
  <c r="AR254" i="8"/>
  <c r="AR375" i="8" s="1"/>
  <c r="BB254" i="8"/>
  <c r="BB375" i="8" s="1"/>
  <c r="K255" i="8"/>
  <c r="K376" i="8" s="1"/>
  <c r="U255" i="8"/>
  <c r="U376" i="8" s="1"/>
  <c r="AA255" i="8"/>
  <c r="AA376" i="8" s="1"/>
  <c r="AK255" i="8"/>
  <c r="AK376" i="8" s="1"/>
  <c r="AQ255" i="8"/>
  <c r="AQ376" i="8" s="1"/>
  <c r="BA255" i="8"/>
  <c r="BA376" i="8" s="1"/>
  <c r="J256" i="8"/>
  <c r="J377" i="8" s="1"/>
  <c r="T256" i="8"/>
  <c r="T377" i="8" s="1"/>
  <c r="Z256" i="8"/>
  <c r="Z377" i="8" s="1"/>
  <c r="AJ256" i="8"/>
  <c r="AJ377" i="8" s="1"/>
  <c r="AP256" i="8"/>
  <c r="AP377" i="8" s="1"/>
  <c r="AZ256" i="8"/>
  <c r="AZ377" i="8" s="1"/>
  <c r="I257" i="8"/>
  <c r="I378" i="8" s="1"/>
  <c r="S257" i="8"/>
  <c r="S378" i="8" s="1"/>
  <c r="Y257" i="8"/>
  <c r="Y378" i="8" s="1"/>
  <c r="AI257" i="8"/>
  <c r="AI378" i="8" s="1"/>
  <c r="AO257" i="8"/>
  <c r="AO378" i="8" s="1"/>
  <c r="AY257" i="8"/>
  <c r="AY378" i="8" s="1"/>
  <c r="H258" i="8"/>
  <c r="H379" i="8" s="1"/>
  <c r="R258" i="8"/>
  <c r="R379" i="8" s="1"/>
  <c r="X258" i="8"/>
  <c r="X379" i="8" s="1"/>
  <c r="AH258" i="8"/>
  <c r="AH379" i="8" s="1"/>
  <c r="AN258" i="8"/>
  <c r="AN379" i="8" s="1"/>
  <c r="AX258" i="8"/>
  <c r="AX379" i="8" s="1"/>
  <c r="G259" i="8"/>
  <c r="Q259" i="8"/>
  <c r="Q380" i="8" s="1"/>
  <c r="W259" i="8"/>
  <c r="W380" i="8" s="1"/>
  <c r="AG259" i="8"/>
  <c r="AG380" i="8" s="1"/>
  <c r="AM259" i="8"/>
  <c r="AM380" i="8" s="1"/>
  <c r="AW259" i="8"/>
  <c r="AW380" i="8" s="1"/>
  <c r="BC259" i="8"/>
  <c r="BC380" i="8" s="1"/>
  <c r="P260" i="8"/>
  <c r="P381" i="8" s="1"/>
  <c r="V260" i="8"/>
  <c r="V381" i="8" s="1"/>
  <c r="AF260" i="8"/>
  <c r="AF381" i="8" s="1"/>
  <c r="AL260" i="8"/>
  <c r="AL381" i="8" s="1"/>
  <c r="AV260" i="8"/>
  <c r="AV381" i="8" s="1"/>
  <c r="O261" i="8"/>
  <c r="O382" i="8" s="1"/>
  <c r="O438" i="8" s="1"/>
  <c r="U261" i="8"/>
  <c r="U382" i="8" s="1"/>
  <c r="U438" i="8" s="1"/>
  <c r="AE261" i="8"/>
  <c r="AE382" i="8" s="1"/>
  <c r="AE438" i="8" s="1"/>
  <c r="AK261" i="8"/>
  <c r="AK382" i="8" s="1"/>
  <c r="AK438" i="8" s="1"/>
  <c r="AU261" i="8"/>
  <c r="AU382" i="8" s="1"/>
  <c r="AU438" i="8" s="1"/>
  <c r="BA261" i="8"/>
  <c r="BA382" i="8" s="1"/>
  <c r="BA438" i="8" s="1"/>
  <c r="N262" i="8"/>
  <c r="N383" i="8" s="1"/>
  <c r="T262" i="8"/>
  <c r="T383" i="8" s="1"/>
  <c r="AD262" i="8"/>
  <c r="AD383" i="8" s="1"/>
  <c r="AJ262" i="8"/>
  <c r="AJ383" i="8" s="1"/>
  <c r="AT262" i="8"/>
  <c r="AT383" i="8" s="1"/>
  <c r="AZ262" i="8"/>
  <c r="AZ383" i="8" s="1"/>
  <c r="M263" i="8"/>
  <c r="M384" i="8" s="1"/>
  <c r="S263" i="8"/>
  <c r="S384" i="8" s="1"/>
  <c r="AC263" i="8"/>
  <c r="AC384" i="8" s="1"/>
  <c r="AI263" i="8"/>
  <c r="AI384" i="8" s="1"/>
  <c r="AS263" i="8"/>
  <c r="AS384" i="8" s="1"/>
  <c r="AY263" i="8"/>
  <c r="AY384" i="8" s="1"/>
  <c r="L264" i="8"/>
  <c r="L385" i="8" s="1"/>
  <c r="R264" i="8"/>
  <c r="R385" i="8" s="1"/>
  <c r="AB264" i="8"/>
  <c r="AB385" i="8" s="1"/>
  <c r="AH264" i="8"/>
  <c r="AH385" i="8" s="1"/>
  <c r="AR264" i="8"/>
  <c r="AR385" i="8" s="1"/>
  <c r="AX264" i="8"/>
  <c r="AX385" i="8" s="1"/>
  <c r="K265" i="8"/>
  <c r="K386" i="8" s="1"/>
  <c r="Q265" i="8"/>
  <c r="Q386" i="8" s="1"/>
  <c r="AA265" i="8"/>
  <c r="AA386" i="8" s="1"/>
  <c r="AG265" i="8"/>
  <c r="AG386" i="8" s="1"/>
  <c r="AQ265" i="8"/>
  <c r="AQ386" i="8" s="1"/>
  <c r="AW265" i="8"/>
  <c r="AW386" i="8" s="1"/>
  <c r="J266" i="8"/>
  <c r="J387" i="8" s="1"/>
  <c r="P266" i="8"/>
  <c r="P387" i="8" s="1"/>
  <c r="Z266" i="8"/>
  <c r="Z387" i="8" s="1"/>
  <c r="AF266" i="8"/>
  <c r="AF387" i="8" s="1"/>
  <c r="AP266" i="8"/>
  <c r="AP387" i="8" s="1"/>
  <c r="AV266" i="8"/>
  <c r="AV387" i="8" s="1"/>
  <c r="I267" i="8"/>
  <c r="I388" i="8" s="1"/>
  <c r="O267" i="8"/>
  <c r="O388" i="8" s="1"/>
  <c r="Y267" i="8"/>
  <c r="Y388" i="8" s="1"/>
  <c r="AE267" i="8"/>
  <c r="AE388" i="8" s="1"/>
  <c r="AO267" i="8"/>
  <c r="AO388" i="8" s="1"/>
  <c r="AU267" i="8"/>
  <c r="AU388" i="8" s="1"/>
  <c r="H268" i="8"/>
  <c r="H389" i="8" s="1"/>
  <c r="N268" i="8"/>
  <c r="N389" i="8" s="1"/>
  <c r="X268" i="8"/>
  <c r="X389" i="8" s="1"/>
  <c r="AD268" i="8"/>
  <c r="AD389" i="8" s="1"/>
  <c r="AN268" i="8"/>
  <c r="AN389" i="8" s="1"/>
  <c r="AT268" i="8"/>
  <c r="AT389" i="8" s="1"/>
  <c r="G269" i="8"/>
  <c r="M269" i="8"/>
  <c r="M390" i="8" s="1"/>
  <c r="W269" i="8"/>
  <c r="W390" i="8" s="1"/>
  <c r="AC269" i="8"/>
  <c r="AC390" i="8" s="1"/>
  <c r="AM269" i="8"/>
  <c r="AM390" i="8" s="1"/>
  <c r="AS269" i="8"/>
  <c r="AS390" i="8" s="1"/>
  <c r="L270" i="8"/>
  <c r="L391" i="8" s="1"/>
  <c r="V270" i="8"/>
  <c r="V391" i="8" s="1"/>
  <c r="AB270" i="8"/>
  <c r="AB391" i="8" s="1"/>
  <c r="AL270" i="8"/>
  <c r="AL391" i="8" s="1"/>
  <c r="AR270" i="8"/>
  <c r="AR391" i="8" s="1"/>
  <c r="BB270" i="8"/>
  <c r="BB391" i="8" s="1"/>
  <c r="K271" i="8"/>
  <c r="K392" i="8" s="1"/>
  <c r="U271" i="8"/>
  <c r="U392" i="8" s="1"/>
  <c r="AA271" i="8"/>
  <c r="AA392" i="8" s="1"/>
  <c r="AK271" i="8"/>
  <c r="AK392" i="8" s="1"/>
  <c r="AQ271" i="8"/>
  <c r="AQ392" i="8" s="1"/>
  <c r="BA271" i="8"/>
  <c r="BA392" i="8" s="1"/>
  <c r="J272" i="8"/>
  <c r="J393" i="8" s="1"/>
  <c r="J434" i="8" s="1"/>
  <c r="T272" i="8"/>
  <c r="T393" i="8" s="1"/>
  <c r="T434" i="8" s="1"/>
  <c r="Z272" i="8"/>
  <c r="Z393" i="8" s="1"/>
  <c r="Z434" i="8" s="1"/>
  <c r="AJ272" i="8"/>
  <c r="AJ393" i="8" s="1"/>
  <c r="AJ434" i="8" s="1"/>
  <c r="AP272" i="8"/>
  <c r="AP393" i="8" s="1"/>
  <c r="AP434" i="8" s="1"/>
  <c r="I273" i="8"/>
  <c r="I394" i="8" s="1"/>
  <c r="S273" i="8"/>
  <c r="S394" i="8" s="1"/>
  <c r="Y273" i="8"/>
  <c r="Y394" i="8" s="1"/>
  <c r="AI273" i="8"/>
  <c r="AI394" i="8" s="1"/>
  <c r="AO273" i="8"/>
  <c r="AO394" i="8" s="1"/>
  <c r="AY273" i="8"/>
  <c r="AY394" i="8" s="1"/>
  <c r="H274" i="8"/>
  <c r="H395" i="8" s="1"/>
  <c r="R274" i="8"/>
  <c r="R395" i="8" s="1"/>
  <c r="X274" i="8"/>
  <c r="X395" i="8" s="1"/>
  <c r="AH274" i="8"/>
  <c r="AH395" i="8" s="1"/>
  <c r="AN274" i="8"/>
  <c r="AN395" i="8" s="1"/>
  <c r="L275" i="8"/>
  <c r="L396" i="8" s="1"/>
  <c r="Q275" i="8"/>
  <c r="Q396" i="8" s="1"/>
  <c r="AB275" i="8"/>
  <c r="AB396" i="8" s="1"/>
  <c r="AG275" i="8"/>
  <c r="AG396" i="8" s="1"/>
  <c r="AR275" i="8"/>
  <c r="AR396" i="8" s="1"/>
  <c r="AW275" i="8"/>
  <c r="AW396" i="8" s="1"/>
  <c r="K276" i="8"/>
  <c r="K397" i="8" s="1"/>
  <c r="P276" i="8"/>
  <c r="P397" i="8" s="1"/>
  <c r="AA276" i="8"/>
  <c r="AA397" i="8" s="1"/>
  <c r="AF276" i="8"/>
  <c r="AF397" i="8" s="1"/>
  <c r="AQ276" i="8"/>
  <c r="AQ397" i="8" s="1"/>
  <c r="AV276" i="8"/>
  <c r="AV397" i="8" s="1"/>
  <c r="BB215" i="8"/>
  <c r="BB337" i="8" s="1"/>
  <c r="J278" i="8"/>
  <c r="J399" i="8" s="1"/>
  <c r="U278" i="8"/>
  <c r="U399" i="8" s="1"/>
  <c r="Z278" i="8"/>
  <c r="Z399" i="8" s="1"/>
  <c r="AK278" i="8"/>
  <c r="AK399" i="8" s="1"/>
  <c r="AP278" i="8"/>
  <c r="AP399" i="8" s="1"/>
  <c r="BA278" i="8"/>
  <c r="BA399" i="8" s="1"/>
  <c r="I279" i="8"/>
  <c r="I400" i="8" s="1"/>
  <c r="T279" i="8"/>
  <c r="T400" i="8" s="1"/>
  <c r="Y279" i="8"/>
  <c r="Y400" i="8" s="1"/>
  <c r="AJ279" i="8"/>
  <c r="AJ400" i="8" s="1"/>
  <c r="AZ279" i="8"/>
  <c r="AZ400" i="8" s="1"/>
  <c r="S280" i="8"/>
  <c r="S401" i="8" s="1"/>
  <c r="AI280" i="8"/>
  <c r="AI401" i="8" s="1"/>
  <c r="AY280" i="8"/>
  <c r="AY401" i="8" s="1"/>
  <c r="R281" i="8"/>
  <c r="R402" i="8" s="1"/>
  <c r="AM281" i="8"/>
  <c r="AM402" i="8" s="1"/>
  <c r="BC281" i="8"/>
  <c r="BC402" i="8" s="1"/>
  <c r="V282" i="8"/>
  <c r="V403" i="8" s="1"/>
  <c r="AK282" i="8"/>
  <c r="AK403" i="8" s="1"/>
  <c r="BA282" i="8"/>
  <c r="BA403" i="8" s="1"/>
  <c r="T283" i="8"/>
  <c r="T404" i="8" s="1"/>
  <c r="T436" i="8" s="1"/>
  <c r="AO283" i="8"/>
  <c r="AO404" i="8" s="1"/>
  <c r="AO436" i="8" s="1"/>
  <c r="I18" i="29"/>
  <c r="AO18" i="29"/>
  <c r="AS30" i="32"/>
  <c r="H35" i="32"/>
  <c r="T291" i="8"/>
  <c r="T412" i="8" s="1"/>
  <c r="T440" i="8" s="1"/>
  <c r="AZ291" i="8"/>
  <c r="AZ412" i="8" s="1"/>
  <c r="AZ440" i="8" s="1"/>
  <c r="AI292" i="8"/>
  <c r="AI413" i="8" s="1"/>
  <c r="R293" i="8"/>
  <c r="R414" i="8" s="1"/>
  <c r="AX293" i="8"/>
  <c r="AX414" i="8" s="1"/>
  <c r="H290" i="8"/>
  <c r="H411" i="8" s="1"/>
  <c r="X290" i="8"/>
  <c r="X411" i="8" s="1"/>
  <c r="AN290" i="8"/>
  <c r="AN411" i="8" s="1"/>
  <c r="H284" i="8"/>
  <c r="H405" i="8" s="1"/>
  <c r="X284" i="8"/>
  <c r="X405" i="8" s="1"/>
  <c r="AN284" i="8"/>
  <c r="AN405" i="8" s="1"/>
  <c r="G285" i="8"/>
  <c r="W285" i="8"/>
  <c r="W406" i="8" s="1"/>
  <c r="AM285" i="8"/>
  <c r="AM406" i="8" s="1"/>
  <c r="BC285" i="8"/>
  <c r="BC406" i="8" s="1"/>
  <c r="V286" i="8"/>
  <c r="V407" i="8" s="1"/>
  <c r="AS286" i="8"/>
  <c r="AS407" i="8" s="1"/>
  <c r="L287" i="8"/>
  <c r="L408" i="8" s="1"/>
  <c r="AB287" i="8"/>
  <c r="AB408" i="8" s="1"/>
  <c r="AW287" i="8"/>
  <c r="AW408" i="8" s="1"/>
  <c r="P288" i="8"/>
  <c r="P409" i="8" s="1"/>
  <c r="AF288" i="8"/>
  <c r="AF409" i="8" s="1"/>
  <c r="AU288" i="8"/>
  <c r="AU409" i="8" s="1"/>
  <c r="N289" i="8"/>
  <c r="N410" i="8" s="1"/>
  <c r="AD289" i="8"/>
  <c r="AD410" i="8" s="1"/>
  <c r="AT289" i="8"/>
  <c r="AT410" i="8" s="1"/>
  <c r="M290" i="8"/>
  <c r="M411" i="8" s="1"/>
  <c r="AC290" i="8"/>
  <c r="AC411" i="8" s="1"/>
  <c r="AS290" i="8"/>
  <c r="AS411" i="8" s="1"/>
  <c r="W291" i="8"/>
  <c r="W412" i="8" s="1"/>
  <c r="W440" i="8" s="1"/>
  <c r="AB291" i="8"/>
  <c r="AB412" i="8" s="1"/>
  <c r="AB440" i="8" s="1"/>
  <c r="BC291" i="8"/>
  <c r="BC412" i="8" s="1"/>
  <c r="BC440" i="8" s="1"/>
  <c r="K292" i="8"/>
  <c r="K413" i="8" s="1"/>
  <c r="AL292" i="8"/>
  <c r="AL413" i="8" s="1"/>
  <c r="AQ292" i="8"/>
  <c r="AQ413" i="8" s="1"/>
  <c r="U293" i="8"/>
  <c r="U414" i="8" s="1"/>
  <c r="Z293" i="8"/>
  <c r="Z414" i="8" s="1"/>
  <c r="BA293" i="8"/>
  <c r="BA414" i="8" s="1"/>
  <c r="F48" i="21"/>
  <c r="AZ217" i="8"/>
  <c r="AZ339" i="8" s="1"/>
  <c r="V16" i="29"/>
  <c r="AL27" i="32"/>
  <c r="AD19" i="29"/>
  <c r="AB22" i="29"/>
  <c r="AV193" i="8"/>
  <c r="AV315" i="8" s="1"/>
  <c r="N29" i="32"/>
  <c r="H201" i="8"/>
  <c r="H323" i="8" s="1"/>
  <c r="P213" i="8"/>
  <c r="P335" i="8" s="1"/>
  <c r="AI206" i="8"/>
  <c r="AI328" i="8" s="1"/>
  <c r="L187" i="8"/>
  <c r="L309" i="8" s="1"/>
  <c r="AX277" i="8"/>
  <c r="AX398" i="8" s="1"/>
  <c r="BB189" i="8"/>
  <c r="BB311" i="8" s="1"/>
  <c r="BC212" i="8"/>
  <c r="BC334" i="8" s="1"/>
  <c r="AW218" i="8"/>
  <c r="AW340" i="8" s="1"/>
  <c r="V16" i="32"/>
  <c r="P22" i="32"/>
  <c r="AA203" i="8"/>
  <c r="AA325" i="8" s="1"/>
  <c r="AD24" i="32"/>
  <c r="BB208" i="8"/>
  <c r="BB330" i="8" s="1"/>
  <c r="AZ210" i="8"/>
  <c r="AZ332" i="8" s="1"/>
  <c r="AY211" i="8"/>
  <c r="AY333" i="8" s="1"/>
  <c r="AY435" i="8" s="1"/>
  <c r="AL32" i="32"/>
  <c r="AX212" i="8"/>
  <c r="AX334" i="8" s="1"/>
  <c r="BB220" i="8"/>
  <c r="BB342" i="8" s="1"/>
  <c r="BC223" i="8"/>
  <c r="BC345" i="8" s="1"/>
  <c r="BB224" i="8"/>
  <c r="BB346" i="8" s="1"/>
  <c r="AC282" i="8"/>
  <c r="AC403" i="8" s="1"/>
  <c r="AS282" i="8"/>
  <c r="AS403" i="8" s="1"/>
  <c r="L283" i="8"/>
  <c r="L404" i="8" s="1"/>
  <c r="L436" i="8" s="1"/>
  <c r="AB283" i="8"/>
  <c r="AB404" i="8" s="1"/>
  <c r="AB436" i="8" s="1"/>
  <c r="AG283" i="8"/>
  <c r="AG404" i="8" s="1"/>
  <c r="AG436" i="8" s="1"/>
  <c r="AW283" i="8"/>
  <c r="AW404" i="8" s="1"/>
  <c r="AW436" i="8" s="1"/>
  <c r="P284" i="8"/>
  <c r="P405" i="8" s="1"/>
  <c r="AF284" i="8"/>
  <c r="AF405" i="8" s="1"/>
  <c r="AV284" i="8"/>
  <c r="AV405" i="8" s="1"/>
  <c r="O285" i="8"/>
  <c r="O406" i="8" s="1"/>
  <c r="AE285" i="8"/>
  <c r="AE406" i="8" s="1"/>
  <c r="AU285" i="8"/>
  <c r="AU406" i="8" s="1"/>
  <c r="N286" i="8"/>
  <c r="N407" i="8" s="1"/>
  <c r="AD286" i="8"/>
  <c r="AD407" i="8" s="1"/>
  <c r="BC288" i="8"/>
  <c r="BC409" i="8" s="1"/>
  <c r="V289" i="8"/>
  <c r="V410" i="8" s="1"/>
  <c r="AL289" i="8"/>
  <c r="AL410" i="8" s="1"/>
  <c r="BB289" i="8"/>
  <c r="BB410" i="8" s="1"/>
  <c r="U290" i="8"/>
  <c r="U411" i="8" s="1"/>
  <c r="AK290" i="8"/>
  <c r="AK411" i="8" s="1"/>
  <c r="BA290" i="8"/>
  <c r="BA411" i="8" s="1"/>
  <c r="I291" i="8"/>
  <c r="I412" i="8" s="1"/>
  <c r="I440" i="8" s="1"/>
  <c r="AJ291" i="8"/>
  <c r="AJ412" i="8" s="1"/>
  <c r="AJ440" i="8" s="1"/>
  <c r="AO291" i="8"/>
  <c r="AO412" i="8" s="1"/>
  <c r="AO440" i="8" s="1"/>
  <c r="S292" i="8"/>
  <c r="S413" i="8" s="1"/>
  <c r="X292" i="8"/>
  <c r="X413" i="8" s="1"/>
  <c r="AY292" i="8"/>
  <c r="AY413" i="8" s="1"/>
  <c r="G293" i="8"/>
  <c r="AH293" i="8"/>
  <c r="AH414" i="8" s="1"/>
  <c r="AM293" i="8"/>
  <c r="AM414" i="8" s="1"/>
  <c r="AH16" i="29"/>
  <c r="M48" i="32"/>
  <c r="AC48" i="32"/>
  <c r="C290" i="8"/>
  <c r="L290" i="8"/>
  <c r="L411" i="8" s="1"/>
  <c r="P290" i="8"/>
  <c r="P411" i="8" s="1"/>
  <c r="T290" i="8"/>
  <c r="T411" i="8" s="1"/>
  <c r="AB290" i="8"/>
  <c r="AB411" i="8" s="1"/>
  <c r="AF290" i="8"/>
  <c r="AF411" i="8" s="1"/>
  <c r="AJ290" i="8"/>
  <c r="AJ411" i="8" s="1"/>
  <c r="AR290" i="8"/>
  <c r="AR411" i="8" s="1"/>
  <c r="AV290" i="8"/>
  <c r="AV411" i="8" s="1"/>
  <c r="AZ290" i="8"/>
  <c r="AZ411" i="8" s="1"/>
  <c r="O291" i="8"/>
  <c r="O412" i="8" s="1"/>
  <c r="O440" i="8" s="1"/>
  <c r="S291" i="8"/>
  <c r="S412" i="8" s="1"/>
  <c r="S440" i="8" s="1"/>
  <c r="AE291" i="8"/>
  <c r="AE412" i="8" s="1"/>
  <c r="AE440" i="8" s="1"/>
  <c r="AI291" i="8"/>
  <c r="AI412" i="8" s="1"/>
  <c r="AI440" i="8" s="1"/>
  <c r="AU291" i="8"/>
  <c r="AU412" i="8" s="1"/>
  <c r="AU440" i="8" s="1"/>
  <c r="AY291" i="8"/>
  <c r="AY412" i="8" s="1"/>
  <c r="AY440" i="8" s="1"/>
  <c r="N292" i="8"/>
  <c r="N413" i="8" s="1"/>
  <c r="R292" i="8"/>
  <c r="R413" i="8" s="1"/>
  <c r="AD292" i="8"/>
  <c r="AD413" i="8" s="1"/>
  <c r="AH292" i="8"/>
  <c r="AH413" i="8" s="1"/>
  <c r="AT292" i="8"/>
  <c r="AT413" i="8" s="1"/>
  <c r="AX292" i="8"/>
  <c r="AX413" i="8" s="1"/>
  <c r="M293" i="8"/>
  <c r="M414" i="8" s="1"/>
  <c r="Q293" i="8"/>
  <c r="Q414" i="8" s="1"/>
  <c r="AC293" i="8"/>
  <c r="AC414" i="8" s="1"/>
  <c r="AG293" i="8"/>
  <c r="AG414" i="8" s="1"/>
  <c r="AS293" i="8"/>
  <c r="AS414" i="8" s="1"/>
  <c r="AW293" i="8"/>
  <c r="AW414" i="8" s="1"/>
  <c r="AL6" i="29"/>
  <c r="V278" i="8"/>
  <c r="V399" i="8" s="1"/>
  <c r="AL278" i="8"/>
  <c r="AL399" i="8" s="1"/>
  <c r="BB278" i="8"/>
  <c r="BB399" i="8" s="1"/>
  <c r="U279" i="8"/>
  <c r="U400" i="8" s="1"/>
  <c r="AK279" i="8"/>
  <c r="AK400" i="8" s="1"/>
  <c r="T280" i="8"/>
  <c r="T401" i="8" s="1"/>
  <c r="AJ280" i="8"/>
  <c r="AJ401" i="8" s="1"/>
  <c r="AZ280" i="8"/>
  <c r="AZ401" i="8" s="1"/>
  <c r="S281" i="8"/>
  <c r="S402" i="8" s="1"/>
  <c r="AT286" i="8"/>
  <c r="AT407" i="8" s="1"/>
  <c r="M287" i="8"/>
  <c r="M408" i="8" s="1"/>
  <c r="AC287" i="8"/>
  <c r="AC408" i="8" s="1"/>
  <c r="P209" i="8"/>
  <c r="P331" i="8" s="1"/>
  <c r="Y226" i="8"/>
  <c r="Y348" i="8" s="1"/>
  <c r="B259" i="8"/>
  <c r="B380" i="8" s="1"/>
  <c r="Y200" i="8"/>
  <c r="Y322" i="8" s="1"/>
  <c r="Y439" i="8" s="1"/>
  <c r="AD211" i="8"/>
  <c r="AD333" i="8" s="1"/>
  <c r="AD435" i="8" s="1"/>
  <c r="AN201" i="8"/>
  <c r="AN323" i="8" s="1"/>
  <c r="J229" i="8"/>
  <c r="J351" i="8" s="1"/>
  <c r="Z229" i="8"/>
  <c r="Z351" i="8" s="1"/>
  <c r="AP229" i="8"/>
  <c r="AP351" i="8" s="1"/>
  <c r="AA230" i="8"/>
  <c r="AA352" i="8" s="1"/>
  <c r="AA441" i="8" s="1"/>
  <c r="Y232" i="8"/>
  <c r="Y354" i="8" s="1"/>
  <c r="AY190" i="8"/>
  <c r="AY312" i="8" s="1"/>
  <c r="AZ205" i="8"/>
  <c r="AZ327" i="8" s="1"/>
  <c r="AZ215" i="8"/>
  <c r="AZ337" i="8" s="1"/>
  <c r="AX221" i="8"/>
  <c r="AX343" i="8" s="1"/>
  <c r="AZ227" i="8"/>
  <c r="AZ349" i="8" s="1"/>
  <c r="R229" i="8"/>
  <c r="R351" i="8" s="1"/>
  <c r="AH229" i="8"/>
  <c r="AH351" i="8" s="1"/>
  <c r="AX229" i="8"/>
  <c r="AX351" i="8" s="1"/>
  <c r="AG230" i="8"/>
  <c r="AG352" i="8" s="1"/>
  <c r="AG441" i="8" s="1"/>
  <c r="P231" i="8"/>
  <c r="P353" i="8" s="1"/>
  <c r="AV231" i="8"/>
  <c r="AV353" i="8" s="1"/>
  <c r="AE232" i="8"/>
  <c r="AE354" i="8" s="1"/>
  <c r="W277" i="8"/>
  <c r="W398" i="8" s="1"/>
  <c r="X209" i="8"/>
  <c r="X331" i="8" s="1"/>
  <c r="D192" i="8"/>
  <c r="D314" i="8" s="1"/>
  <c r="C275" i="8"/>
  <c r="U204" i="8"/>
  <c r="U326" i="8" s="1"/>
  <c r="AR187" i="8"/>
  <c r="AR309" i="8" s="1"/>
  <c r="AC214" i="8"/>
  <c r="AC336" i="8" s="1"/>
  <c r="AU210" i="8"/>
  <c r="AU332" i="8" s="1"/>
  <c r="K206" i="8"/>
  <c r="K328" i="8" s="1"/>
  <c r="AA210" i="8"/>
  <c r="AL231" i="8"/>
  <c r="AL353" i="8" s="1"/>
  <c r="BA182" i="8"/>
  <c r="BA304" i="8" s="1"/>
  <c r="AY243" i="8"/>
  <c r="AY364" i="8" s="1"/>
  <c r="BB185" i="8"/>
  <c r="BB307" i="8" s="1"/>
  <c r="AX191" i="8"/>
  <c r="AX313" i="8" s="1"/>
  <c r="BC194" i="8"/>
  <c r="BC316" i="8" s="1"/>
  <c r="BB197" i="8"/>
  <c r="BB319" i="8" s="1"/>
  <c r="AY200" i="8"/>
  <c r="AY322" i="8" s="1"/>
  <c r="AY439" i="8" s="1"/>
  <c r="BC202" i="8"/>
  <c r="BC324" i="8" s="1"/>
  <c r="BB205" i="8"/>
  <c r="BB327" i="8" s="1"/>
  <c r="AZ207" i="8"/>
  <c r="AZ329" i="8" s="1"/>
  <c r="BB211" i="8"/>
  <c r="BB333" i="8" s="1"/>
  <c r="BB435" i="8" s="1"/>
  <c r="BB213" i="8"/>
  <c r="BB335" i="8" s="1"/>
  <c r="AZ219" i="8"/>
  <c r="AZ341" i="8" s="1"/>
  <c r="BB225" i="8"/>
  <c r="BB347" i="8" s="1"/>
  <c r="BC228" i="8"/>
  <c r="BC350" i="8" s="1"/>
  <c r="P252" i="8"/>
  <c r="P373" i="8" s="1"/>
  <c r="V252" i="8"/>
  <c r="V373" i="8" s="1"/>
  <c r="AF252" i="8"/>
  <c r="AF373" i="8" s="1"/>
  <c r="AL252" i="8"/>
  <c r="AL373" i="8" s="1"/>
  <c r="AV252" i="8"/>
  <c r="AV373" i="8" s="1"/>
  <c r="O253" i="8"/>
  <c r="O374" i="8" s="1"/>
  <c r="U253" i="8"/>
  <c r="U374" i="8" s="1"/>
  <c r="AE253" i="8"/>
  <c r="AE374" i="8" s="1"/>
  <c r="AK253" i="8"/>
  <c r="AK374" i="8" s="1"/>
  <c r="AU253" i="8"/>
  <c r="AU374" i="8" s="1"/>
  <c r="BA253" i="8"/>
  <c r="BA374" i="8" s="1"/>
  <c r="N254" i="8"/>
  <c r="N375" i="8" s="1"/>
  <c r="T254" i="8"/>
  <c r="T375" i="8" s="1"/>
  <c r="AD254" i="8"/>
  <c r="AD375" i="8" s="1"/>
  <c r="AJ254" i="8"/>
  <c r="AJ375" i="8" s="1"/>
  <c r="AT254" i="8"/>
  <c r="AT375" i="8" s="1"/>
  <c r="M255" i="8"/>
  <c r="M376" i="8" s="1"/>
  <c r="S255" i="8"/>
  <c r="S376" i="8" s="1"/>
  <c r="AC255" i="8"/>
  <c r="AC376" i="8" s="1"/>
  <c r="AI255" i="8"/>
  <c r="AI376" i="8" s="1"/>
  <c r="AS255" i="8"/>
  <c r="AS376" i="8" s="1"/>
  <c r="AY255" i="8"/>
  <c r="AY376" i="8" s="1"/>
  <c r="L256" i="8"/>
  <c r="L377" i="8" s="1"/>
  <c r="R256" i="8"/>
  <c r="R377" i="8" s="1"/>
  <c r="AB256" i="8"/>
  <c r="AB377" i="8" s="1"/>
  <c r="AH256" i="8"/>
  <c r="AH377" i="8" s="1"/>
  <c r="AR256" i="8"/>
  <c r="AR377" i="8" s="1"/>
  <c r="K257" i="8"/>
  <c r="K378" i="8" s="1"/>
  <c r="Q257" i="8"/>
  <c r="Q378" i="8" s="1"/>
  <c r="AA257" i="8"/>
  <c r="AA378" i="8" s="1"/>
  <c r="AG257" i="8"/>
  <c r="AG378" i="8" s="1"/>
  <c r="AQ257" i="8"/>
  <c r="AQ378" i="8" s="1"/>
  <c r="AW257" i="8"/>
  <c r="AW378" i="8" s="1"/>
  <c r="J258" i="8"/>
  <c r="J379" i="8" s="1"/>
  <c r="P258" i="8"/>
  <c r="P379" i="8" s="1"/>
  <c r="Z258" i="8"/>
  <c r="Z379" i="8" s="1"/>
  <c r="AF258" i="8"/>
  <c r="AF379" i="8" s="1"/>
  <c r="AP258" i="8"/>
  <c r="AP379" i="8" s="1"/>
  <c r="AV258" i="8"/>
  <c r="AV379" i="8" s="1"/>
  <c r="I259" i="8"/>
  <c r="I380" i="8" s="1"/>
  <c r="O259" i="8"/>
  <c r="O380" i="8" s="1"/>
  <c r="Y259" i="8"/>
  <c r="Y380" i="8" s="1"/>
  <c r="AE259" i="8"/>
  <c r="AE380" i="8" s="1"/>
  <c r="AO259" i="8"/>
  <c r="AO380" i="8" s="1"/>
  <c r="AU259" i="8"/>
  <c r="AU380" i="8" s="1"/>
  <c r="H260" i="8"/>
  <c r="H381" i="8" s="1"/>
  <c r="N260" i="8"/>
  <c r="N381" i="8" s="1"/>
  <c r="X260" i="8"/>
  <c r="X381" i="8" s="1"/>
  <c r="AD260" i="8"/>
  <c r="AD381" i="8" s="1"/>
  <c r="AN260" i="8"/>
  <c r="AN381" i="8" s="1"/>
  <c r="AT260" i="8"/>
  <c r="AT381" i="8" s="1"/>
  <c r="G261" i="8"/>
  <c r="M261" i="8"/>
  <c r="M382" i="8" s="1"/>
  <c r="M438" i="8" s="1"/>
  <c r="W261" i="8"/>
  <c r="W382" i="8" s="1"/>
  <c r="W438" i="8" s="1"/>
  <c r="I275" i="8"/>
  <c r="I396" i="8" s="1"/>
  <c r="Y275" i="8"/>
  <c r="Y396" i="8" s="1"/>
  <c r="AO275" i="8"/>
  <c r="AO396" i="8" s="1"/>
  <c r="H276" i="8"/>
  <c r="H397" i="8" s="1"/>
  <c r="X276" i="8"/>
  <c r="X397" i="8" s="1"/>
  <c r="AN276" i="8"/>
  <c r="AN397" i="8" s="1"/>
  <c r="AN279" i="8"/>
  <c r="AN400" i="8" s="1"/>
  <c r="G280" i="8"/>
  <c r="W280" i="8"/>
  <c r="W401" i="8" s="1"/>
  <c r="AM280" i="8"/>
  <c r="AM401" i="8" s="1"/>
  <c r="BC280" i="8"/>
  <c r="BC401" i="8" s="1"/>
  <c r="V281" i="8"/>
  <c r="V402" i="8" s="1"/>
  <c r="AA281" i="8"/>
  <c r="AA402" i="8" s="1"/>
  <c r="AI281" i="8"/>
  <c r="AI402" i="8" s="1"/>
  <c r="AQ281" i="8"/>
  <c r="AQ402" i="8" s="1"/>
  <c r="J282" i="8"/>
  <c r="J403" i="8" s="1"/>
  <c r="R282" i="8"/>
  <c r="R403" i="8" s="1"/>
  <c r="Z282" i="8"/>
  <c r="Z403" i="8" s="1"/>
  <c r="AS287" i="8"/>
  <c r="AS408" i="8" s="1"/>
  <c r="L288" i="8"/>
  <c r="L409" i="8" s="1"/>
  <c r="AB288" i="8"/>
  <c r="AB409" i="8" s="1"/>
  <c r="Y291" i="8"/>
  <c r="Y412" i="8" s="1"/>
  <c r="Y440" i="8" s="1"/>
  <c r="H292" i="8"/>
  <c r="H413" i="8" s="1"/>
  <c r="AN292" i="8"/>
  <c r="AN413" i="8" s="1"/>
  <c r="W293" i="8"/>
  <c r="W414" i="8" s="1"/>
  <c r="BC293" i="8"/>
  <c r="BC414" i="8" s="1"/>
  <c r="L3" i="32"/>
  <c r="AB3" i="32"/>
  <c r="AR3" i="32"/>
  <c r="I290" i="8"/>
  <c r="I411" i="8" s="1"/>
  <c r="AO290" i="8"/>
  <c r="AO411" i="8" s="1"/>
  <c r="X291" i="8"/>
  <c r="X412" i="8" s="1"/>
  <c r="X440" i="8" s="1"/>
  <c r="BC231" i="8"/>
  <c r="BC353" i="8" s="1"/>
  <c r="AX232" i="8"/>
  <c r="AX354" i="8" s="1"/>
  <c r="BB232" i="8"/>
  <c r="BB354" i="8" s="1"/>
  <c r="V130" i="8"/>
  <c r="Q6" i="29" s="1"/>
  <c r="Q30" i="29"/>
  <c r="Y30" i="29"/>
  <c r="AD130" i="8"/>
  <c r="Y6" i="29" s="1"/>
  <c r="Z5" i="28"/>
  <c r="AK30" i="29"/>
  <c r="AL5" i="28"/>
  <c r="AP130" i="8"/>
  <c r="AP251" i="8" s="1"/>
  <c r="AP372" i="8" s="1"/>
  <c r="K141" i="8"/>
  <c r="K262" i="8" s="1"/>
  <c r="K383" i="8" s="1"/>
  <c r="F33" i="29"/>
  <c r="G8" i="28"/>
  <c r="S141" i="8"/>
  <c r="S262" i="8" s="1"/>
  <c r="S383" i="8" s="1"/>
  <c r="N33" i="29"/>
  <c r="AA141" i="8"/>
  <c r="AA262" i="8" s="1"/>
  <c r="AA383" i="8" s="1"/>
  <c r="V33" i="29"/>
  <c r="W8" i="28"/>
  <c r="AI141" i="8"/>
  <c r="AI262" i="8" s="1"/>
  <c r="AI383" i="8" s="1"/>
  <c r="AD33" i="29"/>
  <c r="AE8" i="28"/>
  <c r="AQ141" i="8"/>
  <c r="AQ262" i="8" s="1"/>
  <c r="AQ383" i="8" s="1"/>
  <c r="AL33" i="29"/>
  <c r="AM8" i="28"/>
  <c r="V146" i="8"/>
  <c r="V267" i="8" s="1"/>
  <c r="V388" i="8" s="1"/>
  <c r="R12" i="28"/>
  <c r="AF148" i="8"/>
  <c r="AF269" i="8" s="1"/>
  <c r="AF390" i="8" s="1"/>
  <c r="AB16" i="28"/>
  <c r="AN148" i="8"/>
  <c r="AN269" i="8" s="1"/>
  <c r="AN390" i="8" s="1"/>
  <c r="AJ16" i="28"/>
  <c r="Q151" i="8"/>
  <c r="Q272" i="8" s="1"/>
  <c r="Q393" i="8" s="1"/>
  <c r="Q434" i="8" s="1"/>
  <c r="M19" i="28"/>
  <c r="AS151" i="8"/>
  <c r="AS272" i="8" s="1"/>
  <c r="AS393" i="8" s="1"/>
  <c r="AS434" i="8" s="1"/>
  <c r="AO19" i="28"/>
  <c r="AB152" i="8"/>
  <c r="BD152" i="8" s="1"/>
  <c r="X21" i="28"/>
  <c r="AF152" i="8"/>
  <c r="AF273" i="8" s="1"/>
  <c r="AF394" i="8" s="1"/>
  <c r="AB21" i="28"/>
  <c r="AJ152" i="8"/>
  <c r="AJ273" i="8" s="1"/>
  <c r="AJ394" i="8" s="1"/>
  <c r="AF21" i="28"/>
  <c r="AN152" i="8"/>
  <c r="AN273" i="8" s="1"/>
  <c r="AN394" i="8" s="1"/>
  <c r="AJ21" i="28"/>
  <c r="AR152" i="8"/>
  <c r="AR273" i="8" s="1"/>
  <c r="AR394" i="8" s="1"/>
  <c r="AN21" i="28"/>
  <c r="AV152" i="8"/>
  <c r="AV273" i="8" s="1"/>
  <c r="AV394" i="8" s="1"/>
  <c r="AR21" i="28"/>
  <c r="T156" i="8"/>
  <c r="T277" i="8" s="1"/>
  <c r="T398" i="8" s="1"/>
  <c r="P4" i="28"/>
  <c r="AJ156" i="8"/>
  <c r="AJ277" i="8" s="1"/>
  <c r="AJ398" i="8" s="1"/>
  <c r="AF4" i="28"/>
  <c r="J158" i="8"/>
  <c r="J279" i="8" s="1"/>
  <c r="J400" i="8" s="1"/>
  <c r="F6" i="28"/>
  <c r="R158" i="8"/>
  <c r="R279" i="8" s="1"/>
  <c r="R400" i="8" s="1"/>
  <c r="M31" i="29"/>
  <c r="N6" i="28"/>
  <c r="Z158" i="8"/>
  <c r="Z279" i="8" s="1"/>
  <c r="Z400" i="8" s="1"/>
  <c r="U31" i="29"/>
  <c r="V6" i="28"/>
  <c r="AP158" i="8"/>
  <c r="AP279" i="8" s="1"/>
  <c r="AP400" i="8" s="1"/>
  <c r="AL6" i="28"/>
  <c r="AK31" i="29"/>
  <c r="AT158" i="8"/>
  <c r="AT279" i="8" s="1"/>
  <c r="AT400" i="8" s="1"/>
  <c r="AO31" i="29"/>
  <c r="M159" i="8"/>
  <c r="M280" i="8" s="1"/>
  <c r="M401" i="8" s="1"/>
  <c r="H32" i="29"/>
  <c r="I7" i="28"/>
  <c r="Q159" i="8"/>
  <c r="Q280" i="8" s="1"/>
  <c r="Q401" i="8" s="1"/>
  <c r="M7" i="28"/>
  <c r="Y159" i="8"/>
  <c r="Y280" i="8" s="1"/>
  <c r="Y401" i="8" s="1"/>
  <c r="U7" i="28"/>
  <c r="AG159" i="8"/>
  <c r="AG280" i="8" s="1"/>
  <c r="AG401" i="8" s="1"/>
  <c r="AC7" i="28"/>
  <c r="AO159" i="8"/>
  <c r="AO280" i="8" s="1"/>
  <c r="AO401" i="8" s="1"/>
  <c r="AK7" i="28"/>
  <c r="P160" i="8"/>
  <c r="P281" i="8" s="1"/>
  <c r="P402" i="8" s="1"/>
  <c r="K34" i="29"/>
  <c r="L9" i="28"/>
  <c r="X160" i="8"/>
  <c r="X281" i="8" s="1"/>
  <c r="X402" i="8" s="1"/>
  <c r="S34" i="29"/>
  <c r="T9" i="28"/>
  <c r="AF160" i="8"/>
  <c r="AF281" i="8" s="1"/>
  <c r="AF402" i="8" s="1"/>
  <c r="AB9" i="28"/>
  <c r="AA34" i="29"/>
  <c r="AN160" i="8"/>
  <c r="AN281" i="8" s="1"/>
  <c r="AN402" i="8" s="1"/>
  <c r="AI34" i="29"/>
  <c r="AV160" i="8"/>
  <c r="AV281" i="8" s="1"/>
  <c r="AV402" i="8" s="1"/>
  <c r="AR9" i="28"/>
  <c r="N162" i="8"/>
  <c r="N283" i="8" s="1"/>
  <c r="N404" i="8" s="1"/>
  <c r="N436" i="8" s="1"/>
  <c r="I39" i="29"/>
  <c r="J14" i="28"/>
  <c r="V162" i="8"/>
  <c r="Q39" i="29"/>
  <c r="R14" i="28"/>
  <c r="AD162" i="8"/>
  <c r="AD42" i="32" s="1"/>
  <c r="Z14" i="28"/>
  <c r="AL162" i="8"/>
  <c r="AL283" i="8" s="1"/>
  <c r="AL404" i="8" s="1"/>
  <c r="AL436" i="8" s="1"/>
  <c r="AG39" i="29"/>
  <c r="AT162" i="8"/>
  <c r="AT283" i="8" s="1"/>
  <c r="AT404" i="8" s="1"/>
  <c r="AT436" i="8" s="1"/>
  <c r="AO39" i="29"/>
  <c r="AP14" i="28"/>
  <c r="AG163" i="8"/>
  <c r="AG284" i="8" s="1"/>
  <c r="AG405" i="8" s="1"/>
  <c r="AC25" i="28"/>
  <c r="H164" i="8"/>
  <c r="BD164" i="8" s="1"/>
  <c r="D26" i="28"/>
  <c r="L164" i="8"/>
  <c r="L285" i="8" s="1"/>
  <c r="L406" i="8" s="1"/>
  <c r="H26" i="28"/>
  <c r="T164" i="8"/>
  <c r="T44" i="32" s="1"/>
  <c r="P26" i="28"/>
  <c r="AN164" i="8"/>
  <c r="AN285" i="8" s="1"/>
  <c r="AN406" i="8" s="1"/>
  <c r="AJ26" i="28"/>
  <c r="S165" i="8"/>
  <c r="S286" i="8" s="1"/>
  <c r="S407" i="8" s="1"/>
  <c r="O27" i="28"/>
  <c r="W165" i="8"/>
  <c r="W286" i="8" s="1"/>
  <c r="W407" i="8" s="1"/>
  <c r="S27" i="28"/>
  <c r="AE165" i="8"/>
  <c r="AE45" i="32" s="1"/>
  <c r="AA27" i="28"/>
  <c r="J166" i="8"/>
  <c r="J287" i="8" s="1"/>
  <c r="J408" i="8" s="1"/>
  <c r="F28" i="28"/>
  <c r="AD166" i="8"/>
  <c r="AD287" i="8" s="1"/>
  <c r="AD408" i="8" s="1"/>
  <c r="Z28" i="28"/>
  <c r="H168" i="8"/>
  <c r="H289" i="8" s="1"/>
  <c r="H410" i="8" s="1"/>
  <c r="D30" i="28"/>
  <c r="L168" i="8"/>
  <c r="L289" i="8" s="1"/>
  <c r="L410" i="8" s="1"/>
  <c r="H30" i="28"/>
  <c r="T168" i="8"/>
  <c r="T289" i="8" s="1"/>
  <c r="T410" i="8" s="1"/>
  <c r="P30" i="28"/>
  <c r="AB168" i="8"/>
  <c r="AB48" i="32" s="1"/>
  <c r="X30" i="28"/>
  <c r="AJ168" i="8"/>
  <c r="AJ48" i="32" s="1"/>
  <c r="AF30" i="28"/>
  <c r="AR168" i="8"/>
  <c r="AR48" i="32" s="1"/>
  <c r="AN30" i="28"/>
  <c r="N35" i="29"/>
  <c r="R35" i="29"/>
  <c r="R5" i="28"/>
  <c r="AR26" i="28"/>
  <c r="E29" i="28"/>
  <c r="M29" i="28"/>
  <c r="U29" i="28"/>
  <c r="AC29" i="28"/>
  <c r="AO29" i="28"/>
  <c r="AJ32" i="29"/>
  <c r="T32" i="29"/>
  <c r="O29" i="29"/>
  <c r="O8" i="28"/>
  <c r="J5" i="28"/>
  <c r="AM27" i="28"/>
  <c r="R28" i="28"/>
  <c r="E31" i="29"/>
  <c r="N130" i="8"/>
  <c r="N251" i="8" s="1"/>
  <c r="N372" i="8" s="1"/>
  <c r="E30" i="29"/>
  <c r="J130" i="8"/>
  <c r="J251" i="8" s="1"/>
  <c r="J372" i="8" s="1"/>
  <c r="R130" i="8"/>
  <c r="M6" i="29" s="1"/>
  <c r="M30" i="29"/>
  <c r="Z130" i="8"/>
  <c r="U6" i="29" s="1"/>
  <c r="U30" i="29"/>
  <c r="AH130" i="8"/>
  <c r="AH251" i="8" s="1"/>
  <c r="AH372" i="8" s="1"/>
  <c r="AC30" i="29"/>
  <c r="AD5" i="28"/>
  <c r="AL130" i="8"/>
  <c r="AL251" i="8" s="1"/>
  <c r="AL372" i="8" s="1"/>
  <c r="AG30" i="29"/>
  <c r="AH5" i="28"/>
  <c r="AO30" i="29"/>
  <c r="AP5" i="28"/>
  <c r="G141" i="8"/>
  <c r="B33" i="29"/>
  <c r="O141" i="8"/>
  <c r="O21" i="32" s="1"/>
  <c r="J33" i="29"/>
  <c r="W141" i="8"/>
  <c r="W21" i="32" s="1"/>
  <c r="R33" i="29"/>
  <c r="AE141" i="8"/>
  <c r="AE21" i="32" s="1"/>
  <c r="Z33" i="29"/>
  <c r="AA8" i="28"/>
  <c r="AM141" i="8"/>
  <c r="AM262" i="8" s="1"/>
  <c r="AM383" i="8" s="1"/>
  <c r="AH33" i="29"/>
  <c r="AI8" i="28"/>
  <c r="AU141" i="8"/>
  <c r="AU21" i="32" s="1"/>
  <c r="AP33" i="29"/>
  <c r="AQ8" i="28"/>
  <c r="R146" i="8"/>
  <c r="R267" i="8" s="1"/>
  <c r="R388" i="8" s="1"/>
  <c r="N12" i="28"/>
  <c r="Z146" i="8"/>
  <c r="Z267" i="8" s="1"/>
  <c r="Z388" i="8" s="1"/>
  <c r="V12" i="28"/>
  <c r="Q147" i="8"/>
  <c r="Q268" i="8" s="1"/>
  <c r="Q389" i="8" s="1"/>
  <c r="M15" i="28"/>
  <c r="AO147" i="8"/>
  <c r="AO268" i="8" s="1"/>
  <c r="AO389" i="8" s="1"/>
  <c r="AK15" i="28"/>
  <c r="AB148" i="8"/>
  <c r="AB269" i="8" s="1"/>
  <c r="AB390" i="8" s="1"/>
  <c r="X16" i="28"/>
  <c r="AJ148" i="8"/>
  <c r="AJ269" i="8" s="1"/>
  <c r="AJ390" i="8" s="1"/>
  <c r="AF16" i="28"/>
  <c r="AR148" i="8"/>
  <c r="AR269" i="8" s="1"/>
  <c r="AR390" i="8" s="1"/>
  <c r="AN16" i="28"/>
  <c r="AV148" i="8"/>
  <c r="AV269" i="8" s="1"/>
  <c r="AV390" i="8" s="1"/>
  <c r="AR16" i="28"/>
  <c r="L156" i="8"/>
  <c r="L277" i="8" s="1"/>
  <c r="L398" i="8" s="1"/>
  <c r="H4" i="28"/>
  <c r="AN156" i="8"/>
  <c r="AN277" i="8" s="1"/>
  <c r="AN398" i="8" s="1"/>
  <c r="AJ4" i="28"/>
  <c r="AR156" i="8"/>
  <c r="AR277" i="8" s="1"/>
  <c r="AR398" i="8" s="1"/>
  <c r="AN4" i="28"/>
  <c r="V158" i="8"/>
  <c r="V279" i="8" s="1"/>
  <c r="V400" i="8" s="1"/>
  <c r="Q31" i="29"/>
  <c r="R6" i="28"/>
  <c r="AL158" i="8"/>
  <c r="AL279" i="8" s="1"/>
  <c r="AL400" i="8" s="1"/>
  <c r="AH6" i="28"/>
  <c r="AG31" i="29"/>
  <c r="I159" i="8"/>
  <c r="I280" i="8" s="1"/>
  <c r="I401" i="8" s="1"/>
  <c r="E7" i="28"/>
  <c r="U159" i="8"/>
  <c r="U280" i="8" s="1"/>
  <c r="U401" i="8" s="1"/>
  <c r="Q7" i="28"/>
  <c r="P32" i="29"/>
  <c r="AC159" i="8"/>
  <c r="Y7" i="28"/>
  <c r="AK159" i="8"/>
  <c r="AK280" i="8" s="1"/>
  <c r="AK401" i="8" s="1"/>
  <c r="AF32" i="29"/>
  <c r="AG7" i="28"/>
  <c r="AS159" i="8"/>
  <c r="AS280" i="8" s="1"/>
  <c r="AS401" i="8" s="1"/>
  <c r="AN32" i="29"/>
  <c r="AO7" i="28"/>
  <c r="H160" i="8"/>
  <c r="H281" i="8" s="1"/>
  <c r="H402" i="8" s="1"/>
  <c r="D9" i="28"/>
  <c r="T160" i="8"/>
  <c r="T281" i="8" s="1"/>
  <c r="T402" i="8" s="1"/>
  <c r="O34" i="29"/>
  <c r="P9" i="28"/>
  <c r="AB160" i="8"/>
  <c r="AB281" i="8" s="1"/>
  <c r="AB402" i="8" s="1"/>
  <c r="W34" i="29"/>
  <c r="AJ160" i="8"/>
  <c r="AJ281" i="8" s="1"/>
  <c r="AJ402" i="8" s="1"/>
  <c r="AF9" i="28"/>
  <c r="AR160" i="8"/>
  <c r="AR281" i="8" s="1"/>
  <c r="AR402" i="8" s="1"/>
  <c r="AN9" i="28"/>
  <c r="AM34" i="29"/>
  <c r="R162" i="8"/>
  <c r="M15" i="29" s="1"/>
  <c r="N14" i="28"/>
  <c r="AH162" i="8"/>
  <c r="AH283" i="8" s="1"/>
  <c r="AH404" i="8" s="1"/>
  <c r="AH436" i="8" s="1"/>
  <c r="AD14" i="28"/>
  <c r="AP162" i="8"/>
  <c r="AP283" i="8" s="1"/>
  <c r="AP404" i="8" s="1"/>
  <c r="AP436" i="8" s="1"/>
  <c r="AK39" i="29"/>
  <c r="AL14" i="28"/>
  <c r="X164" i="8"/>
  <c r="X285" i="8" s="1"/>
  <c r="X406" i="8" s="1"/>
  <c r="T26" i="28"/>
  <c r="AB164" i="8"/>
  <c r="AB285" i="8" s="1"/>
  <c r="AB406" i="8" s="1"/>
  <c r="X26" i="28"/>
  <c r="AJ164" i="8"/>
  <c r="AJ285" i="8" s="1"/>
  <c r="AJ406" i="8" s="1"/>
  <c r="AF26" i="28"/>
  <c r="AR164" i="8"/>
  <c r="AR285" i="8" s="1"/>
  <c r="AR406" i="8" s="1"/>
  <c r="AN26" i="28"/>
  <c r="G165" i="8"/>
  <c r="C27" i="28"/>
  <c r="O165" i="8"/>
  <c r="O286" i="8" s="1"/>
  <c r="O407" i="8" s="1"/>
  <c r="K27" i="28"/>
  <c r="AI165" i="8"/>
  <c r="AI286" i="8" s="1"/>
  <c r="AI407" i="8" s="1"/>
  <c r="AE27" i="28"/>
  <c r="AM165" i="8"/>
  <c r="AM286" i="8" s="1"/>
  <c r="AM407" i="8" s="1"/>
  <c r="AI27" i="28"/>
  <c r="AU165" i="8"/>
  <c r="AU286" i="8" s="1"/>
  <c r="AU407" i="8" s="1"/>
  <c r="AQ27" i="28"/>
  <c r="N166" i="8"/>
  <c r="N287" i="8" s="1"/>
  <c r="N408" i="8" s="1"/>
  <c r="J28" i="28"/>
  <c r="R166" i="8"/>
  <c r="R287" i="8" s="1"/>
  <c r="R408" i="8" s="1"/>
  <c r="N28" i="28"/>
  <c r="Z166" i="8"/>
  <c r="Z287" i="8" s="1"/>
  <c r="Z408" i="8" s="1"/>
  <c r="V28" i="28"/>
  <c r="AH166" i="8"/>
  <c r="AH287" i="8" s="1"/>
  <c r="AH408" i="8" s="1"/>
  <c r="AD28" i="28"/>
  <c r="AP166" i="8"/>
  <c r="AP287" i="8" s="1"/>
  <c r="AP408" i="8" s="1"/>
  <c r="AL28" i="28"/>
  <c r="AT166" i="8"/>
  <c r="AT287" i="8" s="1"/>
  <c r="AT408" i="8" s="1"/>
  <c r="AP28" i="28"/>
  <c r="X168" i="8"/>
  <c r="X289" i="8" s="1"/>
  <c r="X410" i="8" s="1"/>
  <c r="T30" i="28"/>
  <c r="AN168" i="8"/>
  <c r="AN289" i="8" s="1"/>
  <c r="AN410" i="8" s="1"/>
  <c r="AJ30" i="28"/>
  <c r="AH35" i="29"/>
  <c r="AA10" i="28"/>
  <c r="G29" i="29"/>
  <c r="AJ9" i="28"/>
  <c r="AH14" i="28"/>
  <c r="V5" i="28"/>
  <c r="N5" i="28"/>
  <c r="W27" i="28"/>
  <c r="I29" i="28"/>
  <c r="Q29" i="28"/>
  <c r="Y29" i="28"/>
  <c r="AG29" i="28"/>
  <c r="AK29" i="28"/>
  <c r="AR30" i="28"/>
  <c r="S10" i="28"/>
  <c r="W29" i="29"/>
  <c r="AR4" i="28"/>
  <c r="X4" i="28"/>
  <c r="X9" i="28"/>
  <c r="L26" i="28"/>
  <c r="AH28" i="28"/>
  <c r="L30" i="28"/>
  <c r="M39" i="29"/>
  <c r="Y39" i="29"/>
  <c r="AC39" i="29"/>
  <c r="AT130" i="8"/>
  <c r="AT10" i="32" s="1"/>
  <c r="L244" i="8"/>
  <c r="L365" i="8" s="1"/>
  <c r="T244" i="8"/>
  <c r="T365" i="8" s="1"/>
  <c r="AB244" i="8"/>
  <c r="AB365" i="8" s="1"/>
  <c r="AJ244" i="8"/>
  <c r="AJ365" i="8" s="1"/>
  <c r="AR244" i="8"/>
  <c r="AR365" i="8" s="1"/>
  <c r="AZ244" i="8"/>
  <c r="AZ365" i="8" s="1"/>
  <c r="K245" i="8"/>
  <c r="K366" i="8" s="1"/>
  <c r="S245" i="8"/>
  <c r="S366" i="8" s="1"/>
  <c r="AA245" i="8"/>
  <c r="AA366" i="8" s="1"/>
  <c r="AU245" i="8"/>
  <c r="AU366" i="8" s="1"/>
  <c r="J246" i="8"/>
  <c r="J367" i="8" s="1"/>
  <c r="AD246" i="8"/>
  <c r="AD367" i="8" s="1"/>
  <c r="AP246" i="8"/>
  <c r="AP367" i="8" s="1"/>
  <c r="M247" i="8"/>
  <c r="M368" i="8" s="1"/>
  <c r="Y247" i="8"/>
  <c r="Y368" i="8" s="1"/>
  <c r="AS247" i="8"/>
  <c r="AS368" i="8" s="1"/>
  <c r="H248" i="8"/>
  <c r="H369" i="8" s="1"/>
  <c r="AB248" i="8"/>
  <c r="AB369" i="8" s="1"/>
  <c r="AN248" i="8"/>
  <c r="AN369" i="8" s="1"/>
  <c r="K249" i="8"/>
  <c r="K370" i="8" s="1"/>
  <c r="W249" i="8"/>
  <c r="W370" i="8" s="1"/>
  <c r="AQ249" i="8"/>
  <c r="AQ370" i="8" s="1"/>
  <c r="BC249" i="8"/>
  <c r="BC370" i="8" s="1"/>
  <c r="Z250" i="8"/>
  <c r="Z371" i="8" s="1"/>
  <c r="AL250" i="8"/>
  <c r="AL371" i="8" s="1"/>
  <c r="I251" i="8"/>
  <c r="I372" i="8" s="1"/>
  <c r="U251" i="8"/>
  <c r="U372" i="8" s="1"/>
  <c r="AA282" i="8"/>
  <c r="AA403" i="8" s="1"/>
  <c r="G130" i="8"/>
  <c r="C5" i="28"/>
  <c r="K130" i="8"/>
  <c r="K251" i="8" s="1"/>
  <c r="K372" i="8" s="1"/>
  <c r="F30" i="29"/>
  <c r="I244" i="8"/>
  <c r="I365" i="8" s="1"/>
  <c r="M244" i="8"/>
  <c r="M365" i="8" s="1"/>
  <c r="U244" i="8"/>
  <c r="U365" i="8" s="1"/>
  <c r="Y244" i="8"/>
  <c r="Y365" i="8" s="1"/>
  <c r="AC244" i="8"/>
  <c r="AC365" i="8" s="1"/>
  <c r="AK244" i="8"/>
  <c r="AK365" i="8" s="1"/>
  <c r="AS244" i="8"/>
  <c r="AS365" i="8" s="1"/>
  <c r="BA244" i="8"/>
  <c r="BA365" i="8" s="1"/>
  <c r="H245" i="8"/>
  <c r="H366" i="8" s="1"/>
  <c r="L245" i="8"/>
  <c r="L366" i="8" s="1"/>
  <c r="P245" i="8"/>
  <c r="P366" i="8" s="1"/>
  <c r="T245" i="8"/>
  <c r="T366" i="8" s="1"/>
  <c r="X245" i="8"/>
  <c r="X366" i="8" s="1"/>
  <c r="AN245" i="8"/>
  <c r="AN366" i="8" s="1"/>
  <c r="AR245" i="8"/>
  <c r="AR366" i="8" s="1"/>
  <c r="AV245" i="8"/>
  <c r="AV366" i="8" s="1"/>
  <c r="AZ245" i="8"/>
  <c r="AZ366" i="8" s="1"/>
  <c r="G246" i="8"/>
  <c r="K246" i="8"/>
  <c r="K367" i="8" s="1"/>
  <c r="O246" i="8"/>
  <c r="O367" i="8" s="1"/>
  <c r="S246" i="8"/>
  <c r="S367" i="8" s="1"/>
  <c r="W246" i="8"/>
  <c r="W367" i="8" s="1"/>
  <c r="AA246" i="8"/>
  <c r="AA367" i="8" s="1"/>
  <c r="AE246" i="8"/>
  <c r="AE367" i="8" s="1"/>
  <c r="AI246" i="8"/>
  <c r="AI367" i="8" s="1"/>
  <c r="AM246" i="8"/>
  <c r="AM367" i="8" s="1"/>
  <c r="AU246" i="8"/>
  <c r="AU367" i="8" s="1"/>
  <c r="BC246" i="8"/>
  <c r="BC367" i="8" s="1"/>
  <c r="J247" i="8"/>
  <c r="J368" i="8" s="1"/>
  <c r="N247" i="8"/>
  <c r="N368" i="8" s="1"/>
  <c r="R247" i="8"/>
  <c r="R368" i="8" s="1"/>
  <c r="V247" i="8"/>
  <c r="V368" i="8" s="1"/>
  <c r="Z247" i="8"/>
  <c r="Z368" i="8" s="1"/>
  <c r="AD247" i="8"/>
  <c r="AD368" i="8" s="1"/>
  <c r="AH247" i="8"/>
  <c r="AH368" i="8" s="1"/>
  <c r="AL247" i="8"/>
  <c r="AL368" i="8" s="1"/>
  <c r="AP247" i="8"/>
  <c r="AP368" i="8" s="1"/>
  <c r="AT247" i="8"/>
  <c r="AT368" i="8" s="1"/>
  <c r="I248" i="8"/>
  <c r="I369" i="8" s="1"/>
  <c r="Q248" i="8"/>
  <c r="Q369" i="8" s="1"/>
  <c r="U248" i="8"/>
  <c r="U369" i="8" s="1"/>
  <c r="Y248" i="8"/>
  <c r="Y369" i="8" s="1"/>
  <c r="AC248" i="8"/>
  <c r="AC369" i="8" s="1"/>
  <c r="AG248" i="8"/>
  <c r="AG369" i="8" s="1"/>
  <c r="AK248" i="8"/>
  <c r="AK369" i="8" s="1"/>
  <c r="AO248" i="8"/>
  <c r="AO369" i="8" s="1"/>
  <c r="AS248" i="8"/>
  <c r="AS369" i="8" s="1"/>
  <c r="H249" i="8"/>
  <c r="H370" i="8" s="1"/>
  <c r="L249" i="8"/>
  <c r="L370" i="8" s="1"/>
  <c r="P249" i="8"/>
  <c r="P370" i="8" s="1"/>
  <c r="T249" i="8"/>
  <c r="T370" i="8" s="1"/>
  <c r="X249" i="8"/>
  <c r="X370" i="8" s="1"/>
  <c r="AB249" i="8"/>
  <c r="AB370" i="8" s="1"/>
  <c r="AF249" i="8"/>
  <c r="AF370" i="8" s="1"/>
  <c r="AJ249" i="8"/>
  <c r="AJ370" i="8" s="1"/>
  <c r="AN249" i="8"/>
  <c r="AN370" i="8" s="1"/>
  <c r="AR249" i="8"/>
  <c r="AR370" i="8" s="1"/>
  <c r="AV249" i="8"/>
  <c r="AV370" i="8" s="1"/>
  <c r="G250" i="8"/>
  <c r="O250" i="8"/>
  <c r="O371" i="8" s="1"/>
  <c r="S250" i="8"/>
  <c r="S371" i="8" s="1"/>
  <c r="W250" i="8"/>
  <c r="W371" i="8" s="1"/>
  <c r="AA250" i="8"/>
  <c r="AA371" i="8" s="1"/>
  <c r="AE250" i="8"/>
  <c r="AE371" i="8" s="1"/>
  <c r="AM250" i="8"/>
  <c r="AM371" i="8" s="1"/>
  <c r="AQ250" i="8"/>
  <c r="AQ371" i="8" s="1"/>
  <c r="AU250" i="8"/>
  <c r="AU371" i="8" s="1"/>
  <c r="AY250" i="8"/>
  <c r="AY371" i="8" s="1"/>
  <c r="AO251" i="8"/>
  <c r="AO372" i="8" s="1"/>
  <c r="X277" i="8"/>
  <c r="X398" i="8" s="1"/>
  <c r="J244" i="8"/>
  <c r="J365" i="8" s="1"/>
  <c r="N244" i="8"/>
  <c r="N365" i="8" s="1"/>
  <c r="R244" i="8"/>
  <c r="R365" i="8" s="1"/>
  <c r="V244" i="8"/>
  <c r="V365" i="8" s="1"/>
  <c r="Z244" i="8"/>
  <c r="Z365" i="8" s="1"/>
  <c r="AD244" i="8"/>
  <c r="AD365" i="8" s="1"/>
  <c r="AH244" i="8"/>
  <c r="AH365" i="8" s="1"/>
  <c r="AL244" i="8"/>
  <c r="AL365" i="8" s="1"/>
  <c r="AP244" i="8"/>
  <c r="AP365" i="8" s="1"/>
  <c r="AT244" i="8"/>
  <c r="AT365" i="8" s="1"/>
  <c r="AX244" i="8"/>
  <c r="AX365" i="8" s="1"/>
  <c r="BB244" i="8"/>
  <c r="BB365" i="8" s="1"/>
  <c r="I245" i="8"/>
  <c r="I366" i="8" s="1"/>
  <c r="M245" i="8"/>
  <c r="M366" i="8" s="1"/>
  <c r="Q245" i="8"/>
  <c r="Q366" i="8" s="1"/>
  <c r="U245" i="8"/>
  <c r="U366" i="8" s="1"/>
  <c r="Y245" i="8"/>
  <c r="Y366" i="8" s="1"/>
  <c r="AC245" i="8"/>
  <c r="AC366" i="8" s="1"/>
  <c r="AG245" i="8"/>
  <c r="AG366" i="8" s="1"/>
  <c r="AK245" i="8"/>
  <c r="AK366" i="8" s="1"/>
  <c r="AO245" i="8"/>
  <c r="AO366" i="8" s="1"/>
  <c r="AS245" i="8"/>
  <c r="AS366" i="8" s="1"/>
  <c r="AW245" i="8"/>
  <c r="AW366" i="8" s="1"/>
  <c r="BA245" i="8"/>
  <c r="BA366" i="8" s="1"/>
  <c r="H246" i="8"/>
  <c r="H367" i="8" s="1"/>
  <c r="L246" i="8"/>
  <c r="L367" i="8" s="1"/>
  <c r="P246" i="8"/>
  <c r="P367" i="8" s="1"/>
  <c r="T246" i="8"/>
  <c r="T367" i="8" s="1"/>
  <c r="X246" i="8"/>
  <c r="X367" i="8" s="1"/>
  <c r="AB246" i="8"/>
  <c r="AB367" i="8" s="1"/>
  <c r="AF246" i="8"/>
  <c r="AF367" i="8" s="1"/>
  <c r="AJ246" i="8"/>
  <c r="AJ367" i="8" s="1"/>
  <c r="AN246" i="8"/>
  <c r="AN367" i="8" s="1"/>
  <c r="AR246" i="8"/>
  <c r="AR367" i="8" s="1"/>
  <c r="AV246" i="8"/>
  <c r="AV367" i="8" s="1"/>
  <c r="AZ246" i="8"/>
  <c r="AZ367" i="8" s="1"/>
  <c r="G247" i="8"/>
  <c r="K247" i="8"/>
  <c r="K368" i="8" s="1"/>
  <c r="O247" i="8"/>
  <c r="O368" i="8" s="1"/>
  <c r="S247" i="8"/>
  <c r="S368" i="8" s="1"/>
  <c r="W247" i="8"/>
  <c r="W368" i="8" s="1"/>
  <c r="AA247" i="8"/>
  <c r="AA368" i="8" s="1"/>
  <c r="AE247" i="8"/>
  <c r="AE368" i="8" s="1"/>
  <c r="AI247" i="8"/>
  <c r="AI368" i="8" s="1"/>
  <c r="AM247" i="8"/>
  <c r="AM368" i="8" s="1"/>
  <c r="AQ247" i="8"/>
  <c r="AQ368" i="8" s="1"/>
  <c r="AU247" i="8"/>
  <c r="AU368" i="8" s="1"/>
  <c r="AY247" i="8"/>
  <c r="AY368" i="8" s="1"/>
  <c r="BC247" i="8"/>
  <c r="BC368" i="8" s="1"/>
  <c r="J248" i="8"/>
  <c r="J369" i="8" s="1"/>
  <c r="N248" i="8"/>
  <c r="N369" i="8" s="1"/>
  <c r="R248" i="8"/>
  <c r="R369" i="8" s="1"/>
  <c r="V248" i="8"/>
  <c r="V369" i="8" s="1"/>
  <c r="Z248" i="8"/>
  <c r="Z369" i="8" s="1"/>
  <c r="AD248" i="8"/>
  <c r="AD369" i="8" s="1"/>
  <c r="AH248" i="8"/>
  <c r="AH369" i="8" s="1"/>
  <c r="AL248" i="8"/>
  <c r="AL369" i="8" s="1"/>
  <c r="AP248" i="8"/>
  <c r="AP369" i="8" s="1"/>
  <c r="AT248" i="8"/>
  <c r="AT369" i="8" s="1"/>
  <c r="AX248" i="8"/>
  <c r="AX369" i="8" s="1"/>
  <c r="BB248" i="8"/>
  <c r="BB369" i="8" s="1"/>
  <c r="I249" i="8"/>
  <c r="I370" i="8" s="1"/>
  <c r="M249" i="8"/>
  <c r="M370" i="8" s="1"/>
  <c r="Q249" i="8"/>
  <c r="Q370" i="8" s="1"/>
  <c r="U249" i="8"/>
  <c r="U370" i="8" s="1"/>
  <c r="Y249" i="8"/>
  <c r="Y370" i="8" s="1"/>
  <c r="AC249" i="8"/>
  <c r="AC370" i="8" s="1"/>
  <c r="AG249" i="8"/>
  <c r="AG370" i="8" s="1"/>
  <c r="AK249" i="8"/>
  <c r="AK370" i="8" s="1"/>
  <c r="AO249" i="8"/>
  <c r="AO370" i="8" s="1"/>
  <c r="AS249" i="8"/>
  <c r="AS370" i="8" s="1"/>
  <c r="AW249" i="8"/>
  <c r="AW370" i="8" s="1"/>
  <c r="BA249" i="8"/>
  <c r="BA370" i="8" s="1"/>
  <c r="H250" i="8"/>
  <c r="H371" i="8" s="1"/>
  <c r="L250" i="8"/>
  <c r="L371" i="8" s="1"/>
  <c r="P250" i="8"/>
  <c r="P371" i="8" s="1"/>
  <c r="T250" i="8"/>
  <c r="T371" i="8" s="1"/>
  <c r="X250" i="8"/>
  <c r="X371" i="8" s="1"/>
  <c r="AB250" i="8"/>
  <c r="AB371" i="8" s="1"/>
  <c r="AF250" i="8"/>
  <c r="AF371" i="8" s="1"/>
  <c r="AJ250" i="8"/>
  <c r="AJ371" i="8" s="1"/>
  <c r="AN250" i="8"/>
  <c r="AN371" i="8" s="1"/>
  <c r="AR250" i="8"/>
  <c r="AR371" i="8" s="1"/>
  <c r="AV250" i="8"/>
  <c r="AV371" i="8" s="1"/>
  <c r="AZ250" i="8"/>
  <c r="AZ371" i="8" s="1"/>
  <c r="O251" i="8"/>
  <c r="O372" i="8" s="1"/>
  <c r="S251" i="8"/>
  <c r="S372" i="8" s="1"/>
  <c r="W251" i="8"/>
  <c r="W372" i="8" s="1"/>
  <c r="AA251" i="8"/>
  <c r="AA372" i="8" s="1"/>
  <c r="AK251" i="8"/>
  <c r="AK372" i="8" s="1"/>
  <c r="AQ251" i="8"/>
  <c r="AQ372" i="8" s="1"/>
  <c r="BA251" i="8"/>
  <c r="BA372" i="8" s="1"/>
  <c r="J252" i="8"/>
  <c r="J373" i="8" s="1"/>
  <c r="AH277" i="8"/>
  <c r="AH398" i="8" s="1"/>
  <c r="Q278" i="8"/>
  <c r="Q399" i="8" s="1"/>
  <c r="AG278" i="8"/>
  <c r="AG399" i="8" s="1"/>
  <c r="AW278" i="8"/>
  <c r="AW399" i="8" s="1"/>
  <c r="P279" i="8"/>
  <c r="P400" i="8" s="1"/>
  <c r="AF279" i="8"/>
  <c r="AF400" i="8" s="1"/>
  <c r="Z281" i="8"/>
  <c r="Z402" i="8" s="1"/>
  <c r="AP281" i="8"/>
  <c r="AP402" i="8" s="1"/>
  <c r="I282" i="8"/>
  <c r="I403" i="8" s="1"/>
  <c r="Y282" i="8"/>
  <c r="Y403" i="8" s="1"/>
  <c r="AR283" i="8"/>
  <c r="AR404" i="8" s="1"/>
  <c r="AR436" i="8" s="1"/>
  <c r="K284" i="8"/>
  <c r="K405" i="8" s="1"/>
  <c r="AA284" i="8"/>
  <c r="AA405" i="8" s="1"/>
  <c r="AQ284" i="8"/>
  <c r="AQ405" i="8" s="1"/>
  <c r="J285" i="8"/>
  <c r="J406" i="8" s="1"/>
  <c r="Z285" i="8"/>
  <c r="Z406" i="8" s="1"/>
  <c r="AP285" i="8"/>
  <c r="AP406" i="8" s="1"/>
  <c r="I286" i="8"/>
  <c r="I407" i="8" s="1"/>
  <c r="Y286" i="8"/>
  <c r="Y407" i="8" s="1"/>
  <c r="AO288" i="8"/>
  <c r="AO409" i="8" s="1"/>
  <c r="H4" i="32"/>
  <c r="T4" i="32"/>
  <c r="AJ4" i="32"/>
  <c r="AR4" i="32"/>
  <c r="L8" i="32"/>
  <c r="AN8" i="32"/>
  <c r="P12" i="32"/>
  <c r="X12" i="32"/>
  <c r="M35" i="32"/>
  <c r="AM251" i="8"/>
  <c r="AM372" i="8" s="1"/>
  <c r="BC251" i="8"/>
  <c r="BC372" i="8" s="1"/>
  <c r="AC261" i="8"/>
  <c r="AC382" i="8" s="1"/>
  <c r="AC438" i="8" s="1"/>
  <c r="AM261" i="8"/>
  <c r="AM382" i="8" s="1"/>
  <c r="AM438" i="8" s="1"/>
  <c r="AS261" i="8"/>
  <c r="AS382" i="8" s="1"/>
  <c r="AS438" i="8" s="1"/>
  <c r="L262" i="8"/>
  <c r="L383" i="8" s="1"/>
  <c r="V262" i="8"/>
  <c r="V383" i="8" s="1"/>
  <c r="AB262" i="8"/>
  <c r="AB383" i="8" s="1"/>
  <c r="AL262" i="8"/>
  <c r="AL383" i="8" s="1"/>
  <c r="AR262" i="8"/>
  <c r="AR383" i="8" s="1"/>
  <c r="BB262" i="8"/>
  <c r="BB383" i="8" s="1"/>
  <c r="K263" i="8"/>
  <c r="K384" i="8" s="1"/>
  <c r="U263" i="8"/>
  <c r="U384" i="8" s="1"/>
  <c r="AA263" i="8"/>
  <c r="AA384" i="8" s="1"/>
  <c r="AK263" i="8"/>
  <c r="AK384" i="8" s="1"/>
  <c r="AQ263" i="8"/>
  <c r="AQ384" i="8" s="1"/>
  <c r="J264" i="8"/>
  <c r="J385" i="8" s="1"/>
  <c r="T264" i="8"/>
  <c r="T385" i="8" s="1"/>
  <c r="Z264" i="8"/>
  <c r="Z385" i="8" s="1"/>
  <c r="AJ264" i="8"/>
  <c r="AJ385" i="8" s="1"/>
  <c r="AP264" i="8"/>
  <c r="AP385" i="8" s="1"/>
  <c r="AZ264" i="8"/>
  <c r="AZ385" i="8" s="1"/>
  <c r="I265" i="8"/>
  <c r="I386" i="8" s="1"/>
  <c r="S265" i="8"/>
  <c r="S386" i="8" s="1"/>
  <c r="Y265" i="8"/>
  <c r="Y386" i="8" s="1"/>
  <c r="AI265" i="8"/>
  <c r="AI386" i="8" s="1"/>
  <c r="AO265" i="8"/>
  <c r="AO386" i="8" s="1"/>
  <c r="AY265" i="8"/>
  <c r="AY386" i="8" s="1"/>
  <c r="H266" i="8"/>
  <c r="H387" i="8" s="1"/>
  <c r="R266" i="8"/>
  <c r="R387" i="8" s="1"/>
  <c r="X266" i="8"/>
  <c r="X387" i="8" s="1"/>
  <c r="AH266" i="8"/>
  <c r="AH387" i="8" s="1"/>
  <c r="AN266" i="8"/>
  <c r="AN387" i="8" s="1"/>
  <c r="AX266" i="8"/>
  <c r="AX387" i="8" s="1"/>
  <c r="G267" i="8"/>
  <c r="Q267" i="8"/>
  <c r="Q388" i="8" s="1"/>
  <c r="W267" i="8"/>
  <c r="W388" i="8" s="1"/>
  <c r="AG267" i="8"/>
  <c r="AG388" i="8" s="1"/>
  <c r="AM267" i="8"/>
  <c r="AM388" i="8" s="1"/>
  <c r="BC267" i="8"/>
  <c r="BC388" i="8" s="1"/>
  <c r="P268" i="8"/>
  <c r="P389" i="8" s="1"/>
  <c r="V268" i="8"/>
  <c r="V389" i="8" s="1"/>
  <c r="AF268" i="8"/>
  <c r="AF389" i="8" s="1"/>
  <c r="AL268" i="8"/>
  <c r="AL389" i="8" s="1"/>
  <c r="AV268" i="8"/>
  <c r="AV389" i="8" s="1"/>
  <c r="BB268" i="8"/>
  <c r="BB389" i="8" s="1"/>
  <c r="O269" i="8"/>
  <c r="O390" i="8" s="1"/>
  <c r="U269" i="8"/>
  <c r="U390" i="8" s="1"/>
  <c r="AE269" i="8"/>
  <c r="AE390" i="8" s="1"/>
  <c r="AK269" i="8"/>
  <c r="AK390" i="8" s="1"/>
  <c r="AU269" i="8"/>
  <c r="AU390" i="8" s="1"/>
  <c r="BA269" i="8"/>
  <c r="BA390" i="8" s="1"/>
  <c r="N270" i="8"/>
  <c r="N391" i="8" s="1"/>
  <c r="T270" i="8"/>
  <c r="T391" i="8" s="1"/>
  <c r="AD270" i="8"/>
  <c r="AD391" i="8" s="1"/>
  <c r="AJ270" i="8"/>
  <c r="AJ391" i="8" s="1"/>
  <c r="AT270" i="8"/>
  <c r="AT391" i="8" s="1"/>
  <c r="AZ270" i="8"/>
  <c r="AZ391" i="8" s="1"/>
  <c r="M271" i="8"/>
  <c r="M392" i="8" s="1"/>
  <c r="S271" i="8"/>
  <c r="S392" i="8" s="1"/>
  <c r="AC271" i="8"/>
  <c r="AC392" i="8" s="1"/>
  <c r="AI271" i="8"/>
  <c r="AI392" i="8" s="1"/>
  <c r="AS271" i="8"/>
  <c r="AS392" i="8" s="1"/>
  <c r="AY271" i="8"/>
  <c r="AY392" i="8" s="1"/>
  <c r="L272" i="8"/>
  <c r="L393" i="8" s="1"/>
  <c r="L434" i="8" s="1"/>
  <c r="R272" i="8"/>
  <c r="R393" i="8" s="1"/>
  <c r="R434" i="8" s="1"/>
  <c r="AB272" i="8"/>
  <c r="AB393" i="8" s="1"/>
  <c r="AB434" i="8" s="1"/>
  <c r="AH272" i="8"/>
  <c r="AH393" i="8" s="1"/>
  <c r="AH434" i="8" s="1"/>
  <c r="AR272" i="8"/>
  <c r="AR393" i="8" s="1"/>
  <c r="AR434" i="8" s="1"/>
  <c r="AX272" i="8"/>
  <c r="AX393" i="8" s="1"/>
  <c r="AX434" i="8" s="1"/>
  <c r="K273" i="8"/>
  <c r="K394" i="8" s="1"/>
  <c r="Q273" i="8"/>
  <c r="Q394" i="8" s="1"/>
  <c r="AA273" i="8"/>
  <c r="AA394" i="8" s="1"/>
  <c r="AG273" i="8"/>
  <c r="AG394" i="8" s="1"/>
  <c r="AQ273" i="8"/>
  <c r="AQ394" i="8" s="1"/>
  <c r="AW273" i="8"/>
  <c r="AW394" i="8" s="1"/>
  <c r="J274" i="8"/>
  <c r="J395" i="8" s="1"/>
  <c r="P274" i="8"/>
  <c r="P395" i="8" s="1"/>
  <c r="Z274" i="8"/>
  <c r="Z395" i="8" s="1"/>
  <c r="AF274" i="8"/>
  <c r="AF395" i="8" s="1"/>
  <c r="AP274" i="8"/>
  <c r="AP395" i="8" s="1"/>
  <c r="AV274" i="8"/>
  <c r="AV395" i="8" s="1"/>
  <c r="T275" i="8"/>
  <c r="T396" i="8" s="1"/>
  <c r="AJ275" i="8"/>
  <c r="AJ396" i="8" s="1"/>
  <c r="AZ275" i="8"/>
  <c r="AZ396" i="8" s="1"/>
  <c r="S276" i="8"/>
  <c r="S397" i="8" s="1"/>
  <c r="AI276" i="8"/>
  <c r="AI397" i="8" s="1"/>
  <c r="AY276" i="8"/>
  <c r="AY397" i="8" s="1"/>
  <c r="N277" i="8"/>
  <c r="N398" i="8" s="1"/>
  <c r="M278" i="8"/>
  <c r="M399" i="8" s="1"/>
  <c r="L279" i="8"/>
  <c r="L400" i="8" s="1"/>
  <c r="AV279" i="8"/>
  <c r="AV400" i="8" s="1"/>
  <c r="O280" i="8"/>
  <c r="O401" i="8" s="1"/>
  <c r="AE280" i="8"/>
  <c r="AE401" i="8" s="1"/>
  <c r="AU280" i="8"/>
  <c r="AU401" i="8" s="1"/>
  <c r="N281" i="8"/>
  <c r="N402" i="8" s="1"/>
  <c r="AO282" i="8"/>
  <c r="AO403" i="8" s="1"/>
  <c r="H283" i="8"/>
  <c r="H404" i="8" s="1"/>
  <c r="H436" i="8" s="1"/>
  <c r="X283" i="8"/>
  <c r="X404" i="8" s="1"/>
  <c r="X436" i="8" s="1"/>
  <c r="AO286" i="8"/>
  <c r="AO407" i="8" s="1"/>
  <c r="H287" i="8"/>
  <c r="H408" i="8" s="1"/>
  <c r="X287" i="8"/>
  <c r="X408" i="8" s="1"/>
  <c r="AL287" i="8"/>
  <c r="AL408" i="8" s="1"/>
  <c r="G277" i="8"/>
  <c r="S277" i="8"/>
  <c r="S398" i="8" s="1"/>
  <c r="AI277" i="8"/>
  <c r="AI398" i="8" s="1"/>
  <c r="AQ277" i="8"/>
  <c r="AQ398" i="8" s="1"/>
  <c r="P214" i="8"/>
  <c r="P336" i="8" s="1"/>
  <c r="AG226" i="8"/>
  <c r="AG348" i="8" s="1"/>
  <c r="BB193" i="8"/>
  <c r="BB315" i="8" s="1"/>
  <c r="BC261" i="8"/>
  <c r="BC382" i="8" s="1"/>
  <c r="BC438" i="8" s="1"/>
  <c r="BC200" i="8"/>
  <c r="BC322" i="8" s="1"/>
  <c r="BC439" i="8" s="1"/>
  <c r="BA263" i="8"/>
  <c r="BA384" i="8" s="1"/>
  <c r="BA202" i="8"/>
  <c r="BA324" i="8" s="1"/>
  <c r="AO190" i="8"/>
  <c r="AO312" i="8" s="1"/>
  <c r="AK194" i="8"/>
  <c r="AK316" i="8" s="1"/>
  <c r="AJ195" i="8"/>
  <c r="AJ317" i="8" s="1"/>
  <c r="AY228" i="8"/>
  <c r="AY350" i="8" s="1"/>
  <c r="AW263" i="8"/>
  <c r="AW384" i="8" s="1"/>
  <c r="AW202" i="8"/>
  <c r="AW324" i="8" s="1"/>
  <c r="AZ284" i="8"/>
  <c r="AZ405" i="8" s="1"/>
  <c r="AZ223" i="8"/>
  <c r="AZ345" i="8" s="1"/>
  <c r="BC265" i="8"/>
  <c r="BC386" i="8" s="1"/>
  <c r="BC204" i="8"/>
  <c r="BC326" i="8" s="1"/>
  <c r="AW267" i="8"/>
  <c r="AW388" i="8" s="1"/>
  <c r="AW206" i="8"/>
  <c r="AW328" i="8" s="1"/>
  <c r="BC269" i="8"/>
  <c r="BC390" i="8" s="1"/>
  <c r="BC208" i="8"/>
  <c r="BC330" i="8" s="1"/>
  <c r="AW271" i="8"/>
  <c r="AW392" i="8" s="1"/>
  <c r="AW210" i="8"/>
  <c r="AW332" i="8" s="1"/>
  <c r="AZ272" i="8"/>
  <c r="AZ393" i="8" s="1"/>
  <c r="AZ434" i="8" s="1"/>
  <c r="AZ211" i="8"/>
  <c r="AZ333" i="8" s="1"/>
  <c r="AZ435" i="8" s="1"/>
  <c r="AX274" i="8"/>
  <c r="AX395" i="8" s="1"/>
  <c r="AX213" i="8"/>
  <c r="AX335" i="8" s="1"/>
  <c r="BA275" i="8"/>
  <c r="BA396" i="8" s="1"/>
  <c r="BA214" i="8"/>
  <c r="BA336" i="8" s="1"/>
  <c r="BA279" i="8"/>
  <c r="BA400" i="8" s="1"/>
  <c r="BA218" i="8"/>
  <c r="BA340" i="8" s="1"/>
  <c r="BB282" i="8"/>
  <c r="BB403" i="8" s="1"/>
  <c r="BB221" i="8"/>
  <c r="BB343" i="8" s="1"/>
  <c r="AX286" i="8"/>
  <c r="AX407" i="8" s="1"/>
  <c r="AX225" i="8"/>
  <c r="AX347" i="8" s="1"/>
  <c r="BA287" i="8"/>
  <c r="BA408" i="8" s="1"/>
  <c r="BA226" i="8"/>
  <c r="BA348" i="8" s="1"/>
  <c r="AX185" i="8"/>
  <c r="AX307" i="8" s="1"/>
  <c r="BB252" i="8"/>
  <c r="BB373" i="8" s="1"/>
  <c r="BB191" i="8"/>
  <c r="BB313" i="8" s="1"/>
  <c r="AZ254" i="8"/>
  <c r="AZ375" i="8" s="1"/>
  <c r="AZ193" i="8"/>
  <c r="AZ315" i="8" s="1"/>
  <c r="AX256" i="8"/>
  <c r="AX377" i="8" s="1"/>
  <c r="AX195" i="8"/>
  <c r="AX317" i="8" s="1"/>
  <c r="AZ258" i="8"/>
  <c r="AZ379" i="8" s="1"/>
  <c r="AZ197" i="8"/>
  <c r="AZ319" i="8" s="1"/>
  <c r="BB260" i="8"/>
  <c r="BB381" i="8" s="1"/>
  <c r="BB199" i="8"/>
  <c r="BB321" i="8" s="1"/>
  <c r="BB264" i="8"/>
  <c r="BB385" i="8" s="1"/>
  <c r="BB203" i="8"/>
  <c r="BB325" i="8" s="1"/>
  <c r="AX268" i="8"/>
  <c r="AX389" i="8" s="1"/>
  <c r="AX207" i="8"/>
  <c r="AX329" i="8" s="1"/>
  <c r="AX278" i="8"/>
  <c r="AX399" i="8" s="1"/>
  <c r="AX217" i="8"/>
  <c r="AX339" i="8" s="1"/>
  <c r="AY281" i="8"/>
  <c r="AY402" i="8" s="1"/>
  <c r="AY220" i="8"/>
  <c r="AY342" i="8" s="1"/>
  <c r="K279" i="8"/>
  <c r="K400" i="8" s="1"/>
  <c r="AP280" i="8"/>
  <c r="AP401" i="8" s="1"/>
  <c r="O287" i="8"/>
  <c r="O408" i="8" s="1"/>
  <c r="AY277" i="8"/>
  <c r="AY398" i="8" s="1"/>
  <c r="AY216" i="8"/>
  <c r="AY338" i="8" s="1"/>
  <c r="BC277" i="8"/>
  <c r="BC398" i="8" s="1"/>
  <c r="BC216" i="8"/>
  <c r="BC338" i="8" s="1"/>
  <c r="AX216" i="8"/>
  <c r="AX338" i="8" s="1"/>
  <c r="BB216" i="8"/>
  <c r="BB338" i="8" s="1"/>
  <c r="M277" i="8"/>
  <c r="M398" i="8" s="1"/>
  <c r="AG277" i="8"/>
  <c r="AG398" i="8" s="1"/>
  <c r="BA277" i="8"/>
  <c r="BA398" i="8" s="1"/>
  <c r="AW216" i="8"/>
  <c r="AW338" i="8" s="1"/>
  <c r="BA216" i="8"/>
  <c r="BA338" i="8" s="1"/>
  <c r="B291" i="8"/>
  <c r="B412" i="8" s="1"/>
  <c r="D293" i="8"/>
  <c r="D414" i="8" s="1"/>
  <c r="A10" i="29"/>
  <c r="G33" i="32"/>
  <c r="B229" i="8"/>
  <c r="B351" i="8" s="1"/>
  <c r="AW243" i="8"/>
  <c r="AW364" i="8" s="1"/>
  <c r="D290" i="8"/>
  <c r="D411" i="8" s="1"/>
  <c r="B292" i="8"/>
  <c r="B413" i="8" s="1"/>
  <c r="AY290" i="8"/>
  <c r="AY411" i="8" s="1"/>
  <c r="BC290" i="8"/>
  <c r="BC411" i="8" s="1"/>
  <c r="D291" i="8"/>
  <c r="D412" i="8" s="1"/>
  <c r="AX291" i="8"/>
  <c r="AX412" i="8" s="1"/>
  <c r="AX440" i="8" s="1"/>
  <c r="BB291" i="8"/>
  <c r="BB412" i="8" s="1"/>
  <c r="BB440" i="8" s="1"/>
  <c r="C292" i="8"/>
  <c r="AW292" i="8"/>
  <c r="AW413" i="8" s="1"/>
  <c r="BA292" i="8"/>
  <c r="BA413" i="8" s="1"/>
  <c r="B293" i="8"/>
  <c r="B414" i="8" s="1"/>
  <c r="AZ293" i="8"/>
  <c r="AZ414" i="8" s="1"/>
  <c r="B268" i="8"/>
  <c r="B389" i="8" s="1"/>
  <c r="BA243" i="8"/>
  <c r="BA364" i="8" s="1"/>
  <c r="C247" i="8"/>
  <c r="AH243" i="8"/>
  <c r="AH364" i="8" s="1"/>
  <c r="BC243" i="8"/>
  <c r="BC364" i="8" s="1"/>
  <c r="BC221" i="8"/>
  <c r="BC343" i="8" s="1"/>
  <c r="D292" i="8"/>
  <c r="D413" i="8" s="1"/>
  <c r="C293" i="8"/>
  <c r="BB214" i="8"/>
  <c r="BB336" i="8" s="1"/>
  <c r="BC213" i="8"/>
  <c r="BC335" i="8" s="1"/>
  <c r="BB222" i="8"/>
  <c r="BB344" i="8" s="1"/>
  <c r="BB437" i="8" s="1"/>
  <c r="AZ269" i="8"/>
  <c r="AZ390" i="8" s="1"/>
  <c r="AZ208" i="8"/>
  <c r="AZ330" i="8" s="1"/>
  <c r="AY270" i="8"/>
  <c r="AY391" i="8" s="1"/>
  <c r="AY209" i="8"/>
  <c r="AY331" i="8" s="1"/>
  <c r="BB271" i="8"/>
  <c r="BB392" i="8" s="1"/>
  <c r="BB210" i="8"/>
  <c r="BB332" i="8" s="1"/>
  <c r="AZ277" i="8"/>
  <c r="AZ398" i="8" s="1"/>
  <c r="AZ216" i="8"/>
  <c r="AZ338" i="8" s="1"/>
  <c r="BC278" i="8"/>
  <c r="BC399" i="8" s="1"/>
  <c r="BC217" i="8"/>
  <c r="BC339" i="8" s="1"/>
  <c r="BC270" i="8"/>
  <c r="BC391" i="8" s="1"/>
  <c r="BC209" i="8"/>
  <c r="BC331" i="8" s="1"/>
  <c r="AZ273" i="8"/>
  <c r="AZ394" i="8" s="1"/>
  <c r="AZ212" i="8"/>
  <c r="AZ334" i="8" s="1"/>
  <c r="AY274" i="8"/>
  <c r="AY395" i="8" s="1"/>
  <c r="AY213" i="8"/>
  <c r="AY335" i="8" s="1"/>
  <c r="AY278" i="8"/>
  <c r="AY399" i="8" s="1"/>
  <c r="AY217" i="8"/>
  <c r="AY339" i="8" s="1"/>
  <c r="BB279" i="8"/>
  <c r="BB400" i="8" s="1"/>
  <c r="BB218" i="8"/>
  <c r="BB340" i="8" s="1"/>
  <c r="AZ281" i="8"/>
  <c r="AZ402" i="8" s="1"/>
  <c r="AZ220" i="8"/>
  <c r="AZ342" i="8" s="1"/>
  <c r="AY282" i="8"/>
  <c r="AY403" i="8" s="1"/>
  <c r="AY221" i="8"/>
  <c r="AY343" i="8" s="1"/>
  <c r="AZ285" i="8"/>
  <c r="AZ406" i="8" s="1"/>
  <c r="AZ224" i="8"/>
  <c r="AZ346" i="8" s="1"/>
  <c r="AY286" i="8"/>
  <c r="AY407" i="8" s="1"/>
  <c r="AY225" i="8"/>
  <c r="AY347" i="8" s="1"/>
  <c r="BC286" i="8"/>
  <c r="BC407" i="8" s="1"/>
  <c r="BC225" i="8"/>
  <c r="BC347" i="8" s="1"/>
  <c r="BB287" i="8"/>
  <c r="BB408" i="8" s="1"/>
  <c r="BB226" i="8"/>
  <c r="BB348" i="8" s="1"/>
  <c r="AS288" i="8"/>
  <c r="AS409" i="8" s="1"/>
  <c r="AS227" i="8"/>
  <c r="AS349" i="8" s="1"/>
  <c r="AZ289" i="8"/>
  <c r="AZ410" i="8" s="1"/>
  <c r="AZ228" i="8"/>
  <c r="AZ350" i="8" s="1"/>
  <c r="AU209" i="8"/>
  <c r="AU331" i="8" s="1"/>
  <c r="B225" i="8"/>
  <c r="B347" i="8" s="1"/>
  <c r="AB204" i="8"/>
  <c r="AB326" i="8" s="1"/>
  <c r="D283" i="8"/>
  <c r="D404" i="8" s="1"/>
  <c r="D222" i="8"/>
  <c r="D344" i="8" s="1"/>
  <c r="F437" i="8" s="1"/>
  <c r="D214" i="8"/>
  <c r="D336" i="8" s="1"/>
  <c r="D275" i="8"/>
  <c r="A19" i="24" s="1"/>
  <c r="S227" i="8"/>
  <c r="S349" i="8" s="1"/>
  <c r="AJ243" i="8"/>
  <c r="AJ364" i="8" s="1"/>
  <c r="AR243" i="8"/>
  <c r="AR364" i="8" s="1"/>
  <c r="AB18" i="29"/>
  <c r="AJ18" i="29"/>
  <c r="O19" i="29"/>
  <c r="O33" i="32"/>
  <c r="AI33" i="32"/>
  <c r="V12" i="32"/>
  <c r="AP12" i="32"/>
  <c r="J32" i="32"/>
  <c r="AT32" i="32"/>
  <c r="AY182" i="8"/>
  <c r="AY304" i="8" s="1"/>
  <c r="BC182" i="8"/>
  <c r="BC304" i="8" s="1"/>
  <c r="G244" i="8"/>
  <c r="K244" i="8"/>
  <c r="K365" i="8" s="1"/>
  <c r="O244" i="8"/>
  <c r="O365" i="8" s="1"/>
  <c r="S244" i="8"/>
  <c r="S365" i="8" s="1"/>
  <c r="W244" i="8"/>
  <c r="W365" i="8" s="1"/>
  <c r="AA244" i="8"/>
  <c r="AA365" i="8" s="1"/>
  <c r="AE244" i="8"/>
  <c r="AE365" i="8" s="1"/>
  <c r="AI244" i="8"/>
  <c r="AI365" i="8" s="1"/>
  <c r="AM244" i="8"/>
  <c r="AM365" i="8" s="1"/>
  <c r="AQ244" i="8"/>
  <c r="AQ365" i="8" s="1"/>
  <c r="AU244" i="8"/>
  <c r="AU365" i="8" s="1"/>
  <c r="BC244" i="8"/>
  <c r="BC365" i="8" s="1"/>
  <c r="J245" i="8"/>
  <c r="J366" i="8" s="1"/>
  <c r="N245" i="8"/>
  <c r="N366" i="8" s="1"/>
  <c r="R245" i="8"/>
  <c r="R366" i="8" s="1"/>
  <c r="V245" i="8"/>
  <c r="V366" i="8" s="1"/>
  <c r="Z245" i="8"/>
  <c r="Z366" i="8" s="1"/>
  <c r="AD245" i="8"/>
  <c r="AD366" i="8" s="1"/>
  <c r="AH245" i="8"/>
  <c r="AH366" i="8" s="1"/>
  <c r="AL245" i="8"/>
  <c r="AL366" i="8" s="1"/>
  <c r="AP245" i="8"/>
  <c r="AP366" i="8" s="1"/>
  <c r="AT245" i="8"/>
  <c r="AT366" i="8" s="1"/>
  <c r="AX245" i="8"/>
  <c r="AX366" i="8" s="1"/>
  <c r="BB245" i="8"/>
  <c r="BB366" i="8" s="1"/>
  <c r="I246" i="8"/>
  <c r="I367" i="8" s="1"/>
  <c r="M246" i="8"/>
  <c r="M367" i="8" s="1"/>
  <c r="Q246" i="8"/>
  <c r="Q367" i="8" s="1"/>
  <c r="U246" i="8"/>
  <c r="U367" i="8" s="1"/>
  <c r="Y246" i="8"/>
  <c r="Y367" i="8" s="1"/>
  <c r="AG246" i="8"/>
  <c r="AG367" i="8" s="1"/>
  <c r="AO246" i="8"/>
  <c r="AO367" i="8" s="1"/>
  <c r="AW246" i="8"/>
  <c r="AW367" i="8" s="1"/>
  <c r="H247" i="8"/>
  <c r="H368" i="8" s="1"/>
  <c r="L247" i="8"/>
  <c r="L368" i="8" s="1"/>
  <c r="P247" i="8"/>
  <c r="P368" i="8" s="1"/>
  <c r="T247" i="8"/>
  <c r="T368" i="8" s="1"/>
  <c r="AB247" i="8"/>
  <c r="AB368" i="8" s="1"/>
  <c r="AF247" i="8"/>
  <c r="AF368" i="8" s="1"/>
  <c r="AJ247" i="8"/>
  <c r="AJ368" i="8" s="1"/>
  <c r="AN247" i="8"/>
  <c r="AN368" i="8" s="1"/>
  <c r="AR247" i="8"/>
  <c r="AR368" i="8" s="1"/>
  <c r="AV247" i="8"/>
  <c r="AV368" i="8" s="1"/>
  <c r="AZ247" i="8"/>
  <c r="AZ368" i="8" s="1"/>
  <c r="G248" i="8"/>
  <c r="K248" i="8"/>
  <c r="K369" i="8" s="1"/>
  <c r="O248" i="8"/>
  <c r="O369" i="8" s="1"/>
  <c r="S248" i="8"/>
  <c r="S369" i="8" s="1"/>
  <c r="W248" i="8"/>
  <c r="W369" i="8" s="1"/>
  <c r="AA248" i="8"/>
  <c r="AA369" i="8" s="1"/>
  <c r="AE248" i="8"/>
  <c r="AE369" i="8" s="1"/>
  <c r="AI248" i="8"/>
  <c r="AI369" i="8" s="1"/>
  <c r="AM248" i="8"/>
  <c r="AM369" i="8" s="1"/>
  <c r="AQ248" i="8"/>
  <c r="AQ369" i="8" s="1"/>
  <c r="AU248" i="8"/>
  <c r="AU369" i="8" s="1"/>
  <c r="J249" i="8"/>
  <c r="J370" i="8" s="1"/>
  <c r="N249" i="8"/>
  <c r="N370" i="8" s="1"/>
  <c r="R249" i="8"/>
  <c r="R370" i="8" s="1"/>
  <c r="V249" i="8"/>
  <c r="V370" i="8" s="1"/>
  <c r="Z249" i="8"/>
  <c r="Z370" i="8" s="1"/>
  <c r="AD249" i="8"/>
  <c r="AD370" i="8" s="1"/>
  <c r="AH249" i="8"/>
  <c r="AH370" i="8" s="1"/>
  <c r="AL249" i="8"/>
  <c r="AL370" i="8" s="1"/>
  <c r="AP249" i="8"/>
  <c r="AP370" i="8" s="1"/>
  <c r="AT249" i="8"/>
  <c r="AT370" i="8" s="1"/>
  <c r="I250" i="8"/>
  <c r="I371" i="8" s="1"/>
  <c r="M250" i="8"/>
  <c r="M371" i="8" s="1"/>
  <c r="Q250" i="8"/>
  <c r="Q371" i="8" s="1"/>
  <c r="U250" i="8"/>
  <c r="U371" i="8" s="1"/>
  <c r="Y250" i="8"/>
  <c r="Y371" i="8" s="1"/>
  <c r="AC250" i="8"/>
  <c r="AC371" i="8" s="1"/>
  <c r="AG250" i="8"/>
  <c r="AG371" i="8" s="1"/>
  <c r="AK250" i="8"/>
  <c r="AK371" i="8" s="1"/>
  <c r="AO250" i="8"/>
  <c r="AO371" i="8" s="1"/>
  <c r="AS250" i="8"/>
  <c r="AS371" i="8" s="1"/>
  <c r="BA250" i="8"/>
  <c r="BA371" i="8" s="1"/>
  <c r="H251" i="8"/>
  <c r="H372" i="8" s="1"/>
  <c r="L251" i="8"/>
  <c r="L372" i="8" s="1"/>
  <c r="P251" i="8"/>
  <c r="P372" i="8" s="1"/>
  <c r="T251" i="8"/>
  <c r="T372" i="8" s="1"/>
  <c r="X251" i="8"/>
  <c r="X372" i="8" s="1"/>
  <c r="AB251" i="8"/>
  <c r="AB372" i="8" s="1"/>
  <c r="AF251" i="8"/>
  <c r="AF372" i="8" s="1"/>
  <c r="AJ251" i="8"/>
  <c r="AJ372" i="8" s="1"/>
  <c r="AR251" i="8"/>
  <c r="AR372" i="8" s="1"/>
  <c r="AV251" i="8"/>
  <c r="AV372" i="8" s="1"/>
  <c r="G252" i="8"/>
  <c r="K252" i="8"/>
  <c r="K373" i="8" s="1"/>
  <c r="O252" i="8"/>
  <c r="O373" i="8" s="1"/>
  <c r="S252" i="8"/>
  <c r="S373" i="8" s="1"/>
  <c r="W252" i="8"/>
  <c r="W373" i="8" s="1"/>
  <c r="AA252" i="8"/>
  <c r="AA373" i="8" s="1"/>
  <c r="AE252" i="8"/>
  <c r="AE373" i="8" s="1"/>
  <c r="AI252" i="8"/>
  <c r="AI373" i="8" s="1"/>
  <c r="AM252" i="8"/>
  <c r="AM373" i="8" s="1"/>
  <c r="AQ252" i="8"/>
  <c r="AQ373" i="8" s="1"/>
  <c r="AU252" i="8"/>
  <c r="AU373" i="8" s="1"/>
  <c r="J253" i="8"/>
  <c r="J374" i="8" s="1"/>
  <c r="N253" i="8"/>
  <c r="N374" i="8" s="1"/>
  <c r="R253" i="8"/>
  <c r="R374" i="8" s="1"/>
  <c r="V253" i="8"/>
  <c r="V374" i="8" s="1"/>
  <c r="Z253" i="8"/>
  <c r="Z374" i="8" s="1"/>
  <c r="AD253" i="8"/>
  <c r="AD374" i="8" s="1"/>
  <c r="AH253" i="8"/>
  <c r="AH374" i="8" s="1"/>
  <c r="AL253" i="8"/>
  <c r="AL374" i="8" s="1"/>
  <c r="AP253" i="8"/>
  <c r="AP374" i="8" s="1"/>
  <c r="AT253" i="8"/>
  <c r="AT374" i="8" s="1"/>
  <c r="BB253" i="8"/>
  <c r="BB374" i="8" s="1"/>
  <c r="I254" i="8"/>
  <c r="I375" i="8" s="1"/>
  <c r="M254" i="8"/>
  <c r="M375" i="8" s="1"/>
  <c r="Q254" i="8"/>
  <c r="Q375" i="8" s="1"/>
  <c r="U254" i="8"/>
  <c r="U375" i="8" s="1"/>
  <c r="Y254" i="8"/>
  <c r="Y375" i="8" s="1"/>
  <c r="AC254" i="8"/>
  <c r="AC375" i="8" s="1"/>
  <c r="AG254" i="8"/>
  <c r="AG375" i="8" s="1"/>
  <c r="AK254" i="8"/>
  <c r="AK375" i="8" s="1"/>
  <c r="AO254" i="8"/>
  <c r="AO375" i="8" s="1"/>
  <c r="AS254" i="8"/>
  <c r="AS375" i="8" s="1"/>
  <c r="H255" i="8"/>
  <c r="H376" i="8" s="1"/>
  <c r="L255" i="8"/>
  <c r="L376" i="8" s="1"/>
  <c r="T255" i="8"/>
  <c r="T376" i="8" s="1"/>
  <c r="X255" i="8"/>
  <c r="X376" i="8" s="1"/>
  <c r="AB255" i="8"/>
  <c r="AB376" i="8" s="1"/>
  <c r="AF255" i="8"/>
  <c r="AF376" i="8" s="1"/>
  <c r="AJ255" i="8"/>
  <c r="AJ376" i="8" s="1"/>
  <c r="AN255" i="8"/>
  <c r="AN376" i="8" s="1"/>
  <c r="AR255" i="8"/>
  <c r="AR376" i="8" s="1"/>
  <c r="AV255" i="8"/>
  <c r="AV376" i="8" s="1"/>
  <c r="AZ255" i="8"/>
  <c r="AZ376" i="8" s="1"/>
  <c r="G256" i="8"/>
  <c r="K256" i="8"/>
  <c r="K377" i="8" s="1"/>
  <c r="O256" i="8"/>
  <c r="O377" i="8" s="1"/>
  <c r="S256" i="8"/>
  <c r="S377" i="8" s="1"/>
  <c r="W256" i="8"/>
  <c r="W377" i="8" s="1"/>
  <c r="AA256" i="8"/>
  <c r="AA377" i="8" s="1"/>
  <c r="AI256" i="8"/>
  <c r="AI377" i="8" s="1"/>
  <c r="AM256" i="8"/>
  <c r="AM377" i="8" s="1"/>
  <c r="AQ256" i="8"/>
  <c r="AQ377" i="8" s="1"/>
  <c r="AU256" i="8"/>
  <c r="AU377" i="8" s="1"/>
  <c r="J257" i="8"/>
  <c r="J378" i="8" s="1"/>
  <c r="N257" i="8"/>
  <c r="N378" i="8" s="1"/>
  <c r="R257" i="8"/>
  <c r="R378" i="8" s="1"/>
  <c r="V257" i="8"/>
  <c r="V378" i="8" s="1"/>
  <c r="V261" i="8"/>
  <c r="V382" i="8" s="1"/>
  <c r="V438" i="8" s="1"/>
  <c r="T214" i="8"/>
  <c r="T336" i="8" s="1"/>
  <c r="J204" i="8"/>
  <c r="J326" i="8" s="1"/>
  <c r="M201" i="8"/>
  <c r="M323" i="8" s="1"/>
  <c r="J35" i="32"/>
  <c r="AL35" i="32"/>
  <c r="AC4" i="29"/>
  <c r="G275" i="8"/>
  <c r="W275" i="8"/>
  <c r="W396" i="8" s="1"/>
  <c r="BC275" i="8"/>
  <c r="BC396" i="8" s="1"/>
  <c r="AD276" i="8"/>
  <c r="AD397" i="8" s="1"/>
  <c r="O279" i="8"/>
  <c r="O400" i="8" s="1"/>
  <c r="Z257" i="8"/>
  <c r="Z378" i="8" s="1"/>
  <c r="AD257" i="8"/>
  <c r="AD378" i="8" s="1"/>
  <c r="AH257" i="8"/>
  <c r="AH378" i="8" s="1"/>
  <c r="AL257" i="8"/>
  <c r="AL378" i="8" s="1"/>
  <c r="AP257" i="8"/>
  <c r="AP378" i="8" s="1"/>
  <c r="AT257" i="8"/>
  <c r="AT378" i="8" s="1"/>
  <c r="I258" i="8"/>
  <c r="I379" i="8" s="1"/>
  <c r="M258" i="8"/>
  <c r="M379" i="8" s="1"/>
  <c r="Q258" i="8"/>
  <c r="Q379" i="8" s="1"/>
  <c r="U258" i="8"/>
  <c r="U379" i="8" s="1"/>
  <c r="Y258" i="8"/>
  <c r="Y379" i="8" s="1"/>
  <c r="AG258" i="8"/>
  <c r="AG379" i="8" s="1"/>
  <c r="AK258" i="8"/>
  <c r="AK379" i="8" s="1"/>
  <c r="AO258" i="8"/>
  <c r="AO379" i="8" s="1"/>
  <c r="AS258" i="8"/>
  <c r="AS379" i="8" s="1"/>
  <c r="BA258" i="8"/>
  <c r="BA379" i="8" s="1"/>
  <c r="H259" i="8"/>
  <c r="H380" i="8" s="1"/>
  <c r="L259" i="8"/>
  <c r="L380" i="8" s="1"/>
  <c r="P259" i="8"/>
  <c r="P380" i="8" s="1"/>
  <c r="X259" i="8"/>
  <c r="X380" i="8" s="1"/>
  <c r="AB259" i="8"/>
  <c r="AB380" i="8" s="1"/>
  <c r="AF259" i="8"/>
  <c r="AF380" i="8" s="1"/>
  <c r="AJ259" i="8"/>
  <c r="AJ380" i="8" s="1"/>
  <c r="AN259" i="8"/>
  <c r="AN380" i="8" s="1"/>
  <c r="AR259" i="8"/>
  <c r="AR380" i="8" s="1"/>
  <c r="AV259" i="8"/>
  <c r="AV380" i="8" s="1"/>
  <c r="G260" i="8"/>
  <c r="K260" i="8"/>
  <c r="K381" i="8" s="1"/>
  <c r="O260" i="8"/>
  <c r="O381" i="8" s="1"/>
  <c r="S260" i="8"/>
  <c r="S381" i="8" s="1"/>
  <c r="W260" i="8"/>
  <c r="W381" i="8" s="1"/>
  <c r="AA260" i="8"/>
  <c r="AA381" i="8" s="1"/>
  <c r="AE260" i="8"/>
  <c r="AE381" i="8" s="1"/>
  <c r="AI260" i="8"/>
  <c r="AI381" i="8" s="1"/>
  <c r="AM260" i="8"/>
  <c r="AM381" i="8" s="1"/>
  <c r="AQ260" i="8"/>
  <c r="AQ381" i="8" s="1"/>
  <c r="AU260" i="8"/>
  <c r="AU381" i="8" s="1"/>
  <c r="J261" i="8"/>
  <c r="J382" i="8" s="1"/>
  <c r="J438" i="8" s="1"/>
  <c r="N261" i="8"/>
  <c r="N382" i="8" s="1"/>
  <c r="N438" i="8" s="1"/>
  <c r="R261" i="8"/>
  <c r="R382" i="8" s="1"/>
  <c r="R438" i="8" s="1"/>
  <c r="Z261" i="8"/>
  <c r="Z382" i="8" s="1"/>
  <c r="Z438" i="8" s="1"/>
  <c r="AD261" i="8"/>
  <c r="AD382" i="8" s="1"/>
  <c r="AD438" i="8" s="1"/>
  <c r="AH261" i="8"/>
  <c r="AH382" i="8" s="1"/>
  <c r="AH438" i="8" s="1"/>
  <c r="AL261" i="8"/>
  <c r="AL382" i="8" s="1"/>
  <c r="AL438" i="8" s="1"/>
  <c r="AP261" i="8"/>
  <c r="AP382" i="8" s="1"/>
  <c r="AP438" i="8" s="1"/>
  <c r="AT261" i="8"/>
  <c r="AT382" i="8" s="1"/>
  <c r="AT438" i="8" s="1"/>
  <c r="I262" i="8"/>
  <c r="I383" i="8" s="1"/>
  <c r="M262" i="8"/>
  <c r="M383" i="8" s="1"/>
  <c r="U262" i="8"/>
  <c r="U383" i="8" s="1"/>
  <c r="Y262" i="8"/>
  <c r="Y383" i="8" s="1"/>
  <c r="AC262" i="8"/>
  <c r="AC383" i="8" s="1"/>
  <c r="AG262" i="8"/>
  <c r="AG383" i="8" s="1"/>
  <c r="AK262" i="8"/>
  <c r="AK383" i="8" s="1"/>
  <c r="AS262" i="8"/>
  <c r="AS383" i="8" s="1"/>
  <c r="H263" i="8"/>
  <c r="H384" i="8" s="1"/>
  <c r="L263" i="8"/>
  <c r="L384" i="8" s="1"/>
  <c r="P263" i="8"/>
  <c r="P384" i="8" s="1"/>
  <c r="T263" i="8"/>
  <c r="T384" i="8" s="1"/>
  <c r="X263" i="8"/>
  <c r="X384" i="8" s="1"/>
  <c r="AB263" i="8"/>
  <c r="AB384" i="8" s="1"/>
  <c r="AF263" i="8"/>
  <c r="AF384" i="8" s="1"/>
  <c r="AJ263" i="8"/>
  <c r="AJ384" i="8" s="1"/>
  <c r="AN263" i="8"/>
  <c r="AN384" i="8" s="1"/>
  <c r="AR263" i="8"/>
  <c r="AR384" i="8" s="1"/>
  <c r="AZ263" i="8"/>
  <c r="AZ384" i="8" s="1"/>
  <c r="G264" i="8"/>
  <c r="K264" i="8"/>
  <c r="K385" i="8" s="1"/>
  <c r="O264" i="8"/>
  <c r="O385" i="8" s="1"/>
  <c r="S264" i="8"/>
  <c r="S385" i="8" s="1"/>
  <c r="W264" i="8"/>
  <c r="W385" i="8" s="1"/>
  <c r="AA264" i="8"/>
  <c r="AA385" i="8" s="1"/>
  <c r="AE264" i="8"/>
  <c r="AE385" i="8" s="1"/>
  <c r="AI264" i="8"/>
  <c r="AI385" i="8" s="1"/>
  <c r="AM264" i="8"/>
  <c r="AM385" i="8" s="1"/>
  <c r="AQ264" i="8"/>
  <c r="AQ385" i="8" s="1"/>
  <c r="AU264" i="8"/>
  <c r="AU385" i="8" s="1"/>
  <c r="J265" i="8"/>
  <c r="J386" i="8" s="1"/>
  <c r="N265" i="8"/>
  <c r="N386" i="8" s="1"/>
  <c r="R265" i="8"/>
  <c r="R386" i="8" s="1"/>
  <c r="V265" i="8"/>
  <c r="V386" i="8" s="1"/>
  <c r="Z265" i="8"/>
  <c r="Z386" i="8" s="1"/>
  <c r="AD265" i="8"/>
  <c r="AD386" i="8" s="1"/>
  <c r="AL265" i="8"/>
  <c r="AL386" i="8" s="1"/>
  <c r="AP265" i="8"/>
  <c r="AP386" i="8" s="1"/>
  <c r="AT265" i="8"/>
  <c r="AT386" i="8" s="1"/>
  <c r="I266" i="8"/>
  <c r="I387" i="8" s="1"/>
  <c r="M266" i="8"/>
  <c r="M387" i="8" s="1"/>
  <c r="U266" i="8"/>
  <c r="U387" i="8" s="1"/>
  <c r="Y266" i="8"/>
  <c r="Y387" i="8" s="1"/>
  <c r="AC266" i="8"/>
  <c r="AC387" i="8" s="1"/>
  <c r="AG266" i="8"/>
  <c r="AG387" i="8" s="1"/>
  <c r="AK266" i="8"/>
  <c r="AK387" i="8" s="1"/>
  <c r="AO266" i="8"/>
  <c r="AO387" i="8" s="1"/>
  <c r="H267" i="8"/>
  <c r="H388" i="8" s="1"/>
  <c r="L267" i="8"/>
  <c r="L388" i="8" s="1"/>
  <c r="P267" i="8"/>
  <c r="P388" i="8" s="1"/>
  <c r="AB267" i="8"/>
  <c r="AB388" i="8" s="1"/>
  <c r="AF267" i="8"/>
  <c r="AF388" i="8" s="1"/>
  <c r="AN267" i="8"/>
  <c r="AN388" i="8" s="1"/>
  <c r="G268" i="8"/>
  <c r="K268" i="8"/>
  <c r="K389" i="8" s="1"/>
  <c r="O268" i="8"/>
  <c r="O389" i="8" s="1"/>
  <c r="S268" i="8"/>
  <c r="S389" i="8" s="1"/>
  <c r="W268" i="8"/>
  <c r="W389" i="8" s="1"/>
  <c r="AA268" i="8"/>
  <c r="AA389" i="8" s="1"/>
  <c r="AE268" i="8"/>
  <c r="AE389" i="8" s="1"/>
  <c r="AI268" i="8"/>
  <c r="AI389" i="8" s="1"/>
  <c r="AQ268" i="8"/>
  <c r="AQ389" i="8" s="1"/>
  <c r="BC268" i="8"/>
  <c r="BC389" i="8" s="1"/>
  <c r="N269" i="8"/>
  <c r="N390" i="8" s="1"/>
  <c r="R269" i="8"/>
  <c r="R390" i="8" s="1"/>
  <c r="V269" i="8"/>
  <c r="V390" i="8" s="1"/>
  <c r="Z269" i="8"/>
  <c r="Z390" i="8" s="1"/>
  <c r="AD269" i="8"/>
  <c r="AD390" i="8" s="1"/>
  <c r="AH269" i="8"/>
  <c r="AH390" i="8" s="1"/>
  <c r="AL269" i="8"/>
  <c r="AL390" i="8" s="1"/>
  <c r="AP269" i="8"/>
  <c r="AP390" i="8" s="1"/>
  <c r="AT269" i="8"/>
  <c r="AT390" i="8" s="1"/>
  <c r="AX269" i="8"/>
  <c r="AX390" i="8" s="1"/>
  <c r="BB269" i="8"/>
  <c r="BB390" i="8" s="1"/>
  <c r="M270" i="8"/>
  <c r="M391" i="8" s="1"/>
  <c r="Q270" i="8"/>
  <c r="Q391" i="8" s="1"/>
  <c r="U270" i="8"/>
  <c r="U391" i="8" s="1"/>
  <c r="AC270" i="8"/>
  <c r="AC391" i="8" s="1"/>
  <c r="AG270" i="8"/>
  <c r="AG391" i="8" s="1"/>
  <c r="AK270" i="8"/>
  <c r="AK391" i="8" s="1"/>
  <c r="AO270" i="8"/>
  <c r="AO391" i="8" s="1"/>
  <c r="AW270" i="8"/>
  <c r="AW391" i="8" s="1"/>
  <c r="BA270" i="8"/>
  <c r="BA391" i="8" s="1"/>
  <c r="H271" i="8"/>
  <c r="H392" i="8" s="1"/>
  <c r="L271" i="8"/>
  <c r="L392" i="8" s="1"/>
  <c r="P271" i="8"/>
  <c r="P392" i="8" s="1"/>
  <c r="T271" i="8"/>
  <c r="T392" i="8" s="1"/>
  <c r="X271" i="8"/>
  <c r="X392" i="8" s="1"/>
  <c r="AB271" i="8"/>
  <c r="AB392" i="8" s="1"/>
  <c r="AF271" i="8"/>
  <c r="AF392" i="8" s="1"/>
  <c r="AJ271" i="8"/>
  <c r="AJ392" i="8" s="1"/>
  <c r="AN271" i="8"/>
  <c r="AN392" i="8" s="1"/>
  <c r="AR271" i="8"/>
  <c r="AR392" i="8" s="1"/>
  <c r="AV271" i="8"/>
  <c r="AV392" i="8" s="1"/>
  <c r="AZ271" i="8"/>
  <c r="AZ392" i="8" s="1"/>
  <c r="G272" i="8"/>
  <c r="K272" i="8"/>
  <c r="K393" i="8" s="1"/>
  <c r="K434" i="8" s="1"/>
  <c r="O272" i="8"/>
  <c r="O393" i="8" s="1"/>
  <c r="O434" i="8" s="1"/>
  <c r="S272" i="8"/>
  <c r="S393" i="8" s="1"/>
  <c r="S434" i="8" s="1"/>
  <c r="W272" i="8"/>
  <c r="W393" i="8" s="1"/>
  <c r="W434" i="8" s="1"/>
  <c r="AA272" i="8"/>
  <c r="AA393" i="8" s="1"/>
  <c r="AA434" i="8" s="1"/>
  <c r="AE272" i="8"/>
  <c r="AE393" i="8" s="1"/>
  <c r="AE434" i="8" s="1"/>
  <c r="AI272" i="8"/>
  <c r="AI393" i="8" s="1"/>
  <c r="AI434" i="8" s="1"/>
  <c r="AM272" i="8"/>
  <c r="AM393" i="8" s="1"/>
  <c r="AM434" i="8" s="1"/>
  <c r="AQ272" i="8"/>
  <c r="AQ393" i="8" s="1"/>
  <c r="AQ434" i="8" s="1"/>
  <c r="AU272" i="8"/>
  <c r="AU393" i="8" s="1"/>
  <c r="AU434" i="8" s="1"/>
  <c r="AY272" i="8"/>
  <c r="AY393" i="8" s="1"/>
  <c r="AY434" i="8" s="1"/>
  <c r="BC272" i="8"/>
  <c r="BC393" i="8" s="1"/>
  <c r="BC434" i="8" s="1"/>
  <c r="J273" i="8"/>
  <c r="J394" i="8" s="1"/>
  <c r="N273" i="8"/>
  <c r="N394" i="8" s="1"/>
  <c r="R273" i="8"/>
  <c r="R394" i="8" s="1"/>
  <c r="V273" i="8"/>
  <c r="V394" i="8" s="1"/>
  <c r="Z273" i="8"/>
  <c r="Z394" i="8" s="1"/>
  <c r="AD273" i="8"/>
  <c r="AD394" i="8" s="1"/>
  <c r="AH273" i="8"/>
  <c r="AH394" i="8" s="1"/>
  <c r="AL273" i="8"/>
  <c r="AL394" i="8" s="1"/>
  <c r="AP273" i="8"/>
  <c r="AP394" i="8" s="1"/>
  <c r="AT273" i="8"/>
  <c r="AT394" i="8" s="1"/>
  <c r="AX273" i="8"/>
  <c r="AX394" i="8" s="1"/>
  <c r="BB273" i="8"/>
  <c r="BB394" i="8" s="1"/>
  <c r="Q274" i="8"/>
  <c r="Q395" i="8" s="1"/>
  <c r="Y274" i="8"/>
  <c r="Y395" i="8" s="1"/>
  <c r="AC274" i="8"/>
  <c r="AC395" i="8" s="1"/>
  <c r="AG274" i="8"/>
  <c r="AG395" i="8" s="1"/>
  <c r="AK274" i="8"/>
  <c r="AK395" i="8" s="1"/>
  <c r="AW274" i="8"/>
  <c r="AW395" i="8" s="1"/>
  <c r="BA274" i="8"/>
  <c r="BA395" i="8" s="1"/>
  <c r="BB243" i="8"/>
  <c r="BB364" i="8" s="1"/>
  <c r="BB182" i="8"/>
  <c r="BB304" i="8" s="1"/>
  <c r="AY183" i="8"/>
  <c r="AY305" i="8" s="1"/>
  <c r="AY244" i="8"/>
  <c r="AY365" i="8" s="1"/>
  <c r="AC246" i="8"/>
  <c r="AC367" i="8" s="1"/>
  <c r="AK246" i="8"/>
  <c r="AK367" i="8" s="1"/>
  <c r="AS246" i="8"/>
  <c r="AS367" i="8" s="1"/>
  <c r="BA185" i="8"/>
  <c r="BA307" i="8" s="1"/>
  <c r="BA246" i="8"/>
  <c r="BA367" i="8" s="1"/>
  <c r="X247" i="8"/>
  <c r="X368" i="8" s="1"/>
  <c r="AX243" i="8"/>
  <c r="AX364" i="8" s="1"/>
  <c r="AY187" i="8"/>
  <c r="AY309" i="8" s="1"/>
  <c r="AY248" i="8"/>
  <c r="AY369" i="8" s="1"/>
  <c r="BC187" i="8"/>
  <c r="BC309" i="8" s="1"/>
  <c r="BC248" i="8"/>
  <c r="BC369" i="8" s="1"/>
  <c r="AX188" i="8"/>
  <c r="AX310" i="8" s="1"/>
  <c r="AX249" i="8"/>
  <c r="AX370" i="8" s="1"/>
  <c r="BB188" i="8"/>
  <c r="BB310" i="8" s="1"/>
  <c r="BB249" i="8"/>
  <c r="BB370" i="8" s="1"/>
  <c r="AW189" i="8"/>
  <c r="AW311" i="8" s="1"/>
  <c r="AW250" i="8"/>
  <c r="AW371" i="8" s="1"/>
  <c r="AN190" i="8"/>
  <c r="AN312" i="8" s="1"/>
  <c r="AN251" i="8"/>
  <c r="AN372" i="8" s="1"/>
  <c r="AZ190" i="8"/>
  <c r="AZ312" i="8" s="1"/>
  <c r="AZ251" i="8"/>
  <c r="AZ372" i="8" s="1"/>
  <c r="AY191" i="8"/>
  <c r="AY313" i="8" s="1"/>
  <c r="AY252" i="8"/>
  <c r="AY373" i="8" s="1"/>
  <c r="BC191" i="8"/>
  <c r="BC313" i="8" s="1"/>
  <c r="BC252" i="8"/>
  <c r="BC373" i="8" s="1"/>
  <c r="AX253" i="8"/>
  <c r="AX374" i="8" s="1"/>
  <c r="AX192" i="8"/>
  <c r="AX314" i="8" s="1"/>
  <c r="AW254" i="8"/>
  <c r="AW375" i="8" s="1"/>
  <c r="AW193" i="8"/>
  <c r="AW315" i="8" s="1"/>
  <c r="BA193" i="8"/>
  <c r="BA315" i="8" s="1"/>
  <c r="BA254" i="8"/>
  <c r="BA375" i="8" s="1"/>
  <c r="P255" i="8"/>
  <c r="P376" i="8" s="1"/>
  <c r="AE195" i="8"/>
  <c r="AE317" i="8" s="1"/>
  <c r="AE256" i="8"/>
  <c r="AE377" i="8" s="1"/>
  <c r="AY195" i="8"/>
  <c r="AY317" i="8" s="1"/>
  <c r="AY256" i="8"/>
  <c r="AY377" i="8" s="1"/>
  <c r="BC195" i="8"/>
  <c r="BC317" i="8" s="1"/>
  <c r="BC256" i="8"/>
  <c r="BC377" i="8" s="1"/>
  <c r="AX196" i="8"/>
  <c r="AX318" i="8" s="1"/>
  <c r="AX257" i="8"/>
  <c r="AX378" i="8" s="1"/>
  <c r="BB196" i="8"/>
  <c r="BB318" i="8" s="1"/>
  <c r="BB257" i="8"/>
  <c r="BB378" i="8" s="1"/>
  <c r="AC258" i="8"/>
  <c r="AC379" i="8" s="1"/>
  <c r="AW197" i="8"/>
  <c r="AW319" i="8" s="1"/>
  <c r="AW258" i="8"/>
  <c r="AW379" i="8" s="1"/>
  <c r="T259" i="8"/>
  <c r="T380" i="8" s="1"/>
  <c r="AZ198" i="8"/>
  <c r="AZ320" i="8" s="1"/>
  <c r="AZ259" i="8"/>
  <c r="AZ380" i="8" s="1"/>
  <c r="AY199" i="8"/>
  <c r="AY321" i="8" s="1"/>
  <c r="AY260" i="8"/>
  <c r="AY381" i="8" s="1"/>
  <c r="BC199" i="8"/>
  <c r="BC321" i="8" s="1"/>
  <c r="V200" i="8"/>
  <c r="V322" i="8" s="1"/>
  <c r="V439" i="8" s="1"/>
  <c r="AX261" i="8"/>
  <c r="AX382" i="8" s="1"/>
  <c r="AX438" i="8" s="1"/>
  <c r="AX200" i="8"/>
  <c r="AX322" i="8" s="1"/>
  <c r="AX439" i="8" s="1"/>
  <c r="BB200" i="8"/>
  <c r="BB322" i="8" s="1"/>
  <c r="BB439" i="8" s="1"/>
  <c r="Q201" i="8"/>
  <c r="Q262" i="8"/>
  <c r="Q383" i="8" s="1"/>
  <c r="AO201" i="8"/>
  <c r="AO323" i="8" s="1"/>
  <c r="AO262" i="8"/>
  <c r="AO383" i="8" s="1"/>
  <c r="AW262" i="8"/>
  <c r="AW383" i="8" s="1"/>
  <c r="AW201" i="8"/>
  <c r="AW323" i="8" s="1"/>
  <c r="BA201" i="8"/>
  <c r="BA323" i="8" s="1"/>
  <c r="AV263" i="8"/>
  <c r="AV384" i="8" s="1"/>
  <c r="AZ202" i="8"/>
  <c r="AZ324" i="8" s="1"/>
  <c r="AY264" i="8"/>
  <c r="AY385" i="8" s="1"/>
  <c r="AY203" i="8"/>
  <c r="AY325" i="8" s="1"/>
  <c r="BC264" i="8"/>
  <c r="BC385" i="8" s="1"/>
  <c r="BC203" i="8"/>
  <c r="BC325" i="8" s="1"/>
  <c r="AH204" i="8"/>
  <c r="AH326" i="8" s="1"/>
  <c r="AH265" i="8"/>
  <c r="AH386" i="8" s="1"/>
  <c r="AX265" i="8"/>
  <c r="AX386" i="8" s="1"/>
  <c r="AX204" i="8"/>
  <c r="AX326" i="8" s="1"/>
  <c r="BB265" i="8"/>
  <c r="BB386" i="8" s="1"/>
  <c r="BB204" i="8"/>
  <c r="BB326" i="8" s="1"/>
  <c r="Q205" i="8"/>
  <c r="Q327" i="8" s="1"/>
  <c r="Q266" i="8"/>
  <c r="Q387" i="8" s="1"/>
  <c r="AS266" i="8"/>
  <c r="AS387" i="8" s="1"/>
  <c r="AW266" i="8"/>
  <c r="AW387" i="8" s="1"/>
  <c r="AW205" i="8"/>
  <c r="AW327" i="8" s="1"/>
  <c r="BA205" i="8"/>
  <c r="BA327" i="8" s="1"/>
  <c r="BA266" i="8"/>
  <c r="BA387" i="8" s="1"/>
  <c r="T206" i="8"/>
  <c r="T328" i="8" s="1"/>
  <c r="T267" i="8"/>
  <c r="T388" i="8" s="1"/>
  <c r="X206" i="8"/>
  <c r="X328" i="8" s="1"/>
  <c r="X267" i="8"/>
  <c r="X388" i="8" s="1"/>
  <c r="AJ206" i="8"/>
  <c r="AJ328" i="8" s="1"/>
  <c r="AJ267" i="8"/>
  <c r="AJ388" i="8" s="1"/>
  <c r="AR206" i="8"/>
  <c r="AR328" i="8" s="1"/>
  <c r="AV267" i="8"/>
  <c r="AV388" i="8" s="1"/>
  <c r="AZ267" i="8"/>
  <c r="AZ388" i="8" s="1"/>
  <c r="AZ206" i="8"/>
  <c r="AZ328" i="8" s="1"/>
  <c r="AM207" i="8"/>
  <c r="AM329" i="8" s="1"/>
  <c r="AM268" i="8"/>
  <c r="AM389" i="8" s="1"/>
  <c r="AU207" i="8"/>
  <c r="AU329" i="8" s="1"/>
  <c r="AU268" i="8"/>
  <c r="AU389" i="8" s="1"/>
  <c r="AY268" i="8"/>
  <c r="AY389" i="8" s="1"/>
  <c r="AY207" i="8"/>
  <c r="AY329" i="8" s="1"/>
  <c r="J208" i="8"/>
  <c r="J330" i="8" s="1"/>
  <c r="J269" i="8"/>
  <c r="J390" i="8" s="1"/>
  <c r="I209" i="8"/>
  <c r="I331" i="8" s="1"/>
  <c r="I270" i="8"/>
  <c r="I391" i="8" s="1"/>
  <c r="Y270" i="8"/>
  <c r="Y391" i="8" s="1"/>
  <c r="AS209" i="8"/>
  <c r="AS331" i="8" s="1"/>
  <c r="AS270" i="8"/>
  <c r="AS391" i="8" s="1"/>
  <c r="I274" i="8"/>
  <c r="I395" i="8" s="1"/>
  <c r="M274" i="8"/>
  <c r="M395" i="8" s="1"/>
  <c r="U274" i="8"/>
  <c r="U395" i="8" s="1"/>
  <c r="AO274" i="8"/>
  <c r="AO395" i="8" s="1"/>
  <c r="AS274" i="8"/>
  <c r="AS395" i="8" s="1"/>
  <c r="AV275" i="8"/>
  <c r="AV396" i="8" s="1"/>
  <c r="AC278" i="8"/>
  <c r="AC399" i="8" s="1"/>
  <c r="AS278" i="8"/>
  <c r="AS399" i="8" s="1"/>
  <c r="AB279" i="8"/>
  <c r="AB400" i="8" s="1"/>
  <c r="AC225" i="8"/>
  <c r="AC347" i="8" s="1"/>
  <c r="AC286" i="8"/>
  <c r="AC407" i="8" s="1"/>
  <c r="T287" i="8"/>
  <c r="T408" i="8" s="1"/>
  <c r="I229" i="8"/>
  <c r="I351" i="8" s="1"/>
  <c r="M229" i="8"/>
  <c r="M351" i="8" s="1"/>
  <c r="Q229" i="8"/>
  <c r="Q351" i="8" s="1"/>
  <c r="U229" i="8"/>
  <c r="U351" i="8" s="1"/>
  <c r="Y229" i="8"/>
  <c r="Y351" i="8" s="1"/>
  <c r="BA262" i="8"/>
  <c r="BA383" i="8" s="1"/>
  <c r="AR267" i="8"/>
  <c r="AR388" i="8" s="1"/>
  <c r="E10" i="9"/>
  <c r="D211" i="8"/>
  <c r="D333" i="8" s="1"/>
  <c r="F435" i="8" s="1"/>
  <c r="B194" i="8"/>
  <c r="B316" i="8" s="1"/>
  <c r="D194" i="8"/>
  <c r="D316" i="8" s="1"/>
  <c r="AI199" i="8"/>
  <c r="AI321" i="8" s="1"/>
  <c r="AA227" i="8"/>
  <c r="AA349" i="8" s="1"/>
  <c r="U223" i="8"/>
  <c r="U345" i="8" s="1"/>
  <c r="AH210" i="8"/>
  <c r="AH332" i="8" s="1"/>
  <c r="H210" i="8"/>
  <c r="H332" i="8" s="1"/>
  <c r="Y182" i="8"/>
  <c r="Y304" i="8" s="1"/>
  <c r="H4" i="29"/>
  <c r="R182" i="8"/>
  <c r="R304" i="8" s="1"/>
  <c r="AJ4" i="29"/>
  <c r="AZ243" i="8"/>
  <c r="AZ364" i="8" s="1"/>
  <c r="AZ182" i="8"/>
  <c r="AZ304" i="8" s="1"/>
  <c r="AW182" i="8"/>
  <c r="AW304" i="8" s="1"/>
  <c r="AW209" i="8"/>
  <c r="AW331" i="8" s="1"/>
  <c r="BA209" i="8"/>
  <c r="BA331" i="8" s="1"/>
  <c r="AX210" i="8"/>
  <c r="AX332" i="8" s="1"/>
  <c r="AW211" i="8"/>
  <c r="AW333" i="8" s="1"/>
  <c r="AW435" i="8" s="1"/>
  <c r="BA211" i="8"/>
  <c r="BA333" i="8" s="1"/>
  <c r="BA435" i="8" s="1"/>
  <c r="AW213" i="8"/>
  <c r="AW335" i="8" s="1"/>
  <c r="BA213" i="8"/>
  <c r="BA335" i="8" s="1"/>
  <c r="AX214" i="8"/>
  <c r="AX336" i="8" s="1"/>
  <c r="AW215" i="8"/>
  <c r="AW337" i="8" s="1"/>
  <c r="BA215" i="8"/>
  <c r="BA337" i="8" s="1"/>
  <c r="AW217" i="8"/>
  <c r="AW339" i="8" s="1"/>
  <c r="BA217" i="8"/>
  <c r="BA339" i="8" s="1"/>
  <c r="AX218" i="8"/>
  <c r="AX340" i="8" s="1"/>
  <c r="AW219" i="8"/>
  <c r="AW341" i="8" s="1"/>
  <c r="BA219" i="8"/>
  <c r="BA341" i="8" s="1"/>
  <c r="AW221" i="8"/>
  <c r="AW343" i="8" s="1"/>
  <c r="BA221" i="8"/>
  <c r="BA343" i="8" s="1"/>
  <c r="AX222" i="8"/>
  <c r="AX344" i="8" s="1"/>
  <c r="AX437" i="8" s="1"/>
  <c r="AW223" i="8"/>
  <c r="AW345" i="8" s="1"/>
  <c r="BA223" i="8"/>
  <c r="BA345" i="8" s="1"/>
  <c r="AW225" i="8"/>
  <c r="AW347" i="8" s="1"/>
  <c r="BA225" i="8"/>
  <c r="BA347" i="8" s="1"/>
  <c r="AX226" i="8"/>
  <c r="AX348" i="8" s="1"/>
  <c r="AW227" i="8"/>
  <c r="AW349" i="8" s="1"/>
  <c r="BA227" i="8"/>
  <c r="BA349" i="8" s="1"/>
  <c r="BB261" i="8"/>
  <c r="BB382" i="8" s="1"/>
  <c r="BB438" i="8" s="1"/>
  <c r="AV243" i="8"/>
  <c r="AV364" i="8" s="1"/>
  <c r="AU243" i="8"/>
  <c r="Q183" i="8"/>
  <c r="Q305" i="8" s="1"/>
  <c r="Q244" i="8"/>
  <c r="Q365" i="8" s="1"/>
  <c r="AG183" i="8"/>
  <c r="AG305" i="8" s="1"/>
  <c r="AG244" i="8"/>
  <c r="AG365" i="8" s="1"/>
  <c r="AO244" i="8"/>
  <c r="AO365" i="8" s="1"/>
  <c r="AW183" i="8"/>
  <c r="AW305" i="8" s="1"/>
  <c r="AW244" i="8"/>
  <c r="AW365" i="8" s="1"/>
  <c r="AB245" i="8"/>
  <c r="AB366" i="8" s="1"/>
  <c r="AF245" i="8"/>
  <c r="AF366" i="8" s="1"/>
  <c r="AJ245" i="8"/>
  <c r="AJ366" i="8" s="1"/>
  <c r="AQ246" i="8"/>
  <c r="AQ367" i="8" s="1"/>
  <c r="AY185" i="8"/>
  <c r="AY307" i="8" s="1"/>
  <c r="AY246" i="8"/>
  <c r="AY367" i="8" s="1"/>
  <c r="AX247" i="8"/>
  <c r="AX368" i="8" s="1"/>
  <c r="AX186" i="8"/>
  <c r="AX308" i="8" s="1"/>
  <c r="BB247" i="8"/>
  <c r="BB368" i="8" s="1"/>
  <c r="BB186" i="8"/>
  <c r="BB308" i="8" s="1"/>
  <c r="M187" i="8"/>
  <c r="M309" i="8" s="1"/>
  <c r="M248" i="8"/>
  <c r="M369" i="8" s="1"/>
  <c r="AW248" i="8"/>
  <c r="AW369" i="8" s="1"/>
  <c r="AW187" i="8"/>
  <c r="AW309" i="8" s="1"/>
  <c r="BA187" i="8"/>
  <c r="BA309" i="8" s="1"/>
  <c r="BA248" i="8"/>
  <c r="BA369" i="8" s="1"/>
  <c r="AZ188" i="8"/>
  <c r="AZ310" i="8" s="1"/>
  <c r="AZ249" i="8"/>
  <c r="AZ370" i="8" s="1"/>
  <c r="K250" i="8"/>
  <c r="K371" i="8" s="1"/>
  <c r="AI250" i="8"/>
  <c r="AI371" i="8" s="1"/>
  <c r="BC189" i="8"/>
  <c r="BC311" i="8" s="1"/>
  <c r="BC250" i="8"/>
  <c r="BC371" i="8" s="1"/>
  <c r="AD190" i="8"/>
  <c r="AD312" i="8" s="1"/>
  <c r="AT190" i="8"/>
  <c r="AT312" i="8" s="1"/>
  <c r="AX190" i="8"/>
  <c r="AX312" i="8" s="1"/>
  <c r="AX251" i="8"/>
  <c r="AX372" i="8" s="1"/>
  <c r="BB190" i="8"/>
  <c r="BB312" i="8" s="1"/>
  <c r="BB251" i="8"/>
  <c r="BB372" i="8" s="1"/>
  <c r="I252" i="8"/>
  <c r="I373" i="8" s="1"/>
  <c r="Q252" i="8"/>
  <c r="Q373" i="8" s="1"/>
  <c r="AG252" i="8"/>
  <c r="AG373" i="8" s="1"/>
  <c r="AW191" i="8"/>
  <c r="AW313" i="8" s="1"/>
  <c r="AW252" i="8"/>
  <c r="AW373" i="8" s="1"/>
  <c r="BA252" i="8"/>
  <c r="BA373" i="8" s="1"/>
  <c r="BA191" i="8"/>
  <c r="BA313" i="8" s="1"/>
  <c r="H253" i="8"/>
  <c r="H374" i="8" s="1"/>
  <c r="T253" i="8"/>
  <c r="T374" i="8" s="1"/>
  <c r="AJ253" i="8"/>
  <c r="AJ374" i="8" s="1"/>
  <c r="K254" i="8"/>
  <c r="K375" i="8" s="1"/>
  <c r="S254" i="8"/>
  <c r="S375" i="8" s="1"/>
  <c r="AE254" i="8"/>
  <c r="AE375" i="8" s="1"/>
  <c r="AY254" i="8"/>
  <c r="AY375" i="8" s="1"/>
  <c r="AY193" i="8"/>
  <c r="AY315" i="8" s="1"/>
  <c r="BC254" i="8"/>
  <c r="BC375" i="8" s="1"/>
  <c r="BC193" i="8"/>
  <c r="BC315" i="8" s="1"/>
  <c r="Z255" i="8"/>
  <c r="Z376" i="8" s="1"/>
  <c r="BB255" i="8"/>
  <c r="BB376" i="8" s="1"/>
  <c r="BB194" i="8"/>
  <c r="BB316" i="8" s="1"/>
  <c r="AK256" i="8"/>
  <c r="AK377" i="8" s="1"/>
  <c r="AS256" i="8"/>
  <c r="AS377" i="8" s="1"/>
  <c r="AW256" i="8"/>
  <c r="AW377" i="8" s="1"/>
  <c r="AW195" i="8"/>
  <c r="AW317" i="8" s="1"/>
  <c r="BA195" i="8"/>
  <c r="BA317" i="8" s="1"/>
  <c r="BA256" i="8"/>
  <c r="BA377" i="8" s="1"/>
  <c r="AB257" i="8"/>
  <c r="AB378" i="8" s="1"/>
  <c r="AJ257" i="8"/>
  <c r="AJ378" i="8" s="1"/>
  <c r="AZ196" i="8"/>
  <c r="AZ318" i="8" s="1"/>
  <c r="AZ257" i="8"/>
  <c r="AZ378" i="8" s="1"/>
  <c r="K258" i="8"/>
  <c r="K379" i="8" s="1"/>
  <c r="AI258" i="8"/>
  <c r="AI379" i="8" s="1"/>
  <c r="AQ258" i="8"/>
  <c r="AQ379" i="8" s="1"/>
  <c r="BC197" i="8"/>
  <c r="BC319" i="8" s="1"/>
  <c r="BC258" i="8"/>
  <c r="BC379" i="8" s="1"/>
  <c r="AL259" i="8"/>
  <c r="AL380" i="8" s="1"/>
  <c r="AX198" i="8"/>
  <c r="AX320" i="8" s="1"/>
  <c r="AX259" i="8"/>
  <c r="AX380" i="8" s="1"/>
  <c r="BB198" i="8"/>
  <c r="BB320" i="8" s="1"/>
  <c r="BB259" i="8"/>
  <c r="BB380" i="8" s="1"/>
  <c r="U260" i="8"/>
  <c r="U381" i="8" s="1"/>
  <c r="AG260" i="8"/>
  <c r="AG381" i="8" s="1"/>
  <c r="AO260" i="8"/>
  <c r="AO381" i="8" s="1"/>
  <c r="AW199" i="8"/>
  <c r="AW321" i="8" s="1"/>
  <c r="AW260" i="8"/>
  <c r="AW381" i="8" s="1"/>
  <c r="BA260" i="8"/>
  <c r="BA381" i="8" s="1"/>
  <c r="BA199" i="8"/>
  <c r="BA321" i="8" s="1"/>
  <c r="AB261" i="8"/>
  <c r="AB382" i="8" s="1"/>
  <c r="AB438" i="8" s="1"/>
  <c r="AR261" i="8"/>
  <c r="AR382" i="8" s="1"/>
  <c r="AR438" i="8" s="1"/>
  <c r="AZ261" i="8"/>
  <c r="AZ382" i="8" s="1"/>
  <c r="AZ438" i="8" s="1"/>
  <c r="AZ200" i="8"/>
  <c r="AZ322" i="8" s="1"/>
  <c r="AZ439" i="8" s="1"/>
  <c r="AY201" i="8"/>
  <c r="AY323" i="8" s="1"/>
  <c r="AY262" i="8"/>
  <c r="AY383" i="8" s="1"/>
  <c r="BC262" i="8"/>
  <c r="BC383" i="8" s="1"/>
  <c r="BC201" i="8"/>
  <c r="BC323" i="8" s="1"/>
  <c r="AX263" i="8"/>
  <c r="AX384" i="8" s="1"/>
  <c r="AX202" i="8"/>
  <c r="AX324" i="8" s="1"/>
  <c r="BB202" i="8"/>
  <c r="BB324" i="8" s="1"/>
  <c r="BB263" i="8"/>
  <c r="BB384" i="8" s="1"/>
  <c r="I264" i="8"/>
  <c r="I385" i="8" s="1"/>
  <c r="AC264" i="8"/>
  <c r="AC385" i="8" s="1"/>
  <c r="AS264" i="8"/>
  <c r="AS385" i="8" s="1"/>
  <c r="AW264" i="8"/>
  <c r="AW385" i="8" s="1"/>
  <c r="AW203" i="8"/>
  <c r="AW325" i="8" s="1"/>
  <c r="BA264" i="8"/>
  <c r="BA385" i="8" s="1"/>
  <c r="BA203" i="8"/>
  <c r="BA325" i="8" s="1"/>
  <c r="H265" i="8"/>
  <c r="H386" i="8" s="1"/>
  <c r="AV265" i="8"/>
  <c r="AV386" i="8" s="1"/>
  <c r="AZ265" i="8"/>
  <c r="AZ386" i="8" s="1"/>
  <c r="AZ204" i="8"/>
  <c r="AZ326" i="8" s="1"/>
  <c r="AI266" i="8"/>
  <c r="AI387" i="8" s="1"/>
  <c r="AM266" i="8"/>
  <c r="AM387" i="8" s="1"/>
  <c r="AY266" i="8"/>
  <c r="AY387" i="8" s="1"/>
  <c r="AY205" i="8"/>
  <c r="AY327" i="8" s="1"/>
  <c r="BC266" i="8"/>
  <c r="BC387" i="8" s="1"/>
  <c r="BC205" i="8"/>
  <c r="BC327" i="8" s="1"/>
  <c r="AX267" i="8"/>
  <c r="AX388" i="8" s="1"/>
  <c r="AX206" i="8"/>
  <c r="AX328" i="8" s="1"/>
  <c r="BB267" i="8"/>
  <c r="BB388" i="8" s="1"/>
  <c r="BB206" i="8"/>
  <c r="BB328" i="8" s="1"/>
  <c r="AW268" i="8"/>
  <c r="AW389" i="8" s="1"/>
  <c r="AW207" i="8"/>
  <c r="AW329" i="8" s="1"/>
  <c r="BA268" i="8"/>
  <c r="BA389" i="8" s="1"/>
  <c r="BA207" i="8"/>
  <c r="BA329" i="8" s="1"/>
  <c r="AF208" i="8"/>
  <c r="AF330" i="8" s="1"/>
  <c r="K209" i="8"/>
  <c r="K331" i="8" s="1"/>
  <c r="K270" i="8"/>
  <c r="K391" i="8" s="1"/>
  <c r="O209" i="8"/>
  <c r="O331" i="8" s="1"/>
  <c r="O270" i="8"/>
  <c r="O391" i="8" s="1"/>
  <c r="W209" i="8"/>
  <c r="W331" i="8" s="1"/>
  <c r="W270" i="8"/>
  <c r="W391" i="8" s="1"/>
  <c r="AA209" i="8"/>
  <c r="AA331" i="8" s="1"/>
  <c r="AA270" i="8"/>
  <c r="AA391" i="8" s="1"/>
  <c r="AE209" i="8"/>
  <c r="AE331" i="8" s="1"/>
  <c r="AE270" i="8"/>
  <c r="AE391" i="8" s="1"/>
  <c r="AI209" i="8"/>
  <c r="AI331" i="8" s="1"/>
  <c r="AI270" i="8"/>
  <c r="AI391" i="8" s="1"/>
  <c r="AM209" i="8"/>
  <c r="AM331" i="8" s="1"/>
  <c r="AM270" i="8"/>
  <c r="AM391" i="8" s="1"/>
  <c r="R210" i="8"/>
  <c r="R332" i="8" s="1"/>
  <c r="R271" i="8"/>
  <c r="R392" i="8" s="1"/>
  <c r="V210" i="8"/>
  <c r="V332" i="8" s="1"/>
  <c r="V271" i="8"/>
  <c r="V392" i="8" s="1"/>
  <c r="AD210" i="8"/>
  <c r="AD332" i="8" s="1"/>
  <c r="AD271" i="8"/>
  <c r="AD392" i="8" s="1"/>
  <c r="AL210" i="8"/>
  <c r="AL332" i="8" s="1"/>
  <c r="AL271" i="8"/>
  <c r="AL392" i="8" s="1"/>
  <c r="M211" i="8"/>
  <c r="M333" i="8" s="1"/>
  <c r="M435" i="8" s="1"/>
  <c r="M272" i="8"/>
  <c r="M393" i="8" s="1"/>
  <c r="M434" i="8" s="1"/>
  <c r="AA274" i="8"/>
  <c r="AA395" i="8" s="1"/>
  <c r="AE274" i="8"/>
  <c r="AE395" i="8" s="1"/>
  <c r="AQ274" i="8"/>
  <c r="AQ395" i="8" s="1"/>
  <c r="AU274" i="8"/>
  <c r="AU395" i="8" s="1"/>
  <c r="J214" i="8"/>
  <c r="J336" i="8" s="1"/>
  <c r="J275" i="8"/>
  <c r="J396" i="8" s="1"/>
  <c r="N214" i="8"/>
  <c r="N336" i="8" s="1"/>
  <c r="N275" i="8"/>
  <c r="N396" i="8" s="1"/>
  <c r="AL214" i="8"/>
  <c r="AL336" i="8" s="1"/>
  <c r="AL275" i="8"/>
  <c r="AL396" i="8" s="1"/>
  <c r="AB277" i="8"/>
  <c r="AB398" i="8" s="1"/>
  <c r="AQ278" i="8"/>
  <c r="AQ399" i="8" s="1"/>
  <c r="Q223" i="8"/>
  <c r="Q345" i="8" s="1"/>
  <c r="Q284" i="8"/>
  <c r="Q405" i="8" s="1"/>
  <c r="AM225" i="8"/>
  <c r="AM347" i="8" s="1"/>
  <c r="AD226" i="8"/>
  <c r="AD348" i="8" s="1"/>
  <c r="G229" i="8"/>
  <c r="K229" i="8"/>
  <c r="K351" i="8" s="1"/>
  <c r="O229" i="8"/>
  <c r="O351" i="8" s="1"/>
  <c r="S229" i="8"/>
  <c r="S351" i="8" s="1"/>
  <c r="W229" i="8"/>
  <c r="W351" i="8" s="1"/>
  <c r="AA229" i="8"/>
  <c r="AA351" i="8" s="1"/>
  <c r="AE229" i="8"/>
  <c r="AE351" i="8" s="1"/>
  <c r="AI229" i="8"/>
  <c r="AI351" i="8" s="1"/>
  <c r="AM229" i="8"/>
  <c r="AM351" i="8" s="1"/>
  <c r="AQ229" i="8"/>
  <c r="AQ351" i="8" s="1"/>
  <c r="AU229" i="8"/>
  <c r="AU351" i="8" s="1"/>
  <c r="J230" i="8"/>
  <c r="J352" i="8" s="1"/>
  <c r="J441" i="8" s="1"/>
  <c r="N230" i="8"/>
  <c r="N352" i="8" s="1"/>
  <c r="N441" i="8" s="1"/>
  <c r="R230" i="8"/>
  <c r="R352" i="8" s="1"/>
  <c r="R441" i="8" s="1"/>
  <c r="V230" i="8"/>
  <c r="V352" i="8" s="1"/>
  <c r="V441" i="8" s="1"/>
  <c r="Z230" i="8"/>
  <c r="Z352" i="8" s="1"/>
  <c r="Z441" i="8" s="1"/>
  <c r="AD230" i="8"/>
  <c r="AD352" i="8" s="1"/>
  <c r="AD441" i="8" s="1"/>
  <c r="AH230" i="8"/>
  <c r="AH352" i="8" s="1"/>
  <c r="AH441" i="8" s="1"/>
  <c r="AL230" i="8"/>
  <c r="AL352" i="8" s="1"/>
  <c r="AL441" i="8" s="1"/>
  <c r="AP230" i="8"/>
  <c r="AP352" i="8" s="1"/>
  <c r="AP441" i="8" s="1"/>
  <c r="AT230" i="8"/>
  <c r="AT352" i="8" s="1"/>
  <c r="AT441" i="8" s="1"/>
  <c r="I231" i="8"/>
  <c r="I353" i="8" s="1"/>
  <c r="M231" i="8"/>
  <c r="M353" i="8" s="1"/>
  <c r="Q231" i="8"/>
  <c r="Q353" i="8" s="1"/>
  <c r="U231" i="8"/>
  <c r="U353" i="8" s="1"/>
  <c r="Y231" i="8"/>
  <c r="Y353" i="8" s="1"/>
  <c r="AC231" i="8"/>
  <c r="AC353" i="8" s="1"/>
  <c r="AG231" i="8"/>
  <c r="AG353" i="8" s="1"/>
  <c r="AK231" i="8"/>
  <c r="AK353" i="8" s="1"/>
  <c r="AO231" i="8"/>
  <c r="AO353" i="8" s="1"/>
  <c r="AS231" i="8"/>
  <c r="AS353" i="8" s="1"/>
  <c r="H232" i="8"/>
  <c r="H354" i="8" s="1"/>
  <c r="L232" i="8"/>
  <c r="L354" i="8" s="1"/>
  <c r="P232" i="8"/>
  <c r="P354" i="8" s="1"/>
  <c r="T232" i="8"/>
  <c r="T354" i="8" s="1"/>
  <c r="X232" i="8"/>
  <c r="X354" i="8" s="1"/>
  <c r="AB232" i="8"/>
  <c r="AB354" i="8" s="1"/>
  <c r="AF232" i="8"/>
  <c r="AF354" i="8" s="1"/>
  <c r="AJ232" i="8"/>
  <c r="AJ354" i="8" s="1"/>
  <c r="AN232" i="8"/>
  <c r="AN354" i="8" s="1"/>
  <c r="AR232" i="8"/>
  <c r="AR354" i="8" s="1"/>
  <c r="AV232" i="8"/>
  <c r="AV354" i="8" s="1"/>
  <c r="V20" i="29"/>
  <c r="AE31" i="32"/>
  <c r="M260" i="8"/>
  <c r="M381" i="8" s="1"/>
  <c r="BC260" i="8"/>
  <c r="BC381" i="8" s="1"/>
  <c r="M16" i="32"/>
  <c r="U24" i="32"/>
  <c r="AJ22" i="29"/>
  <c r="H33" i="32"/>
  <c r="AN33" i="32"/>
  <c r="I15" i="32"/>
  <c r="AC184" i="8"/>
  <c r="AC306" i="8" s="1"/>
  <c r="AQ182" i="8"/>
  <c r="AQ304" i="8" s="1"/>
  <c r="AX182" i="8"/>
  <c r="AX304" i="8" s="1"/>
  <c r="AX189" i="8"/>
  <c r="AX311" i="8" s="1"/>
  <c r="AX197" i="8"/>
  <c r="AX319" i="8" s="1"/>
  <c r="K275" i="8"/>
  <c r="K396" i="8" s="1"/>
  <c r="O275" i="8"/>
  <c r="O396" i="8" s="1"/>
  <c r="S275" i="8"/>
  <c r="S396" i="8" s="1"/>
  <c r="AA275" i="8"/>
  <c r="AA396" i="8" s="1"/>
  <c r="AE275" i="8"/>
  <c r="AE396" i="8" s="1"/>
  <c r="AI275" i="8"/>
  <c r="AI396" i="8" s="1"/>
  <c r="AM275" i="8"/>
  <c r="AM396" i="8" s="1"/>
  <c r="AQ275" i="8"/>
  <c r="AQ396" i="8" s="1"/>
  <c r="AU275" i="8"/>
  <c r="AU396" i="8" s="1"/>
  <c r="AY275" i="8"/>
  <c r="AY396" i="8" s="1"/>
  <c r="J276" i="8"/>
  <c r="J397" i="8" s="1"/>
  <c r="N276" i="8"/>
  <c r="N397" i="8" s="1"/>
  <c r="R276" i="8"/>
  <c r="R397" i="8" s="1"/>
  <c r="V276" i="8"/>
  <c r="V397" i="8" s="1"/>
  <c r="Z276" i="8"/>
  <c r="Z397" i="8" s="1"/>
  <c r="AH276" i="8"/>
  <c r="AH397" i="8" s="1"/>
  <c r="AL276" i="8"/>
  <c r="AL397" i="8" s="1"/>
  <c r="AP276" i="8"/>
  <c r="AP397" i="8" s="1"/>
  <c r="AT276" i="8"/>
  <c r="AT397" i="8" s="1"/>
  <c r="AX276" i="8"/>
  <c r="AX397" i="8" s="1"/>
  <c r="BB276" i="8"/>
  <c r="BB397" i="8" s="1"/>
  <c r="I277" i="8"/>
  <c r="I398" i="8" s="1"/>
  <c r="Q277" i="8"/>
  <c r="Q398" i="8" s="1"/>
  <c r="AC277" i="8"/>
  <c r="AC398" i="8" s="1"/>
  <c r="AS277" i="8"/>
  <c r="AS398" i="8" s="1"/>
  <c r="AW277" i="8"/>
  <c r="AW398" i="8" s="1"/>
  <c r="H278" i="8"/>
  <c r="H399" i="8" s="1"/>
  <c r="L278" i="8"/>
  <c r="L399" i="8" s="1"/>
  <c r="P278" i="8"/>
  <c r="P399" i="8" s="1"/>
  <c r="T278" i="8"/>
  <c r="T399" i="8" s="1"/>
  <c r="X278" i="8"/>
  <c r="X399" i="8" s="1"/>
  <c r="AB278" i="8"/>
  <c r="AB399" i="8" s="1"/>
  <c r="AF278" i="8"/>
  <c r="AF399" i="8" s="1"/>
  <c r="AJ278" i="8"/>
  <c r="AJ399" i="8" s="1"/>
  <c r="AN278" i="8"/>
  <c r="AN399" i="8" s="1"/>
  <c r="AR278" i="8"/>
  <c r="AR399" i="8" s="1"/>
  <c r="AV278" i="8"/>
  <c r="AV399" i="8" s="1"/>
  <c r="AZ278" i="8"/>
  <c r="AZ399" i="8" s="1"/>
  <c r="G279" i="8"/>
  <c r="S279" i="8"/>
  <c r="S400" i="8" s="1"/>
  <c r="W279" i="8"/>
  <c r="W400" i="8" s="1"/>
  <c r="AA279" i="8"/>
  <c r="AA400" i="8" s="1"/>
  <c r="AE279" i="8"/>
  <c r="AE400" i="8" s="1"/>
  <c r="AI279" i="8"/>
  <c r="AI400" i="8" s="1"/>
  <c r="AM279" i="8"/>
  <c r="AM400" i="8" s="1"/>
  <c r="AQ279" i="8"/>
  <c r="AQ400" i="8" s="1"/>
  <c r="AU279" i="8"/>
  <c r="AU400" i="8" s="1"/>
  <c r="AY279" i="8"/>
  <c r="AY400" i="8" s="1"/>
  <c r="BC279" i="8"/>
  <c r="BC400" i="8" s="1"/>
  <c r="J280" i="8"/>
  <c r="J401" i="8" s="1"/>
  <c r="N280" i="8"/>
  <c r="N401" i="8" s="1"/>
  <c r="R280" i="8"/>
  <c r="R401" i="8" s="1"/>
  <c r="V280" i="8"/>
  <c r="V401" i="8" s="1"/>
  <c r="Z280" i="8"/>
  <c r="Z401" i="8" s="1"/>
  <c r="AD280" i="8"/>
  <c r="AD401" i="8" s="1"/>
  <c r="AH280" i="8"/>
  <c r="AH401" i="8" s="1"/>
  <c r="AL280" i="8"/>
  <c r="AL401" i="8" s="1"/>
  <c r="AT280" i="8"/>
  <c r="AT401" i="8" s="1"/>
  <c r="AX280" i="8"/>
  <c r="AX401" i="8" s="1"/>
  <c r="BB280" i="8"/>
  <c r="BB401" i="8" s="1"/>
  <c r="I281" i="8"/>
  <c r="I402" i="8" s="1"/>
  <c r="M281" i="8"/>
  <c r="M402" i="8" s="1"/>
  <c r="Q281" i="8"/>
  <c r="Q402" i="8" s="1"/>
  <c r="U281" i="8"/>
  <c r="U402" i="8" s="1"/>
  <c r="Y281" i="8"/>
  <c r="Y402" i="8" s="1"/>
  <c r="AC281" i="8"/>
  <c r="AC402" i="8" s="1"/>
  <c r="AG281" i="8"/>
  <c r="AG402" i="8" s="1"/>
  <c r="AK281" i="8"/>
  <c r="AK402" i="8" s="1"/>
  <c r="AO281" i="8"/>
  <c r="AO402" i="8" s="1"/>
  <c r="AS281" i="8"/>
  <c r="AS402" i="8" s="1"/>
  <c r="AW281" i="8"/>
  <c r="AW402" i="8" s="1"/>
  <c r="BA281" i="8"/>
  <c r="BA402" i="8" s="1"/>
  <c r="H282" i="8"/>
  <c r="H403" i="8" s="1"/>
  <c r="L282" i="8"/>
  <c r="L403" i="8" s="1"/>
  <c r="P282" i="8"/>
  <c r="P403" i="8" s="1"/>
  <c r="T282" i="8"/>
  <c r="T403" i="8" s="1"/>
  <c r="X282" i="8"/>
  <c r="X403" i="8" s="1"/>
  <c r="AB282" i="8"/>
  <c r="AB403" i="8" s="1"/>
  <c r="AF282" i="8"/>
  <c r="AF403" i="8" s="1"/>
  <c r="AJ282" i="8"/>
  <c r="AJ403" i="8" s="1"/>
  <c r="AN282" i="8"/>
  <c r="AN403" i="8" s="1"/>
  <c r="AR282" i="8"/>
  <c r="AR403" i="8" s="1"/>
  <c r="AV282" i="8"/>
  <c r="AV403" i="8" s="1"/>
  <c r="AZ282" i="8"/>
  <c r="AZ403" i="8" s="1"/>
  <c r="G283" i="8"/>
  <c r="K283" i="8"/>
  <c r="K404" i="8" s="1"/>
  <c r="K436" i="8" s="1"/>
  <c r="O283" i="8"/>
  <c r="O404" i="8" s="1"/>
  <c r="O436" i="8" s="1"/>
  <c r="S283" i="8"/>
  <c r="S404" i="8" s="1"/>
  <c r="S436" i="8" s="1"/>
  <c r="W283" i="8"/>
  <c r="W404" i="8" s="1"/>
  <c r="W436" i="8" s="1"/>
  <c r="AA283" i="8"/>
  <c r="AA404" i="8" s="1"/>
  <c r="AA436" i="8" s="1"/>
  <c r="AE283" i="8"/>
  <c r="AE404" i="8" s="1"/>
  <c r="AE436" i="8" s="1"/>
  <c r="AI283" i="8"/>
  <c r="AI404" i="8" s="1"/>
  <c r="AI436" i="8" s="1"/>
  <c r="AM283" i="8"/>
  <c r="AM404" i="8" s="1"/>
  <c r="AM436" i="8" s="1"/>
  <c r="AQ283" i="8"/>
  <c r="AQ404" i="8" s="1"/>
  <c r="AQ436" i="8" s="1"/>
  <c r="AU283" i="8"/>
  <c r="AU404" i="8" s="1"/>
  <c r="AU436" i="8" s="1"/>
  <c r="AY283" i="8"/>
  <c r="AY404" i="8" s="1"/>
  <c r="AY436" i="8" s="1"/>
  <c r="BC283" i="8"/>
  <c r="BC404" i="8" s="1"/>
  <c r="BC436" i="8" s="1"/>
  <c r="J284" i="8"/>
  <c r="J405" i="8" s="1"/>
  <c r="N284" i="8"/>
  <c r="N405" i="8" s="1"/>
  <c r="R284" i="8"/>
  <c r="R405" i="8" s="1"/>
  <c r="V284" i="8"/>
  <c r="V405" i="8" s="1"/>
  <c r="Z284" i="8"/>
  <c r="Z405" i="8" s="1"/>
  <c r="AD284" i="8"/>
  <c r="AD405" i="8" s="1"/>
  <c r="AH284" i="8"/>
  <c r="AH405" i="8" s="1"/>
  <c r="AL284" i="8"/>
  <c r="AL405" i="8" s="1"/>
  <c r="AP284" i="8"/>
  <c r="AP405" i="8" s="1"/>
  <c r="AT284" i="8"/>
  <c r="AT405" i="8" s="1"/>
  <c r="AX284" i="8"/>
  <c r="AX405" i="8" s="1"/>
  <c r="BB284" i="8"/>
  <c r="BB405" i="8" s="1"/>
  <c r="I285" i="8"/>
  <c r="I406" i="8" s="1"/>
  <c r="M285" i="8"/>
  <c r="M406" i="8" s="1"/>
  <c r="Q285" i="8"/>
  <c r="Q406" i="8" s="1"/>
  <c r="U285" i="8"/>
  <c r="U406" i="8" s="1"/>
  <c r="Y285" i="8"/>
  <c r="Y406" i="8" s="1"/>
  <c r="M289" i="8"/>
  <c r="M410" i="8" s="1"/>
  <c r="AC285" i="8"/>
  <c r="AC406" i="8" s="1"/>
  <c r="AG285" i="8"/>
  <c r="AG406" i="8" s="1"/>
  <c r="AK285" i="8"/>
  <c r="AK406" i="8" s="1"/>
  <c r="AO285" i="8"/>
  <c r="AO406" i="8" s="1"/>
  <c r="AS285" i="8"/>
  <c r="AS406" i="8" s="1"/>
  <c r="AW285" i="8"/>
  <c r="AW406" i="8" s="1"/>
  <c r="BA285" i="8"/>
  <c r="BA406" i="8" s="1"/>
  <c r="H286" i="8"/>
  <c r="H407" i="8" s="1"/>
  <c r="L286" i="8"/>
  <c r="L407" i="8" s="1"/>
  <c r="P286" i="8"/>
  <c r="P407" i="8" s="1"/>
  <c r="T286" i="8"/>
  <c r="T407" i="8" s="1"/>
  <c r="X286" i="8"/>
  <c r="X407" i="8" s="1"/>
  <c r="AB286" i="8"/>
  <c r="AB407" i="8" s="1"/>
  <c r="AF286" i="8"/>
  <c r="AF407" i="8" s="1"/>
  <c r="AJ286" i="8"/>
  <c r="AJ407" i="8" s="1"/>
  <c r="AN286" i="8"/>
  <c r="AN407" i="8" s="1"/>
  <c r="AR286" i="8"/>
  <c r="AR407" i="8" s="1"/>
  <c r="AV286" i="8"/>
  <c r="AV407" i="8" s="1"/>
  <c r="AZ286" i="8"/>
  <c r="AZ407" i="8" s="1"/>
  <c r="G287" i="8"/>
  <c r="K287" i="8"/>
  <c r="K408" i="8" s="1"/>
  <c r="S287" i="8"/>
  <c r="S408" i="8" s="1"/>
  <c r="W287" i="8"/>
  <c r="W408" i="8" s="1"/>
  <c r="AA287" i="8"/>
  <c r="AA408" i="8" s="1"/>
  <c r="AE287" i="8"/>
  <c r="AE408" i="8" s="1"/>
  <c r="AI287" i="8"/>
  <c r="AI408" i="8" s="1"/>
  <c r="AM287" i="8"/>
  <c r="AM408" i="8" s="1"/>
  <c r="AQ287" i="8"/>
  <c r="AQ408" i="8" s="1"/>
  <c r="AU287" i="8"/>
  <c r="AU408" i="8" s="1"/>
  <c r="AY287" i="8"/>
  <c r="AY408" i="8" s="1"/>
  <c r="BC287" i="8"/>
  <c r="BC408" i="8" s="1"/>
  <c r="J288" i="8"/>
  <c r="J409" i="8" s="1"/>
  <c r="N288" i="8"/>
  <c r="N409" i="8" s="1"/>
  <c r="R288" i="8"/>
  <c r="R409" i="8" s="1"/>
  <c r="V288" i="8"/>
  <c r="V409" i="8" s="1"/>
  <c r="Z288" i="8"/>
  <c r="Z409" i="8" s="1"/>
  <c r="AD288" i="8"/>
  <c r="AD409" i="8" s="1"/>
  <c r="AH288" i="8"/>
  <c r="AH409" i="8" s="1"/>
  <c r="AL288" i="8"/>
  <c r="AL409" i="8" s="1"/>
  <c r="AP288" i="8"/>
  <c r="AP409" i="8" s="1"/>
  <c r="AT288" i="8"/>
  <c r="AT409" i="8" s="1"/>
  <c r="AX288" i="8"/>
  <c r="AX409" i="8" s="1"/>
  <c r="BB288" i="8"/>
  <c r="BB409" i="8" s="1"/>
  <c r="I289" i="8"/>
  <c r="I410" i="8" s="1"/>
  <c r="Q289" i="8"/>
  <c r="Q410" i="8" s="1"/>
  <c r="U289" i="8"/>
  <c r="U410" i="8" s="1"/>
  <c r="Y289" i="8"/>
  <c r="Y410" i="8" s="1"/>
  <c r="AC289" i="8"/>
  <c r="AC410" i="8" s="1"/>
  <c r="AG289" i="8"/>
  <c r="AG410" i="8" s="1"/>
  <c r="AK289" i="8"/>
  <c r="AK410" i="8" s="1"/>
  <c r="AO289" i="8"/>
  <c r="AO410" i="8" s="1"/>
  <c r="AS289" i="8"/>
  <c r="AS410" i="8" s="1"/>
  <c r="AW289" i="8"/>
  <c r="AW410" i="8" s="1"/>
  <c r="BA289" i="8"/>
  <c r="BA410" i="8" s="1"/>
  <c r="AC30" i="32"/>
  <c r="K35" i="32"/>
  <c r="AA35" i="32"/>
  <c r="R48" i="32"/>
  <c r="AC229" i="8"/>
  <c r="AC351" i="8" s="1"/>
  <c r="AG229" i="8"/>
  <c r="AG351" i="8" s="1"/>
  <c r="AK229" i="8"/>
  <c r="AK351" i="8" s="1"/>
  <c r="AO229" i="8"/>
  <c r="AO351" i="8" s="1"/>
  <c r="AS229" i="8"/>
  <c r="AS351" i="8" s="1"/>
  <c r="H230" i="8"/>
  <c r="H352" i="8" s="1"/>
  <c r="H441" i="8" s="1"/>
  <c r="L230" i="8"/>
  <c r="L352" i="8" s="1"/>
  <c r="L441" i="8" s="1"/>
  <c r="P230" i="8"/>
  <c r="P352" i="8" s="1"/>
  <c r="P441" i="8" s="1"/>
  <c r="T230" i="8"/>
  <c r="T352" i="8" s="1"/>
  <c r="T441" i="8" s="1"/>
  <c r="X230" i="8"/>
  <c r="X352" i="8" s="1"/>
  <c r="X441" i="8" s="1"/>
  <c r="AB230" i="8"/>
  <c r="AB352" i="8" s="1"/>
  <c r="AB441" i="8" s="1"/>
  <c r="AF230" i="8"/>
  <c r="AF352" i="8" s="1"/>
  <c r="AF441" i="8" s="1"/>
  <c r="AJ230" i="8"/>
  <c r="AJ352" i="8" s="1"/>
  <c r="AJ441" i="8" s="1"/>
  <c r="AN230" i="8"/>
  <c r="AN352" i="8" s="1"/>
  <c r="AN441" i="8" s="1"/>
  <c r="AR230" i="8"/>
  <c r="AR352" i="8" s="1"/>
  <c r="AR441" i="8" s="1"/>
  <c r="AV230" i="8"/>
  <c r="AV352" i="8" s="1"/>
  <c r="AV441" i="8" s="1"/>
  <c r="G231" i="8"/>
  <c r="K231" i="8"/>
  <c r="K353" i="8" s="1"/>
  <c r="O231" i="8"/>
  <c r="O353" i="8" s="1"/>
  <c r="S231" i="8"/>
  <c r="S353" i="8" s="1"/>
  <c r="W231" i="8"/>
  <c r="W353" i="8" s="1"/>
  <c r="AA231" i="8"/>
  <c r="AA353" i="8" s="1"/>
  <c r="AE231" i="8"/>
  <c r="AE353" i="8" s="1"/>
  <c r="AI231" i="8"/>
  <c r="AI353" i="8" s="1"/>
  <c r="AM231" i="8"/>
  <c r="AM353" i="8" s="1"/>
  <c r="AQ231" i="8"/>
  <c r="AQ353" i="8" s="1"/>
  <c r="AU231" i="8"/>
  <c r="AU353" i="8" s="1"/>
  <c r="J232" i="8"/>
  <c r="J354" i="8" s="1"/>
  <c r="N232" i="8"/>
  <c r="N354" i="8" s="1"/>
  <c r="R232" i="8"/>
  <c r="R354" i="8" s="1"/>
  <c r="V232" i="8"/>
  <c r="V354" i="8" s="1"/>
  <c r="Z232" i="8"/>
  <c r="Z354" i="8" s="1"/>
  <c r="AD232" i="8"/>
  <c r="AD354" i="8" s="1"/>
  <c r="AH232" i="8"/>
  <c r="AH354" i="8" s="1"/>
  <c r="AL232" i="8"/>
  <c r="AL354" i="8" s="1"/>
  <c r="AP232" i="8"/>
  <c r="AP354" i="8" s="1"/>
  <c r="AT232" i="8"/>
  <c r="AT354" i="8" s="1"/>
  <c r="AL22" i="32"/>
  <c r="T35" i="32"/>
  <c r="AB47" i="32"/>
  <c r="AA19" i="32"/>
  <c r="Q12" i="32"/>
  <c r="AC12" i="32"/>
  <c r="AK12" i="32"/>
  <c r="AO12" i="32"/>
  <c r="AB17" i="29"/>
  <c r="AI20" i="29"/>
  <c r="AJ17" i="29"/>
  <c r="L5" i="32"/>
  <c r="M18" i="32"/>
  <c r="Q22" i="32"/>
  <c r="AC18" i="32"/>
  <c r="AJ9" i="32"/>
  <c r="AR9" i="32"/>
  <c r="AT36" i="32"/>
  <c r="AH44" i="32"/>
  <c r="AL44" i="32"/>
  <c r="AP44" i="32"/>
  <c r="BA183" i="8"/>
  <c r="BA305" i="8" s="1"/>
  <c r="AZ184" i="8"/>
  <c r="AZ306" i="8" s="1"/>
  <c r="BC185" i="8"/>
  <c r="BC307" i="8" s="1"/>
  <c r="AY189" i="8"/>
  <c r="AY311" i="8" s="1"/>
  <c r="AZ192" i="8"/>
  <c r="AZ314" i="8" s="1"/>
  <c r="AX194" i="8"/>
  <c r="AX316" i="8" s="1"/>
  <c r="AY197" i="8"/>
  <c r="AY319" i="8" s="1"/>
  <c r="U209" i="8"/>
  <c r="U331" i="8" s="1"/>
  <c r="H208" i="8"/>
  <c r="H330" i="8" s="1"/>
  <c r="V226" i="8"/>
  <c r="V348" i="8" s="1"/>
  <c r="BC207" i="8"/>
  <c r="BC329" i="8" s="1"/>
  <c r="BC183" i="8"/>
  <c r="BC305" i="8" s="1"/>
  <c r="AW185" i="8"/>
  <c r="AW307" i="8" s="1"/>
  <c r="BA189" i="8"/>
  <c r="BA311" i="8" s="1"/>
  <c r="BB192" i="8"/>
  <c r="BB314" i="8" s="1"/>
  <c r="AZ194" i="8"/>
  <c r="AZ316" i="8" s="1"/>
  <c r="BA197" i="8"/>
  <c r="BA319" i="8" s="1"/>
  <c r="L214" i="8"/>
  <c r="L336" i="8" s="1"/>
  <c r="S215" i="8"/>
  <c r="S337" i="8" s="1"/>
  <c r="Z210" i="8"/>
  <c r="Z332" i="8" s="1"/>
  <c r="AQ209" i="8"/>
  <c r="AQ331" i="8" s="1"/>
  <c r="S209" i="8"/>
  <c r="S331" i="8" s="1"/>
  <c r="U195" i="8"/>
  <c r="U317" i="8" s="1"/>
  <c r="AZ187" i="8"/>
  <c r="AZ309" i="8" s="1"/>
  <c r="AZ191" i="8"/>
  <c r="AZ313" i="8" s="1"/>
  <c r="AZ195" i="8"/>
  <c r="AZ317" i="8" s="1"/>
  <c r="AZ199" i="8"/>
  <c r="AZ321" i="8" s="1"/>
  <c r="AX201" i="8"/>
  <c r="AX323" i="8" s="1"/>
  <c r="BB201" i="8"/>
  <c r="BB323" i="8" s="1"/>
  <c r="AY184" i="8"/>
  <c r="AY306" i="8" s="1"/>
  <c r="BC184" i="8"/>
  <c r="BC306" i="8" s="1"/>
  <c r="AW186" i="8"/>
  <c r="AW308" i="8" s="1"/>
  <c r="BA186" i="8"/>
  <c r="BA308" i="8" s="1"/>
  <c r="AY188" i="8"/>
  <c r="AY310" i="8" s="1"/>
  <c r="BC188" i="8"/>
  <c r="BC310" i="8" s="1"/>
  <c r="AW190" i="8"/>
  <c r="AW312" i="8" s="1"/>
  <c r="BA190" i="8"/>
  <c r="BA312" i="8" s="1"/>
  <c r="AY192" i="8"/>
  <c r="AY314" i="8" s="1"/>
  <c r="BC192" i="8"/>
  <c r="BC314" i="8" s="1"/>
  <c r="AW194" i="8"/>
  <c r="AW316" i="8" s="1"/>
  <c r="BA194" i="8"/>
  <c r="BA316" i="8" s="1"/>
  <c r="AY196" i="8"/>
  <c r="AY318" i="8" s="1"/>
  <c r="BC196" i="8"/>
  <c r="BC318" i="8" s="1"/>
  <c r="AW198" i="8"/>
  <c r="AW320" i="8" s="1"/>
  <c r="BA198" i="8"/>
  <c r="BA320" i="8" s="1"/>
  <c r="S191" i="8"/>
  <c r="S313" i="8" s="1"/>
  <c r="P190" i="8"/>
  <c r="P312" i="8" s="1"/>
  <c r="AU189" i="8"/>
  <c r="AU311" i="8" s="1"/>
  <c r="M185" i="8"/>
  <c r="M307" i="8" s="1"/>
  <c r="AR190" i="8"/>
  <c r="AR312" i="8" s="1"/>
  <c r="C222" i="8"/>
  <c r="C283" i="8"/>
  <c r="D199" i="8"/>
  <c r="D321" i="8" s="1"/>
  <c r="D260" i="8"/>
  <c r="D381" i="8" s="1"/>
  <c r="B252" i="8"/>
  <c r="B373" i="8" s="1"/>
  <c r="B191" i="8"/>
  <c r="B313" i="8" s="1"/>
  <c r="G193" i="8"/>
  <c r="AM193" i="8"/>
  <c r="AM315" i="8" s="1"/>
  <c r="D215" i="8"/>
  <c r="A20" i="25" s="1"/>
  <c r="D276" i="8"/>
  <c r="V190" i="8"/>
  <c r="V312" i="8" s="1"/>
  <c r="Q213" i="8"/>
  <c r="Q335" i="8" s="1"/>
  <c r="AG209" i="8"/>
  <c r="AG331" i="8" s="1"/>
  <c r="L209" i="8"/>
  <c r="L331" i="8" s="1"/>
  <c r="H207" i="8"/>
  <c r="H329" i="8" s="1"/>
  <c r="D243" i="8"/>
  <c r="B6" i="9" s="1"/>
  <c r="C251" i="8"/>
  <c r="AO183" i="8"/>
  <c r="AO305" i="8" s="1"/>
  <c r="C281" i="8"/>
  <c r="C253" i="8"/>
  <c r="B264" i="8"/>
  <c r="B385" i="8" s="1"/>
  <c r="B203" i="8"/>
  <c r="B325" i="8" s="1"/>
  <c r="AG193" i="8"/>
  <c r="AG315" i="8" s="1"/>
  <c r="Z191" i="8"/>
  <c r="Z313" i="8" s="1"/>
  <c r="W189" i="8"/>
  <c r="W311" i="8" s="1"/>
  <c r="AK187" i="8"/>
  <c r="AK309" i="8" s="1"/>
  <c r="V228" i="8"/>
  <c r="V350" i="8" s="1"/>
  <c r="U188" i="8"/>
  <c r="U310" i="8" s="1"/>
  <c r="O210" i="8"/>
  <c r="O332" i="8" s="1"/>
  <c r="V34" i="32"/>
  <c r="B279" i="8"/>
  <c r="B400" i="8" s="1"/>
  <c r="AU223" i="8"/>
  <c r="AU345" i="8" s="1"/>
  <c r="M209" i="8"/>
  <c r="M331" i="8" s="1"/>
  <c r="B30" i="32"/>
  <c r="A19" i="29"/>
  <c r="AQ202" i="8"/>
  <c r="AQ324" i="8" s="1"/>
  <c r="AP193" i="8"/>
  <c r="AP315" i="8" s="1"/>
  <c r="P192" i="8"/>
  <c r="P314" i="8" s="1"/>
  <c r="AE191" i="8"/>
  <c r="AE313" i="8" s="1"/>
  <c r="AF188" i="8"/>
  <c r="AF310" i="8" s="1"/>
  <c r="R186" i="8"/>
  <c r="R308" i="8" s="1"/>
  <c r="J185" i="8"/>
  <c r="J307" i="8" s="1"/>
  <c r="I226" i="8"/>
  <c r="I348" i="8" s="1"/>
  <c r="AR225" i="8"/>
  <c r="AR347" i="8" s="1"/>
  <c r="AE223" i="8"/>
  <c r="AE345" i="8" s="1"/>
  <c r="AA223" i="8"/>
  <c r="AA345" i="8" s="1"/>
  <c r="R214" i="8"/>
  <c r="R336" i="8" s="1"/>
  <c r="T209" i="8"/>
  <c r="T331" i="8" s="1"/>
  <c r="Q209" i="8"/>
  <c r="Q331" i="8" s="1"/>
  <c r="Y186" i="8"/>
  <c r="Y308" i="8" s="1"/>
  <c r="B10" i="32"/>
  <c r="A6" i="29"/>
  <c r="B28" i="32"/>
  <c r="A17" i="29"/>
  <c r="J13" i="29"/>
  <c r="J16" i="29"/>
  <c r="V209" i="8"/>
  <c r="V331" i="8" s="1"/>
  <c r="Q18" i="29"/>
  <c r="Z32" i="32"/>
  <c r="U22" i="29"/>
  <c r="AI10" i="32"/>
  <c r="AI214" i="8"/>
  <c r="AI336" i="8" s="1"/>
  <c r="N32" i="32"/>
  <c r="V4" i="29"/>
  <c r="AC206" i="8"/>
  <c r="AC328" i="8" s="1"/>
  <c r="AD25" i="32"/>
  <c r="AB13" i="29"/>
  <c r="AC9" i="29"/>
  <c r="D220" i="8"/>
  <c r="A8" i="25" s="1"/>
  <c r="H213" i="8"/>
  <c r="H335" i="8" s="1"/>
  <c r="T201" i="8"/>
  <c r="T323" i="8" s="1"/>
  <c r="AU191" i="8"/>
  <c r="AU313" i="8" s="1"/>
  <c r="AF187" i="8"/>
  <c r="AF309" i="8" s="1"/>
  <c r="AL243" i="8"/>
  <c r="AL364" i="8" s="1"/>
  <c r="AA5" i="32"/>
  <c r="V13" i="32"/>
  <c r="N16" i="32"/>
  <c r="M20" i="32"/>
  <c r="AF9" i="29"/>
  <c r="AH23" i="32"/>
  <c r="W18" i="29"/>
  <c r="V32" i="32"/>
  <c r="AF22" i="29"/>
  <c r="AF30" i="32"/>
  <c r="D271" i="8"/>
  <c r="B25" i="9" s="1"/>
  <c r="D210" i="8"/>
  <c r="D332" i="8" s="1"/>
  <c r="B33" i="9"/>
  <c r="D304" i="8"/>
  <c r="AH18" i="24"/>
  <c r="B26" i="32"/>
  <c r="A13" i="29"/>
  <c r="AL16" i="29"/>
  <c r="AL13" i="29"/>
  <c r="AI31" i="32"/>
  <c r="AD20" i="29"/>
  <c r="Q32" i="32"/>
  <c r="L22" i="29"/>
  <c r="V29" i="32"/>
  <c r="Y209" i="8"/>
  <c r="Y331" i="8" s="1"/>
  <c r="AO205" i="8"/>
  <c r="AO327" i="8" s="1"/>
  <c r="AG204" i="8"/>
  <c r="AG326" i="8" s="1"/>
  <c r="AB209" i="8"/>
  <c r="AB331" i="8" s="1"/>
  <c r="AR205" i="8"/>
  <c r="AR327" i="8" s="1"/>
  <c r="AQ198" i="8"/>
  <c r="AQ320" i="8" s="1"/>
  <c r="L198" i="8"/>
  <c r="L320" i="8" s="1"/>
  <c r="S188" i="8"/>
  <c r="S310" i="8" s="1"/>
  <c r="AD204" i="8"/>
  <c r="AD326" i="8" s="1"/>
  <c r="AP13" i="29"/>
  <c r="I17" i="29"/>
  <c r="AL17" i="29"/>
  <c r="H19" i="29"/>
  <c r="AL19" i="29"/>
  <c r="S19" i="29"/>
  <c r="N28" i="32"/>
  <c r="X213" i="8"/>
  <c r="X335" i="8" s="1"/>
  <c r="AN202" i="8"/>
  <c r="AN324" i="8" s="1"/>
  <c r="AA202" i="8"/>
  <c r="AA324" i="8" s="1"/>
  <c r="S202" i="8"/>
  <c r="S324" i="8" s="1"/>
  <c r="K202" i="8"/>
  <c r="K324" i="8" s="1"/>
  <c r="AO200" i="8"/>
  <c r="AO322" i="8" s="1"/>
  <c r="AO439" i="8" s="1"/>
  <c r="B261" i="8"/>
  <c r="B382" i="8" s="1"/>
  <c r="B200" i="8"/>
  <c r="B322" i="8" s="1"/>
  <c r="B199" i="8"/>
  <c r="B321" i="8" s="1"/>
  <c r="B260" i="8"/>
  <c r="B381" i="8" s="1"/>
  <c r="AC196" i="8"/>
  <c r="AC318" i="8" s="1"/>
  <c r="AS194" i="8"/>
  <c r="AS316" i="8" s="1"/>
  <c r="U183" i="8"/>
  <c r="U305" i="8" s="1"/>
  <c r="M183" i="8"/>
  <c r="M305" i="8" s="1"/>
  <c r="B224" i="8"/>
  <c r="B346" i="8" s="1"/>
  <c r="B285" i="8"/>
  <c r="B406" i="8" s="1"/>
  <c r="P199" i="8"/>
  <c r="P321" i="8" s="1"/>
  <c r="K192" i="8"/>
  <c r="K314" i="8" s="1"/>
  <c r="AQ206" i="8"/>
  <c r="AQ328" i="8" s="1"/>
  <c r="AB201" i="8"/>
  <c r="AB323" i="8" s="1"/>
  <c r="AN213" i="8"/>
  <c r="AN335" i="8" s="1"/>
  <c r="W190" i="8"/>
  <c r="W312" i="8" s="1"/>
  <c r="G13" i="29"/>
  <c r="AH17" i="29"/>
  <c r="AC18" i="29"/>
  <c r="Y22" i="29"/>
  <c r="AK209" i="8"/>
  <c r="AK331" i="8" s="1"/>
  <c r="L7" i="32"/>
  <c r="AL182" i="8"/>
  <c r="AL304" i="8" s="1"/>
  <c r="AB190" i="8"/>
  <c r="AB312" i="8" s="1"/>
  <c r="AP207" i="8"/>
  <c r="AP329" i="8" s="1"/>
  <c r="D209" i="8"/>
  <c r="A14" i="25" s="1"/>
  <c r="T8" i="32"/>
  <c r="X30" i="32"/>
  <c r="AG190" i="8"/>
  <c r="AG312" i="8" s="1"/>
  <c r="AO209" i="8"/>
  <c r="AO331" i="8" s="1"/>
  <c r="D226" i="8"/>
  <c r="D348" i="8" s="1"/>
  <c r="AB205" i="8"/>
  <c r="AB327" i="8" s="1"/>
  <c r="B271" i="8"/>
  <c r="B392" i="8" s="1"/>
  <c r="B210" i="8"/>
  <c r="B332" i="8" s="1"/>
  <c r="B208" i="8"/>
  <c r="B330" i="8" s="1"/>
  <c r="B269" i="8"/>
  <c r="B390" i="8" s="1"/>
  <c r="K185" i="8"/>
  <c r="K307" i="8" s="1"/>
  <c r="I197" i="8"/>
  <c r="I319" i="8" s="1"/>
  <c r="U187" i="8"/>
  <c r="U309" i="8" s="1"/>
  <c r="AD186" i="8"/>
  <c r="AD308" i="8" s="1"/>
  <c r="D185" i="8"/>
  <c r="D307" i="8" s="1"/>
  <c r="AC183" i="8"/>
  <c r="AC305" i="8" s="1"/>
  <c r="R190" i="8"/>
  <c r="R312" i="8" s="1"/>
  <c r="AM203" i="8"/>
  <c r="AM325" i="8" s="1"/>
  <c r="AT193" i="8"/>
  <c r="AT315" i="8" s="1"/>
  <c r="AS187" i="8"/>
  <c r="AS309" i="8" s="1"/>
  <c r="X187" i="8"/>
  <c r="X309" i="8" s="1"/>
  <c r="AJ225" i="8"/>
  <c r="AJ347" i="8" s="1"/>
  <c r="H225" i="8"/>
  <c r="H347" i="8" s="1"/>
  <c r="W222" i="8"/>
  <c r="W344" i="8" s="1"/>
  <c r="W437" i="8" s="1"/>
  <c r="J222" i="8"/>
  <c r="J344" i="8" s="1"/>
  <c r="J437" i="8" s="1"/>
  <c r="J190" i="8"/>
  <c r="J312" i="8" s="1"/>
  <c r="O243" i="8"/>
  <c r="O364" i="8" s="1"/>
  <c r="R243" i="8"/>
  <c r="R364" i="8" s="1"/>
  <c r="U243" i="8"/>
  <c r="U364" i="8" s="1"/>
  <c r="AD182" i="8"/>
  <c r="AD304" i="8" s="1"/>
  <c r="AF243" i="8"/>
  <c r="AF364" i="8" s="1"/>
  <c r="AK4" i="29"/>
  <c r="AE4" i="32"/>
  <c r="H6" i="29"/>
  <c r="AH6" i="29"/>
  <c r="AE9" i="29"/>
  <c r="AJ9" i="29"/>
  <c r="AM9" i="29"/>
  <c r="F13" i="29"/>
  <c r="K16" i="29"/>
  <c r="O13" i="29"/>
  <c r="AH13" i="29"/>
  <c r="AM16" i="29"/>
  <c r="C16" i="29"/>
  <c r="S16" i="29"/>
  <c r="C18" i="29"/>
  <c r="E18" i="29"/>
  <c r="K18" i="29"/>
  <c r="M18" i="29"/>
  <c r="U18" i="29"/>
  <c r="AG18" i="29"/>
  <c r="K210" i="8"/>
  <c r="K332" i="8" s="1"/>
  <c r="E20" i="29"/>
  <c r="M20" i="29"/>
  <c r="R20" i="29"/>
  <c r="AO20" i="29"/>
  <c r="X22" i="29"/>
  <c r="AG22" i="29"/>
  <c r="AA195" i="8"/>
  <c r="AA317" i="8" s="1"/>
  <c r="C194" i="8"/>
  <c r="C255" i="8"/>
  <c r="AF42" i="32"/>
  <c r="AL194" i="8"/>
  <c r="AL316" i="8" s="1"/>
  <c r="C207" i="8"/>
  <c r="C268" i="8"/>
  <c r="AM191" i="8"/>
  <c r="AM313" i="8" s="1"/>
  <c r="V191" i="8"/>
  <c r="V313" i="8" s="1"/>
  <c r="N191" i="8"/>
  <c r="N313" i="8" s="1"/>
  <c r="A2" i="25"/>
  <c r="D266" i="8"/>
  <c r="D387" i="8" s="1"/>
  <c r="B251" i="8"/>
  <c r="B372" i="8" s="1"/>
  <c r="AF205" i="8"/>
  <c r="AF327" i="8" s="1"/>
  <c r="L205" i="8"/>
  <c r="L327" i="8" s="1"/>
  <c r="K188" i="8"/>
  <c r="K310" i="8" s="1"/>
  <c r="W185" i="8"/>
  <c r="W307" i="8" s="1"/>
  <c r="AU227" i="8"/>
  <c r="AU349" i="8" s="1"/>
  <c r="O225" i="8"/>
  <c r="O347" i="8" s="1"/>
  <c r="AN224" i="8"/>
  <c r="AN346" i="8" s="1"/>
  <c r="X197" i="8"/>
  <c r="X319" i="8" s="1"/>
  <c r="Y213" i="8"/>
  <c r="Y335" i="8" s="1"/>
  <c r="AT213" i="8"/>
  <c r="AT335" i="8" s="1"/>
  <c r="Q182" i="8"/>
  <c r="Q304" i="8" s="1"/>
  <c r="L4" i="29"/>
  <c r="O12" i="32"/>
  <c r="O192" i="8"/>
  <c r="O314" i="8" s="1"/>
  <c r="AD16" i="29"/>
  <c r="AD13" i="29"/>
  <c r="S18" i="29"/>
  <c r="AA18" i="29"/>
  <c r="AF209" i="8"/>
  <c r="AF331" i="8" s="1"/>
  <c r="Z203" i="8"/>
  <c r="Z325" i="8" s="1"/>
  <c r="X202" i="8"/>
  <c r="X324" i="8" s="1"/>
  <c r="H202" i="8"/>
  <c r="H324" i="8" s="1"/>
  <c r="J44" i="32"/>
  <c r="H188" i="8"/>
  <c r="H310" i="8" s="1"/>
  <c r="D223" i="8"/>
  <c r="D345" i="8" s="1"/>
  <c r="D284" i="8"/>
  <c r="D405" i="8" s="1"/>
  <c r="AD215" i="8"/>
  <c r="AD337" i="8" s="1"/>
  <c r="S35" i="32"/>
  <c r="AL190" i="8"/>
  <c r="AL312" i="8" s="1"/>
  <c r="Q204" i="8"/>
  <c r="Q326" i="8" s="1"/>
  <c r="X205" i="8"/>
  <c r="X327" i="8" s="1"/>
  <c r="B209" i="8"/>
  <c r="B331" i="8" s="1"/>
  <c r="B221" i="8"/>
  <c r="B343" i="8" s="1"/>
  <c r="B282" i="8"/>
  <c r="B403" i="8" s="1"/>
  <c r="D278" i="8"/>
  <c r="D399" i="8" s="1"/>
  <c r="D217" i="8"/>
  <c r="D339" i="8" s="1"/>
  <c r="C212" i="8"/>
  <c r="C273" i="8"/>
  <c r="AF195" i="8"/>
  <c r="AF317" i="8" s="1"/>
  <c r="B254" i="8"/>
  <c r="B375" i="8" s="1"/>
  <c r="B193" i="8"/>
  <c r="B315" i="8" s="1"/>
  <c r="B189" i="8"/>
  <c r="B311" i="8" s="1"/>
  <c r="B250" i="8"/>
  <c r="B371" i="8" s="1"/>
  <c r="AH185" i="8"/>
  <c r="AH307" i="8" s="1"/>
  <c r="AR184" i="8"/>
  <c r="AR306" i="8" s="1"/>
  <c r="AI210" i="8"/>
  <c r="AI332" i="8" s="1"/>
  <c r="AJ208" i="8"/>
  <c r="AJ330" i="8" s="1"/>
  <c r="O213" i="8"/>
  <c r="O335" i="8" s="1"/>
  <c r="U33" i="32"/>
  <c r="U213" i="8"/>
  <c r="U335" i="8" s="1"/>
  <c r="W47" i="32"/>
  <c r="G6" i="29"/>
  <c r="AU190" i="8"/>
  <c r="AU312" i="8" s="1"/>
  <c r="AD207" i="8"/>
  <c r="AD329" i="8" s="1"/>
  <c r="H30" i="32"/>
  <c r="C19" i="29"/>
  <c r="Y205" i="8"/>
  <c r="Y327" i="8" s="1"/>
  <c r="AP204" i="8"/>
  <c r="AP326" i="8" s="1"/>
  <c r="AC204" i="8"/>
  <c r="AC326" i="8" s="1"/>
  <c r="U200" i="8"/>
  <c r="U322" i="8" s="1"/>
  <c r="U439" i="8" s="1"/>
  <c r="M193" i="8"/>
  <c r="M315" i="8" s="1"/>
  <c r="AE192" i="8"/>
  <c r="AE314" i="8" s="1"/>
  <c r="AC187" i="8"/>
  <c r="AC309" i="8" s="1"/>
  <c r="AK224" i="8"/>
  <c r="AK346" i="8" s="1"/>
  <c r="U224" i="8"/>
  <c r="U346" i="8" s="1"/>
  <c r="AI211" i="8"/>
  <c r="AI333" i="8" s="1"/>
  <c r="AI435" i="8" s="1"/>
  <c r="C248" i="8"/>
  <c r="AV201" i="8"/>
  <c r="AV323" i="8" s="1"/>
  <c r="AB198" i="8"/>
  <c r="AB320" i="8" s="1"/>
  <c r="P195" i="8"/>
  <c r="P317" i="8" s="1"/>
  <c r="H195" i="8"/>
  <c r="H317" i="8" s="1"/>
  <c r="AO194" i="8"/>
  <c r="AO316" i="8" s="1"/>
  <c r="AG194" i="8"/>
  <c r="AG316" i="8" s="1"/>
  <c r="AC194" i="8"/>
  <c r="AC316" i="8" s="1"/>
  <c r="Y194" i="8"/>
  <c r="Y316" i="8" s="1"/>
  <c r="L194" i="8"/>
  <c r="L316" i="8" s="1"/>
  <c r="AV188" i="8"/>
  <c r="AV310" i="8" s="1"/>
  <c r="AQ185" i="8"/>
  <c r="AQ307" i="8" s="1"/>
  <c r="AI185" i="8"/>
  <c r="AI307" i="8" s="1"/>
  <c r="AD228" i="8"/>
  <c r="AD350" i="8" s="1"/>
  <c r="AP226" i="8"/>
  <c r="AP348" i="8" s="1"/>
  <c r="AH226" i="8"/>
  <c r="AH348" i="8" s="1"/>
  <c r="G223" i="8"/>
  <c r="AV196" i="8"/>
  <c r="AV318" i="8" s="1"/>
  <c r="AV202" i="8"/>
  <c r="AV324" i="8" s="1"/>
  <c r="AV227" i="8"/>
  <c r="AV349" i="8" s="1"/>
  <c r="AH189" i="8"/>
  <c r="AH311" i="8" s="1"/>
  <c r="Z189" i="8"/>
  <c r="Z311" i="8" s="1"/>
  <c r="Y187" i="8"/>
  <c r="Y309" i="8" s="1"/>
  <c r="AH186" i="8"/>
  <c r="AH308" i="8" s="1"/>
  <c r="X222" i="8"/>
  <c r="X344" i="8" s="1"/>
  <c r="X437" i="8" s="1"/>
  <c r="L212" i="8"/>
  <c r="L334" i="8" s="1"/>
  <c r="N208" i="8"/>
  <c r="N330" i="8" s="1"/>
  <c r="AE190" i="8"/>
  <c r="AE312" i="8" s="1"/>
  <c r="N190" i="8"/>
  <c r="N312" i="8" s="1"/>
  <c r="Y4" i="29"/>
  <c r="AJ8" i="32"/>
  <c r="AJ6" i="29"/>
  <c r="I201" i="8"/>
  <c r="I323" i="8" s="1"/>
  <c r="AE208" i="8"/>
  <c r="AE330" i="8" s="1"/>
  <c r="AI18" i="29"/>
  <c r="AD35" i="32"/>
  <c r="C15" i="29"/>
  <c r="M228" i="8"/>
  <c r="M350" i="8" s="1"/>
  <c r="AO226" i="8"/>
  <c r="AO348" i="8" s="1"/>
  <c r="Q226" i="8"/>
  <c r="Q348" i="8" s="1"/>
  <c r="AC224" i="8"/>
  <c r="AC346" i="8" s="1"/>
  <c r="AJ214" i="8"/>
  <c r="AJ336" i="8" s="1"/>
  <c r="AS207" i="8"/>
  <c r="AS329" i="8" s="1"/>
  <c r="Z190" i="8"/>
  <c r="Z312" i="8" s="1"/>
  <c r="AH2" i="32"/>
  <c r="AN243" i="8"/>
  <c r="AN364" i="8" s="1"/>
  <c r="O5" i="32"/>
  <c r="R5" i="32"/>
  <c r="W5" i="32"/>
  <c r="AE5" i="32"/>
  <c r="AH5" i="32"/>
  <c r="AM5" i="32"/>
  <c r="AU5" i="32"/>
  <c r="J6" i="32"/>
  <c r="M6" i="32"/>
  <c r="U6" i="32"/>
  <c r="H7" i="32"/>
  <c r="M7" i="32"/>
  <c r="R7" i="32"/>
  <c r="AF6" i="29"/>
  <c r="K11" i="32"/>
  <c r="N11" i="32"/>
  <c r="S11" i="32"/>
  <c r="AA11" i="32"/>
  <c r="AI11" i="32"/>
  <c r="AH14" i="32"/>
  <c r="AC35" i="32"/>
  <c r="X47" i="32"/>
  <c r="AG228" i="8"/>
  <c r="AG350" i="8" s="1"/>
  <c r="AK228" i="8"/>
  <c r="AK350" i="8" s="1"/>
  <c r="AE207" i="8"/>
  <c r="AE329" i="8" s="1"/>
  <c r="Y18" i="29"/>
  <c r="I210" i="8"/>
  <c r="I332" i="8" s="1"/>
  <c r="AJ19" i="29"/>
  <c r="AK214" i="8"/>
  <c r="AK336" i="8" s="1"/>
  <c r="F15" i="29"/>
  <c r="AE18" i="29"/>
  <c r="G18" i="29"/>
  <c r="AM189" i="8"/>
  <c r="AM311" i="8" s="1"/>
  <c r="AE189" i="8"/>
  <c r="AE311" i="8" s="1"/>
  <c r="AU184" i="8"/>
  <c r="AU306" i="8" s="1"/>
  <c r="O184" i="8"/>
  <c r="O306" i="8" s="1"/>
  <c r="AN183" i="8"/>
  <c r="AN305" i="8" s="1"/>
  <c r="B243" i="8"/>
  <c r="B364" i="8" s="1"/>
  <c r="B182" i="8"/>
  <c r="B304" i="8" s="1"/>
  <c r="Q197" i="8"/>
  <c r="Q319" i="8" s="1"/>
  <c r="M197" i="8"/>
  <c r="M319" i="8" s="1"/>
  <c r="B258" i="8"/>
  <c r="B379" i="8" s="1"/>
  <c r="B197" i="8"/>
  <c r="B319" i="8" s="1"/>
  <c r="AK196" i="8"/>
  <c r="AK318" i="8" s="1"/>
  <c r="AR195" i="8"/>
  <c r="AR317" i="8" s="1"/>
  <c r="AN195" i="8"/>
  <c r="AN317" i="8" s="1"/>
  <c r="S195" i="8"/>
  <c r="S317" i="8" s="1"/>
  <c r="K195" i="8"/>
  <c r="K317" i="8" s="1"/>
  <c r="AN194" i="8"/>
  <c r="AN316" i="8" s="1"/>
  <c r="AJ194" i="8"/>
  <c r="AJ316" i="8" s="1"/>
  <c r="B253" i="8"/>
  <c r="B374" i="8" s="1"/>
  <c r="B192" i="8"/>
  <c r="B314" i="8" s="1"/>
  <c r="AA185" i="8"/>
  <c r="AA307" i="8" s="1"/>
  <c r="D245" i="8"/>
  <c r="D366" i="8" s="1"/>
  <c r="D184" i="8"/>
  <c r="D306" i="8" s="1"/>
  <c r="D228" i="8"/>
  <c r="D350" i="8" s="1"/>
  <c r="D289" i="8"/>
  <c r="D410" i="8" s="1"/>
  <c r="O201" i="8"/>
  <c r="O323" i="8" s="1"/>
  <c r="AV207" i="8"/>
  <c r="AV329" i="8" s="1"/>
  <c r="U205" i="8"/>
  <c r="U327" i="8" s="1"/>
  <c r="I205" i="8"/>
  <c r="I327" i="8" s="1"/>
  <c r="Y204" i="8"/>
  <c r="Y326" i="8" s="1"/>
  <c r="K203" i="8"/>
  <c r="K325" i="8" s="1"/>
  <c r="P202" i="8"/>
  <c r="P324" i="8" s="1"/>
  <c r="AL200" i="8"/>
  <c r="AL322" i="8" s="1"/>
  <c r="AL439" i="8" s="1"/>
  <c r="D200" i="8"/>
  <c r="D322" i="8" s="1"/>
  <c r="F439" i="8" s="1"/>
  <c r="D261" i="8"/>
  <c r="D382" i="8" s="1"/>
  <c r="AL199" i="8"/>
  <c r="AL321" i="8" s="1"/>
  <c r="N196" i="8"/>
  <c r="N318" i="8" s="1"/>
  <c r="AU195" i="8"/>
  <c r="AU317" i="8" s="1"/>
  <c r="AL193" i="8"/>
  <c r="AL315" i="8" s="1"/>
  <c r="AP191" i="8"/>
  <c r="AP313" i="8" s="1"/>
  <c r="AU225" i="8"/>
  <c r="AU347" i="8" s="1"/>
  <c r="AP190" i="8"/>
  <c r="AP312" i="8" s="1"/>
  <c r="W191" i="8"/>
  <c r="W313" i="8" s="1"/>
  <c r="AO204" i="8"/>
  <c r="AO326" i="8" s="1"/>
  <c r="R203" i="8"/>
  <c r="R325" i="8" s="1"/>
  <c r="N203" i="8"/>
  <c r="N325" i="8" s="1"/>
  <c r="P226" i="8"/>
  <c r="P348" i="8" s="1"/>
  <c r="AN225" i="8"/>
  <c r="AN347" i="8" s="1"/>
  <c r="AB225" i="8"/>
  <c r="AB347" i="8" s="1"/>
  <c r="AP211" i="8"/>
  <c r="AP333" i="8" s="1"/>
  <c r="AP435" i="8" s="1"/>
  <c r="V204" i="8"/>
  <c r="V326" i="8" s="1"/>
  <c r="L206" i="8"/>
  <c r="L328" i="8" s="1"/>
  <c r="AF190" i="8"/>
  <c r="AF312" i="8" s="1"/>
  <c r="P206" i="8"/>
  <c r="P328" i="8" s="1"/>
  <c r="AI202" i="8"/>
  <c r="AI324" i="8" s="1"/>
  <c r="J199" i="8"/>
  <c r="J321" i="8" s="1"/>
  <c r="B183" i="8"/>
  <c r="B305" i="8" s="1"/>
  <c r="B244" i="8"/>
  <c r="B365" i="8" s="1"/>
  <c r="M204" i="8"/>
  <c r="M326" i="8" s="1"/>
  <c r="B188" i="8"/>
  <c r="B310" i="8" s="1"/>
  <c r="B249" i="8"/>
  <c r="B370" i="8" s="1"/>
  <c r="AN187" i="8"/>
  <c r="AN309" i="8" s="1"/>
  <c r="AA225" i="8"/>
  <c r="AA347" i="8" s="1"/>
  <c r="AR207" i="8"/>
  <c r="AR329" i="8" s="1"/>
  <c r="AQ208" i="8"/>
  <c r="AQ330" i="8" s="1"/>
  <c r="L195" i="8"/>
  <c r="L317" i="8" s="1"/>
  <c r="AR29" i="32"/>
  <c r="AM18" i="29"/>
  <c r="K30" i="32"/>
  <c r="F19" i="29"/>
  <c r="I20" i="29"/>
  <c r="AC20" i="29"/>
  <c r="AF223" i="8"/>
  <c r="AF345" i="8" s="1"/>
  <c r="R44" i="32"/>
  <c r="AG224" i="8"/>
  <c r="AG346" i="8" s="1"/>
  <c r="AE225" i="8"/>
  <c r="AE347" i="8" s="1"/>
  <c r="N226" i="8"/>
  <c r="N348" i="8" s="1"/>
  <c r="AV200" i="8"/>
  <c r="AV322" i="8" s="1"/>
  <c r="AV439" i="8" s="1"/>
  <c r="AJ215" i="8"/>
  <c r="AJ337" i="8" s="1"/>
  <c r="W215" i="8"/>
  <c r="W337" i="8" s="1"/>
  <c r="M210" i="8"/>
  <c r="M332" i="8" s="1"/>
  <c r="AE16" i="29"/>
  <c r="AE13" i="29"/>
  <c r="J28" i="32"/>
  <c r="E17" i="29"/>
  <c r="Q29" i="32"/>
  <c r="L18" i="29"/>
  <c r="I30" i="32"/>
  <c r="AM214" i="8"/>
  <c r="AM336" i="8" s="1"/>
  <c r="V214" i="8"/>
  <c r="V336" i="8" s="1"/>
  <c r="U210" i="8"/>
  <c r="U332" i="8" s="1"/>
  <c r="AJ14" i="32"/>
  <c r="AO14" i="32"/>
  <c r="AR14" i="32"/>
  <c r="R20" i="32"/>
  <c r="U20" i="32"/>
  <c r="S9" i="29"/>
  <c r="AK21" i="32"/>
  <c r="AJ22" i="32"/>
  <c r="O203" i="8"/>
  <c r="O325" i="8" s="1"/>
  <c r="W23" i="32"/>
  <c r="I24" i="32"/>
  <c r="N24" i="32"/>
  <c r="AK24" i="32"/>
  <c r="P25" i="32"/>
  <c r="G16" i="29"/>
  <c r="K13" i="29"/>
  <c r="W207" i="8"/>
  <c r="W329" i="8" s="1"/>
  <c r="AJ27" i="32"/>
  <c r="AD17" i="29"/>
  <c r="L29" i="32"/>
  <c r="T18" i="29"/>
  <c r="AH20" i="29"/>
  <c r="Q22" i="29"/>
  <c r="AK34" i="32"/>
  <c r="Z35" i="32"/>
  <c r="AB35" i="32"/>
  <c r="AE35" i="32"/>
  <c r="D15" i="29"/>
  <c r="AJ223" i="8"/>
  <c r="AJ345" i="8" s="1"/>
  <c r="AQ190" i="8"/>
  <c r="AQ312" i="8" s="1"/>
  <c r="J207" i="8"/>
  <c r="J329" i="8" s="1"/>
  <c r="Z207" i="8"/>
  <c r="Z329" i="8" s="1"/>
  <c r="H18" i="29"/>
  <c r="P18" i="29"/>
  <c r="AC209" i="8"/>
  <c r="AC331" i="8" s="1"/>
  <c r="AA19" i="29"/>
  <c r="AN30" i="32"/>
  <c r="AM19" i="29"/>
  <c r="X34" i="32"/>
  <c r="AF214" i="8"/>
  <c r="AF336" i="8" s="1"/>
  <c r="P15" i="29"/>
  <c r="AV205" i="8"/>
  <c r="AV327" i="8" s="1"/>
  <c r="AB188" i="8"/>
  <c r="AB310" i="8" s="1"/>
  <c r="AB4" i="32"/>
  <c r="AG212" i="8"/>
  <c r="AG334" i="8" s="1"/>
  <c r="T212" i="8"/>
  <c r="T334" i="8" s="1"/>
  <c r="I211" i="8"/>
  <c r="I333" i="8" s="1"/>
  <c r="I435" i="8" s="1"/>
  <c r="T208" i="8"/>
  <c r="T330" i="8" s="1"/>
  <c r="AK207" i="8"/>
  <c r="AK329" i="8" s="1"/>
  <c r="O206" i="8"/>
  <c r="O328" i="8" s="1"/>
  <c r="AH190" i="8"/>
  <c r="AH312" i="8" s="1"/>
  <c r="AK243" i="8"/>
  <c r="AP243" i="8"/>
  <c r="AP364" i="8" s="1"/>
  <c r="V213" i="8"/>
  <c r="V335" i="8" s="1"/>
  <c r="G28" i="32"/>
  <c r="M2" i="32"/>
  <c r="M4" i="29"/>
  <c r="U3" i="32"/>
  <c r="AA8" i="32"/>
  <c r="AI9" i="32"/>
  <c r="AL9" i="32"/>
  <c r="P212" i="8"/>
  <c r="P334" i="8" s="1"/>
  <c r="O207" i="8"/>
  <c r="O329" i="8" s="1"/>
  <c r="X201" i="8"/>
  <c r="X323" i="8" s="1"/>
  <c r="G243" i="8"/>
  <c r="AE188" i="8"/>
  <c r="AE310" i="8" s="1"/>
  <c r="P6" i="29"/>
  <c r="AC10" i="32"/>
  <c r="AQ27" i="32"/>
  <c r="AJ29" i="32"/>
  <c r="AO30" i="32"/>
  <c r="AP31" i="32"/>
  <c r="S34" i="32"/>
  <c r="T43" i="32"/>
  <c r="AI43" i="32"/>
  <c r="AQ43" i="32"/>
  <c r="AA45" i="32"/>
  <c r="AI47" i="32"/>
  <c r="AM47" i="32"/>
  <c r="AU47" i="32"/>
  <c r="Y35" i="32"/>
  <c r="AG35" i="32"/>
  <c r="Z15" i="29"/>
  <c r="A8" i="24"/>
  <c r="B12" i="9"/>
  <c r="AT204" i="8"/>
  <c r="AT326" i="8" s="1"/>
  <c r="AP203" i="8"/>
  <c r="AP325" i="8" s="1"/>
  <c r="X198" i="8"/>
  <c r="X320" i="8" s="1"/>
  <c r="AB195" i="8"/>
  <c r="AB317" i="8" s="1"/>
  <c r="AQ188" i="8"/>
  <c r="AQ310" i="8" s="1"/>
  <c r="P188" i="8"/>
  <c r="P310" i="8" s="1"/>
  <c r="J226" i="8"/>
  <c r="J348" i="8" s="1"/>
  <c r="B21" i="9"/>
  <c r="B408" i="8"/>
  <c r="U222" i="8"/>
  <c r="U344" i="8" s="1"/>
  <c r="U437" i="8" s="1"/>
  <c r="AE215" i="8"/>
  <c r="AE337" i="8" s="1"/>
  <c r="S214" i="8"/>
  <c r="S336" i="8" s="1"/>
  <c r="R12" i="32"/>
  <c r="R192" i="8"/>
  <c r="R314" i="8" s="1"/>
  <c r="P17" i="29"/>
  <c r="U28" i="32"/>
  <c r="AG214" i="8"/>
  <c r="AG336" i="8" s="1"/>
  <c r="B281" i="8"/>
  <c r="B402" i="8" s="1"/>
  <c r="C205" i="8"/>
  <c r="C266" i="8"/>
  <c r="D204" i="8"/>
  <c r="D326" i="8" s="1"/>
  <c r="D265" i="8"/>
  <c r="D386" i="8" s="1"/>
  <c r="AG202" i="8"/>
  <c r="AG324" i="8" s="1"/>
  <c r="Y202" i="8"/>
  <c r="Y324" i="8" s="1"/>
  <c r="B202" i="8"/>
  <c r="B324" i="8" s="1"/>
  <c r="B263" i="8"/>
  <c r="B384" i="8" s="1"/>
  <c r="AA200" i="8"/>
  <c r="AA322" i="8" s="1"/>
  <c r="AA439" i="8" s="1"/>
  <c r="Q200" i="8"/>
  <c r="Q322" i="8" s="1"/>
  <c r="Q439" i="8" s="1"/>
  <c r="J200" i="8"/>
  <c r="J322" i="8" s="1"/>
  <c r="J439" i="8" s="1"/>
  <c r="AD199" i="8"/>
  <c r="AD321" i="8" s="1"/>
  <c r="R199" i="8"/>
  <c r="R321" i="8" s="1"/>
  <c r="X192" i="8"/>
  <c r="X314" i="8" s="1"/>
  <c r="K223" i="8"/>
  <c r="K345" i="8" s="1"/>
  <c r="AU215" i="8"/>
  <c r="AU337" i="8" s="1"/>
  <c r="AA9" i="29"/>
  <c r="AF201" i="8"/>
  <c r="AF323" i="8" s="1"/>
  <c r="AN21" i="32"/>
  <c r="AI9" i="29"/>
  <c r="M205" i="8"/>
  <c r="M327" i="8" s="1"/>
  <c r="M25" i="32"/>
  <c r="W16" i="29"/>
  <c r="W13" i="29"/>
  <c r="AB206" i="8"/>
  <c r="AB328" i="8" s="1"/>
  <c r="AE26" i="32"/>
  <c r="Z16" i="29"/>
  <c r="Z13" i="29"/>
  <c r="AN26" i="32"/>
  <c r="AI16" i="29"/>
  <c r="AI13" i="29"/>
  <c r="AN206" i="8"/>
  <c r="AN328" i="8" s="1"/>
  <c r="AU26" i="32"/>
  <c r="AP16" i="29"/>
  <c r="K27" i="32"/>
  <c r="F16" i="29"/>
  <c r="X45" i="32"/>
  <c r="K47" i="32"/>
  <c r="O47" i="32"/>
  <c r="S47" i="32"/>
  <c r="L10" i="32"/>
  <c r="L190" i="8"/>
  <c r="L312" i="8" s="1"/>
  <c r="P10" i="32"/>
  <c r="K6" i="29"/>
  <c r="AE6" i="29"/>
  <c r="AJ190" i="8"/>
  <c r="AJ312" i="8" s="1"/>
  <c r="AJ10" i="32"/>
  <c r="R27" i="32"/>
  <c r="S33" i="32"/>
  <c r="S213" i="8"/>
  <c r="S335" i="8" s="1"/>
  <c r="Z33" i="32"/>
  <c r="Z213" i="8"/>
  <c r="Z335" i="8" s="1"/>
  <c r="Z44" i="32"/>
  <c r="F18" i="24"/>
  <c r="C208" i="8"/>
  <c r="C269" i="8"/>
  <c r="C201" i="8"/>
  <c r="C262" i="8"/>
  <c r="AD200" i="8"/>
  <c r="AD322" i="8" s="1"/>
  <c r="AD439" i="8" s="1"/>
  <c r="M200" i="8"/>
  <c r="M322" i="8" s="1"/>
  <c r="M439" i="8" s="1"/>
  <c r="AF194" i="8"/>
  <c r="AF316" i="8" s="1"/>
  <c r="AL213" i="8"/>
  <c r="AL335" i="8" s="1"/>
  <c r="G12" i="32"/>
  <c r="G192" i="8"/>
  <c r="G23" i="32"/>
  <c r="G203" i="8"/>
  <c r="U182" i="8"/>
  <c r="U304" i="8" s="1"/>
  <c r="P4" i="29"/>
  <c r="D263" i="8"/>
  <c r="D384" i="8" s="1"/>
  <c r="AD193" i="8"/>
  <c r="AD315" i="8" s="1"/>
  <c r="N205" i="8"/>
  <c r="N327" i="8" s="1"/>
  <c r="H198" i="8"/>
  <c r="H320" i="8" s="1"/>
  <c r="U197" i="8"/>
  <c r="U319" i="8" s="1"/>
  <c r="R196" i="8"/>
  <c r="R318" i="8" s="1"/>
  <c r="R189" i="8"/>
  <c r="R311" i="8" s="1"/>
  <c r="N189" i="8"/>
  <c r="N311" i="8" s="1"/>
  <c r="J189" i="8"/>
  <c r="J311" i="8" s="1"/>
  <c r="G189" i="8"/>
  <c r="AN188" i="8"/>
  <c r="AN310" i="8" s="1"/>
  <c r="AJ188" i="8"/>
  <c r="AJ310" i="8" s="1"/>
  <c r="AC186" i="8"/>
  <c r="AC308" i="8" s="1"/>
  <c r="AT185" i="8"/>
  <c r="AT307" i="8" s="1"/>
  <c r="AE185" i="8"/>
  <c r="AE307" i="8" s="1"/>
  <c r="G184" i="8"/>
  <c r="AD183" i="8"/>
  <c r="AD305" i="8" s="1"/>
  <c r="D286" i="8"/>
  <c r="D407" i="8" s="1"/>
  <c r="D225" i="8"/>
  <c r="D347" i="8" s="1"/>
  <c r="H227" i="8"/>
  <c r="H349" i="8" s="1"/>
  <c r="W225" i="8"/>
  <c r="W347" i="8" s="1"/>
  <c r="S225" i="8"/>
  <c r="S347" i="8" s="1"/>
  <c r="I204" i="8"/>
  <c r="I326" i="8" s="1"/>
  <c r="W203" i="8"/>
  <c r="W325" i="8" s="1"/>
  <c r="AQ189" i="8"/>
  <c r="AQ311" i="8" s="1"/>
  <c r="AI189" i="8"/>
  <c r="AI311" i="8" s="1"/>
  <c r="AT226" i="8"/>
  <c r="AT348" i="8" s="1"/>
  <c r="Z228" i="8"/>
  <c r="Z350" i="8" s="1"/>
  <c r="R226" i="8"/>
  <c r="R348" i="8" s="1"/>
  <c r="L225" i="8"/>
  <c r="L347" i="8" s="1"/>
  <c r="N224" i="8"/>
  <c r="N346" i="8" s="1"/>
  <c r="AN223" i="8"/>
  <c r="AN345" i="8" s="1"/>
  <c r="F17" i="9"/>
  <c r="H222" i="8"/>
  <c r="H344" i="8" s="1"/>
  <c r="H437" i="8" s="1"/>
  <c r="AF210" i="8"/>
  <c r="AF332" i="8" s="1"/>
  <c r="H209" i="8"/>
  <c r="H331" i="8" s="1"/>
  <c r="U207" i="8"/>
  <c r="U329" i="8" s="1"/>
  <c r="AU206" i="8"/>
  <c r="AU328" i="8" s="1"/>
  <c r="J206" i="8"/>
  <c r="J328" i="8" s="1"/>
  <c r="AI213" i="8"/>
  <c r="AI335" i="8" s="1"/>
  <c r="AS3" i="32"/>
  <c r="K4" i="32"/>
  <c r="X4" i="32"/>
  <c r="AQ4" i="32"/>
  <c r="K5" i="32"/>
  <c r="W10" i="32"/>
  <c r="R6" i="29"/>
  <c r="S12" i="32"/>
  <c r="S192" i="8"/>
  <c r="S314" i="8" s="1"/>
  <c r="C9" i="29"/>
  <c r="P21" i="32"/>
  <c r="K9" i="29"/>
  <c r="P9" i="29"/>
  <c r="L22" i="32"/>
  <c r="H25" i="32"/>
  <c r="AQ192" i="8"/>
  <c r="AQ314" i="8" s="1"/>
  <c r="K191" i="8"/>
  <c r="K313" i="8" s="1"/>
  <c r="AT189" i="8"/>
  <c r="AT311" i="8" s="1"/>
  <c r="V186" i="8"/>
  <c r="V308" i="8" s="1"/>
  <c r="AS224" i="8"/>
  <c r="AS346" i="8" s="1"/>
  <c r="K227" i="8"/>
  <c r="K349" i="8" s="1"/>
  <c r="K226" i="8"/>
  <c r="K348" i="8" s="1"/>
  <c r="T223" i="8"/>
  <c r="T345" i="8" s="1"/>
  <c r="I222" i="8"/>
  <c r="I344" i="8" s="1"/>
  <c r="I437" i="8" s="1"/>
  <c r="V212" i="8"/>
  <c r="V334" i="8" s="1"/>
  <c r="N207" i="8"/>
  <c r="N329" i="8" s="1"/>
  <c r="X190" i="8"/>
  <c r="X312" i="8" s="1"/>
  <c r="AS204" i="8"/>
  <c r="AS326" i="8" s="1"/>
  <c r="AU203" i="8"/>
  <c r="AU325" i="8" s="1"/>
  <c r="AU202" i="8"/>
  <c r="AU324" i="8" s="1"/>
  <c r="AM202" i="8"/>
  <c r="AM324" i="8" s="1"/>
  <c r="T202" i="8"/>
  <c r="T324" i="8" s="1"/>
  <c r="L202" i="8"/>
  <c r="L324" i="8" s="1"/>
  <c r="AH200" i="8"/>
  <c r="AH322" i="8" s="1"/>
  <c r="AH439" i="8" s="1"/>
  <c r="AC200" i="8"/>
  <c r="AC322" i="8" s="1"/>
  <c r="AC439" i="8" s="1"/>
  <c r="AC197" i="8"/>
  <c r="AC319" i="8" s="1"/>
  <c r="AD196" i="8"/>
  <c r="AD318" i="8" s="1"/>
  <c r="J196" i="8"/>
  <c r="J318" i="8" s="1"/>
  <c r="AA192" i="8"/>
  <c r="AA314" i="8" s="1"/>
  <c r="X184" i="8"/>
  <c r="X306" i="8" s="1"/>
  <c r="AF183" i="8"/>
  <c r="AF305" i="8" s="1"/>
  <c r="C224" i="8"/>
  <c r="C223" i="8"/>
  <c r="AC226" i="8"/>
  <c r="AC348" i="8" s="1"/>
  <c r="AQ225" i="8"/>
  <c r="AQ347" i="8" s="1"/>
  <c r="AI225" i="8"/>
  <c r="AI347" i="8" s="1"/>
  <c r="X225" i="8"/>
  <c r="X347" i="8" s="1"/>
  <c r="Y224" i="8"/>
  <c r="Y346" i="8" s="1"/>
  <c r="AD243" i="8"/>
  <c r="AD364" i="8" s="1"/>
  <c r="O8" i="32"/>
  <c r="Q10" i="32"/>
  <c r="AT13" i="32"/>
  <c r="AG29" i="32"/>
  <c r="AI35" i="32"/>
  <c r="AV208" i="8"/>
  <c r="AV330" i="8" s="1"/>
  <c r="AK204" i="8"/>
  <c r="AK326" i="8" s="1"/>
  <c r="AS200" i="8"/>
  <c r="AS322" i="8" s="1"/>
  <c r="AS439" i="8" s="1"/>
  <c r="AK200" i="8"/>
  <c r="AK322" i="8" s="1"/>
  <c r="AK439" i="8" s="1"/>
  <c r="R200" i="8"/>
  <c r="R322" i="8" s="1"/>
  <c r="R439" i="8" s="1"/>
  <c r="M198" i="8"/>
  <c r="M320" i="8" s="1"/>
  <c r="AL196" i="8"/>
  <c r="AL318" i="8" s="1"/>
  <c r="O195" i="8"/>
  <c r="O317" i="8" s="1"/>
  <c r="AT191" i="8"/>
  <c r="AT313" i="8" s="1"/>
  <c r="AV184" i="8"/>
  <c r="AV306" i="8" s="1"/>
  <c r="AR227" i="8"/>
  <c r="AR349" i="8" s="1"/>
  <c r="AN227" i="8"/>
  <c r="AN349" i="8" s="1"/>
  <c r="W227" i="8"/>
  <c r="W349" i="8" s="1"/>
  <c r="AR223" i="8"/>
  <c r="AR345" i="8" s="1"/>
  <c r="AU214" i="8"/>
  <c r="AU336" i="8" s="1"/>
  <c r="AO214" i="8"/>
  <c r="AO336" i="8" s="1"/>
  <c r="AM198" i="8"/>
  <c r="AM320" i="8" s="1"/>
  <c r="AK201" i="8"/>
  <c r="AK323" i="8" s="1"/>
  <c r="W195" i="8"/>
  <c r="W317" i="8" s="1"/>
  <c r="P243" i="8"/>
  <c r="P364" i="8" s="1"/>
  <c r="AG243" i="8"/>
  <c r="AG364" i="8" s="1"/>
  <c r="M222" i="8"/>
  <c r="M344" i="8" s="1"/>
  <c r="M437" i="8" s="1"/>
  <c r="O215" i="8"/>
  <c r="O337" i="8" s="1"/>
  <c r="H214" i="8"/>
  <c r="H336" i="8" s="1"/>
  <c r="AG207" i="8"/>
  <c r="AG329" i="8" s="1"/>
  <c r="AA243" i="8"/>
  <c r="AA364" i="8" s="1"/>
  <c r="B19" i="29"/>
  <c r="D4" i="29"/>
  <c r="AD2" i="32"/>
  <c r="AG4" i="29"/>
  <c r="M3" i="32"/>
  <c r="P3" i="32"/>
  <c r="AG3" i="32"/>
  <c r="AR8" i="32"/>
  <c r="AU8" i="32"/>
  <c r="J9" i="32"/>
  <c r="AH9" i="32"/>
  <c r="AU9" i="32"/>
  <c r="AM10" i="32"/>
  <c r="AU11" i="32"/>
  <c r="J13" i="32"/>
  <c r="M13" i="32"/>
  <c r="R13" i="32"/>
  <c r="Y14" i="32"/>
  <c r="K15" i="32"/>
  <c r="P15" i="32"/>
  <c r="S15" i="32"/>
  <c r="X15" i="32"/>
  <c r="AA15" i="32"/>
  <c r="I16" i="32"/>
  <c r="Q16" i="32"/>
  <c r="AK16" i="32"/>
  <c r="U17" i="32"/>
  <c r="X17" i="32"/>
  <c r="L18" i="32"/>
  <c r="AN18" i="32"/>
  <c r="AQ18" i="32"/>
  <c r="K19" i="32"/>
  <c r="N19" i="32"/>
  <c r="P19" i="32"/>
  <c r="AI19" i="32"/>
  <c r="I20" i="32"/>
  <c r="Q20" i="32"/>
  <c r="K243" i="8"/>
  <c r="K364" i="8" s="1"/>
  <c r="M182" i="8"/>
  <c r="M304" i="8" s="1"/>
  <c r="X243" i="8"/>
  <c r="X364" i="8" s="1"/>
  <c r="AM243" i="8"/>
  <c r="AM364" i="8" s="1"/>
  <c r="G9" i="32"/>
  <c r="AN3" i="32"/>
  <c r="AP6" i="32"/>
  <c r="T7" i="32"/>
  <c r="AO7" i="32"/>
  <c r="N9" i="32"/>
  <c r="AK190" i="8"/>
  <c r="AK312" i="8" s="1"/>
  <c r="AQ11" i="32"/>
  <c r="S13" i="29"/>
  <c r="AO29" i="32"/>
  <c r="AB43" i="32"/>
  <c r="V46" i="32"/>
  <c r="Y228" i="8"/>
  <c r="Y350" i="8" s="1"/>
  <c r="AH48" i="32"/>
  <c r="AO228" i="8"/>
  <c r="AO350" i="8" s="1"/>
  <c r="AP210" i="8"/>
  <c r="AP332" i="8" s="1"/>
  <c r="O34" i="32"/>
  <c r="Z214" i="8"/>
  <c r="Z336" i="8" s="1"/>
  <c r="AD214" i="8"/>
  <c r="AD336" i="8" s="1"/>
  <c r="AL34" i="32"/>
  <c r="AP214" i="8"/>
  <c r="AP336" i="8" s="1"/>
  <c r="AT214" i="8"/>
  <c r="AT336" i="8" s="1"/>
  <c r="D9" i="29"/>
  <c r="O9" i="29"/>
  <c r="AJ21" i="32"/>
  <c r="AO21" i="32"/>
  <c r="AR21" i="32"/>
  <c r="J24" i="32"/>
  <c r="T25" i="32"/>
  <c r="Y25" i="32"/>
  <c r="AB25" i="32"/>
  <c r="AO25" i="32"/>
  <c r="AR25" i="32"/>
  <c r="AI26" i="32"/>
  <c r="O27" i="32"/>
  <c r="AB27" i="32"/>
  <c r="AU27" i="32"/>
  <c r="AM28" i="32"/>
  <c r="AC22" i="29"/>
  <c r="AU35" i="32"/>
  <c r="L43" i="32"/>
  <c r="AR45" i="32"/>
  <c r="H47" i="32"/>
  <c r="Q35" i="32"/>
  <c r="J15" i="29"/>
  <c r="M208" i="8"/>
  <c r="M330" i="8" s="1"/>
  <c r="T211" i="8"/>
  <c r="T333" i="8" s="1"/>
  <c r="T435" i="8" s="1"/>
  <c r="Z208" i="8"/>
  <c r="Z330" i="8" s="1"/>
  <c r="AD28" i="32"/>
  <c r="AV209" i="8"/>
  <c r="AV331" i="8" s="1"/>
  <c r="H182" i="8"/>
  <c r="H304" i="8" s="1"/>
  <c r="I191" i="8"/>
  <c r="I313" i="8" s="1"/>
  <c r="K197" i="8"/>
  <c r="K319" i="8" s="1"/>
  <c r="K194" i="8"/>
  <c r="K316" i="8" s="1"/>
  <c r="K187" i="8"/>
  <c r="K309" i="8" s="1"/>
  <c r="L204" i="8"/>
  <c r="L326" i="8" s="1"/>
  <c r="O194" i="8"/>
  <c r="O316" i="8" s="1"/>
  <c r="R198" i="8"/>
  <c r="R320" i="8" s="1"/>
  <c r="S201" i="8"/>
  <c r="S323" i="8" s="1"/>
  <c r="T196" i="8"/>
  <c r="T318" i="8" s="1"/>
  <c r="U191" i="8"/>
  <c r="U313" i="8" s="1"/>
  <c r="V202" i="8"/>
  <c r="V324" i="8" s="1"/>
  <c r="V195" i="8"/>
  <c r="V317" i="8" s="1"/>
  <c r="X204" i="8"/>
  <c r="X326" i="8" s="1"/>
  <c r="Y203" i="8"/>
  <c r="Y325" i="8" s="1"/>
  <c r="Y191" i="8"/>
  <c r="Y313" i="8" s="1"/>
  <c r="Z195" i="8"/>
  <c r="Z317" i="8" s="1"/>
  <c r="AB186" i="8"/>
  <c r="AB308" i="8" s="1"/>
  <c r="AD198" i="8"/>
  <c r="AD320" i="8" s="1"/>
  <c r="AD184" i="8"/>
  <c r="AD306" i="8" s="1"/>
  <c r="AE183" i="8"/>
  <c r="AE305" i="8" s="1"/>
  <c r="AF200" i="8"/>
  <c r="AF322" i="8" s="1"/>
  <c r="AF439" i="8" s="1"/>
  <c r="AJ182" i="8"/>
  <c r="AJ304" i="8" s="1"/>
  <c r="AL195" i="8"/>
  <c r="AL317" i="8" s="1"/>
  <c r="AO189" i="8"/>
  <c r="AO311" i="8" s="1"/>
  <c r="AQ183" i="8"/>
  <c r="AQ305" i="8" s="1"/>
  <c r="AT198" i="8"/>
  <c r="AT320" i="8" s="1"/>
  <c r="AV198" i="8"/>
  <c r="AV320" i="8" s="1"/>
  <c r="AV191" i="8"/>
  <c r="AV313" i="8" s="1"/>
  <c r="J223" i="8"/>
  <c r="J345" i="8" s="1"/>
  <c r="AH223" i="8"/>
  <c r="AH345" i="8" s="1"/>
  <c r="AP223" i="8"/>
  <c r="AP345" i="8" s="1"/>
  <c r="P224" i="8"/>
  <c r="P346" i="8" s="1"/>
  <c r="X224" i="8"/>
  <c r="X346" i="8" s="1"/>
  <c r="AR224" i="8"/>
  <c r="AR346" i="8" s="1"/>
  <c r="AH225" i="8"/>
  <c r="AH347" i="8" s="1"/>
  <c r="AP225" i="8"/>
  <c r="AP347" i="8" s="1"/>
  <c r="L226" i="8"/>
  <c r="L348" i="8" s="1"/>
  <c r="AV223" i="8"/>
  <c r="AV345" i="8" s="1"/>
  <c r="J227" i="8"/>
  <c r="J349" i="8" s="1"/>
  <c r="R47" i="32"/>
  <c r="Z227" i="8"/>
  <c r="Z349" i="8" s="1"/>
  <c r="AH227" i="8"/>
  <c r="AH349" i="8" s="1"/>
  <c r="AL227" i="8"/>
  <c r="AL349" i="8" s="1"/>
  <c r="AP227" i="8"/>
  <c r="AP349" i="8" s="1"/>
  <c r="AT227" i="8"/>
  <c r="AT349" i="8" s="1"/>
  <c r="Q44" i="32"/>
  <c r="AO44" i="32"/>
  <c r="F20" i="9"/>
  <c r="AK48" i="32"/>
  <c r="AI188" i="8"/>
  <c r="AI310" i="8" s="1"/>
  <c r="AS186" i="8"/>
  <c r="AS308" i="8" s="1"/>
  <c r="T227" i="8"/>
  <c r="T349" i="8" s="1"/>
  <c r="I190" i="8"/>
  <c r="I312" i="8" s="1"/>
  <c r="T33" i="32"/>
  <c r="T213" i="8"/>
  <c r="T335" i="8" s="1"/>
  <c r="AB33" i="32"/>
  <c r="AB213" i="8"/>
  <c r="AB335" i="8" s="1"/>
  <c r="AR33" i="32"/>
  <c r="AR213" i="8"/>
  <c r="AR335" i="8" s="1"/>
  <c r="AC185" i="8"/>
  <c r="AC307" i="8" s="1"/>
  <c r="R225" i="8"/>
  <c r="R347" i="8" s="1"/>
  <c r="Z47" i="32"/>
  <c r="AH45" i="32"/>
  <c r="AT18" i="32"/>
  <c r="N18" i="24"/>
  <c r="T190" i="8"/>
  <c r="T312" i="8" s="1"/>
  <c r="C246" i="8"/>
  <c r="B214" i="8"/>
  <c r="B336" i="8" s="1"/>
  <c r="B275" i="8"/>
  <c r="B396" i="8" s="1"/>
  <c r="AK202" i="8"/>
  <c r="AK324" i="8" s="1"/>
  <c r="AE199" i="8"/>
  <c r="AE321" i="8" s="1"/>
  <c r="I196" i="8"/>
  <c r="I318" i="8" s="1"/>
  <c r="AS191" i="8"/>
  <c r="AS313" i="8" s="1"/>
  <c r="M186" i="8"/>
  <c r="M308" i="8" s="1"/>
  <c r="D186" i="8"/>
  <c r="D308" i="8" s="1"/>
  <c r="D247" i="8"/>
  <c r="D368" i="8" s="1"/>
  <c r="S183" i="8"/>
  <c r="S305" i="8" s="1"/>
  <c r="AT224" i="8"/>
  <c r="AT346" i="8" s="1"/>
  <c r="AD224" i="8"/>
  <c r="AD346" i="8" s="1"/>
  <c r="G42" i="32"/>
  <c r="B15" i="29"/>
  <c r="N33" i="32"/>
  <c r="N213" i="8"/>
  <c r="N335" i="8" s="1"/>
  <c r="O42" i="32"/>
  <c r="AM201" i="8"/>
  <c r="AM323" i="8" s="1"/>
  <c r="AQ201" i="8"/>
  <c r="AQ323" i="8" s="1"/>
  <c r="AF222" i="8"/>
  <c r="AF344" i="8" s="1"/>
  <c r="AF437" i="8" s="1"/>
  <c r="H224" i="8"/>
  <c r="H346" i="8" s="1"/>
  <c r="AJ199" i="8"/>
  <c r="AJ321" i="8" s="1"/>
  <c r="AT202" i="8"/>
  <c r="AT324" i="8" s="1"/>
  <c r="B222" i="8"/>
  <c r="B344" i="8" s="1"/>
  <c r="B283" i="8"/>
  <c r="B404" i="8" s="1"/>
  <c r="AU200" i="8"/>
  <c r="AU322" i="8" s="1"/>
  <c r="AU439" i="8" s="1"/>
  <c r="AH199" i="8"/>
  <c r="AH321" i="8" s="1"/>
  <c r="AO198" i="8"/>
  <c r="AO320" i="8" s="1"/>
  <c r="L197" i="8"/>
  <c r="L319" i="8" s="1"/>
  <c r="AS196" i="8"/>
  <c r="AS318" i="8" s="1"/>
  <c r="AI192" i="8"/>
  <c r="AI314" i="8" s="1"/>
  <c r="AP189" i="8"/>
  <c r="AP311" i="8" s="1"/>
  <c r="K189" i="8"/>
  <c r="K311" i="8" s="1"/>
  <c r="D189" i="8"/>
  <c r="D311" i="8" s="1"/>
  <c r="AA188" i="8"/>
  <c r="AA310" i="8" s="1"/>
  <c r="W188" i="8"/>
  <c r="W310" i="8" s="1"/>
  <c r="AJ187" i="8"/>
  <c r="AJ309" i="8" s="1"/>
  <c r="I187" i="8"/>
  <c r="I309" i="8" s="1"/>
  <c r="C274" i="8"/>
  <c r="C213" i="8"/>
  <c r="AT203" i="8"/>
  <c r="AT325" i="8" s="1"/>
  <c r="W202" i="8"/>
  <c r="W324" i="8" s="1"/>
  <c r="AG197" i="8"/>
  <c r="AG319" i="8" s="1"/>
  <c r="U194" i="8"/>
  <c r="U316" i="8" s="1"/>
  <c r="Y193" i="8"/>
  <c r="Y315" i="8" s="1"/>
  <c r="AL191" i="8"/>
  <c r="AL313" i="8" s="1"/>
  <c r="AD191" i="8"/>
  <c r="AD313" i="8" s="1"/>
  <c r="O188" i="8"/>
  <c r="O310" i="8" s="1"/>
  <c r="N186" i="8"/>
  <c r="N308" i="8" s="1"/>
  <c r="J186" i="8"/>
  <c r="J308" i="8" s="1"/>
  <c r="P183" i="8"/>
  <c r="P305" i="8" s="1"/>
  <c r="AO197" i="8"/>
  <c r="AO319" i="8" s="1"/>
  <c r="M203" i="8"/>
  <c r="M325" i="8" s="1"/>
  <c r="AL202" i="8"/>
  <c r="AL324" i="8" s="1"/>
  <c r="J225" i="8"/>
  <c r="J347" i="8" s="1"/>
  <c r="D23" i="9"/>
  <c r="Y48" i="32"/>
  <c r="AS48" i="32"/>
  <c r="V15" i="32"/>
  <c r="AF213" i="8"/>
  <c r="AF335" i="8" s="1"/>
  <c r="N193" i="8"/>
  <c r="N315" i="8" s="1"/>
  <c r="M196" i="8"/>
  <c r="M318" i="8" s="1"/>
  <c r="AQ195" i="8"/>
  <c r="AQ317" i="8" s="1"/>
  <c r="AI195" i="8"/>
  <c r="AI317" i="8" s="1"/>
  <c r="AO193" i="8"/>
  <c r="AO315" i="8" s="1"/>
  <c r="Q188" i="8"/>
  <c r="Q310" i="8" s="1"/>
  <c r="AP228" i="8"/>
  <c r="AP350" i="8" s="1"/>
  <c r="X223" i="8"/>
  <c r="X345" i="8" s="1"/>
  <c r="L223" i="8"/>
  <c r="L345" i="8" s="1"/>
  <c r="AL212" i="8"/>
  <c r="AL334" i="8" s="1"/>
  <c r="AJ47" i="32"/>
  <c r="V19" i="29"/>
  <c r="AA30" i="32"/>
  <c r="J33" i="32"/>
  <c r="J213" i="8"/>
  <c r="J335" i="8" s="1"/>
  <c r="AG33" i="32"/>
  <c r="AG213" i="8"/>
  <c r="AG335" i="8" s="1"/>
  <c r="AO33" i="32"/>
  <c r="AO213" i="8"/>
  <c r="AO335" i="8" s="1"/>
  <c r="AD12" i="32"/>
  <c r="AD192" i="8"/>
  <c r="AD314" i="8" s="1"/>
  <c r="B18" i="24"/>
  <c r="AP43" i="32"/>
  <c r="AT34" i="32"/>
  <c r="M23" i="32"/>
  <c r="AI226" i="8"/>
  <c r="AI348" i="8" s="1"/>
  <c r="D244" i="8"/>
  <c r="D365" i="8" s="1"/>
  <c r="C271" i="8"/>
  <c r="C210" i="8"/>
  <c r="P205" i="8"/>
  <c r="P327" i="8" s="1"/>
  <c r="I200" i="8"/>
  <c r="I322" i="8" s="1"/>
  <c r="I439" i="8" s="1"/>
  <c r="H199" i="8"/>
  <c r="H321" i="8" s="1"/>
  <c r="C199" i="8"/>
  <c r="C260" i="8"/>
  <c r="AH196" i="8"/>
  <c r="AH318" i="8" s="1"/>
  <c r="Z194" i="8"/>
  <c r="Z316" i="8" s="1"/>
  <c r="AC193" i="8"/>
  <c r="AC315" i="8" s="1"/>
  <c r="R193" i="8"/>
  <c r="R315" i="8" s="1"/>
  <c r="K193" i="8"/>
  <c r="K315" i="8" s="1"/>
  <c r="AI191" i="8"/>
  <c r="AI313" i="8" s="1"/>
  <c r="AA191" i="8"/>
  <c r="AA313" i="8" s="1"/>
  <c r="G191" i="8"/>
  <c r="L188" i="8"/>
  <c r="L310" i="8" s="1"/>
  <c r="T187" i="8"/>
  <c r="T309" i="8" s="1"/>
  <c r="T184" i="8"/>
  <c r="T306" i="8" s="1"/>
  <c r="B213" i="8"/>
  <c r="B335" i="8" s="1"/>
  <c r="AH205" i="8"/>
  <c r="AH327" i="8" s="1"/>
  <c r="AR203" i="8"/>
  <c r="AR325" i="8" s="1"/>
  <c r="T200" i="8"/>
  <c r="T322" i="8" s="1"/>
  <c r="T439" i="8" s="1"/>
  <c r="AG195" i="8"/>
  <c r="AG317" i="8" s="1"/>
  <c r="T194" i="8"/>
  <c r="T316" i="8" s="1"/>
  <c r="Q194" i="8"/>
  <c r="Q316" i="8" s="1"/>
  <c r="D252" i="8"/>
  <c r="D373" i="8" s="1"/>
  <c r="C252" i="8"/>
  <c r="C191" i="8"/>
  <c r="P189" i="8"/>
  <c r="P311" i="8" s="1"/>
  <c r="AO187" i="8"/>
  <c r="AO309" i="8" s="1"/>
  <c r="AH187" i="8"/>
  <c r="AH309" i="8" s="1"/>
  <c r="B248" i="8"/>
  <c r="B369" i="8" s="1"/>
  <c r="B187" i="8"/>
  <c r="B309" i="8" s="1"/>
  <c r="AQ186" i="8"/>
  <c r="AQ308" i="8" s="1"/>
  <c r="U186" i="8"/>
  <c r="U308" i="8" s="1"/>
  <c r="S222" i="8"/>
  <c r="S344" i="8" s="1"/>
  <c r="S437" i="8" s="1"/>
  <c r="AN215" i="8"/>
  <c r="AN337" i="8" s="1"/>
  <c r="L215" i="8"/>
  <c r="L337" i="8" s="1"/>
  <c r="AH212" i="8"/>
  <c r="AH334" i="8" s="1"/>
  <c r="AC212" i="8"/>
  <c r="AC334" i="8" s="1"/>
  <c r="B32" i="32"/>
  <c r="A22" i="29"/>
  <c r="B215" i="8"/>
  <c r="B337" i="8" s="1"/>
  <c r="B276" i="8"/>
  <c r="B397" i="8" s="1"/>
  <c r="AM204" i="8"/>
  <c r="AM326" i="8" s="1"/>
  <c r="AN203" i="8"/>
  <c r="AN325" i="8" s="1"/>
  <c r="L200" i="8"/>
  <c r="L322" i="8" s="1"/>
  <c r="L439" i="8" s="1"/>
  <c r="AS198" i="8"/>
  <c r="AS320" i="8" s="1"/>
  <c r="AA196" i="8"/>
  <c r="AA318" i="8" s="1"/>
  <c r="C189" i="8"/>
  <c r="C250" i="8"/>
  <c r="AQ228" i="8"/>
  <c r="AQ350" i="8" s="1"/>
  <c r="AL228" i="8"/>
  <c r="AL350" i="8" s="1"/>
  <c r="R228" i="8"/>
  <c r="R350" i="8" s="1"/>
  <c r="AC213" i="8"/>
  <c r="AC335" i="8" s="1"/>
  <c r="AE204" i="8"/>
  <c r="AE326" i="8" s="1"/>
  <c r="K196" i="8"/>
  <c r="K318" i="8" s="1"/>
  <c r="P186" i="8"/>
  <c r="P308" i="8" s="1"/>
  <c r="AV224" i="8"/>
  <c r="AV346" i="8" s="1"/>
  <c r="C288" i="8"/>
  <c r="AB227" i="8"/>
  <c r="AB349" i="8" s="1"/>
  <c r="O223" i="8"/>
  <c r="O345" i="8" s="1"/>
  <c r="I212" i="8"/>
  <c r="I334" i="8" s="1"/>
  <c r="AK210" i="8"/>
  <c r="AK332" i="8" s="1"/>
  <c r="R222" i="8"/>
  <c r="R344" i="8" s="1"/>
  <c r="R437" i="8" s="1"/>
  <c r="R215" i="8"/>
  <c r="R337" i="8" s="1"/>
  <c r="I215" i="8"/>
  <c r="I337" i="8" s="1"/>
  <c r="AH214" i="8"/>
  <c r="AH336" i="8" s="1"/>
  <c r="O190" i="8"/>
  <c r="O312" i="8" s="1"/>
  <c r="B21" i="32"/>
  <c r="A9" i="29"/>
  <c r="AM9" i="32"/>
  <c r="AP9" i="32"/>
  <c r="I10" i="32"/>
  <c r="D6" i="29"/>
  <c r="O10" i="32"/>
  <c r="J6" i="29"/>
  <c r="AQ34" i="32"/>
  <c r="G227" i="8"/>
  <c r="S223" i="8"/>
  <c r="S345" i="8" s="1"/>
  <c r="D391" i="8"/>
  <c r="A14" i="24"/>
  <c r="AQ222" i="8"/>
  <c r="AQ344" i="8" s="1"/>
  <c r="AQ437" i="8" s="1"/>
  <c r="AM208" i="8"/>
  <c r="AM330" i="8" s="1"/>
  <c r="AD33" i="32"/>
  <c r="AD213" i="8"/>
  <c r="AD335" i="8" s="1"/>
  <c r="J228" i="8"/>
  <c r="J350" i="8" s="1"/>
  <c r="AE227" i="8"/>
  <c r="AE349" i="8" s="1"/>
  <c r="W223" i="8"/>
  <c r="W345" i="8" s="1"/>
  <c r="I182" i="8"/>
  <c r="I304" i="8" s="1"/>
  <c r="G30" i="32"/>
  <c r="G47" i="32"/>
  <c r="Q2" i="32"/>
  <c r="Q4" i="29"/>
  <c r="Y2" i="32"/>
  <c r="AL2" i="32"/>
  <c r="I7" i="32"/>
  <c r="Q7" i="32"/>
  <c r="P8" i="32"/>
  <c r="S8" i="32"/>
  <c r="J224" i="8"/>
  <c r="J346" i="8" s="1"/>
  <c r="AT44" i="32"/>
  <c r="AA47" i="32"/>
  <c r="AC228" i="8"/>
  <c r="AC350" i="8" s="1"/>
  <c r="AD209" i="8"/>
  <c r="AD331" i="8" s="1"/>
  <c r="K207" i="8"/>
  <c r="K329" i="8" s="1"/>
  <c r="I207" i="8"/>
  <c r="I329" i="8" s="1"/>
  <c r="AQ243" i="8"/>
  <c r="AQ364" i="8" s="1"/>
  <c r="AG14" i="32"/>
  <c r="I25" i="32"/>
  <c r="Q25" i="32"/>
  <c r="K26" i="32"/>
  <c r="AM26" i="32"/>
  <c r="H27" i="32"/>
  <c r="L27" i="32"/>
  <c r="S27" i="32"/>
  <c r="P29" i="32"/>
  <c r="AK32" i="32"/>
  <c r="I42" i="32"/>
  <c r="O43" i="32"/>
  <c r="AF43" i="32"/>
  <c r="L47" i="32"/>
  <c r="G222" i="8"/>
  <c r="R211" i="8"/>
  <c r="R333" i="8" s="1"/>
  <c r="R435" i="8" s="1"/>
  <c r="G43" i="32"/>
  <c r="R6" i="32"/>
  <c r="AC6" i="32"/>
  <c r="AH6" i="32"/>
  <c r="AK6" i="32"/>
  <c r="Y7" i="32"/>
  <c r="AG7" i="32"/>
  <c r="W8" i="32"/>
  <c r="AQ8" i="32"/>
  <c r="K9" i="32"/>
  <c r="AN9" i="32"/>
  <c r="AA10" i="32"/>
  <c r="AO13" i="32"/>
  <c r="U21" i="32"/>
  <c r="AF21" i="32"/>
  <c r="H22" i="32"/>
  <c r="K22" i="32"/>
  <c r="T22" i="32"/>
  <c r="W22" i="32"/>
  <c r="AB22" i="32"/>
  <c r="AE22" i="32"/>
  <c r="U25" i="32"/>
  <c r="X25" i="32"/>
  <c r="AN25" i="32"/>
  <c r="I26" i="32"/>
  <c r="L26" i="32"/>
  <c r="AJ26" i="32"/>
  <c r="AQ26" i="32"/>
  <c r="O28" i="32"/>
  <c r="J29" i="32"/>
  <c r="X29" i="32"/>
  <c r="Z29" i="32"/>
  <c r="AA31" i="32"/>
  <c r="L35" i="32"/>
  <c r="P35" i="32"/>
  <c r="V35" i="32"/>
  <c r="W43" i="32"/>
  <c r="AN43" i="32"/>
  <c r="U42" i="32"/>
  <c r="Y9" i="29"/>
  <c r="AB9" i="29"/>
  <c r="AQ28" i="32"/>
  <c r="AH35" i="32"/>
  <c r="AS35" i="32"/>
  <c r="AM43" i="32"/>
  <c r="N34" i="32"/>
  <c r="R34" i="32"/>
  <c r="AF35" i="32"/>
  <c r="K42" i="32"/>
  <c r="O44" i="32"/>
  <c r="AE46" i="32"/>
  <c r="K48" i="32"/>
  <c r="S48" i="32"/>
  <c r="AM48" i="32"/>
  <c r="Y197" i="8"/>
  <c r="Y319" i="8" s="1"/>
  <c r="AE202" i="8"/>
  <c r="AE324" i="8" s="1"/>
  <c r="AU192" i="8"/>
  <c r="AU314" i="8" s="1"/>
  <c r="AM192" i="8"/>
  <c r="AM314" i="8" s="1"/>
  <c r="AR188" i="8"/>
  <c r="AR310" i="8" s="1"/>
  <c r="AL187" i="8"/>
  <c r="AL309" i="8" s="1"/>
  <c r="Q187" i="8"/>
  <c r="Q309" i="8" s="1"/>
  <c r="AP186" i="8"/>
  <c r="AP308" i="8" s="1"/>
  <c r="AK186" i="8"/>
  <c r="AK308" i="8" s="1"/>
  <c r="AU185" i="8"/>
  <c r="AU307" i="8" s="1"/>
  <c r="AT228" i="8"/>
  <c r="AT350" i="8" s="1"/>
  <c r="P227" i="8"/>
  <c r="P349" i="8" s="1"/>
  <c r="Z224" i="8"/>
  <c r="Z346" i="8" s="1"/>
  <c r="P223" i="8"/>
  <c r="P345" i="8" s="1"/>
  <c r="AG200" i="8"/>
  <c r="AG322" i="8" s="1"/>
  <c r="AG439" i="8" s="1"/>
  <c r="AI198" i="8"/>
  <c r="AI320" i="8" s="1"/>
  <c r="AG201" i="8"/>
  <c r="AG323" i="8" s="1"/>
  <c r="AJ222" i="8"/>
  <c r="AJ344" i="8" s="1"/>
  <c r="AJ437" i="8" s="1"/>
  <c r="U226" i="8"/>
  <c r="U348" i="8" s="1"/>
  <c r="U228" i="8"/>
  <c r="U350" i="8" s="1"/>
  <c r="L186" i="8"/>
  <c r="L308" i="8" s="1"/>
  <c r="W201" i="8"/>
  <c r="W323" i="8" s="1"/>
  <c r="AA201" i="8"/>
  <c r="AA323" i="8" s="1"/>
  <c r="Z223" i="8"/>
  <c r="Z345" i="8" s="1"/>
  <c r="R227" i="8"/>
  <c r="R349" i="8" s="1"/>
  <c r="H205" i="8"/>
  <c r="H327" i="8" s="1"/>
  <c r="AL204" i="8"/>
  <c r="AL326" i="8" s="1"/>
  <c r="Z204" i="8"/>
  <c r="Z326" i="8" s="1"/>
  <c r="R204" i="8"/>
  <c r="R326" i="8" s="1"/>
  <c r="N204" i="8"/>
  <c r="N326" i="8" s="1"/>
  <c r="Z200" i="8"/>
  <c r="Z322" i="8" s="1"/>
  <c r="Z439" i="8" s="1"/>
  <c r="AP199" i="8"/>
  <c r="AP321" i="8" s="1"/>
  <c r="Y196" i="8"/>
  <c r="Y318" i="8" s="1"/>
  <c r="AP194" i="8"/>
  <c r="AP316" i="8" s="1"/>
  <c r="AU188" i="8"/>
  <c r="AU310" i="8" s="1"/>
  <c r="Y188" i="8"/>
  <c r="Y310" i="8" s="1"/>
  <c r="H187" i="8"/>
  <c r="H309" i="8" s="1"/>
  <c r="AN186" i="8"/>
  <c r="AN308" i="8" s="1"/>
  <c r="AH228" i="8"/>
  <c r="AH350" i="8" s="1"/>
  <c r="N228" i="8"/>
  <c r="N350" i="8" s="1"/>
  <c r="AM227" i="8"/>
  <c r="AM349" i="8" s="1"/>
  <c r="AI227" i="8"/>
  <c r="AI349" i="8" s="1"/>
  <c r="O227" i="8"/>
  <c r="O349" i="8" s="1"/>
  <c r="AL224" i="8"/>
  <c r="AL346" i="8" s="1"/>
  <c r="AH224" i="8"/>
  <c r="AH346" i="8" s="1"/>
  <c r="AF224" i="8"/>
  <c r="AF346" i="8" s="1"/>
  <c r="V224" i="8"/>
  <c r="V346" i="8" s="1"/>
  <c r="AQ223" i="8"/>
  <c r="AQ345" i="8" s="1"/>
  <c r="AP209" i="8"/>
  <c r="AP331" i="8" s="1"/>
  <c r="O208" i="8"/>
  <c r="O330" i="8" s="1"/>
  <c r="H194" i="8"/>
  <c r="H316" i="8" s="1"/>
  <c r="AG205" i="8"/>
  <c r="AG327" i="8" s="1"/>
  <c r="N200" i="8"/>
  <c r="N322" i="8" s="1"/>
  <c r="N439" i="8" s="1"/>
  <c r="K199" i="8"/>
  <c r="K321" i="8" s="1"/>
  <c r="AR198" i="8"/>
  <c r="AR320" i="8" s="1"/>
  <c r="N195" i="8"/>
  <c r="N317" i="8" s="1"/>
  <c r="O191" i="8"/>
  <c r="O313" i="8" s="1"/>
  <c r="AL189" i="8"/>
  <c r="AL311" i="8" s="1"/>
  <c r="K184" i="8"/>
  <c r="K306" i="8" s="1"/>
  <c r="AS228" i="8"/>
  <c r="AS350" i="8" s="1"/>
  <c r="AJ227" i="8"/>
  <c r="AJ349" i="8" s="1"/>
  <c r="O222" i="8"/>
  <c r="O344" i="8" s="1"/>
  <c r="O437" i="8" s="1"/>
  <c r="K222" i="8"/>
  <c r="K344" i="8" s="1"/>
  <c r="K437" i="8" s="1"/>
  <c r="AH215" i="8"/>
  <c r="AH337" i="8" s="1"/>
  <c r="AC215" i="8"/>
  <c r="AC337" i="8" s="1"/>
  <c r="AA215" i="8"/>
  <c r="AA337" i="8" s="1"/>
  <c r="X215" i="8"/>
  <c r="X337" i="8" s="1"/>
  <c r="P215" i="8"/>
  <c r="P337" i="8" s="1"/>
  <c r="AN210" i="8"/>
  <c r="AN332" i="8" s="1"/>
  <c r="AV211" i="8"/>
  <c r="AV333" i="8" s="1"/>
  <c r="AV435" i="8" s="1"/>
  <c r="X195" i="8"/>
  <c r="X317" i="8" s="1"/>
  <c r="AJ202" i="8"/>
  <c r="AJ324" i="8" s="1"/>
  <c r="AF202" i="8"/>
  <c r="AF324" i="8" s="1"/>
  <c r="AB202" i="8"/>
  <c r="AB324" i="8" s="1"/>
  <c r="AT200" i="8"/>
  <c r="AT322" i="8" s="1"/>
  <c r="AT439" i="8" s="1"/>
  <c r="AP200" i="8"/>
  <c r="AP322" i="8" s="1"/>
  <c r="AP439" i="8" s="1"/>
  <c r="V199" i="8"/>
  <c r="V321" i="8" s="1"/>
  <c r="O199" i="8"/>
  <c r="O321" i="8" s="1"/>
  <c r="AU198" i="8"/>
  <c r="AU320" i="8" s="1"/>
  <c r="N197" i="8"/>
  <c r="N319" i="8" s="1"/>
  <c r="H197" i="8"/>
  <c r="H319" i="8" s="1"/>
  <c r="W192" i="8"/>
  <c r="W314" i="8" s="1"/>
  <c r="R191" i="8"/>
  <c r="R313" i="8" s="1"/>
  <c r="AV185" i="8"/>
  <c r="AV307" i="8" s="1"/>
  <c r="G185" i="8"/>
  <c r="AQ184" i="8"/>
  <c r="AQ306" i="8" s="1"/>
  <c r="AF227" i="8"/>
  <c r="AF349" i="8" s="1"/>
  <c r="AM223" i="8"/>
  <c r="AM345" i="8" s="1"/>
  <c r="AB223" i="8"/>
  <c r="AB345" i="8" s="1"/>
  <c r="R223" i="8"/>
  <c r="R345" i="8" s="1"/>
  <c r="AG187" i="8"/>
  <c r="AG309" i="8" s="1"/>
  <c r="AS183" i="8"/>
  <c r="AS305" i="8" s="1"/>
  <c r="L227" i="8"/>
  <c r="L349" i="8" s="1"/>
  <c r="R224" i="8"/>
  <c r="R346" i="8" s="1"/>
  <c r="AE222" i="8"/>
  <c r="AE344" i="8" s="1"/>
  <c r="AE437" i="8" s="1"/>
  <c r="V222" i="8"/>
  <c r="V344" i="8" s="1"/>
  <c r="V437" i="8" s="1"/>
  <c r="Y214" i="8"/>
  <c r="Y336" i="8" s="1"/>
  <c r="O214" i="8"/>
  <c r="O336" i="8" s="1"/>
  <c r="AK212" i="8"/>
  <c r="AK334" i="8" s="1"/>
  <c r="Z212" i="8"/>
  <c r="Z334" i="8" s="1"/>
  <c r="AQ207" i="8"/>
  <c r="AQ329" i="8" s="1"/>
  <c r="S207" i="8"/>
  <c r="S329" i="8" s="1"/>
  <c r="AM206" i="8"/>
  <c r="AM328" i="8" s="1"/>
  <c r="AA206" i="8"/>
  <c r="AA328" i="8" s="1"/>
  <c r="U201" i="8"/>
  <c r="U323" i="8" s="1"/>
  <c r="I183" i="8"/>
  <c r="I305" i="8" s="1"/>
  <c r="AF225" i="8"/>
  <c r="AF347" i="8" s="1"/>
  <c r="K225" i="8"/>
  <c r="K347" i="8" s="1"/>
  <c r="AL215" i="8"/>
  <c r="AL337" i="8" s="1"/>
  <c r="AI215" i="8"/>
  <c r="AI337" i="8" s="1"/>
  <c r="AB215" i="8"/>
  <c r="AB337" i="8" s="1"/>
  <c r="Z215" i="8"/>
  <c r="Z337" i="8" s="1"/>
  <c r="Q215" i="8"/>
  <c r="Q337" i="8" s="1"/>
  <c r="AV186" i="8"/>
  <c r="AV308" i="8" s="1"/>
  <c r="AV204" i="8"/>
  <c r="AV326" i="8" s="1"/>
  <c r="AV210" i="8"/>
  <c r="AV332" i="8" s="1"/>
  <c r="AV214" i="8"/>
  <c r="AV336" i="8" s="1"/>
  <c r="N222" i="8"/>
  <c r="N344" i="8" s="1"/>
  <c r="N437" i="8" s="1"/>
  <c r="AS215" i="8"/>
  <c r="AS337" i="8" s="1"/>
  <c r="Y215" i="8"/>
  <c r="Y337" i="8" s="1"/>
  <c r="V215" i="8"/>
  <c r="V337" i="8" s="1"/>
  <c r="J215" i="8"/>
  <c r="J337" i="8" s="1"/>
  <c r="U212" i="8"/>
  <c r="U334" i="8" s="1"/>
  <c r="AR210" i="8"/>
  <c r="AR332" i="8" s="1"/>
  <c r="T210" i="8"/>
  <c r="T332" i="8" s="1"/>
  <c r="G210" i="8"/>
  <c r="AH209" i="8"/>
  <c r="AH331" i="8" s="1"/>
  <c r="Z209" i="8"/>
  <c r="Z331" i="8" s="1"/>
  <c r="AN207" i="8"/>
  <c r="AN329" i="8" s="1"/>
  <c r="P201" i="8"/>
  <c r="P323" i="8" s="1"/>
  <c r="U96" i="8"/>
  <c r="U277" i="8" s="1"/>
  <c r="U398" i="8" s="1"/>
  <c r="AI223" i="8"/>
  <c r="AI345" i="8" s="1"/>
  <c r="AV182" i="8"/>
  <c r="AV304" i="8" s="1"/>
  <c r="AV189" i="8"/>
  <c r="AV311" i="8" s="1"/>
  <c r="AV212" i="8"/>
  <c r="AV334" i="8" s="1"/>
  <c r="AV222" i="8"/>
  <c r="AV344" i="8" s="1"/>
  <c r="AV437" i="8" s="1"/>
  <c r="AV225" i="8"/>
  <c r="AV347" i="8" s="1"/>
  <c r="AO215" i="8"/>
  <c r="AO337" i="8" s="1"/>
  <c r="AG215" i="8"/>
  <c r="AG337" i="8" s="1"/>
  <c r="U215" i="8"/>
  <c r="U337" i="8" s="1"/>
  <c r="M215" i="8"/>
  <c r="M337" i="8" s="1"/>
  <c r="K215" i="8"/>
  <c r="K337" i="8" s="1"/>
  <c r="AD212" i="8"/>
  <c r="AD334" i="8" s="1"/>
  <c r="AA212" i="8"/>
  <c r="AA334" i="8" s="1"/>
  <c r="AA211" i="8"/>
  <c r="AA333" i="8" s="1"/>
  <c r="AA435" i="8" s="1"/>
  <c r="U208" i="8"/>
  <c r="U330" i="8" s="1"/>
  <c r="K208" i="8"/>
  <c r="K330" i="8" s="1"/>
  <c r="AT207" i="8"/>
  <c r="AT329" i="8" s="1"/>
  <c r="AL207" i="8"/>
  <c r="AL329" i="8" s="1"/>
  <c r="AE206" i="8"/>
  <c r="AE328" i="8" s="1"/>
  <c r="AV190" i="8"/>
  <c r="AV312" i="8" s="1"/>
  <c r="AV203" i="8"/>
  <c r="AV325" i="8" s="1"/>
  <c r="AV226" i="8"/>
  <c r="AV348" i="8" s="1"/>
  <c r="AH222" i="8"/>
  <c r="AH344" i="8" s="1"/>
  <c r="AH437" i="8" s="1"/>
  <c r="AN211" i="8"/>
  <c r="AN333" i="8" s="1"/>
  <c r="AN435" i="8" s="1"/>
  <c r="N211" i="8"/>
  <c r="N333" i="8" s="1"/>
  <c r="N435" i="8" s="1"/>
  <c r="X210" i="8"/>
  <c r="X332" i="8" s="1"/>
  <c r="N209" i="8"/>
  <c r="N331" i="8" s="1"/>
  <c r="AJ207" i="8"/>
  <c r="AJ329" i="8" s="1"/>
  <c r="L207" i="8"/>
  <c r="L329" i="8" s="1"/>
  <c r="G207" i="8"/>
  <c r="AS190" i="8"/>
  <c r="AS312" i="8" s="1"/>
  <c r="AO96" i="8"/>
  <c r="AO277" i="8" s="1"/>
  <c r="AO398" i="8" s="1"/>
  <c r="G199" i="8"/>
  <c r="T243" i="8"/>
  <c r="T364" i="8" s="1"/>
  <c r="AE243" i="8"/>
  <c r="AE364" i="8" s="1"/>
  <c r="AJ184" i="8"/>
  <c r="AJ306" i="8" s="1"/>
  <c r="V185" i="8"/>
  <c r="V307" i="8" s="1"/>
  <c r="AD185" i="8"/>
  <c r="AD307" i="8" s="1"/>
  <c r="AK193" i="8"/>
  <c r="AK315" i="8" s="1"/>
  <c r="AS193" i="8"/>
  <c r="AS315" i="8" s="1"/>
  <c r="AB194" i="8"/>
  <c r="AB316" i="8" s="1"/>
  <c r="V196" i="8"/>
  <c r="V318" i="8" s="1"/>
  <c r="AR202" i="8"/>
  <c r="AR324" i="8" s="1"/>
  <c r="AH203" i="8"/>
  <c r="AH325" i="8" s="1"/>
  <c r="AV194" i="8"/>
  <c r="AV316" i="8" s="1"/>
  <c r="H215" i="8"/>
  <c r="H337" i="8" s="1"/>
  <c r="Q212" i="8"/>
  <c r="Q334" i="8" s="1"/>
  <c r="AO210" i="8"/>
  <c r="AO332" i="8" s="1"/>
  <c r="AM210" i="8"/>
  <c r="AM332" i="8" s="1"/>
  <c r="W210" i="8"/>
  <c r="W332" i="8" s="1"/>
  <c r="J209" i="8"/>
  <c r="J331" i="8" s="1"/>
  <c r="AV206" i="8"/>
  <c r="AV328" i="8" s="1"/>
  <c r="AK96" i="8"/>
  <c r="AK277" i="8" s="1"/>
  <c r="AK398" i="8" s="1"/>
  <c r="Y96" i="8"/>
  <c r="Y277" i="8" s="1"/>
  <c r="Y398" i="8" s="1"/>
  <c r="D17" i="9"/>
  <c r="Z222" i="8"/>
  <c r="Z344" i="8" s="1"/>
  <c r="Z437" i="8" s="1"/>
  <c r="R207" i="8"/>
  <c r="R329" i="8" s="1"/>
  <c r="X214" i="8"/>
  <c r="X336" i="8" s="1"/>
  <c r="AT212" i="8"/>
  <c r="AT334" i="8" s="1"/>
  <c r="AA199" i="8"/>
  <c r="AA321" i="8" s="1"/>
  <c r="AB184" i="8"/>
  <c r="AB306" i="8" s="1"/>
  <c r="AP224" i="8"/>
  <c r="AP346" i="8" s="1"/>
  <c r="Z226" i="8"/>
  <c r="Z348" i="8" s="1"/>
  <c r="I243" i="8"/>
  <c r="I364" i="8" s="1"/>
  <c r="AP182" i="8"/>
  <c r="AP304" i="8" s="1"/>
  <c r="Y183" i="8"/>
  <c r="Y305" i="8" s="1"/>
  <c r="H184" i="8"/>
  <c r="H306" i="8" s="1"/>
  <c r="R185" i="8"/>
  <c r="R307" i="8" s="1"/>
  <c r="P187" i="8"/>
  <c r="P309" i="8" s="1"/>
  <c r="T188" i="8"/>
  <c r="T310" i="8" s="1"/>
  <c r="V193" i="8"/>
  <c r="V315" i="8" s="1"/>
  <c r="AT194" i="8"/>
  <c r="AT316" i="8" s="1"/>
  <c r="AL198" i="8"/>
  <c r="AL320" i="8" s="1"/>
  <c r="AD203" i="8"/>
  <c r="AD325" i="8" s="1"/>
  <c r="AT205" i="8"/>
  <c r="AT327" i="8" s="1"/>
  <c r="X208" i="8"/>
  <c r="X330" i="8" s="1"/>
  <c r="AB208" i="8"/>
  <c r="AB330" i="8" s="1"/>
  <c r="AT211" i="8"/>
  <c r="AT333" i="8" s="1"/>
  <c r="AT435" i="8" s="1"/>
  <c r="G212" i="8"/>
  <c r="G215" i="8"/>
  <c r="H243" i="8"/>
  <c r="H364" i="8" s="1"/>
  <c r="J182" i="8"/>
  <c r="J304" i="8" s="1"/>
  <c r="M243" i="8"/>
  <c r="M364" i="8" s="1"/>
  <c r="W243" i="8"/>
  <c r="W364" i="8" s="1"/>
  <c r="Z243" i="8"/>
  <c r="Z364" i="8" s="1"/>
  <c r="AS243" i="8"/>
  <c r="AS364" i="8" s="1"/>
  <c r="T183" i="8"/>
  <c r="T305" i="8" s="1"/>
  <c r="AK183" i="8"/>
  <c r="AK305" i="8" s="1"/>
  <c r="O185" i="8"/>
  <c r="O307" i="8" s="1"/>
  <c r="AB187" i="8"/>
  <c r="AB309" i="8" s="1"/>
  <c r="S189" i="8"/>
  <c r="S311" i="8" s="1"/>
  <c r="V189" i="8"/>
  <c r="V311" i="8" s="1"/>
  <c r="AC190" i="8"/>
  <c r="AC312" i="8" s="1"/>
  <c r="J191" i="8"/>
  <c r="J313" i="8" s="1"/>
  <c r="AQ191" i="8"/>
  <c r="AQ313" i="8" s="1"/>
  <c r="S193" i="8"/>
  <c r="S315" i="8" s="1"/>
  <c r="P194" i="8"/>
  <c r="P316" i="8" s="1"/>
  <c r="X194" i="8"/>
  <c r="X316" i="8" s="1"/>
  <c r="M207" i="8"/>
  <c r="M329" i="8" s="1"/>
  <c r="AU96" i="8"/>
  <c r="AU277" i="8" s="1"/>
  <c r="AU398" i="8" s="1"/>
  <c r="G204" i="8"/>
  <c r="G186" i="8"/>
  <c r="I195" i="8"/>
  <c r="I317" i="8" s="1"/>
  <c r="J201" i="8"/>
  <c r="J323" i="8" s="1"/>
  <c r="J197" i="8"/>
  <c r="J319" i="8" s="1"/>
  <c r="L191" i="8"/>
  <c r="L313" i="8" s="1"/>
  <c r="L189" i="8"/>
  <c r="L311" i="8" s="1"/>
  <c r="L185" i="8"/>
  <c r="L307" i="8" s="1"/>
  <c r="M195" i="8"/>
  <c r="M317" i="8" s="1"/>
  <c r="N201" i="8"/>
  <c r="N323" i="8" s="1"/>
  <c r="N194" i="8"/>
  <c r="N316" i="8" s="1"/>
  <c r="Q206" i="8"/>
  <c r="Q328" i="8" s="1"/>
  <c r="Q202" i="8"/>
  <c r="Q324" i="8" s="1"/>
  <c r="Q195" i="8"/>
  <c r="Q317" i="8" s="1"/>
  <c r="R205" i="8"/>
  <c r="R327" i="8" s="1"/>
  <c r="R183" i="8"/>
  <c r="R305" i="8" s="1"/>
  <c r="Y206" i="8"/>
  <c r="Y328" i="8" s="1"/>
  <c r="AA182" i="8"/>
  <c r="AA304" i="8" s="1"/>
  <c r="AB189" i="8"/>
  <c r="AB311" i="8" s="1"/>
  <c r="AB185" i="8"/>
  <c r="AB307" i="8" s="1"/>
  <c r="AC198" i="8"/>
  <c r="AC320" i="8" s="1"/>
  <c r="AD205" i="8"/>
  <c r="AD327" i="8" s="1"/>
  <c r="AD201" i="8"/>
  <c r="AD323" i="8" s="1"/>
  <c r="AD194" i="8"/>
  <c r="AD316" i="8" s="1"/>
  <c r="AE186" i="8"/>
  <c r="AE308" i="8" s="1"/>
  <c r="AF199" i="8"/>
  <c r="AF321" i="8" s="1"/>
  <c r="AF185" i="8"/>
  <c r="AF307" i="8" s="1"/>
  <c r="AG206" i="8"/>
  <c r="AG328" i="8" s="1"/>
  <c r="AJ191" i="8"/>
  <c r="AJ313" i="8" s="1"/>
  <c r="AJ189" i="8"/>
  <c r="AJ311" i="8" s="1"/>
  <c r="AN189" i="8"/>
  <c r="AN311" i="8" s="1"/>
  <c r="AR189" i="8"/>
  <c r="AR311" i="8" s="1"/>
  <c r="AR185" i="8"/>
  <c r="AR307" i="8" s="1"/>
  <c r="AT197" i="8"/>
  <c r="AT319" i="8" s="1"/>
  <c r="AV228" i="8"/>
  <c r="AV350" i="8" s="1"/>
  <c r="G188" i="8"/>
  <c r="G214" i="8"/>
  <c r="L243" i="8"/>
  <c r="L364" i="8" s="1"/>
  <c r="Q243" i="8"/>
  <c r="AB243" i="8"/>
  <c r="AB364" i="8" s="1"/>
  <c r="AI243" i="8"/>
  <c r="AI364" i="8" s="1"/>
  <c r="AO243" i="8"/>
  <c r="AO364" i="8" s="1"/>
  <c r="AE184" i="8"/>
  <c r="AE306" i="8" s="1"/>
  <c r="AG186" i="8"/>
  <c r="AG308" i="8" s="1"/>
  <c r="AT186" i="8"/>
  <c r="AT308" i="8" s="1"/>
  <c r="AI208" i="8"/>
  <c r="AI330" i="8" s="1"/>
  <c r="T215" i="8"/>
  <c r="T337" i="8" s="1"/>
  <c r="AR215" i="8"/>
  <c r="AR337" i="8" s="1"/>
  <c r="AP222" i="8"/>
  <c r="AP344" i="8" s="1"/>
  <c r="AP437" i="8" s="1"/>
  <c r="AV199" i="8"/>
  <c r="AV321" i="8" s="1"/>
  <c r="AV195" i="8"/>
  <c r="AV317" i="8" s="1"/>
  <c r="AV187" i="8"/>
  <c r="AV309" i="8" s="1"/>
  <c r="G224" i="8"/>
  <c r="C216" i="8"/>
  <c r="C277" i="8"/>
  <c r="D254" i="8"/>
  <c r="D375" i="8" s="1"/>
  <c r="D193" i="8"/>
  <c r="D315" i="8" s="1"/>
  <c r="D288" i="8"/>
  <c r="D409" i="8" s="1"/>
  <c r="D227" i="8"/>
  <c r="D349" i="8" s="1"/>
  <c r="D282" i="8"/>
  <c r="D221" i="8"/>
  <c r="B7" i="9"/>
  <c r="D398" i="8"/>
  <c r="A3" i="24"/>
  <c r="A7" i="24"/>
  <c r="B11" i="9"/>
  <c r="D383" i="8"/>
  <c r="C217" i="8"/>
  <c r="C278" i="8"/>
  <c r="D274" i="8"/>
  <c r="D213" i="8"/>
  <c r="D269" i="8"/>
  <c r="D208" i="8"/>
  <c r="C195" i="8"/>
  <c r="C256" i="8"/>
  <c r="D187" i="8"/>
  <c r="D309" i="8" s="1"/>
  <c r="D248" i="8"/>
  <c r="D369" i="8" s="1"/>
  <c r="C243" i="8"/>
  <c r="C182" i="8"/>
  <c r="C287" i="8"/>
  <c r="C226" i="8"/>
  <c r="D219" i="8"/>
  <c r="D280" i="8"/>
  <c r="A17" i="24"/>
  <c r="D394" i="8"/>
  <c r="B30" i="9"/>
  <c r="D389" i="8"/>
  <c r="B18" i="9"/>
  <c r="A12" i="24"/>
  <c r="C196" i="8"/>
  <c r="C257" i="8"/>
  <c r="D188" i="8"/>
  <c r="D310" i="8" s="1"/>
  <c r="D249" i="8"/>
  <c r="D370" i="8" s="1"/>
  <c r="C225" i="8"/>
  <c r="C286" i="8"/>
  <c r="B9" i="9"/>
  <c r="A5" i="24"/>
  <c r="D400" i="8"/>
  <c r="D393" i="8"/>
  <c r="B28" i="9"/>
  <c r="A16" i="24"/>
  <c r="D206" i="8"/>
  <c r="D267" i="8"/>
  <c r="C203" i="8"/>
  <c r="C264" i="8"/>
  <c r="D212" i="8"/>
  <c r="C215" i="8"/>
  <c r="C276" i="8"/>
  <c r="C228" i="8"/>
  <c r="C289" i="8"/>
  <c r="D201" i="8"/>
  <c r="D216" i="8"/>
  <c r="D218" i="8"/>
  <c r="D196" i="8"/>
  <c r="D318" i="8" s="1"/>
  <c r="C267" i="8"/>
  <c r="D207" i="8"/>
  <c r="C265" i="8"/>
  <c r="B24" i="9"/>
  <c r="C261" i="8"/>
  <c r="C200" i="8"/>
  <c r="C259" i="8"/>
  <c r="C198" i="8"/>
  <c r="D195" i="8"/>
  <c r="D317" i="8" s="1"/>
  <c r="D256" i="8"/>
  <c r="D377" i="8" s="1"/>
  <c r="C188" i="8"/>
  <c r="C249" i="8"/>
  <c r="D251" i="8"/>
  <c r="D190" i="8"/>
  <c r="D402" i="8"/>
  <c r="D224" i="8"/>
  <c r="D346" i="8" s="1"/>
  <c r="D203" i="8"/>
  <c r="D325" i="8" s="1"/>
  <c r="C254" i="8"/>
  <c r="C211" i="8"/>
  <c r="C280" i="8"/>
  <c r="C263" i="8"/>
  <c r="C221" i="8"/>
  <c r="C282" i="8"/>
  <c r="C218" i="8"/>
  <c r="C209" i="8"/>
  <c r="D198" i="8"/>
  <c r="D320" i="8" s="1"/>
  <c r="C258" i="8"/>
  <c r="C197" i="8"/>
  <c r="C184" i="8"/>
  <c r="C244" i="8"/>
  <c r="B350" i="8"/>
  <c r="B54" i="9"/>
  <c r="B407" i="8"/>
  <c r="B20" i="9"/>
  <c r="B223" i="8"/>
  <c r="B284" i="8"/>
  <c r="B204" i="8"/>
  <c r="B326" i="8" s="1"/>
  <c r="B280" i="8"/>
  <c r="B401" i="8" s="1"/>
  <c r="B273" i="8"/>
  <c r="B394" i="8" s="1"/>
  <c r="B216" i="8"/>
  <c r="B338" i="8" s="1"/>
  <c r="B206" i="8"/>
  <c r="B328" i="8" s="1"/>
  <c r="B278" i="8"/>
  <c r="B399" i="8" s="1"/>
  <c r="B196" i="8"/>
  <c r="B318" i="8" s="1"/>
  <c r="B257" i="8"/>
  <c r="B378" i="8" s="1"/>
  <c r="B289" i="8"/>
  <c r="B247" i="8"/>
  <c r="B368" i="8" s="1"/>
  <c r="B195" i="8"/>
  <c r="B317" i="8" s="1"/>
  <c r="B256" i="8"/>
  <c r="B377" i="8" s="1"/>
  <c r="B185" i="8"/>
  <c r="B307" i="8" s="1"/>
  <c r="B184" i="8"/>
  <c r="B306" i="8" s="1"/>
  <c r="B245" i="8"/>
  <c r="B366" i="8" s="1"/>
  <c r="B288" i="8"/>
  <c r="B50" i="9"/>
  <c r="B226" i="8"/>
  <c r="AR6" i="28"/>
  <c r="B29" i="29"/>
  <c r="B5" i="29"/>
  <c r="AD35" i="29"/>
  <c r="AE10" i="28"/>
  <c r="X29" i="29"/>
  <c r="H29" i="29"/>
  <c r="AH39" i="29"/>
  <c r="AJ35" i="32"/>
  <c r="X42" i="32"/>
  <c r="S39" i="29"/>
  <c r="T14" i="28"/>
  <c r="K39" i="29"/>
  <c r="AM46" i="29"/>
  <c r="AI46" i="29"/>
  <c r="AE46" i="29"/>
  <c r="AA46" i="29"/>
  <c r="W46" i="29"/>
  <c r="S46" i="29"/>
  <c r="O46" i="29"/>
  <c r="L21" i="28"/>
  <c r="K46" i="29"/>
  <c r="H21" i="28"/>
  <c r="G46" i="29"/>
  <c r="D21" i="28"/>
  <c r="C46" i="29"/>
  <c r="AN44" i="29"/>
  <c r="AK19" i="28"/>
  <c r="AJ44" i="29"/>
  <c r="AF44" i="29"/>
  <c r="AG19" i="28"/>
  <c r="AG31" i="32"/>
  <c r="AB44" i="29"/>
  <c r="AC19" i="28"/>
  <c r="X44" i="29"/>
  <c r="Y19" i="28"/>
  <c r="T44" i="29"/>
  <c r="P44" i="29"/>
  <c r="L44" i="29"/>
  <c r="I19" i="28"/>
  <c r="H44" i="29"/>
  <c r="I31" i="32"/>
  <c r="D44" i="29"/>
  <c r="E19" i="28"/>
  <c r="AO19" i="29"/>
  <c r="AO43" i="29"/>
  <c r="AP18" i="28"/>
  <c r="AK43" i="29"/>
  <c r="AL18" i="28"/>
  <c r="AG43" i="29"/>
  <c r="AH18" i="28"/>
  <c r="AC43" i="29"/>
  <c r="AD18" i="28"/>
  <c r="Y43" i="29"/>
  <c r="Z18" i="28"/>
  <c r="Z30" i="32"/>
  <c r="U43" i="29"/>
  <c r="Q43" i="29"/>
  <c r="M19" i="29"/>
  <c r="M43" i="29"/>
  <c r="I43" i="29"/>
  <c r="J18" i="28"/>
  <c r="E19" i="29"/>
  <c r="E43" i="29"/>
  <c r="F18" i="28"/>
  <c r="AQ17" i="28"/>
  <c r="AP42" i="29"/>
  <c r="AL42" i="29"/>
  <c r="AM17" i="28"/>
  <c r="AM29" i="32"/>
  <c r="AH42" i="29"/>
  <c r="AD42" i="29"/>
  <c r="AE17" i="28"/>
  <c r="AI29" i="32"/>
  <c r="AA17" i="28"/>
  <c r="Z42" i="29"/>
  <c r="W17" i="28"/>
  <c r="V42" i="29"/>
  <c r="W29" i="32"/>
  <c r="R42" i="29"/>
  <c r="S29" i="32"/>
  <c r="N42" i="29"/>
  <c r="O29" i="32"/>
  <c r="J42" i="29"/>
  <c r="K17" i="28"/>
  <c r="K29" i="32"/>
  <c r="G17" i="28"/>
  <c r="C17" i="28"/>
  <c r="B42" i="29"/>
  <c r="AM41" i="29"/>
  <c r="AI41" i="29"/>
  <c r="AE41" i="29"/>
  <c r="AA41" i="29"/>
  <c r="W41" i="29"/>
  <c r="S41" i="29"/>
  <c r="T28" i="32"/>
  <c r="O41" i="29"/>
  <c r="L16" i="28"/>
  <c r="K41" i="29"/>
  <c r="H16" i="28"/>
  <c r="G41" i="29"/>
  <c r="C17" i="29"/>
  <c r="D16" i="28"/>
  <c r="C41" i="29"/>
  <c r="AO15" i="28"/>
  <c r="AN40" i="29"/>
  <c r="AJ40" i="29"/>
  <c r="AF40" i="29"/>
  <c r="AG15" i="28"/>
  <c r="AC15" i="28"/>
  <c r="AB16" i="29"/>
  <c r="AB40" i="29"/>
  <c r="Y15" i="28"/>
  <c r="X40" i="29"/>
  <c r="T40" i="29"/>
  <c r="P40" i="29"/>
  <c r="L40" i="29"/>
  <c r="H16" i="29"/>
  <c r="I15" i="28"/>
  <c r="H40" i="29"/>
  <c r="I27" i="32"/>
  <c r="D40" i="29"/>
  <c r="E15" i="28"/>
  <c r="AO37" i="29"/>
  <c r="AK37" i="29"/>
  <c r="AG37" i="29"/>
  <c r="AC37" i="29"/>
  <c r="Y37" i="29"/>
  <c r="U37" i="29"/>
  <c r="Q37" i="29"/>
  <c r="M37" i="29"/>
  <c r="I37" i="29"/>
  <c r="Q9" i="28"/>
  <c r="I43" i="32"/>
  <c r="E25" i="28"/>
  <c r="I25" i="28"/>
  <c r="M25" i="28"/>
  <c r="Q25" i="28"/>
  <c r="U25" i="28"/>
  <c r="Y25" i="28"/>
  <c r="AG25" i="28"/>
  <c r="AK25" i="28"/>
  <c r="AO25" i="28"/>
  <c r="U46" i="32"/>
  <c r="AC46" i="32"/>
  <c r="W6" i="28"/>
  <c r="U48" i="32"/>
  <c r="Z12" i="28"/>
  <c r="AD12" i="28"/>
  <c r="AH12" i="28"/>
  <c r="AL12" i="28"/>
  <c r="AP12" i="28"/>
  <c r="E27" i="28"/>
  <c r="I27" i="28"/>
  <c r="M27" i="28"/>
  <c r="Q27" i="28"/>
  <c r="U27" i="28"/>
  <c r="Y27" i="28"/>
  <c r="AC27" i="28"/>
  <c r="AG27" i="28"/>
  <c r="AK27" i="28"/>
  <c r="AO27" i="28"/>
  <c r="E30" i="28"/>
  <c r="I30" i="28"/>
  <c r="M30" i="28"/>
  <c r="Q30" i="28"/>
  <c r="U30" i="28"/>
  <c r="Y30" i="28"/>
  <c r="AC30" i="28"/>
  <c r="AG30" i="28"/>
  <c r="AK30" i="28"/>
  <c r="AO30" i="28"/>
  <c r="F42" i="29"/>
  <c r="Y20" i="29"/>
  <c r="AQ14" i="28"/>
  <c r="T21" i="28"/>
  <c r="P21" i="28"/>
  <c r="U19" i="28"/>
  <c r="Q19" i="28"/>
  <c r="V18" i="28"/>
  <c r="R18" i="28"/>
  <c r="N18" i="28"/>
  <c r="S17" i="28"/>
  <c r="O17" i="28"/>
  <c r="T16" i="28"/>
  <c r="P16" i="28"/>
  <c r="U15" i="28"/>
  <c r="Q15" i="28"/>
  <c r="L14" i="28"/>
  <c r="J12" i="28"/>
  <c r="F12" i="28"/>
  <c r="I4" i="28"/>
  <c r="E26" i="28"/>
  <c r="I26" i="28"/>
  <c r="M26" i="28"/>
  <c r="Q26" i="28"/>
  <c r="U26" i="28"/>
  <c r="Y26" i="28"/>
  <c r="AC26" i="28"/>
  <c r="AG26" i="28"/>
  <c r="AK26" i="28"/>
  <c r="AO26" i="28"/>
  <c r="E28" i="28"/>
  <c r="I28" i="28"/>
  <c r="M28" i="28"/>
  <c r="Q28" i="28"/>
  <c r="U28" i="28"/>
  <c r="Y28" i="28"/>
  <c r="AC28" i="28"/>
  <c r="AG28" i="28"/>
  <c r="AK28" i="28"/>
  <c r="AO28" i="28"/>
  <c r="E37" i="29"/>
  <c r="AI17" i="28"/>
  <c r="J243" i="8"/>
  <c r="J364" i="8" s="1"/>
  <c r="J2" i="32"/>
  <c r="E4" i="29"/>
  <c r="AC243" i="8"/>
  <c r="AC364" i="8" s="1"/>
  <c r="X4" i="29"/>
  <c r="AP17" i="29"/>
  <c r="I29" i="32"/>
  <c r="D18" i="29"/>
  <c r="G11" i="32"/>
  <c r="AF10" i="32"/>
  <c r="N243" i="8"/>
  <c r="N364" i="8" s="1"/>
  <c r="I4" i="29"/>
  <c r="Y243" i="8"/>
  <c r="Y364" i="8" s="1"/>
  <c r="T4" i="29"/>
  <c r="AT243" i="8"/>
  <c r="AT364" i="8" s="1"/>
  <c r="AO4" i="29"/>
  <c r="AO3" i="32"/>
  <c r="AD6" i="32"/>
  <c r="AQ10" i="32"/>
  <c r="L14" i="32"/>
  <c r="Q14" i="32"/>
  <c r="T14" i="32"/>
  <c r="AE15" i="32"/>
  <c r="AJ15" i="32"/>
  <c r="AM15" i="32"/>
  <c r="AR15" i="32"/>
  <c r="AU15" i="32"/>
  <c r="I17" i="32"/>
  <c r="L17" i="32"/>
  <c r="Q17" i="32"/>
  <c r="AG17" i="32"/>
  <c r="AO17" i="32"/>
  <c r="AB18" i="32"/>
  <c r="AJ18" i="32"/>
  <c r="V20" i="32"/>
  <c r="Y20" i="32"/>
  <c r="AG20" i="32"/>
  <c r="AL20" i="32"/>
  <c r="AO20" i="32"/>
  <c r="N15" i="29"/>
  <c r="G4" i="32"/>
  <c r="I3" i="32"/>
  <c r="Q3" i="32"/>
  <c r="AC3" i="32"/>
  <c r="AF3" i="32"/>
  <c r="O4" i="32"/>
  <c r="AU4" i="32"/>
  <c r="J5" i="32"/>
  <c r="AI5" i="32"/>
  <c r="AQ5" i="32"/>
  <c r="AT5" i="32"/>
  <c r="N6" i="32"/>
  <c r="AC13" i="32"/>
  <c r="AK14" i="32"/>
  <c r="AN14" i="32"/>
  <c r="AS14" i="32"/>
  <c r="L15" i="32"/>
  <c r="O15" i="32"/>
  <c r="T15" i="32"/>
  <c r="W15" i="32"/>
  <c r="J16" i="32"/>
  <c r="Y16" i="32"/>
  <c r="AG16" i="32"/>
  <c r="AL16" i="32"/>
  <c r="Y17" i="32"/>
  <c r="AB17" i="32"/>
  <c r="H18" i="32"/>
  <c r="AM18" i="32"/>
  <c r="AR18" i="32"/>
  <c r="AU18" i="32"/>
  <c r="J19" i="32"/>
  <c r="O19" i="32"/>
  <c r="AE19" i="32"/>
  <c r="AH19" i="32"/>
  <c r="AP19" i="32"/>
  <c r="J20" i="32"/>
  <c r="I21" i="32"/>
  <c r="T21" i="32"/>
  <c r="AO46" i="32"/>
  <c r="U10" i="28"/>
  <c r="AP6" i="28"/>
  <c r="G22" i="32"/>
  <c r="G27" i="32"/>
  <c r="B18" i="29"/>
  <c r="AS6" i="32"/>
  <c r="AF8" i="32"/>
  <c r="O9" i="32"/>
  <c r="R9" i="32"/>
  <c r="W9" i="32"/>
  <c r="Z9" i="32"/>
  <c r="AE9" i="32"/>
  <c r="X21" i="32"/>
  <c r="AM22" i="32"/>
  <c r="AM23" i="32"/>
  <c r="AP23" i="32"/>
  <c r="M46" i="32"/>
  <c r="G5" i="32"/>
  <c r="I2" i="32"/>
  <c r="R2" i="32"/>
  <c r="U2" i="32"/>
  <c r="AF4" i="32"/>
  <c r="V6" i="32"/>
  <c r="Y6" i="32"/>
  <c r="U7" i="32"/>
  <c r="X7" i="32"/>
  <c r="AC7" i="32"/>
  <c r="AF7" i="32"/>
  <c r="AK7" i="32"/>
  <c r="AN7" i="32"/>
  <c r="AO10" i="32"/>
  <c r="O11" i="32"/>
  <c r="R11" i="32"/>
  <c r="W11" i="32"/>
  <c r="Z11" i="32"/>
  <c r="AE11" i="32"/>
  <c r="AH11" i="32"/>
  <c r="AM11" i="32"/>
  <c r="K23" i="32"/>
  <c r="Z23" i="32"/>
  <c r="AQ35" i="32"/>
  <c r="U44" i="32"/>
  <c r="Y34" i="32"/>
  <c r="AC34" i="32"/>
  <c r="AG34" i="32"/>
  <c r="AU23" i="32"/>
  <c r="Q24" i="32"/>
  <c r="Y24" i="32"/>
  <c r="AG24" i="32"/>
  <c r="AO24" i="32"/>
  <c r="AT24" i="32"/>
  <c r="AG25" i="32"/>
  <c r="O26" i="32"/>
  <c r="T26" i="32"/>
  <c r="W26" i="32"/>
  <c r="AB26" i="32"/>
  <c r="AM27" i="32"/>
  <c r="S28" i="32"/>
  <c r="AE28" i="32"/>
  <c r="AU28" i="32"/>
  <c r="AB29" i="32"/>
  <c r="AC32" i="32"/>
  <c r="AH32" i="32"/>
  <c r="AO34" i="32"/>
  <c r="AU34" i="32"/>
  <c r="AN35" i="32"/>
  <c r="N44" i="32"/>
  <c r="AD44" i="32"/>
  <c r="AG44" i="32"/>
  <c r="AS7" i="32"/>
  <c r="H8" i="32"/>
  <c r="K8" i="32"/>
  <c r="AE8" i="32"/>
  <c r="AM8" i="32"/>
  <c r="AO8" i="32"/>
  <c r="AQ9" i="32"/>
  <c r="AT9" i="32"/>
  <c r="AK10" i="32"/>
  <c r="AS10" i="32"/>
  <c r="AP11" i="32"/>
  <c r="Y13" i="32"/>
  <c r="AD13" i="32"/>
  <c r="AG13" i="32"/>
  <c r="AL13" i="32"/>
  <c r="H14" i="32"/>
  <c r="U14" i="32"/>
  <c r="AF14" i="32"/>
  <c r="H15" i="32"/>
  <c r="AF15" i="32"/>
  <c r="AI15" i="32"/>
  <c r="AN15" i="32"/>
  <c r="AQ15" i="32"/>
  <c r="AO16" i="32"/>
  <c r="AQ16" i="32"/>
  <c r="H17" i="32"/>
  <c r="M17" i="32"/>
  <c r="X18" i="32"/>
  <c r="AI18" i="32"/>
  <c r="R19" i="32"/>
  <c r="AT19" i="32"/>
  <c r="Z20" i="32"/>
  <c r="AC20" i="32"/>
  <c r="AH20" i="32"/>
  <c r="AK20" i="32"/>
  <c r="AP20" i="32"/>
  <c r="AS20" i="32"/>
  <c r="AG21" i="32"/>
  <c r="S22" i="32"/>
  <c r="X22" i="32"/>
  <c r="AA22" i="32"/>
  <c r="AF22" i="32"/>
  <c r="AI22" i="32"/>
  <c r="AU22" i="32"/>
  <c r="M24" i="32"/>
  <c r="R24" i="32"/>
  <c r="AC24" i="32"/>
  <c r="AH24" i="32"/>
  <c r="AF25" i="32"/>
  <c r="AK25" i="32"/>
  <c r="P26" i="32"/>
  <c r="X26" i="32"/>
  <c r="AA26" i="32"/>
  <c r="W27" i="32"/>
  <c r="AN27" i="32"/>
  <c r="AP27" i="32"/>
  <c r="AR27" i="32"/>
  <c r="AE43" i="32"/>
  <c r="AJ43" i="32"/>
  <c r="Z34" i="32"/>
  <c r="AD34" i="32"/>
  <c r="AH34" i="32"/>
  <c r="AP34" i="32"/>
  <c r="I35" i="32"/>
  <c r="U35" i="32"/>
  <c r="AO35" i="32"/>
  <c r="I6" i="32"/>
  <c r="L25" i="32"/>
  <c r="S44" i="32"/>
  <c r="AA44" i="32"/>
  <c r="AU44" i="32"/>
  <c r="I45" i="32"/>
  <c r="M45" i="32"/>
  <c r="AC45" i="32"/>
  <c r="G46" i="32"/>
  <c r="K46" i="32"/>
  <c r="S46" i="32"/>
  <c r="AI46" i="32"/>
  <c r="AU46" i="32"/>
  <c r="I47" i="32"/>
  <c r="M47" i="32"/>
  <c r="AK47" i="32"/>
  <c r="AO47" i="32"/>
  <c r="AS47" i="32"/>
  <c r="O48" i="32"/>
  <c r="AI48" i="32"/>
  <c r="AQ48" i="32"/>
  <c r="W35" i="32"/>
  <c r="H29" i="32"/>
  <c r="Y29" i="32"/>
  <c r="AF29" i="32"/>
  <c r="AH29" i="32"/>
  <c r="AN29" i="32"/>
  <c r="AP29" i="32"/>
  <c r="M30" i="32"/>
  <c r="AI30" i="32"/>
  <c r="AQ30" i="32"/>
  <c r="M32" i="32"/>
  <c r="AG32" i="32"/>
  <c r="K34" i="32"/>
  <c r="W34" i="32"/>
  <c r="H42" i="32"/>
  <c r="K43" i="32"/>
  <c r="P43" i="32"/>
  <c r="S43" i="32"/>
  <c r="X43" i="32"/>
  <c r="AA43" i="32"/>
  <c r="AR43" i="32"/>
  <c r="AU43" i="32"/>
  <c r="V44" i="32"/>
  <c r="Y44" i="32"/>
  <c r="AK44" i="32"/>
  <c r="AS44" i="32"/>
  <c r="K45" i="32"/>
  <c r="AB45" i="32"/>
  <c r="AN45" i="32"/>
  <c r="AQ45" i="32"/>
  <c r="Q46" i="32"/>
  <c r="Y46" i="32"/>
  <c r="AG46" i="32"/>
  <c r="AE47" i="32"/>
  <c r="AG48" i="32"/>
  <c r="AL48" i="32"/>
  <c r="AO48" i="32"/>
  <c r="W6" i="29"/>
  <c r="AA6" i="29"/>
  <c r="AU10" i="32"/>
  <c r="J27" i="32"/>
  <c r="Z27" i="32"/>
  <c r="AD27" i="32"/>
  <c r="U29" i="32"/>
  <c r="AC29" i="32"/>
  <c r="AF18" i="29"/>
  <c r="G19" i="29"/>
  <c r="M44" i="32"/>
  <c r="AC44" i="32"/>
  <c r="I46" i="32"/>
  <c r="AS46" i="32"/>
  <c r="I48" i="32"/>
  <c r="N48" i="32"/>
  <c r="Q48" i="32"/>
  <c r="V48" i="32"/>
  <c r="AE27" i="32"/>
  <c r="AK30" i="32"/>
  <c r="U34" i="32"/>
  <c r="AJ34" i="32"/>
  <c r="AN34" i="32"/>
  <c r="O35" i="32"/>
  <c r="AB42" i="32"/>
  <c r="AA15" i="29"/>
  <c r="AI19" i="29"/>
  <c r="AR30" i="32"/>
  <c r="L34" i="32"/>
  <c r="AA34" i="32"/>
  <c r="AM34" i="32"/>
  <c r="R35" i="32"/>
  <c r="S42" i="32"/>
  <c r="AE42" i="32"/>
  <c r="V28" i="32"/>
  <c r="G17" i="32"/>
  <c r="G7" i="32"/>
  <c r="H24" i="32"/>
  <c r="H13" i="32"/>
  <c r="H6" i="32"/>
  <c r="J22" i="32"/>
  <c r="J8" i="32"/>
  <c r="K17" i="32"/>
  <c r="K3" i="32"/>
  <c r="L24" i="32"/>
  <c r="L20" i="32"/>
  <c r="G4" i="29"/>
  <c r="M5" i="32"/>
  <c r="N15" i="32"/>
  <c r="O14" i="32"/>
  <c r="O3" i="32"/>
  <c r="P24" i="32"/>
  <c r="P6" i="32"/>
  <c r="K4" i="29"/>
  <c r="Q11" i="32"/>
  <c r="R22" i="32"/>
  <c r="S25" i="32"/>
  <c r="S17" i="32"/>
  <c r="S14" i="32"/>
  <c r="S7" i="32"/>
  <c r="S3" i="32"/>
  <c r="T20" i="32"/>
  <c r="T16" i="32"/>
  <c r="T6" i="32"/>
  <c r="U19" i="32"/>
  <c r="U11" i="32"/>
  <c r="U5" i="32"/>
  <c r="Q16" i="29"/>
  <c r="V18" i="32"/>
  <c r="W17" i="32"/>
  <c r="W14" i="32"/>
  <c r="W3" i="32"/>
  <c r="X24" i="32"/>
  <c r="X16" i="32"/>
  <c r="Y5" i="32"/>
  <c r="AA14" i="32"/>
  <c r="AA3" i="32"/>
  <c r="AB24" i="32"/>
  <c r="W4" i="29"/>
  <c r="AC9" i="32"/>
  <c r="AD8" i="32"/>
  <c r="AE25" i="32"/>
  <c r="AE17" i="32"/>
  <c r="AE14" i="32"/>
  <c r="AF20" i="32"/>
  <c r="AF16" i="32"/>
  <c r="AG19" i="32"/>
  <c r="AG11" i="32"/>
  <c r="AG9" i="32"/>
  <c r="AH4" i="32"/>
  <c r="AK23" i="32"/>
  <c r="AK11" i="32"/>
  <c r="AM25" i="32"/>
  <c r="AM14" i="32"/>
  <c r="AN24" i="32"/>
  <c r="AN20" i="32"/>
  <c r="AN13" i="32"/>
  <c r="AN6" i="32"/>
  <c r="AI4" i="29"/>
  <c r="AO19" i="32"/>
  <c r="AR24" i="32"/>
  <c r="AR13" i="32"/>
  <c r="AR2" i="32"/>
  <c r="AS11" i="32"/>
  <c r="AT22" i="32"/>
  <c r="AT4" i="32"/>
  <c r="N43" i="32"/>
  <c r="R43" i="32"/>
  <c r="V43" i="32"/>
  <c r="AD43" i="32"/>
  <c r="AL43" i="32"/>
  <c r="P44" i="32"/>
  <c r="AF44" i="32"/>
  <c r="N45" i="32"/>
  <c r="Z45" i="32"/>
  <c r="AD45" i="32"/>
  <c r="L46" i="32"/>
  <c r="P46" i="32"/>
  <c r="T46" i="32"/>
  <c r="X46" i="32"/>
  <c r="AF46" i="32"/>
  <c r="AL47" i="32"/>
  <c r="AT47" i="32"/>
  <c r="J20" i="29"/>
  <c r="N20" i="29"/>
  <c r="Z22" i="29"/>
  <c r="AN31" i="32"/>
  <c r="G16" i="32"/>
  <c r="G13" i="32"/>
  <c r="H23" i="32"/>
  <c r="H19" i="32"/>
  <c r="H5" i="32"/>
  <c r="D13" i="29"/>
  <c r="J14" i="32"/>
  <c r="K24" i="32"/>
  <c r="K20" i="32"/>
  <c r="K16" i="32"/>
  <c r="K13" i="32"/>
  <c r="K2" i="32"/>
  <c r="H13" i="29"/>
  <c r="M22" i="32"/>
  <c r="N25" i="32"/>
  <c r="N17" i="32"/>
  <c r="O24" i="32"/>
  <c r="P11" i="32"/>
  <c r="P9" i="32"/>
  <c r="Q8" i="32"/>
  <c r="S24" i="32"/>
  <c r="T23" i="32"/>
  <c r="U15" i="32"/>
  <c r="U8" i="32"/>
  <c r="V25" i="32"/>
  <c r="Q9" i="29"/>
  <c r="V7" i="32"/>
  <c r="V3" i="32"/>
  <c r="W16" i="32"/>
  <c r="W13" i="32"/>
  <c r="X19" i="32"/>
  <c r="Y22" i="32"/>
  <c r="Y8" i="32"/>
  <c r="Z14" i="32"/>
  <c r="AA20" i="32"/>
  <c r="AA16" i="32"/>
  <c r="AB11" i="32"/>
  <c r="AC15" i="32"/>
  <c r="AC4" i="32"/>
  <c r="AD3" i="32"/>
  <c r="AE24" i="32"/>
  <c r="AE16" i="32"/>
  <c r="AF23" i="32"/>
  <c r="AF11" i="32"/>
  <c r="AF9" i="32"/>
  <c r="AG22" i="32"/>
  <c r="AG18" i="32"/>
  <c r="AG15" i="32"/>
  <c r="AG8" i="32"/>
  <c r="AH25" i="32"/>
  <c r="AH17" i="32"/>
  <c r="AH7" i="32"/>
  <c r="AH3" i="32"/>
  <c r="AI16" i="32"/>
  <c r="AI6" i="32"/>
  <c r="AJ19" i="32"/>
  <c r="AK26" i="32"/>
  <c r="AK22" i="32"/>
  <c r="AL14" i="32"/>
  <c r="AL7" i="32"/>
  <c r="AM24" i="32"/>
  <c r="AM13" i="32"/>
  <c r="AM6" i="32"/>
  <c r="AN23" i="32"/>
  <c r="AN11" i="32"/>
  <c r="AO18" i="32"/>
  <c r="AP25" i="32"/>
  <c r="AP14" i="32"/>
  <c r="AP7" i="32"/>
  <c r="AQ6" i="32"/>
  <c r="AR23" i="32"/>
  <c r="AS26" i="32"/>
  <c r="AS18" i="32"/>
  <c r="AS8" i="32"/>
  <c r="AT21" i="32"/>
  <c r="AU20" i="32"/>
  <c r="AU16" i="32"/>
  <c r="AB15" i="32"/>
  <c r="AB8" i="32"/>
  <c r="AC17" i="32"/>
  <c r="AC14" i="32"/>
  <c r="H45" i="32"/>
  <c r="L45" i="32"/>
  <c r="AF45" i="32"/>
  <c r="AJ45" i="32"/>
  <c r="AL46" i="32"/>
  <c r="P47" i="32"/>
  <c r="T47" i="32"/>
  <c r="AF47" i="32"/>
  <c r="AN47" i="32"/>
  <c r="AR47" i="32"/>
  <c r="Z48" i="32"/>
  <c r="AD48" i="32"/>
  <c r="AT48" i="32"/>
  <c r="A4" i="28"/>
  <c r="A3" i="28"/>
  <c r="A10" i="28"/>
  <c r="W48" i="32"/>
  <c r="W228" i="8"/>
  <c r="W350" i="8" s="1"/>
  <c r="M12" i="32"/>
  <c r="M192" i="8"/>
  <c r="M314" i="8" s="1"/>
  <c r="AG12" i="32"/>
  <c r="AG192" i="8"/>
  <c r="AG314" i="8" s="1"/>
  <c r="AS12" i="32"/>
  <c r="AS192" i="8"/>
  <c r="AS314" i="8" s="1"/>
  <c r="G14" i="32"/>
  <c r="G194" i="8"/>
  <c r="I9" i="32"/>
  <c r="I189" i="8"/>
  <c r="I311" i="8" s="1"/>
  <c r="J15" i="32"/>
  <c r="J195" i="8"/>
  <c r="J317" i="8" s="1"/>
  <c r="N8" i="32"/>
  <c r="N188" i="8"/>
  <c r="N310" i="8" s="1"/>
  <c r="N4" i="32"/>
  <c r="N184" i="8"/>
  <c r="N306" i="8" s="1"/>
  <c r="R8" i="32"/>
  <c r="R188" i="8"/>
  <c r="R310" i="8" s="1"/>
  <c r="T182" i="8"/>
  <c r="T304" i="8" s="1"/>
  <c r="T2" i="32"/>
  <c r="O4" i="29"/>
  <c r="X182" i="8"/>
  <c r="X304" i="8" s="1"/>
  <c r="S4" i="29"/>
  <c r="X2" i="32"/>
  <c r="AG5" i="32"/>
  <c r="AG185" i="8"/>
  <c r="AG307" i="8" s="1"/>
  <c r="AH198" i="8"/>
  <c r="AH320" i="8" s="1"/>
  <c r="AH18" i="32"/>
  <c r="AJ186" i="8"/>
  <c r="AJ308" i="8" s="1"/>
  <c r="AJ6" i="32"/>
  <c r="AK5" i="32"/>
  <c r="AK185" i="8"/>
  <c r="AK307" i="8" s="1"/>
  <c r="AR6" i="32"/>
  <c r="AR186" i="8"/>
  <c r="AR308" i="8" s="1"/>
  <c r="AS19" i="32"/>
  <c r="AS199" i="8"/>
  <c r="AS321" i="8" s="1"/>
  <c r="AS28" i="32"/>
  <c r="AN17" i="29"/>
  <c r="AS208" i="8"/>
  <c r="AS330" i="8" s="1"/>
  <c r="J3" i="32"/>
  <c r="J183" i="8"/>
  <c r="J305" i="8" s="1"/>
  <c r="S20" i="32"/>
  <c r="S200" i="8"/>
  <c r="S322" i="8" s="1"/>
  <c r="S439" i="8" s="1"/>
  <c r="V17" i="32"/>
  <c r="V197" i="8"/>
  <c r="V319" i="8" s="1"/>
  <c r="W6" i="32"/>
  <c r="W186" i="8"/>
  <c r="W308" i="8" s="1"/>
  <c r="Z7" i="32"/>
  <c r="Z187" i="8"/>
  <c r="Z309" i="8" s="1"/>
  <c r="AA24" i="32"/>
  <c r="AA204" i="8"/>
  <c r="AA326" i="8" s="1"/>
  <c r="AK8" i="32"/>
  <c r="AK188" i="8"/>
  <c r="AK310" i="8" s="1"/>
  <c r="AM20" i="32"/>
  <c r="AM200" i="8"/>
  <c r="AM322" i="8" s="1"/>
  <c r="AM439" i="8" s="1"/>
  <c r="AP21" i="32"/>
  <c r="AP201" i="8"/>
  <c r="AP323" i="8" s="1"/>
  <c r="AK9" i="29"/>
  <c r="AT7" i="32"/>
  <c r="AT187" i="8"/>
  <c r="AT309" i="8" s="1"/>
  <c r="AO5" i="29"/>
  <c r="AU24" i="32"/>
  <c r="AU204" i="8"/>
  <c r="AU326" i="8" s="1"/>
  <c r="B41" i="32"/>
  <c r="A11" i="29"/>
  <c r="Z3" i="32"/>
  <c r="Z183" i="8"/>
  <c r="Z305" i="8" s="1"/>
  <c r="Q6" i="32"/>
  <c r="Q186" i="8"/>
  <c r="Q308" i="8" s="1"/>
  <c r="R17" i="32"/>
  <c r="R197" i="8"/>
  <c r="R319" i="8" s="1"/>
  <c r="AB21" i="32"/>
  <c r="W9" i="29"/>
  <c r="L23" i="32"/>
  <c r="L203" i="8"/>
  <c r="L325" i="8" s="1"/>
  <c r="Q23" i="32"/>
  <c r="Q203" i="8"/>
  <c r="Q325" i="8" s="1"/>
  <c r="H26" i="32"/>
  <c r="C13" i="29"/>
  <c r="J26" i="32"/>
  <c r="E16" i="29"/>
  <c r="AD206" i="8"/>
  <c r="AD328" i="8" s="1"/>
  <c r="Y16" i="29"/>
  <c r="AF26" i="32"/>
  <c r="AA13" i="29"/>
  <c r="AF206" i="8"/>
  <c r="AF328" i="8" s="1"/>
  <c r="AA42" i="32"/>
  <c r="V15" i="29"/>
  <c r="AA222" i="8"/>
  <c r="AA344" i="8" s="1"/>
  <c r="AA437" i="8" s="1"/>
  <c r="I12" i="32"/>
  <c r="I192" i="8"/>
  <c r="I314" i="8" s="1"/>
  <c r="U12" i="32"/>
  <c r="U192" i="8"/>
  <c r="U314" i="8" s="1"/>
  <c r="Y12" i="32"/>
  <c r="Y192" i="8"/>
  <c r="Y314" i="8" s="1"/>
  <c r="I28" i="32"/>
  <c r="D17" i="29"/>
  <c r="Q28" i="32"/>
  <c r="L17" i="29"/>
  <c r="Q208" i="8"/>
  <c r="Q330" i="8" s="1"/>
  <c r="U211" i="8"/>
  <c r="U333" i="8" s="1"/>
  <c r="U435" i="8" s="1"/>
  <c r="X212" i="8"/>
  <c r="X334" i="8" s="1"/>
  <c r="AC211" i="8"/>
  <c r="AC333" i="8" s="1"/>
  <c r="AC435" i="8" s="1"/>
  <c r="AF212" i="8"/>
  <c r="AF334" i="8" s="1"/>
  <c r="AL208" i="8"/>
  <c r="AL330" i="8" s="1"/>
  <c r="AG17" i="29"/>
  <c r="AR212" i="8"/>
  <c r="AR334" i="8" s="1"/>
  <c r="AT28" i="32"/>
  <c r="AT208" i="8"/>
  <c r="AT330" i="8" s="1"/>
  <c r="G3" i="32"/>
  <c r="G183" i="8"/>
  <c r="H20" i="32"/>
  <c r="H200" i="8"/>
  <c r="H322" i="8" s="1"/>
  <c r="H439" i="8" s="1"/>
  <c r="H16" i="32"/>
  <c r="H196" i="8"/>
  <c r="H318" i="8" s="1"/>
  <c r="L13" i="32"/>
  <c r="L193" i="8"/>
  <c r="L315" i="8" s="1"/>
  <c r="N206" i="8"/>
  <c r="N328" i="8" s="1"/>
  <c r="I16" i="29"/>
  <c r="P16" i="32"/>
  <c r="P196" i="8"/>
  <c r="P318" i="8" s="1"/>
  <c r="Q19" i="32"/>
  <c r="Q199" i="8"/>
  <c r="Q321" i="8" s="1"/>
  <c r="R206" i="8"/>
  <c r="R328" i="8" s="1"/>
  <c r="M16" i="29"/>
  <c r="R4" i="32"/>
  <c r="R184" i="8"/>
  <c r="R306" i="8" s="1"/>
  <c r="U9" i="32"/>
  <c r="U189" i="8"/>
  <c r="U311" i="8" s="1"/>
  <c r="V8" i="32"/>
  <c r="V188" i="8"/>
  <c r="V310" i="8" s="1"/>
  <c r="W25" i="32"/>
  <c r="W205" i="8"/>
  <c r="W327" i="8" s="1"/>
  <c r="W7" i="32"/>
  <c r="W187" i="8"/>
  <c r="W309" i="8" s="1"/>
  <c r="X20" i="32"/>
  <c r="X200" i="8"/>
  <c r="X322" i="8" s="1"/>
  <c r="X439" i="8" s="1"/>
  <c r="Y19" i="32"/>
  <c r="Y199" i="8"/>
  <c r="Y321" i="8" s="1"/>
  <c r="Y9" i="32"/>
  <c r="Y189" i="8"/>
  <c r="Y311" i="8" s="1"/>
  <c r="Z206" i="8"/>
  <c r="Z328" i="8" s="1"/>
  <c r="U16" i="29"/>
  <c r="AA7" i="32"/>
  <c r="AA187" i="8"/>
  <c r="AA309" i="8" s="1"/>
  <c r="AF24" i="32"/>
  <c r="AF204" i="8"/>
  <c r="AF326" i="8" s="1"/>
  <c r="AF6" i="32"/>
  <c r="AF186" i="8"/>
  <c r="AF308" i="8" s="1"/>
  <c r="AC16" i="29"/>
  <c r="AH206" i="8"/>
  <c r="AH328" i="8" s="1"/>
  <c r="AH15" i="32"/>
  <c r="AH195" i="8"/>
  <c r="AH317" i="8" s="1"/>
  <c r="AI25" i="32"/>
  <c r="AI205" i="8"/>
  <c r="AI327" i="8" s="1"/>
  <c r="AI7" i="32"/>
  <c r="AI187" i="8"/>
  <c r="AI309" i="8" s="1"/>
  <c r="AJ24" i="32"/>
  <c r="AJ204" i="8"/>
  <c r="AJ326" i="8" s="1"/>
  <c r="AJ16" i="32"/>
  <c r="AJ196" i="8"/>
  <c r="AJ318" i="8" s="1"/>
  <c r="AM7" i="32"/>
  <c r="AM187" i="8"/>
  <c r="AM309" i="8" s="1"/>
  <c r="AN16" i="32"/>
  <c r="AN196" i="8"/>
  <c r="AN318" i="8" s="1"/>
  <c r="AP15" i="32"/>
  <c r="AP195" i="8"/>
  <c r="AP317" i="8" s="1"/>
  <c r="AP4" i="32"/>
  <c r="AP184" i="8"/>
  <c r="AP306" i="8" s="1"/>
  <c r="AQ25" i="32"/>
  <c r="AQ205" i="8"/>
  <c r="AQ327" i="8" s="1"/>
  <c r="AQ216" i="8"/>
  <c r="AQ338" i="8" s="1"/>
  <c r="AR20" i="32"/>
  <c r="AR200" i="8"/>
  <c r="AR322" i="8" s="1"/>
  <c r="AR439" i="8" s="1"/>
  <c r="AR16" i="32"/>
  <c r="AR196" i="8"/>
  <c r="AR318" i="8" s="1"/>
  <c r="AS23" i="32"/>
  <c r="AS203" i="8"/>
  <c r="AS325" i="8" s="1"/>
  <c r="AT206" i="8"/>
  <c r="AT328" i="8" s="1"/>
  <c r="AO13" i="29"/>
  <c r="AT8" i="32"/>
  <c r="AT188" i="8"/>
  <c r="AT310" i="8" s="1"/>
  <c r="AU25" i="32"/>
  <c r="AU205" i="8"/>
  <c r="AU327" i="8" s="1"/>
  <c r="AU14" i="32"/>
  <c r="AU194" i="8"/>
  <c r="AU316" i="8" s="1"/>
  <c r="AK223" i="8"/>
  <c r="AK345" i="8" s="1"/>
  <c r="AS223" i="8"/>
  <c r="AS345" i="8" s="1"/>
  <c r="W44" i="32"/>
  <c r="W224" i="8"/>
  <c r="W346" i="8" s="1"/>
  <c r="AE44" i="32"/>
  <c r="AE224" i="8"/>
  <c r="AE346" i="8" s="1"/>
  <c r="AM44" i="32"/>
  <c r="AM224" i="8"/>
  <c r="AM346" i="8" s="1"/>
  <c r="AK45" i="32"/>
  <c r="AK225" i="8"/>
  <c r="AK347" i="8" s="1"/>
  <c r="AS45" i="32"/>
  <c r="AS225" i="8"/>
  <c r="AS347" i="8" s="1"/>
  <c r="AA46" i="32"/>
  <c r="AA226" i="8"/>
  <c r="AA348" i="8" s="1"/>
  <c r="AQ46" i="32"/>
  <c r="AQ226" i="8"/>
  <c r="AQ348" i="8" s="1"/>
  <c r="U47" i="32"/>
  <c r="U227" i="8"/>
  <c r="U349" i="8" s="1"/>
  <c r="AC47" i="32"/>
  <c r="AC227" i="8"/>
  <c r="AC349" i="8" s="1"/>
  <c r="AA48" i="32"/>
  <c r="AA228" i="8"/>
  <c r="AA350" i="8" s="1"/>
  <c r="AE48" i="32"/>
  <c r="AE228" i="8"/>
  <c r="AE350" i="8" s="1"/>
  <c r="AU48" i="32"/>
  <c r="AU228" i="8"/>
  <c r="AU350" i="8" s="1"/>
  <c r="AP5" i="29"/>
  <c r="AD18" i="32"/>
  <c r="AT14" i="32"/>
  <c r="AT26" i="32"/>
  <c r="Z15" i="32"/>
  <c r="AK29" i="32"/>
  <c r="K7" i="32"/>
  <c r="L6" i="32"/>
  <c r="AC223" i="8"/>
  <c r="AC345" i="8" s="1"/>
  <c r="AK227" i="8"/>
  <c r="AK349" i="8" s="1"/>
  <c r="AO227" i="8"/>
  <c r="AO349" i="8" s="1"/>
  <c r="AU226" i="8"/>
  <c r="AU348" i="8" s="1"/>
  <c r="AR204" i="8"/>
  <c r="AR326" i="8" s="1"/>
  <c r="O189" i="8"/>
  <c r="O311" i="8" s="1"/>
  <c r="J202" i="8"/>
  <c r="J324" i="8" s="1"/>
  <c r="W197" i="8"/>
  <c r="W319" i="8" s="1"/>
  <c r="S194" i="8"/>
  <c r="S316" i="8" s="1"/>
  <c r="AG191" i="8"/>
  <c r="AG313" i="8" s="1"/>
  <c r="R187" i="8"/>
  <c r="R309" i="8" s="1"/>
  <c r="T186" i="8"/>
  <c r="T308" i="8" s="1"/>
  <c r="AT184" i="8"/>
  <c r="AT306" i="8" s="1"/>
  <c r="U17" i="29"/>
  <c r="AD4" i="32"/>
  <c r="S5" i="32"/>
  <c r="S185" i="8"/>
  <c r="S307" i="8" s="1"/>
  <c r="Z16" i="32"/>
  <c r="Z196" i="8"/>
  <c r="Z318" i="8" s="1"/>
  <c r="AM16" i="32"/>
  <c r="AM196" i="8"/>
  <c r="AM318" i="8" s="1"/>
  <c r="U18" i="32"/>
  <c r="U198" i="8"/>
  <c r="U320" i="8" s="1"/>
  <c r="O22" i="32"/>
  <c r="O202" i="8"/>
  <c r="O324" i="8" s="1"/>
  <c r="AL25" i="32"/>
  <c r="AL205" i="8"/>
  <c r="AL327" i="8" s="1"/>
  <c r="AB34" i="32"/>
  <c r="AB214" i="8"/>
  <c r="AB336" i="8" s="1"/>
  <c r="AR34" i="32"/>
  <c r="AR214" i="8"/>
  <c r="AR336" i="8" s="1"/>
  <c r="N12" i="32"/>
  <c r="N192" i="8"/>
  <c r="N314" i="8" s="1"/>
  <c r="AT12" i="32"/>
  <c r="AT192" i="8"/>
  <c r="AT314" i="8" s="1"/>
  <c r="K31" i="32"/>
  <c r="F20" i="29"/>
  <c r="I22" i="29"/>
  <c r="N212" i="8"/>
  <c r="N334" i="8" s="1"/>
  <c r="P28" i="32"/>
  <c r="P208" i="8"/>
  <c r="P330" i="8" s="1"/>
  <c r="K17" i="29"/>
  <c r="X31" i="32"/>
  <c r="X211" i="8"/>
  <c r="X333" i="8" s="1"/>
  <c r="X435" i="8" s="1"/>
  <c r="S20" i="29"/>
  <c r="AA32" i="32"/>
  <c r="V22" i="29"/>
  <c r="AC28" i="32"/>
  <c r="X17" i="29"/>
  <c r="AC208" i="8"/>
  <c r="AC330" i="8" s="1"/>
  <c r="AI32" i="32"/>
  <c r="AI212" i="8"/>
  <c r="AI334" i="8" s="1"/>
  <c r="AD22" i="29"/>
  <c r="AK208" i="8"/>
  <c r="AK330" i="8" s="1"/>
  <c r="AF17" i="29"/>
  <c r="AM32" i="32"/>
  <c r="AH22" i="29"/>
  <c r="AO28" i="32"/>
  <c r="AO208" i="8"/>
  <c r="AO330" i="8" s="1"/>
  <c r="AR31" i="32"/>
  <c r="AM20" i="29"/>
  <c r="AR211" i="8"/>
  <c r="AR333" i="8" s="1"/>
  <c r="AR435" i="8" s="1"/>
  <c r="AU32" i="32"/>
  <c r="AU212" i="8"/>
  <c r="AU334" i="8" s="1"/>
  <c r="G20" i="32"/>
  <c r="G200" i="8"/>
  <c r="G182" i="8"/>
  <c r="G2" i="32"/>
  <c r="I22" i="32"/>
  <c r="I202" i="8"/>
  <c r="I324" i="8" s="1"/>
  <c r="K6" i="32"/>
  <c r="K186" i="8"/>
  <c r="K308" i="8" s="1"/>
  <c r="M8" i="32"/>
  <c r="M188" i="8"/>
  <c r="M310" i="8" s="1"/>
  <c r="N183" i="8"/>
  <c r="N305" i="8" s="1"/>
  <c r="N3" i="32"/>
  <c r="O20" i="32"/>
  <c r="O200" i="8"/>
  <c r="O322" i="8" s="1"/>
  <c r="O439" i="8" s="1"/>
  <c r="Q18" i="32"/>
  <c r="Q198" i="8"/>
  <c r="Q320" i="8" s="1"/>
  <c r="R14" i="32"/>
  <c r="R194" i="8"/>
  <c r="R316" i="8" s="1"/>
  <c r="S6" i="32"/>
  <c r="S186" i="8"/>
  <c r="S308" i="8" s="1"/>
  <c r="N4" i="29"/>
  <c r="S182" i="8"/>
  <c r="S304" i="8" s="1"/>
  <c r="T19" i="32"/>
  <c r="T199" i="8"/>
  <c r="T321" i="8" s="1"/>
  <c r="T189" i="8"/>
  <c r="T311" i="8" s="1"/>
  <c r="T9" i="32"/>
  <c r="P13" i="29"/>
  <c r="W24" i="32"/>
  <c r="W204" i="8"/>
  <c r="W326" i="8" s="1"/>
  <c r="W2" i="32"/>
  <c r="W182" i="8"/>
  <c r="W304" i="8" s="1"/>
  <c r="R4" i="29"/>
  <c r="X9" i="32"/>
  <c r="X189" i="8"/>
  <c r="X311" i="8" s="1"/>
  <c r="Y18" i="32"/>
  <c r="Y198" i="8"/>
  <c r="Y320" i="8" s="1"/>
  <c r="Y15" i="32"/>
  <c r="Y195" i="8"/>
  <c r="Y317" i="8" s="1"/>
  <c r="Y4" i="32"/>
  <c r="Y184" i="8"/>
  <c r="Y306" i="8" s="1"/>
  <c r="Z21" i="32"/>
  <c r="Z201" i="8"/>
  <c r="Z323" i="8" s="1"/>
  <c r="U9" i="29"/>
  <c r="AB19" i="32"/>
  <c r="AB199" i="8"/>
  <c r="AB321" i="8" s="1"/>
  <c r="AC26" i="32"/>
  <c r="X13" i="29"/>
  <c r="AD17" i="32"/>
  <c r="AD197" i="8"/>
  <c r="AD319" i="8" s="1"/>
  <c r="AD7" i="32"/>
  <c r="AD187" i="8"/>
  <c r="AD309" i="8" s="1"/>
  <c r="AK4" i="32"/>
  <c r="AK184" i="8"/>
  <c r="AK306" i="8" s="1"/>
  <c r="AL21" i="32"/>
  <c r="AL201" i="8"/>
  <c r="AL323" i="8" s="1"/>
  <c r="AM182" i="8"/>
  <c r="AM304" i="8" s="1"/>
  <c r="AM2" i="32"/>
  <c r="AH4" i="29"/>
  <c r="AN19" i="32"/>
  <c r="AN199" i="8"/>
  <c r="AN321" i="8" s="1"/>
  <c r="AO22" i="32"/>
  <c r="AO202" i="8"/>
  <c r="AO324" i="8" s="1"/>
  <c r="AO4" i="32"/>
  <c r="AO184" i="8"/>
  <c r="AO306" i="8" s="1"/>
  <c r="AP3" i="32"/>
  <c r="AP183" i="8"/>
  <c r="AP305" i="8" s="1"/>
  <c r="AQ20" i="32"/>
  <c r="AQ200" i="8"/>
  <c r="AQ322" i="8" s="1"/>
  <c r="AQ439" i="8" s="1"/>
  <c r="AQ13" i="32"/>
  <c r="AQ193" i="8"/>
  <c r="AQ315" i="8" s="1"/>
  <c r="AQ2" i="32"/>
  <c r="AL4" i="29"/>
  <c r="AR19" i="32"/>
  <c r="AR199" i="8"/>
  <c r="AR321" i="8" s="1"/>
  <c r="AS22" i="32"/>
  <c r="AS202" i="8"/>
  <c r="AS324" i="8" s="1"/>
  <c r="AS15" i="32"/>
  <c r="AS195" i="8"/>
  <c r="AS317" i="8" s="1"/>
  <c r="AS4" i="32"/>
  <c r="AS184" i="8"/>
  <c r="AS306" i="8" s="1"/>
  <c r="AU193" i="8"/>
  <c r="AU315" i="8" s="1"/>
  <c r="AU13" i="32"/>
  <c r="AU182" i="8"/>
  <c r="AU2" i="32"/>
  <c r="AP4" i="29"/>
  <c r="AT43" i="32"/>
  <c r="AT223" i="8"/>
  <c r="AT345" i="8" s="1"/>
  <c r="V45" i="32"/>
  <c r="V225" i="8"/>
  <c r="V347" i="8" s="1"/>
  <c r="AT45" i="32"/>
  <c r="AT225" i="8"/>
  <c r="AT347" i="8" s="1"/>
  <c r="H46" i="32"/>
  <c r="H226" i="8"/>
  <c r="H348" i="8" s="1"/>
  <c r="AJ46" i="32"/>
  <c r="AJ226" i="8"/>
  <c r="AJ348" i="8" s="1"/>
  <c r="AD47" i="32"/>
  <c r="AD227" i="8"/>
  <c r="AD349" i="8" s="1"/>
  <c r="H228" i="8"/>
  <c r="H350" i="8" s="1"/>
  <c r="P48" i="32"/>
  <c r="P228" i="8"/>
  <c r="P350" i="8" s="1"/>
  <c r="X228" i="8"/>
  <c r="X350" i="8" s="1"/>
  <c r="AB228" i="8"/>
  <c r="AB350" i="8" s="1"/>
  <c r="AF48" i="32"/>
  <c r="AF228" i="8"/>
  <c r="AF350" i="8" s="1"/>
  <c r="AJ228" i="8"/>
  <c r="AJ350" i="8" s="1"/>
  <c r="AN228" i="8"/>
  <c r="AN350" i="8" s="1"/>
  <c r="AE201" i="8"/>
  <c r="AE323" i="8" s="1"/>
  <c r="H203" i="8"/>
  <c r="H325" i="8" s="1"/>
  <c r="F42" i="9"/>
  <c r="AI201" i="8"/>
  <c r="AI323" i="8" s="1"/>
  <c r="AP47" i="32"/>
  <c r="J47" i="32"/>
  <c r="AH43" i="32"/>
  <c r="AL17" i="32"/>
  <c r="AD14" i="32"/>
  <c r="Y23" i="32"/>
  <c r="J17" i="32"/>
  <c r="AB9" i="32"/>
  <c r="AJ2" i="32"/>
  <c r="AL18" i="32"/>
  <c r="AB6" i="32"/>
  <c r="S2" i="32"/>
  <c r="G35" i="32"/>
  <c r="AK28" i="32"/>
  <c r="AN214" i="8"/>
  <c r="AN336" i="8" s="1"/>
  <c r="AS206" i="8"/>
  <c r="AS328" i="8" s="1"/>
  <c r="H2" i="32"/>
  <c r="S226" i="8"/>
  <c r="S348" i="8" s="1"/>
  <c r="AO223" i="8"/>
  <c r="AO345" i="8" s="1"/>
  <c r="I227" i="8"/>
  <c r="I349" i="8" s="1"/>
  <c r="M227" i="8"/>
  <c r="M349" i="8" s="1"/>
  <c r="N225" i="8"/>
  <c r="N347" i="8" s="1"/>
  <c r="AD225" i="8"/>
  <c r="AD347" i="8" s="1"/>
  <c r="L228" i="8"/>
  <c r="L350" i="8" s="1"/>
  <c r="AF191" i="8"/>
  <c r="AF313" i="8" s="1"/>
  <c r="L224" i="8"/>
  <c r="L346" i="8" s="1"/>
  <c r="AN204" i="8"/>
  <c r="AN326" i="8" s="1"/>
  <c r="N199" i="8"/>
  <c r="N321" i="8" s="1"/>
  <c r="AM205" i="8"/>
  <c r="AM327" i="8" s="1"/>
  <c r="S205" i="8"/>
  <c r="S327" i="8" s="1"/>
  <c r="AN200" i="8"/>
  <c r="AN322" i="8" s="1"/>
  <c r="AN439" i="8" s="1"/>
  <c r="K200" i="8"/>
  <c r="K322" i="8" s="1"/>
  <c r="K439" i="8" s="1"/>
  <c r="AN198" i="8"/>
  <c r="AN320" i="8" s="1"/>
  <c r="AJ198" i="8"/>
  <c r="AJ320" i="8" s="1"/>
  <c r="AE197" i="8"/>
  <c r="AE319" i="8" s="1"/>
  <c r="S197" i="8"/>
  <c r="S319" i="8" s="1"/>
  <c r="AQ196" i="8"/>
  <c r="AQ318" i="8" s="1"/>
  <c r="AE196" i="8"/>
  <c r="AE318" i="8" s="1"/>
  <c r="Q196" i="8"/>
  <c r="Q318" i="8" s="1"/>
  <c r="AR194" i="8"/>
  <c r="AR316" i="8" s="1"/>
  <c r="W194" i="8"/>
  <c r="W316" i="8" s="1"/>
  <c r="J194" i="8"/>
  <c r="J316" i="8" s="1"/>
  <c r="AR193" i="8"/>
  <c r="AR315" i="8" s="1"/>
  <c r="W193" i="8"/>
  <c r="W315" i="8" s="1"/>
  <c r="AC192" i="8"/>
  <c r="AC314" i="8" s="1"/>
  <c r="AB191" i="8"/>
  <c r="AB313" i="8" s="1"/>
  <c r="AF189" i="8"/>
  <c r="AF311" i="8" s="1"/>
  <c r="AC189" i="8"/>
  <c r="AC311" i="8" s="1"/>
  <c r="AO188" i="8"/>
  <c r="AO310" i="8" s="1"/>
  <c r="AM188" i="8"/>
  <c r="AM310" i="8" s="1"/>
  <c r="V187" i="8"/>
  <c r="V309" i="8" s="1"/>
  <c r="G187" i="8"/>
  <c r="AM186" i="8"/>
  <c r="AM308" i="8" s="1"/>
  <c r="H185" i="8"/>
  <c r="H307" i="8" s="1"/>
  <c r="W183" i="8"/>
  <c r="W305" i="8" s="1"/>
  <c r="V183" i="8"/>
  <c r="V305" i="8" s="1"/>
  <c r="O228" i="8"/>
  <c r="O350" i="8" s="1"/>
  <c r="K228" i="8"/>
  <c r="K350" i="8" s="1"/>
  <c r="AE226" i="8"/>
  <c r="AE348" i="8" s="1"/>
  <c r="F4" i="29"/>
  <c r="I9" i="29"/>
  <c r="W15" i="29"/>
  <c r="AO16" i="29"/>
  <c r="AO17" i="29"/>
  <c r="K211" i="8"/>
  <c r="K333" i="8" s="1"/>
  <c r="K435" i="8" s="1"/>
  <c r="K182" i="8"/>
  <c r="K304" i="8" s="1"/>
  <c r="AT3" i="32"/>
  <c r="AL6" i="32"/>
  <c r="AL186" i="8"/>
  <c r="AL308" i="8" s="1"/>
  <c r="X8" i="32"/>
  <c r="X188" i="8"/>
  <c r="X310" i="8" s="1"/>
  <c r="AD9" i="32"/>
  <c r="AD189" i="8"/>
  <c r="AD311" i="8" s="1"/>
  <c r="J11" i="32"/>
  <c r="L11" i="32"/>
  <c r="Y11" i="32"/>
  <c r="T29" i="32"/>
  <c r="O18" i="29"/>
  <c r="AS29" i="32"/>
  <c r="AN18" i="29"/>
  <c r="J210" i="8"/>
  <c r="J332" i="8" s="1"/>
  <c r="J19" i="29"/>
  <c r="O30" i="32"/>
  <c r="X19" i="29"/>
  <c r="AC210" i="8"/>
  <c r="AC332" i="8" s="1"/>
  <c r="AS210" i="8"/>
  <c r="AS332" i="8" s="1"/>
  <c r="AN19" i="29"/>
  <c r="L42" i="32"/>
  <c r="G15" i="29"/>
  <c r="L222" i="8"/>
  <c r="L344" i="8" s="1"/>
  <c r="L437" i="8" s="1"/>
  <c r="AC222" i="8"/>
  <c r="AC344" i="8" s="1"/>
  <c r="AC437" i="8" s="1"/>
  <c r="AK42" i="32"/>
  <c r="AK222" i="8"/>
  <c r="AK344" i="8" s="1"/>
  <c r="AK437" i="8" s="1"/>
  <c r="AF15" i="29"/>
  <c r="B29" i="32"/>
  <c r="A18" i="29"/>
  <c r="G225" i="8"/>
  <c r="X3" i="32"/>
  <c r="X183" i="8"/>
  <c r="X305" i="8" s="1"/>
  <c r="AG184" i="8"/>
  <c r="AG306" i="8" s="1"/>
  <c r="AG4" i="32"/>
  <c r="AO11" i="32"/>
  <c r="AO191" i="8"/>
  <c r="AO313" i="8" s="1"/>
  <c r="P17" i="32"/>
  <c r="P197" i="8"/>
  <c r="P319" i="8" s="1"/>
  <c r="Y21" i="32"/>
  <c r="Y201" i="8"/>
  <c r="Y323" i="8" s="1"/>
  <c r="J23" i="32"/>
  <c r="J203" i="8"/>
  <c r="J325" i="8" s="1"/>
  <c r="AU42" i="32"/>
  <c r="AU222" i="8"/>
  <c r="AU344" i="8" s="1"/>
  <c r="AU437" i="8" s="1"/>
  <c r="S32" i="32"/>
  <c r="N22" i="29"/>
  <c r="T31" i="32"/>
  <c r="O20" i="29"/>
  <c r="V208" i="8"/>
  <c r="V330" i="8" s="1"/>
  <c r="Q17" i="29"/>
  <c r="Y211" i="8"/>
  <c r="Y333" i="8" s="1"/>
  <c r="Y435" i="8" s="1"/>
  <c r="AB212" i="8"/>
  <c r="AB334" i="8" s="1"/>
  <c r="Y17" i="29"/>
  <c r="AD208" i="8"/>
  <c r="AD330" i="8" s="1"/>
  <c r="AH28" i="32"/>
  <c r="AH208" i="8"/>
  <c r="AH330" i="8" s="1"/>
  <c r="AC17" i="29"/>
  <c r="AK17" i="29"/>
  <c r="AP208" i="8"/>
  <c r="AP330" i="8" s="1"/>
  <c r="AP28" i="32"/>
  <c r="I19" i="32"/>
  <c r="I199" i="8"/>
  <c r="I321" i="8" s="1"/>
  <c r="I5" i="32"/>
  <c r="I185" i="8"/>
  <c r="I307" i="8" s="1"/>
  <c r="L16" i="32"/>
  <c r="L196" i="8"/>
  <c r="L318" i="8" s="1"/>
  <c r="N22" i="32"/>
  <c r="N202" i="8"/>
  <c r="N324" i="8" s="1"/>
  <c r="O25" i="32"/>
  <c r="O205" i="8"/>
  <c r="O327" i="8" s="1"/>
  <c r="O17" i="32"/>
  <c r="O197" i="8"/>
  <c r="O319" i="8" s="1"/>
  <c r="O7" i="32"/>
  <c r="O187" i="8"/>
  <c r="O309" i="8" s="1"/>
  <c r="P20" i="32"/>
  <c r="P200" i="8"/>
  <c r="P322" i="8" s="1"/>
  <c r="P439" i="8" s="1"/>
  <c r="Q5" i="32"/>
  <c r="Q185" i="8"/>
  <c r="Q307" i="8" s="1"/>
  <c r="R15" i="32"/>
  <c r="R195" i="8"/>
  <c r="R317" i="8" s="1"/>
  <c r="T24" i="32"/>
  <c r="T204" i="8"/>
  <c r="T326" i="8" s="1"/>
  <c r="V206" i="8"/>
  <c r="V328" i="8" s="1"/>
  <c r="V4" i="32"/>
  <c r="V184" i="8"/>
  <c r="V306" i="8" s="1"/>
  <c r="X6" i="32"/>
  <c r="X186" i="8"/>
  <c r="X308" i="8" s="1"/>
  <c r="Z22" i="32"/>
  <c r="Z202" i="8"/>
  <c r="Z324" i="8" s="1"/>
  <c r="AB20" i="32"/>
  <c r="AB200" i="8"/>
  <c r="AB322" i="8" s="1"/>
  <c r="AB439" i="8" s="1"/>
  <c r="AD22" i="32"/>
  <c r="AD202" i="8"/>
  <c r="AD324" i="8" s="1"/>
  <c r="AD15" i="32"/>
  <c r="AD195" i="8"/>
  <c r="AD317" i="8" s="1"/>
  <c r="AF13" i="32"/>
  <c r="AF193" i="8"/>
  <c r="AF315" i="8" s="1"/>
  <c r="AF2" i="32"/>
  <c r="AF182" i="8"/>
  <c r="AF304" i="8" s="1"/>
  <c r="AG23" i="32"/>
  <c r="AG203" i="8"/>
  <c r="AG325" i="8" s="1"/>
  <c r="AH22" i="32"/>
  <c r="AH202" i="8"/>
  <c r="AH324" i="8" s="1"/>
  <c r="AH8" i="32"/>
  <c r="AH188" i="8"/>
  <c r="AH310" i="8" s="1"/>
  <c r="AI3" i="32"/>
  <c r="AI183" i="8"/>
  <c r="AI305" i="8" s="1"/>
  <c r="AJ20" i="32"/>
  <c r="AJ200" i="8"/>
  <c r="AJ322" i="8" s="1"/>
  <c r="AJ439" i="8" s="1"/>
  <c r="AJ13" i="32"/>
  <c r="AJ193" i="8"/>
  <c r="AJ315" i="8" s="1"/>
  <c r="AL206" i="8"/>
  <c r="AL328" i="8" s="1"/>
  <c r="AG16" i="29"/>
  <c r="AL8" i="32"/>
  <c r="AL188" i="8"/>
  <c r="AL310" i="8" s="1"/>
  <c r="AO23" i="32"/>
  <c r="AO203" i="8"/>
  <c r="AO325" i="8" s="1"/>
  <c r="AP206" i="8"/>
  <c r="AP328" i="8" s="1"/>
  <c r="AK16" i="29"/>
  <c r="AP18" i="32"/>
  <c r="AP198" i="8"/>
  <c r="AP320" i="8" s="1"/>
  <c r="AP8" i="32"/>
  <c r="AP188" i="8"/>
  <c r="AP310" i="8" s="1"/>
  <c r="AQ14" i="32"/>
  <c r="AQ194" i="8"/>
  <c r="AQ316" i="8" s="1"/>
  <c r="AM4" i="29"/>
  <c r="AR182" i="8"/>
  <c r="AR304" i="8" s="1"/>
  <c r="AU201" i="8"/>
  <c r="AU323" i="8" s="1"/>
  <c r="AU197" i="8"/>
  <c r="AU319" i="8" s="1"/>
  <c r="AU17" i="32"/>
  <c r="AU7" i="32"/>
  <c r="AU187" i="8"/>
  <c r="AU309" i="8" s="1"/>
  <c r="I223" i="8"/>
  <c r="I345" i="8" s="1"/>
  <c r="M223" i="8"/>
  <c r="M345" i="8" s="1"/>
  <c r="K44" i="32"/>
  <c r="K224" i="8"/>
  <c r="K346" i="8" s="1"/>
  <c r="U45" i="32"/>
  <c r="U225" i="8"/>
  <c r="U347" i="8" s="1"/>
  <c r="Y45" i="32"/>
  <c r="Y225" i="8"/>
  <c r="Y347" i="8" s="1"/>
  <c r="AG45" i="32"/>
  <c r="AG225" i="8"/>
  <c r="AG347" i="8" s="1"/>
  <c r="AO45" i="32"/>
  <c r="AO225" i="8"/>
  <c r="AO347" i="8" s="1"/>
  <c r="O46" i="32"/>
  <c r="O226" i="8"/>
  <c r="O348" i="8" s="1"/>
  <c r="W46" i="32"/>
  <c r="W226" i="8"/>
  <c r="W348" i="8" s="1"/>
  <c r="AM46" i="32"/>
  <c r="AM226" i="8"/>
  <c r="AM348" i="8" s="1"/>
  <c r="Q47" i="32"/>
  <c r="Q227" i="8"/>
  <c r="Q349" i="8" s="1"/>
  <c r="Y47" i="32"/>
  <c r="Y227" i="8"/>
  <c r="Y349" i="8" s="1"/>
  <c r="AG47" i="32"/>
  <c r="AG227" i="8"/>
  <c r="AG349" i="8" s="1"/>
  <c r="V22" i="32"/>
  <c r="Y223" i="8"/>
  <c r="Y345" i="8" s="1"/>
  <c r="AG223" i="8"/>
  <c r="AG345" i="8" s="1"/>
  <c r="I225" i="8"/>
  <c r="I347" i="8" s="1"/>
  <c r="U185" i="8"/>
  <c r="U307" i="8" s="1"/>
  <c r="AG189" i="8"/>
  <c r="AG311" i="8" s="1"/>
  <c r="R202" i="8"/>
  <c r="R324" i="8" s="1"/>
  <c r="AO199" i="8"/>
  <c r="AO321" i="8" s="1"/>
  <c r="AG199" i="8"/>
  <c r="AG321" i="8" s="1"/>
  <c r="U199" i="8"/>
  <c r="U321" i="8" s="1"/>
  <c r="AO196" i="8"/>
  <c r="AO318" i="8" s="1"/>
  <c r="AD188" i="8"/>
  <c r="AD310" i="8" s="1"/>
  <c r="J188" i="8"/>
  <c r="J310" i="8" s="1"/>
  <c r="H186" i="8"/>
  <c r="H308" i="8" s="1"/>
  <c r="AH184" i="8"/>
  <c r="AH306" i="8" s="1"/>
  <c r="AA183" i="8"/>
  <c r="AA305" i="8" s="1"/>
  <c r="AE4" i="29"/>
  <c r="S212" i="8"/>
  <c r="S334" i="8" s="1"/>
  <c r="I208" i="8"/>
  <c r="I330" i="8" s="1"/>
  <c r="S16" i="32"/>
  <c r="S196" i="8"/>
  <c r="S318" i="8" s="1"/>
  <c r="AJ25" i="32"/>
  <c r="AJ205" i="8"/>
  <c r="AJ327" i="8" s="1"/>
  <c r="AA33" i="32"/>
  <c r="AA213" i="8"/>
  <c r="AA335" i="8" s="1"/>
  <c r="AQ33" i="32"/>
  <c r="AQ213" i="8"/>
  <c r="AQ335" i="8" s="1"/>
  <c r="M214" i="8"/>
  <c r="M336" i="8" s="1"/>
  <c r="Q34" i="32"/>
  <c r="Q214" i="8"/>
  <c r="Q336" i="8" s="1"/>
  <c r="AR42" i="32"/>
  <c r="AM15" i="29"/>
  <c r="AR222" i="8"/>
  <c r="AR344" i="8" s="1"/>
  <c r="AR437" i="8" s="1"/>
  <c r="J12" i="32"/>
  <c r="J192" i="8"/>
  <c r="J314" i="8" s="1"/>
  <c r="Z12" i="32"/>
  <c r="Z192" i="8"/>
  <c r="Z314" i="8" s="1"/>
  <c r="L208" i="8"/>
  <c r="L330" i="8" s="1"/>
  <c r="R32" i="32"/>
  <c r="R212" i="8"/>
  <c r="R334" i="8" s="1"/>
  <c r="M22" i="29"/>
  <c r="W32" i="32"/>
  <c r="W212" i="8"/>
  <c r="W334" i="8" s="1"/>
  <c r="Y28" i="32"/>
  <c r="T17" i="29"/>
  <c r="AB31" i="32"/>
  <c r="AB211" i="8"/>
  <c r="AB333" i="8" s="1"/>
  <c r="AB435" i="8" s="1"/>
  <c r="W20" i="29"/>
  <c r="AG28" i="32"/>
  <c r="AG208" i="8"/>
  <c r="AG330" i="8" s="1"/>
  <c r="AJ31" i="32"/>
  <c r="AE20" i="29"/>
  <c r="AJ211" i="8"/>
  <c r="AJ333" i="8" s="1"/>
  <c r="AJ435" i="8" s="1"/>
  <c r="AQ32" i="32"/>
  <c r="AQ212" i="8"/>
  <c r="AQ334" i="8" s="1"/>
  <c r="AL22" i="29"/>
  <c r="H11" i="32"/>
  <c r="H191" i="8"/>
  <c r="H313" i="8" s="1"/>
  <c r="H9" i="32"/>
  <c r="H189" i="8"/>
  <c r="H311" i="8" s="1"/>
  <c r="I206" i="8"/>
  <c r="I328" i="8" s="1"/>
  <c r="I18" i="32"/>
  <c r="I198" i="8"/>
  <c r="I320" i="8" s="1"/>
  <c r="I8" i="32"/>
  <c r="I188" i="8"/>
  <c r="I310" i="8" s="1"/>
  <c r="J25" i="32"/>
  <c r="J205" i="8"/>
  <c r="J327" i="8" s="1"/>
  <c r="J7" i="32"/>
  <c r="J187" i="8"/>
  <c r="J309" i="8" s="1"/>
  <c r="L19" i="32"/>
  <c r="L199" i="8"/>
  <c r="L321" i="8" s="1"/>
  <c r="M26" i="32"/>
  <c r="M206" i="8"/>
  <c r="M328" i="8" s="1"/>
  <c r="N7" i="32"/>
  <c r="N187" i="8"/>
  <c r="N309" i="8" s="1"/>
  <c r="O16" i="32"/>
  <c r="O196" i="8"/>
  <c r="O318" i="8" s="1"/>
  <c r="O6" i="32"/>
  <c r="O186" i="8"/>
  <c r="O308" i="8" s="1"/>
  <c r="Q4" i="32"/>
  <c r="Q184" i="8"/>
  <c r="Q306" i="8" s="1"/>
  <c r="R201" i="8"/>
  <c r="R323" i="8" s="1"/>
  <c r="R21" i="32"/>
  <c r="M9" i="29"/>
  <c r="T11" i="32"/>
  <c r="T191" i="8"/>
  <c r="T313" i="8" s="1"/>
  <c r="T5" i="32"/>
  <c r="T185" i="8"/>
  <c r="T307" i="8" s="1"/>
  <c r="U22" i="32"/>
  <c r="U202" i="8"/>
  <c r="U324" i="8" s="1"/>
  <c r="V14" i="32"/>
  <c r="V194" i="8"/>
  <c r="V316" i="8" s="1"/>
  <c r="W20" i="32"/>
  <c r="W200" i="8"/>
  <c r="W322" i="8" s="1"/>
  <c r="W439" i="8" s="1"/>
  <c r="X11" i="32"/>
  <c r="X191" i="8"/>
  <c r="X313" i="8" s="1"/>
  <c r="X5" i="32"/>
  <c r="X185" i="8"/>
  <c r="X307" i="8" s="1"/>
  <c r="Z25" i="32"/>
  <c r="Z205" i="8"/>
  <c r="Z327" i="8" s="1"/>
  <c r="AA13" i="32"/>
  <c r="AA193" i="8"/>
  <c r="AA315" i="8" s="1"/>
  <c r="AA6" i="32"/>
  <c r="AA186" i="8"/>
  <c r="AA308" i="8" s="1"/>
  <c r="AC22" i="32"/>
  <c r="AC202" i="8"/>
  <c r="AC324" i="8" s="1"/>
  <c r="AC8" i="32"/>
  <c r="AC188" i="8"/>
  <c r="AC310" i="8" s="1"/>
  <c r="AE13" i="32"/>
  <c r="AE193" i="8"/>
  <c r="AE315" i="8" s="1"/>
  <c r="AG26" i="32"/>
  <c r="AI24" i="32"/>
  <c r="AI204" i="8"/>
  <c r="AI326" i="8" s="1"/>
  <c r="AI20" i="32"/>
  <c r="AI200" i="8"/>
  <c r="AI322" i="8" s="1"/>
  <c r="AI439" i="8" s="1"/>
  <c r="AI13" i="32"/>
  <c r="AI193" i="8"/>
  <c r="AI315" i="8" s="1"/>
  <c r="AI2" i="32"/>
  <c r="AD4" i="29"/>
  <c r="AI182" i="8"/>
  <c r="AI304" i="8" s="1"/>
  <c r="AJ5" i="32"/>
  <c r="AJ185" i="8"/>
  <c r="AJ307" i="8" s="1"/>
  <c r="AO26" i="32"/>
  <c r="AJ13" i="29"/>
  <c r="AO206" i="8"/>
  <c r="AO328" i="8" s="1"/>
  <c r="AQ24" i="32"/>
  <c r="AQ204" i="8"/>
  <c r="AQ326" i="8" s="1"/>
  <c r="AR11" i="32"/>
  <c r="AR191" i="8"/>
  <c r="AR313" i="8" s="1"/>
  <c r="AU6" i="32"/>
  <c r="AU186" i="8"/>
  <c r="AU308" i="8" s="1"/>
  <c r="AB224" i="8"/>
  <c r="AB346" i="8" s="1"/>
  <c r="AL45" i="32"/>
  <c r="AL225" i="8"/>
  <c r="AL347" i="8" s="1"/>
  <c r="AN46" i="32"/>
  <c r="AN226" i="8"/>
  <c r="AN348" i="8" s="1"/>
  <c r="N47" i="32"/>
  <c r="N227" i="8"/>
  <c r="N349" i="8" s="1"/>
  <c r="V47" i="32"/>
  <c r="V227" i="8"/>
  <c r="V349" i="8" s="1"/>
  <c r="AH47" i="32"/>
  <c r="J45" i="32"/>
  <c r="AD21" i="32"/>
  <c r="V21" i="32"/>
  <c r="AL15" i="32"/>
  <c r="N14" i="32"/>
  <c r="Z28" i="32"/>
  <c r="U26" i="32"/>
  <c r="L9" i="32"/>
  <c r="AR5" i="32"/>
  <c r="R18" i="32"/>
  <c r="Q15" i="32"/>
  <c r="AF5" i="32"/>
  <c r="AQ3" i="32"/>
  <c r="X218" i="8"/>
  <c r="X340" i="8" s="1"/>
  <c r="H206" i="8"/>
  <c r="H328" i="8" s="1"/>
  <c r="AM212" i="8"/>
  <c r="AM334" i="8" s="1"/>
  <c r="V201" i="8"/>
  <c r="V323" i="8" s="1"/>
  <c r="AU224" i="8"/>
  <c r="AU346" i="8" s="1"/>
  <c r="AR228" i="8"/>
  <c r="AR350" i="8" s="1"/>
  <c r="H193" i="8"/>
  <c r="H315" i="8" s="1"/>
  <c r="AF196" i="8"/>
  <c r="AF318" i="8" s="1"/>
  <c r="X196" i="8"/>
  <c r="X318" i="8" s="1"/>
  <c r="H204" i="8"/>
  <c r="H326" i="8" s="1"/>
  <c r="U214" i="8"/>
  <c r="U336" i="8" s="1"/>
  <c r="AN191" i="8"/>
  <c r="AN313" i="8" s="1"/>
  <c r="P204" i="8"/>
  <c r="P326" i="8" s="1"/>
  <c r="AS188" i="8"/>
  <c r="AS310" i="8" s="1"/>
  <c r="AP205" i="8"/>
  <c r="AP327" i="8" s="1"/>
  <c r="AE205" i="8"/>
  <c r="AE327" i="8" s="1"/>
  <c r="V205" i="8"/>
  <c r="V327" i="8" s="1"/>
  <c r="S204" i="8"/>
  <c r="S326" i="8" s="1"/>
  <c r="O204" i="8"/>
  <c r="O326" i="8" s="1"/>
  <c r="AK203" i="8"/>
  <c r="AK325" i="8" s="1"/>
  <c r="AF203" i="8"/>
  <c r="AF325" i="8" s="1"/>
  <c r="T203" i="8"/>
  <c r="T325" i="8" s="1"/>
  <c r="M202" i="8"/>
  <c r="M324" i="8" s="1"/>
  <c r="V198" i="8"/>
  <c r="V320" i="8" s="1"/>
  <c r="AU196" i="8"/>
  <c r="AU318" i="8" s="1"/>
  <c r="AI196" i="8"/>
  <c r="AI318" i="8" s="1"/>
  <c r="W196" i="8"/>
  <c r="W318" i="8" s="1"/>
  <c r="G196" i="8"/>
  <c r="AC195" i="8"/>
  <c r="AC317" i="8" s="1"/>
  <c r="AM194" i="8"/>
  <c r="AM316" i="8" s="1"/>
  <c r="AH194" i="8"/>
  <c r="AH316" i="8" s="1"/>
  <c r="AA194" i="8"/>
  <c r="AA316" i="8" s="1"/>
  <c r="AO192" i="8"/>
  <c r="AO314" i="8" s="1"/>
  <c r="AK192" i="8"/>
  <c r="AK314" i="8" s="1"/>
  <c r="V192" i="8"/>
  <c r="V314" i="8" s="1"/>
  <c r="Q192" i="8"/>
  <c r="Q314" i="8" s="1"/>
  <c r="AK191" i="8"/>
  <c r="AK313" i="8" s="1"/>
  <c r="Q191" i="8"/>
  <c r="Q313" i="8" s="1"/>
  <c r="AG188" i="8"/>
  <c r="AG310" i="8" s="1"/>
  <c r="S187" i="8"/>
  <c r="S309" i="8" s="1"/>
  <c r="Y185" i="8"/>
  <c r="Y307" i="8" s="1"/>
  <c r="AH183" i="8"/>
  <c r="AH305" i="8" s="1"/>
  <c r="O183" i="8"/>
  <c r="O305" i="8" s="1"/>
  <c r="K183" i="8"/>
  <c r="K305" i="8" s="1"/>
  <c r="AM228" i="8"/>
  <c r="AM350" i="8" s="1"/>
  <c r="AI228" i="8"/>
  <c r="AI350" i="8" s="1"/>
  <c r="T228" i="8"/>
  <c r="T350" i="8" s="1"/>
  <c r="S228" i="8"/>
  <c r="S350" i="8" s="1"/>
  <c r="AF226" i="8"/>
  <c r="AF348" i="8" s="1"/>
  <c r="G226" i="8"/>
  <c r="AA224" i="8"/>
  <c r="AA346" i="8" s="1"/>
  <c r="T224" i="8"/>
  <c r="T346" i="8" s="1"/>
  <c r="S224" i="8"/>
  <c r="S346" i="8" s="1"/>
  <c r="O224" i="8"/>
  <c r="O346" i="8" s="1"/>
  <c r="AL223" i="8"/>
  <c r="AL345" i="8" s="1"/>
  <c r="AD223" i="8"/>
  <c r="AD345" i="8" s="1"/>
  <c r="V223" i="8"/>
  <c r="V345" i="8" s="1"/>
  <c r="N223" i="8"/>
  <c r="N345" i="8" s="1"/>
  <c r="B4" i="29"/>
  <c r="C4" i="29"/>
  <c r="AA4" i="29"/>
  <c r="E13" i="29"/>
  <c r="AP15" i="29"/>
  <c r="AA16" i="29"/>
  <c r="AB222" i="8"/>
  <c r="AB344" i="8" s="1"/>
  <c r="AB437" i="8" s="1"/>
  <c r="AG211" i="8"/>
  <c r="AG333" i="8" s="1"/>
  <c r="AG435" i="8" s="1"/>
  <c r="N5" i="32"/>
  <c r="N185" i="8"/>
  <c r="N307" i="8" s="1"/>
  <c r="AC5" i="32"/>
  <c r="AE10" i="32"/>
  <c r="Z6" i="29"/>
  <c r="AG10" i="32"/>
  <c r="AB6" i="29"/>
  <c r="I11" i="32"/>
  <c r="AB12" i="32"/>
  <c r="AB192" i="8"/>
  <c r="AB314" i="8" s="1"/>
  <c r="T17" i="32"/>
  <c r="T197" i="8"/>
  <c r="T319" i="8" s="1"/>
  <c r="AF19" i="32"/>
  <c r="AU19" i="32"/>
  <c r="AU199" i="8"/>
  <c r="AU321" i="8" s="1"/>
  <c r="AA184" i="8"/>
  <c r="AA306" i="8" s="1"/>
  <c r="AA4" i="32"/>
  <c r="M10" i="32"/>
  <c r="M190" i="8"/>
  <c r="M312" i="8" s="1"/>
  <c r="U10" i="32"/>
  <c r="U190" i="8"/>
  <c r="U312" i="8" s="1"/>
  <c r="V27" i="32"/>
  <c r="V207" i="8"/>
  <c r="V329" i="8" s="1"/>
  <c r="AH27" i="32"/>
  <c r="AH207" i="8"/>
  <c r="AH329" i="8" s="1"/>
  <c r="AO207" i="8"/>
  <c r="AO329" i="8" s="1"/>
  <c r="N35" i="32"/>
  <c r="N215" i="8"/>
  <c r="N337" i="8" s="1"/>
  <c r="AK35" i="32"/>
  <c r="AK215" i="8"/>
  <c r="AK337" i="8" s="1"/>
  <c r="AM35" i="32"/>
  <c r="AM215" i="8"/>
  <c r="AM337" i="8" s="1"/>
  <c r="N2" i="32"/>
  <c r="N182" i="8"/>
  <c r="N304" i="8" s="1"/>
  <c r="AC2" i="32"/>
  <c r="AC182" i="8"/>
  <c r="AC304" i="8" s="1"/>
  <c r="AR26" i="32"/>
  <c r="AM13" i="29"/>
  <c r="K28" i="32"/>
  <c r="F17" i="29"/>
  <c r="W30" i="32"/>
  <c r="R19" i="29"/>
  <c r="AM30" i="32"/>
  <c r="AH19" i="29"/>
  <c r="AH31" i="32"/>
  <c r="AH211" i="8"/>
  <c r="AH333" i="8" s="1"/>
  <c r="AH435" i="8" s="1"/>
  <c r="S199" i="8"/>
  <c r="S321" i="8" s="1"/>
  <c r="S19" i="32"/>
  <c r="I224" i="8"/>
  <c r="I346" i="8" s="1"/>
  <c r="I44" i="32"/>
  <c r="AB193" i="8"/>
  <c r="AB315" i="8" s="1"/>
  <c r="AB13" i="32"/>
  <c r="M19" i="32"/>
  <c r="M199" i="8"/>
  <c r="M321" i="8" s="1"/>
  <c r="Z19" i="32"/>
  <c r="Z199" i="8"/>
  <c r="Z321" i="8" s="1"/>
  <c r="AM19" i="32"/>
  <c r="AM199" i="8"/>
  <c r="AM321" i="8" s="1"/>
  <c r="H223" i="8"/>
  <c r="H345" i="8" s="1"/>
  <c r="H43" i="32"/>
  <c r="AB226" i="8"/>
  <c r="AB348" i="8" s="1"/>
  <c r="AB46" i="32"/>
  <c r="Z4" i="32"/>
  <c r="Z184" i="8"/>
  <c r="Z306" i="8" s="1"/>
  <c r="AB2" i="32"/>
  <c r="AB182" i="8"/>
  <c r="AB304" i="8" s="1"/>
  <c r="G18" i="32"/>
  <c r="G198" i="8"/>
  <c r="J4" i="32"/>
  <c r="J184" i="8"/>
  <c r="J306" i="8" s="1"/>
  <c r="L4" i="32"/>
  <c r="L184" i="8"/>
  <c r="L306" i="8" s="1"/>
  <c r="AH13" i="32"/>
  <c r="AH193" i="8"/>
  <c r="AH315" i="8" s="1"/>
  <c r="AJ17" i="32"/>
  <c r="AJ197" i="8"/>
  <c r="AJ319" i="8" s="1"/>
  <c r="AN17" i="32"/>
  <c r="AN197" i="8"/>
  <c r="AN319" i="8" s="1"/>
  <c r="AP17" i="32"/>
  <c r="AP197" i="8"/>
  <c r="AP319" i="8" s="1"/>
  <c r="AR17" i="32"/>
  <c r="AR197" i="8"/>
  <c r="AR319" i="8" s="1"/>
  <c r="J18" i="32"/>
  <c r="J198" i="8"/>
  <c r="J320" i="8" s="1"/>
  <c r="P18" i="32"/>
  <c r="P198" i="8"/>
  <c r="P320" i="8" s="1"/>
  <c r="T18" i="32"/>
  <c r="T198" i="8"/>
  <c r="T320" i="8" s="1"/>
  <c r="Z18" i="32"/>
  <c r="Z198" i="8"/>
  <c r="Z320" i="8" s="1"/>
  <c r="AE23" i="32"/>
  <c r="AE203" i="8"/>
  <c r="AE325" i="8" s="1"/>
  <c r="AI23" i="32"/>
  <c r="AI203" i="8"/>
  <c r="AI325" i="8" s="1"/>
  <c r="AN222" i="8"/>
  <c r="AN344" i="8" s="1"/>
  <c r="AN437" i="8" s="1"/>
  <c r="AI15" i="29"/>
  <c r="AN42" i="32"/>
  <c r="P225" i="8"/>
  <c r="P347" i="8" s="1"/>
  <c r="P45" i="32"/>
  <c r="X199" i="8"/>
  <c r="X321" i="8" s="1"/>
  <c r="AG198" i="8"/>
  <c r="AG320" i="8" s="1"/>
  <c r="AF184" i="8"/>
  <c r="AF306" i="8" s="1"/>
  <c r="X226" i="8"/>
  <c r="X348" i="8" s="1"/>
  <c r="AO5" i="32"/>
  <c r="AO185" i="8"/>
  <c r="AO307" i="8" s="1"/>
  <c r="H12" i="32"/>
  <c r="H192" i="8"/>
  <c r="H314" i="8" s="1"/>
  <c r="L12" i="32"/>
  <c r="L192" i="8"/>
  <c r="L314" i="8" s="1"/>
  <c r="T12" i="32"/>
  <c r="T192" i="8"/>
  <c r="T314" i="8" s="1"/>
  <c r="AF12" i="32"/>
  <c r="AF192" i="8"/>
  <c r="AF314" i="8" s="1"/>
  <c r="AJ12" i="32"/>
  <c r="AJ192" i="8"/>
  <c r="AJ314" i="8" s="1"/>
  <c r="AN12" i="32"/>
  <c r="AN192" i="8"/>
  <c r="AN314" i="8" s="1"/>
  <c r="AR12" i="32"/>
  <c r="AR192" i="8"/>
  <c r="AR314" i="8" s="1"/>
  <c r="Z17" i="32"/>
  <c r="Z197" i="8"/>
  <c r="Z319" i="8" s="1"/>
  <c r="X203" i="8"/>
  <c r="X325" i="8" s="1"/>
  <c r="X23" i="32"/>
  <c r="AF27" i="32"/>
  <c r="AF207" i="8"/>
  <c r="AF329" i="8" s="1"/>
  <c r="AL222" i="8"/>
  <c r="AL344" i="8" s="1"/>
  <c r="AL437" i="8" s="1"/>
  <c r="AI4" i="32"/>
  <c r="AI184" i="8"/>
  <c r="AI306" i="8" s="1"/>
  <c r="AE198" i="8"/>
  <c r="AE320" i="8" s="1"/>
  <c r="AE18" i="32"/>
  <c r="AK19" i="32"/>
  <c r="AK199" i="8"/>
  <c r="AK321" i="8" s="1"/>
  <c r="Z8" i="32"/>
  <c r="Z188" i="8"/>
  <c r="Z310" i="8" s="1"/>
  <c r="AA197" i="8"/>
  <c r="AA319" i="8" s="1"/>
  <c r="AA17" i="32"/>
  <c r="AC19" i="32"/>
  <c r="AC199" i="8"/>
  <c r="AC321" i="8" s="1"/>
  <c r="AC11" i="32"/>
  <c r="AC191" i="8"/>
  <c r="AC313" i="8" s="1"/>
  <c r="AE36" i="32"/>
  <c r="Z5" i="29"/>
  <c r="AL39" i="32"/>
  <c r="AG8" i="29"/>
  <c r="J43" i="32"/>
  <c r="AE216" i="8"/>
  <c r="AE338" i="8" s="1"/>
  <c r="R45" i="32"/>
  <c r="AH197" i="8"/>
  <c r="AH319" i="8" s="1"/>
  <c r="G202" i="8"/>
  <c r="G211" i="8"/>
  <c r="G31" i="32"/>
  <c r="O2" i="32"/>
  <c r="O182" i="8"/>
  <c r="O304" i="8" s="1"/>
  <c r="J4" i="29"/>
  <c r="AK2" i="32"/>
  <c r="AK182" i="8"/>
  <c r="AK304" i="8" s="1"/>
  <c r="AF4" i="29"/>
  <c r="AJ3" i="32"/>
  <c r="AJ183" i="8"/>
  <c r="AJ305" i="8" s="1"/>
  <c r="AL3" i="32"/>
  <c r="AL183" i="8"/>
  <c r="AL305" i="8" s="1"/>
  <c r="AL184" i="8"/>
  <c r="AL306" i="8" s="1"/>
  <c r="AL4" i="32"/>
  <c r="AN4" i="32"/>
  <c r="AN184" i="8"/>
  <c r="AN306" i="8" s="1"/>
  <c r="S23" i="32"/>
  <c r="S203" i="8"/>
  <c r="S325" i="8" s="1"/>
  <c r="U23" i="32"/>
  <c r="P222" i="8"/>
  <c r="P344" i="8" s="1"/>
  <c r="P437" i="8" s="1"/>
  <c r="T222" i="8"/>
  <c r="T344" i="8" s="1"/>
  <c r="T437" i="8" s="1"/>
  <c r="AM4" i="32"/>
  <c r="AM184" i="8"/>
  <c r="AM306" i="8" s="1"/>
  <c r="AL5" i="32"/>
  <c r="AL185" i="8"/>
  <c r="AL307" i="8" s="1"/>
  <c r="AN5" i="32"/>
  <c r="AN185" i="8"/>
  <c r="AN307" i="8" s="1"/>
  <c r="AP5" i="32"/>
  <c r="AP185" i="8"/>
  <c r="AP307" i="8" s="1"/>
  <c r="AH12" i="32"/>
  <c r="AH192" i="8"/>
  <c r="AH314" i="8" s="1"/>
  <c r="AL12" i="32"/>
  <c r="AL192" i="8"/>
  <c r="AL314" i="8" s="1"/>
  <c r="Z13" i="32"/>
  <c r="Z193" i="8"/>
  <c r="Z315" i="8" s="1"/>
  <c r="V23" i="32"/>
  <c r="V203" i="8"/>
  <c r="V325" i="8" s="1"/>
  <c r="AB23" i="32"/>
  <c r="AB203" i="8"/>
  <c r="AB325" i="8" s="1"/>
  <c r="AL23" i="32"/>
  <c r="AL203" i="8"/>
  <c r="AL325" i="8" s="1"/>
  <c r="Q42" i="32"/>
  <c r="L15" i="29"/>
  <c r="Q222" i="8"/>
  <c r="Q344" i="8" s="1"/>
  <c r="Q437" i="8" s="1"/>
  <c r="T15" i="29"/>
  <c r="Y222" i="8"/>
  <c r="Y344" i="8" s="1"/>
  <c r="Y437" i="8" s="1"/>
  <c r="AD222" i="8"/>
  <c r="AD344" i="8" s="1"/>
  <c r="AD437" i="8" s="1"/>
  <c r="AG42" i="32"/>
  <c r="AG222" i="8"/>
  <c r="AG344" i="8" s="1"/>
  <c r="AG437" i="8" s="1"/>
  <c r="AB15" i="29"/>
  <c r="AO42" i="32"/>
  <c r="AJ15" i="29"/>
  <c r="AO222" i="8"/>
  <c r="AO344" i="8" s="1"/>
  <c r="AO437" i="8" s="1"/>
  <c r="AS222" i="8"/>
  <c r="AS344" i="8" s="1"/>
  <c r="AS437" i="8" s="1"/>
  <c r="AN15" i="29"/>
  <c r="Q45" i="32"/>
  <c r="Q225" i="8"/>
  <c r="Q347" i="8" s="1"/>
  <c r="Z6" i="32"/>
  <c r="Z186" i="8"/>
  <c r="Z308" i="8" s="1"/>
  <c r="Z182" i="8"/>
  <c r="Z304" i="8" s="1"/>
  <c r="U4" i="29"/>
  <c r="Z2" i="32"/>
  <c r="AC25" i="32"/>
  <c r="AC205" i="8"/>
  <c r="AC327" i="8" s="1"/>
  <c r="AC21" i="32"/>
  <c r="AC201" i="8"/>
  <c r="AC323" i="8" s="1"/>
  <c r="X9" i="29"/>
  <c r="G15" i="32"/>
  <c r="G195" i="8"/>
  <c r="G32" i="32"/>
  <c r="B22" i="29"/>
  <c r="AU3" i="32"/>
  <c r="AU183" i="8"/>
  <c r="AU305" i="8" s="1"/>
  <c r="I4" i="32"/>
  <c r="I184" i="8"/>
  <c r="I306" i="8" s="1"/>
  <c r="M4" i="32"/>
  <c r="M184" i="8"/>
  <c r="M306" i="8" s="1"/>
  <c r="P4" i="32"/>
  <c r="P184" i="8"/>
  <c r="P306" i="8" s="1"/>
  <c r="AI17" i="32"/>
  <c r="AI197" i="8"/>
  <c r="AI319" i="8" s="1"/>
  <c r="AK17" i="32"/>
  <c r="AK197" i="8"/>
  <c r="AK319" i="8" s="1"/>
  <c r="K18" i="32"/>
  <c r="K198" i="8"/>
  <c r="K320" i="8" s="1"/>
  <c r="O18" i="32"/>
  <c r="O198" i="8"/>
  <c r="O320" i="8" s="1"/>
  <c r="S18" i="32"/>
  <c r="S198" i="8"/>
  <c r="S320" i="8" s="1"/>
  <c r="W18" i="32"/>
  <c r="W198" i="8"/>
  <c r="W320" i="8" s="1"/>
  <c r="AA18" i="32"/>
  <c r="AA198" i="8"/>
  <c r="AA320" i="8" s="1"/>
  <c r="AF18" i="32"/>
  <c r="AF198" i="8"/>
  <c r="AF320" i="8" s="1"/>
  <c r="W19" i="32"/>
  <c r="W199" i="8"/>
  <c r="W321" i="8" s="1"/>
  <c r="Y207" i="8"/>
  <c r="Y329" i="8" s="1"/>
  <c r="AT2" i="32"/>
  <c r="AT182" i="8"/>
  <c r="AT304" i="8" s="1"/>
  <c r="S184" i="8"/>
  <c r="S306" i="8" s="1"/>
  <c r="S4" i="32"/>
  <c r="AO6" i="32"/>
  <c r="AO186" i="8"/>
  <c r="AO308" i="8" s="1"/>
  <c r="M21" i="32"/>
  <c r="H9" i="29"/>
  <c r="Q21" i="32"/>
  <c r="L9" i="29"/>
  <c r="Q207" i="8"/>
  <c r="Q329" i="8" s="1"/>
  <c r="AM31" i="32"/>
  <c r="AM211" i="8"/>
  <c r="AM333" i="8" s="1"/>
  <c r="AM435" i="8" s="1"/>
  <c r="I32" i="32"/>
  <c r="D22" i="29"/>
  <c r="AO32" i="32"/>
  <c r="AO212" i="8"/>
  <c r="AO334" i="8" s="1"/>
  <c r="AS212" i="8"/>
  <c r="AS334" i="8" s="1"/>
  <c r="AN22" i="29"/>
  <c r="AQ215" i="8"/>
  <c r="AQ337" i="8" s="1"/>
  <c r="G8" i="32"/>
  <c r="V2" i="32"/>
  <c r="AO182" i="8"/>
  <c r="AO304" i="8" s="1"/>
  <c r="AO2" i="32"/>
  <c r="R3" i="32"/>
  <c r="Y3" i="32"/>
  <c r="Y10" i="32"/>
  <c r="Y190" i="8"/>
  <c r="Y312" i="8" s="1"/>
  <c r="AH21" i="32"/>
  <c r="AH201" i="8"/>
  <c r="AH323" i="8" s="1"/>
  <c r="AT201" i="8"/>
  <c r="AT323" i="8" s="1"/>
  <c r="AO9" i="29"/>
  <c r="H212" i="8"/>
  <c r="H334" i="8" s="1"/>
  <c r="AE32" i="32"/>
  <c r="AE212" i="8"/>
  <c r="AE334" i="8" s="1"/>
  <c r="AN212" i="8"/>
  <c r="AN334" i="8" s="1"/>
  <c r="AS32" i="32"/>
  <c r="AP33" i="32"/>
  <c r="AP213" i="8"/>
  <c r="AP335" i="8" s="1"/>
  <c r="AA2" i="32"/>
  <c r="Z185" i="8"/>
  <c r="Z307" i="8" s="1"/>
  <c r="Z5" i="32"/>
  <c r="S9" i="32"/>
  <c r="V9" i="32"/>
  <c r="AR22" i="32"/>
  <c r="AP19" i="29"/>
  <c r="AU30" i="32"/>
  <c r="AE6" i="32"/>
  <c r="X14" i="32"/>
  <c r="AQ29" i="32"/>
  <c r="L10" i="29"/>
  <c r="AJ216" i="8"/>
  <c r="AJ338" i="8" s="1"/>
  <c r="AI8" i="29"/>
  <c r="G216" i="8"/>
  <c r="G36" i="32"/>
  <c r="S210" i="8"/>
  <c r="S332" i="8" s="1"/>
  <c r="N19" i="29"/>
  <c r="S30" i="32"/>
  <c r="AH33" i="32"/>
  <c r="AH213" i="8"/>
  <c r="AH335" i="8" s="1"/>
  <c r="R17" i="29"/>
  <c r="W208" i="8"/>
  <c r="W330" i="8" s="1"/>
  <c r="W28" i="32"/>
  <c r="AU31" i="32"/>
  <c r="AU211" i="8"/>
  <c r="AU333" i="8" s="1"/>
  <c r="AU435" i="8" s="1"/>
  <c r="AP20" i="29"/>
  <c r="G26" i="32"/>
  <c r="G206" i="8"/>
  <c r="B16" i="29"/>
  <c r="B13" i="29"/>
  <c r="P5" i="32"/>
  <c r="P185" i="8"/>
  <c r="P307" i="8" s="1"/>
  <c r="Q9" i="32"/>
  <c r="Q189" i="8"/>
  <c r="Q311" i="8" s="1"/>
  <c r="AK9" i="32"/>
  <c r="AK189" i="8"/>
  <c r="AK311" i="8" s="1"/>
  <c r="M11" i="32"/>
  <c r="M191" i="8"/>
  <c r="M313" i="8" s="1"/>
  <c r="U13" i="32"/>
  <c r="U193" i="8"/>
  <c r="U315" i="8" s="1"/>
  <c r="M14" i="32"/>
  <c r="M194" i="8"/>
  <c r="M316" i="8" s="1"/>
  <c r="AP16" i="32"/>
  <c r="AP196" i="8"/>
  <c r="AP318" i="8" s="1"/>
  <c r="AF17" i="32"/>
  <c r="AF197" i="8"/>
  <c r="AF319" i="8" s="1"/>
  <c r="AM17" i="32"/>
  <c r="AM197" i="8"/>
  <c r="AM319" i="8" s="1"/>
  <c r="AJ224" i="8"/>
  <c r="AJ346" i="8" s="1"/>
  <c r="T45" i="32"/>
  <c r="T225" i="8"/>
  <c r="T347" i="8" s="1"/>
  <c r="G48" i="32"/>
  <c r="G228" i="8"/>
  <c r="AC27" i="32"/>
  <c r="AC207" i="8"/>
  <c r="AC329" i="8" s="1"/>
  <c r="Q210" i="8"/>
  <c r="Q332" i="8" s="1"/>
  <c r="L19" i="29"/>
  <c r="U30" i="32"/>
  <c r="P19" i="29"/>
  <c r="Y30" i="32"/>
  <c r="Y210" i="8"/>
  <c r="Y332" i="8" s="1"/>
  <c r="T19" i="29"/>
  <c r="AB30" i="32"/>
  <c r="AB210" i="8"/>
  <c r="AB332" i="8" s="1"/>
  <c r="W19" i="29"/>
  <c r="AE30" i="32"/>
  <c r="Z19" i="29"/>
  <c r="K33" i="32"/>
  <c r="K213" i="8"/>
  <c r="K335" i="8" s="1"/>
  <c r="AE33" i="32"/>
  <c r="AE213" i="8"/>
  <c r="AE335" i="8" s="1"/>
  <c r="AK33" i="32"/>
  <c r="AK213" i="8"/>
  <c r="AK335" i="8" s="1"/>
  <c r="AU33" i="32"/>
  <c r="AU213" i="8"/>
  <c r="AU335" i="8" s="1"/>
  <c r="I214" i="8"/>
  <c r="I336" i="8" s="1"/>
  <c r="I34" i="32"/>
  <c r="H31" i="32"/>
  <c r="H211" i="8"/>
  <c r="H333" i="8" s="1"/>
  <c r="H435" i="8" s="1"/>
  <c r="L31" i="32"/>
  <c r="L211" i="8"/>
  <c r="L333" i="8" s="1"/>
  <c r="L435" i="8" s="1"/>
  <c r="M28" i="32"/>
  <c r="H17" i="29"/>
  <c r="O32" i="32"/>
  <c r="O212" i="8"/>
  <c r="O334" i="8" s="1"/>
  <c r="J22" i="29"/>
  <c r="P31" i="32"/>
  <c r="P211" i="8"/>
  <c r="P333" i="8" s="1"/>
  <c r="P435" i="8" s="1"/>
  <c r="Q211" i="8"/>
  <c r="Q333" i="8" s="1"/>
  <c r="Q435" i="8" s="1"/>
  <c r="R28" i="32"/>
  <c r="R208" i="8"/>
  <c r="R330" i="8" s="1"/>
  <c r="U32" i="32"/>
  <c r="P22" i="29"/>
  <c r="V211" i="8"/>
  <c r="V333" i="8" s="1"/>
  <c r="V435" i="8" s="1"/>
  <c r="Q20" i="29"/>
  <c r="Y32" i="32"/>
  <c r="Y212" i="8"/>
  <c r="Y334" i="8" s="1"/>
  <c r="T22" i="29"/>
  <c r="Z31" i="32"/>
  <c r="Z211" i="8"/>
  <c r="Z333" i="8" s="1"/>
  <c r="Z435" i="8" s="1"/>
  <c r="U20" i="29"/>
  <c r="AA208" i="8"/>
  <c r="AA330" i="8" s="1"/>
  <c r="AA28" i="32"/>
  <c r="V17" i="29"/>
  <c r="AN208" i="8"/>
  <c r="AN330" i="8" s="1"/>
  <c r="AP32" i="32"/>
  <c r="AP212" i="8"/>
  <c r="AP334" i="8" s="1"/>
  <c r="AQ211" i="8"/>
  <c r="AQ333" i="8" s="1"/>
  <c r="AQ435" i="8" s="1"/>
  <c r="AL20" i="29"/>
  <c r="AR208" i="8"/>
  <c r="AR330" i="8" s="1"/>
  <c r="AV221" i="8"/>
  <c r="AV343" i="8" s="1"/>
  <c r="AV220" i="8"/>
  <c r="AV342" i="8" s="1"/>
  <c r="AV192" i="8"/>
  <c r="AV314" i="8" s="1"/>
  <c r="Z43" i="32"/>
  <c r="AK13" i="32"/>
  <c r="AB5" i="32"/>
  <c r="AI190" i="8"/>
  <c r="AI312" i="8" s="1"/>
  <c r="G209" i="8"/>
  <c r="N210" i="8"/>
  <c r="N332" i="8" s="1"/>
  <c r="AT210" i="8"/>
  <c r="AT332" i="8" s="1"/>
  <c r="AL226" i="8"/>
  <c r="AL348" i="8" s="1"/>
  <c r="G213" i="8"/>
  <c r="V182" i="8"/>
  <c r="V304" i="8" s="1"/>
  <c r="AN193" i="8"/>
  <c r="AN315" i="8" s="1"/>
  <c r="T226" i="8"/>
  <c r="T348" i="8" s="1"/>
  <c r="M225" i="8"/>
  <c r="M347" i="8" s="1"/>
  <c r="AI186" i="8"/>
  <c r="AI308" i="8" s="1"/>
  <c r="AH191" i="8"/>
  <c r="AH313" i="8" s="1"/>
  <c r="G197" i="8"/>
  <c r="AE194" i="8"/>
  <c r="AE316" i="8" s="1"/>
  <c r="P191" i="8"/>
  <c r="P313" i="8" s="1"/>
  <c r="AM185" i="8"/>
  <c r="AM307" i="8" s="1"/>
  <c r="X6" i="29"/>
  <c r="AD6" i="29"/>
  <c r="AP6" i="29"/>
  <c r="AK22" i="29"/>
  <c r="AO22" i="29"/>
  <c r="H3" i="32"/>
  <c r="H183" i="8"/>
  <c r="H305" i="8" s="1"/>
  <c r="U4" i="32"/>
  <c r="U184" i="8"/>
  <c r="U306" i="8" s="1"/>
  <c r="W4" i="32"/>
  <c r="W184" i="8"/>
  <c r="W306" i="8" s="1"/>
  <c r="AP22" i="32"/>
  <c r="AP202" i="8"/>
  <c r="AP324" i="8" s="1"/>
  <c r="AL29" i="32"/>
  <c r="AL209" i="8"/>
  <c r="AL331" i="8" s="1"/>
  <c r="Q30" i="32"/>
  <c r="J31" i="32"/>
  <c r="J211" i="8"/>
  <c r="J333" i="8" s="1"/>
  <c r="J435" i="8" s="1"/>
  <c r="AL211" i="8"/>
  <c r="AL333" i="8" s="1"/>
  <c r="AL435" i="8" s="1"/>
  <c r="AG20" i="29"/>
  <c r="AO211" i="8"/>
  <c r="AO333" i="8" s="1"/>
  <c r="AO435" i="8" s="1"/>
  <c r="AQ31" i="32"/>
  <c r="K32" i="32"/>
  <c r="F22" i="29"/>
  <c r="K212" i="8"/>
  <c r="K334" i="8" s="1"/>
  <c r="M33" i="32"/>
  <c r="M213" i="8"/>
  <c r="M335" i="8" s="1"/>
  <c r="AS34" i="32"/>
  <c r="AS214" i="8"/>
  <c r="AS336" i="8" s="1"/>
  <c r="G19" i="32"/>
  <c r="G24" i="32"/>
  <c r="G208" i="8"/>
  <c r="B17" i="29"/>
  <c r="V5" i="32"/>
  <c r="AD5" i="32"/>
  <c r="AG6" i="32"/>
  <c r="M9" i="32"/>
  <c r="M189" i="8"/>
  <c r="M311" i="8" s="1"/>
  <c r="AA9" i="32"/>
  <c r="AA189" i="8"/>
  <c r="AA311" i="8" s="1"/>
  <c r="AO9" i="32"/>
  <c r="S10" i="32"/>
  <c r="N6" i="29"/>
  <c r="AB10" i="32"/>
  <c r="AJ11" i="32"/>
  <c r="O13" i="32"/>
  <c r="O193" i="8"/>
  <c r="O315" i="8" s="1"/>
  <c r="Q13" i="32"/>
  <c r="Q193" i="8"/>
  <c r="Q315" i="8" s="1"/>
  <c r="S13" i="32"/>
  <c r="AS13" i="32"/>
  <c r="I14" i="32"/>
  <c r="I194" i="8"/>
  <c r="I316" i="8" s="1"/>
  <c r="K14" i="32"/>
  <c r="P14" i="32"/>
  <c r="AB14" i="32"/>
  <c r="M15" i="32"/>
  <c r="AO15" i="32"/>
  <c r="AO195" i="8"/>
  <c r="AO317" i="8" s="1"/>
  <c r="AQ17" i="32"/>
  <c r="AQ197" i="8"/>
  <c r="AQ319" i="8" s="1"/>
  <c r="AT222" i="8"/>
  <c r="AT344" i="8" s="1"/>
  <c r="AT437" i="8" s="1"/>
  <c r="AI44" i="32"/>
  <c r="AI224" i="8"/>
  <c r="AI346" i="8" s="1"/>
  <c r="AQ44" i="32"/>
  <c r="AQ224" i="8"/>
  <c r="AQ346" i="8" s="1"/>
  <c r="AK46" i="32"/>
  <c r="AK226" i="8"/>
  <c r="AK348" i="8" s="1"/>
  <c r="AR46" i="32"/>
  <c r="AR226" i="8"/>
  <c r="AR348" i="8" s="1"/>
  <c r="AQ47" i="32"/>
  <c r="AQ227" i="8"/>
  <c r="AQ349" i="8" s="1"/>
  <c r="G190" i="8"/>
  <c r="H190" i="8"/>
  <c r="H312" i="8" s="1"/>
  <c r="H10" i="32"/>
  <c r="C6" i="29"/>
  <c r="T10" i="32"/>
  <c r="O6" i="29"/>
  <c r="X10" i="32"/>
  <c r="S6" i="29"/>
  <c r="AA190" i="8"/>
  <c r="AA312" i="8" s="1"/>
  <c r="V6" i="29"/>
  <c r="AI6" i="29"/>
  <c r="AN10" i="32"/>
  <c r="AR10" i="32"/>
  <c r="AM6" i="29"/>
  <c r="P207" i="8"/>
  <c r="P329" i="8" s="1"/>
  <c r="P27" i="32"/>
  <c r="T27" i="32"/>
  <c r="T207" i="8"/>
  <c r="T329" i="8" s="1"/>
  <c r="X207" i="8"/>
  <c r="X329" i="8" s="1"/>
  <c r="X27" i="32"/>
  <c r="AA27" i="32"/>
  <c r="AA207" i="8"/>
  <c r="AA329" i="8" s="1"/>
  <c r="AI27" i="32"/>
  <c r="AI207" i="8"/>
  <c r="AI329" i="8" s="1"/>
  <c r="L30" i="32"/>
  <c r="L210" i="8"/>
  <c r="L332" i="8" s="1"/>
  <c r="P30" i="32"/>
  <c r="P210" i="8"/>
  <c r="P332" i="8" s="1"/>
  <c r="K19" i="29"/>
  <c r="AG30" i="32"/>
  <c r="AG210" i="8"/>
  <c r="AG332" i="8" s="1"/>
  <c r="AB19" i="29"/>
  <c r="AJ30" i="32"/>
  <c r="AJ210" i="8"/>
  <c r="AJ332" i="8" s="1"/>
  <c r="AE19" i="29"/>
  <c r="I33" i="32"/>
  <c r="I213" i="8"/>
  <c r="I335" i="8" s="1"/>
  <c r="W33" i="32"/>
  <c r="W213" i="8"/>
  <c r="W335" i="8" s="1"/>
  <c r="AM33" i="32"/>
  <c r="AM213" i="8"/>
  <c r="AM335" i="8" s="1"/>
  <c r="AS33" i="32"/>
  <c r="AS213" i="8"/>
  <c r="AS335" i="8" s="1"/>
  <c r="AE34" i="32"/>
  <c r="AE214" i="8"/>
  <c r="AE336" i="8" s="1"/>
  <c r="AM222" i="8"/>
  <c r="AM344" i="8" s="1"/>
  <c r="AM437" i="8" s="1"/>
  <c r="AF31" i="32"/>
  <c r="AF211" i="8"/>
  <c r="AF333" i="8" s="1"/>
  <c r="AF435" i="8" s="1"/>
  <c r="AQ19" i="32"/>
  <c r="AQ199" i="8"/>
  <c r="AQ321" i="8" s="1"/>
  <c r="AS9" i="32"/>
  <c r="AS189" i="8"/>
  <c r="AS311" i="8" s="1"/>
  <c r="J193" i="8"/>
  <c r="J315" i="8" s="1"/>
  <c r="AP187" i="8"/>
  <c r="AP309" i="8" s="1"/>
  <c r="I186" i="8"/>
  <c r="I308" i="8" s="1"/>
  <c r="B20" i="29"/>
  <c r="M17" i="29"/>
  <c r="C20" i="29"/>
  <c r="G20" i="29"/>
  <c r="K20" i="29"/>
  <c r="AA20" i="29"/>
  <c r="L213" i="8"/>
  <c r="L335" i="8" s="1"/>
  <c r="AN2" i="32"/>
  <c r="AN182" i="8"/>
  <c r="AN304" i="8" s="1"/>
  <c r="AP2" i="32"/>
  <c r="AS2" i="32"/>
  <c r="AN4" i="29"/>
  <c r="AS182" i="8"/>
  <c r="AS304" i="8" s="1"/>
  <c r="S208" i="8"/>
  <c r="S330" i="8" s="1"/>
  <c r="N17" i="29"/>
  <c r="AE211" i="8"/>
  <c r="AE333" i="8" s="1"/>
  <c r="AE435" i="8" s="1"/>
  <c r="Z20" i="29"/>
  <c r="AK211" i="8"/>
  <c r="AK333" i="8" s="1"/>
  <c r="AK435" i="8" s="1"/>
  <c r="AS211" i="8"/>
  <c r="AS333" i="8" s="1"/>
  <c r="AS435" i="8" s="1"/>
  <c r="J212" i="8"/>
  <c r="J334" i="8" s="1"/>
  <c r="E22" i="29"/>
  <c r="M212" i="8"/>
  <c r="M334" i="8" s="1"/>
  <c r="H22" i="29"/>
  <c r="R33" i="32"/>
  <c r="R213" i="8"/>
  <c r="R335" i="8" s="1"/>
  <c r="AP35" i="32"/>
  <c r="AP215" i="8"/>
  <c r="AP337" i="8" s="1"/>
  <c r="AT35" i="32"/>
  <c r="AT215" i="8"/>
  <c r="AT337" i="8" s="1"/>
  <c r="AB4" i="29"/>
  <c r="AG182" i="8"/>
  <c r="AG304" i="8" s="1"/>
  <c r="AM3" i="32"/>
  <c r="AM183" i="8"/>
  <c r="AM305" i="8" s="1"/>
  <c r="J21" i="32"/>
  <c r="E9" i="29"/>
  <c r="L201" i="8"/>
  <c r="L323" i="8" s="1"/>
  <c r="G9" i="29"/>
  <c r="S206" i="8"/>
  <c r="S328" i="8" s="1"/>
  <c r="N16" i="29"/>
  <c r="N13" i="29"/>
  <c r="G34" i="32"/>
  <c r="L182" i="8"/>
  <c r="L304" i="8" s="1"/>
  <c r="L2" i="32"/>
  <c r="AE2" i="32"/>
  <c r="AE182" i="8"/>
  <c r="AE304" i="8" s="1"/>
  <c r="Z4" i="29"/>
  <c r="AG2" i="32"/>
  <c r="AE3" i="32"/>
  <c r="AK3" i="32"/>
  <c r="AT6" i="32"/>
  <c r="H21" i="32"/>
  <c r="L21" i="32"/>
  <c r="Q26" i="32"/>
  <c r="L13" i="29"/>
  <c r="S26" i="32"/>
  <c r="R16" i="29"/>
  <c r="R13" i="29"/>
  <c r="Y26" i="32"/>
  <c r="T13" i="29"/>
  <c r="AF13" i="29"/>
  <c r="AN13" i="29"/>
  <c r="S31" i="32"/>
  <c r="S211" i="8"/>
  <c r="S333" i="8" s="1"/>
  <c r="S435" i="8" s="1"/>
  <c r="W31" i="32"/>
  <c r="W211" i="8"/>
  <c r="W333" i="8" s="1"/>
  <c r="W435" i="8" s="1"/>
  <c r="P2" i="32"/>
  <c r="P182" i="8"/>
  <c r="P304" i="8" s="1"/>
  <c r="AI28" i="32"/>
  <c r="O31" i="32"/>
  <c r="O211" i="8"/>
  <c r="O333" i="8" s="1"/>
  <c r="O435" i="8" s="1"/>
  <c r="AJ212" i="8"/>
  <c r="AJ334" i="8" s="1"/>
  <c r="A4" i="29"/>
  <c r="A8" i="29"/>
  <c r="A20" i="29"/>
  <c r="AT57" i="5" l="1"/>
  <c r="AT177" i="8" s="1"/>
  <c r="AT175" i="8"/>
  <c r="G318" i="8"/>
  <c r="G304" i="8"/>
  <c r="BD182" i="8"/>
  <c r="G305" i="8"/>
  <c r="G335" i="8"/>
  <c r="BD213" i="8"/>
  <c r="G331" i="8"/>
  <c r="BD209" i="8"/>
  <c r="G338" i="8"/>
  <c r="G324" i="8"/>
  <c r="BD202" i="8"/>
  <c r="G309" i="8"/>
  <c r="G322" i="8"/>
  <c r="G439" i="8" s="1"/>
  <c r="G308" i="8"/>
  <c r="BD186" i="8"/>
  <c r="G329" i="8"/>
  <c r="BD207" i="8"/>
  <c r="G307" i="8"/>
  <c r="G344" i="8"/>
  <c r="G437" i="8" s="1"/>
  <c r="BD222" i="8"/>
  <c r="G349" i="8"/>
  <c r="BD227" i="8"/>
  <c r="G313" i="8"/>
  <c r="BD191" i="8"/>
  <c r="G345" i="8"/>
  <c r="BD223" i="8"/>
  <c r="G404" i="8"/>
  <c r="G436" i="8" s="1"/>
  <c r="G393" i="8"/>
  <c r="G434" i="8" s="1"/>
  <c r="BD272" i="8"/>
  <c r="G385" i="8"/>
  <c r="BD264" i="8"/>
  <c r="G369" i="8"/>
  <c r="BD248" i="8"/>
  <c r="BD267" i="8"/>
  <c r="G368" i="8"/>
  <c r="BD247" i="8"/>
  <c r="G371" i="8"/>
  <c r="BD250" i="8"/>
  <c r="G414" i="8"/>
  <c r="BD293" i="8"/>
  <c r="G394" i="8"/>
  <c r="G410" i="8"/>
  <c r="G397" i="8"/>
  <c r="BD276" i="8"/>
  <c r="A202" i="8"/>
  <c r="A206" i="8"/>
  <c r="A220" i="8"/>
  <c r="BD278" i="8"/>
  <c r="BD160" i="8"/>
  <c r="BD258" i="8"/>
  <c r="BD148" i="8"/>
  <c r="S53" i="5"/>
  <c r="S54" i="5"/>
  <c r="S174" i="8" s="1"/>
  <c r="S55" i="5"/>
  <c r="X53" i="5"/>
  <c r="H54" i="5"/>
  <c r="H174" i="8" s="1"/>
  <c r="AJ54" i="5"/>
  <c r="AJ174" i="8" s="1"/>
  <c r="P55" i="5"/>
  <c r="AV55" i="5"/>
  <c r="AY53" i="5"/>
  <c r="AY54" i="5"/>
  <c r="AY174" i="8" s="1"/>
  <c r="AU55" i="5"/>
  <c r="T53" i="5"/>
  <c r="AZ53" i="5"/>
  <c r="AN54" i="5"/>
  <c r="AN174" i="8" s="1"/>
  <c r="AB55" i="5"/>
  <c r="G53" i="5"/>
  <c r="U53" i="5"/>
  <c r="AK53" i="5"/>
  <c r="BA53" i="5"/>
  <c r="U54" i="5"/>
  <c r="U174" i="8" s="1"/>
  <c r="AK54" i="5"/>
  <c r="AK174" i="8" s="1"/>
  <c r="BA54" i="5"/>
  <c r="BA174" i="8" s="1"/>
  <c r="U55" i="5"/>
  <c r="AK55" i="5"/>
  <c r="BA55" i="5"/>
  <c r="AU53" i="5"/>
  <c r="AU54" i="5"/>
  <c r="AU174" i="8" s="1"/>
  <c r="AY55" i="5"/>
  <c r="R53" i="5"/>
  <c r="AH53" i="5"/>
  <c r="AX53" i="5"/>
  <c r="R54" i="5"/>
  <c r="R174" i="8" s="1"/>
  <c r="AH54" i="5"/>
  <c r="AH174" i="8" s="1"/>
  <c r="AX54" i="5"/>
  <c r="AX174" i="8" s="1"/>
  <c r="R55" i="5"/>
  <c r="AH55" i="5"/>
  <c r="AX55" i="5"/>
  <c r="AI23" i="48"/>
  <c r="AI71" i="48" s="1"/>
  <c r="AB23" i="48"/>
  <c r="S23" i="48"/>
  <c r="S71" i="48" s="1"/>
  <c r="BB23" i="48"/>
  <c r="AL23" i="48"/>
  <c r="V23" i="48"/>
  <c r="V71" i="48" s="1"/>
  <c r="F23" i="48"/>
  <c r="AO23" i="48"/>
  <c r="Y23" i="48"/>
  <c r="Y71" i="48" s="1"/>
  <c r="I23" i="48"/>
  <c r="I71" i="48" s="1"/>
  <c r="AE23" i="48"/>
  <c r="AE71" i="48" s="1"/>
  <c r="BD23" i="48"/>
  <c r="X23" i="48"/>
  <c r="X71" i="48" s="1"/>
  <c r="AJ23" i="48"/>
  <c r="AY23" i="48"/>
  <c r="K23" i="48"/>
  <c r="K71" i="48" s="1"/>
  <c r="AX23" i="48"/>
  <c r="AX71" i="48" s="1"/>
  <c r="AH23" i="48"/>
  <c r="R23" i="48"/>
  <c r="R71" i="48" s="1"/>
  <c r="BA23" i="48"/>
  <c r="AK23" i="48"/>
  <c r="AK71" i="48" s="1"/>
  <c r="U23" i="48"/>
  <c r="U71" i="48" s="1"/>
  <c r="BC23" i="48"/>
  <c r="BC71" i="48" s="1"/>
  <c r="W23" i="48"/>
  <c r="W71" i="48" s="1"/>
  <c r="AV23" i="48"/>
  <c r="P23" i="48"/>
  <c r="P71" i="48" s="1"/>
  <c r="AZ23" i="48"/>
  <c r="AZ71" i="48" s="1"/>
  <c r="AQ23" i="48"/>
  <c r="L23" i="48"/>
  <c r="L71" i="48" s="1"/>
  <c r="AA23" i="48"/>
  <c r="AT23" i="48"/>
  <c r="AT71" i="48" s="1"/>
  <c r="AD23" i="48"/>
  <c r="N23" i="48"/>
  <c r="N71" i="48" s="1"/>
  <c r="AW23" i="48"/>
  <c r="AG23" i="48"/>
  <c r="AG71" i="48" s="1"/>
  <c r="Q23" i="48"/>
  <c r="Q71" i="48" s="1"/>
  <c r="AU23" i="48"/>
  <c r="AU71" i="48" s="1"/>
  <c r="O23" i="48"/>
  <c r="O71" i="48" s="1"/>
  <c r="AN23" i="48"/>
  <c r="AN71" i="48" s="1"/>
  <c r="H23" i="48"/>
  <c r="H71" i="48" s="1"/>
  <c r="AR23" i="48"/>
  <c r="AR71" i="48" s="1"/>
  <c r="AP23" i="48"/>
  <c r="AP71" i="48" s="1"/>
  <c r="AC23" i="48"/>
  <c r="AC71" i="48" s="1"/>
  <c r="AF23" i="48"/>
  <c r="G23" i="48"/>
  <c r="G71" i="48" s="1"/>
  <c r="Z23" i="48"/>
  <c r="M23" i="48"/>
  <c r="M71" i="48" s="1"/>
  <c r="AS23" i="48"/>
  <c r="J23" i="48"/>
  <c r="J71" i="48" s="1"/>
  <c r="AM23" i="48"/>
  <c r="T23" i="48"/>
  <c r="T71" i="48" s="1"/>
  <c r="AX40" i="48"/>
  <c r="AX88" i="48" s="1"/>
  <c r="AW40" i="48"/>
  <c r="AW88" i="48" s="1"/>
  <c r="AG40" i="48"/>
  <c r="AG88" i="48" s="1"/>
  <c r="Q40" i="48"/>
  <c r="Q88" i="48" s="1"/>
  <c r="AR40" i="48"/>
  <c r="AR88" i="48" s="1"/>
  <c r="V40" i="48"/>
  <c r="V88" i="48" s="1"/>
  <c r="BC40" i="48"/>
  <c r="BC88" i="48" s="1"/>
  <c r="AB40" i="48"/>
  <c r="AB88" i="48" s="1"/>
  <c r="G40" i="48"/>
  <c r="G88" i="48" s="1"/>
  <c r="S40" i="48"/>
  <c r="S88" i="48" s="1"/>
  <c r="T40" i="48"/>
  <c r="T88" i="48" s="1"/>
  <c r="AV40" i="48"/>
  <c r="AV88" i="48" s="1"/>
  <c r="AT40" i="48"/>
  <c r="AT88" i="48" s="1"/>
  <c r="AS40" i="48"/>
  <c r="AS88" i="48" s="1"/>
  <c r="AC40" i="48"/>
  <c r="AC88" i="48" s="1"/>
  <c r="M40" i="48"/>
  <c r="M88" i="48" s="1"/>
  <c r="AL40" i="48"/>
  <c r="AL88" i="48" s="1"/>
  <c r="P40" i="48"/>
  <c r="P88" i="48" s="1"/>
  <c r="AU40" i="48"/>
  <c r="AU88" i="48" s="1"/>
  <c r="W40" i="48"/>
  <c r="W88" i="48" s="1"/>
  <c r="BD40" i="48"/>
  <c r="BD88" i="48" s="1"/>
  <c r="H40" i="48"/>
  <c r="H88" i="48" s="1"/>
  <c r="J40" i="48"/>
  <c r="J88" i="48" s="1"/>
  <c r="X40" i="48"/>
  <c r="X88" i="48" s="1"/>
  <c r="AP40" i="48"/>
  <c r="AP88" i="48" s="1"/>
  <c r="AO40" i="48"/>
  <c r="AO88" i="48" s="1"/>
  <c r="Y40" i="48"/>
  <c r="Y88" i="48" s="1"/>
  <c r="I40" i="48"/>
  <c r="I88" i="48" s="1"/>
  <c r="AF40" i="48"/>
  <c r="AF88" i="48" s="1"/>
  <c r="K40" i="48"/>
  <c r="K88" i="48" s="1"/>
  <c r="AM40" i="48"/>
  <c r="AM88" i="48" s="1"/>
  <c r="R40" i="48"/>
  <c r="R88" i="48" s="1"/>
  <c r="AN40" i="48"/>
  <c r="AN88" i="48" s="1"/>
  <c r="AQ40" i="48"/>
  <c r="AQ88" i="48" s="1"/>
  <c r="AY40" i="48"/>
  <c r="AY88" i="48" s="1"/>
  <c r="AJ40" i="48"/>
  <c r="AJ88" i="48" s="1"/>
  <c r="U40" i="48"/>
  <c r="U88" i="48" s="1"/>
  <c r="AH40" i="48"/>
  <c r="AH88" i="48" s="1"/>
  <c r="Z40" i="48"/>
  <c r="Z88" i="48" s="1"/>
  <c r="O40" i="48"/>
  <c r="O88" i="48" s="1"/>
  <c r="F40" i="48"/>
  <c r="BB40" i="48"/>
  <c r="BB88" i="48" s="1"/>
  <c r="AZ40" i="48"/>
  <c r="AZ88" i="48" s="1"/>
  <c r="L40" i="48"/>
  <c r="L88" i="48" s="1"/>
  <c r="N40" i="48"/>
  <c r="N88" i="48" s="1"/>
  <c r="AI40" i="48"/>
  <c r="AI88" i="48" s="1"/>
  <c r="AK40" i="48"/>
  <c r="AK88" i="48" s="1"/>
  <c r="BA40" i="48"/>
  <c r="BA88" i="48" s="1"/>
  <c r="AA40" i="48"/>
  <c r="AA88" i="48" s="1"/>
  <c r="AD40" i="48"/>
  <c r="AD88" i="48" s="1"/>
  <c r="AE40" i="48"/>
  <c r="AE88" i="48" s="1"/>
  <c r="BB10" i="48"/>
  <c r="BB58" i="48" s="1"/>
  <c r="V10" i="48"/>
  <c r="V58" i="48" s="1"/>
  <c r="AW10" i="48"/>
  <c r="G10" i="48"/>
  <c r="G58" i="48" s="1"/>
  <c r="AQ10" i="48"/>
  <c r="AQ58" i="48" s="1"/>
  <c r="AA10" i="48"/>
  <c r="K10" i="48"/>
  <c r="K58" i="48" s="1"/>
  <c r="AR10" i="48"/>
  <c r="AB10" i="48"/>
  <c r="AB58" i="48" s="1"/>
  <c r="L10" i="48"/>
  <c r="L58" i="48" s="1"/>
  <c r="U10" i="48"/>
  <c r="U58" i="48" s="1"/>
  <c r="BA10" i="48"/>
  <c r="R10" i="48"/>
  <c r="R58" i="48" s="1"/>
  <c r="AX10" i="48"/>
  <c r="AO10" i="48"/>
  <c r="AO58" i="48" s="1"/>
  <c r="I10" i="48"/>
  <c r="I58" i="48" s="1"/>
  <c r="AT10" i="48"/>
  <c r="AG10" i="48"/>
  <c r="AL10" i="48"/>
  <c r="BC10" i="48"/>
  <c r="BC58" i="48" s="1"/>
  <c r="AM10" i="48"/>
  <c r="W10" i="48"/>
  <c r="W58" i="48" s="1"/>
  <c r="BD10" i="48"/>
  <c r="BD58" i="48" s="1"/>
  <c r="AN10" i="48"/>
  <c r="X10" i="48"/>
  <c r="X58" i="48" s="1"/>
  <c r="H10" i="48"/>
  <c r="H58" i="48" s="1"/>
  <c r="AC10" i="48"/>
  <c r="AC58" i="48" s="1"/>
  <c r="Z10" i="48"/>
  <c r="AD10" i="48"/>
  <c r="Q10" i="48"/>
  <c r="Q58" i="48" s="1"/>
  <c r="Y10" i="48"/>
  <c r="Y58" i="48" s="1"/>
  <c r="AY10" i="48"/>
  <c r="AY58" i="48" s="1"/>
  <c r="AI10" i="48"/>
  <c r="AI58" i="48" s="1"/>
  <c r="S10" i="48"/>
  <c r="S58" i="48" s="1"/>
  <c r="AZ10" i="48"/>
  <c r="AZ58" i="48" s="1"/>
  <c r="AJ10" i="48"/>
  <c r="T10" i="48"/>
  <c r="T58" i="48" s="1"/>
  <c r="F10" i="48"/>
  <c r="AK10" i="48"/>
  <c r="AK58" i="48" s="1"/>
  <c r="AH10" i="48"/>
  <c r="AH58" i="48" s="1"/>
  <c r="AU10" i="48"/>
  <c r="AU58" i="48" s="1"/>
  <c r="AF10" i="48"/>
  <c r="M10" i="48"/>
  <c r="M58" i="48" s="1"/>
  <c r="J10" i="48"/>
  <c r="J58" i="48" s="1"/>
  <c r="AE10" i="48"/>
  <c r="AE58" i="48" s="1"/>
  <c r="P10" i="48"/>
  <c r="P58" i="48" s="1"/>
  <c r="AS10" i="48"/>
  <c r="AS58" i="48" s="1"/>
  <c r="AP10" i="48"/>
  <c r="N10" i="48"/>
  <c r="N58" i="48" s="1"/>
  <c r="O10" i="48"/>
  <c r="O58" i="48" s="1"/>
  <c r="AV10" i="48"/>
  <c r="AV58" i="48" s="1"/>
  <c r="AQ32" i="48"/>
  <c r="AQ80" i="48" s="1"/>
  <c r="AE32" i="48"/>
  <c r="AV32" i="48"/>
  <c r="AF32" i="48"/>
  <c r="AF80" i="48" s="1"/>
  <c r="P32" i="48"/>
  <c r="P80" i="48" s="1"/>
  <c r="AT32" i="48"/>
  <c r="Y32" i="48"/>
  <c r="Y80" i="48" s="1"/>
  <c r="BC32" i="48"/>
  <c r="BC80" i="48" s="1"/>
  <c r="AH32" i="48"/>
  <c r="M32" i="48"/>
  <c r="M80" i="48" s="1"/>
  <c r="Z32" i="48"/>
  <c r="Z80" i="48" s="1"/>
  <c r="AA32" i="48"/>
  <c r="AA80" i="48" s="1"/>
  <c r="AG32" i="48"/>
  <c r="BA32" i="48"/>
  <c r="BA80" i="48" s="1"/>
  <c r="AR32" i="48"/>
  <c r="AB32" i="48"/>
  <c r="AB80" i="48" s="1"/>
  <c r="L32" i="48"/>
  <c r="L80" i="48" s="1"/>
  <c r="AO32" i="48"/>
  <c r="AO80" i="48" s="1"/>
  <c r="S32" i="48"/>
  <c r="S80" i="48" s="1"/>
  <c r="AX32" i="48"/>
  <c r="AX80" i="48" s="1"/>
  <c r="AC32" i="48"/>
  <c r="G32" i="48"/>
  <c r="G80" i="48" s="1"/>
  <c r="O32" i="48"/>
  <c r="O80" i="48" s="1"/>
  <c r="Q32" i="48"/>
  <c r="Q80" i="48" s="1"/>
  <c r="BB32" i="48"/>
  <c r="U32" i="48"/>
  <c r="U80" i="48" s="1"/>
  <c r="V32" i="48"/>
  <c r="V80" i="48" s="1"/>
  <c r="BD32" i="48"/>
  <c r="BD80" i="48" s="1"/>
  <c r="AN32" i="48"/>
  <c r="X32" i="48"/>
  <c r="X80" i="48" s="1"/>
  <c r="H32" i="48"/>
  <c r="H80" i="48" s="1"/>
  <c r="AI32" i="48"/>
  <c r="AI80" i="48" s="1"/>
  <c r="N32" i="48"/>
  <c r="N80" i="48" s="1"/>
  <c r="AS32" i="48"/>
  <c r="AS80" i="48" s="1"/>
  <c r="W32" i="48"/>
  <c r="W80" i="48" s="1"/>
  <c r="AU32" i="48"/>
  <c r="AU80" i="48" s="1"/>
  <c r="AW32" i="48"/>
  <c r="AW80" i="48" s="1"/>
  <c r="F32" i="48"/>
  <c r="AP32" i="48"/>
  <c r="J32" i="48"/>
  <c r="J80" i="48" s="1"/>
  <c r="AY32" i="48"/>
  <c r="R32" i="48"/>
  <c r="R80" i="48" s="1"/>
  <c r="K32" i="48"/>
  <c r="K80" i="48" s="1"/>
  <c r="T32" i="48"/>
  <c r="T80" i="48" s="1"/>
  <c r="AZ32" i="48"/>
  <c r="AZ80" i="48" s="1"/>
  <c r="AD32" i="48"/>
  <c r="AD80" i="48" s="1"/>
  <c r="AK32" i="48"/>
  <c r="AM32" i="48"/>
  <c r="AM80" i="48" s="1"/>
  <c r="AJ32" i="48"/>
  <c r="I32" i="48"/>
  <c r="I80" i="48" s="1"/>
  <c r="AL32" i="48"/>
  <c r="AL80" i="48" s="1"/>
  <c r="AA13" i="48"/>
  <c r="AA61" i="48" s="1"/>
  <c r="Q13" i="48"/>
  <c r="Q61" i="48" s="1"/>
  <c r="AZ9" i="48"/>
  <c r="AK12" i="48"/>
  <c r="AS22" i="48"/>
  <c r="AS70" i="48" s="1"/>
  <c r="F19" i="48"/>
  <c r="Q14" i="48"/>
  <c r="Q62" i="48" s="1"/>
  <c r="BD22" i="48"/>
  <c r="BD70" i="48" s="1"/>
  <c r="P19" i="48"/>
  <c r="P67" i="48" s="1"/>
  <c r="AA14" i="48"/>
  <c r="F13" i="48"/>
  <c r="AP36" i="48"/>
  <c r="AP84" i="48" s="1"/>
  <c r="Z36" i="48"/>
  <c r="Z84" i="48" s="1"/>
  <c r="J36" i="48"/>
  <c r="J84" i="48" s="1"/>
  <c r="AU22" i="48"/>
  <c r="AU70" i="48" s="1"/>
  <c r="AE22" i="48"/>
  <c r="O22" i="48"/>
  <c r="O70" i="48" s="1"/>
  <c r="AW19" i="48"/>
  <c r="AG19" i="48"/>
  <c r="Q19" i="48"/>
  <c r="Q67" i="48" s="1"/>
  <c r="AZ15" i="48"/>
  <c r="AJ15" i="48"/>
  <c r="T15" i="48"/>
  <c r="T63" i="48" s="1"/>
  <c r="BD14" i="48"/>
  <c r="AN14" i="48"/>
  <c r="X14" i="48"/>
  <c r="X62" i="48" s="1"/>
  <c r="H14" i="48"/>
  <c r="H62" i="48" s="1"/>
  <c r="AR13" i="48"/>
  <c r="AB13" i="48"/>
  <c r="AB61" i="48" s="1"/>
  <c r="L13" i="48"/>
  <c r="L61" i="48" s="1"/>
  <c r="AV12" i="48"/>
  <c r="AF12" i="48"/>
  <c r="AQ36" i="48"/>
  <c r="AQ84" i="48" s="1"/>
  <c r="U36" i="48"/>
  <c r="U84" i="48" s="1"/>
  <c r="AV22" i="48"/>
  <c r="AV70" i="48" s="1"/>
  <c r="Z22" i="48"/>
  <c r="BC19" i="48"/>
  <c r="AH19" i="48"/>
  <c r="L19" i="48"/>
  <c r="L67" i="48" s="1"/>
  <c r="AP15" i="48"/>
  <c r="U15" i="48"/>
  <c r="U63" i="48" s="1"/>
  <c r="AT14" i="48"/>
  <c r="Y14" i="48"/>
  <c r="Y62" i="48" s="1"/>
  <c r="BC13" i="48"/>
  <c r="AH13" i="48"/>
  <c r="AH61" i="48" s="1"/>
  <c r="M13" i="48"/>
  <c r="M61" i="48" s="1"/>
  <c r="AQ12" i="48"/>
  <c r="W12" i="48"/>
  <c r="W60" i="48" s="1"/>
  <c r="G12" i="48"/>
  <c r="G60" i="48" s="1"/>
  <c r="AO9" i="48"/>
  <c r="Y9" i="48"/>
  <c r="Y57" i="48" s="1"/>
  <c r="I9" i="48"/>
  <c r="I57" i="48" s="1"/>
  <c r="AM36" i="48"/>
  <c r="AM84" i="48" s="1"/>
  <c r="Q36" i="48"/>
  <c r="Q84" i="48" s="1"/>
  <c r="AW22" i="48"/>
  <c r="AW70" i="48" s="1"/>
  <c r="AB22" i="48"/>
  <c r="F22" i="48"/>
  <c r="AN19" i="48"/>
  <c r="S19" i="48"/>
  <c r="S67" i="48" s="1"/>
  <c r="AW15" i="48"/>
  <c r="AA15" i="48"/>
  <c r="AA63" i="48" s="1"/>
  <c r="F15" i="48"/>
  <c r="AK14" i="48"/>
  <c r="AK62" i="48" s="1"/>
  <c r="O14" i="48"/>
  <c r="O62" i="48" s="1"/>
  <c r="AO13" i="48"/>
  <c r="S13" i="48"/>
  <c r="S61" i="48" s="1"/>
  <c r="AX12" i="48"/>
  <c r="AC12" i="48"/>
  <c r="L12" i="48"/>
  <c r="L60" i="48" s="1"/>
  <c r="AT9" i="48"/>
  <c r="AD9" i="48"/>
  <c r="N9" i="48"/>
  <c r="N57" i="48" s="1"/>
  <c r="M12" i="48"/>
  <c r="M60" i="48" s="1"/>
  <c r="AP13" i="48"/>
  <c r="R15" i="48"/>
  <c r="R63" i="48" s="1"/>
  <c r="AZ19" i="48"/>
  <c r="BD36" i="48"/>
  <c r="BD84" i="48" s="1"/>
  <c r="X9" i="48"/>
  <c r="X57" i="48" s="1"/>
  <c r="BD9" i="48"/>
  <c r="BD57" i="48" s="1"/>
  <c r="AE12" i="48"/>
  <c r="V13" i="48"/>
  <c r="V61" i="48" s="1"/>
  <c r="K14" i="48"/>
  <c r="K62" i="48" s="1"/>
  <c r="BB14" i="48"/>
  <c r="AO15" i="48"/>
  <c r="AF19" i="48"/>
  <c r="R22" i="48"/>
  <c r="R70" i="48" s="1"/>
  <c r="O36" i="48"/>
  <c r="O84" i="48" s="1"/>
  <c r="BC9" i="48"/>
  <c r="AE13" i="48"/>
  <c r="G15" i="48"/>
  <c r="G63" i="48" s="1"/>
  <c r="AP19" i="48"/>
  <c r="AI36" i="48"/>
  <c r="AI84" i="48" s="1"/>
  <c r="AA9" i="48"/>
  <c r="AA57" i="48" s="1"/>
  <c r="I12" i="48"/>
  <c r="I60" i="48" s="1"/>
  <c r="AT12" i="48"/>
  <c r="AU13" i="48"/>
  <c r="AS14" i="48"/>
  <c r="AH15" i="48"/>
  <c r="Z19" i="48"/>
  <c r="Z67" i="48" s="1"/>
  <c r="T22" i="48"/>
  <c r="T70" i="48" s="1"/>
  <c r="H36" i="48"/>
  <c r="H84" i="48" s="1"/>
  <c r="AY36" i="48"/>
  <c r="R12" i="48"/>
  <c r="R60" i="48" s="1"/>
  <c r="J12" i="48"/>
  <c r="J60" i="48" s="1"/>
  <c r="AZ36" i="48"/>
  <c r="AZ84" i="48" s="1"/>
  <c r="X22" i="48"/>
  <c r="X70" i="48" s="1"/>
  <c r="AI15" i="48"/>
  <c r="AW13" i="48"/>
  <c r="AH22" i="48"/>
  <c r="AH70" i="48" s="1"/>
  <c r="AT15" i="48"/>
  <c r="AT63" i="48" s="1"/>
  <c r="F14" i="48"/>
  <c r="BB36" i="48"/>
  <c r="BB84" i="48" s="1"/>
  <c r="AL36" i="48"/>
  <c r="AL84" i="48" s="1"/>
  <c r="V36" i="48"/>
  <c r="V84" i="48" s="1"/>
  <c r="F36" i="48"/>
  <c r="AQ22" i="48"/>
  <c r="AA22" i="48"/>
  <c r="AA70" i="48" s="1"/>
  <c r="K22" i="48"/>
  <c r="K70" i="48" s="1"/>
  <c r="AS19" i="48"/>
  <c r="AS67" i="48" s="1"/>
  <c r="AC19" i="48"/>
  <c r="M19" i="48"/>
  <c r="M67" i="48" s="1"/>
  <c r="AV15" i="48"/>
  <c r="AF15" i="48"/>
  <c r="P15" i="48"/>
  <c r="P63" i="48" s="1"/>
  <c r="AZ14" i="48"/>
  <c r="AJ14" i="48"/>
  <c r="T14" i="48"/>
  <c r="T62" i="48" s="1"/>
  <c r="BD13" i="48"/>
  <c r="BD61" i="48" s="1"/>
  <c r="AN13" i="48"/>
  <c r="X13" i="48"/>
  <c r="X61" i="48" s="1"/>
  <c r="H13" i="48"/>
  <c r="H61" i="48" s="1"/>
  <c r="AR12" i="48"/>
  <c r="AB12" i="48"/>
  <c r="AK36" i="48"/>
  <c r="AK84" i="48" s="1"/>
  <c r="P36" i="48"/>
  <c r="P84" i="48" s="1"/>
  <c r="AP22" i="48"/>
  <c r="U22" i="48"/>
  <c r="U70" i="48" s="1"/>
  <c r="AX19" i="48"/>
  <c r="AX67" i="48" s="1"/>
  <c r="AB19" i="48"/>
  <c r="AB67" i="48" s="1"/>
  <c r="G19" i="48"/>
  <c r="G67" i="48" s="1"/>
  <c r="AK15" i="48"/>
  <c r="O15" i="48"/>
  <c r="O63" i="48" s="1"/>
  <c r="AO14" i="48"/>
  <c r="AO62" i="48" s="1"/>
  <c r="S14" i="48"/>
  <c r="S62" i="48" s="1"/>
  <c r="AX13" i="48"/>
  <c r="AX61" i="48" s="1"/>
  <c r="AC13" i="48"/>
  <c r="G13" i="48"/>
  <c r="G61" i="48" s="1"/>
  <c r="AL12" i="48"/>
  <c r="S12" i="48"/>
  <c r="S60" i="48" s="1"/>
  <c r="BA9" i="48"/>
  <c r="AK9" i="48"/>
  <c r="U9" i="48"/>
  <c r="U57" i="48" s="1"/>
  <c r="BC36" i="48"/>
  <c r="BC84" i="48" s="1"/>
  <c r="AG36" i="48"/>
  <c r="AG84" i="48" s="1"/>
  <c r="L36" i="48"/>
  <c r="L84" i="48" s="1"/>
  <c r="AR22" i="48"/>
  <c r="AR70" i="48" s="1"/>
  <c r="V22" i="48"/>
  <c r="V70" i="48" s="1"/>
  <c r="BD19" i="48"/>
  <c r="AI19" i="48"/>
  <c r="N19" i="48"/>
  <c r="N67" i="48" s="1"/>
  <c r="AQ15" i="48"/>
  <c r="V15" i="48"/>
  <c r="V63" i="48" s="1"/>
  <c r="BA14" i="48"/>
  <c r="AE14" i="48"/>
  <c r="J14" i="48"/>
  <c r="J62" i="48" s="1"/>
  <c r="AI13" i="48"/>
  <c r="N13" i="48"/>
  <c r="N61" i="48" s="1"/>
  <c r="AS12" i="48"/>
  <c r="AS60" i="48" s="1"/>
  <c r="X12" i="48"/>
  <c r="X60" i="48" s="1"/>
  <c r="H12" i="48"/>
  <c r="H60" i="48" s="1"/>
  <c r="AP9" i="48"/>
  <c r="Z9" i="48"/>
  <c r="J9" i="48"/>
  <c r="J57" i="48" s="1"/>
  <c r="O9" i="48"/>
  <c r="O57" i="48" s="1"/>
  <c r="AD12" i="48"/>
  <c r="G14" i="48"/>
  <c r="G62" i="48" s="1"/>
  <c r="AM15" i="48"/>
  <c r="Y22" i="48"/>
  <c r="Y70" i="48" s="1"/>
  <c r="AF9" i="48"/>
  <c r="AF57" i="48" s="1"/>
  <c r="F12" i="48"/>
  <c r="AP12" i="48"/>
  <c r="AG13" i="48"/>
  <c r="V14" i="48"/>
  <c r="V62" i="48" s="1"/>
  <c r="I15" i="48"/>
  <c r="I63" i="48" s="1"/>
  <c r="AY15" i="48"/>
  <c r="AQ19" i="48"/>
  <c r="AC22" i="48"/>
  <c r="AC70" i="48" s="1"/>
  <c r="Y36" i="48"/>
  <c r="Y84" i="48" s="1"/>
  <c r="G9" i="48"/>
  <c r="G57" i="48" s="1"/>
  <c r="U12" i="48"/>
  <c r="U60" i="48" s="1"/>
  <c r="BA13" i="48"/>
  <c r="BA61" i="48" s="1"/>
  <c r="AC15" i="48"/>
  <c r="AC63" i="48" s="1"/>
  <c r="N22" i="48"/>
  <c r="N70" i="48" s="1"/>
  <c r="AS36" i="48"/>
  <c r="AS84" i="48" s="1"/>
  <c r="AI9" i="48"/>
  <c r="Q12" i="48"/>
  <c r="Q60" i="48" s="1"/>
  <c r="O13" i="48"/>
  <c r="O61" i="48" s="1"/>
  <c r="M14" i="48"/>
  <c r="M62" i="48" s="1"/>
  <c r="BC14" i="48"/>
  <c r="BC62" i="48" s="1"/>
  <c r="AS15" i="48"/>
  <c r="AJ19" i="48"/>
  <c r="AJ67" i="48" s="1"/>
  <c r="AD22" i="48"/>
  <c r="S36" i="48"/>
  <c r="S84" i="48" s="1"/>
  <c r="T9" i="48"/>
  <c r="T57" i="48" s="1"/>
  <c r="AL13" i="48"/>
  <c r="L9" i="48"/>
  <c r="L57" i="48" s="1"/>
  <c r="AE36" i="48"/>
  <c r="AE84" i="48" s="1"/>
  <c r="AV19" i="48"/>
  <c r="N15" i="48"/>
  <c r="N63" i="48" s="1"/>
  <c r="AO36" i="48"/>
  <c r="AO84" i="48" s="1"/>
  <c r="M22" i="48"/>
  <c r="M70" i="48" s="1"/>
  <c r="Y15" i="48"/>
  <c r="Y63" i="48" s="1"/>
  <c r="AJ9" i="48"/>
  <c r="AJ57" i="48" s="1"/>
  <c r="AX36" i="48"/>
  <c r="AH36" i="48"/>
  <c r="AH84" i="48" s="1"/>
  <c r="R36" i="48"/>
  <c r="R84" i="48" s="1"/>
  <c r="BC22" i="48"/>
  <c r="BC70" i="48" s="1"/>
  <c r="AM22" i="48"/>
  <c r="W22" i="48"/>
  <c r="W70" i="48" s="1"/>
  <c r="G22" i="48"/>
  <c r="G70" i="48" s="1"/>
  <c r="AO19" i="48"/>
  <c r="AO67" i="48" s="1"/>
  <c r="Y19" i="48"/>
  <c r="Y67" i="48" s="1"/>
  <c r="I19" i="48"/>
  <c r="I67" i="48" s="1"/>
  <c r="AR15" i="48"/>
  <c r="AB15" i="48"/>
  <c r="AB63" i="48" s="1"/>
  <c r="L15" i="48"/>
  <c r="L63" i="48" s="1"/>
  <c r="AV14" i="48"/>
  <c r="AF14" i="48"/>
  <c r="AF62" i="48" s="1"/>
  <c r="P14" i="48"/>
  <c r="P62" i="48" s="1"/>
  <c r="AZ13" i="48"/>
  <c r="AJ13" i="48"/>
  <c r="AJ61" i="48" s="1"/>
  <c r="T13" i="48"/>
  <c r="T61" i="48" s="1"/>
  <c r="BD12" i="48"/>
  <c r="BD60" i="48" s="1"/>
  <c r="AN12" i="48"/>
  <c r="BA36" i="48"/>
  <c r="BA84" i="48" s="1"/>
  <c r="AF36" i="48"/>
  <c r="AF84" i="48" s="1"/>
  <c r="K36" i="48"/>
  <c r="K84" i="48" s="1"/>
  <c r="AK22" i="48"/>
  <c r="AK70" i="48" s="1"/>
  <c r="P22" i="48"/>
  <c r="P70" i="48" s="1"/>
  <c r="AR19" i="48"/>
  <c r="W19" i="48"/>
  <c r="W67" i="48" s="1"/>
  <c r="BA15" i="48"/>
  <c r="BA63" i="48" s="1"/>
  <c r="AE15" i="48"/>
  <c r="AE63" i="48" s="1"/>
  <c r="J15" i="48"/>
  <c r="J63" i="48" s="1"/>
  <c r="AI14" i="48"/>
  <c r="AI62" i="48" s="1"/>
  <c r="N14" i="48"/>
  <c r="N62" i="48" s="1"/>
  <c r="AS13" i="48"/>
  <c r="W13" i="48"/>
  <c r="W61" i="48" s="1"/>
  <c r="BB12" i="48"/>
  <c r="AG12" i="48"/>
  <c r="AG60" i="48" s="1"/>
  <c r="O12" i="48"/>
  <c r="O60" i="48" s="1"/>
  <c r="AW9" i="48"/>
  <c r="AG9" i="48"/>
  <c r="AG57" i="48" s="1"/>
  <c r="Q9" i="48"/>
  <c r="Q57" i="48" s="1"/>
  <c r="AW36" i="48"/>
  <c r="AB36" i="48"/>
  <c r="AB84" i="48" s="1"/>
  <c r="G36" i="48"/>
  <c r="G84" i="48" s="1"/>
  <c r="AL22" i="48"/>
  <c r="AL70" i="48" s="1"/>
  <c r="Q22" i="48"/>
  <c r="Q70" i="48" s="1"/>
  <c r="AY19" i="48"/>
  <c r="AD19" i="48"/>
  <c r="AD67" i="48" s="1"/>
  <c r="H19" i="48"/>
  <c r="H67" i="48" s="1"/>
  <c r="AL15" i="48"/>
  <c r="AL63" i="48" s="1"/>
  <c r="Q15" i="48"/>
  <c r="Q63" i="48" s="1"/>
  <c r="AU14" i="48"/>
  <c r="AU62" i="48" s="1"/>
  <c r="Z14" i="48"/>
  <c r="Z62" i="48" s="1"/>
  <c r="AY13" i="48"/>
  <c r="AY61" i="48" s="1"/>
  <c r="AD13" i="48"/>
  <c r="I13" i="48"/>
  <c r="I61" i="48" s="1"/>
  <c r="AM12" i="48"/>
  <c r="AM60" i="48" s="1"/>
  <c r="T12" i="48"/>
  <c r="T60" i="48" s="1"/>
  <c r="BB9" i="48"/>
  <c r="AL9" i="48"/>
  <c r="AL57" i="48" s="1"/>
  <c r="V9" i="48"/>
  <c r="V57" i="48" s="1"/>
  <c r="F9" i="48"/>
  <c r="AE9" i="48"/>
  <c r="AY12" i="48"/>
  <c r="AC14" i="48"/>
  <c r="J19" i="48"/>
  <c r="J67" i="48" s="1"/>
  <c r="AT22" i="48"/>
  <c r="H9" i="48"/>
  <c r="H57" i="48" s="1"/>
  <c r="AN9" i="48"/>
  <c r="N12" i="48"/>
  <c r="N60" i="48" s="1"/>
  <c r="BA12" i="48"/>
  <c r="AQ13" i="48"/>
  <c r="AQ61" i="48" s="1"/>
  <c r="AG14" i="48"/>
  <c r="AG62" i="48" s="1"/>
  <c r="S15" i="48"/>
  <c r="S63" i="48" s="1"/>
  <c r="K19" i="48"/>
  <c r="K67" i="48" s="1"/>
  <c r="BB19" i="48"/>
  <c r="BB67" i="48" s="1"/>
  <c r="AN22" i="48"/>
  <c r="AN70" i="48" s="1"/>
  <c r="AJ36" i="48"/>
  <c r="AJ84" i="48" s="1"/>
  <c r="W9" i="48"/>
  <c r="W57" i="48" s="1"/>
  <c r="AO12" i="48"/>
  <c r="AO60" i="48" s="1"/>
  <c r="R14" i="48"/>
  <c r="R62" i="48" s="1"/>
  <c r="AX15" i="48"/>
  <c r="AY63" i="48" s="1"/>
  <c r="AJ22" i="48"/>
  <c r="K9" i="48"/>
  <c r="K57" i="48" s="1"/>
  <c r="AQ9" i="48"/>
  <c r="Y12" i="48"/>
  <c r="Y60" i="48" s="1"/>
  <c r="Z13" i="48"/>
  <c r="W14" i="48"/>
  <c r="W62" i="48" s="1"/>
  <c r="M15" i="48"/>
  <c r="M63" i="48" s="1"/>
  <c r="BC15" i="48"/>
  <c r="AU19" i="48"/>
  <c r="AO22" i="48"/>
  <c r="AO70" i="48" s="1"/>
  <c r="AC36" i="48"/>
  <c r="AC84" i="48" s="1"/>
  <c r="AB9" i="48"/>
  <c r="AB57" i="48" s="1"/>
  <c r="AA19" i="48"/>
  <c r="AW14" i="48"/>
  <c r="AW62" i="48" s="1"/>
  <c r="N36" i="48"/>
  <c r="N84" i="48" s="1"/>
  <c r="BA19" i="48"/>
  <c r="BA67" i="48" s="1"/>
  <c r="AN15" i="48"/>
  <c r="AB14" i="48"/>
  <c r="AB62" i="48" s="1"/>
  <c r="P13" i="48"/>
  <c r="P61" i="48" s="1"/>
  <c r="AA36" i="48"/>
  <c r="AA84" i="48" s="1"/>
  <c r="AM19" i="48"/>
  <c r="AY14" i="48"/>
  <c r="R13" i="48"/>
  <c r="R61" i="48" s="1"/>
  <c r="AS9" i="48"/>
  <c r="W36" i="48"/>
  <c r="W84" i="48" s="1"/>
  <c r="AT19" i="48"/>
  <c r="AT67" i="48" s="1"/>
  <c r="K15" i="48"/>
  <c r="K63" i="48" s="1"/>
  <c r="Y13" i="48"/>
  <c r="Y61" i="48" s="1"/>
  <c r="AX9" i="48"/>
  <c r="AX57" i="48" s="1"/>
  <c r="AU9" i="48"/>
  <c r="AU57" i="48" s="1"/>
  <c r="X36" i="48"/>
  <c r="X84" i="48" s="1"/>
  <c r="AV9" i="48"/>
  <c r="AQ14" i="48"/>
  <c r="AX22" i="48"/>
  <c r="AX70" i="48" s="1"/>
  <c r="AM14" i="48"/>
  <c r="AK13" i="48"/>
  <c r="I22" i="48"/>
  <c r="I70" i="48" s="1"/>
  <c r="S22" i="48"/>
  <c r="S70" i="48" s="1"/>
  <c r="AU12" i="48"/>
  <c r="AL14" i="48"/>
  <c r="AL62" i="48" s="1"/>
  <c r="Z12" i="48"/>
  <c r="AY22" i="48"/>
  <c r="AY70" i="48" s="1"/>
  <c r="AK19" i="48"/>
  <c r="X15" i="48"/>
  <c r="X63" i="48" s="1"/>
  <c r="L14" i="48"/>
  <c r="L62" i="48" s="1"/>
  <c r="AZ12" i="48"/>
  <c r="AZ60" i="48" s="1"/>
  <c r="BA22" i="48"/>
  <c r="BA70" i="48" s="1"/>
  <c r="R19" i="48"/>
  <c r="R67" i="48" s="1"/>
  <c r="AD14" i="48"/>
  <c r="AW12" i="48"/>
  <c r="AW60" i="48" s="1"/>
  <c r="AC9" i="48"/>
  <c r="BB22" i="48"/>
  <c r="BB70" i="48" s="1"/>
  <c r="X19" i="48"/>
  <c r="X67" i="48" s="1"/>
  <c r="AP14" i="48"/>
  <c r="AP62" i="48" s="1"/>
  <c r="BC12" i="48"/>
  <c r="AH9" i="48"/>
  <c r="AH57" i="48" s="1"/>
  <c r="U13" i="48"/>
  <c r="U61" i="48" s="1"/>
  <c r="V12" i="48"/>
  <c r="V60" i="48" s="1"/>
  <c r="AD15" i="48"/>
  <c r="AD63" i="48" s="1"/>
  <c r="AU36" i="48"/>
  <c r="T19" i="48"/>
  <c r="T67" i="48" s="1"/>
  <c r="S9" i="48"/>
  <c r="S57" i="48" s="1"/>
  <c r="AH14" i="48"/>
  <c r="AH62" i="48" s="1"/>
  <c r="AZ22" i="48"/>
  <c r="AZ70" i="48" s="1"/>
  <c r="AD36" i="48"/>
  <c r="AD84" i="48" s="1"/>
  <c r="BD15" i="48"/>
  <c r="BD63" i="48" s="1"/>
  <c r="AV36" i="48"/>
  <c r="AR36" i="48"/>
  <c r="AR84" i="48" s="1"/>
  <c r="AT13" i="48"/>
  <c r="P9" i="48"/>
  <c r="P57" i="48" s="1"/>
  <c r="J13" i="48"/>
  <c r="J61" i="48" s="1"/>
  <c r="AR9" i="48"/>
  <c r="AR57" i="48" s="1"/>
  <c r="T36" i="48"/>
  <c r="T84" i="48" s="1"/>
  <c r="AT36" i="48"/>
  <c r="AT84" i="48" s="1"/>
  <c r="AI22" i="48"/>
  <c r="U19" i="48"/>
  <c r="U67" i="48" s="1"/>
  <c r="H15" i="48"/>
  <c r="H63" i="48" s="1"/>
  <c r="AV13" i="48"/>
  <c r="AV61" i="48" s="1"/>
  <c r="AJ12" i="48"/>
  <c r="AJ60" i="48" s="1"/>
  <c r="AF22" i="48"/>
  <c r="AF70" i="48" s="1"/>
  <c r="AU15" i="48"/>
  <c r="I14" i="48"/>
  <c r="I62" i="48" s="1"/>
  <c r="AA12" i="48"/>
  <c r="AA60" i="48" s="1"/>
  <c r="M9" i="48"/>
  <c r="M57" i="48" s="1"/>
  <c r="AG22" i="48"/>
  <c r="BB15" i="48"/>
  <c r="U14" i="48"/>
  <c r="U62" i="48" s="1"/>
  <c r="AH12" i="48"/>
  <c r="AH60" i="48" s="1"/>
  <c r="R9" i="48"/>
  <c r="R57" i="48" s="1"/>
  <c r="AX14" i="48"/>
  <c r="AX62" i="48" s="1"/>
  <c r="K13" i="48"/>
  <c r="K61" i="48" s="1"/>
  <c r="V19" i="48"/>
  <c r="V67" i="48" s="1"/>
  <c r="AM9" i="48"/>
  <c r="M36" i="48"/>
  <c r="M84" i="48" s="1"/>
  <c r="AY9" i="48"/>
  <c r="AY57" i="48" s="1"/>
  <c r="W15" i="48"/>
  <c r="W63" i="48" s="1"/>
  <c r="AN36" i="48"/>
  <c r="AN84" i="48" s="1"/>
  <c r="I36" i="48"/>
  <c r="I84" i="48" s="1"/>
  <c r="AF13" i="48"/>
  <c r="AG61" i="48" s="1"/>
  <c r="J22" i="48"/>
  <c r="J70" i="48" s="1"/>
  <c r="K12" i="48"/>
  <c r="K60" i="48" s="1"/>
  <c r="AG15" i="48"/>
  <c r="AG63" i="48" s="1"/>
  <c r="P12" i="48"/>
  <c r="P60" i="48" s="1"/>
  <c r="BB13" i="48"/>
  <c r="BB61" i="48" s="1"/>
  <c r="AI12" i="48"/>
  <c r="AL19" i="48"/>
  <c r="AL67" i="48" s="1"/>
  <c r="AR14" i="48"/>
  <c r="AR62" i="48" s="1"/>
  <c r="Z15" i="48"/>
  <c r="Z63" i="48" s="1"/>
  <c r="AM13" i="48"/>
  <c r="L22" i="48"/>
  <c r="L70" i="48" s="1"/>
  <c r="AE19" i="48"/>
  <c r="H22" i="48"/>
  <c r="H70" i="48" s="1"/>
  <c r="O19" i="48"/>
  <c r="O67" i="48" s="1"/>
  <c r="AY20" i="48"/>
  <c r="AY68" i="48" s="1"/>
  <c r="AI20" i="48"/>
  <c r="AI68" i="48" s="1"/>
  <c r="S20" i="48"/>
  <c r="S68" i="48" s="1"/>
  <c r="BD20" i="48"/>
  <c r="AN20" i="48"/>
  <c r="X20" i="48"/>
  <c r="X68" i="48" s="1"/>
  <c r="H20" i="48"/>
  <c r="H68" i="48" s="1"/>
  <c r="AH20" i="48"/>
  <c r="Y20" i="48"/>
  <c r="Y68" i="48" s="1"/>
  <c r="M20" i="48"/>
  <c r="M68" i="48" s="1"/>
  <c r="AS20" i="48"/>
  <c r="AS68" i="48" s="1"/>
  <c r="N20" i="48"/>
  <c r="N68" i="48" s="1"/>
  <c r="AT20" i="48"/>
  <c r="AT68" i="48" s="1"/>
  <c r="AU20" i="48"/>
  <c r="AE20" i="48"/>
  <c r="AE68" i="48" s="1"/>
  <c r="O20" i="48"/>
  <c r="O68" i="48" s="1"/>
  <c r="AZ20" i="48"/>
  <c r="AZ68" i="48" s="1"/>
  <c r="AJ20" i="48"/>
  <c r="AJ68" i="48" s="1"/>
  <c r="T20" i="48"/>
  <c r="T68" i="48" s="1"/>
  <c r="J20" i="48"/>
  <c r="J68" i="48" s="1"/>
  <c r="AP20" i="48"/>
  <c r="AP68" i="48" s="1"/>
  <c r="AG20" i="48"/>
  <c r="U20" i="48"/>
  <c r="U68" i="48" s="1"/>
  <c r="BA20" i="48"/>
  <c r="V20" i="48"/>
  <c r="V68" i="48" s="1"/>
  <c r="BB20" i="48"/>
  <c r="BB68" i="48" s="1"/>
  <c r="AQ20" i="48"/>
  <c r="AA20" i="48"/>
  <c r="K20" i="48"/>
  <c r="K68" i="48" s="1"/>
  <c r="AV20" i="48"/>
  <c r="AV68" i="48" s="1"/>
  <c r="AF20" i="48"/>
  <c r="AF68" i="48" s="1"/>
  <c r="P20" i="48"/>
  <c r="P68" i="48" s="1"/>
  <c r="R20" i="48"/>
  <c r="R68" i="48" s="1"/>
  <c r="AX20" i="48"/>
  <c r="AX68" i="48" s="1"/>
  <c r="I20" i="48"/>
  <c r="I68" i="48" s="1"/>
  <c r="AO20" i="48"/>
  <c r="AC20" i="48"/>
  <c r="AC68" i="48" s="1"/>
  <c r="AD20" i="48"/>
  <c r="G20" i="48"/>
  <c r="G68" i="48" s="1"/>
  <c r="AW20" i="48"/>
  <c r="F20" i="48"/>
  <c r="AK20" i="48"/>
  <c r="AK68" i="48" s="1"/>
  <c r="BC20" i="48"/>
  <c r="BC68" i="48" s="1"/>
  <c r="AR20" i="48"/>
  <c r="AL20" i="48"/>
  <c r="AL68" i="48" s="1"/>
  <c r="W20" i="48"/>
  <c r="W68" i="48" s="1"/>
  <c r="AM20" i="48"/>
  <c r="AB20" i="48"/>
  <c r="AB68" i="48" s="1"/>
  <c r="Z20" i="48"/>
  <c r="Z68" i="48" s="1"/>
  <c r="Q20" i="48"/>
  <c r="Q68" i="48" s="1"/>
  <c r="L20" i="48"/>
  <c r="L68" i="48" s="1"/>
  <c r="BA38" i="48"/>
  <c r="AK38" i="48"/>
  <c r="U38" i="48"/>
  <c r="U86" i="48" s="1"/>
  <c r="BB38" i="48"/>
  <c r="BB86" i="48" s="1"/>
  <c r="AF38" i="48"/>
  <c r="K38" i="48"/>
  <c r="K86" i="48" s="1"/>
  <c r="AR38" i="48"/>
  <c r="W38" i="48"/>
  <c r="W86" i="48" s="1"/>
  <c r="AZ38" i="48"/>
  <c r="J38" i="48"/>
  <c r="J86" i="48" s="1"/>
  <c r="H38" i="48"/>
  <c r="H86" i="48" s="1"/>
  <c r="AN38" i="48"/>
  <c r="AN86" i="48" s="1"/>
  <c r="AW38" i="48"/>
  <c r="AG38" i="48"/>
  <c r="AG86" i="48" s="1"/>
  <c r="Q38" i="48"/>
  <c r="Q86" i="48" s="1"/>
  <c r="AV38" i="48"/>
  <c r="AV86" i="48" s="1"/>
  <c r="AA38" i="48"/>
  <c r="F38" i="48"/>
  <c r="AM38" i="48"/>
  <c r="R38" i="48"/>
  <c r="R86" i="48" s="1"/>
  <c r="AP38" i="48"/>
  <c r="AY38" i="48"/>
  <c r="AY86" i="48" s="1"/>
  <c r="AU38" i="48"/>
  <c r="N38" i="48"/>
  <c r="N86" i="48" s="1"/>
  <c r="BD38" i="48"/>
  <c r="BD86" i="48" s="1"/>
  <c r="Z38" i="48"/>
  <c r="Z86" i="48" s="1"/>
  <c r="AS38" i="48"/>
  <c r="AS86" i="48" s="1"/>
  <c r="AC38" i="48"/>
  <c r="AC86" i="48" s="1"/>
  <c r="M38" i="48"/>
  <c r="M86" i="48" s="1"/>
  <c r="AQ38" i="48"/>
  <c r="AQ86" i="48" s="1"/>
  <c r="V38" i="48"/>
  <c r="V86" i="48" s="1"/>
  <c r="BC38" i="48"/>
  <c r="BC86" i="48" s="1"/>
  <c r="AH38" i="48"/>
  <c r="L38" i="48"/>
  <c r="L86" i="48" s="1"/>
  <c r="AE38" i="48"/>
  <c r="AJ38" i="48"/>
  <c r="AJ86" i="48" s="1"/>
  <c r="AI38" i="48"/>
  <c r="AI86" i="48" s="1"/>
  <c r="AT38" i="48"/>
  <c r="AT86" i="48" s="1"/>
  <c r="AD38" i="48"/>
  <c r="AL38" i="48"/>
  <c r="AL86" i="48" s="1"/>
  <c r="G38" i="48"/>
  <c r="G86" i="48" s="1"/>
  <c r="O38" i="48"/>
  <c r="O86" i="48" s="1"/>
  <c r="AB38" i="48"/>
  <c r="AB86" i="48" s="1"/>
  <c r="AO38" i="48"/>
  <c r="AO86" i="48" s="1"/>
  <c r="P38" i="48"/>
  <c r="P86" i="48" s="1"/>
  <c r="T38" i="48"/>
  <c r="T86" i="48" s="1"/>
  <c r="Y38" i="48"/>
  <c r="Y86" i="48" s="1"/>
  <c r="AX38" i="48"/>
  <c r="AX86" i="48" s="1"/>
  <c r="X38" i="48"/>
  <c r="X86" i="48" s="1"/>
  <c r="I38" i="48"/>
  <c r="I86" i="48" s="1"/>
  <c r="S38" i="48"/>
  <c r="S86" i="48" s="1"/>
  <c r="AY3" i="48"/>
  <c r="AY51" i="48" s="1"/>
  <c r="AM3" i="48"/>
  <c r="AE3" i="48"/>
  <c r="AE51" i="48" s="1"/>
  <c r="K3" i="48"/>
  <c r="K51" i="48" s="1"/>
  <c r="H3" i="48"/>
  <c r="H51" i="48" s="1"/>
  <c r="AN3" i="48"/>
  <c r="AN51" i="48" s="1"/>
  <c r="F3" i="48"/>
  <c r="V3" i="48"/>
  <c r="V51" i="48" s="1"/>
  <c r="AL3" i="48"/>
  <c r="AL51" i="48" s="1"/>
  <c r="BB3" i="48"/>
  <c r="BB51" i="48" s="1"/>
  <c r="L3" i="48"/>
  <c r="L51" i="48" s="1"/>
  <c r="AV3" i="48"/>
  <c r="U3" i="48"/>
  <c r="U51" i="48" s="1"/>
  <c r="AK3" i="48"/>
  <c r="BA3" i="48"/>
  <c r="BA51" i="48" s="1"/>
  <c r="W3" i="48"/>
  <c r="W51" i="48" s="1"/>
  <c r="AU3" i="48"/>
  <c r="AU51" i="48" s="1"/>
  <c r="AA3" i="48"/>
  <c r="P3" i="48"/>
  <c r="P51" i="48" s="1"/>
  <c r="AR3" i="48"/>
  <c r="J3" i="48"/>
  <c r="J51" i="48" s="1"/>
  <c r="Z3" i="48"/>
  <c r="AP3" i="48"/>
  <c r="T3" i="48"/>
  <c r="T51" i="48" s="1"/>
  <c r="I3" i="48"/>
  <c r="I51" i="48" s="1"/>
  <c r="Y3" i="48"/>
  <c r="Y51" i="48" s="1"/>
  <c r="AO3" i="48"/>
  <c r="AO51" i="48" s="1"/>
  <c r="BC3" i="48"/>
  <c r="BC51" i="48" s="1"/>
  <c r="AQ3" i="48"/>
  <c r="X3" i="48"/>
  <c r="X51" i="48" s="1"/>
  <c r="AZ3" i="48"/>
  <c r="AZ51" i="48" s="1"/>
  <c r="N3" i="48"/>
  <c r="N51" i="48" s="1"/>
  <c r="AD3" i="48"/>
  <c r="AT3" i="48"/>
  <c r="AB3" i="48"/>
  <c r="AB51" i="48" s="1"/>
  <c r="M3" i="48"/>
  <c r="M51" i="48" s="1"/>
  <c r="AC3" i="48"/>
  <c r="AS3" i="48"/>
  <c r="G3" i="48"/>
  <c r="G51" i="48" s="1"/>
  <c r="AX3" i="48"/>
  <c r="AW3" i="48"/>
  <c r="AW51" i="48" s="1"/>
  <c r="S3" i="48"/>
  <c r="S51" i="48" s="1"/>
  <c r="AI3" i="48"/>
  <c r="AI51" i="48" s="1"/>
  <c r="AG3" i="48"/>
  <c r="AG51" i="48" s="1"/>
  <c r="O3" i="48"/>
  <c r="O51" i="48" s="1"/>
  <c r="AF3" i="48"/>
  <c r="R3" i="48"/>
  <c r="R51" i="48" s="1"/>
  <c r="Q3" i="48"/>
  <c r="Q51" i="48" s="1"/>
  <c r="AH3" i="48"/>
  <c r="AH51" i="48" s="1"/>
  <c r="BD3" i="48"/>
  <c r="BD51" i="48" s="1"/>
  <c r="AJ3" i="48"/>
  <c r="AJ51" i="48" s="1"/>
  <c r="BD26" i="48"/>
  <c r="BD74" i="48" s="1"/>
  <c r="BA26" i="48"/>
  <c r="AH26" i="48"/>
  <c r="R26" i="48"/>
  <c r="R74" i="48" s="1"/>
  <c r="AY26" i="48"/>
  <c r="AY74" i="48" s="1"/>
  <c r="AG26" i="48"/>
  <c r="Q26" i="48"/>
  <c r="Q74" i="48" s="1"/>
  <c r="AS26" i="48"/>
  <c r="L26" i="48"/>
  <c r="L74" i="48" s="1"/>
  <c r="W26" i="48"/>
  <c r="W74" i="48" s="1"/>
  <c r="X26" i="48"/>
  <c r="X74" i="48" s="1"/>
  <c r="S26" i="48"/>
  <c r="S74" i="48" s="1"/>
  <c r="BB26" i="48"/>
  <c r="AZ26" i="48"/>
  <c r="AZ74" i="48" s="1"/>
  <c r="AU26" i="48"/>
  <c r="AD26" i="48"/>
  <c r="AD74" i="48" s="1"/>
  <c r="N26" i="48"/>
  <c r="N74" i="48" s="1"/>
  <c r="AT26" i="48"/>
  <c r="AC26" i="48"/>
  <c r="M26" i="48"/>
  <c r="M74" i="48" s="1"/>
  <c r="AJ26" i="48"/>
  <c r="AJ74" i="48" s="1"/>
  <c r="AW26" i="48"/>
  <c r="O26" i="48"/>
  <c r="O74" i="48" s="1"/>
  <c r="P26" i="48"/>
  <c r="P74" i="48" s="1"/>
  <c r="AN26" i="48"/>
  <c r="K26" i="48"/>
  <c r="K74" i="48" s="1"/>
  <c r="AI26" i="48"/>
  <c r="AI74" i="48" s="1"/>
  <c r="AV26" i="48"/>
  <c r="AV74" i="48" s="1"/>
  <c r="AP26" i="48"/>
  <c r="Z26" i="48"/>
  <c r="Z74" i="48" s="1"/>
  <c r="J26" i="48"/>
  <c r="J74" i="48" s="1"/>
  <c r="AO26" i="48"/>
  <c r="AO74" i="48" s="1"/>
  <c r="Y26" i="48"/>
  <c r="Y74" i="48" s="1"/>
  <c r="I26" i="48"/>
  <c r="I74" i="48" s="1"/>
  <c r="AB26" i="48"/>
  <c r="AM26" i="48"/>
  <c r="AM74" i="48" s="1"/>
  <c r="G26" i="48"/>
  <c r="G74" i="48" s="1"/>
  <c r="AF26" i="48"/>
  <c r="AA26" i="48"/>
  <c r="AR26" i="48"/>
  <c r="AR74" i="48" s="1"/>
  <c r="AK26" i="48"/>
  <c r="AK74" i="48" s="1"/>
  <c r="AE26" i="48"/>
  <c r="AX26" i="48"/>
  <c r="F26" i="48"/>
  <c r="AL26" i="48"/>
  <c r="AL74" i="48" s="1"/>
  <c r="U26" i="48"/>
  <c r="U74" i="48" s="1"/>
  <c r="V26" i="48"/>
  <c r="V74" i="48" s="1"/>
  <c r="BC26" i="48"/>
  <c r="BC74" i="48" s="1"/>
  <c r="H26" i="48"/>
  <c r="H74" i="48" s="1"/>
  <c r="AQ26" i="48"/>
  <c r="AQ74" i="48" s="1"/>
  <c r="T26" i="48"/>
  <c r="T74" i="48" s="1"/>
  <c r="AU43" i="48"/>
  <c r="AU91" i="48" s="1"/>
  <c r="AE43" i="48"/>
  <c r="O43" i="48"/>
  <c r="O91" i="48" s="1"/>
  <c r="AV43" i="48"/>
  <c r="Z43" i="48"/>
  <c r="Z91" i="48" s="1"/>
  <c r="AZ43" i="48"/>
  <c r="AD43" i="48"/>
  <c r="I43" i="48"/>
  <c r="I91" i="48" s="1"/>
  <c r="V43" i="48"/>
  <c r="V91" i="48" s="1"/>
  <c r="AH43" i="48"/>
  <c r="AC43" i="48"/>
  <c r="R43" i="48"/>
  <c r="R91" i="48" s="1"/>
  <c r="AB43" i="48"/>
  <c r="AB91" i="48" s="1"/>
  <c r="AQ43" i="48"/>
  <c r="AA43" i="48"/>
  <c r="K43" i="48"/>
  <c r="K91" i="48" s="1"/>
  <c r="AP43" i="48"/>
  <c r="U43" i="48"/>
  <c r="U91" i="48" s="1"/>
  <c r="AT43" i="48"/>
  <c r="Y43" i="48"/>
  <c r="Y91" i="48" s="1"/>
  <c r="BB43" i="48"/>
  <c r="BB91" i="48" s="1"/>
  <c r="L43" i="48"/>
  <c r="L91" i="48" s="1"/>
  <c r="X43" i="48"/>
  <c r="X91" i="48" s="1"/>
  <c r="H43" i="48"/>
  <c r="H91" i="48" s="1"/>
  <c r="AW43" i="48"/>
  <c r="AW91" i="48" s="1"/>
  <c r="AN43" i="48"/>
  <c r="AN91" i="48" s="1"/>
  <c r="BC43" i="48"/>
  <c r="AM43" i="48"/>
  <c r="W43" i="48"/>
  <c r="W91" i="48" s="1"/>
  <c r="G43" i="48"/>
  <c r="G91" i="48" s="1"/>
  <c r="AK43" i="48"/>
  <c r="P43" i="48"/>
  <c r="P91" i="48" s="1"/>
  <c r="AO43" i="48"/>
  <c r="AO91" i="48" s="1"/>
  <c r="T43" i="48"/>
  <c r="T91" i="48" s="1"/>
  <c r="AR43" i="48"/>
  <c r="AR91" i="48" s="1"/>
  <c r="BD43" i="48"/>
  <c r="M43" i="48"/>
  <c r="M91" i="48" s="1"/>
  <c r="AL43" i="48"/>
  <c r="F43" i="48"/>
  <c r="S43" i="48"/>
  <c r="S91" i="48" s="1"/>
  <c r="AJ43" i="48"/>
  <c r="AJ91" i="48" s="1"/>
  <c r="AX43" i="48"/>
  <c r="BA43" i="48"/>
  <c r="BA91" i="48" s="1"/>
  <c r="N43" i="48"/>
  <c r="N91" i="48" s="1"/>
  <c r="Q43" i="48"/>
  <c r="Q91" i="48" s="1"/>
  <c r="AI43" i="48"/>
  <c r="AI91" i="48" s="1"/>
  <c r="AY43" i="48"/>
  <c r="AY91" i="48" s="1"/>
  <c r="AF43" i="48"/>
  <c r="AG43" i="48"/>
  <c r="AG91" i="48" s="1"/>
  <c r="J43" i="48"/>
  <c r="J91" i="48" s="1"/>
  <c r="AS43" i="48"/>
  <c r="AS91" i="48" s="1"/>
  <c r="A2" i="52"/>
  <c r="BC55" i="7"/>
  <c r="AY55" i="7"/>
  <c r="AU55" i="7"/>
  <c r="AQ55" i="7"/>
  <c r="AM55" i="7"/>
  <c r="AI55" i="7"/>
  <c r="AE55" i="7"/>
  <c r="AA55" i="7"/>
  <c r="W55" i="7"/>
  <c r="S55" i="7"/>
  <c r="O55" i="7"/>
  <c r="K55" i="7"/>
  <c r="G55" i="7"/>
  <c r="AZ54" i="7"/>
  <c r="AV54" i="7"/>
  <c r="AR54" i="7"/>
  <c r="AN54" i="7"/>
  <c r="AJ54" i="7"/>
  <c r="AF54" i="7"/>
  <c r="AB54" i="7"/>
  <c r="X54" i="7"/>
  <c r="T54" i="7"/>
  <c r="P54" i="7"/>
  <c r="L54" i="7"/>
  <c r="H54" i="7"/>
  <c r="BA53" i="7"/>
  <c r="AW53" i="7"/>
  <c r="AS53" i="7"/>
  <c r="AO53" i="7"/>
  <c r="AK53" i="7"/>
  <c r="AG53" i="7"/>
  <c r="AC53" i="7"/>
  <c r="Y53" i="7"/>
  <c r="U53" i="7"/>
  <c r="Q53" i="7"/>
  <c r="M53" i="7"/>
  <c r="I53" i="7"/>
  <c r="AR55" i="7"/>
  <c r="AF55" i="7"/>
  <c r="P55" i="7"/>
  <c r="H55" i="7"/>
  <c r="AS54" i="7"/>
  <c r="AC54" i="7"/>
  <c r="Q54" i="7"/>
  <c r="BB53" i="7"/>
  <c r="AL53" i="7"/>
  <c r="Z53" i="7"/>
  <c r="N53" i="7"/>
  <c r="BB55" i="7"/>
  <c r="AX55" i="7"/>
  <c r="AT55" i="7"/>
  <c r="AP55" i="7"/>
  <c r="AL55" i="7"/>
  <c r="AH55" i="7"/>
  <c r="AD55" i="7"/>
  <c r="Z55" i="7"/>
  <c r="V55" i="7"/>
  <c r="R55" i="7"/>
  <c r="N55" i="7"/>
  <c r="J55" i="7"/>
  <c r="BC54" i="7"/>
  <c r="BC114" i="8" s="1"/>
  <c r="AY54" i="7"/>
  <c r="AU54" i="7"/>
  <c r="AQ54" i="7"/>
  <c r="AM54" i="7"/>
  <c r="AI54" i="7"/>
  <c r="AE54" i="7"/>
  <c r="AA54" i="7"/>
  <c r="W54" i="7"/>
  <c r="S54" i="7"/>
  <c r="O54" i="7"/>
  <c r="K54" i="7"/>
  <c r="G54" i="7"/>
  <c r="AZ53" i="7"/>
  <c r="AV53" i="7"/>
  <c r="AR53" i="7"/>
  <c r="AN53" i="7"/>
  <c r="AJ53" i="7"/>
  <c r="AF53" i="7"/>
  <c r="AB53" i="7"/>
  <c r="X53" i="7"/>
  <c r="T53" i="7"/>
  <c r="P53" i="7"/>
  <c r="L53" i="7"/>
  <c r="H53" i="7"/>
  <c r="AW55" i="7"/>
  <c r="AO55" i="7"/>
  <c r="AG55" i="7"/>
  <c r="U55" i="7"/>
  <c r="M55" i="7"/>
  <c r="BB54" i="7"/>
  <c r="AT54" i="7"/>
  <c r="AL54" i="7"/>
  <c r="AD54" i="7"/>
  <c r="V54" i="7"/>
  <c r="J54" i="7"/>
  <c r="AY53" i="7"/>
  <c r="AQ53" i="7"/>
  <c r="AI53" i="7"/>
  <c r="AA53" i="7"/>
  <c r="S53" i="7"/>
  <c r="K53" i="7"/>
  <c r="AZ55" i="7"/>
  <c r="AN55" i="7"/>
  <c r="AB55" i="7"/>
  <c r="T55" i="7"/>
  <c r="BA54" i="7"/>
  <c r="AO54" i="7"/>
  <c r="AG54" i="7"/>
  <c r="U54" i="7"/>
  <c r="I54" i="7"/>
  <c r="AT53" i="7"/>
  <c r="AH53" i="7"/>
  <c r="V53" i="7"/>
  <c r="J53" i="7"/>
  <c r="BA55" i="7"/>
  <c r="AS55" i="7"/>
  <c r="AK55" i="7"/>
  <c r="AC55" i="7"/>
  <c r="Y55" i="7"/>
  <c r="Q55" i="7"/>
  <c r="I55" i="7"/>
  <c r="AX54" i="7"/>
  <c r="AP54" i="7"/>
  <c r="AH54" i="7"/>
  <c r="Z54" i="7"/>
  <c r="R54" i="7"/>
  <c r="N54" i="7"/>
  <c r="BC53" i="7"/>
  <c r="AU53" i="7"/>
  <c r="AM53" i="7"/>
  <c r="AE53" i="7"/>
  <c r="W53" i="7"/>
  <c r="O53" i="7"/>
  <c r="G53" i="7"/>
  <c r="AV55" i="7"/>
  <c r="AJ55" i="7"/>
  <c r="X55" i="7"/>
  <c r="L55" i="7"/>
  <c r="AW54" i="7"/>
  <c r="AK54" i="7"/>
  <c r="Y54" i="7"/>
  <c r="M54" i="7"/>
  <c r="AX53" i="7"/>
  <c r="AP53" i="7"/>
  <c r="AD53" i="7"/>
  <c r="R53" i="7"/>
  <c r="BD270" i="8"/>
  <c r="BD168" i="8"/>
  <c r="BD147" i="8"/>
  <c r="BD266" i="8"/>
  <c r="BD162" i="8"/>
  <c r="G333" i="8"/>
  <c r="G435" i="8" s="1"/>
  <c r="BD211" i="8"/>
  <c r="G312" i="8"/>
  <c r="BD190" i="8"/>
  <c r="G319" i="8"/>
  <c r="G350" i="8"/>
  <c r="BD228" i="8"/>
  <c r="G320" i="8"/>
  <c r="G348" i="8"/>
  <c r="BD226" i="8"/>
  <c r="G346" i="8"/>
  <c r="BD224" i="8"/>
  <c r="G336" i="8"/>
  <c r="BD214" i="8"/>
  <c r="G326" i="8"/>
  <c r="BD204" i="8"/>
  <c r="G321" i="8"/>
  <c r="BD199" i="8"/>
  <c r="G306" i="8"/>
  <c r="BD184" i="8"/>
  <c r="G314" i="8"/>
  <c r="G315" i="8"/>
  <c r="G351" i="8"/>
  <c r="BD229" i="8"/>
  <c r="G367" i="8"/>
  <c r="BD246" i="8"/>
  <c r="G262" i="8"/>
  <c r="BD141" i="8"/>
  <c r="G382" i="8"/>
  <c r="G438" i="8" s="1"/>
  <c r="BD261" i="8"/>
  <c r="G412" i="8"/>
  <c r="G440" i="8" s="1"/>
  <c r="BD291" i="8"/>
  <c r="G402" i="8"/>
  <c r="BD281" i="8"/>
  <c r="G378" i="8"/>
  <c r="BD257" i="8"/>
  <c r="BD178" i="8"/>
  <c r="G299" i="8"/>
  <c r="AZ55" i="3"/>
  <c r="AV55" i="3"/>
  <c r="AR55" i="3"/>
  <c r="AN55" i="3"/>
  <c r="AJ55" i="3"/>
  <c r="AF55" i="3"/>
  <c r="AB55" i="3"/>
  <c r="X55" i="3"/>
  <c r="T55" i="3"/>
  <c r="P55" i="3"/>
  <c r="L55" i="3"/>
  <c r="H55" i="3"/>
  <c r="BA54" i="3"/>
  <c r="BA54" i="8" s="1"/>
  <c r="AW54" i="3"/>
  <c r="AW54" i="8" s="1"/>
  <c r="AS54" i="3"/>
  <c r="AS54" i="8" s="1"/>
  <c r="AO54" i="3"/>
  <c r="AO54" i="8" s="1"/>
  <c r="AK54" i="3"/>
  <c r="AK54" i="8" s="1"/>
  <c r="AG54" i="3"/>
  <c r="AG54" i="8" s="1"/>
  <c r="AC54" i="3"/>
  <c r="AC54" i="8" s="1"/>
  <c r="Y54" i="3"/>
  <c r="Y54" i="8" s="1"/>
  <c r="U54" i="3"/>
  <c r="U54" i="8" s="1"/>
  <c r="Q54" i="3"/>
  <c r="Q54" i="8" s="1"/>
  <c r="M54" i="3"/>
  <c r="M54" i="8" s="1"/>
  <c r="I54" i="3"/>
  <c r="I54" i="8" s="1"/>
  <c r="BB53" i="3"/>
  <c r="AX53" i="3"/>
  <c r="AT53" i="3"/>
  <c r="AP53" i="3"/>
  <c r="AL53" i="3"/>
  <c r="AH53" i="3"/>
  <c r="AD53" i="3"/>
  <c r="Z53" i="3"/>
  <c r="V53" i="3"/>
  <c r="R53" i="3"/>
  <c r="N53" i="3"/>
  <c r="J53" i="3"/>
  <c r="AS55" i="3"/>
  <c r="AK55" i="3"/>
  <c r="AC55" i="3"/>
  <c r="I55" i="3"/>
  <c r="AT54" i="3"/>
  <c r="AT54" i="8" s="1"/>
  <c r="AL54" i="3"/>
  <c r="AL54" i="8" s="1"/>
  <c r="Z54" i="3"/>
  <c r="Z54" i="8" s="1"/>
  <c r="J54" i="3"/>
  <c r="J54" i="8" s="1"/>
  <c r="AQ53" i="3"/>
  <c r="AE53" i="3"/>
  <c r="S53" i="3"/>
  <c r="G53" i="3"/>
  <c r="BC55" i="3"/>
  <c r="AY55" i="3"/>
  <c r="AU55" i="3"/>
  <c r="AQ55" i="3"/>
  <c r="AM55" i="3"/>
  <c r="AI55" i="3"/>
  <c r="AE55" i="3"/>
  <c r="AA55" i="3"/>
  <c r="W55" i="3"/>
  <c r="S55" i="3"/>
  <c r="O55" i="3"/>
  <c r="K55" i="3"/>
  <c r="G55" i="3"/>
  <c r="AZ54" i="3"/>
  <c r="AZ54" i="8" s="1"/>
  <c r="AV54" i="3"/>
  <c r="AV54" i="8" s="1"/>
  <c r="AR54" i="3"/>
  <c r="AR54" i="8" s="1"/>
  <c r="AN54" i="3"/>
  <c r="AN54" i="8" s="1"/>
  <c r="AJ54" i="3"/>
  <c r="AJ54" i="8" s="1"/>
  <c r="AF54" i="3"/>
  <c r="AF54" i="8" s="1"/>
  <c r="AB54" i="3"/>
  <c r="AB54" i="8" s="1"/>
  <c r="X54" i="3"/>
  <c r="X54" i="8" s="1"/>
  <c r="T54" i="3"/>
  <c r="T54" i="8" s="1"/>
  <c r="P54" i="3"/>
  <c r="P54" i="8" s="1"/>
  <c r="L54" i="3"/>
  <c r="L54" i="8" s="1"/>
  <c r="H54" i="3"/>
  <c r="H54" i="8" s="1"/>
  <c r="BA53" i="3"/>
  <c r="AW53" i="3"/>
  <c r="AS53" i="3"/>
  <c r="AO53" i="3"/>
  <c r="AK53" i="3"/>
  <c r="AG53" i="3"/>
  <c r="AC53" i="3"/>
  <c r="Y53" i="3"/>
  <c r="U53" i="3"/>
  <c r="Q53" i="3"/>
  <c r="M53" i="3"/>
  <c r="I53" i="3"/>
  <c r="AX55" i="3"/>
  <c r="AT55" i="3"/>
  <c r="AP55" i="3"/>
  <c r="AH55" i="3"/>
  <c r="Z55" i="3"/>
  <c r="R55" i="3"/>
  <c r="J55" i="3"/>
  <c r="AY54" i="3"/>
  <c r="AY54" i="8" s="1"/>
  <c r="AQ54" i="3"/>
  <c r="AQ54" i="8" s="1"/>
  <c r="AI54" i="3"/>
  <c r="AI54" i="8" s="1"/>
  <c r="AA54" i="3"/>
  <c r="AA54" i="8" s="1"/>
  <c r="S54" i="3"/>
  <c r="S54" i="8" s="1"/>
  <c r="G54" i="3"/>
  <c r="G54" i="8" s="1"/>
  <c r="AV53" i="3"/>
  <c r="AN53" i="3"/>
  <c r="AF53" i="3"/>
  <c r="X53" i="3"/>
  <c r="P53" i="3"/>
  <c r="H53" i="3"/>
  <c r="AW55" i="3"/>
  <c r="AO55" i="3"/>
  <c r="Y55" i="3"/>
  <c r="M55" i="3"/>
  <c r="AX54" i="3"/>
  <c r="AX54" i="8" s="1"/>
  <c r="AH54" i="3"/>
  <c r="AH54" i="8" s="1"/>
  <c r="V54" i="3"/>
  <c r="V54" i="8" s="1"/>
  <c r="N54" i="3"/>
  <c r="N54" i="8" s="1"/>
  <c r="AY53" i="3"/>
  <c r="AM53" i="3"/>
  <c r="AA53" i="3"/>
  <c r="O53" i="3"/>
  <c r="BB55" i="3"/>
  <c r="AL55" i="3"/>
  <c r="AD55" i="3"/>
  <c r="V55" i="3"/>
  <c r="N55" i="3"/>
  <c r="BC54" i="3"/>
  <c r="BC54" i="8" s="1"/>
  <c r="AU54" i="3"/>
  <c r="AU54" i="8" s="1"/>
  <c r="AM54" i="3"/>
  <c r="AM54" i="8" s="1"/>
  <c r="AE54" i="3"/>
  <c r="AE54" i="8" s="1"/>
  <c r="W54" i="3"/>
  <c r="W54" i="8" s="1"/>
  <c r="O54" i="3"/>
  <c r="O54" i="8" s="1"/>
  <c r="K54" i="3"/>
  <c r="K54" i="8" s="1"/>
  <c r="AZ53" i="3"/>
  <c r="AR53" i="3"/>
  <c r="AJ53" i="3"/>
  <c r="AB53" i="3"/>
  <c r="T53" i="3"/>
  <c r="L53" i="3"/>
  <c r="BA55" i="3"/>
  <c r="AG55" i="3"/>
  <c r="U55" i="3"/>
  <c r="Q55" i="3"/>
  <c r="BB54" i="3"/>
  <c r="BB54" i="8" s="1"/>
  <c r="AP54" i="3"/>
  <c r="AP54" i="8" s="1"/>
  <c r="AD54" i="3"/>
  <c r="AD54" i="8" s="1"/>
  <c r="R54" i="3"/>
  <c r="R54" i="8" s="1"/>
  <c r="BC53" i="3"/>
  <c r="AU53" i="3"/>
  <c r="AI53" i="3"/>
  <c r="W53" i="3"/>
  <c r="K53" i="3"/>
  <c r="AE53" i="5"/>
  <c r="AE54" i="5"/>
  <c r="AE174" i="8" s="1"/>
  <c r="AE55" i="5"/>
  <c r="AF53" i="5"/>
  <c r="L54" i="5"/>
  <c r="L174" i="8" s="1"/>
  <c r="AR54" i="5"/>
  <c r="AR174" i="8" s="1"/>
  <c r="X55" i="5"/>
  <c r="O53" i="5"/>
  <c r="O54" i="5"/>
  <c r="O174" i="8" s="1"/>
  <c r="K55" i="5"/>
  <c r="H53" i="5"/>
  <c r="AB53" i="5"/>
  <c r="P54" i="5"/>
  <c r="P174" i="8" s="1"/>
  <c r="AV54" i="5"/>
  <c r="AV174" i="8" s="1"/>
  <c r="AJ55" i="5"/>
  <c r="I53" i="5"/>
  <c r="Y53" i="5"/>
  <c r="AO53" i="5"/>
  <c r="I54" i="5"/>
  <c r="I174" i="8" s="1"/>
  <c r="Y54" i="5"/>
  <c r="Y174" i="8" s="1"/>
  <c r="AO54" i="5"/>
  <c r="AO174" i="8" s="1"/>
  <c r="I55" i="5"/>
  <c r="Y55" i="5"/>
  <c r="AO55" i="5"/>
  <c r="G55" i="5"/>
  <c r="K54" i="5"/>
  <c r="K174" i="8" s="1"/>
  <c r="O55" i="5"/>
  <c r="G54" i="5"/>
  <c r="G174" i="8" s="1"/>
  <c r="V53" i="5"/>
  <c r="AL53" i="5"/>
  <c r="BB53" i="5"/>
  <c r="V54" i="5"/>
  <c r="V174" i="8" s="1"/>
  <c r="AL54" i="5"/>
  <c r="AL174" i="8" s="1"/>
  <c r="BB54" i="5"/>
  <c r="BB174" i="8" s="1"/>
  <c r="V55" i="5"/>
  <c r="AL55" i="5"/>
  <c r="BB55" i="5"/>
  <c r="K4" i="48"/>
  <c r="K52" i="48" s="1"/>
  <c r="V4" i="48"/>
  <c r="V52" i="48" s="1"/>
  <c r="AA4" i="48"/>
  <c r="W4" i="48"/>
  <c r="W52" i="48" s="1"/>
  <c r="U4" i="48"/>
  <c r="U52" i="48" s="1"/>
  <c r="AP4" i="48"/>
  <c r="AP52" i="48" s="1"/>
  <c r="AR4" i="48"/>
  <c r="AB4" i="48"/>
  <c r="AB52" i="48" s="1"/>
  <c r="L4" i="48"/>
  <c r="L52" i="48" s="1"/>
  <c r="I4" i="48"/>
  <c r="I52" i="48" s="1"/>
  <c r="AD4" i="48"/>
  <c r="AY4" i="48"/>
  <c r="AY52" i="48" s="1"/>
  <c r="AG4" i="48"/>
  <c r="AQ4" i="48"/>
  <c r="AQ52" i="48" s="1"/>
  <c r="H4" i="48"/>
  <c r="H52" i="48" s="1"/>
  <c r="AL4" i="48"/>
  <c r="AH4" i="48"/>
  <c r="AH52" i="48" s="1"/>
  <c r="F4" i="48"/>
  <c r="Z4" i="48"/>
  <c r="AU4" i="48"/>
  <c r="AU52" i="48" s="1"/>
  <c r="BD4" i="48"/>
  <c r="AN4" i="48"/>
  <c r="AN52" i="48" s="1"/>
  <c r="X4" i="48"/>
  <c r="X52" i="48" s="1"/>
  <c r="N4" i="48"/>
  <c r="N52" i="48" s="1"/>
  <c r="AI4" i="48"/>
  <c r="AI52" i="48" s="1"/>
  <c r="R4" i="48"/>
  <c r="R52" i="48" s="1"/>
  <c r="AC4" i="48"/>
  <c r="G4" i="48"/>
  <c r="G52" i="48" s="1"/>
  <c r="AW4" i="48"/>
  <c r="AS4" i="48"/>
  <c r="AS52" i="48" s="1"/>
  <c r="J4" i="48"/>
  <c r="J52" i="48" s="1"/>
  <c r="AE4" i="48"/>
  <c r="AE52" i="48" s="1"/>
  <c r="AZ4" i="48"/>
  <c r="AJ4" i="48"/>
  <c r="AJ52" i="48" s="1"/>
  <c r="T4" i="48"/>
  <c r="T52" i="48" s="1"/>
  <c r="S4" i="48"/>
  <c r="S52" i="48" s="1"/>
  <c r="AO4" i="48"/>
  <c r="BC4" i="48"/>
  <c r="BC52" i="48" s="1"/>
  <c r="AF4" i="48"/>
  <c r="AM4" i="48"/>
  <c r="AM52" i="48" s="1"/>
  <c r="AX4" i="48"/>
  <c r="AX52" i="48" s="1"/>
  <c r="O4" i="48"/>
  <c r="O52" i="48" s="1"/>
  <c r="P4" i="48"/>
  <c r="P52" i="48" s="1"/>
  <c r="Y4" i="48"/>
  <c r="Y52" i="48" s="1"/>
  <c r="AV4" i="48"/>
  <c r="AK4" i="48"/>
  <c r="AK52" i="48" s="1"/>
  <c r="AT4" i="48"/>
  <c r="BA4" i="48"/>
  <c r="BA52" i="48" s="1"/>
  <c r="BB4" i="48"/>
  <c r="Q4" i="48"/>
  <c r="Q52" i="48" s="1"/>
  <c r="M4" i="48"/>
  <c r="M52" i="48" s="1"/>
  <c r="R27" i="48"/>
  <c r="R75" i="48" s="1"/>
  <c r="I27" i="48"/>
  <c r="I75" i="48" s="1"/>
  <c r="AZ27" i="48"/>
  <c r="AZ75" i="48" s="1"/>
  <c r="AJ27" i="48"/>
  <c r="T27" i="48"/>
  <c r="T75" i="48" s="1"/>
  <c r="BB27" i="48"/>
  <c r="AG27" i="48"/>
  <c r="AG75" i="48" s="1"/>
  <c r="K27" i="48"/>
  <c r="K75" i="48" s="1"/>
  <c r="AP27" i="48"/>
  <c r="AP75" i="48" s="1"/>
  <c r="U27" i="48"/>
  <c r="U75" i="48" s="1"/>
  <c r="AS27" i="48"/>
  <c r="AT27" i="48"/>
  <c r="G27" i="48"/>
  <c r="G75" i="48" s="1"/>
  <c r="AM27" i="48"/>
  <c r="AD27" i="48"/>
  <c r="AD75" i="48" s="1"/>
  <c r="AV27" i="48"/>
  <c r="AF27" i="48"/>
  <c r="P27" i="48"/>
  <c r="P75" i="48" s="1"/>
  <c r="AW27" i="48"/>
  <c r="AW75" i="48" s="1"/>
  <c r="AA27" i="48"/>
  <c r="F27" i="48"/>
  <c r="AK27" i="48"/>
  <c r="O27" i="48"/>
  <c r="O75" i="48" s="1"/>
  <c r="AH27" i="48"/>
  <c r="AI27" i="48"/>
  <c r="AI75" i="48" s="1"/>
  <c r="AC27" i="48"/>
  <c r="AR27" i="48"/>
  <c r="AR75" i="48" s="1"/>
  <c r="AB27" i="48"/>
  <c r="AB75" i="48" s="1"/>
  <c r="L27" i="48"/>
  <c r="L75" i="48" s="1"/>
  <c r="AQ27" i="48"/>
  <c r="V27" i="48"/>
  <c r="V75" i="48" s="1"/>
  <c r="BA27" i="48"/>
  <c r="AE27" i="48"/>
  <c r="J27" i="48"/>
  <c r="J75" i="48" s="1"/>
  <c r="W27" i="48"/>
  <c r="W75" i="48" s="1"/>
  <c r="Y27" i="48"/>
  <c r="Y75" i="48" s="1"/>
  <c r="AX27" i="48"/>
  <c r="AY27" i="48"/>
  <c r="H27" i="48"/>
  <c r="H75" i="48" s="1"/>
  <c r="Z27" i="48"/>
  <c r="Z75" i="48" s="1"/>
  <c r="S27" i="48"/>
  <c r="S75" i="48" s="1"/>
  <c r="BD27" i="48"/>
  <c r="BD75" i="48" s="1"/>
  <c r="AL27" i="48"/>
  <c r="AL75" i="48" s="1"/>
  <c r="BC27" i="48"/>
  <c r="BC75" i="48" s="1"/>
  <c r="AU27" i="48"/>
  <c r="AU75" i="48" s="1"/>
  <c r="AN27" i="48"/>
  <c r="AN75" i="48" s="1"/>
  <c r="Q27" i="48"/>
  <c r="Q75" i="48" s="1"/>
  <c r="M27" i="48"/>
  <c r="M75" i="48" s="1"/>
  <c r="X27" i="48"/>
  <c r="X75" i="48" s="1"/>
  <c r="AO27" i="48"/>
  <c r="AO75" i="48" s="1"/>
  <c r="N27" i="48"/>
  <c r="N75" i="48" s="1"/>
  <c r="BC44" i="48"/>
  <c r="AM44" i="48"/>
  <c r="AM92" i="48" s="1"/>
  <c r="W44" i="48"/>
  <c r="W92" i="48" s="1"/>
  <c r="G44" i="48"/>
  <c r="G92" i="48" s="1"/>
  <c r="AL44" i="48"/>
  <c r="Q44" i="48"/>
  <c r="Q92" i="48" s="1"/>
  <c r="AV44" i="48"/>
  <c r="Z44" i="48"/>
  <c r="Z92" i="48" s="1"/>
  <c r="AZ44" i="48"/>
  <c r="AZ92" i="48" s="1"/>
  <c r="I44" i="48"/>
  <c r="I92" i="48" s="1"/>
  <c r="X44" i="48"/>
  <c r="X92" i="48" s="1"/>
  <c r="AT44" i="48"/>
  <c r="AT92" i="48" s="1"/>
  <c r="H44" i="48"/>
  <c r="H92" i="48" s="1"/>
  <c r="AX44" i="48"/>
  <c r="AX92" i="48" s="1"/>
  <c r="AY44" i="48"/>
  <c r="AI44" i="48"/>
  <c r="AI92" i="48" s="1"/>
  <c r="S44" i="48"/>
  <c r="S92" i="48" s="1"/>
  <c r="BB44" i="48"/>
  <c r="BB92" i="48" s="1"/>
  <c r="AG44" i="48"/>
  <c r="AG92" i="48" s="1"/>
  <c r="L44" i="48"/>
  <c r="L92" i="48" s="1"/>
  <c r="AP44" i="48"/>
  <c r="AP92" i="48" s="1"/>
  <c r="U44" i="48"/>
  <c r="U92" i="48" s="1"/>
  <c r="AO44" i="48"/>
  <c r="BD44" i="48"/>
  <c r="BD92" i="48" s="1"/>
  <c r="M44" i="48"/>
  <c r="M92" i="48" s="1"/>
  <c r="Y44" i="48"/>
  <c r="Y92" i="48" s="1"/>
  <c r="N44" i="48"/>
  <c r="N92" i="48" s="1"/>
  <c r="AU44" i="48"/>
  <c r="AU92" i="48" s="1"/>
  <c r="AE44" i="48"/>
  <c r="AE92" i="48" s="1"/>
  <c r="O44" i="48"/>
  <c r="O92" i="48" s="1"/>
  <c r="AW44" i="48"/>
  <c r="AW92" i="48" s="1"/>
  <c r="AB44" i="48"/>
  <c r="AB92" i="48" s="1"/>
  <c r="F44" i="48"/>
  <c r="AK44" i="48"/>
  <c r="AK92" i="48" s="1"/>
  <c r="P44" i="48"/>
  <c r="P92" i="48" s="1"/>
  <c r="AD44" i="48"/>
  <c r="AD92" i="48" s="1"/>
  <c r="AS44" i="48"/>
  <c r="AN44" i="48"/>
  <c r="AN92" i="48" s="1"/>
  <c r="AJ44" i="48"/>
  <c r="K44" i="48"/>
  <c r="K92" i="48" s="1"/>
  <c r="AF44" i="48"/>
  <c r="AF92" i="48" s="1"/>
  <c r="R44" i="48"/>
  <c r="R92" i="48" s="1"/>
  <c r="BA44" i="48"/>
  <c r="AR44" i="48"/>
  <c r="J44" i="48"/>
  <c r="J92" i="48" s="1"/>
  <c r="AC44" i="48"/>
  <c r="AC92" i="48" s="1"/>
  <c r="AH44" i="48"/>
  <c r="AH92" i="48" s="1"/>
  <c r="AQ44" i="48"/>
  <c r="AQ92" i="48" s="1"/>
  <c r="V44" i="48"/>
  <c r="V92" i="48" s="1"/>
  <c r="T44" i="48"/>
  <c r="T92" i="48" s="1"/>
  <c r="AA44" i="48"/>
  <c r="AA92" i="48" s="1"/>
  <c r="AT18" i="48"/>
  <c r="AT66" i="48" s="1"/>
  <c r="AG18" i="48"/>
  <c r="AG66" i="48" s="1"/>
  <c r="BB18" i="48"/>
  <c r="Y18" i="48"/>
  <c r="Y66" i="48" s="1"/>
  <c r="AU18" i="48"/>
  <c r="AU66" i="48" s="1"/>
  <c r="AE18" i="48"/>
  <c r="O18" i="48"/>
  <c r="O66" i="48" s="1"/>
  <c r="AZ18" i="48"/>
  <c r="AJ18" i="48"/>
  <c r="AJ66" i="48" s="1"/>
  <c r="T18" i="48"/>
  <c r="T66" i="48" s="1"/>
  <c r="M18" i="48"/>
  <c r="M66" i="48" s="1"/>
  <c r="AS18" i="48"/>
  <c r="AH18" i="48"/>
  <c r="AH66" i="48" s="1"/>
  <c r="AD18" i="48"/>
  <c r="Q18" i="48"/>
  <c r="Q66" i="48" s="1"/>
  <c r="AQ18" i="48"/>
  <c r="AA18" i="48"/>
  <c r="AA66" i="48" s="1"/>
  <c r="K18" i="48"/>
  <c r="K66" i="48" s="1"/>
  <c r="AV18" i="48"/>
  <c r="AF18" i="48"/>
  <c r="P18" i="48"/>
  <c r="P66" i="48" s="1"/>
  <c r="U18" i="48"/>
  <c r="U66" i="48" s="1"/>
  <c r="BA18" i="48"/>
  <c r="BA66" i="48" s="1"/>
  <c r="J18" i="48"/>
  <c r="J66" i="48" s="1"/>
  <c r="AP18" i="48"/>
  <c r="AP66" i="48" s="1"/>
  <c r="I18" i="48"/>
  <c r="I66" i="48" s="1"/>
  <c r="AO18" i="48"/>
  <c r="AO66" i="48" s="1"/>
  <c r="N18" i="48"/>
  <c r="N66" i="48" s="1"/>
  <c r="F18" i="48"/>
  <c r="BC18" i="48"/>
  <c r="AM18" i="48"/>
  <c r="W18" i="48"/>
  <c r="W66" i="48" s="1"/>
  <c r="G18" i="48"/>
  <c r="G66" i="48" s="1"/>
  <c r="AR18" i="48"/>
  <c r="AR66" i="48" s="1"/>
  <c r="AB18" i="48"/>
  <c r="L18" i="48"/>
  <c r="L66" i="48" s="1"/>
  <c r="AC18" i="48"/>
  <c r="AC66" i="48" s="1"/>
  <c r="R18" i="48"/>
  <c r="R66" i="48" s="1"/>
  <c r="AX18" i="48"/>
  <c r="S18" i="48"/>
  <c r="S66" i="48" s="1"/>
  <c r="H18" i="48"/>
  <c r="H66" i="48" s="1"/>
  <c r="AI18" i="48"/>
  <c r="AW18" i="48"/>
  <c r="AW66" i="48" s="1"/>
  <c r="BD18" i="48"/>
  <c r="X18" i="48"/>
  <c r="X66" i="48" s="1"/>
  <c r="Z18" i="48"/>
  <c r="Z66" i="48" s="1"/>
  <c r="AL18" i="48"/>
  <c r="V18" i="48"/>
  <c r="V66" i="48" s="1"/>
  <c r="AY18" i="48"/>
  <c r="AY66" i="48" s="1"/>
  <c r="AN18" i="48"/>
  <c r="AK18" i="48"/>
  <c r="AS37" i="48"/>
  <c r="AC37" i="48"/>
  <c r="AC85" i="48" s="1"/>
  <c r="M37" i="48"/>
  <c r="M85" i="48" s="1"/>
  <c r="AQ37" i="48"/>
  <c r="AQ85" i="48" s="1"/>
  <c r="V37" i="48"/>
  <c r="V85" i="48" s="1"/>
  <c r="BC37" i="48"/>
  <c r="BC85" i="48" s="1"/>
  <c r="AH37" i="48"/>
  <c r="L37" i="48"/>
  <c r="L85" i="48" s="1"/>
  <c r="AE37" i="48"/>
  <c r="AI37" i="48"/>
  <c r="AI85" i="48" s="1"/>
  <c r="O37" i="48"/>
  <c r="O85" i="48" s="1"/>
  <c r="X37" i="48"/>
  <c r="X85" i="48" s="1"/>
  <c r="AJ37" i="48"/>
  <c r="BD37" i="48"/>
  <c r="BD85" i="48" s="1"/>
  <c r="AO37" i="48"/>
  <c r="AO85" i="48" s="1"/>
  <c r="Y37" i="48"/>
  <c r="Y85" i="48" s="1"/>
  <c r="I37" i="48"/>
  <c r="I85" i="48" s="1"/>
  <c r="AL37" i="48"/>
  <c r="AL85" i="48" s="1"/>
  <c r="P37" i="48"/>
  <c r="P85" i="48" s="1"/>
  <c r="AX37" i="48"/>
  <c r="AX85" i="48" s="1"/>
  <c r="AB37" i="48"/>
  <c r="G37" i="48"/>
  <c r="G85" i="48" s="1"/>
  <c r="T37" i="48"/>
  <c r="T85" i="48" s="1"/>
  <c r="S37" i="48"/>
  <c r="S85" i="48" s="1"/>
  <c r="AN37" i="48"/>
  <c r="BA37" i="48"/>
  <c r="AK37" i="48"/>
  <c r="AK85" i="48" s="1"/>
  <c r="U37" i="48"/>
  <c r="U85" i="48" s="1"/>
  <c r="BB37" i="48"/>
  <c r="AF37" i="48"/>
  <c r="AF85" i="48" s="1"/>
  <c r="K37" i="48"/>
  <c r="K85" i="48" s="1"/>
  <c r="AR37" i="48"/>
  <c r="AR85" i="48" s="1"/>
  <c r="W37" i="48"/>
  <c r="W85" i="48" s="1"/>
  <c r="AZ37" i="48"/>
  <c r="AZ85" i="48" s="1"/>
  <c r="J37" i="48"/>
  <c r="J85" i="48" s="1"/>
  <c r="AT37" i="48"/>
  <c r="AT85" i="48" s="1"/>
  <c r="N37" i="48"/>
  <c r="N85" i="48" s="1"/>
  <c r="Z37" i="48"/>
  <c r="Z85" i="48" s="1"/>
  <c r="H37" i="48"/>
  <c r="H85" i="48" s="1"/>
  <c r="Q37" i="48"/>
  <c r="Q85" i="48" s="1"/>
  <c r="AM37" i="48"/>
  <c r="AD37" i="48"/>
  <c r="AD85" i="48" s="1"/>
  <c r="AV37" i="48"/>
  <c r="R37" i="48"/>
  <c r="R85" i="48" s="1"/>
  <c r="AY37" i="48"/>
  <c r="AU37" i="48"/>
  <c r="AU85" i="48" s="1"/>
  <c r="AW37" i="48"/>
  <c r="AW85" i="48" s="1"/>
  <c r="AA37" i="48"/>
  <c r="AP37" i="48"/>
  <c r="F37" i="48"/>
  <c r="AG37" i="48"/>
  <c r="BD25" i="48"/>
  <c r="BD73" i="48" s="1"/>
  <c r="AN25" i="48"/>
  <c r="AP25" i="48"/>
  <c r="AP73" i="48" s="1"/>
  <c r="Z25" i="48"/>
  <c r="J25" i="48"/>
  <c r="J73" i="48" s="1"/>
  <c r="AS25" i="48"/>
  <c r="AC25" i="48"/>
  <c r="AC73" i="48" s="1"/>
  <c r="M25" i="48"/>
  <c r="M73" i="48" s="1"/>
  <c r="AI25" i="48"/>
  <c r="AI73" i="48" s="1"/>
  <c r="AZ25" i="48"/>
  <c r="T25" i="48"/>
  <c r="T73" i="48" s="1"/>
  <c r="P25" i="48"/>
  <c r="P73" i="48" s="1"/>
  <c r="BC25" i="48"/>
  <c r="BC73" i="48" s="1"/>
  <c r="BB25" i="48"/>
  <c r="AL25" i="48"/>
  <c r="V25" i="48"/>
  <c r="V73" i="48" s="1"/>
  <c r="F25" i="48"/>
  <c r="AO25" i="48"/>
  <c r="AO73" i="48" s="1"/>
  <c r="Y25" i="48"/>
  <c r="Y73" i="48" s="1"/>
  <c r="I25" i="48"/>
  <c r="I73" i="48" s="1"/>
  <c r="AA25" i="48"/>
  <c r="AA73" i="48" s="1"/>
  <c r="AR25" i="48"/>
  <c r="L25" i="48"/>
  <c r="L73" i="48" s="1"/>
  <c r="AF25" i="48"/>
  <c r="G25" i="48"/>
  <c r="G73" i="48" s="1"/>
  <c r="H25" i="48"/>
  <c r="H73" i="48" s="1"/>
  <c r="AX25" i="48"/>
  <c r="AX73" i="48" s="1"/>
  <c r="AH25" i="48"/>
  <c r="R25" i="48"/>
  <c r="R73" i="48" s="1"/>
  <c r="BA25" i="48"/>
  <c r="BA73" i="48" s="1"/>
  <c r="AK25" i="48"/>
  <c r="U25" i="48"/>
  <c r="U73" i="48" s="1"/>
  <c r="AY25" i="48"/>
  <c r="S25" i="48"/>
  <c r="S73" i="48" s="1"/>
  <c r="AJ25" i="48"/>
  <c r="AJ73" i="48" s="1"/>
  <c r="AE25" i="48"/>
  <c r="AV25" i="48"/>
  <c r="W25" i="48"/>
  <c r="W73" i="48" s="1"/>
  <c r="AT25" i="48"/>
  <c r="AT73" i="48" s="1"/>
  <c r="AG25" i="48"/>
  <c r="AG73" i="48" s="1"/>
  <c r="AB25" i="48"/>
  <c r="AB73" i="48" s="1"/>
  <c r="AW25" i="48"/>
  <c r="AD25" i="48"/>
  <c r="AD73" i="48" s="1"/>
  <c r="Q25" i="48"/>
  <c r="Q73" i="48" s="1"/>
  <c r="AM25" i="48"/>
  <c r="X25" i="48"/>
  <c r="X73" i="48" s="1"/>
  <c r="K25" i="48"/>
  <c r="K73" i="48" s="1"/>
  <c r="N25" i="48"/>
  <c r="N73" i="48" s="1"/>
  <c r="AQ25" i="48"/>
  <c r="O25" i="48"/>
  <c r="O73" i="48" s="1"/>
  <c r="AU25" i="48"/>
  <c r="AU73" i="48" s="1"/>
  <c r="BC42" i="48"/>
  <c r="AM42" i="48"/>
  <c r="AM90" i="48" s="1"/>
  <c r="AT42" i="48"/>
  <c r="Z42" i="48"/>
  <c r="Z90" i="48" s="1"/>
  <c r="J42" i="48"/>
  <c r="J90" i="48" s="1"/>
  <c r="AS42" i="48"/>
  <c r="AS90" i="48" s="1"/>
  <c r="Y42" i="48"/>
  <c r="Y90" i="48" s="1"/>
  <c r="I42" i="48"/>
  <c r="I90" i="48" s="1"/>
  <c r="X42" i="48"/>
  <c r="X90" i="48" s="1"/>
  <c r="AK42" i="48"/>
  <c r="AW42" i="48"/>
  <c r="AF42" i="48"/>
  <c r="AF90" i="48" s="1"/>
  <c r="AP42" i="48"/>
  <c r="AY42" i="48"/>
  <c r="AY90" i="48" s="1"/>
  <c r="AI42" i="48"/>
  <c r="AO42" i="48"/>
  <c r="AO90" i="48" s="1"/>
  <c r="V42" i="48"/>
  <c r="V90" i="48" s="1"/>
  <c r="F42" i="48"/>
  <c r="AN42" i="48"/>
  <c r="U42" i="48"/>
  <c r="U90" i="48" s="1"/>
  <c r="BB42" i="48"/>
  <c r="P42" i="48"/>
  <c r="P90" i="48" s="1"/>
  <c r="AA42" i="48"/>
  <c r="AB42" i="48"/>
  <c r="AB90" i="48" s="1"/>
  <c r="O42" i="48"/>
  <c r="O90" i="48" s="1"/>
  <c r="AU42" i="48"/>
  <c r="AU90" i="48" s="1"/>
  <c r="AE42" i="48"/>
  <c r="AJ42" i="48"/>
  <c r="AJ90" i="48" s="1"/>
  <c r="R42" i="48"/>
  <c r="R90" i="48" s="1"/>
  <c r="BD42" i="48"/>
  <c r="BD90" i="48" s="1"/>
  <c r="AH42" i="48"/>
  <c r="Q42" i="48"/>
  <c r="Q90" i="48" s="1"/>
  <c r="AR42" i="48"/>
  <c r="H42" i="48"/>
  <c r="H90" i="48" s="1"/>
  <c r="S42" i="48"/>
  <c r="S90" i="48" s="1"/>
  <c r="L42" i="48"/>
  <c r="L90" i="48" s="1"/>
  <c r="AL42" i="48"/>
  <c r="N42" i="48"/>
  <c r="N90" i="48" s="1"/>
  <c r="AG42" i="48"/>
  <c r="W42" i="48"/>
  <c r="W90" i="48" s="1"/>
  <c r="BA42" i="48"/>
  <c r="BA90" i="48" s="1"/>
  <c r="AQ42" i="48"/>
  <c r="AQ90" i="48" s="1"/>
  <c r="AX42" i="48"/>
  <c r="AX90" i="48" s="1"/>
  <c r="AV42" i="48"/>
  <c r="AV90" i="48" s="1"/>
  <c r="G42" i="48"/>
  <c r="G90" i="48" s="1"/>
  <c r="AD42" i="48"/>
  <c r="AZ42" i="48"/>
  <c r="AC42" i="48"/>
  <c r="AC90" i="48" s="1"/>
  <c r="K42" i="48"/>
  <c r="K90" i="48" s="1"/>
  <c r="T42" i="48"/>
  <c r="T90" i="48" s="1"/>
  <c r="M42" i="48"/>
  <c r="M90" i="48" s="1"/>
  <c r="BA7" i="48"/>
  <c r="BA55" i="48" s="1"/>
  <c r="AU7" i="48"/>
  <c r="AP7" i="48"/>
  <c r="AP55" i="48" s="1"/>
  <c r="O7" i="48"/>
  <c r="O55" i="48" s="1"/>
  <c r="AV7" i="48"/>
  <c r="AV55" i="48" s="1"/>
  <c r="AF7" i="48"/>
  <c r="P7" i="48"/>
  <c r="P55" i="48" s="1"/>
  <c r="Y7" i="48"/>
  <c r="Y55" i="48" s="1"/>
  <c r="AT7" i="48"/>
  <c r="AT55" i="48" s="1"/>
  <c r="K7" i="48"/>
  <c r="K55" i="48" s="1"/>
  <c r="AL7" i="48"/>
  <c r="AL55" i="48" s="1"/>
  <c r="G7" i="48"/>
  <c r="G55" i="48" s="1"/>
  <c r="AC7" i="48"/>
  <c r="AC55" i="48" s="1"/>
  <c r="AX7" i="48"/>
  <c r="AX55" i="48" s="1"/>
  <c r="AE7" i="48"/>
  <c r="Z7" i="48"/>
  <c r="Z55" i="48" s="1"/>
  <c r="AR7" i="48"/>
  <c r="AR55" i="48" s="1"/>
  <c r="AB7" i="48"/>
  <c r="L7" i="48"/>
  <c r="L55" i="48" s="1"/>
  <c r="I7" i="48"/>
  <c r="I55" i="48" s="1"/>
  <c r="AD7" i="48"/>
  <c r="AD55" i="48" s="1"/>
  <c r="AY7" i="48"/>
  <c r="AY55" i="48" s="1"/>
  <c r="V7" i="48"/>
  <c r="V55" i="48" s="1"/>
  <c r="AQ7" i="48"/>
  <c r="M7" i="48"/>
  <c r="M55" i="48" s="1"/>
  <c r="AH7" i="48"/>
  <c r="BC7" i="48"/>
  <c r="BC55" i="48" s="1"/>
  <c r="AK7" i="48"/>
  <c r="BD7" i="48"/>
  <c r="BD55" i="48" s="1"/>
  <c r="AN7" i="48"/>
  <c r="X7" i="48"/>
  <c r="X55" i="48" s="1"/>
  <c r="H7" i="48"/>
  <c r="H55" i="48" s="1"/>
  <c r="N7" i="48"/>
  <c r="N55" i="48" s="1"/>
  <c r="AI7" i="48"/>
  <c r="AI55" i="48" s="1"/>
  <c r="AA7" i="48"/>
  <c r="AA55" i="48" s="1"/>
  <c r="AW7" i="48"/>
  <c r="R7" i="48"/>
  <c r="R55" i="48" s="1"/>
  <c r="AM7" i="48"/>
  <c r="U7" i="48"/>
  <c r="U55" i="48" s="1"/>
  <c r="Q7" i="48"/>
  <c r="Q55" i="48" s="1"/>
  <c r="S7" i="48"/>
  <c r="S55" i="48" s="1"/>
  <c r="W7" i="48"/>
  <c r="W55" i="48" s="1"/>
  <c r="AZ7" i="48"/>
  <c r="AZ55" i="48" s="1"/>
  <c r="AO7" i="48"/>
  <c r="F7" i="48"/>
  <c r="AS7" i="48"/>
  <c r="BB7" i="48"/>
  <c r="BB55" i="48" s="1"/>
  <c r="J7" i="48"/>
  <c r="J55" i="48" s="1"/>
  <c r="AJ7" i="48"/>
  <c r="AJ55" i="48" s="1"/>
  <c r="AG7" i="48"/>
  <c r="AG55" i="48" s="1"/>
  <c r="T7" i="48"/>
  <c r="T55" i="48" s="1"/>
  <c r="BB30" i="48"/>
  <c r="AG30" i="48"/>
  <c r="AG78" i="48" s="1"/>
  <c r="AZ30" i="48"/>
  <c r="AJ30" i="48"/>
  <c r="AJ78" i="48" s="1"/>
  <c r="T30" i="48"/>
  <c r="T78" i="48" s="1"/>
  <c r="BA30" i="48"/>
  <c r="BA78" i="48" s="1"/>
  <c r="AE30" i="48"/>
  <c r="AE78" i="48" s="1"/>
  <c r="J30" i="48"/>
  <c r="J78" i="48" s="1"/>
  <c r="AI30" i="48"/>
  <c r="N30" i="48"/>
  <c r="N78" i="48" s="1"/>
  <c r="AH30" i="48"/>
  <c r="AL30" i="48"/>
  <c r="AL78" i="48" s="1"/>
  <c r="V30" i="48"/>
  <c r="V78" i="48" s="1"/>
  <c r="K30" i="48"/>
  <c r="K78" i="48" s="1"/>
  <c r="AV30" i="48"/>
  <c r="AF30" i="48"/>
  <c r="AF78" i="48" s="1"/>
  <c r="P30" i="48"/>
  <c r="P78" i="48" s="1"/>
  <c r="AU30" i="48"/>
  <c r="Z30" i="48"/>
  <c r="AY30" i="48"/>
  <c r="AY78" i="48" s="1"/>
  <c r="AD30" i="48"/>
  <c r="I30" i="48"/>
  <c r="I78" i="48" s="1"/>
  <c r="W30" i="48"/>
  <c r="W78" i="48" s="1"/>
  <c r="AA30" i="48"/>
  <c r="AA78" i="48" s="1"/>
  <c r="R30" i="48"/>
  <c r="R78" i="48" s="1"/>
  <c r="AQ30" i="48"/>
  <c r="AQ78" i="48" s="1"/>
  <c r="AX30" i="48"/>
  <c r="G30" i="48"/>
  <c r="G78" i="48" s="1"/>
  <c r="AR30" i="48"/>
  <c r="AB30" i="48"/>
  <c r="AB78" i="48" s="1"/>
  <c r="L30" i="48"/>
  <c r="L78" i="48" s="1"/>
  <c r="AP30" i="48"/>
  <c r="AP78" i="48" s="1"/>
  <c r="U30" i="48"/>
  <c r="U78" i="48" s="1"/>
  <c r="AT30" i="48"/>
  <c r="Y30" i="48"/>
  <c r="Y78" i="48" s="1"/>
  <c r="BC30" i="48"/>
  <c r="BC78" i="48" s="1"/>
  <c r="M30" i="48"/>
  <c r="M78" i="48" s="1"/>
  <c r="Q30" i="48"/>
  <c r="Q78" i="48" s="1"/>
  <c r="AM30" i="48"/>
  <c r="X30" i="48"/>
  <c r="X78" i="48" s="1"/>
  <c r="AO30" i="48"/>
  <c r="F30" i="48"/>
  <c r="O30" i="48"/>
  <c r="O78" i="48" s="1"/>
  <c r="H30" i="48"/>
  <c r="H78" i="48" s="1"/>
  <c r="S30" i="48"/>
  <c r="S78" i="48" s="1"/>
  <c r="AW30" i="48"/>
  <c r="AW78" i="48" s="1"/>
  <c r="AC30" i="48"/>
  <c r="BD30" i="48"/>
  <c r="BD78" i="48" s="1"/>
  <c r="AK30" i="48"/>
  <c r="AS30" i="48"/>
  <c r="AS78" i="48" s="1"/>
  <c r="AN30" i="48"/>
  <c r="AN78" i="48" s="1"/>
  <c r="AY47" i="48"/>
  <c r="AY95" i="48" s="1"/>
  <c r="AI47" i="48"/>
  <c r="S47" i="48"/>
  <c r="S95" i="48" s="1"/>
  <c r="BA47" i="48"/>
  <c r="AF47" i="48"/>
  <c r="J47" i="48"/>
  <c r="J95" i="48" s="1"/>
  <c r="AJ47" i="48"/>
  <c r="AJ95" i="48" s="1"/>
  <c r="N47" i="48"/>
  <c r="N95" i="48" s="1"/>
  <c r="AG47" i="48"/>
  <c r="AG95" i="48" s="1"/>
  <c r="AS47" i="48"/>
  <c r="AN47" i="48"/>
  <c r="AN95" i="48" s="1"/>
  <c r="F47" i="48"/>
  <c r="AC47" i="48"/>
  <c r="AU47" i="48"/>
  <c r="AE47" i="48"/>
  <c r="AE95" i="48" s="1"/>
  <c r="O47" i="48"/>
  <c r="O95" i="48" s="1"/>
  <c r="AV47" i="48"/>
  <c r="AV95" i="48" s="1"/>
  <c r="Z47" i="48"/>
  <c r="AZ47" i="48"/>
  <c r="AZ95" i="48" s="1"/>
  <c r="AD47" i="48"/>
  <c r="I47" i="48"/>
  <c r="I95" i="48" s="1"/>
  <c r="V47" i="48"/>
  <c r="V95" i="48" s="1"/>
  <c r="AH47" i="48"/>
  <c r="AH95" i="48" s="1"/>
  <c r="R47" i="48"/>
  <c r="R95" i="48" s="1"/>
  <c r="Q47" i="48"/>
  <c r="Q95" i="48" s="1"/>
  <c r="AL47" i="48"/>
  <c r="AQ47" i="48"/>
  <c r="AQ95" i="48" s="1"/>
  <c r="AA47" i="48"/>
  <c r="AA95" i="48" s="1"/>
  <c r="K47" i="48"/>
  <c r="K95" i="48" s="1"/>
  <c r="AP47" i="48"/>
  <c r="U47" i="48"/>
  <c r="U95" i="48" s="1"/>
  <c r="AT47" i="48"/>
  <c r="AT95" i="48" s="1"/>
  <c r="Y47" i="48"/>
  <c r="Y95" i="48" s="1"/>
  <c r="BB47" i="48"/>
  <c r="L47" i="48"/>
  <c r="L95" i="48" s="1"/>
  <c r="X47" i="48"/>
  <c r="X95" i="48" s="1"/>
  <c r="AW47" i="48"/>
  <c r="AW95" i="48" s="1"/>
  <c r="AX47" i="48"/>
  <c r="W47" i="48"/>
  <c r="W95" i="48" s="1"/>
  <c r="AO47" i="48"/>
  <c r="M47" i="48"/>
  <c r="M95" i="48" s="1"/>
  <c r="AM47" i="48"/>
  <c r="AM95" i="48" s="1"/>
  <c r="G47" i="48"/>
  <c r="G95" i="48" s="1"/>
  <c r="T47" i="48"/>
  <c r="T95" i="48" s="1"/>
  <c r="AB47" i="48"/>
  <c r="AB95" i="48" s="1"/>
  <c r="P47" i="48"/>
  <c r="P95" i="48" s="1"/>
  <c r="BC47" i="48"/>
  <c r="BC95" i="48" s="1"/>
  <c r="AK47" i="48"/>
  <c r="AR47" i="48"/>
  <c r="H47" i="48"/>
  <c r="H95" i="48" s="1"/>
  <c r="BD47" i="48"/>
  <c r="BD95" i="48" s="1"/>
  <c r="BD163" i="8"/>
  <c r="BD156" i="8"/>
  <c r="G330" i="8"/>
  <c r="BD208" i="8"/>
  <c r="G328" i="8"/>
  <c r="BD206" i="8"/>
  <c r="G316" i="8"/>
  <c r="G310" i="8"/>
  <c r="BD188" i="8"/>
  <c r="G337" i="8"/>
  <c r="BD215" i="8"/>
  <c r="G408" i="8"/>
  <c r="BD287" i="8"/>
  <c r="G400" i="8"/>
  <c r="BD279" i="8"/>
  <c r="G389" i="8"/>
  <c r="BD268" i="8"/>
  <c r="G396" i="8"/>
  <c r="BD275" i="8"/>
  <c r="G373" i="8"/>
  <c r="BD252" i="8"/>
  <c r="G251" i="8"/>
  <c r="BD130" i="8"/>
  <c r="G286" i="8"/>
  <c r="BD165" i="8"/>
  <c r="G406" i="8"/>
  <c r="G390" i="8"/>
  <c r="BD269" i="8"/>
  <c r="G380" i="8"/>
  <c r="BD259" i="8"/>
  <c r="G384" i="8"/>
  <c r="BD263" i="8"/>
  <c r="G392" i="8"/>
  <c r="BD271" i="8"/>
  <c r="G386" i="8"/>
  <c r="BD265" i="8"/>
  <c r="G376" i="8"/>
  <c r="BD255" i="8"/>
  <c r="G366" i="8"/>
  <c r="BD245" i="8"/>
  <c r="BD290" i="8"/>
  <c r="AQ53" i="5"/>
  <c r="AQ54" i="5"/>
  <c r="AQ174" i="8" s="1"/>
  <c r="AQ55" i="5"/>
  <c r="AN53" i="5"/>
  <c r="T54" i="5"/>
  <c r="T174" i="8" s="1"/>
  <c r="AZ54" i="5"/>
  <c r="AZ174" i="8" s="1"/>
  <c r="AF55" i="5"/>
  <c r="AA53" i="5"/>
  <c r="AA54" i="5"/>
  <c r="AA174" i="8" s="1"/>
  <c r="AA55" i="5"/>
  <c r="L53" i="5"/>
  <c r="AJ53" i="5"/>
  <c r="X54" i="5"/>
  <c r="X174" i="8" s="1"/>
  <c r="H55" i="5"/>
  <c r="AR55" i="5"/>
  <c r="M53" i="5"/>
  <c r="AC53" i="5"/>
  <c r="AS53" i="5"/>
  <c r="M54" i="5"/>
  <c r="M174" i="8" s="1"/>
  <c r="AC54" i="5"/>
  <c r="AC174" i="8" s="1"/>
  <c r="AS54" i="5"/>
  <c r="AS174" i="8" s="1"/>
  <c r="M55" i="5"/>
  <c r="AC55" i="5"/>
  <c r="AS55" i="5"/>
  <c r="W53" i="5"/>
  <c r="W54" i="5"/>
  <c r="W174" i="8" s="1"/>
  <c r="W55" i="5"/>
  <c r="J53" i="5"/>
  <c r="Z53" i="5"/>
  <c r="AP53" i="5"/>
  <c r="J54" i="5"/>
  <c r="J174" i="8" s="1"/>
  <c r="Z54" i="5"/>
  <c r="Z174" i="8" s="1"/>
  <c r="AP54" i="5"/>
  <c r="AP174" i="8" s="1"/>
  <c r="J55" i="5"/>
  <c r="Z55" i="5"/>
  <c r="AP55" i="5"/>
  <c r="BA8" i="48"/>
  <c r="AL8" i="48"/>
  <c r="AS8" i="48"/>
  <c r="AS56" i="48" s="1"/>
  <c r="U8" i="48"/>
  <c r="U56" i="48" s="1"/>
  <c r="AP8" i="48"/>
  <c r="AP56" i="48" s="1"/>
  <c r="AR8" i="48"/>
  <c r="AB8" i="48"/>
  <c r="AB56" i="48" s="1"/>
  <c r="L8" i="48"/>
  <c r="L56" i="48" s="1"/>
  <c r="S8" i="48"/>
  <c r="S56" i="48" s="1"/>
  <c r="AO8" i="48"/>
  <c r="G8" i="48"/>
  <c r="G56" i="48" s="1"/>
  <c r="AC8" i="48"/>
  <c r="AC56" i="48" s="1"/>
  <c r="R8" i="48"/>
  <c r="R56" i="48" s="1"/>
  <c r="K8" i="48"/>
  <c r="K56" i="48" s="1"/>
  <c r="F8" i="48"/>
  <c r="AW8" i="48"/>
  <c r="M8" i="48"/>
  <c r="M56" i="48" s="1"/>
  <c r="BC8" i="48"/>
  <c r="Z8" i="48"/>
  <c r="Z56" i="48" s="1"/>
  <c r="AU8" i="48"/>
  <c r="BD8" i="48"/>
  <c r="BD56" i="48" s="1"/>
  <c r="AN8" i="48"/>
  <c r="AN56" i="48" s="1"/>
  <c r="X8" i="48"/>
  <c r="X56" i="48" s="1"/>
  <c r="H8" i="48"/>
  <c r="H56" i="48" s="1"/>
  <c r="Y8" i="48"/>
  <c r="Y56" i="48" s="1"/>
  <c r="AT8" i="48"/>
  <c r="AX8" i="48"/>
  <c r="AX56" i="48" s="1"/>
  <c r="AM8" i="48"/>
  <c r="AG8" i="48"/>
  <c r="V8" i="48"/>
  <c r="V56" i="48" s="1"/>
  <c r="Q8" i="48"/>
  <c r="Q56" i="48" s="1"/>
  <c r="W8" i="48"/>
  <c r="W56" i="48" s="1"/>
  <c r="J8" i="48"/>
  <c r="J56" i="48" s="1"/>
  <c r="AE8" i="48"/>
  <c r="AE56" i="48" s="1"/>
  <c r="AZ8" i="48"/>
  <c r="AZ56" i="48" s="1"/>
  <c r="AJ8" i="48"/>
  <c r="T8" i="48"/>
  <c r="T56" i="48" s="1"/>
  <c r="I8" i="48"/>
  <c r="I56" i="48" s="1"/>
  <c r="AD8" i="48"/>
  <c r="AD56" i="48" s="1"/>
  <c r="AY8" i="48"/>
  <c r="P8" i="48"/>
  <c r="P56" i="48" s="1"/>
  <c r="AK8" i="48"/>
  <c r="AK56" i="48" s="1"/>
  <c r="AF8" i="48"/>
  <c r="AF56" i="48" s="1"/>
  <c r="AA8" i="48"/>
  <c r="AA56" i="48" s="1"/>
  <c r="AH8" i="48"/>
  <c r="AH56" i="48" s="1"/>
  <c r="BB8" i="48"/>
  <c r="AQ8" i="48"/>
  <c r="AQ56" i="48" s="1"/>
  <c r="O8" i="48"/>
  <c r="O56" i="48" s="1"/>
  <c r="AV8" i="48"/>
  <c r="AV56" i="48" s="1"/>
  <c r="N8" i="48"/>
  <c r="N56" i="48" s="1"/>
  <c r="AI8" i="48"/>
  <c r="AI56" i="48" s="1"/>
  <c r="AD31" i="48"/>
  <c r="AY31" i="48"/>
  <c r="U31" i="48"/>
  <c r="U79" i="48" s="1"/>
  <c r="AZ31" i="48"/>
  <c r="AZ79" i="48" s="1"/>
  <c r="AJ31" i="48"/>
  <c r="T31" i="48"/>
  <c r="T79" i="48" s="1"/>
  <c r="BC31" i="48"/>
  <c r="BC79" i="48" s="1"/>
  <c r="AH31" i="48"/>
  <c r="AH79" i="48" s="1"/>
  <c r="M31" i="48"/>
  <c r="M79" i="48" s="1"/>
  <c r="AQ31" i="48"/>
  <c r="AQ79" i="48" s="1"/>
  <c r="V31" i="48"/>
  <c r="V79" i="48" s="1"/>
  <c r="AT31" i="48"/>
  <c r="AT79" i="48" s="1"/>
  <c r="AU31" i="48"/>
  <c r="S31" i="48"/>
  <c r="S79" i="48" s="1"/>
  <c r="BA31" i="48"/>
  <c r="I31" i="48"/>
  <c r="I79" i="48" s="1"/>
  <c r="AV31" i="48"/>
  <c r="AV79" i="48" s="1"/>
  <c r="AF31" i="48"/>
  <c r="P31" i="48"/>
  <c r="P79" i="48" s="1"/>
  <c r="AX31" i="48"/>
  <c r="AX79" i="48" s="1"/>
  <c r="AC31" i="48"/>
  <c r="G31" i="48"/>
  <c r="G79" i="48" s="1"/>
  <c r="AL31" i="48"/>
  <c r="Q31" i="48"/>
  <c r="Q79" i="48" s="1"/>
  <c r="AI31" i="48"/>
  <c r="AK31" i="48"/>
  <c r="AK79" i="48" s="1"/>
  <c r="AO31" i="48"/>
  <c r="AR31" i="48"/>
  <c r="AR79" i="48" s="1"/>
  <c r="AB31" i="48"/>
  <c r="L31" i="48"/>
  <c r="L79" i="48" s="1"/>
  <c r="AS31" i="48"/>
  <c r="W31" i="48"/>
  <c r="W79" i="48" s="1"/>
  <c r="BB31" i="48"/>
  <c r="AG31" i="48"/>
  <c r="AG79" i="48" s="1"/>
  <c r="K31" i="48"/>
  <c r="K79" i="48" s="1"/>
  <c r="Y31" i="48"/>
  <c r="Y79" i="48" s="1"/>
  <c r="Z31" i="48"/>
  <c r="J31" i="48"/>
  <c r="J79" i="48" s="1"/>
  <c r="AP31" i="48"/>
  <c r="AP79" i="48" s="1"/>
  <c r="BD31" i="48"/>
  <c r="BD79" i="48" s="1"/>
  <c r="AM31" i="48"/>
  <c r="F31" i="48"/>
  <c r="AN31" i="48"/>
  <c r="AN79" i="48" s="1"/>
  <c r="R31" i="48"/>
  <c r="R79" i="48" s="1"/>
  <c r="N31" i="48"/>
  <c r="N79" i="48" s="1"/>
  <c r="AE31" i="48"/>
  <c r="AE79" i="48" s="1"/>
  <c r="AA31" i="48"/>
  <c r="AA79" i="48" s="1"/>
  <c r="X31" i="48"/>
  <c r="X79" i="48" s="1"/>
  <c r="AW31" i="48"/>
  <c r="AW79" i="48" s="1"/>
  <c r="O31" i="48"/>
  <c r="O79" i="48" s="1"/>
  <c r="H31" i="48"/>
  <c r="H79" i="48" s="1"/>
  <c r="AU48" i="48"/>
  <c r="AU96" i="48" s="1"/>
  <c r="AE48" i="48"/>
  <c r="AE96" i="48" s="1"/>
  <c r="O48" i="48"/>
  <c r="O96" i="48" s="1"/>
  <c r="AW48" i="48"/>
  <c r="AW96" i="48" s="1"/>
  <c r="AB48" i="48"/>
  <c r="AB96" i="48" s="1"/>
  <c r="F48" i="48"/>
  <c r="AK48" i="48"/>
  <c r="AK96" i="48" s="1"/>
  <c r="P48" i="48"/>
  <c r="P96" i="48" s="1"/>
  <c r="AD48" i="48"/>
  <c r="AD96" i="48" s="1"/>
  <c r="AH48" i="48"/>
  <c r="AH96" i="48" s="1"/>
  <c r="AC48" i="48"/>
  <c r="AC96" i="48" s="1"/>
  <c r="AT48" i="48"/>
  <c r="AT96" i="48" s="1"/>
  <c r="BD48" i="48"/>
  <c r="BD96" i="48" s="1"/>
  <c r="AQ48" i="48"/>
  <c r="AQ96" i="48" s="1"/>
  <c r="AA48" i="48"/>
  <c r="AA96" i="48" s="1"/>
  <c r="K48" i="48"/>
  <c r="K96" i="48" s="1"/>
  <c r="AR48" i="48"/>
  <c r="AR96" i="48" s="1"/>
  <c r="V48" i="48"/>
  <c r="V96" i="48" s="1"/>
  <c r="BA48" i="48"/>
  <c r="BA96" i="48" s="1"/>
  <c r="AF48" i="48"/>
  <c r="AF96" i="48" s="1"/>
  <c r="J48" i="48"/>
  <c r="J96" i="48" s="1"/>
  <c r="T48" i="48"/>
  <c r="T96" i="48" s="1"/>
  <c r="X48" i="48"/>
  <c r="X96" i="48" s="1"/>
  <c r="H48" i="48"/>
  <c r="H96" i="48" s="1"/>
  <c r="AN48" i="48"/>
  <c r="AN96" i="48" s="1"/>
  <c r="BC48" i="48"/>
  <c r="BC96" i="48" s="1"/>
  <c r="AM48" i="48"/>
  <c r="AM96" i="48" s="1"/>
  <c r="W48" i="48"/>
  <c r="W96" i="48" s="1"/>
  <c r="G48" i="48"/>
  <c r="G96" i="48" s="1"/>
  <c r="AL48" i="48"/>
  <c r="AL96" i="48" s="1"/>
  <c r="Q48" i="48"/>
  <c r="Q96" i="48" s="1"/>
  <c r="AV48" i="48"/>
  <c r="AV96" i="48" s="1"/>
  <c r="Z48" i="48"/>
  <c r="Z96" i="48" s="1"/>
  <c r="AZ48" i="48"/>
  <c r="AZ96" i="48" s="1"/>
  <c r="I48" i="48"/>
  <c r="I96" i="48" s="1"/>
  <c r="M48" i="48"/>
  <c r="M96" i="48" s="1"/>
  <c r="AJ48" i="48"/>
  <c r="AJ96" i="48" s="1"/>
  <c r="Y48" i="48"/>
  <c r="Y96" i="48" s="1"/>
  <c r="R48" i="48"/>
  <c r="R96" i="48" s="1"/>
  <c r="S48" i="48"/>
  <c r="S96" i="48" s="1"/>
  <c r="AP48" i="48"/>
  <c r="AP96" i="48" s="1"/>
  <c r="AX48" i="48"/>
  <c r="AX96" i="48" s="1"/>
  <c r="BB48" i="48"/>
  <c r="BB96" i="48" s="1"/>
  <c r="U48" i="48"/>
  <c r="U96" i="48" s="1"/>
  <c r="N48" i="48"/>
  <c r="N96" i="48" s="1"/>
  <c r="AS48" i="48"/>
  <c r="AS96" i="48" s="1"/>
  <c r="AY48" i="48"/>
  <c r="AY96" i="48" s="1"/>
  <c r="AG48" i="48"/>
  <c r="AG96" i="48" s="1"/>
  <c r="AO48" i="48"/>
  <c r="AO96" i="48" s="1"/>
  <c r="AI48" i="48"/>
  <c r="AI96" i="48" s="1"/>
  <c r="L48" i="48"/>
  <c r="L96" i="48" s="1"/>
  <c r="L24" i="48"/>
  <c r="L72" i="48" s="1"/>
  <c r="BB24" i="48"/>
  <c r="BB72" i="48" s="1"/>
  <c r="AL24" i="48"/>
  <c r="V24" i="48"/>
  <c r="V72" i="48" s="1"/>
  <c r="F24" i="48"/>
  <c r="AO24" i="48"/>
  <c r="Y24" i="48"/>
  <c r="Y72" i="48" s="1"/>
  <c r="I24" i="48"/>
  <c r="I72" i="48" s="1"/>
  <c r="AF24" i="48"/>
  <c r="AY24" i="48"/>
  <c r="AY72" i="48" s="1"/>
  <c r="S24" i="48"/>
  <c r="S72" i="48" s="1"/>
  <c r="AJ24" i="48"/>
  <c r="AU24" i="48"/>
  <c r="AM24" i="48"/>
  <c r="AM72" i="48" s="1"/>
  <c r="BC24" i="48"/>
  <c r="AX24" i="48"/>
  <c r="AX72" i="48" s="1"/>
  <c r="AH24" i="48"/>
  <c r="R24" i="48"/>
  <c r="R72" i="48" s="1"/>
  <c r="BA24" i="48"/>
  <c r="AK24" i="48"/>
  <c r="AK72" i="48" s="1"/>
  <c r="U24" i="48"/>
  <c r="U72" i="48" s="1"/>
  <c r="BD24" i="48"/>
  <c r="BD72" i="48" s="1"/>
  <c r="X24" i="48"/>
  <c r="X72" i="48" s="1"/>
  <c r="AQ24" i="48"/>
  <c r="AQ72" i="48" s="1"/>
  <c r="K24" i="48"/>
  <c r="K72" i="48" s="1"/>
  <c r="AZ24" i="48"/>
  <c r="AZ72" i="48" s="1"/>
  <c r="W24" i="48"/>
  <c r="W72" i="48" s="1"/>
  <c r="AT24" i="48"/>
  <c r="AD24" i="48"/>
  <c r="N24" i="48"/>
  <c r="N72" i="48" s="1"/>
  <c r="AW24" i="48"/>
  <c r="AG24" i="48"/>
  <c r="AG72" i="48" s="1"/>
  <c r="Q24" i="48"/>
  <c r="Q72" i="48" s="1"/>
  <c r="AV24" i="48"/>
  <c r="AV72" i="48" s="1"/>
  <c r="P24" i="48"/>
  <c r="P72" i="48" s="1"/>
  <c r="AI24" i="48"/>
  <c r="AI72" i="48" s="1"/>
  <c r="O24" i="48"/>
  <c r="O72" i="48" s="1"/>
  <c r="G24" i="48"/>
  <c r="G72" i="48" s="1"/>
  <c r="AB24" i="48"/>
  <c r="AS24" i="48"/>
  <c r="H24" i="48"/>
  <c r="H72" i="48" s="1"/>
  <c r="AE24" i="48"/>
  <c r="AE72" i="48" s="1"/>
  <c r="AP24" i="48"/>
  <c r="AC24" i="48"/>
  <c r="AC72" i="48" s="1"/>
  <c r="AA24" i="48"/>
  <c r="AA72" i="48" s="1"/>
  <c r="AR24" i="48"/>
  <c r="AR72" i="48" s="1"/>
  <c r="Z24" i="48"/>
  <c r="Z72" i="48" s="1"/>
  <c r="M24" i="48"/>
  <c r="M72" i="48" s="1"/>
  <c r="T24" i="48"/>
  <c r="T72" i="48" s="1"/>
  <c r="AN24" i="48"/>
  <c r="AN72" i="48" s="1"/>
  <c r="J24" i="48"/>
  <c r="J72" i="48" s="1"/>
  <c r="AP41" i="48"/>
  <c r="AP89" i="48" s="1"/>
  <c r="Z41" i="48"/>
  <c r="J41" i="48"/>
  <c r="J89" i="48" s="1"/>
  <c r="AS41" i="48"/>
  <c r="AC41" i="48"/>
  <c r="M41" i="48"/>
  <c r="M89" i="48" s="1"/>
  <c r="AM41" i="48"/>
  <c r="G41" i="48"/>
  <c r="G89" i="48" s="1"/>
  <c r="AF41" i="48"/>
  <c r="AY41" i="48"/>
  <c r="AJ41" i="48"/>
  <c r="AJ89" i="48" s="1"/>
  <c r="L41" i="48"/>
  <c r="L89" i="48" s="1"/>
  <c r="AB41" i="48"/>
  <c r="AB89" i="48" s="1"/>
  <c r="BB41" i="48"/>
  <c r="AL41" i="48"/>
  <c r="V41" i="48"/>
  <c r="V89" i="48" s="1"/>
  <c r="F41" i="48"/>
  <c r="AO41" i="48"/>
  <c r="Y41" i="48"/>
  <c r="Y89" i="48" s="1"/>
  <c r="I41" i="48"/>
  <c r="I89" i="48" s="1"/>
  <c r="AE41" i="48"/>
  <c r="AE89" i="48" s="1"/>
  <c r="BD41" i="48"/>
  <c r="BD89" i="48" s="1"/>
  <c r="X41" i="48"/>
  <c r="X89" i="48" s="1"/>
  <c r="AI41" i="48"/>
  <c r="T41" i="48"/>
  <c r="T89" i="48" s="1"/>
  <c r="AQ41" i="48"/>
  <c r="AX41" i="48"/>
  <c r="AH41" i="48"/>
  <c r="R41" i="48"/>
  <c r="R89" i="48" s="1"/>
  <c r="BA41" i="48"/>
  <c r="AK41" i="48"/>
  <c r="AK89" i="48" s="1"/>
  <c r="U41" i="48"/>
  <c r="U89" i="48" s="1"/>
  <c r="BC41" i="48"/>
  <c r="BC89" i="48" s="1"/>
  <c r="W41" i="48"/>
  <c r="W89" i="48" s="1"/>
  <c r="AV41" i="48"/>
  <c r="AV89" i="48" s="1"/>
  <c r="P41" i="48"/>
  <c r="P89" i="48" s="1"/>
  <c r="S41" i="48"/>
  <c r="S89" i="48" s="1"/>
  <c r="AA41" i="48"/>
  <c r="AA89" i="48" s="1"/>
  <c r="K41" i="48"/>
  <c r="K89" i="48" s="1"/>
  <c r="N41" i="48"/>
  <c r="N89" i="48" s="1"/>
  <c r="AU41" i="48"/>
  <c r="AZ41" i="48"/>
  <c r="AZ89" i="48" s="1"/>
  <c r="AW41" i="48"/>
  <c r="AW89" i="48" s="1"/>
  <c r="O41" i="48"/>
  <c r="O89" i="48" s="1"/>
  <c r="AR41" i="48"/>
  <c r="AR89" i="48" s="1"/>
  <c r="H41" i="48"/>
  <c r="H89" i="48" s="1"/>
  <c r="AT41" i="48"/>
  <c r="AT89" i="48" s="1"/>
  <c r="AG41" i="48"/>
  <c r="AN41" i="48"/>
  <c r="AD41" i="48"/>
  <c r="Q41" i="48"/>
  <c r="Q89" i="48" s="1"/>
  <c r="J6" i="48"/>
  <c r="J54" i="48" s="1"/>
  <c r="G6" i="48"/>
  <c r="G54" i="48" s="1"/>
  <c r="AC6" i="48"/>
  <c r="AX6" i="48"/>
  <c r="AX54" i="48" s="1"/>
  <c r="AV6" i="48"/>
  <c r="AF6" i="48"/>
  <c r="AF54" i="48" s="1"/>
  <c r="P6" i="48"/>
  <c r="P54" i="48" s="1"/>
  <c r="Y6" i="48"/>
  <c r="Y54" i="48" s="1"/>
  <c r="AY6" i="48"/>
  <c r="AP6" i="48"/>
  <c r="AP54" i="48" s="1"/>
  <c r="Q6" i="48"/>
  <c r="Q54" i="48" s="1"/>
  <c r="AL6" i="48"/>
  <c r="AL54" i="48" s="1"/>
  <c r="I6" i="48"/>
  <c r="I54" i="48" s="1"/>
  <c r="U6" i="48"/>
  <c r="U54" i="48" s="1"/>
  <c r="M6" i="48"/>
  <c r="M54" i="48" s="1"/>
  <c r="AH6" i="48"/>
  <c r="AH54" i="48" s="1"/>
  <c r="AR6" i="48"/>
  <c r="AB6" i="48"/>
  <c r="AB54" i="48" s="1"/>
  <c r="L6" i="48"/>
  <c r="L54" i="48" s="1"/>
  <c r="AI6" i="48"/>
  <c r="AI54" i="48" s="1"/>
  <c r="O6" i="48"/>
  <c r="O54" i="48" s="1"/>
  <c r="AU6" i="48"/>
  <c r="V6" i="48"/>
  <c r="V54" i="48" s="1"/>
  <c r="AQ6" i="48"/>
  <c r="AQ54" i="48" s="1"/>
  <c r="S6" i="48"/>
  <c r="S54" i="48" s="1"/>
  <c r="AK6" i="48"/>
  <c r="AK54" i="48" s="1"/>
  <c r="R6" i="48"/>
  <c r="R54" i="48" s="1"/>
  <c r="AM6" i="48"/>
  <c r="AM54" i="48" s="1"/>
  <c r="BD6" i="48"/>
  <c r="BD54" i="48" s="1"/>
  <c r="AN6" i="48"/>
  <c r="X6" i="48"/>
  <c r="X54" i="48" s="1"/>
  <c r="H6" i="48"/>
  <c r="H54" i="48" s="1"/>
  <c r="AO6" i="48"/>
  <c r="Z6" i="48"/>
  <c r="BA6" i="48"/>
  <c r="BA54" i="48" s="1"/>
  <c r="F6" i="48"/>
  <c r="AA6" i="48"/>
  <c r="AW6" i="48"/>
  <c r="AW54" i="48" s="1"/>
  <c r="AD6" i="48"/>
  <c r="AD54" i="48" s="1"/>
  <c r="T6" i="48"/>
  <c r="T54" i="48" s="1"/>
  <c r="AE6" i="48"/>
  <c r="N6" i="48"/>
  <c r="N54" i="48" s="1"/>
  <c r="K6" i="48"/>
  <c r="K54" i="48" s="1"/>
  <c r="AS6" i="48"/>
  <c r="AS54" i="48" s="1"/>
  <c r="AJ6" i="48"/>
  <c r="W6" i="48"/>
  <c r="W54" i="48" s="1"/>
  <c r="AZ6" i="48"/>
  <c r="AZ54" i="48" s="1"/>
  <c r="AT6" i="48"/>
  <c r="AT54" i="48" s="1"/>
  <c r="AG6" i="48"/>
  <c r="BB6" i="48"/>
  <c r="BB54" i="48" s="1"/>
  <c r="BC6" i="48"/>
  <c r="BC54" i="48" s="1"/>
  <c r="AR29" i="48"/>
  <c r="AR77" i="48" s="1"/>
  <c r="AB29" i="48"/>
  <c r="L29" i="48"/>
  <c r="L77" i="48" s="1"/>
  <c r="AO29" i="48"/>
  <c r="S29" i="48"/>
  <c r="S77" i="48" s="1"/>
  <c r="AX29" i="48"/>
  <c r="AC29" i="48"/>
  <c r="AC77" i="48" s="1"/>
  <c r="G29" i="48"/>
  <c r="G77" i="48" s="1"/>
  <c r="O29" i="48"/>
  <c r="O77" i="48" s="1"/>
  <c r="Q29" i="48"/>
  <c r="Q77" i="48" s="1"/>
  <c r="J29" i="48"/>
  <c r="J77" i="48" s="1"/>
  <c r="V29" i="48"/>
  <c r="V77" i="48" s="1"/>
  <c r="BB29" i="48"/>
  <c r="BD29" i="48"/>
  <c r="AN29" i="48"/>
  <c r="X29" i="48"/>
  <c r="X77" i="48" s="1"/>
  <c r="H29" i="48"/>
  <c r="H77" i="48" s="1"/>
  <c r="AI29" i="48"/>
  <c r="N29" i="48"/>
  <c r="N77" i="48" s="1"/>
  <c r="AS29" i="48"/>
  <c r="W29" i="48"/>
  <c r="W77" i="48" s="1"/>
  <c r="AU29" i="48"/>
  <c r="AW29" i="48"/>
  <c r="AW77" i="48" s="1"/>
  <c r="F29" i="48"/>
  <c r="AE29" i="48"/>
  <c r="AE77" i="48" s="1"/>
  <c r="AQ29" i="48"/>
  <c r="AZ29" i="48"/>
  <c r="AZ77" i="48" s="1"/>
  <c r="AJ29" i="48"/>
  <c r="AJ77" i="48" s="1"/>
  <c r="T29" i="48"/>
  <c r="T77" i="48" s="1"/>
  <c r="AY29" i="48"/>
  <c r="AY77" i="48" s="1"/>
  <c r="AD29" i="48"/>
  <c r="AD77" i="48" s="1"/>
  <c r="I29" i="48"/>
  <c r="I77" i="48" s="1"/>
  <c r="AM29" i="48"/>
  <c r="AM77" i="48" s="1"/>
  <c r="R29" i="48"/>
  <c r="R77" i="48" s="1"/>
  <c r="AK29" i="48"/>
  <c r="AK77" i="48" s="1"/>
  <c r="AL29" i="48"/>
  <c r="BA29" i="48"/>
  <c r="BA77" i="48" s="1"/>
  <c r="K29" i="48"/>
  <c r="K77" i="48" s="1"/>
  <c r="U29" i="48"/>
  <c r="U77" i="48" s="1"/>
  <c r="AV29" i="48"/>
  <c r="AV77" i="48" s="1"/>
  <c r="Y29" i="48"/>
  <c r="Y77" i="48" s="1"/>
  <c r="Z29" i="48"/>
  <c r="AP29" i="48"/>
  <c r="AP77" i="48" s="1"/>
  <c r="AF29" i="48"/>
  <c r="BC29" i="48"/>
  <c r="BC77" i="48" s="1"/>
  <c r="AA29" i="48"/>
  <c r="AA77" i="48" s="1"/>
  <c r="M29" i="48"/>
  <c r="M77" i="48" s="1"/>
  <c r="P29" i="48"/>
  <c r="P77" i="48" s="1"/>
  <c r="AH29" i="48"/>
  <c r="AH77" i="48" s="1"/>
  <c r="AT29" i="48"/>
  <c r="AG29" i="48"/>
  <c r="AG77" i="48" s="1"/>
  <c r="BC46" i="48"/>
  <c r="AM46" i="48"/>
  <c r="AM94" i="48" s="1"/>
  <c r="W46" i="48"/>
  <c r="W94" i="48" s="1"/>
  <c r="G46" i="48"/>
  <c r="G94" i="48" s="1"/>
  <c r="AJ46" i="48"/>
  <c r="AJ94" i="48" s="1"/>
  <c r="N46" i="48"/>
  <c r="N94" i="48" s="1"/>
  <c r="AS46" i="48"/>
  <c r="X46" i="48"/>
  <c r="X94" i="48" s="1"/>
  <c r="BB46" i="48"/>
  <c r="BB94" i="48" s="1"/>
  <c r="L46" i="48"/>
  <c r="L94" i="48" s="1"/>
  <c r="P46" i="48"/>
  <c r="P94" i="48" s="1"/>
  <c r="U46" i="48"/>
  <c r="U94" i="48" s="1"/>
  <c r="J46" i="48"/>
  <c r="J94" i="48" s="1"/>
  <c r="AY46" i="48"/>
  <c r="AY94" i="48" s="1"/>
  <c r="AI46" i="48"/>
  <c r="S46" i="48"/>
  <c r="S94" i="48" s="1"/>
  <c r="AZ46" i="48"/>
  <c r="AD46" i="48"/>
  <c r="AD94" i="48" s="1"/>
  <c r="I46" i="48"/>
  <c r="I94" i="48" s="1"/>
  <c r="AN46" i="48"/>
  <c r="R46" i="48"/>
  <c r="R94" i="48" s="1"/>
  <c r="AR46" i="48"/>
  <c r="AR94" i="48" s="1"/>
  <c r="AV46" i="48"/>
  <c r="AL46" i="48"/>
  <c r="AL94" i="48" s="1"/>
  <c r="AW46" i="48"/>
  <c r="AW94" i="48" s="1"/>
  <c r="AB46" i="48"/>
  <c r="AB94" i="48" s="1"/>
  <c r="BA46" i="48"/>
  <c r="AU46" i="48"/>
  <c r="AU94" i="48" s="1"/>
  <c r="AE46" i="48"/>
  <c r="O46" i="48"/>
  <c r="O94" i="48" s="1"/>
  <c r="AT46" i="48"/>
  <c r="AT94" i="48" s="1"/>
  <c r="Y46" i="48"/>
  <c r="Y94" i="48" s="1"/>
  <c r="BD46" i="48"/>
  <c r="BD94" i="48" s="1"/>
  <c r="AH46" i="48"/>
  <c r="AH94" i="48" s="1"/>
  <c r="M46" i="48"/>
  <c r="M94" i="48" s="1"/>
  <c r="AG46" i="48"/>
  <c r="AG94" i="48" s="1"/>
  <c r="AK46" i="48"/>
  <c r="AK94" i="48" s="1"/>
  <c r="Q46" i="48"/>
  <c r="Q94" i="48" s="1"/>
  <c r="F46" i="48"/>
  <c r="AQ46" i="48"/>
  <c r="AQ94" i="48" s="1"/>
  <c r="T46" i="48"/>
  <c r="T94" i="48" s="1"/>
  <c r="V46" i="48"/>
  <c r="V94" i="48" s="1"/>
  <c r="AA46" i="48"/>
  <c r="AA94" i="48" s="1"/>
  <c r="AX46" i="48"/>
  <c r="AX94" i="48" s="1"/>
  <c r="Z46" i="48"/>
  <c r="Z94" i="48" s="1"/>
  <c r="H46" i="48"/>
  <c r="H94" i="48" s="1"/>
  <c r="K46" i="48"/>
  <c r="K94" i="48" s="1"/>
  <c r="AC46" i="48"/>
  <c r="AP46" i="48"/>
  <c r="AO46" i="48"/>
  <c r="AO94" i="48" s="1"/>
  <c r="AF46" i="48"/>
  <c r="F16" i="48"/>
  <c r="AD16" i="48"/>
  <c r="AD64" i="48" s="1"/>
  <c r="AC16" i="48"/>
  <c r="AC64" i="48" s="1"/>
  <c r="AQ16" i="48"/>
  <c r="AA16" i="48"/>
  <c r="AA64" i="48" s="1"/>
  <c r="K16" i="48"/>
  <c r="K64" i="48" s="1"/>
  <c r="AV16" i="48"/>
  <c r="AV64" i="48" s="1"/>
  <c r="AF16" i="48"/>
  <c r="AF64" i="48" s="1"/>
  <c r="P16" i="48"/>
  <c r="P64" i="48" s="1"/>
  <c r="Y16" i="48"/>
  <c r="Y64" i="48" s="1"/>
  <c r="J16" i="48"/>
  <c r="J64" i="48" s="1"/>
  <c r="AP16" i="48"/>
  <c r="BB16" i="48"/>
  <c r="BB64" i="48" s="1"/>
  <c r="N16" i="48"/>
  <c r="N64" i="48" s="1"/>
  <c r="AL16" i="48"/>
  <c r="AL64" i="48" s="1"/>
  <c r="AK16" i="48"/>
  <c r="AK64" i="48" s="1"/>
  <c r="BC16" i="48"/>
  <c r="BC64" i="48" s="1"/>
  <c r="AM16" i="48"/>
  <c r="W16" i="48"/>
  <c r="W64" i="48" s="1"/>
  <c r="G16" i="48"/>
  <c r="G64" i="48" s="1"/>
  <c r="AR16" i="48"/>
  <c r="AR64" i="48" s="1"/>
  <c r="AB16" i="48"/>
  <c r="AB64" i="48" s="1"/>
  <c r="L16" i="48"/>
  <c r="L64" i="48" s="1"/>
  <c r="AG16" i="48"/>
  <c r="AG64" i="48" s="1"/>
  <c r="R16" i="48"/>
  <c r="R64" i="48" s="1"/>
  <c r="AX16" i="48"/>
  <c r="V16" i="48"/>
  <c r="V64" i="48" s="1"/>
  <c r="AT16" i="48"/>
  <c r="M16" i="48"/>
  <c r="M64" i="48" s="1"/>
  <c r="AS16" i="48"/>
  <c r="AY16" i="48"/>
  <c r="AY64" i="48" s="1"/>
  <c r="AI16" i="48"/>
  <c r="AI64" i="48" s="1"/>
  <c r="S16" i="48"/>
  <c r="S64" i="48" s="1"/>
  <c r="BD16" i="48"/>
  <c r="BD64" i="48" s="1"/>
  <c r="AN16" i="48"/>
  <c r="AN64" i="48" s="1"/>
  <c r="X16" i="48"/>
  <c r="X64" i="48" s="1"/>
  <c r="H16" i="48"/>
  <c r="H64" i="48" s="1"/>
  <c r="I16" i="48"/>
  <c r="I64" i="48" s="1"/>
  <c r="AO16" i="48"/>
  <c r="AO64" i="48" s="1"/>
  <c r="Z16" i="48"/>
  <c r="Z64" i="48" s="1"/>
  <c r="AU16" i="48"/>
  <c r="AU64" i="48" s="1"/>
  <c r="AJ16" i="48"/>
  <c r="AJ64" i="48" s="1"/>
  <c r="AH16" i="48"/>
  <c r="AH64" i="48" s="1"/>
  <c r="BA16" i="48"/>
  <c r="AE16" i="48"/>
  <c r="AE64" i="48" s="1"/>
  <c r="T16" i="48"/>
  <c r="T64" i="48" s="1"/>
  <c r="Q16" i="48"/>
  <c r="Q64" i="48" s="1"/>
  <c r="AZ16" i="48"/>
  <c r="O16" i="48"/>
  <c r="O64" i="48" s="1"/>
  <c r="AW16" i="48"/>
  <c r="U16" i="48"/>
  <c r="U64" i="48" s="1"/>
  <c r="AO34" i="48"/>
  <c r="AO82" i="48" s="1"/>
  <c r="BD34" i="48"/>
  <c r="BD82" i="48" s="1"/>
  <c r="AN34" i="48"/>
  <c r="AN82" i="48" s="1"/>
  <c r="X34" i="48"/>
  <c r="X82" i="48" s="1"/>
  <c r="H34" i="48"/>
  <c r="H82" i="48" s="1"/>
  <c r="AL34" i="48"/>
  <c r="AL82" i="48" s="1"/>
  <c r="Q34" i="48"/>
  <c r="Q82" i="48" s="1"/>
  <c r="AU34" i="48"/>
  <c r="AU82" i="48" s="1"/>
  <c r="Z34" i="48"/>
  <c r="Z82" i="48" s="1"/>
  <c r="BC34" i="48"/>
  <c r="BC82" i="48" s="1"/>
  <c r="M34" i="48"/>
  <c r="M82" i="48" s="1"/>
  <c r="N34" i="48"/>
  <c r="N82" i="48" s="1"/>
  <c r="AZ34" i="48"/>
  <c r="AJ34" i="48"/>
  <c r="AJ82" i="48" s="1"/>
  <c r="T34" i="48"/>
  <c r="T82" i="48" s="1"/>
  <c r="BB34" i="48"/>
  <c r="BB82" i="48" s="1"/>
  <c r="AG34" i="48"/>
  <c r="AG82" i="48" s="1"/>
  <c r="K34" i="48"/>
  <c r="K82" i="48" s="1"/>
  <c r="AP34" i="48"/>
  <c r="AP82" i="48" s="1"/>
  <c r="U34" i="48"/>
  <c r="U82" i="48" s="1"/>
  <c r="AS34" i="48"/>
  <c r="AS82" i="48" s="1"/>
  <c r="AT34" i="48"/>
  <c r="AT82" i="48" s="1"/>
  <c r="G34" i="48"/>
  <c r="G82" i="48" s="1"/>
  <c r="AM34" i="48"/>
  <c r="AM82" i="48" s="1"/>
  <c r="S34" i="48"/>
  <c r="S82" i="48" s="1"/>
  <c r="R34" i="48"/>
  <c r="R82" i="48" s="1"/>
  <c r="I34" i="48"/>
  <c r="I82" i="48" s="1"/>
  <c r="AV34" i="48"/>
  <c r="AV82" i="48" s="1"/>
  <c r="AF34" i="48"/>
  <c r="AF82" i="48" s="1"/>
  <c r="P34" i="48"/>
  <c r="P82" i="48" s="1"/>
  <c r="AW34" i="48"/>
  <c r="AA34" i="48"/>
  <c r="AA82" i="48" s="1"/>
  <c r="F34" i="48"/>
  <c r="AK34" i="48"/>
  <c r="AK82" i="48" s="1"/>
  <c r="O34" i="48"/>
  <c r="O82" i="48" s="1"/>
  <c r="AH34" i="48"/>
  <c r="AH82" i="48" s="1"/>
  <c r="AI34" i="48"/>
  <c r="AI82" i="48" s="1"/>
  <c r="AC34" i="48"/>
  <c r="AC82" i="48" s="1"/>
  <c r="AD34" i="48"/>
  <c r="AD82" i="48" s="1"/>
  <c r="AR34" i="48"/>
  <c r="AR82" i="48" s="1"/>
  <c r="V34" i="48"/>
  <c r="V82" i="48" s="1"/>
  <c r="W34" i="48"/>
  <c r="W82" i="48" s="1"/>
  <c r="AQ34" i="48"/>
  <c r="AQ82" i="48" s="1"/>
  <c r="AB34" i="48"/>
  <c r="AB82" i="48" s="1"/>
  <c r="BA34" i="48"/>
  <c r="BA82" i="48" s="1"/>
  <c r="Y34" i="48"/>
  <c r="Y82" i="48" s="1"/>
  <c r="AX34" i="48"/>
  <c r="AX82" i="48" s="1"/>
  <c r="AY34" i="48"/>
  <c r="AY82" i="48" s="1"/>
  <c r="L34" i="48"/>
  <c r="L82" i="48" s="1"/>
  <c r="AE34" i="48"/>
  <c r="AE82" i="48" s="1"/>
  <c r="J34" i="48"/>
  <c r="J82" i="48" s="1"/>
  <c r="BD288" i="8"/>
  <c r="BD254" i="8"/>
  <c r="BD158" i="8"/>
  <c r="BD282" i="8"/>
  <c r="BD151" i="8"/>
  <c r="G317" i="8"/>
  <c r="G347" i="8"/>
  <c r="BD225" i="8"/>
  <c r="G334" i="8"/>
  <c r="BD212" i="8"/>
  <c r="G332" i="8"/>
  <c r="BD210" i="8"/>
  <c r="I52" i="9" s="1"/>
  <c r="G311" i="8"/>
  <c r="BD189" i="8"/>
  <c r="G325" i="8"/>
  <c r="G364" i="8"/>
  <c r="BD243" i="8"/>
  <c r="G353" i="8"/>
  <c r="BD231" i="8"/>
  <c r="G381" i="8"/>
  <c r="BD260" i="8"/>
  <c r="G377" i="8"/>
  <c r="BD256" i="8"/>
  <c r="G365" i="8"/>
  <c r="BD244" i="8"/>
  <c r="G398" i="8"/>
  <c r="G401" i="8"/>
  <c r="G374" i="8"/>
  <c r="BD253" i="8"/>
  <c r="G405" i="8"/>
  <c r="BD284" i="8"/>
  <c r="G413" i="8"/>
  <c r="BD292" i="8"/>
  <c r="G354" i="8"/>
  <c r="BD232" i="8"/>
  <c r="G352" i="8"/>
  <c r="G441" i="8" s="1"/>
  <c r="BD230" i="8"/>
  <c r="BD166" i="8"/>
  <c r="BD249" i="8"/>
  <c r="BD159" i="8"/>
  <c r="K53" i="5"/>
  <c r="BC53" i="5"/>
  <c r="BC54" i="5"/>
  <c r="BC174" i="8" s="1"/>
  <c r="BC55" i="5"/>
  <c r="AV53" i="5"/>
  <c r="AB54" i="5"/>
  <c r="AB174" i="8" s="1"/>
  <c r="L55" i="5"/>
  <c r="AN55" i="5"/>
  <c r="AM53" i="5"/>
  <c r="AM54" i="5"/>
  <c r="AM174" i="8" s="1"/>
  <c r="AI55" i="5"/>
  <c r="P53" i="5"/>
  <c r="AR53" i="5"/>
  <c r="AF54" i="5"/>
  <c r="AF174" i="8" s="1"/>
  <c r="T55" i="5"/>
  <c r="AZ55" i="5"/>
  <c r="Q53" i="5"/>
  <c r="AG53" i="5"/>
  <c r="AW53" i="5"/>
  <c r="Q54" i="5"/>
  <c r="Q174" i="8" s="1"/>
  <c r="AG54" i="5"/>
  <c r="AG174" i="8" s="1"/>
  <c r="AW54" i="5"/>
  <c r="AW174" i="8" s="1"/>
  <c r="Q55" i="5"/>
  <c r="AG55" i="5"/>
  <c r="AW55" i="5"/>
  <c r="AI53" i="5"/>
  <c r="AI54" i="5"/>
  <c r="AI174" i="8" s="1"/>
  <c r="AM55" i="5"/>
  <c r="N53" i="5"/>
  <c r="AD53" i="5"/>
  <c r="AT53" i="5"/>
  <c r="N54" i="5"/>
  <c r="N174" i="8" s="1"/>
  <c r="AD54" i="5"/>
  <c r="AD174" i="8" s="1"/>
  <c r="AT54" i="5"/>
  <c r="AT174" i="8" s="1"/>
  <c r="N55" i="5"/>
  <c r="AD55" i="5"/>
  <c r="W2" i="48"/>
  <c r="W50" i="48" s="1"/>
  <c r="BC2" i="48"/>
  <c r="AB2" i="48"/>
  <c r="AB50" i="48" s="1"/>
  <c r="J2" i="48"/>
  <c r="J50" i="48" s="1"/>
  <c r="Z2" i="48"/>
  <c r="Z50" i="48" s="1"/>
  <c r="AP2" i="48"/>
  <c r="AI2" i="48"/>
  <c r="AF2" i="48"/>
  <c r="Q2" i="48"/>
  <c r="Q50" i="48" s="1"/>
  <c r="AG2" i="48"/>
  <c r="AW2" i="48"/>
  <c r="AW50" i="48" s="1"/>
  <c r="AE2" i="48"/>
  <c r="AJ2" i="48"/>
  <c r="AJ50" i="48" s="1"/>
  <c r="N2" i="48"/>
  <c r="N50" i="48" s="1"/>
  <c r="AD2" i="48"/>
  <c r="AD50" i="48" s="1"/>
  <c r="AT2" i="48"/>
  <c r="AT50" i="48" s="1"/>
  <c r="G2" i="48"/>
  <c r="G50" i="48" s="1"/>
  <c r="AQ2" i="48"/>
  <c r="AQ50" i="48" s="1"/>
  <c r="H2" i="48"/>
  <c r="H50" i="48" s="1"/>
  <c r="AN2" i="48"/>
  <c r="U2" i="48"/>
  <c r="U50" i="48" s="1"/>
  <c r="AK2" i="48"/>
  <c r="BA2" i="48"/>
  <c r="K2" i="48"/>
  <c r="K50" i="48" s="1"/>
  <c r="AM2" i="48"/>
  <c r="AM50" i="48" s="1"/>
  <c r="L2" i="48"/>
  <c r="L50" i="48" s="1"/>
  <c r="AR2" i="48"/>
  <c r="AR50" i="48" s="1"/>
  <c r="R2" i="48"/>
  <c r="R50" i="48" s="1"/>
  <c r="AH2" i="48"/>
  <c r="AH50" i="48" s="1"/>
  <c r="AX2" i="48"/>
  <c r="S2" i="48"/>
  <c r="S50" i="48" s="1"/>
  <c r="AY2" i="48"/>
  <c r="AY50" i="48" s="1"/>
  <c r="P2" i="48"/>
  <c r="P50" i="48" s="1"/>
  <c r="AV2" i="48"/>
  <c r="I2" i="48"/>
  <c r="I50" i="48" s="1"/>
  <c r="Y2" i="48"/>
  <c r="Y50" i="48" s="1"/>
  <c r="AO2" i="48"/>
  <c r="AO50" i="48" s="1"/>
  <c r="T2" i="48"/>
  <c r="T50" i="48" s="1"/>
  <c r="AL2" i="48"/>
  <c r="AL50" i="48" s="1"/>
  <c r="AA2" i="48"/>
  <c r="AA50" i="48" s="1"/>
  <c r="AC2" i="48"/>
  <c r="AC50" i="48" s="1"/>
  <c r="V2" i="48"/>
  <c r="V50" i="48" s="1"/>
  <c r="AZ2" i="48"/>
  <c r="AZ50" i="48" s="1"/>
  <c r="BB2" i="48"/>
  <c r="X2" i="48"/>
  <c r="X50" i="48" s="1"/>
  <c r="AS2" i="48"/>
  <c r="AU2" i="48"/>
  <c r="AU50" i="48" s="1"/>
  <c r="O2" i="48"/>
  <c r="O50" i="48" s="1"/>
  <c r="F2" i="48"/>
  <c r="BD2" i="48"/>
  <c r="BD50" i="48" s="1"/>
  <c r="M2" i="48"/>
  <c r="M50" i="48" s="1"/>
  <c r="M17" i="48"/>
  <c r="M65" i="48" s="1"/>
  <c r="AS17" i="48"/>
  <c r="AS65" i="48" s="1"/>
  <c r="AX17" i="48"/>
  <c r="AP17" i="48"/>
  <c r="Q17" i="48"/>
  <c r="Q65" i="48" s="1"/>
  <c r="AU17" i="48"/>
  <c r="AU65" i="48" s="1"/>
  <c r="AE17" i="48"/>
  <c r="O17" i="48"/>
  <c r="O65" i="48" s="1"/>
  <c r="AZ17" i="48"/>
  <c r="AJ17" i="48"/>
  <c r="AJ65" i="48" s="1"/>
  <c r="T17" i="48"/>
  <c r="T65" i="48" s="1"/>
  <c r="V17" i="48"/>
  <c r="V65" i="48" s="1"/>
  <c r="BB17" i="48"/>
  <c r="AW17" i="48"/>
  <c r="AW65" i="48" s="1"/>
  <c r="U17" i="48"/>
  <c r="U65" i="48" s="1"/>
  <c r="Y17" i="48"/>
  <c r="Y65" i="48" s="1"/>
  <c r="AQ17" i="48"/>
  <c r="AA17" i="48"/>
  <c r="AA65" i="48" s="1"/>
  <c r="K17" i="48"/>
  <c r="K65" i="48" s="1"/>
  <c r="AV17" i="48"/>
  <c r="AF17" i="48"/>
  <c r="AF65" i="48" s="1"/>
  <c r="P17" i="48"/>
  <c r="P65" i="48" s="1"/>
  <c r="AD17" i="48"/>
  <c r="AC17" i="48"/>
  <c r="AH17" i="48"/>
  <c r="J17" i="48"/>
  <c r="J65" i="48" s="1"/>
  <c r="AK17" i="48"/>
  <c r="AG17" i="48"/>
  <c r="AG65" i="48" s="1"/>
  <c r="BC17" i="48"/>
  <c r="BC65" i="48" s="1"/>
  <c r="AM17" i="48"/>
  <c r="AM65" i="48" s="1"/>
  <c r="W17" i="48"/>
  <c r="W65" i="48" s="1"/>
  <c r="G17" i="48"/>
  <c r="G65" i="48" s="1"/>
  <c r="AR17" i="48"/>
  <c r="AR65" i="48" s="1"/>
  <c r="AB17" i="48"/>
  <c r="AB65" i="48" s="1"/>
  <c r="L17" i="48"/>
  <c r="L65" i="48" s="1"/>
  <c r="F17" i="48"/>
  <c r="AL17" i="48"/>
  <c r="AL65" i="48" s="1"/>
  <c r="I17" i="48"/>
  <c r="I65" i="48" s="1"/>
  <c r="BD17" i="48"/>
  <c r="AO17" i="48"/>
  <c r="AY17" i="48"/>
  <c r="AY65" i="48" s="1"/>
  <c r="AN17" i="48"/>
  <c r="AN65" i="48" s="1"/>
  <c r="N17" i="48"/>
  <c r="N65" i="48" s="1"/>
  <c r="Z17" i="48"/>
  <c r="Z65" i="48" s="1"/>
  <c r="AI17" i="48"/>
  <c r="AI65" i="48" s="1"/>
  <c r="X17" i="48"/>
  <c r="X65" i="48" s="1"/>
  <c r="AT17" i="48"/>
  <c r="BA17" i="48"/>
  <c r="BA65" i="48" s="1"/>
  <c r="H17" i="48"/>
  <c r="H65" i="48" s="1"/>
  <c r="R17" i="48"/>
  <c r="R65" i="48" s="1"/>
  <c r="S17" i="48"/>
  <c r="S65" i="48" s="1"/>
  <c r="BC35" i="48"/>
  <c r="BC83" i="48" s="1"/>
  <c r="AM35" i="48"/>
  <c r="AW35" i="48"/>
  <c r="AB35" i="48"/>
  <c r="L35" i="48"/>
  <c r="L83" i="48" s="1"/>
  <c r="AJ35" i="48"/>
  <c r="M35" i="48"/>
  <c r="M83" i="48" s="1"/>
  <c r="AO35" i="48"/>
  <c r="Q35" i="48"/>
  <c r="Q83" i="48" s="1"/>
  <c r="AK35" i="48"/>
  <c r="AK83" i="48" s="1"/>
  <c r="AN35" i="48"/>
  <c r="AN83" i="48" s="1"/>
  <c r="S35" i="48"/>
  <c r="S83" i="48" s="1"/>
  <c r="J35" i="48"/>
  <c r="J83" i="48" s="1"/>
  <c r="AD35" i="48"/>
  <c r="AT35" i="48"/>
  <c r="AT83" i="48" s="1"/>
  <c r="U35" i="48"/>
  <c r="U83" i="48" s="1"/>
  <c r="AY35" i="48"/>
  <c r="AI35" i="48"/>
  <c r="AI83" i="48" s="1"/>
  <c r="AR35" i="48"/>
  <c r="AR83" i="48" s="1"/>
  <c r="X35" i="48"/>
  <c r="X83" i="48" s="1"/>
  <c r="H35" i="48"/>
  <c r="H83" i="48" s="1"/>
  <c r="AC35" i="48"/>
  <c r="G35" i="48"/>
  <c r="G83" i="48" s="1"/>
  <c r="AH35" i="48"/>
  <c r="K35" i="48"/>
  <c r="K83" i="48" s="1"/>
  <c r="Y35" i="48"/>
  <c r="Y83" i="48" s="1"/>
  <c r="Z35" i="48"/>
  <c r="Z83" i="48" s="1"/>
  <c r="AS35" i="48"/>
  <c r="AF35" i="48"/>
  <c r="AF83" i="48" s="1"/>
  <c r="I35" i="48"/>
  <c r="I83" i="48" s="1"/>
  <c r="AU35" i="48"/>
  <c r="AU83" i="48" s="1"/>
  <c r="AE35" i="48"/>
  <c r="AL35" i="48"/>
  <c r="AL83" i="48" s="1"/>
  <c r="T35" i="48"/>
  <c r="T83" i="48" s="1"/>
  <c r="AX35" i="48"/>
  <c r="AX83" i="48" s="1"/>
  <c r="W35" i="48"/>
  <c r="W83" i="48" s="1"/>
  <c r="BD35" i="48"/>
  <c r="BD83" i="48" s="1"/>
  <c r="AA35" i="48"/>
  <c r="F35" i="48"/>
  <c r="N35" i="48"/>
  <c r="N83" i="48" s="1"/>
  <c r="O35" i="48"/>
  <c r="O83" i="48" s="1"/>
  <c r="BB35" i="48"/>
  <c r="BB83" i="48" s="1"/>
  <c r="R35" i="48"/>
  <c r="R83" i="48" s="1"/>
  <c r="BA35" i="48"/>
  <c r="AQ35" i="48"/>
  <c r="AQ83" i="48" s="1"/>
  <c r="AG35" i="48"/>
  <c r="AV35" i="48"/>
  <c r="AV83" i="48" s="1"/>
  <c r="P35" i="48"/>
  <c r="P83" i="48" s="1"/>
  <c r="V35" i="48"/>
  <c r="V83" i="48" s="1"/>
  <c r="AP35" i="48"/>
  <c r="AP83" i="48" s="1"/>
  <c r="AZ35" i="48"/>
  <c r="AZ83" i="48" s="1"/>
  <c r="AM5" i="48"/>
  <c r="AO5" i="48"/>
  <c r="AO53" i="48" s="1"/>
  <c r="AC5" i="48"/>
  <c r="R5" i="48"/>
  <c r="R53" i="48" s="1"/>
  <c r="BC5" i="48"/>
  <c r="BC53" i="48" s="1"/>
  <c r="M5" i="48"/>
  <c r="M53" i="48" s="1"/>
  <c r="N5" i="48"/>
  <c r="N53" i="48" s="1"/>
  <c r="BD5" i="48"/>
  <c r="BD53" i="48" s="1"/>
  <c r="AN5" i="48"/>
  <c r="AN53" i="48" s="1"/>
  <c r="X5" i="48"/>
  <c r="X53" i="48" s="1"/>
  <c r="H5" i="48"/>
  <c r="H53" i="48" s="1"/>
  <c r="Q5" i="48"/>
  <c r="Q53" i="48" s="1"/>
  <c r="AL5" i="48"/>
  <c r="Z5" i="48"/>
  <c r="AU5" i="48"/>
  <c r="AX5" i="48"/>
  <c r="AX53" i="48" s="1"/>
  <c r="AS5" i="48"/>
  <c r="AT5" i="48"/>
  <c r="AT53" i="48" s="1"/>
  <c r="I5" i="48"/>
  <c r="I53" i="48" s="1"/>
  <c r="AZ5" i="48"/>
  <c r="AZ53" i="48" s="1"/>
  <c r="AJ5" i="48"/>
  <c r="T5" i="48"/>
  <c r="T53" i="48" s="1"/>
  <c r="V5" i="48"/>
  <c r="V53" i="48" s="1"/>
  <c r="AQ5" i="48"/>
  <c r="AQ53" i="48" s="1"/>
  <c r="J5" i="48"/>
  <c r="J53" i="48" s="1"/>
  <c r="AE5" i="48"/>
  <c r="AE53" i="48" s="1"/>
  <c r="BA5" i="48"/>
  <c r="BA53" i="48" s="1"/>
  <c r="S5" i="48"/>
  <c r="S53" i="48" s="1"/>
  <c r="AH5" i="48"/>
  <c r="AI5" i="48"/>
  <c r="AI53" i="48" s="1"/>
  <c r="AD5" i="48"/>
  <c r="AD53" i="48" s="1"/>
  <c r="AV5" i="48"/>
  <c r="AV53" i="48" s="1"/>
  <c r="AF5" i="48"/>
  <c r="P5" i="48"/>
  <c r="P53" i="48" s="1"/>
  <c r="F5" i="48"/>
  <c r="AA5" i="48"/>
  <c r="AA53" i="48" s="1"/>
  <c r="AW5" i="48"/>
  <c r="O5" i="48"/>
  <c r="O53" i="48" s="1"/>
  <c r="AK5" i="48"/>
  <c r="AK53" i="48" s="1"/>
  <c r="W5" i="48"/>
  <c r="W53" i="48" s="1"/>
  <c r="AG5" i="48"/>
  <c r="AG53" i="48" s="1"/>
  <c r="AP5" i="48"/>
  <c r="AP53" i="48" s="1"/>
  <c r="U5" i="48"/>
  <c r="U53" i="48" s="1"/>
  <c r="Y5" i="48"/>
  <c r="Y53" i="48" s="1"/>
  <c r="AR5" i="48"/>
  <c r="BB5" i="48"/>
  <c r="BB53" i="48" s="1"/>
  <c r="L5" i="48"/>
  <c r="L53" i="48" s="1"/>
  <c r="AB5" i="48"/>
  <c r="AB53" i="48" s="1"/>
  <c r="G5" i="48"/>
  <c r="G53" i="48" s="1"/>
  <c r="AY5" i="48"/>
  <c r="K5" i="48"/>
  <c r="K53" i="48" s="1"/>
  <c r="I28" i="48"/>
  <c r="I76" i="48" s="1"/>
  <c r="AV28" i="48"/>
  <c r="AF28" i="48"/>
  <c r="AF76" i="48" s="1"/>
  <c r="P28" i="48"/>
  <c r="P76" i="48" s="1"/>
  <c r="AX28" i="48"/>
  <c r="AX76" i="48" s="1"/>
  <c r="AC28" i="48"/>
  <c r="G28" i="48"/>
  <c r="G76" i="48" s="1"/>
  <c r="AL28" i="48"/>
  <c r="Q28" i="48"/>
  <c r="Q76" i="48" s="1"/>
  <c r="AI28" i="48"/>
  <c r="AK28" i="48"/>
  <c r="AK76" i="48" s="1"/>
  <c r="AE28" i="48"/>
  <c r="AR28" i="48"/>
  <c r="AR76" i="48" s="1"/>
  <c r="AB28" i="48"/>
  <c r="L28" i="48"/>
  <c r="L76" i="48" s="1"/>
  <c r="AS28" i="48"/>
  <c r="W28" i="48"/>
  <c r="W76" i="48" s="1"/>
  <c r="BB28" i="48"/>
  <c r="BB76" i="48" s="1"/>
  <c r="AG28" i="48"/>
  <c r="AG76" i="48" s="1"/>
  <c r="K28" i="48"/>
  <c r="K76" i="48" s="1"/>
  <c r="Y28" i="48"/>
  <c r="Y76" i="48" s="1"/>
  <c r="Z28" i="48"/>
  <c r="BA28" i="48"/>
  <c r="AP28" i="48"/>
  <c r="U28" i="48"/>
  <c r="U76" i="48" s="1"/>
  <c r="BD28" i="48"/>
  <c r="BD76" i="48" s="1"/>
  <c r="AN28" i="48"/>
  <c r="AN76" i="48" s="1"/>
  <c r="X28" i="48"/>
  <c r="X76" i="48" s="1"/>
  <c r="H28" i="48"/>
  <c r="H76" i="48" s="1"/>
  <c r="AM28" i="48"/>
  <c r="R28" i="48"/>
  <c r="R76" i="48" s="1"/>
  <c r="AW28" i="48"/>
  <c r="AW76" i="48" s="1"/>
  <c r="AA28" i="48"/>
  <c r="AA76" i="48" s="1"/>
  <c r="F28" i="48"/>
  <c r="N28" i="48"/>
  <c r="N76" i="48" s="1"/>
  <c r="O28" i="48"/>
  <c r="O76" i="48" s="1"/>
  <c r="S28" i="48"/>
  <c r="S76" i="48" s="1"/>
  <c r="T28" i="48"/>
  <c r="T76" i="48" s="1"/>
  <c r="AQ28" i="48"/>
  <c r="AQ76" i="48" s="1"/>
  <c r="AJ28" i="48"/>
  <c r="AJ76" i="48" s="1"/>
  <c r="AD28" i="48"/>
  <c r="AD76" i="48" s="1"/>
  <c r="BC28" i="48"/>
  <c r="BC76" i="48" s="1"/>
  <c r="V28" i="48"/>
  <c r="V76" i="48" s="1"/>
  <c r="AO28" i="48"/>
  <c r="M28" i="48"/>
  <c r="M76" i="48" s="1"/>
  <c r="AY28" i="48"/>
  <c r="AZ28" i="48"/>
  <c r="AZ76" i="48" s="1"/>
  <c r="AH28" i="48"/>
  <c r="AT28" i="48"/>
  <c r="AT76" i="48" s="1"/>
  <c r="AU28" i="48"/>
  <c r="J28" i="48"/>
  <c r="J76" i="48" s="1"/>
  <c r="AY45" i="48"/>
  <c r="AI45" i="48"/>
  <c r="AI93" i="48" s="1"/>
  <c r="S45" i="48"/>
  <c r="S93" i="48" s="1"/>
  <c r="BD45" i="48"/>
  <c r="BD93" i="48" s="1"/>
  <c r="AH45" i="48"/>
  <c r="M45" i="48"/>
  <c r="M93" i="48" s="1"/>
  <c r="AR45" i="48"/>
  <c r="V45" i="48"/>
  <c r="V93" i="48" s="1"/>
  <c r="BA45" i="48"/>
  <c r="BA93" i="48" s="1"/>
  <c r="J45" i="48"/>
  <c r="J93" i="48" s="1"/>
  <c r="N45" i="48"/>
  <c r="N93" i="48" s="1"/>
  <c r="AK45" i="48"/>
  <c r="AO45" i="48"/>
  <c r="AO93" i="48" s="1"/>
  <c r="AV45" i="48"/>
  <c r="AV93" i="48" s="1"/>
  <c r="AU45" i="48"/>
  <c r="AE45" i="48"/>
  <c r="AE93" i="48" s="1"/>
  <c r="O45" i="48"/>
  <c r="O93" i="48" s="1"/>
  <c r="AX45" i="48"/>
  <c r="AX93" i="48" s="1"/>
  <c r="AC45" i="48"/>
  <c r="H45" i="48"/>
  <c r="H93" i="48" s="1"/>
  <c r="AL45" i="48"/>
  <c r="Q45" i="48"/>
  <c r="Q93" i="48" s="1"/>
  <c r="AP45" i="48"/>
  <c r="AT45" i="48"/>
  <c r="AZ45" i="48"/>
  <c r="AZ93" i="48" s="1"/>
  <c r="P45" i="48"/>
  <c r="P93" i="48" s="1"/>
  <c r="AQ45" i="48"/>
  <c r="AQ93" i="48" s="1"/>
  <c r="AA45" i="48"/>
  <c r="K45" i="48"/>
  <c r="K93" i="48" s="1"/>
  <c r="AS45" i="48"/>
  <c r="AS93" i="48" s="1"/>
  <c r="X45" i="48"/>
  <c r="X93" i="48" s="1"/>
  <c r="BB45" i="48"/>
  <c r="BB93" i="48" s="1"/>
  <c r="AG45" i="48"/>
  <c r="AG93" i="48" s="1"/>
  <c r="L45" i="48"/>
  <c r="L93" i="48" s="1"/>
  <c r="AF45" i="48"/>
  <c r="AJ45" i="48"/>
  <c r="AD45" i="48"/>
  <c r="AD93" i="48" s="1"/>
  <c r="Z45" i="48"/>
  <c r="Z93" i="48" s="1"/>
  <c r="AM45" i="48"/>
  <c r="R45" i="48"/>
  <c r="R93" i="48" s="1"/>
  <c r="U45" i="48"/>
  <c r="U93" i="48" s="1"/>
  <c r="F45" i="48"/>
  <c r="W45" i="48"/>
  <c r="W93" i="48" s="1"/>
  <c r="AW45" i="48"/>
  <c r="Y45" i="48"/>
  <c r="Y93" i="48" s="1"/>
  <c r="T45" i="48"/>
  <c r="T93" i="48" s="1"/>
  <c r="G45" i="48"/>
  <c r="G93" i="48" s="1"/>
  <c r="AB45" i="48"/>
  <c r="AB93" i="48" s="1"/>
  <c r="I45" i="48"/>
  <c r="I93" i="48" s="1"/>
  <c r="BC45" i="48"/>
  <c r="BC93" i="48" s="1"/>
  <c r="AN45" i="48"/>
  <c r="AN93" i="48" s="1"/>
  <c r="AW11" i="48"/>
  <c r="AW59" i="48" s="1"/>
  <c r="J11" i="48"/>
  <c r="J59" i="48" s="1"/>
  <c r="AX11" i="48"/>
  <c r="AX59" i="48" s="1"/>
  <c r="AG11" i="48"/>
  <c r="AY11" i="48"/>
  <c r="AI11" i="48"/>
  <c r="S11" i="48"/>
  <c r="S59" i="48" s="1"/>
  <c r="BD11" i="48"/>
  <c r="BD59" i="48" s="1"/>
  <c r="AN11" i="48"/>
  <c r="X11" i="48"/>
  <c r="X59" i="48" s="1"/>
  <c r="H11" i="48"/>
  <c r="H59" i="48" s="1"/>
  <c r="M11" i="48"/>
  <c r="M59" i="48" s="1"/>
  <c r="AS11" i="48"/>
  <c r="AD11" i="48"/>
  <c r="R11" i="48"/>
  <c r="R59" i="48" s="1"/>
  <c r="I11" i="48"/>
  <c r="I59" i="48" s="1"/>
  <c r="AO11" i="48"/>
  <c r="AO59" i="48" s="1"/>
  <c r="AU11" i="48"/>
  <c r="AE11" i="48"/>
  <c r="AE59" i="48" s="1"/>
  <c r="O11" i="48"/>
  <c r="O59" i="48" s="1"/>
  <c r="AZ11" i="48"/>
  <c r="AZ59" i="48" s="1"/>
  <c r="AJ11" i="48"/>
  <c r="AJ59" i="48" s="1"/>
  <c r="T11" i="48"/>
  <c r="T59" i="48" s="1"/>
  <c r="Z11" i="48"/>
  <c r="U11" i="48"/>
  <c r="U59" i="48" s="1"/>
  <c r="BA11" i="48"/>
  <c r="F11" i="48"/>
  <c r="AL11" i="48"/>
  <c r="AH11" i="48"/>
  <c r="AH59" i="48" s="1"/>
  <c r="Q11" i="48"/>
  <c r="Q59" i="48" s="1"/>
  <c r="AQ11" i="48"/>
  <c r="AA11" i="48"/>
  <c r="AA59" i="48" s="1"/>
  <c r="K11" i="48"/>
  <c r="K59" i="48" s="1"/>
  <c r="AV11" i="48"/>
  <c r="AV59" i="48" s="1"/>
  <c r="AF11" i="48"/>
  <c r="AF59" i="48" s="1"/>
  <c r="P11" i="48"/>
  <c r="P59" i="48" s="1"/>
  <c r="AC11" i="48"/>
  <c r="AC59" i="48" s="1"/>
  <c r="N11" i="48"/>
  <c r="N59" i="48" s="1"/>
  <c r="AT11" i="48"/>
  <c r="AT59" i="48" s="1"/>
  <c r="G11" i="48"/>
  <c r="G59" i="48" s="1"/>
  <c r="AK11" i="48"/>
  <c r="AK59" i="48" s="1"/>
  <c r="BB11" i="48"/>
  <c r="BB59" i="48" s="1"/>
  <c r="AP11" i="48"/>
  <c r="AP59" i="48" s="1"/>
  <c r="BC11" i="48"/>
  <c r="AR11" i="48"/>
  <c r="Y11" i="48"/>
  <c r="Y59" i="48" s="1"/>
  <c r="AM11" i="48"/>
  <c r="AM59" i="48" s="1"/>
  <c r="AB11" i="48"/>
  <c r="AB59" i="48" s="1"/>
  <c r="V11" i="48"/>
  <c r="V59" i="48" s="1"/>
  <c r="W11" i="48"/>
  <c r="W59" i="48" s="1"/>
  <c r="L11" i="48"/>
  <c r="L59" i="48" s="1"/>
  <c r="AZ33" i="48"/>
  <c r="AZ81" i="48" s="1"/>
  <c r="AJ33" i="48"/>
  <c r="AJ81" i="48" s="1"/>
  <c r="T33" i="48"/>
  <c r="T81" i="48" s="1"/>
  <c r="BA33" i="48"/>
  <c r="BA81" i="48" s="1"/>
  <c r="AE33" i="48"/>
  <c r="J33" i="48"/>
  <c r="J81" i="48" s="1"/>
  <c r="AI33" i="48"/>
  <c r="AI81" i="48" s="1"/>
  <c r="N33" i="48"/>
  <c r="N81" i="48" s="1"/>
  <c r="AH33" i="48"/>
  <c r="AL33" i="48"/>
  <c r="AC33" i="48"/>
  <c r="AQ33" i="48"/>
  <c r="AQ81" i="48" s="1"/>
  <c r="K33" i="48"/>
  <c r="K81" i="48" s="1"/>
  <c r="AG33" i="48"/>
  <c r="AV33" i="48"/>
  <c r="AF33" i="48"/>
  <c r="AF81" i="48" s="1"/>
  <c r="P33" i="48"/>
  <c r="P81" i="48" s="1"/>
  <c r="AU33" i="48"/>
  <c r="Z33" i="48"/>
  <c r="Z81" i="48" s="1"/>
  <c r="AY33" i="48"/>
  <c r="AY81" i="48" s="1"/>
  <c r="AD33" i="48"/>
  <c r="I33" i="48"/>
  <c r="I81" i="48" s="1"/>
  <c r="W33" i="48"/>
  <c r="W81" i="48" s="1"/>
  <c r="AA33" i="48"/>
  <c r="AA81" i="48" s="1"/>
  <c r="AX33" i="48"/>
  <c r="AX81" i="48" s="1"/>
  <c r="BB33" i="48"/>
  <c r="BB81" i="48" s="1"/>
  <c r="AR33" i="48"/>
  <c r="AB33" i="48"/>
  <c r="AB81" i="48" s="1"/>
  <c r="L33" i="48"/>
  <c r="L81" i="48" s="1"/>
  <c r="AP33" i="48"/>
  <c r="U33" i="48"/>
  <c r="U81" i="48" s="1"/>
  <c r="AT33" i="48"/>
  <c r="AT81" i="48" s="1"/>
  <c r="Y33" i="48"/>
  <c r="Y81" i="48" s="1"/>
  <c r="BC33" i="48"/>
  <c r="BC81" i="48" s="1"/>
  <c r="M33" i="48"/>
  <c r="M81" i="48" s="1"/>
  <c r="Q33" i="48"/>
  <c r="Q81" i="48" s="1"/>
  <c r="R33" i="48"/>
  <c r="R81" i="48" s="1"/>
  <c r="H33" i="48"/>
  <c r="H81" i="48" s="1"/>
  <c r="S33" i="48"/>
  <c r="S81" i="48" s="1"/>
  <c r="G33" i="48"/>
  <c r="G81" i="48" s="1"/>
  <c r="BD33" i="48"/>
  <c r="BD81" i="48" s="1"/>
  <c r="AK33" i="48"/>
  <c r="AK81" i="48" s="1"/>
  <c r="AS33" i="48"/>
  <c r="AS81" i="48" s="1"/>
  <c r="AM33" i="48"/>
  <c r="AM81" i="48" s="1"/>
  <c r="X33" i="48"/>
  <c r="X81" i="48" s="1"/>
  <c r="AN33" i="48"/>
  <c r="O33" i="48"/>
  <c r="O81" i="48" s="1"/>
  <c r="AW33" i="48"/>
  <c r="AW81" i="48" s="1"/>
  <c r="V33" i="48"/>
  <c r="V81" i="48" s="1"/>
  <c r="AO33" i="48"/>
  <c r="AO81" i="48" s="1"/>
  <c r="F33" i="48"/>
  <c r="AE21" i="48"/>
  <c r="AE69" i="48" s="1"/>
  <c r="AW21" i="48"/>
  <c r="AG21" i="48"/>
  <c r="AG69" i="48" s="1"/>
  <c r="AQ21" i="48"/>
  <c r="W21" i="48"/>
  <c r="W69" i="48" s="1"/>
  <c r="G21" i="48"/>
  <c r="G69" i="48" s="1"/>
  <c r="AM21" i="48"/>
  <c r="T21" i="48"/>
  <c r="T69" i="48" s="1"/>
  <c r="M21" i="48"/>
  <c r="M69" i="48" s="1"/>
  <c r="AY21" i="48"/>
  <c r="Y21" i="48"/>
  <c r="Y69" i="48" s="1"/>
  <c r="Z21" i="48"/>
  <c r="Z69" i="48" s="1"/>
  <c r="AS21" i="48"/>
  <c r="AS69" i="48" s="1"/>
  <c r="AC21" i="48"/>
  <c r="AC69" i="48" s="1"/>
  <c r="AL21" i="48"/>
  <c r="S21" i="48"/>
  <c r="S69" i="48" s="1"/>
  <c r="BC21" i="48"/>
  <c r="AH21" i="48"/>
  <c r="P21" i="48"/>
  <c r="P69" i="48" s="1"/>
  <c r="U21" i="48"/>
  <c r="U69" i="48" s="1"/>
  <c r="AI21" i="48"/>
  <c r="AI69" i="48" s="1"/>
  <c r="AJ21" i="48"/>
  <c r="F21" i="48"/>
  <c r="AO21" i="48"/>
  <c r="BB21" i="48"/>
  <c r="BB69" i="48" s="1"/>
  <c r="AF21" i="48"/>
  <c r="O21" i="48"/>
  <c r="O69" i="48" s="1"/>
  <c r="AX21" i="48"/>
  <c r="AX69" i="48" s="1"/>
  <c r="AB21" i="48"/>
  <c r="AB69" i="48" s="1"/>
  <c r="L21" i="48"/>
  <c r="L69" i="48" s="1"/>
  <c r="AD21" i="48"/>
  <c r="AD69" i="48" s="1"/>
  <c r="I21" i="48"/>
  <c r="I69" i="48" s="1"/>
  <c r="AT21" i="48"/>
  <c r="AT69" i="48" s="1"/>
  <c r="J21" i="48"/>
  <c r="J69" i="48" s="1"/>
  <c r="AU21" i="48"/>
  <c r="AZ21" i="48"/>
  <c r="AZ69" i="48" s="1"/>
  <c r="AP21" i="48"/>
  <c r="AP69" i="48" s="1"/>
  <c r="BA21" i="48"/>
  <c r="K21" i="48"/>
  <c r="K69" i="48" s="1"/>
  <c r="Q21" i="48"/>
  <c r="Q69" i="48" s="1"/>
  <c r="AK21" i="48"/>
  <c r="AK69" i="48" s="1"/>
  <c r="AR21" i="48"/>
  <c r="AN21" i="48"/>
  <c r="AN69" i="48" s="1"/>
  <c r="BD21" i="48"/>
  <c r="AA21" i="48"/>
  <c r="AA69" i="48" s="1"/>
  <c r="V21" i="48"/>
  <c r="V69" i="48" s="1"/>
  <c r="AV21" i="48"/>
  <c r="AV69" i="48" s="1"/>
  <c r="X21" i="48"/>
  <c r="X69" i="48" s="1"/>
  <c r="R21" i="48"/>
  <c r="R69" i="48" s="1"/>
  <c r="N21" i="48"/>
  <c r="N69" i="48" s="1"/>
  <c r="H21" i="48"/>
  <c r="H69" i="48" s="1"/>
  <c r="AT39" i="48"/>
  <c r="AO39" i="48"/>
  <c r="AO87" i="48" s="1"/>
  <c r="Y39" i="48"/>
  <c r="Y87" i="48" s="1"/>
  <c r="I39" i="48"/>
  <c r="I87" i="48" s="1"/>
  <c r="AL39" i="48"/>
  <c r="AL87" i="48" s="1"/>
  <c r="P39" i="48"/>
  <c r="P87" i="48" s="1"/>
  <c r="AX39" i="48"/>
  <c r="AB39" i="48"/>
  <c r="AB87" i="48" s="1"/>
  <c r="G39" i="48"/>
  <c r="G87" i="48" s="1"/>
  <c r="S39" i="48"/>
  <c r="S87" i="48" s="1"/>
  <c r="AE39" i="48"/>
  <c r="O39" i="48"/>
  <c r="O87" i="48" s="1"/>
  <c r="X39" i="48"/>
  <c r="X87" i="48" s="1"/>
  <c r="BA39" i="48"/>
  <c r="BA87" i="48" s="1"/>
  <c r="AK39" i="48"/>
  <c r="U39" i="48"/>
  <c r="U87" i="48" s="1"/>
  <c r="BB39" i="48"/>
  <c r="AF39" i="48"/>
  <c r="AF87" i="48" s="1"/>
  <c r="K39" i="48"/>
  <c r="K87" i="48" s="1"/>
  <c r="AR39" i="48"/>
  <c r="AR87" i="48" s="1"/>
  <c r="W39" i="48"/>
  <c r="W87" i="48" s="1"/>
  <c r="AY39" i="48"/>
  <c r="AY87" i="48" s="1"/>
  <c r="H39" i="48"/>
  <c r="H87" i="48" s="1"/>
  <c r="T39" i="48"/>
  <c r="T87" i="48" s="1"/>
  <c r="BD39" i="48"/>
  <c r="BD87" i="48" s="1"/>
  <c r="Z39" i="48"/>
  <c r="Z87" i="48" s="1"/>
  <c r="AW39" i="48"/>
  <c r="AG39" i="48"/>
  <c r="Q39" i="48"/>
  <c r="Q87" i="48" s="1"/>
  <c r="AV39" i="48"/>
  <c r="AV87" i="48" s="1"/>
  <c r="AA39" i="48"/>
  <c r="F39" i="48"/>
  <c r="AM39" i="48"/>
  <c r="AM87" i="48" s="1"/>
  <c r="R39" i="48"/>
  <c r="R87" i="48" s="1"/>
  <c r="AN39" i="48"/>
  <c r="AZ39" i="48"/>
  <c r="J39" i="48"/>
  <c r="J87" i="48" s="1"/>
  <c r="AI39" i="48"/>
  <c r="AI87" i="48" s="1"/>
  <c r="M39" i="48"/>
  <c r="M87" i="48" s="1"/>
  <c r="AH39" i="48"/>
  <c r="AH87" i="48" s="1"/>
  <c r="AJ39" i="48"/>
  <c r="AP39" i="48"/>
  <c r="AP87" i="48" s="1"/>
  <c r="AQ39" i="48"/>
  <c r="L39" i="48"/>
  <c r="L87" i="48" s="1"/>
  <c r="N39" i="48"/>
  <c r="N87" i="48" s="1"/>
  <c r="AC39" i="48"/>
  <c r="AC87" i="48" s="1"/>
  <c r="AU39" i="48"/>
  <c r="AS39" i="48"/>
  <c r="AS87" i="48" s="1"/>
  <c r="V39" i="48"/>
  <c r="V87" i="48" s="1"/>
  <c r="AD39" i="48"/>
  <c r="AD87" i="48" s="1"/>
  <c r="BC39" i="48"/>
  <c r="G360" i="8"/>
  <c r="G443" i="8" s="1"/>
  <c r="BD238" i="8"/>
  <c r="BD146" i="8"/>
  <c r="BE440" i="8"/>
  <c r="BF441" i="8"/>
  <c r="BD440" i="8"/>
  <c r="C411" i="8"/>
  <c r="A411" i="8" s="1"/>
  <c r="A290" i="8"/>
  <c r="C343" i="8"/>
  <c r="A343" i="8" s="1"/>
  <c r="A221" i="8"/>
  <c r="C375" i="8"/>
  <c r="A375" i="8" s="1"/>
  <c r="A254" i="8"/>
  <c r="C322" i="8"/>
  <c r="A322" i="8" s="1"/>
  <c r="A200" i="8"/>
  <c r="C397" i="8"/>
  <c r="A397" i="8" s="1"/>
  <c r="A276" i="8"/>
  <c r="C325" i="8"/>
  <c r="A325" i="8" s="1"/>
  <c r="A203" i="8"/>
  <c r="C335" i="8"/>
  <c r="A335" i="8" s="1"/>
  <c r="A213" i="8"/>
  <c r="C345" i="8"/>
  <c r="A345" i="8" s="1"/>
  <c r="A223" i="8"/>
  <c r="C330" i="8"/>
  <c r="A330" i="8" s="1"/>
  <c r="A208" i="8"/>
  <c r="C389" i="8"/>
  <c r="A389" i="8" s="1"/>
  <c r="A268" i="8"/>
  <c r="C402" i="8"/>
  <c r="A402" i="8" s="1"/>
  <c r="A281" i="8"/>
  <c r="C331" i="8"/>
  <c r="A331" i="8" s="1"/>
  <c r="A209" i="8"/>
  <c r="C384" i="8"/>
  <c r="A384" i="8" s="1"/>
  <c r="A263" i="8"/>
  <c r="C388" i="8"/>
  <c r="A388" i="8" s="1"/>
  <c r="A267" i="8"/>
  <c r="C337" i="8"/>
  <c r="A337" i="8" s="1"/>
  <c r="A215" i="8"/>
  <c r="C378" i="8"/>
  <c r="A378" i="8" s="1"/>
  <c r="A257" i="8"/>
  <c r="C377" i="8"/>
  <c r="A377" i="8" s="1"/>
  <c r="A256" i="8"/>
  <c r="C398" i="8"/>
  <c r="A398" i="8" s="1"/>
  <c r="A277" i="8"/>
  <c r="C346" i="8"/>
  <c r="A346" i="8" s="1"/>
  <c r="A224" i="8"/>
  <c r="C383" i="8"/>
  <c r="A383" i="8" s="1"/>
  <c r="A262" i="8"/>
  <c r="C334" i="8"/>
  <c r="A334" i="8" s="1"/>
  <c r="A212" i="8"/>
  <c r="C329" i="8"/>
  <c r="A329" i="8" s="1"/>
  <c r="A207" i="8"/>
  <c r="C396" i="8"/>
  <c r="A396" i="8" s="1"/>
  <c r="A275" i="8"/>
  <c r="C352" i="8"/>
  <c r="A352" i="8" s="1"/>
  <c r="A230" i="8"/>
  <c r="C319" i="8"/>
  <c r="A319" i="8" s="1"/>
  <c r="A197" i="8"/>
  <c r="C340" i="8"/>
  <c r="A340" i="8" s="1"/>
  <c r="A218" i="8"/>
  <c r="C401" i="8"/>
  <c r="A401" i="8" s="1"/>
  <c r="A280" i="8"/>
  <c r="C370" i="8"/>
  <c r="A370" i="8" s="1"/>
  <c r="A249" i="8"/>
  <c r="C320" i="8"/>
  <c r="A320" i="8" s="1"/>
  <c r="A198" i="8"/>
  <c r="C410" i="8"/>
  <c r="A410" i="8" s="1"/>
  <c r="A289" i="8"/>
  <c r="C347" i="8"/>
  <c r="A347" i="8" s="1"/>
  <c r="A225" i="8"/>
  <c r="C318" i="8"/>
  <c r="A318" i="8" s="1"/>
  <c r="A196" i="8"/>
  <c r="C364" i="8"/>
  <c r="A364" i="8" s="1"/>
  <c r="A243" i="8"/>
  <c r="C317" i="8"/>
  <c r="A317" i="8" s="1"/>
  <c r="A195" i="8"/>
  <c r="C338" i="8"/>
  <c r="A338" i="8" s="1"/>
  <c r="A216" i="8"/>
  <c r="C371" i="8"/>
  <c r="A371" i="8" s="1"/>
  <c r="A250" i="8"/>
  <c r="C373" i="8"/>
  <c r="A373" i="8" s="1"/>
  <c r="A252" i="8"/>
  <c r="C381" i="8"/>
  <c r="A381" i="8" s="1"/>
  <c r="A260" i="8"/>
  <c r="C323" i="8"/>
  <c r="A323" i="8" s="1"/>
  <c r="A201" i="8"/>
  <c r="C327" i="8"/>
  <c r="A327" i="8" s="1"/>
  <c r="A205" i="8"/>
  <c r="C372" i="8"/>
  <c r="A372" i="8" s="1"/>
  <c r="A251" i="8"/>
  <c r="C344" i="8"/>
  <c r="A344" i="8" s="1"/>
  <c r="A222" i="8"/>
  <c r="C414" i="8"/>
  <c r="A414" i="8" s="1"/>
  <c r="A293" i="8"/>
  <c r="C413" i="8"/>
  <c r="A413" i="8" s="1"/>
  <c r="A292" i="8"/>
  <c r="C365" i="8"/>
  <c r="A365" i="8" s="1"/>
  <c r="A244" i="8"/>
  <c r="C408" i="8"/>
  <c r="A408" i="8" s="1"/>
  <c r="A287" i="8"/>
  <c r="C339" i="8"/>
  <c r="A339" i="8" s="1"/>
  <c r="A217" i="8"/>
  <c r="C392" i="8"/>
  <c r="A392" i="8" s="1"/>
  <c r="A271" i="8"/>
  <c r="C367" i="8"/>
  <c r="A367" i="8" s="1"/>
  <c r="A246" i="8"/>
  <c r="C394" i="8"/>
  <c r="A394" i="8" s="1"/>
  <c r="A273" i="8"/>
  <c r="C376" i="8"/>
  <c r="A376" i="8" s="1"/>
  <c r="A255" i="8"/>
  <c r="C306" i="8"/>
  <c r="A306" i="8" s="1"/>
  <c r="A184" i="8"/>
  <c r="C382" i="8"/>
  <c r="A382" i="8" s="1"/>
  <c r="A261" i="8"/>
  <c r="C407" i="8"/>
  <c r="A407" i="8" s="1"/>
  <c r="A286" i="8"/>
  <c r="C304" i="8"/>
  <c r="A304" i="8" s="1"/>
  <c r="A182" i="8"/>
  <c r="C409" i="8"/>
  <c r="A409" i="8" s="1"/>
  <c r="A288" i="8"/>
  <c r="C313" i="8"/>
  <c r="A313" i="8" s="1"/>
  <c r="A191" i="8"/>
  <c r="C395" i="8"/>
  <c r="A395" i="8" s="1"/>
  <c r="A274" i="8"/>
  <c r="C387" i="8"/>
  <c r="A387" i="8" s="1"/>
  <c r="A266" i="8"/>
  <c r="C316" i="8"/>
  <c r="A316" i="8" s="1"/>
  <c r="A194" i="8"/>
  <c r="C404" i="8"/>
  <c r="A404" i="8" s="1"/>
  <c r="A283" i="8"/>
  <c r="C379" i="8"/>
  <c r="A379" i="8" s="1"/>
  <c r="A258" i="8"/>
  <c r="C403" i="8"/>
  <c r="A403" i="8" s="1"/>
  <c r="A282" i="8"/>
  <c r="C333" i="8"/>
  <c r="A333" i="8" s="1"/>
  <c r="A211" i="8"/>
  <c r="C310" i="8"/>
  <c r="A310" i="8" s="1"/>
  <c r="A188" i="8"/>
  <c r="C380" i="8"/>
  <c r="A380" i="8" s="1"/>
  <c r="A259" i="8"/>
  <c r="C386" i="8"/>
  <c r="A386" i="8" s="1"/>
  <c r="A265" i="8"/>
  <c r="C350" i="8"/>
  <c r="A350" i="8" s="1"/>
  <c r="A228" i="8"/>
  <c r="C385" i="8"/>
  <c r="A385" i="8" s="1"/>
  <c r="A264" i="8"/>
  <c r="C348" i="8"/>
  <c r="A348" i="8" s="1"/>
  <c r="A226" i="8"/>
  <c r="C399" i="8"/>
  <c r="A399" i="8" s="1"/>
  <c r="A278" i="8"/>
  <c r="C311" i="8"/>
  <c r="A311" i="8" s="1"/>
  <c r="A189" i="8"/>
  <c r="C321" i="8"/>
  <c r="A321" i="8" s="1"/>
  <c r="A199" i="8"/>
  <c r="C332" i="8"/>
  <c r="A332" i="8" s="1"/>
  <c r="A210" i="8"/>
  <c r="C390" i="8"/>
  <c r="A390" i="8" s="1"/>
  <c r="A269" i="8"/>
  <c r="C369" i="8"/>
  <c r="A369" i="8" s="1"/>
  <c r="A248" i="8"/>
  <c r="C374" i="8"/>
  <c r="A374" i="8" s="1"/>
  <c r="A253" i="8"/>
  <c r="C368" i="8"/>
  <c r="A368" i="8" s="1"/>
  <c r="A247" i="8"/>
  <c r="D53" i="9"/>
  <c r="D38" i="9"/>
  <c r="Q323" i="8"/>
  <c r="G33" i="9"/>
  <c r="AU304" i="8"/>
  <c r="E10" i="24"/>
  <c r="G388" i="8"/>
  <c r="BD438" i="8"/>
  <c r="BE438" i="8"/>
  <c r="E52" i="9"/>
  <c r="AA332" i="8"/>
  <c r="E7" i="9"/>
  <c r="AA398" i="8"/>
  <c r="BG441" i="8"/>
  <c r="D6" i="9"/>
  <c r="Q364" i="8"/>
  <c r="G6" i="9"/>
  <c r="AU364" i="8"/>
  <c r="F6" i="9"/>
  <c r="AK364" i="8"/>
  <c r="D9" i="9"/>
  <c r="AK17" i="24"/>
  <c r="C30" i="9"/>
  <c r="D54" i="9"/>
  <c r="AP46" i="32"/>
  <c r="X48" i="32"/>
  <c r="AB44" i="32"/>
  <c r="AJ16" i="29"/>
  <c r="AN48" i="32"/>
  <c r="AT46" i="32"/>
  <c r="C15" i="9"/>
  <c r="AG6" i="29"/>
  <c r="AA21" i="32"/>
  <c r="J10" i="32"/>
  <c r="AI45" i="32"/>
  <c r="B17" i="9"/>
  <c r="N46" i="32"/>
  <c r="Z46" i="32"/>
  <c r="AL18" i="24"/>
  <c r="E23" i="9"/>
  <c r="V9" i="29"/>
  <c r="AB28" i="32"/>
  <c r="G8" i="9"/>
  <c r="F25" i="9"/>
  <c r="G10" i="32"/>
  <c r="AG15" i="29"/>
  <c r="AH9" i="29"/>
  <c r="AR44" i="32"/>
  <c r="AJ44" i="32"/>
  <c r="AL42" i="32"/>
  <c r="X44" i="32"/>
  <c r="AM21" i="32"/>
  <c r="AU45" i="32"/>
  <c r="G18" i="24"/>
  <c r="N42" i="32"/>
  <c r="O45" i="32"/>
  <c r="P10" i="24"/>
  <c r="G45" i="32"/>
  <c r="G10" i="9"/>
  <c r="AJ28" i="32"/>
  <c r="D22" i="9"/>
  <c r="G25" i="9"/>
  <c r="R46" i="32"/>
  <c r="AH46" i="32"/>
  <c r="D35" i="9"/>
  <c r="E6" i="29"/>
  <c r="AL10" i="32"/>
  <c r="B10" i="24"/>
  <c r="C12" i="24"/>
  <c r="G49" i="9"/>
  <c r="G52" i="9"/>
  <c r="L44" i="32"/>
  <c r="T48" i="32"/>
  <c r="AN44" i="32"/>
  <c r="W45" i="32"/>
  <c r="H48" i="32"/>
  <c r="E25" i="9"/>
  <c r="G35" i="9"/>
  <c r="AH10" i="24"/>
  <c r="S18" i="24"/>
  <c r="O18" i="24"/>
  <c r="U18" i="24"/>
  <c r="E9" i="9"/>
  <c r="G23" i="9"/>
  <c r="AM18" i="24"/>
  <c r="W18" i="24"/>
  <c r="C18" i="24"/>
  <c r="D18" i="24"/>
  <c r="B13" i="24"/>
  <c r="AJ289" i="8"/>
  <c r="AJ410" i="8" s="1"/>
  <c r="AH13" i="24"/>
  <c r="Y18" i="24"/>
  <c r="E22" i="9"/>
  <c r="F15" i="24"/>
  <c r="AM45" i="32"/>
  <c r="D364" i="8"/>
  <c r="G30" i="9"/>
  <c r="D10" i="24"/>
  <c r="J46" i="32"/>
  <c r="D17" i="24"/>
  <c r="M18" i="24"/>
  <c r="T10" i="24"/>
  <c r="AO17" i="24"/>
  <c r="AC15" i="29"/>
  <c r="AQ21" i="32"/>
  <c r="B44" i="9"/>
  <c r="P18" i="24"/>
  <c r="E8" i="9"/>
  <c r="Z251" i="8"/>
  <c r="Z372" i="8" s="1"/>
  <c r="AE2" i="25"/>
  <c r="B17" i="24"/>
  <c r="AO15" i="29"/>
  <c r="Y15" i="29"/>
  <c r="J9" i="29"/>
  <c r="AF17" i="24"/>
  <c r="AP17" i="24"/>
  <c r="T17" i="24"/>
  <c r="A21" i="25"/>
  <c r="I18" i="24"/>
  <c r="O10" i="24"/>
  <c r="AH10" i="32"/>
  <c r="I15" i="29"/>
  <c r="AD251" i="8"/>
  <c r="AD372" i="8" s="1"/>
  <c r="E11" i="9"/>
  <c r="AO6" i="29"/>
  <c r="N13" i="24"/>
  <c r="AN13" i="24"/>
  <c r="C26" i="9"/>
  <c r="J13" i="24"/>
  <c r="AC18" i="24"/>
  <c r="N20" i="24"/>
  <c r="AB13" i="24"/>
  <c r="H13" i="24"/>
  <c r="C22" i="9"/>
  <c r="L48" i="32"/>
  <c r="AJ13" i="24"/>
  <c r="B26" i="9"/>
  <c r="B47" i="9"/>
  <c r="N17" i="24"/>
  <c r="K18" i="24"/>
  <c r="AP2" i="24"/>
  <c r="X13" i="24"/>
  <c r="T13" i="24"/>
  <c r="AC280" i="8"/>
  <c r="AC401" i="8" s="1"/>
  <c r="S21" i="32"/>
  <c r="AK6" i="29"/>
  <c r="J12" i="25"/>
  <c r="E18" i="24"/>
  <c r="R42" i="32"/>
  <c r="F45" i="9"/>
  <c r="AK15" i="29"/>
  <c r="F54" i="9"/>
  <c r="AC6" i="29"/>
  <c r="AK18" i="24"/>
  <c r="AD10" i="32"/>
  <c r="AP10" i="32"/>
  <c r="AG13" i="24"/>
  <c r="G51" i="9"/>
  <c r="AD283" i="8"/>
  <c r="AP42" i="32"/>
  <c r="R10" i="32"/>
  <c r="R251" i="8"/>
  <c r="R372" i="8" s="1"/>
  <c r="R283" i="8"/>
  <c r="R404" i="8" s="1"/>
  <c r="R436" i="8" s="1"/>
  <c r="AU262" i="8"/>
  <c r="AU383" i="8" s="1"/>
  <c r="G26" i="9"/>
  <c r="E38" i="9"/>
  <c r="AD21" i="25"/>
  <c r="AP18" i="24"/>
  <c r="U13" i="24"/>
  <c r="AF7" i="24"/>
  <c r="G50" i="9"/>
  <c r="G17" i="9"/>
  <c r="Z18" i="24"/>
  <c r="AT251" i="8"/>
  <c r="AT372" i="8" s="1"/>
  <c r="AF18" i="24"/>
  <c r="E17" i="24"/>
  <c r="C48" i="20"/>
  <c r="W262" i="8"/>
  <c r="W383" i="8" s="1"/>
  <c r="F51" i="9"/>
  <c r="AT42" i="32"/>
  <c r="AP9" i="29"/>
  <c r="R9" i="29"/>
  <c r="G53" i="9"/>
  <c r="N9" i="29"/>
  <c r="F6" i="29"/>
  <c r="X19" i="25"/>
  <c r="AA20" i="25"/>
  <c r="V15" i="25"/>
  <c r="F9" i="9"/>
  <c r="F52" i="9"/>
  <c r="Z13" i="24"/>
  <c r="G46" i="9"/>
  <c r="AL9" i="29"/>
  <c r="K10" i="32"/>
  <c r="A19" i="25"/>
  <c r="I6" i="29"/>
  <c r="AJ18" i="24"/>
  <c r="AH7" i="24"/>
  <c r="AD7" i="24"/>
  <c r="F7" i="24"/>
  <c r="O7" i="24"/>
  <c r="AG7" i="24"/>
  <c r="B7" i="24"/>
  <c r="AE7" i="24"/>
  <c r="Q7" i="24"/>
  <c r="C11" i="9"/>
  <c r="AK7" i="24"/>
  <c r="V7" i="24"/>
  <c r="U7" i="24"/>
  <c r="AI7" i="24"/>
  <c r="AL7" i="24"/>
  <c r="N7" i="24"/>
  <c r="AE262" i="8"/>
  <c r="AE383" i="8" s="1"/>
  <c r="H285" i="8"/>
  <c r="H406" i="8" s="1"/>
  <c r="V283" i="8"/>
  <c r="V404" i="8" s="1"/>
  <c r="V436" i="8" s="1"/>
  <c r="AD9" i="29"/>
  <c r="AD46" i="32"/>
  <c r="AA18" i="24"/>
  <c r="Q15" i="29"/>
  <c r="V251" i="8"/>
  <c r="V372" i="8" s="1"/>
  <c r="AR289" i="8"/>
  <c r="AR410" i="8" s="1"/>
  <c r="AB273" i="8"/>
  <c r="AB394" i="8" s="1"/>
  <c r="O262" i="8"/>
  <c r="O383" i="8" s="1"/>
  <c r="B6" i="29"/>
  <c r="AF10" i="24"/>
  <c r="Z10" i="32"/>
  <c r="N10" i="32"/>
  <c r="AJ10" i="24"/>
  <c r="V10" i="32"/>
  <c r="AM10" i="24"/>
  <c r="G10" i="24"/>
  <c r="T285" i="8"/>
  <c r="T406" i="8" s="1"/>
  <c r="AB289" i="8"/>
  <c r="AB410" i="8" s="1"/>
  <c r="AE286" i="8"/>
  <c r="AE407" i="8" s="1"/>
  <c r="Z9" i="29"/>
  <c r="H44" i="32"/>
  <c r="AI21" i="32"/>
  <c r="AH42" i="32"/>
  <c r="W10" i="24"/>
  <c r="V42" i="32"/>
  <c r="S45" i="32"/>
  <c r="T7" i="24"/>
  <c r="D46" i="9"/>
  <c r="G18" i="9"/>
  <c r="E28" i="9"/>
  <c r="AT96" i="8"/>
  <c r="AT277" i="8" s="1"/>
  <c r="AT398" i="8" s="1"/>
  <c r="AP96" i="8"/>
  <c r="AP277" i="8" s="1"/>
  <c r="AP398" i="8" s="1"/>
  <c r="AL96" i="8"/>
  <c r="AL277" i="8" s="1"/>
  <c r="AL398" i="8" s="1"/>
  <c r="V96" i="8"/>
  <c r="V277" i="8" s="1"/>
  <c r="V398" i="8" s="1"/>
  <c r="AV96" i="8"/>
  <c r="AV277" i="8" s="1"/>
  <c r="AV398" i="8" s="1"/>
  <c r="Z96" i="8"/>
  <c r="Z277" i="8" s="1"/>
  <c r="Z398" i="8" s="1"/>
  <c r="J96" i="8"/>
  <c r="J277" i="8" s="1"/>
  <c r="J398" i="8" s="1"/>
  <c r="E46" i="9"/>
  <c r="I13" i="24"/>
  <c r="D33" i="9"/>
  <c r="D396" i="8"/>
  <c r="G21" i="24"/>
  <c r="AN18" i="24"/>
  <c r="H18" i="24"/>
  <c r="AK13" i="24"/>
  <c r="D24" i="9"/>
  <c r="AL14" i="25"/>
  <c r="E51" i="9"/>
  <c r="AF2" i="24"/>
  <c r="V18" i="24"/>
  <c r="A16" i="25"/>
  <c r="C17" i="9"/>
  <c r="AO13" i="24"/>
  <c r="E50" i="9"/>
  <c r="S10" i="24"/>
  <c r="A21" i="24"/>
  <c r="D26" i="9"/>
  <c r="AC17" i="25"/>
  <c r="A2" i="24"/>
  <c r="I21" i="9"/>
  <c r="I23" i="9"/>
  <c r="S18" i="25"/>
  <c r="D337" i="8"/>
  <c r="B51" i="9"/>
  <c r="B55" i="9"/>
  <c r="H21" i="25"/>
  <c r="G45" i="9"/>
  <c r="AI10" i="24"/>
  <c r="G28" i="9"/>
  <c r="AB21" i="24"/>
  <c r="C27" i="9"/>
  <c r="AO18" i="24"/>
  <c r="K10" i="24"/>
  <c r="Y13" i="24"/>
  <c r="Y20" i="24"/>
  <c r="AI19" i="24"/>
  <c r="F15" i="9"/>
  <c r="E7" i="24"/>
  <c r="F24" i="9"/>
  <c r="AC21" i="25"/>
  <c r="F53" i="9"/>
  <c r="J17" i="24"/>
  <c r="AA7" i="24"/>
  <c r="V21" i="24"/>
  <c r="B21" i="24"/>
  <c r="E13" i="24"/>
  <c r="T19" i="25"/>
  <c r="W21" i="24"/>
  <c r="R18" i="24"/>
  <c r="AL13" i="24"/>
  <c r="AB18" i="24"/>
  <c r="P21" i="24"/>
  <c r="I19" i="24"/>
  <c r="AM20" i="24"/>
  <c r="Y20" i="25"/>
  <c r="C46" i="9"/>
  <c r="AM15" i="25"/>
  <c r="C53" i="9"/>
  <c r="L20" i="25"/>
  <c r="AP26" i="32"/>
  <c r="AD26" i="32"/>
  <c r="F10" i="9"/>
  <c r="B20" i="24"/>
  <c r="B53" i="9"/>
  <c r="AC4" i="24"/>
  <c r="N10" i="24"/>
  <c r="AJ21" i="24"/>
  <c r="X10" i="24"/>
  <c r="V13" i="24"/>
  <c r="G21" i="9"/>
  <c r="AB2" i="24"/>
  <c r="AA2" i="24"/>
  <c r="AB10" i="24"/>
  <c r="AM21" i="24"/>
  <c r="D21" i="24"/>
  <c r="AK21" i="24"/>
  <c r="B52" i="9"/>
  <c r="D11" i="9"/>
  <c r="X32" i="32"/>
  <c r="H2" i="25"/>
  <c r="B20" i="25"/>
  <c r="L18" i="24"/>
  <c r="D10" i="9"/>
  <c r="E19" i="9"/>
  <c r="AK20" i="24"/>
  <c r="C20" i="9"/>
  <c r="L7" i="24"/>
  <c r="AN21" i="24"/>
  <c r="AD16" i="24"/>
  <c r="K2" i="24"/>
  <c r="AD10" i="24"/>
  <c r="F21" i="24"/>
  <c r="AA10" i="24"/>
  <c r="AO21" i="24"/>
  <c r="J18" i="24"/>
  <c r="T18" i="24"/>
  <c r="AI18" i="24"/>
  <c r="F2" i="24"/>
  <c r="T21" i="24"/>
  <c r="D331" i="8"/>
  <c r="AI21" i="24"/>
  <c r="E17" i="9"/>
  <c r="D397" i="8"/>
  <c r="A20" i="24"/>
  <c r="AL17" i="24"/>
  <c r="P15" i="25"/>
  <c r="D20" i="25"/>
  <c r="X20" i="25"/>
  <c r="M43" i="32"/>
  <c r="J30" i="32"/>
  <c r="D48" i="9"/>
  <c r="AP19" i="24"/>
  <c r="T20" i="24"/>
  <c r="AP21" i="24"/>
  <c r="B39" i="9"/>
  <c r="D342" i="8"/>
  <c r="E21" i="9"/>
  <c r="H4" i="24"/>
  <c r="AM4" i="24"/>
  <c r="F26" i="9"/>
  <c r="AM7" i="24"/>
  <c r="A15" i="25"/>
  <c r="AI2" i="24"/>
  <c r="AE10" i="24"/>
  <c r="B19" i="24"/>
  <c r="AB19" i="24"/>
  <c r="D20" i="9"/>
  <c r="AK15" i="25"/>
  <c r="AE4" i="24"/>
  <c r="Q19" i="24"/>
  <c r="N21" i="25"/>
  <c r="AJ20" i="29"/>
  <c r="Y12" i="25"/>
  <c r="D16" i="25"/>
  <c r="H15" i="25"/>
  <c r="V21" i="25"/>
  <c r="K19" i="24"/>
  <c r="AL19" i="24"/>
  <c r="AP20" i="24"/>
  <c r="U19" i="24"/>
  <c r="M7" i="24"/>
  <c r="O4" i="24"/>
  <c r="AH19" i="24"/>
  <c r="AG2" i="24"/>
  <c r="D51" i="9"/>
  <c r="AA21" i="24"/>
  <c r="D25" i="9"/>
  <c r="D392" i="8"/>
  <c r="A15" i="24"/>
  <c r="AM2" i="24"/>
  <c r="M2" i="24"/>
  <c r="R17" i="24"/>
  <c r="P21" i="25"/>
  <c r="AJ21" i="25"/>
  <c r="AN20" i="29"/>
  <c r="V16" i="25"/>
  <c r="B21" i="25"/>
  <c r="AN32" i="32"/>
  <c r="L17" i="25"/>
  <c r="M15" i="25"/>
  <c r="AA15" i="25"/>
  <c r="F12" i="25"/>
  <c r="AB32" i="32"/>
  <c r="Q43" i="32"/>
  <c r="W16" i="24"/>
  <c r="W19" i="24"/>
  <c r="M20" i="24"/>
  <c r="K20" i="24"/>
  <c r="AH19" i="25"/>
  <c r="C2" i="24"/>
  <c r="H17" i="24"/>
  <c r="J19" i="24"/>
  <c r="H16" i="25"/>
  <c r="AJ20" i="25"/>
  <c r="AV183" i="8"/>
  <c r="AV305" i="8" s="1"/>
  <c r="B2" i="24"/>
  <c r="E47" i="9"/>
  <c r="AK2" i="24"/>
  <c r="G19" i="9"/>
  <c r="F48" i="20"/>
  <c r="L16" i="29"/>
  <c r="H12" i="25"/>
  <c r="G21" i="25"/>
  <c r="AV219" i="8"/>
  <c r="AV341" i="8" s="1"/>
  <c r="AQ36" i="32"/>
  <c r="J10" i="25"/>
  <c r="Q27" i="32"/>
  <c r="R15" i="25"/>
  <c r="Y15" i="25"/>
  <c r="AF15" i="25"/>
  <c r="AP15" i="25"/>
  <c r="AH26" i="32"/>
  <c r="D27" i="9"/>
  <c r="F19" i="24"/>
  <c r="J20" i="24"/>
  <c r="AI15" i="24"/>
  <c r="D20" i="24"/>
  <c r="R10" i="24"/>
  <c r="F20" i="24"/>
  <c r="AJ20" i="24"/>
  <c r="Q17" i="24"/>
  <c r="E6" i="9"/>
  <c r="P2" i="24"/>
  <c r="C7" i="24"/>
  <c r="G47" i="9"/>
  <c r="J10" i="24"/>
  <c r="F22" i="9"/>
  <c r="AF20" i="29"/>
  <c r="Q21" i="25"/>
  <c r="E48" i="9"/>
  <c r="AM17" i="29"/>
  <c r="L12" i="25"/>
  <c r="G54" i="9"/>
  <c r="N17" i="25"/>
  <c r="D57" i="9"/>
  <c r="AF21" i="25"/>
  <c r="H28" i="32"/>
  <c r="R20" i="25"/>
  <c r="AF13" i="24"/>
  <c r="N15" i="24"/>
  <c r="R19" i="24"/>
  <c r="AN19" i="24"/>
  <c r="S19" i="24"/>
  <c r="V19" i="24"/>
  <c r="AJ17" i="24"/>
  <c r="V12" i="24"/>
  <c r="AF21" i="24"/>
  <c r="V2" i="24"/>
  <c r="H10" i="24"/>
  <c r="Z17" i="24"/>
  <c r="K4" i="24"/>
  <c r="N2" i="24"/>
  <c r="Q2" i="24"/>
  <c r="C6" i="9"/>
  <c r="G27" i="9"/>
  <c r="AE2" i="24"/>
  <c r="J2" i="24"/>
  <c r="AC2" i="24"/>
  <c r="AU216" i="8"/>
  <c r="AU338" i="8" s="1"/>
  <c r="AM16" i="24"/>
  <c r="U16" i="24"/>
  <c r="AF19" i="24"/>
  <c r="L19" i="24"/>
  <c r="F10" i="24"/>
  <c r="E20" i="9"/>
  <c r="G20" i="9"/>
  <c r="P13" i="25"/>
  <c r="E21" i="25"/>
  <c r="AK31" i="32"/>
  <c r="O16" i="25"/>
  <c r="Z21" i="25"/>
  <c r="AE29" i="32"/>
  <c r="X28" i="32"/>
  <c r="AF12" i="25"/>
  <c r="AB17" i="25"/>
  <c r="AO17" i="25"/>
  <c r="AA17" i="29"/>
  <c r="M34" i="32"/>
  <c r="T20" i="29"/>
  <c r="G12" i="25"/>
  <c r="G17" i="25"/>
  <c r="AG43" i="32"/>
  <c r="AK27" i="32"/>
  <c r="C21" i="24"/>
  <c r="W20" i="24"/>
  <c r="G19" i="24"/>
  <c r="Z19" i="24"/>
  <c r="AC19" i="24"/>
  <c r="F21" i="9"/>
  <c r="AK19" i="24"/>
  <c r="AD17" i="24"/>
  <c r="AC7" i="24"/>
  <c r="H7" i="24"/>
  <c r="AD13" i="24"/>
  <c r="M19" i="24"/>
  <c r="Q18" i="24"/>
  <c r="Y19" i="24"/>
  <c r="AO19" i="24"/>
  <c r="AG19" i="24"/>
  <c r="AE21" i="25"/>
  <c r="AJ4" i="24"/>
  <c r="E18" i="9"/>
  <c r="AC13" i="24"/>
  <c r="E26" i="9"/>
  <c r="E27" i="9"/>
  <c r="Z20" i="24"/>
  <c r="T21" i="25"/>
  <c r="I21" i="25"/>
  <c r="AP18" i="29"/>
  <c r="AK16" i="25"/>
  <c r="O22" i="29"/>
  <c r="N30" i="32"/>
  <c r="AI22" i="29"/>
  <c r="K15" i="29"/>
  <c r="AD20" i="25"/>
  <c r="Z20" i="25"/>
  <c r="AE20" i="25"/>
  <c r="C15" i="25"/>
  <c r="B15" i="25"/>
  <c r="AI15" i="25"/>
  <c r="Q15" i="25"/>
  <c r="AF20" i="25"/>
  <c r="T2" i="25"/>
  <c r="N20" i="25"/>
  <c r="AC31" i="32"/>
  <c r="M13" i="29"/>
  <c r="AP20" i="25"/>
  <c r="AS43" i="32"/>
  <c r="AA22" i="29"/>
  <c r="AN20" i="25"/>
  <c r="AB20" i="25"/>
  <c r="AE22" i="29"/>
  <c r="Y43" i="32"/>
  <c r="AK16" i="24"/>
  <c r="AD12" i="24"/>
  <c r="H20" i="24"/>
  <c r="O20" i="24"/>
  <c r="AJ2" i="24"/>
  <c r="N19" i="24"/>
  <c r="AL197" i="8"/>
  <c r="AL319" i="8" s="1"/>
  <c r="U196" i="8"/>
  <c r="U318" i="8" s="1"/>
  <c r="X17" i="24"/>
  <c r="AN17" i="24"/>
  <c r="Y2" i="24"/>
  <c r="S2" i="24"/>
  <c r="AH2" i="24"/>
  <c r="AG21" i="24"/>
  <c r="F11" i="9"/>
  <c r="L4" i="24"/>
  <c r="D8" i="9"/>
  <c r="G48" i="21"/>
  <c r="G42" i="9"/>
  <c r="Z16" i="24"/>
  <c r="D7" i="9"/>
  <c r="F38" i="9"/>
  <c r="G48" i="20"/>
  <c r="AP10" i="24"/>
  <c r="G15" i="9"/>
  <c r="P12" i="25"/>
  <c r="F35" i="9"/>
  <c r="AE5" i="29"/>
  <c r="AK21" i="25"/>
  <c r="AK19" i="29"/>
  <c r="J4" i="25"/>
  <c r="Y16" i="25"/>
  <c r="S16" i="25"/>
  <c r="J21" i="25"/>
  <c r="AD15" i="25"/>
  <c r="AJ2" i="25"/>
  <c r="U203" i="8"/>
  <c r="U325" i="8" s="1"/>
  <c r="E15" i="25"/>
  <c r="S15" i="25"/>
  <c r="AG15" i="25"/>
  <c r="D15" i="25"/>
  <c r="M20" i="25"/>
  <c r="AH20" i="25"/>
  <c r="L2" i="25"/>
  <c r="V26" i="32"/>
  <c r="Q13" i="29"/>
  <c r="AP192" i="8"/>
  <c r="AP314" i="8" s="1"/>
  <c r="V20" i="25"/>
  <c r="AK43" i="32"/>
  <c r="R26" i="32"/>
  <c r="AF32" i="32"/>
  <c r="U20" i="25"/>
  <c r="I19" i="29"/>
  <c r="N12" i="24"/>
  <c r="V16" i="24"/>
  <c r="AJ19" i="24"/>
  <c r="T19" i="24"/>
  <c r="AC20" i="24"/>
  <c r="AI20" i="24"/>
  <c r="O16" i="24"/>
  <c r="C16" i="24"/>
  <c r="O15" i="25"/>
  <c r="AF17" i="25"/>
  <c r="M17" i="24"/>
  <c r="F23" i="9"/>
  <c r="Y7" i="24"/>
  <c r="Z4" i="24"/>
  <c r="AH4" i="24"/>
  <c r="T4" i="24"/>
  <c r="G4" i="24"/>
  <c r="AB4" i="24"/>
  <c r="R4" i="24"/>
  <c r="B4" i="24"/>
  <c r="W4" i="24"/>
  <c r="C4" i="24"/>
  <c r="V4" i="24"/>
  <c r="AA4" i="24"/>
  <c r="C8" i="9"/>
  <c r="F4" i="24"/>
  <c r="AI4" i="24"/>
  <c r="AK4" i="24"/>
  <c r="P4" i="24"/>
  <c r="AG4" i="24"/>
  <c r="AD18" i="24"/>
  <c r="AG18" i="24"/>
  <c r="AP4" i="24"/>
  <c r="Q40" i="32"/>
  <c r="S7" i="29"/>
  <c r="AL18" i="29"/>
  <c r="R12" i="25"/>
  <c r="AD20" i="24"/>
  <c r="D12" i="25"/>
  <c r="AK12" i="25"/>
  <c r="AL10" i="24"/>
  <c r="AA20" i="24"/>
  <c r="AL2" i="24"/>
  <c r="C23" i="9"/>
  <c r="X18" i="24"/>
  <c r="S4" i="24"/>
  <c r="D4" i="24"/>
  <c r="N12" i="25"/>
  <c r="D21" i="25"/>
  <c r="AF16" i="29"/>
  <c r="W21" i="25"/>
  <c r="M21" i="25"/>
  <c r="AM42" i="32"/>
  <c r="C55" i="9"/>
  <c r="C44" i="9"/>
  <c r="AG12" i="25"/>
  <c r="Z18" i="29"/>
  <c r="AR28" i="32"/>
  <c r="AN28" i="32"/>
  <c r="L20" i="29"/>
  <c r="AP21" i="25"/>
  <c r="AU36" i="32"/>
  <c r="M12" i="25"/>
  <c r="F20" i="25"/>
  <c r="I12" i="25"/>
  <c r="AJ12" i="25"/>
  <c r="G38" i="9"/>
  <c r="AI19" i="25"/>
  <c r="D17" i="25"/>
  <c r="C57" i="9"/>
  <c r="AF28" i="32"/>
  <c r="AT183" i="8"/>
  <c r="AT305" i="8" s="1"/>
  <c r="AG13" i="29"/>
  <c r="X16" i="29"/>
  <c r="E20" i="25"/>
  <c r="G20" i="25"/>
  <c r="AL26" i="32"/>
  <c r="D19" i="24"/>
  <c r="AA19" i="24"/>
  <c r="Z15" i="24"/>
  <c r="AC16" i="24"/>
  <c r="K16" i="24"/>
  <c r="J15" i="25"/>
  <c r="M13" i="24"/>
  <c r="W7" i="24"/>
  <c r="AO20" i="24"/>
  <c r="C50" i="9"/>
  <c r="G20" i="24"/>
  <c r="J19" i="25"/>
  <c r="D7" i="24"/>
  <c r="Q13" i="24"/>
  <c r="S21" i="25"/>
  <c r="C21" i="25"/>
  <c r="I4" i="24"/>
  <c r="AJ7" i="24"/>
  <c r="P19" i="24"/>
  <c r="AH17" i="24"/>
  <c r="AD4" i="24"/>
  <c r="J4" i="24"/>
  <c r="C19" i="24"/>
  <c r="AN21" i="25"/>
  <c r="M4" i="25"/>
  <c r="D4" i="25"/>
  <c r="AO31" i="32"/>
  <c r="AG21" i="25"/>
  <c r="AH15" i="29"/>
  <c r="AL21" i="25"/>
  <c r="R21" i="25"/>
  <c r="X21" i="25"/>
  <c r="U21" i="25"/>
  <c r="AI17" i="29"/>
  <c r="Q31" i="32"/>
  <c r="AM12" i="25"/>
  <c r="AM21" i="25"/>
  <c r="S17" i="29"/>
  <c r="AG20" i="25"/>
  <c r="W20" i="25"/>
  <c r="Y17" i="25"/>
  <c r="K17" i="25"/>
  <c r="F47" i="9"/>
  <c r="Q12" i="25"/>
  <c r="AO27" i="32"/>
  <c r="D16" i="29"/>
  <c r="Y31" i="32"/>
  <c r="P20" i="25"/>
  <c r="AI20" i="25"/>
  <c r="T34" i="32"/>
  <c r="O23" i="32"/>
  <c r="E16" i="24"/>
  <c r="R15" i="24"/>
  <c r="Q16" i="24"/>
  <c r="C12" i="25"/>
  <c r="AG16" i="24"/>
  <c r="AG17" i="24"/>
  <c r="Z12" i="25"/>
  <c r="AN10" i="24"/>
  <c r="X4" i="24"/>
  <c r="C10" i="24"/>
  <c r="AE19" i="24"/>
  <c r="AC17" i="24"/>
  <c r="AA21" i="25"/>
  <c r="AM20" i="25"/>
  <c r="F17" i="24"/>
  <c r="I7" i="24"/>
  <c r="P15" i="24"/>
  <c r="X7" i="24"/>
  <c r="R2" i="24"/>
  <c r="D2" i="24"/>
  <c r="I20" i="24"/>
  <c r="X19" i="24"/>
  <c r="AS220" i="8"/>
  <c r="AS342" i="8" s="1"/>
  <c r="F7" i="9"/>
  <c r="H15" i="24"/>
  <c r="O2" i="24"/>
  <c r="AC12" i="24"/>
  <c r="I12" i="24"/>
  <c r="F12" i="24"/>
  <c r="M12" i="24"/>
  <c r="W12" i="24"/>
  <c r="O12" i="24"/>
  <c r="J12" i="24"/>
  <c r="AP12" i="24"/>
  <c r="U12" i="24"/>
  <c r="C18" i="9"/>
  <c r="E12" i="24"/>
  <c r="Y12" i="24"/>
  <c r="S12" i="24"/>
  <c r="AA12" i="24"/>
  <c r="K12" i="24"/>
  <c r="AM12" i="24"/>
  <c r="Q12" i="24"/>
  <c r="AE12" i="24"/>
  <c r="S15" i="24"/>
  <c r="AC21" i="24"/>
  <c r="F13" i="24"/>
  <c r="L15" i="24"/>
  <c r="AI12" i="24"/>
  <c r="AM15" i="24"/>
  <c r="I21" i="24"/>
  <c r="U220" i="8"/>
  <c r="U342" i="8" s="1"/>
  <c r="U221" i="8"/>
  <c r="U343" i="8" s="1"/>
  <c r="F57" i="9"/>
  <c r="AO19" i="25"/>
  <c r="Z12" i="24"/>
  <c r="C19" i="25"/>
  <c r="AB7" i="24"/>
  <c r="AP15" i="24"/>
  <c r="AH12" i="24"/>
  <c r="AC19" i="25"/>
  <c r="AH10" i="25"/>
  <c r="K21" i="25"/>
  <c r="AI16" i="25"/>
  <c r="J13" i="25"/>
  <c r="C47" i="9"/>
  <c r="AP19" i="25"/>
  <c r="I16" i="25"/>
  <c r="C20" i="25"/>
  <c r="AG17" i="25"/>
  <c r="I20" i="25"/>
  <c r="AP17" i="25"/>
  <c r="B17" i="25"/>
  <c r="AD17" i="25"/>
  <c r="AH15" i="25"/>
  <c r="X17" i="25"/>
  <c r="U17" i="25"/>
  <c r="F19" i="25"/>
  <c r="O20" i="25"/>
  <c r="AC20" i="25"/>
  <c r="L13" i="24"/>
  <c r="B12" i="24"/>
  <c r="AB20" i="24"/>
  <c r="L2" i="24"/>
  <c r="D15" i="24"/>
  <c r="Q20" i="24"/>
  <c r="P20" i="24"/>
  <c r="C21" i="9"/>
  <c r="R12" i="24"/>
  <c r="AK12" i="24"/>
  <c r="AA16" i="24"/>
  <c r="G7" i="24"/>
  <c r="N4" i="24"/>
  <c r="G2" i="24"/>
  <c r="D42" i="9"/>
  <c r="D48" i="21"/>
  <c r="G7" i="9"/>
  <c r="R13" i="24"/>
  <c r="H2" i="24"/>
  <c r="J20" i="25"/>
  <c r="S16" i="24"/>
  <c r="F8" i="9"/>
  <c r="AF4" i="24"/>
  <c r="S19" i="25"/>
  <c r="AH20" i="24"/>
  <c r="AB221" i="8"/>
  <c r="AB343" i="8" s="1"/>
  <c r="D13" i="24"/>
  <c r="AH15" i="24"/>
  <c r="AL16" i="24"/>
  <c r="C20" i="24"/>
  <c r="R16" i="24"/>
  <c r="C19" i="9"/>
  <c r="AN4" i="24"/>
  <c r="AN12" i="25"/>
  <c r="I16" i="24"/>
  <c r="W12" i="25"/>
  <c r="AV197" i="8"/>
  <c r="AV319" i="8" s="1"/>
  <c r="Z10" i="24"/>
  <c r="AG12" i="24"/>
  <c r="AD15" i="24"/>
  <c r="AE16" i="24"/>
  <c r="Y17" i="24"/>
  <c r="C52" i="9"/>
  <c r="Z15" i="25"/>
  <c r="AA15" i="24"/>
  <c r="G16" i="24"/>
  <c r="AJ19" i="25"/>
  <c r="U20" i="24"/>
  <c r="E48" i="21"/>
  <c r="E42" i="9"/>
  <c r="AL12" i="25"/>
  <c r="AP16" i="24"/>
  <c r="F30" i="9"/>
  <c r="Z21" i="24"/>
  <c r="AK19" i="25"/>
  <c r="AE19" i="25"/>
  <c r="S20" i="24"/>
  <c r="X20" i="24"/>
  <c r="F21" i="25"/>
  <c r="AC15" i="25"/>
  <c r="O19" i="25"/>
  <c r="AT196" i="8"/>
  <c r="AT318" i="8" s="1"/>
  <c r="M16" i="24"/>
  <c r="AD2" i="24"/>
  <c r="Y19" i="25"/>
  <c r="AB19" i="25"/>
  <c r="AD19" i="25"/>
  <c r="U19" i="25"/>
  <c r="G19" i="25"/>
  <c r="N19" i="25"/>
  <c r="AL19" i="25"/>
  <c r="AF19" i="25"/>
  <c r="AG19" i="25"/>
  <c r="R19" i="25"/>
  <c r="AA19" i="25"/>
  <c r="N16" i="24"/>
  <c r="AN2" i="24"/>
  <c r="AF20" i="24"/>
  <c r="L17" i="24"/>
  <c r="D30" i="9"/>
  <c r="G12" i="24"/>
  <c r="AO12" i="25"/>
  <c r="P13" i="24"/>
  <c r="E55" i="9"/>
  <c r="E57" i="9"/>
  <c r="K7" i="24"/>
  <c r="B15" i="24"/>
  <c r="AB15" i="24"/>
  <c r="C25" i="9"/>
  <c r="W15" i="24"/>
  <c r="K15" i="24"/>
  <c r="G15" i="24"/>
  <c r="J15" i="24"/>
  <c r="AE15" i="24"/>
  <c r="E15" i="9"/>
  <c r="E48" i="20"/>
  <c r="V10" i="24"/>
  <c r="AL12" i="24"/>
  <c r="X15" i="24"/>
  <c r="U17" i="24"/>
  <c r="Q19" i="25"/>
  <c r="J21" i="24"/>
  <c r="I19" i="25"/>
  <c r="K19" i="25"/>
  <c r="AJ213" i="8"/>
  <c r="AJ335" i="8" s="1"/>
  <c r="Y21" i="25"/>
  <c r="F16" i="25"/>
  <c r="G44" i="9"/>
  <c r="T20" i="25"/>
  <c r="AN219" i="8"/>
  <c r="AN341" i="8" s="1"/>
  <c r="AN15" i="25"/>
  <c r="AL2" i="25"/>
  <c r="B19" i="25"/>
  <c r="AA17" i="25"/>
  <c r="I17" i="25"/>
  <c r="V17" i="25"/>
  <c r="AL219" i="8"/>
  <c r="AL341" i="8" s="1"/>
  <c r="AJ15" i="25"/>
  <c r="W17" i="25"/>
  <c r="P17" i="25"/>
  <c r="M19" i="25"/>
  <c r="K20" i="25"/>
  <c r="Q17" i="25"/>
  <c r="H19" i="25"/>
  <c r="S20" i="25"/>
  <c r="H20" i="25"/>
  <c r="O17" i="25"/>
  <c r="L21" i="24"/>
  <c r="E20" i="24"/>
  <c r="AM19" i="24"/>
  <c r="V20" i="24"/>
  <c r="V15" i="24"/>
  <c r="I17" i="24"/>
  <c r="W2" i="24"/>
  <c r="B16" i="24"/>
  <c r="F16" i="24"/>
  <c r="AH16" i="24"/>
  <c r="C28" i="9"/>
  <c r="E33" i="9"/>
  <c r="J16" i="24"/>
  <c r="AN7" i="24"/>
  <c r="E4" i="24"/>
  <c r="U2" i="24"/>
  <c r="AB17" i="24"/>
  <c r="AO7" i="24"/>
  <c r="T15" i="24"/>
  <c r="AJ15" i="24"/>
  <c r="D15" i="9"/>
  <c r="L10" i="24"/>
  <c r="D48" i="20"/>
  <c r="Z2" i="24"/>
  <c r="B12" i="25"/>
  <c r="AH12" i="25"/>
  <c r="E12" i="25"/>
  <c r="C45" i="9"/>
  <c r="U12" i="25"/>
  <c r="AP12" i="25"/>
  <c r="AE12" i="25"/>
  <c r="AI16" i="24"/>
  <c r="AB12" i="25"/>
  <c r="AO12" i="24"/>
  <c r="E30" i="9"/>
  <c r="V17" i="24"/>
  <c r="AI12" i="25"/>
  <c r="O15" i="24"/>
  <c r="P17" i="24"/>
  <c r="Q20" i="25"/>
  <c r="AN20" i="24"/>
  <c r="L20" i="24"/>
  <c r="AG20" i="24"/>
  <c r="P7" i="24"/>
  <c r="AL15" i="25"/>
  <c r="U15" i="25"/>
  <c r="AF15" i="24"/>
  <c r="AN15" i="24"/>
  <c r="AO16" i="24"/>
  <c r="F15" i="25"/>
  <c r="V19" i="25"/>
  <c r="D21" i="9"/>
  <c r="AG196" i="8"/>
  <c r="AG318" i="8" s="1"/>
  <c r="E19" i="25"/>
  <c r="AL15" i="24"/>
  <c r="C15" i="24"/>
  <c r="A4" i="25"/>
  <c r="D312" i="8"/>
  <c r="B35" i="9"/>
  <c r="A10" i="24"/>
  <c r="D388" i="8"/>
  <c r="A15" i="9"/>
  <c r="A6" i="24"/>
  <c r="B10" i="9"/>
  <c r="D401" i="8"/>
  <c r="A18" i="25"/>
  <c r="D335" i="8"/>
  <c r="A9" i="25"/>
  <c r="D343" i="8"/>
  <c r="B40" i="9"/>
  <c r="B8" i="9"/>
  <c r="A4" i="24"/>
  <c r="D372" i="8"/>
  <c r="B36" i="9"/>
  <c r="A5" i="25"/>
  <c r="D340" i="8"/>
  <c r="D334" i="8"/>
  <c r="A17" i="25"/>
  <c r="B57" i="9"/>
  <c r="A10" i="25"/>
  <c r="D328" i="8"/>
  <c r="A42" i="9"/>
  <c r="D341" i="8"/>
  <c r="B37" i="9"/>
  <c r="A6" i="25"/>
  <c r="A18" i="24"/>
  <c r="D395" i="8"/>
  <c r="B13" i="9"/>
  <c r="A9" i="24"/>
  <c r="D403" i="8"/>
  <c r="A12" i="25"/>
  <c r="B45" i="9"/>
  <c r="D329" i="8"/>
  <c r="A3" i="25"/>
  <c r="B34" i="9"/>
  <c r="D338" i="8"/>
  <c r="D330" i="8"/>
  <c r="A13" i="25"/>
  <c r="B49" i="9"/>
  <c r="A7" i="25"/>
  <c r="D323" i="8"/>
  <c r="B38" i="9"/>
  <c r="A13" i="24"/>
  <c r="D390" i="8"/>
  <c r="B22" i="9"/>
  <c r="B409" i="8"/>
  <c r="B23" i="9"/>
  <c r="B19" i="9"/>
  <c r="B405" i="8"/>
  <c r="B348" i="8"/>
  <c r="B48" i="9"/>
  <c r="B410" i="8"/>
  <c r="B27" i="9"/>
  <c r="B345" i="8"/>
  <c r="B46" i="9"/>
  <c r="AM35" i="29"/>
  <c r="AN10" i="28"/>
  <c r="S35" i="29"/>
  <c r="T10" i="28"/>
  <c r="L4" i="28"/>
  <c r="K29" i="29"/>
  <c r="X39" i="29"/>
  <c r="Y14" i="28"/>
  <c r="X34" i="29"/>
  <c r="Y9" i="28"/>
  <c r="AE4" i="28"/>
  <c r="AD29" i="29"/>
  <c r="AD6" i="28"/>
  <c r="AC31" i="29"/>
  <c r="B10" i="29"/>
  <c r="B34" i="29"/>
  <c r="C9" i="28"/>
  <c r="AC10" i="28"/>
  <c r="AB35" i="29"/>
  <c r="I10" i="28"/>
  <c r="H35" i="29"/>
  <c r="C29" i="29"/>
  <c r="D4" i="28"/>
  <c r="V34" i="29"/>
  <c r="W9" i="28"/>
  <c r="AQ22" i="32"/>
  <c r="S7" i="24"/>
  <c r="AE35" i="29"/>
  <c r="AF10" i="28"/>
  <c r="AS40" i="32"/>
  <c r="AO9" i="28"/>
  <c r="AN34" i="29"/>
  <c r="AO2" i="24"/>
  <c r="I2" i="24"/>
  <c r="X2" i="24"/>
  <c r="F27" i="9"/>
  <c r="I6" i="9"/>
  <c r="AR10" i="28"/>
  <c r="F19" i="9"/>
  <c r="D19" i="9"/>
  <c r="N9" i="28"/>
  <c r="M34" i="29"/>
  <c r="N26" i="32"/>
  <c r="Q10" i="24"/>
  <c r="Y10" i="24"/>
  <c r="D18" i="9"/>
  <c r="L12" i="24"/>
  <c r="T12" i="24"/>
  <c r="AN12" i="24"/>
  <c r="G13" i="24"/>
  <c r="AA29" i="32"/>
  <c r="V18" i="29"/>
  <c r="AD18" i="29"/>
  <c r="AH18" i="29"/>
  <c r="I15" i="24"/>
  <c r="V30" i="32"/>
  <c r="Q19" i="29"/>
  <c r="AH30" i="32"/>
  <c r="D20" i="29"/>
  <c r="X16" i="24"/>
  <c r="K22" i="29"/>
  <c r="S17" i="24"/>
  <c r="AA17" i="24"/>
  <c r="AI17" i="24"/>
  <c r="E39" i="29"/>
  <c r="F14" i="28"/>
  <c r="K21" i="24"/>
  <c r="AL20" i="24"/>
  <c r="P32" i="32"/>
  <c r="H3" i="24"/>
  <c r="L28" i="32"/>
  <c r="AN16" i="29"/>
  <c r="T16" i="29"/>
  <c r="AU29" i="32"/>
  <c r="P42" i="32"/>
  <c r="G17" i="29"/>
  <c r="U13" i="29"/>
  <c r="AR32" i="32"/>
  <c r="S22" i="29"/>
  <c r="U31" i="32"/>
  <c r="AI35" i="29"/>
  <c r="AJ10" i="28"/>
  <c r="L10" i="28"/>
  <c r="K35" i="29"/>
  <c r="AE39" i="29"/>
  <c r="AF14" i="28"/>
  <c r="Q34" i="29"/>
  <c r="R9" i="28"/>
  <c r="O4" i="28"/>
  <c r="N29" i="29"/>
  <c r="Z6" i="28"/>
  <c r="Y31" i="29"/>
  <c r="T4" i="28"/>
  <c r="S29" i="29"/>
  <c r="AC43" i="32"/>
  <c r="AS24" i="32"/>
  <c r="C35" i="29"/>
  <c r="D10" i="28"/>
  <c r="AC19" i="29"/>
  <c r="AL34" i="29"/>
  <c r="AM9" i="28"/>
  <c r="AL4" i="24"/>
  <c r="AP13" i="24"/>
  <c r="G22" i="9"/>
  <c r="AG27" i="32"/>
  <c r="AF12" i="24"/>
  <c r="F18" i="9"/>
  <c r="O17" i="29"/>
  <c r="W17" i="29"/>
  <c r="AE17" i="29"/>
  <c r="AM13" i="24"/>
  <c r="J18" i="29"/>
  <c r="R18" i="29"/>
  <c r="Y19" i="29"/>
  <c r="AD30" i="32"/>
  <c r="AT30" i="32"/>
  <c r="L16" i="24"/>
  <c r="D28" i="9"/>
  <c r="T16" i="24"/>
  <c r="AF16" i="24"/>
  <c r="F28" i="9"/>
  <c r="AJ16" i="24"/>
  <c r="L32" i="32"/>
  <c r="G22" i="29"/>
  <c r="H19" i="24"/>
  <c r="O19" i="24"/>
  <c r="S15" i="29"/>
  <c r="AE20" i="24"/>
  <c r="AM14" i="28"/>
  <c r="AL39" i="29"/>
  <c r="Z9" i="28"/>
  <c r="Y34" i="29"/>
  <c r="AA35" i="29"/>
  <c r="AB10" i="28"/>
  <c r="G35" i="29"/>
  <c r="H10" i="28"/>
  <c r="F34" i="29"/>
  <c r="G9" i="28"/>
  <c r="AK10" i="28"/>
  <c r="AJ35" i="29"/>
  <c r="Q10" i="28"/>
  <c r="P35" i="29"/>
  <c r="R39" i="29"/>
  <c r="S14" i="28"/>
  <c r="J34" i="29"/>
  <c r="K9" i="28"/>
  <c r="AG35" i="29"/>
  <c r="AH10" i="28"/>
  <c r="T2" i="24"/>
  <c r="Y16" i="24"/>
  <c r="AR7" i="28"/>
  <c r="M10" i="24"/>
  <c r="U10" i="24"/>
  <c r="AC10" i="24"/>
  <c r="AK10" i="24"/>
  <c r="M27" i="32"/>
  <c r="P12" i="24"/>
  <c r="F18" i="29"/>
  <c r="G24" i="9"/>
  <c r="R30" i="32"/>
  <c r="U19" i="29"/>
  <c r="AK15" i="24"/>
  <c r="P16" i="24"/>
  <c r="AN16" i="24"/>
  <c r="C22" i="29"/>
  <c r="O17" i="24"/>
  <c r="AE17" i="24"/>
  <c r="AM17" i="24"/>
  <c r="I14" i="28"/>
  <c r="H39" i="29"/>
  <c r="O39" i="29"/>
  <c r="P14" i="28"/>
  <c r="AI34" i="32"/>
  <c r="AJ32" i="32"/>
  <c r="AP30" i="32"/>
  <c r="H32" i="32"/>
  <c r="Y27" i="32"/>
  <c r="I13" i="29"/>
  <c r="W22" i="29"/>
  <c r="Z26" i="32"/>
  <c r="P16" i="29"/>
  <c r="AC13" i="29"/>
  <c r="AM22" i="29"/>
  <c r="X20" i="29"/>
  <c r="P20" i="29"/>
  <c r="Y13" i="29"/>
  <c r="G34" i="29"/>
  <c r="H9" i="28"/>
  <c r="W35" i="29"/>
  <c r="X10" i="28"/>
  <c r="AB4" i="28"/>
  <c r="AA29" i="29"/>
  <c r="V14" i="28"/>
  <c r="U39" i="29"/>
  <c r="AG9" i="28"/>
  <c r="AF34" i="29"/>
  <c r="AK13" i="29"/>
  <c r="AS31" i="32"/>
  <c r="G39" i="32"/>
  <c r="C7" i="28"/>
  <c r="B32" i="29"/>
  <c r="M10" i="28"/>
  <c r="L35" i="29"/>
  <c r="O35" i="29"/>
  <c r="P10" i="28"/>
  <c r="AO43" i="32"/>
  <c r="U43" i="32"/>
  <c r="T32" i="32"/>
  <c r="U27" i="32"/>
  <c r="I31" i="29"/>
  <c r="J6" i="28"/>
  <c r="AS27" i="32"/>
  <c r="AP34" i="29"/>
  <c r="AQ9" i="28"/>
  <c r="AA23" i="32"/>
  <c r="N21" i="24"/>
  <c r="E2" i="24"/>
  <c r="R25" i="32"/>
  <c r="AG10" i="24"/>
  <c r="AO10" i="24"/>
  <c r="X12" i="24"/>
  <c r="AJ12" i="24"/>
  <c r="K13" i="24"/>
  <c r="S13" i="24"/>
  <c r="AA13" i="24"/>
  <c r="AI13" i="24"/>
  <c r="G29" i="32"/>
  <c r="N18" i="29"/>
  <c r="AG19" i="29"/>
  <c r="AL30" i="32"/>
  <c r="H20" i="29"/>
  <c r="M31" i="32"/>
  <c r="AB20" i="29"/>
  <c r="J34" i="32"/>
  <c r="AD39" i="29"/>
  <c r="AE14" i="28"/>
  <c r="AH21" i="24"/>
  <c r="AL10" i="25"/>
  <c r="AB40" i="32"/>
  <c r="W10" i="29"/>
  <c r="AJ23" i="32"/>
  <c r="AJ203" i="8"/>
  <c r="AJ325" i="8" s="1"/>
  <c r="AK39" i="32"/>
  <c r="AK219" i="8"/>
  <c r="AK341" i="8" s="1"/>
  <c r="AF8" i="29"/>
  <c r="AD2" i="25"/>
  <c r="AL17" i="25"/>
  <c r="R17" i="25"/>
  <c r="L19" i="25"/>
  <c r="I23" i="32"/>
  <c r="I203" i="8"/>
  <c r="I325" i="8" s="1"/>
  <c r="AE20" i="32"/>
  <c r="AE200" i="8"/>
  <c r="AE322" i="8" s="1"/>
  <c r="AE439" i="8" s="1"/>
  <c r="BG439" i="8" s="1"/>
  <c r="C33" i="9"/>
  <c r="Y2" i="25"/>
  <c r="E2" i="25"/>
  <c r="B2" i="25"/>
  <c r="AK2" i="25"/>
  <c r="V2" i="25"/>
  <c r="P2" i="25"/>
  <c r="M2" i="25"/>
  <c r="AG2" i="25"/>
  <c r="W19" i="25"/>
  <c r="AG218" i="8"/>
  <c r="AG340" i="8" s="1"/>
  <c r="X13" i="32"/>
  <c r="X193" i="8"/>
  <c r="X315" i="8" s="1"/>
  <c r="AO221" i="8"/>
  <c r="AO343" i="8" s="1"/>
  <c r="AB21" i="25"/>
  <c r="AJ36" i="32"/>
  <c r="AH16" i="25"/>
  <c r="B16" i="25"/>
  <c r="X16" i="25"/>
  <c r="T16" i="25"/>
  <c r="D45" i="9"/>
  <c r="AV213" i="8"/>
  <c r="AV335" i="8" s="1"/>
  <c r="X38" i="32"/>
  <c r="X2" i="25"/>
  <c r="AA2" i="25"/>
  <c r="AP2" i="25"/>
  <c r="Y37" i="32"/>
  <c r="Y217" i="8"/>
  <c r="Y339" i="8" s="1"/>
  <c r="AM36" i="32"/>
  <c r="AH5" i="29"/>
  <c r="AM216" i="8"/>
  <c r="AM338" i="8" s="1"/>
  <c r="AG217" i="8"/>
  <c r="AG339" i="8" s="1"/>
  <c r="AC12" i="25"/>
  <c r="E53" i="9"/>
  <c r="P19" i="25"/>
  <c r="D50" i="9"/>
  <c r="F44" i="9"/>
  <c r="AE7" i="32"/>
  <c r="AE187" i="8"/>
  <c r="AE309" i="8" s="1"/>
  <c r="F2" i="25"/>
  <c r="AH2" i="25"/>
  <c r="AE39" i="32"/>
  <c r="Z8" i="29"/>
  <c r="AE219" i="8"/>
  <c r="AE341" i="8" s="1"/>
  <c r="N2" i="25"/>
  <c r="F49" i="9"/>
  <c r="G48" i="9"/>
  <c r="F46" i="9"/>
  <c r="AQ7" i="32"/>
  <c r="AQ187" i="8"/>
  <c r="AQ309" i="8" s="1"/>
  <c r="X37" i="32"/>
  <c r="X217" i="8"/>
  <c r="X339" i="8" s="1"/>
  <c r="E44" i="9"/>
  <c r="C2" i="25"/>
  <c r="AL36" i="32"/>
  <c r="AG5" i="29"/>
  <c r="AM39" i="32"/>
  <c r="AH8" i="29"/>
  <c r="AM219" i="8"/>
  <c r="AM341" i="8" s="1"/>
  <c r="C48" i="9"/>
  <c r="AM2" i="25"/>
  <c r="AI14" i="32"/>
  <c r="AI194" i="8"/>
  <c r="AI316" i="8" s="1"/>
  <c r="T13" i="32"/>
  <c r="T193" i="8"/>
  <c r="T315" i="8" s="1"/>
  <c r="K25" i="32"/>
  <c r="K205" i="8"/>
  <c r="K327" i="8" s="1"/>
  <c r="Y38" i="32"/>
  <c r="Y218" i="8"/>
  <c r="Y340" i="8" s="1"/>
  <c r="T7" i="29"/>
  <c r="AK15" i="32"/>
  <c r="AK195" i="8"/>
  <c r="AK317" i="8" s="1"/>
  <c r="AM19" i="25"/>
  <c r="D49" i="9"/>
  <c r="O2" i="25"/>
  <c r="W16" i="25"/>
  <c r="AM16" i="25"/>
  <c r="M16" i="25"/>
  <c r="P16" i="25"/>
  <c r="AL20" i="25"/>
  <c r="AL5" i="29"/>
  <c r="S17" i="25"/>
  <c r="AH17" i="25"/>
  <c r="AM17" i="25"/>
  <c r="AD36" i="32"/>
  <c r="AD216" i="8"/>
  <c r="AD338" i="8" s="1"/>
  <c r="Y5" i="29"/>
  <c r="U40" i="32"/>
  <c r="P10" i="29"/>
  <c r="I2" i="25"/>
  <c r="D2" i="25"/>
  <c r="AK18" i="32"/>
  <c r="AK198" i="8"/>
  <c r="AK320" i="8" s="1"/>
  <c r="M17" i="25"/>
  <c r="T37" i="32"/>
  <c r="T217" i="8"/>
  <c r="T339" i="8" s="1"/>
  <c r="K220" i="8"/>
  <c r="K342" i="8" s="1"/>
  <c r="F10" i="29"/>
  <c r="X15" i="25"/>
  <c r="R2" i="25"/>
  <c r="G57" i="9"/>
  <c r="F50" i="9"/>
  <c r="E54" i="9"/>
  <c r="P13" i="32"/>
  <c r="P193" i="8"/>
  <c r="P315" i="8" s="1"/>
  <c r="S2" i="25"/>
  <c r="AC2" i="25"/>
  <c r="AH13" i="25"/>
  <c r="AU219" i="8"/>
  <c r="AU341" i="8" s="1"/>
  <c r="AP8" i="29"/>
  <c r="AU39" i="32"/>
  <c r="AI5" i="29"/>
  <c r="AN36" i="32"/>
  <c r="AN216" i="8"/>
  <c r="AN338" i="8" s="1"/>
  <c r="AH39" i="32"/>
  <c r="AC8" i="29"/>
  <c r="AH219" i="8"/>
  <c r="AH341" i="8" s="1"/>
  <c r="I39" i="32"/>
  <c r="D8" i="29"/>
  <c r="I219" i="8"/>
  <c r="I341" i="8" s="1"/>
  <c r="T40" i="32"/>
  <c r="O10" i="29"/>
  <c r="T220" i="8"/>
  <c r="T342" i="8" s="1"/>
  <c r="L39" i="32"/>
  <c r="G8" i="29"/>
  <c r="L219" i="8"/>
  <c r="L341" i="8" s="1"/>
  <c r="R10" i="29"/>
  <c r="W40" i="32"/>
  <c r="W220" i="8"/>
  <c r="W342" i="8" s="1"/>
  <c r="Q39" i="32"/>
  <c r="Q219" i="8"/>
  <c r="Q341" i="8" s="1"/>
  <c r="L8" i="29"/>
  <c r="M36" i="32"/>
  <c r="H5" i="29"/>
  <c r="M216" i="8"/>
  <c r="M338" i="8" s="1"/>
  <c r="T39" i="32"/>
  <c r="O8" i="29"/>
  <c r="T219" i="8"/>
  <c r="T341" i="8" s="1"/>
  <c r="Z17" i="25"/>
  <c r="AN17" i="25"/>
  <c r="T12" i="25"/>
  <c r="D44" i="9"/>
  <c r="O21" i="25"/>
  <c r="AB16" i="32"/>
  <c r="AB196" i="8"/>
  <c r="AB318" i="8" s="1"/>
  <c r="AC203" i="8"/>
  <c r="AC325" i="8" s="1"/>
  <c r="AC23" i="32"/>
  <c r="AL221" i="8"/>
  <c r="AL343" i="8" s="1"/>
  <c r="Z13" i="25"/>
  <c r="AN39" i="32"/>
  <c r="I46" i="9"/>
  <c r="AJ13" i="25"/>
  <c r="AF39" i="32"/>
  <c r="AA8" i="29"/>
  <c r="AF219" i="8"/>
  <c r="AF341" i="8" s="1"/>
  <c r="O39" i="32"/>
  <c r="J8" i="29"/>
  <c r="O219" i="8"/>
  <c r="O341" i="8" s="1"/>
  <c r="W39" i="32"/>
  <c r="R8" i="29"/>
  <c r="W219" i="8"/>
  <c r="W341" i="8" s="1"/>
  <c r="AD220" i="8"/>
  <c r="AD342" i="8" s="1"/>
  <c r="O36" i="32"/>
  <c r="J5" i="29"/>
  <c r="O216" i="8"/>
  <c r="O338" i="8" s="1"/>
  <c r="H216" i="8"/>
  <c r="H338" i="8" s="1"/>
  <c r="S216" i="8"/>
  <c r="S338" i="8" s="1"/>
  <c r="AU220" i="8"/>
  <c r="AU342" i="8" s="1"/>
  <c r="O221" i="8"/>
  <c r="O343" i="8" s="1"/>
  <c r="AI17" i="25"/>
  <c r="AJ17" i="25"/>
  <c r="AO2" i="25"/>
  <c r="D47" i="9"/>
  <c r="J2" i="25"/>
  <c r="AB39" i="32"/>
  <c r="W8" i="29"/>
  <c r="AB219" i="8"/>
  <c r="AB341" i="8" s="1"/>
  <c r="AI21" i="25"/>
  <c r="AF13" i="25"/>
  <c r="AP13" i="25"/>
  <c r="AJ39" i="32"/>
  <c r="AE8" i="29"/>
  <c r="AJ219" i="8"/>
  <c r="AJ341" i="8" s="1"/>
  <c r="Z36" i="32"/>
  <c r="U5" i="29"/>
  <c r="AG10" i="29"/>
  <c r="AL220" i="8"/>
  <c r="AL342" i="8" s="1"/>
  <c r="AL40" i="32"/>
  <c r="U36" i="32"/>
  <c r="P5" i="29"/>
  <c r="U216" i="8"/>
  <c r="U338" i="8" s="1"/>
  <c r="N36" i="32"/>
  <c r="I5" i="29"/>
  <c r="N216" i="8"/>
  <c r="N338" i="8" s="1"/>
  <c r="AA39" i="32"/>
  <c r="AA219" i="8"/>
  <c r="AA341" i="8" s="1"/>
  <c r="V8" i="29"/>
  <c r="AU221" i="8"/>
  <c r="AU343" i="8" s="1"/>
  <c r="C17" i="25"/>
  <c r="U2" i="25"/>
  <c r="AF2" i="25"/>
  <c r="F33" i="9"/>
  <c r="AA25" i="32"/>
  <c r="AA205" i="8"/>
  <c r="AA327" i="8" s="1"/>
  <c r="AA12" i="25"/>
  <c r="T221" i="8"/>
  <c r="T343" i="8" s="1"/>
  <c r="U11" i="29"/>
  <c r="L21" i="25"/>
  <c r="AO40" i="32"/>
  <c r="AJ10" i="29"/>
  <c r="AO220" i="8"/>
  <c r="AO342" i="8" s="1"/>
  <c r="AI39" i="32"/>
  <c r="AD8" i="29"/>
  <c r="AI219" i="8"/>
  <c r="AI341" i="8" s="1"/>
  <c r="AD39" i="32"/>
  <c r="Y8" i="29"/>
  <c r="AD219" i="8"/>
  <c r="AD341" i="8" s="1"/>
  <c r="X216" i="8"/>
  <c r="X338" i="8" s="1"/>
  <c r="J36" i="32"/>
  <c r="E5" i="29"/>
  <c r="AP39" i="32"/>
  <c r="AK8" i="29"/>
  <c r="AP219" i="8"/>
  <c r="AP341" i="8" s="1"/>
  <c r="Y39" i="32"/>
  <c r="T8" i="29"/>
  <c r="Y219" i="8"/>
  <c r="Y341" i="8" s="1"/>
  <c r="G37" i="32"/>
  <c r="G217" i="8"/>
  <c r="O220" i="8"/>
  <c r="O342" i="8" s="1"/>
  <c r="U39" i="32"/>
  <c r="P8" i="29"/>
  <c r="U219" i="8"/>
  <c r="U341" i="8" s="1"/>
  <c r="AO16" i="25"/>
  <c r="AC16" i="25"/>
  <c r="AE16" i="25"/>
  <c r="AD16" i="25"/>
  <c r="AB16" i="25"/>
  <c r="AA220" i="8"/>
  <c r="AA342" i="8" s="1"/>
  <c r="W2" i="25"/>
  <c r="AA36" i="32"/>
  <c r="V5" i="29"/>
  <c r="AA216" i="8"/>
  <c r="AA338" i="8" s="1"/>
  <c r="AG40" i="32"/>
  <c r="AG220" i="8"/>
  <c r="AG342" i="8" s="1"/>
  <c r="AB10" i="29"/>
  <c r="T36" i="32"/>
  <c r="O5" i="29"/>
  <c r="T216" i="8"/>
  <c r="T338" i="8" s="1"/>
  <c r="AO36" i="32"/>
  <c r="AO216" i="8"/>
  <c r="AO338" i="8" s="1"/>
  <c r="AJ5" i="29"/>
  <c r="J39" i="32"/>
  <c r="E8" i="29"/>
  <c r="J219" i="8"/>
  <c r="J341" i="8" s="1"/>
  <c r="E10" i="29"/>
  <c r="J40" i="32"/>
  <c r="J220" i="8"/>
  <c r="J342" i="8" s="1"/>
  <c r="Y40" i="32"/>
  <c r="T10" i="29"/>
  <c r="Y220" i="8"/>
  <c r="Y342" i="8" s="1"/>
  <c r="L36" i="32"/>
  <c r="G5" i="29"/>
  <c r="L216" i="8"/>
  <c r="L338" i="8" s="1"/>
  <c r="H221" i="8"/>
  <c r="H343" i="8" s="1"/>
  <c r="N39" i="32"/>
  <c r="I8" i="29"/>
  <c r="N219" i="8"/>
  <c r="N341" i="8" s="1"/>
  <c r="J16" i="25"/>
  <c r="N16" i="25"/>
  <c r="I57" i="9"/>
  <c r="E17" i="25"/>
  <c r="Z16" i="25"/>
  <c r="AS5" i="32"/>
  <c r="AS185" i="8"/>
  <c r="AS307" i="8" s="1"/>
  <c r="G205" i="8"/>
  <c r="G25" i="32"/>
  <c r="AH18" i="25"/>
  <c r="S12" i="25"/>
  <c r="K12" i="25"/>
  <c r="I45" i="9"/>
  <c r="V4" i="25"/>
  <c r="E35" i="9"/>
  <c r="B4" i="25"/>
  <c r="C35" i="9"/>
  <c r="AB4" i="25"/>
  <c r="AG4" i="25"/>
  <c r="L4" i="25"/>
  <c r="AK4" i="25"/>
  <c r="F4" i="25"/>
  <c r="N4" i="25"/>
  <c r="Y4" i="25"/>
  <c r="AO4" i="25"/>
  <c r="S4" i="25"/>
  <c r="AA4" i="25"/>
  <c r="Q4" i="25"/>
  <c r="AI4" i="25"/>
  <c r="O4" i="25"/>
  <c r="W4" i="25"/>
  <c r="I35" i="9"/>
  <c r="U4" i="25"/>
  <c r="AE4" i="25"/>
  <c r="AM4" i="25"/>
  <c r="K4" i="25"/>
  <c r="AG16" i="25"/>
  <c r="AO15" i="25"/>
  <c r="T17" i="25"/>
  <c r="AP18" i="25"/>
  <c r="X12" i="25"/>
  <c r="C48" i="21"/>
  <c r="V10" i="25"/>
  <c r="AC10" i="25"/>
  <c r="M10" i="25"/>
  <c r="F10" i="25"/>
  <c r="AP10" i="25"/>
  <c r="B10" i="25"/>
  <c r="AO10" i="25"/>
  <c r="Y10" i="25"/>
  <c r="I10" i="25"/>
  <c r="H10" i="25"/>
  <c r="G10" i="25"/>
  <c r="W10" i="25"/>
  <c r="AM10" i="25"/>
  <c r="S10" i="25"/>
  <c r="AI10" i="25"/>
  <c r="AN10" i="25"/>
  <c r="AD10" i="25"/>
  <c r="P10" i="25"/>
  <c r="D10" i="25"/>
  <c r="T10" i="25"/>
  <c r="C42" i="9"/>
  <c r="Q10" i="25"/>
  <c r="K10" i="25"/>
  <c r="AF10" i="25"/>
  <c r="R10" i="25"/>
  <c r="AK10" i="25"/>
  <c r="U10" i="25"/>
  <c r="E10" i="25"/>
  <c r="AG10" i="25"/>
  <c r="X10" i="25"/>
  <c r="C10" i="25"/>
  <c r="AA10" i="25"/>
  <c r="AE10" i="25"/>
  <c r="AJ10" i="25"/>
  <c r="AP16" i="25"/>
  <c r="G55" i="9"/>
  <c r="I53" i="9"/>
  <c r="AP4" i="25"/>
  <c r="AT39" i="32"/>
  <c r="AO8" i="29"/>
  <c r="AT219" i="8"/>
  <c r="AT341" i="8" s="1"/>
  <c r="Z39" i="32"/>
  <c r="U8" i="29"/>
  <c r="Z219" i="8"/>
  <c r="Z341" i="8" s="1"/>
  <c r="K39" i="32"/>
  <c r="F8" i="29"/>
  <c r="K219" i="8"/>
  <c r="K341" i="8" s="1"/>
  <c r="W36" i="32"/>
  <c r="R5" i="29"/>
  <c r="W216" i="8"/>
  <c r="W338" i="8" s="1"/>
  <c r="M39" i="32"/>
  <c r="H8" i="29"/>
  <c r="M219" i="8"/>
  <c r="M341" i="8" s="1"/>
  <c r="I36" i="32"/>
  <c r="D5" i="29"/>
  <c r="I216" i="8"/>
  <c r="I338" i="8" s="1"/>
  <c r="AQ39" i="32"/>
  <c r="AL8" i="29"/>
  <c r="AQ219" i="8"/>
  <c r="AQ341" i="8" s="1"/>
  <c r="AC220" i="8"/>
  <c r="AC342" i="8" s="1"/>
  <c r="P23" i="32"/>
  <c r="P203" i="8"/>
  <c r="P325" i="8" s="1"/>
  <c r="AE17" i="25"/>
  <c r="K2" i="25"/>
  <c r="T4" i="25"/>
  <c r="H4" i="25"/>
  <c r="Z2" i="25"/>
  <c r="AF16" i="25"/>
  <c r="F55" i="9"/>
  <c r="AN2" i="25"/>
  <c r="AF4" i="25"/>
  <c r="V12" i="25"/>
  <c r="E45" i="9"/>
  <c r="X4" i="25"/>
  <c r="O10" i="25"/>
  <c r="AC36" i="32"/>
  <c r="X5" i="29"/>
  <c r="AC216" i="8"/>
  <c r="AC338" i="8" s="1"/>
  <c r="U10" i="29"/>
  <c r="Z40" i="32"/>
  <c r="Z220" i="8"/>
  <c r="Z342" i="8" s="1"/>
  <c r="R36" i="32"/>
  <c r="M5" i="29"/>
  <c r="R216" i="8"/>
  <c r="R338" i="8" s="1"/>
  <c r="R11" i="29"/>
  <c r="W41" i="32"/>
  <c r="W221" i="8"/>
  <c r="W343" i="8" s="1"/>
  <c r="S39" i="32"/>
  <c r="N8" i="29"/>
  <c r="S219" i="8"/>
  <c r="S341" i="8" s="1"/>
  <c r="AH36" i="32"/>
  <c r="AC5" i="29"/>
  <c r="AH216" i="8"/>
  <c r="AH338" i="8" s="1"/>
  <c r="V36" i="32"/>
  <c r="Q5" i="29"/>
  <c r="AR36" i="32"/>
  <c r="AM5" i="29"/>
  <c r="AR216" i="8"/>
  <c r="AR338" i="8" s="1"/>
  <c r="Q36" i="32"/>
  <c r="Q216" i="8"/>
  <c r="Q338" i="8" s="1"/>
  <c r="L5" i="29"/>
  <c r="H40" i="32"/>
  <c r="C10" i="29"/>
  <c r="H220" i="8"/>
  <c r="H342" i="8" s="1"/>
  <c r="V39" i="32"/>
  <c r="Q8" i="29"/>
  <c r="V219" i="8"/>
  <c r="V341" i="8" s="1"/>
  <c r="AC39" i="32"/>
  <c r="X8" i="29"/>
  <c r="AC219" i="8"/>
  <c r="AC341" i="8" s="1"/>
  <c r="K36" i="32"/>
  <c r="F5" i="29"/>
  <c r="K216" i="8"/>
  <c r="K338" i="8" s="1"/>
  <c r="AC221" i="8"/>
  <c r="AC343" i="8" s="1"/>
  <c r="AH10" i="29"/>
  <c r="AM40" i="32"/>
  <c r="AM220" i="8"/>
  <c r="AM342" i="8" s="1"/>
  <c r="K221" i="8"/>
  <c r="K343" i="8" s="1"/>
  <c r="N41" i="32"/>
  <c r="I11" i="29"/>
  <c r="N221" i="8"/>
  <c r="N343" i="8" s="1"/>
  <c r="AC4" i="25"/>
  <c r="R16" i="25"/>
  <c r="P4" i="25"/>
  <c r="R4" i="25"/>
  <c r="H17" i="25"/>
  <c r="AN16" i="25"/>
  <c r="AN4" i="25"/>
  <c r="AT15" i="32"/>
  <c r="AT195" i="8"/>
  <c r="AT317" i="8" s="1"/>
  <c r="AQ23" i="32"/>
  <c r="AQ203" i="8"/>
  <c r="AQ325" i="8" s="1"/>
  <c r="B9" i="29"/>
  <c r="G201" i="8"/>
  <c r="G21" i="32"/>
  <c r="AA16" i="25"/>
  <c r="AH21" i="25"/>
  <c r="I44" i="9"/>
  <c r="AN18" i="25"/>
  <c r="R18" i="25"/>
  <c r="F48" i="9"/>
  <c r="Y13" i="25"/>
  <c r="AO13" i="25"/>
  <c r="AL13" i="25"/>
  <c r="AD13" i="25"/>
  <c r="B13" i="25"/>
  <c r="F13" i="25"/>
  <c r="O13" i="25"/>
  <c r="AE13" i="25"/>
  <c r="I13" i="25"/>
  <c r="D13" i="25"/>
  <c r="C49" i="9"/>
  <c r="W13" i="25"/>
  <c r="X13" i="25"/>
  <c r="Q13" i="25"/>
  <c r="G13" i="25"/>
  <c r="AA13" i="25"/>
  <c r="L13" i="25"/>
  <c r="AN13" i="25"/>
  <c r="T13" i="25"/>
  <c r="AK13" i="25"/>
  <c r="K13" i="25"/>
  <c r="AG13" i="25"/>
  <c r="S13" i="25"/>
  <c r="AC13" i="25"/>
  <c r="C13" i="25"/>
  <c r="AB13" i="25"/>
  <c r="U13" i="25"/>
  <c r="I49" i="9"/>
  <c r="E13" i="25"/>
  <c r="AJ16" i="25"/>
  <c r="Z4" i="25"/>
  <c r="I48" i="9"/>
  <c r="B14" i="25"/>
  <c r="U14" i="25"/>
  <c r="Y14" i="25"/>
  <c r="AA14" i="25"/>
  <c r="W14" i="25"/>
  <c r="D14" i="25"/>
  <c r="C14" i="25"/>
  <c r="E14" i="25"/>
  <c r="AC14" i="25"/>
  <c r="M14" i="25"/>
  <c r="AM14" i="25"/>
  <c r="S14" i="25"/>
  <c r="AE14" i="25"/>
  <c r="AP14" i="25"/>
  <c r="Q14" i="25"/>
  <c r="L14" i="25"/>
  <c r="I14" i="25"/>
  <c r="AB14" i="25"/>
  <c r="AK14" i="25"/>
  <c r="I51" i="9"/>
  <c r="C51" i="9"/>
  <c r="X14" i="25"/>
  <c r="AO14" i="25"/>
  <c r="R14" i="25"/>
  <c r="Z14" i="25"/>
  <c r="AN14" i="25"/>
  <c r="AH14" i="25"/>
  <c r="AJ14" i="25"/>
  <c r="K14" i="25"/>
  <c r="H14" i="25"/>
  <c r="F14" i="25"/>
  <c r="N14" i="25"/>
  <c r="J14" i="25"/>
  <c r="V14" i="25"/>
  <c r="O14" i="25"/>
  <c r="T14" i="25"/>
  <c r="AI14" i="25"/>
  <c r="G14" i="25"/>
  <c r="AS39" i="32"/>
  <c r="AN8" i="29"/>
  <c r="AS219" i="8"/>
  <c r="AS341" i="8" s="1"/>
  <c r="M13" i="25"/>
  <c r="J17" i="25"/>
  <c r="G16" i="25"/>
  <c r="AF18" i="25"/>
  <c r="F18" i="25"/>
  <c r="T15" i="25"/>
  <c r="C54" i="9"/>
  <c r="I54" i="9"/>
  <c r="I50" i="9"/>
  <c r="AF14" i="25"/>
  <c r="H13" i="25"/>
  <c r="P14" i="25"/>
  <c r="AK36" i="32"/>
  <c r="AK216" i="8"/>
  <c r="AK338" i="8" s="1"/>
  <c r="AF5" i="29"/>
  <c r="X40" i="32"/>
  <c r="S10" i="29"/>
  <c r="Y36" i="32"/>
  <c r="T5" i="29"/>
  <c r="Y216" i="8"/>
  <c r="Y338" i="8" s="1"/>
  <c r="AA221" i="8"/>
  <c r="AA343" i="8" s="1"/>
  <c r="G219" i="8"/>
  <c r="I41" i="32"/>
  <c r="D11" i="29"/>
  <c r="I221" i="8"/>
  <c r="I343" i="8" s="1"/>
  <c r="AB36" i="32"/>
  <c r="W5" i="29"/>
  <c r="AB216" i="8"/>
  <c r="AB338" i="8" s="1"/>
  <c r="V220" i="8"/>
  <c r="V342" i="8" s="1"/>
  <c r="I33" i="9"/>
  <c r="G2" i="25"/>
  <c r="AB2" i="25"/>
  <c r="N13" i="25"/>
  <c r="I13" i="32"/>
  <c r="I193" i="8"/>
  <c r="I315" i="8" s="1"/>
  <c r="Z19" i="25"/>
  <c r="D18" i="25"/>
  <c r="AB15" i="25"/>
  <c r="AO21" i="25"/>
  <c r="AG14" i="25"/>
  <c r="Q2" i="25"/>
  <c r="AK17" i="25"/>
  <c r="C16" i="25"/>
  <c r="I55" i="9"/>
  <c r="Z18" i="25"/>
  <c r="N15" i="25"/>
  <c r="AL3" i="25"/>
  <c r="B3" i="25"/>
  <c r="AE3" i="25"/>
  <c r="C34" i="9"/>
  <c r="Z3" i="25"/>
  <c r="AD221" i="8"/>
  <c r="AD343" i="8" s="1"/>
  <c r="T38" i="32"/>
  <c r="O7" i="29"/>
  <c r="T218" i="8"/>
  <c r="T340" i="8" s="1"/>
  <c r="AI216" i="8"/>
  <c r="AI338" i="8" s="1"/>
  <c r="H39" i="32"/>
  <c r="C8" i="29"/>
  <c r="H219" i="8"/>
  <c r="H341" i="8" s="1"/>
  <c r="AF216" i="8"/>
  <c r="AF338" i="8" s="1"/>
  <c r="Y41" i="32"/>
  <c r="T11" i="29"/>
  <c r="Y221" i="8"/>
  <c r="Y343" i="8" s="1"/>
  <c r="L220" i="8"/>
  <c r="L342" i="8" s="1"/>
  <c r="AP36" i="32"/>
  <c r="AK5" i="29"/>
  <c r="K21" i="32"/>
  <c r="F9" i="29"/>
  <c r="K201" i="8"/>
  <c r="K323" i="8" s="1"/>
  <c r="N40" i="32"/>
  <c r="I10" i="29"/>
  <c r="N220" i="8"/>
  <c r="N342" i="8" s="1"/>
  <c r="Z10" i="25"/>
  <c r="N10" i="25"/>
  <c r="I4" i="25"/>
  <c r="AK20" i="25"/>
  <c r="AI2" i="25"/>
  <c r="G18" i="25"/>
  <c r="AS36" i="32"/>
  <c r="AN5" i="29"/>
  <c r="AS216" i="8"/>
  <c r="AS338" i="8" s="1"/>
  <c r="G220" i="8"/>
  <c r="AE15" i="25"/>
  <c r="G15" i="25"/>
  <c r="O12" i="25"/>
  <c r="AN19" i="25"/>
  <c r="F17" i="25"/>
  <c r="E16" i="25"/>
  <c r="AB10" i="25"/>
  <c r="AK18" i="25"/>
  <c r="AI18" i="25"/>
  <c r="C18" i="25"/>
  <c r="L18" i="25"/>
  <c r="T18" i="25"/>
  <c r="AB18" i="25"/>
  <c r="AJ18" i="25"/>
  <c r="AG18" i="25"/>
  <c r="I18" i="25"/>
  <c r="Y18" i="25"/>
  <c r="AA18" i="25"/>
  <c r="N18" i="25"/>
  <c r="V18" i="25"/>
  <c r="AD18" i="25"/>
  <c r="AL18" i="25"/>
  <c r="Q18" i="25"/>
  <c r="E18" i="25"/>
  <c r="U18" i="25"/>
  <c r="P18" i="25"/>
  <c r="X18" i="25"/>
  <c r="O18" i="25"/>
  <c r="AM18" i="25"/>
  <c r="W18" i="25"/>
  <c r="B18" i="25"/>
  <c r="J18" i="25"/>
  <c r="AO18" i="25"/>
  <c r="I15" i="25"/>
  <c r="AS17" i="32"/>
  <c r="AS197" i="8"/>
  <c r="AS319" i="8" s="1"/>
  <c r="AS25" i="32"/>
  <c r="AS205" i="8"/>
  <c r="AS327" i="8" s="1"/>
  <c r="AM13" i="25"/>
  <c r="U16" i="25"/>
  <c r="L16" i="25"/>
  <c r="D55" i="9"/>
  <c r="AC18" i="25"/>
  <c r="X39" i="32"/>
  <c r="S8" i="29"/>
  <c r="X219" i="8"/>
  <c r="X341" i="8" s="1"/>
  <c r="R39" i="32"/>
  <c r="M8" i="29"/>
  <c r="R219" i="8"/>
  <c r="R341" i="8" s="1"/>
  <c r="AO39" i="32"/>
  <c r="AJ8" i="29"/>
  <c r="AO219" i="8"/>
  <c r="AO341" i="8" s="1"/>
  <c r="AG39" i="32"/>
  <c r="AB8" i="29"/>
  <c r="AG219" i="8"/>
  <c r="AG341" i="8" s="1"/>
  <c r="S40" i="32"/>
  <c r="N10" i="29"/>
  <c r="S220" i="8"/>
  <c r="S342" i="8" s="1"/>
  <c r="AR39" i="32"/>
  <c r="AM8" i="29"/>
  <c r="AR219" i="8"/>
  <c r="AR341" i="8" s="1"/>
  <c r="AG36" i="32"/>
  <c r="AG216" i="8"/>
  <c r="AG338" i="8" s="1"/>
  <c r="AB5" i="29"/>
  <c r="P39" i="32"/>
  <c r="K8" i="29"/>
  <c r="P219" i="8"/>
  <c r="P341" i="8" s="1"/>
  <c r="G218" i="8"/>
  <c r="K5" i="29"/>
  <c r="P216" i="8"/>
  <c r="P338" i="8" s="1"/>
  <c r="M40" i="32"/>
  <c r="M220" i="8"/>
  <c r="M342" i="8" s="1"/>
  <c r="H10" i="29"/>
  <c r="I40" i="32"/>
  <c r="D10" i="29"/>
  <c r="I220" i="8"/>
  <c r="I342" i="8" s="1"/>
  <c r="AH11" i="29"/>
  <c r="AM41" i="32"/>
  <c r="AM221" i="8"/>
  <c r="AM343" i="8" s="1"/>
  <c r="V221" i="8"/>
  <c r="V343" i="8" s="1"/>
  <c r="N198" i="8"/>
  <c r="N320" i="8" s="1"/>
  <c r="N18" i="32"/>
  <c r="E4" i="25"/>
  <c r="AL4" i="25"/>
  <c r="AH4" i="25"/>
  <c r="G4" i="25"/>
  <c r="L10" i="25"/>
  <c r="AO20" i="25"/>
  <c r="M18" i="25"/>
  <c r="K15" i="25"/>
  <c r="AD12" i="25"/>
  <c r="C4" i="25"/>
  <c r="H18" i="25"/>
  <c r="AJ4" i="25"/>
  <c r="AD4" i="25"/>
  <c r="AN9" i="29"/>
  <c r="AS201" i="8"/>
  <c r="AS323" i="8" s="1"/>
  <c r="AS21" i="32"/>
  <c r="AL16" i="25"/>
  <c r="AI13" i="25"/>
  <c r="V13" i="25"/>
  <c r="E49" i="9"/>
  <c r="Q16" i="25"/>
  <c r="K16" i="25"/>
  <c r="D19" i="25"/>
  <c r="W15" i="25"/>
  <c r="D52" i="9"/>
  <c r="L15" i="25"/>
  <c r="R13" i="25"/>
  <c r="I47" i="9"/>
  <c r="AD14" i="25"/>
  <c r="K18" i="25"/>
  <c r="BC69" i="48" l="1"/>
  <c r="N56" i="5"/>
  <c r="N176" i="8" s="1"/>
  <c r="N173" i="8"/>
  <c r="AR56" i="5"/>
  <c r="AR176" i="8" s="1"/>
  <c r="AR173" i="8"/>
  <c r="AJ87" i="48"/>
  <c r="BB87" i="48"/>
  <c r="AT87" i="48"/>
  <c r="BD69" i="48"/>
  <c r="AO69" i="48"/>
  <c r="AQ69" i="48"/>
  <c r="AR81" i="48"/>
  <c r="AV81" i="48"/>
  <c r="AC81" i="48"/>
  <c r="BA59" i="48"/>
  <c r="AU59" i="48"/>
  <c r="AD59" i="48"/>
  <c r="AI59" i="48"/>
  <c r="AL93" i="48"/>
  <c r="AH93" i="48"/>
  <c r="AY93" i="48"/>
  <c r="AH76" i="48"/>
  <c r="AO76" i="48"/>
  <c r="AP76" i="48"/>
  <c r="AS76" i="48"/>
  <c r="AE76" i="48"/>
  <c r="AL76" i="48"/>
  <c r="AU53" i="48"/>
  <c r="AC53" i="48"/>
  <c r="AG83" i="48"/>
  <c r="AA83" i="48"/>
  <c r="AD83" i="48"/>
  <c r="AC83" i="48"/>
  <c r="AJ83" i="48"/>
  <c r="AM83" i="48"/>
  <c r="AH65" i="48"/>
  <c r="AQ65" i="48"/>
  <c r="BB65" i="48"/>
  <c r="AZ65" i="48"/>
  <c r="BB50" i="48"/>
  <c r="AN50" i="48"/>
  <c r="AE50" i="48"/>
  <c r="AF50" i="48"/>
  <c r="AD57" i="5"/>
  <c r="AD177" i="8" s="1"/>
  <c r="AD175" i="8"/>
  <c r="AM175" i="8"/>
  <c r="AM57" i="5"/>
  <c r="AM177" i="8" s="1"/>
  <c r="AG57" i="5"/>
  <c r="AG177" i="8" s="1"/>
  <c r="AG175" i="8"/>
  <c r="AZ57" i="5"/>
  <c r="AZ177" i="8" s="1"/>
  <c r="AZ175" i="8"/>
  <c r="P56" i="5"/>
  <c r="P176" i="8" s="1"/>
  <c r="P173" i="8"/>
  <c r="AN57" i="5"/>
  <c r="AN177" i="8" s="1"/>
  <c r="AN175" i="8"/>
  <c r="BC175" i="8"/>
  <c r="BC57" i="5"/>
  <c r="BC177" i="8" s="1"/>
  <c r="AW82" i="48"/>
  <c r="AW64" i="48"/>
  <c r="AS64" i="48"/>
  <c r="AX64" i="48"/>
  <c r="AM64" i="48"/>
  <c r="AP94" i="48"/>
  <c r="AE94" i="48"/>
  <c r="AZ94" i="48"/>
  <c r="BC94" i="48"/>
  <c r="AF77" i="48"/>
  <c r="AL77" i="48"/>
  <c r="AS77" i="48"/>
  <c r="AO77" i="48"/>
  <c r="AC54" i="48"/>
  <c r="AD89" i="48"/>
  <c r="BA89" i="48"/>
  <c r="AQ89" i="48"/>
  <c r="AO89" i="48"/>
  <c r="BB89" i="48"/>
  <c r="AY89" i="48"/>
  <c r="Z89" i="48"/>
  <c r="AD72" i="48"/>
  <c r="AH72" i="48"/>
  <c r="AU72" i="48"/>
  <c r="AF72" i="48"/>
  <c r="AS79" i="48"/>
  <c r="AO79" i="48"/>
  <c r="AL79" i="48"/>
  <c r="BA79" i="48"/>
  <c r="BB56" i="48"/>
  <c r="AT56" i="48"/>
  <c r="BC56" i="48"/>
  <c r="AO56" i="48"/>
  <c r="AR56" i="48"/>
  <c r="AL56" i="48"/>
  <c r="J57" i="5"/>
  <c r="J177" i="8" s="1"/>
  <c r="J175" i="8"/>
  <c r="AP56" i="5"/>
  <c r="AP176" i="8" s="1"/>
  <c r="AP173" i="8"/>
  <c r="AP294" i="8" s="1"/>
  <c r="AP415" i="8" s="1"/>
  <c r="AP424" i="8" s="1"/>
  <c r="M57" i="5"/>
  <c r="M177" i="8" s="1"/>
  <c r="M175" i="8"/>
  <c r="AS56" i="5"/>
  <c r="AS176" i="8" s="1"/>
  <c r="AS173" i="8"/>
  <c r="AS294" i="8" s="1"/>
  <c r="AS415" i="8" s="1"/>
  <c r="AS424" i="8" s="1"/>
  <c r="H57" i="5"/>
  <c r="H177" i="8" s="1"/>
  <c r="H175" i="8"/>
  <c r="AA57" i="5"/>
  <c r="AA177" i="8" s="1"/>
  <c r="AA175" i="8"/>
  <c r="G407" i="8"/>
  <c r="BD286" i="8"/>
  <c r="AK95" i="48"/>
  <c r="AO95" i="48"/>
  <c r="AD95" i="48"/>
  <c r="BA95" i="48"/>
  <c r="AC78" i="48"/>
  <c r="AM78" i="48"/>
  <c r="AX78" i="48"/>
  <c r="Z78" i="48"/>
  <c r="AV78" i="48"/>
  <c r="AH78" i="48"/>
  <c r="AZ78" i="48"/>
  <c r="AS55" i="48"/>
  <c r="AM55" i="48"/>
  <c r="AN55" i="48"/>
  <c r="AH55" i="48"/>
  <c r="AB55" i="48"/>
  <c r="AF55" i="48"/>
  <c r="AU55" i="48"/>
  <c r="AL90" i="48"/>
  <c r="AR90" i="48"/>
  <c r="BB90" i="48"/>
  <c r="AP90" i="48"/>
  <c r="BC90" i="48"/>
  <c r="AE73" i="48"/>
  <c r="AH73" i="48"/>
  <c r="AF73" i="48"/>
  <c r="Z73" i="48"/>
  <c r="AG85" i="48"/>
  <c r="AV85" i="48"/>
  <c r="AH85" i="48"/>
  <c r="AN66" i="48"/>
  <c r="AI66" i="48"/>
  <c r="BC66" i="48"/>
  <c r="AD66" i="48"/>
  <c r="AE66" i="48"/>
  <c r="AS92" i="48"/>
  <c r="AL92" i="48"/>
  <c r="BC92" i="48"/>
  <c r="BA75" i="48"/>
  <c r="AH75" i="48"/>
  <c r="AA75" i="48"/>
  <c r="AV75" i="48"/>
  <c r="AT75" i="48"/>
  <c r="AJ75" i="48"/>
  <c r="AT52" i="48"/>
  <c r="AF52" i="48"/>
  <c r="AC52" i="48"/>
  <c r="Z52" i="48"/>
  <c r="AD52" i="48"/>
  <c r="AR52" i="48"/>
  <c r="AA52" i="48"/>
  <c r="AL57" i="5"/>
  <c r="AL177" i="8" s="1"/>
  <c r="AL175" i="8"/>
  <c r="BD174" i="8"/>
  <c r="AO57" i="5"/>
  <c r="AO177" i="8" s="1"/>
  <c r="AO175" i="8"/>
  <c r="I56" i="5"/>
  <c r="I176" i="8" s="1"/>
  <c r="I173" i="8"/>
  <c r="I294" i="8" s="1"/>
  <c r="I415" i="8" s="1"/>
  <c r="I424" i="8" s="1"/>
  <c r="AB56" i="5"/>
  <c r="AB176" i="8" s="1"/>
  <c r="AB173" i="8"/>
  <c r="O56" i="5"/>
  <c r="O176" i="8" s="1"/>
  <c r="O173" i="8"/>
  <c r="AF56" i="5"/>
  <c r="AF176" i="8" s="1"/>
  <c r="AF173" i="8"/>
  <c r="K53" i="8"/>
  <c r="K56" i="3"/>
  <c r="K56" i="8" s="1"/>
  <c r="BC53" i="8"/>
  <c r="BC56" i="3"/>
  <c r="BC56" i="8" s="1"/>
  <c r="BA57" i="3"/>
  <c r="BA57" i="8" s="1"/>
  <c r="BA55" i="8"/>
  <c r="AJ53" i="8"/>
  <c r="AJ56" i="3"/>
  <c r="AJ56" i="8" s="1"/>
  <c r="AD57" i="3"/>
  <c r="AD57" i="8" s="1"/>
  <c r="AD55" i="8"/>
  <c r="AA53" i="8"/>
  <c r="AA56" i="3"/>
  <c r="AA56" i="8" s="1"/>
  <c r="Y57" i="3"/>
  <c r="Y57" i="8" s="1"/>
  <c r="Y55" i="8"/>
  <c r="P53" i="8"/>
  <c r="P56" i="3"/>
  <c r="P56" i="8" s="1"/>
  <c r="AV53" i="8"/>
  <c r="AV56" i="3"/>
  <c r="AV56" i="8" s="1"/>
  <c r="R57" i="3"/>
  <c r="R57" i="8" s="1"/>
  <c r="R55" i="8"/>
  <c r="AT57" i="3"/>
  <c r="AT57" i="8" s="1"/>
  <c r="AT55" i="8"/>
  <c r="Q53" i="8"/>
  <c r="Q56" i="3"/>
  <c r="Q56" i="8" s="1"/>
  <c r="AG53" i="8"/>
  <c r="AG56" i="3"/>
  <c r="AG56" i="8" s="1"/>
  <c r="AW53" i="8"/>
  <c r="AW56" i="3"/>
  <c r="AW56" i="8" s="1"/>
  <c r="O57" i="3"/>
  <c r="O57" i="8" s="1"/>
  <c r="O55" i="8"/>
  <c r="AE57" i="3"/>
  <c r="AE57" i="8" s="1"/>
  <c r="AE55" i="8"/>
  <c r="AU57" i="3"/>
  <c r="AU57" i="8" s="1"/>
  <c r="AU55" i="8"/>
  <c r="S53" i="8"/>
  <c r="S56" i="3"/>
  <c r="S56" i="8" s="1"/>
  <c r="AC57" i="3"/>
  <c r="AC57" i="8" s="1"/>
  <c r="AC55" i="8"/>
  <c r="N53" i="8"/>
  <c r="N56" i="3"/>
  <c r="N56" i="8" s="1"/>
  <c r="AD53" i="8"/>
  <c r="AD56" i="3"/>
  <c r="AD56" i="8" s="1"/>
  <c r="AT53" i="8"/>
  <c r="AT56" i="3"/>
  <c r="AT56" i="8" s="1"/>
  <c r="L57" i="3"/>
  <c r="L57" i="8" s="1"/>
  <c r="L55" i="8"/>
  <c r="AB57" i="3"/>
  <c r="AB57" i="8" s="1"/>
  <c r="AB55" i="8"/>
  <c r="AR57" i="3"/>
  <c r="AR57" i="8" s="1"/>
  <c r="AR55" i="8"/>
  <c r="AP113" i="8"/>
  <c r="AQ53" i="52"/>
  <c r="AP56" i="7"/>
  <c r="AK114" i="8"/>
  <c r="AL54" i="52"/>
  <c r="AJ57" i="7"/>
  <c r="AK55" i="52"/>
  <c r="AJ115" i="8"/>
  <c r="X53" i="52"/>
  <c r="W113" i="8"/>
  <c r="W56" i="7"/>
  <c r="BC113" i="8"/>
  <c r="BC56" i="7"/>
  <c r="BC116" i="8" s="1"/>
  <c r="AH114" i="8"/>
  <c r="AI54" i="52"/>
  <c r="Q115" i="8"/>
  <c r="R55" i="52"/>
  <c r="Q57" i="7"/>
  <c r="AT55" i="52"/>
  <c r="AS57" i="7"/>
  <c r="AS115" i="8"/>
  <c r="AH113" i="8"/>
  <c r="AI53" i="52"/>
  <c r="AH56" i="7"/>
  <c r="AG114" i="8"/>
  <c r="AH54" i="52"/>
  <c r="AB57" i="7"/>
  <c r="AC55" i="52"/>
  <c r="AB115" i="8"/>
  <c r="T53" i="52"/>
  <c r="S56" i="7"/>
  <c r="S113" i="8"/>
  <c r="AZ53" i="52"/>
  <c r="AY56" i="7"/>
  <c r="AY113" i="8"/>
  <c r="AL114" i="8"/>
  <c r="AM54" i="52"/>
  <c r="V55" i="52"/>
  <c r="U57" i="7"/>
  <c r="U115" i="8"/>
  <c r="I53" i="52"/>
  <c r="H113" i="8"/>
  <c r="H56" i="7"/>
  <c r="X113" i="8"/>
  <c r="X233" i="8" s="1"/>
  <c r="X355" i="8" s="1"/>
  <c r="X425" i="8" s="1"/>
  <c r="Y53" i="52"/>
  <c r="X56" i="7"/>
  <c r="AN113" i="8"/>
  <c r="AO53" i="52"/>
  <c r="AN56" i="7"/>
  <c r="G114" i="8"/>
  <c r="H54" i="52"/>
  <c r="W114" i="8"/>
  <c r="X54" i="52"/>
  <c r="AM114" i="8"/>
  <c r="AN54" i="52"/>
  <c r="BC295" i="8"/>
  <c r="BC416" i="8" s="1"/>
  <c r="BC426" i="8" s="1"/>
  <c r="BC234" i="8"/>
  <c r="BC356" i="8" s="1"/>
  <c r="BC427" i="8" s="1"/>
  <c r="V57" i="7"/>
  <c r="W55" i="52"/>
  <c r="V115" i="8"/>
  <c r="AL57" i="7"/>
  <c r="AM55" i="52"/>
  <c r="AL115" i="8"/>
  <c r="BB57" i="7"/>
  <c r="BC55" i="52"/>
  <c r="BB115" i="8"/>
  <c r="BB113" i="8"/>
  <c r="BC53" i="52"/>
  <c r="BB56" i="7"/>
  <c r="H57" i="7"/>
  <c r="I55" i="52"/>
  <c r="H115" i="8"/>
  <c r="I113" i="8"/>
  <c r="J53" i="52"/>
  <c r="I56" i="7"/>
  <c r="Y113" i="8"/>
  <c r="Y233" i="8" s="1"/>
  <c r="Y355" i="8" s="1"/>
  <c r="Y425" i="8" s="1"/>
  <c r="Z53" i="52"/>
  <c r="Y56" i="7"/>
  <c r="AO113" i="8"/>
  <c r="AP53" i="52"/>
  <c r="AO56" i="7"/>
  <c r="H114" i="8"/>
  <c r="I54" i="52"/>
  <c r="X114" i="8"/>
  <c r="Y54" i="52"/>
  <c r="AN114" i="8"/>
  <c r="AO54" i="52"/>
  <c r="G57" i="7"/>
  <c r="H55" i="52"/>
  <c r="G115" i="8"/>
  <c r="W57" i="7"/>
  <c r="X55" i="52"/>
  <c r="W115" i="8"/>
  <c r="AM57" i="7"/>
  <c r="AN55" i="52"/>
  <c r="AM115" i="8"/>
  <c r="AM235" i="8" s="1"/>
  <c r="AM357" i="8" s="1"/>
  <c r="AM429" i="8" s="1"/>
  <c r="BC57" i="7"/>
  <c r="BC117" i="8" s="1"/>
  <c r="BC115" i="8"/>
  <c r="AP91" i="48"/>
  <c r="AS74" i="48"/>
  <c r="AP51" i="48"/>
  <c r="AK86" i="48"/>
  <c r="AN68" i="48"/>
  <c r="BC63" i="48"/>
  <c r="BB63" i="48"/>
  <c r="AY62" i="48"/>
  <c r="AP60" i="48"/>
  <c r="AM63" i="48"/>
  <c r="AB60" i="48"/>
  <c r="AZ62" i="48"/>
  <c r="AS62" i="48"/>
  <c r="AF61" i="48"/>
  <c r="AE61" i="48"/>
  <c r="AF67" i="48"/>
  <c r="AO61" i="48"/>
  <c r="BC67" i="48"/>
  <c r="AN62" i="48"/>
  <c r="AZ63" i="48"/>
  <c r="AL58" i="48"/>
  <c r="AW58" i="48"/>
  <c r="AV71" i="48"/>
  <c r="AL71" i="48"/>
  <c r="AH56" i="5"/>
  <c r="AH176" i="8" s="1"/>
  <c r="AH173" i="8"/>
  <c r="AH294" i="8" s="1"/>
  <c r="AH415" i="8" s="1"/>
  <c r="AH424" i="8" s="1"/>
  <c r="AU56" i="5"/>
  <c r="AU176" i="8" s="1"/>
  <c r="AU173" i="8"/>
  <c r="AK56" i="5"/>
  <c r="AK176" i="8" s="1"/>
  <c r="AK173" i="8"/>
  <c r="AK294" i="8" s="1"/>
  <c r="AK415" i="8" s="1"/>
  <c r="AK424" i="8" s="1"/>
  <c r="BD283" i="8"/>
  <c r="BD200" i="8"/>
  <c r="BD183" i="8"/>
  <c r="BD196" i="8"/>
  <c r="G323" i="8"/>
  <c r="BD201" i="8"/>
  <c r="G340" i="8"/>
  <c r="G342" i="8"/>
  <c r="BG443" i="8"/>
  <c r="BF443" i="8"/>
  <c r="AZ87" i="48"/>
  <c r="AG87" i="48"/>
  <c r="AL69" i="48"/>
  <c r="AM69" i="48"/>
  <c r="AN81" i="48"/>
  <c r="AP81" i="48"/>
  <c r="AG81" i="48"/>
  <c r="AN59" i="48"/>
  <c r="AW93" i="48"/>
  <c r="AJ93" i="48"/>
  <c r="AA93" i="48"/>
  <c r="AK93" i="48"/>
  <c r="Z53" i="48"/>
  <c r="AY83" i="48"/>
  <c r="AO65" i="48"/>
  <c r="AC65" i="48"/>
  <c r="N57" i="5"/>
  <c r="N177" i="8" s="1"/>
  <c r="N175" i="8"/>
  <c r="AW56" i="5"/>
  <c r="AW176" i="8" s="1"/>
  <c r="AW173" i="8"/>
  <c r="AW294" i="8" s="1"/>
  <c r="AW415" i="8" s="1"/>
  <c r="AW424" i="8" s="1"/>
  <c r="BD280" i="8"/>
  <c r="AC94" i="48"/>
  <c r="AN94" i="48"/>
  <c r="AN77" i="48"/>
  <c r="Z54" i="48"/>
  <c r="AN54" i="48"/>
  <c r="AU54" i="48"/>
  <c r="AN89" i="48"/>
  <c r="AU89" i="48"/>
  <c r="AF89" i="48"/>
  <c r="AC89" i="48"/>
  <c r="AS72" i="48"/>
  <c r="AT72" i="48"/>
  <c r="AJ72" i="48"/>
  <c r="AF79" i="48"/>
  <c r="AY79" i="48"/>
  <c r="AG56" i="48"/>
  <c r="BA56" i="48"/>
  <c r="Z56" i="5"/>
  <c r="Z176" i="8" s="1"/>
  <c r="Z173" i="8"/>
  <c r="Z294" i="8" s="1"/>
  <c r="Z415" i="8" s="1"/>
  <c r="Z424" i="8" s="1"/>
  <c r="W56" i="5"/>
  <c r="W176" i="8" s="1"/>
  <c r="W173" i="8"/>
  <c r="AC56" i="5"/>
  <c r="AC176" i="8" s="1"/>
  <c r="AC173" i="8"/>
  <c r="AC294" i="8" s="1"/>
  <c r="AC415" i="8" s="1"/>
  <c r="AC424" i="8" s="1"/>
  <c r="AQ56" i="5"/>
  <c r="AQ176" i="8" s="1"/>
  <c r="AQ173" i="8"/>
  <c r="BD285" i="8"/>
  <c r="BD194" i="8"/>
  <c r="AT78" i="48"/>
  <c r="AU78" i="48"/>
  <c r="AK73" i="48"/>
  <c r="AL73" i="48"/>
  <c r="BA85" i="48"/>
  <c r="AR92" i="48"/>
  <c r="AS75" i="48"/>
  <c r="V57" i="5"/>
  <c r="V177" i="8" s="1"/>
  <c r="V175" i="8"/>
  <c r="BB173" i="8"/>
  <c r="BB294" i="8" s="1"/>
  <c r="BB415" i="8" s="1"/>
  <c r="BB424" i="8" s="1"/>
  <c r="BB56" i="5"/>
  <c r="BB176" i="8" s="1"/>
  <c r="O175" i="8"/>
  <c r="O296" i="8" s="1"/>
  <c r="O417" i="8" s="1"/>
  <c r="O428" i="8" s="1"/>
  <c r="O57" i="5"/>
  <c r="O177" i="8" s="1"/>
  <c r="Y57" i="5"/>
  <c r="Y177" i="8" s="1"/>
  <c r="Y175" i="8"/>
  <c r="AJ57" i="5"/>
  <c r="AJ177" i="8" s="1"/>
  <c r="AJ175" i="8"/>
  <c r="H56" i="5"/>
  <c r="H176" i="8" s="1"/>
  <c r="H173" i="8"/>
  <c r="X57" i="5"/>
  <c r="X177" i="8" s="1"/>
  <c r="X175" i="8"/>
  <c r="AE175" i="8"/>
  <c r="AE57" i="5"/>
  <c r="AE177" i="8" s="1"/>
  <c r="W53" i="8"/>
  <c r="W56" i="3"/>
  <c r="W56" i="8" s="1"/>
  <c r="Q57" i="3"/>
  <c r="Q57" i="8" s="1"/>
  <c r="Q55" i="8"/>
  <c r="L53" i="8"/>
  <c r="L56" i="3"/>
  <c r="L56" i="8" s="1"/>
  <c r="AR53" i="8"/>
  <c r="AR56" i="3"/>
  <c r="AR56" i="8" s="1"/>
  <c r="AL57" i="3"/>
  <c r="AL57" i="8" s="1"/>
  <c r="AL55" i="8"/>
  <c r="AM53" i="8"/>
  <c r="AM56" i="3"/>
  <c r="AM56" i="8" s="1"/>
  <c r="AO57" i="3"/>
  <c r="AO57" i="8" s="1"/>
  <c r="AO55" i="8"/>
  <c r="X53" i="8"/>
  <c r="X56" i="3"/>
  <c r="X56" i="8" s="1"/>
  <c r="Z57" i="3"/>
  <c r="Z57" i="8" s="1"/>
  <c r="Z55" i="8"/>
  <c r="AX57" i="3"/>
  <c r="AX57" i="8" s="1"/>
  <c r="AX55" i="8"/>
  <c r="U53" i="8"/>
  <c r="U56" i="3"/>
  <c r="U56" i="8" s="1"/>
  <c r="AK53" i="8"/>
  <c r="AK56" i="3"/>
  <c r="AK56" i="8" s="1"/>
  <c r="BA53" i="8"/>
  <c r="BA56" i="3"/>
  <c r="BA56" i="8" s="1"/>
  <c r="S57" i="3"/>
  <c r="S57" i="8" s="1"/>
  <c r="S55" i="8"/>
  <c r="AI57" i="3"/>
  <c r="AI57" i="8" s="1"/>
  <c r="AI55" i="8"/>
  <c r="AY57" i="3"/>
  <c r="AY57" i="8" s="1"/>
  <c r="AY55" i="8"/>
  <c r="AE53" i="8"/>
  <c r="AE56" i="3"/>
  <c r="AE56" i="8" s="1"/>
  <c r="AK57" i="3"/>
  <c r="AK57" i="8" s="1"/>
  <c r="AK55" i="8"/>
  <c r="R53" i="8"/>
  <c r="R56" i="3"/>
  <c r="R56" i="8" s="1"/>
  <c r="AH53" i="8"/>
  <c r="AH56" i="3"/>
  <c r="AH56" i="8" s="1"/>
  <c r="AX53" i="8"/>
  <c r="AX56" i="3"/>
  <c r="AX56" i="8" s="1"/>
  <c r="P57" i="3"/>
  <c r="P57" i="8" s="1"/>
  <c r="P55" i="8"/>
  <c r="AF57" i="3"/>
  <c r="AF57" i="8" s="1"/>
  <c r="AF55" i="8"/>
  <c r="AV57" i="3"/>
  <c r="AV57" i="8" s="1"/>
  <c r="AV55" i="8"/>
  <c r="BD192" i="8"/>
  <c r="AX113" i="8"/>
  <c r="AY53" i="52"/>
  <c r="AX56" i="7"/>
  <c r="AW114" i="8"/>
  <c r="AX54" i="52"/>
  <c r="AV57" i="7"/>
  <c r="AW55" i="52"/>
  <c r="AV115" i="8"/>
  <c r="AF53" i="52"/>
  <c r="AE56" i="7"/>
  <c r="AE113" i="8"/>
  <c r="N114" i="8"/>
  <c r="O54" i="52"/>
  <c r="AP114" i="8"/>
  <c r="AQ54" i="52"/>
  <c r="Y115" i="8"/>
  <c r="Z55" i="52"/>
  <c r="Y57" i="7"/>
  <c r="BB55" i="52"/>
  <c r="BA57" i="7"/>
  <c r="BA115" i="8"/>
  <c r="AT113" i="8"/>
  <c r="AT233" i="8" s="1"/>
  <c r="AT355" i="8" s="1"/>
  <c r="AT425" i="8" s="1"/>
  <c r="AU53" i="52"/>
  <c r="AT56" i="7"/>
  <c r="AO114" i="8"/>
  <c r="AP54" i="52"/>
  <c r="AN57" i="7"/>
  <c r="AO55" i="52"/>
  <c r="AN115" i="8"/>
  <c r="AB53" i="52"/>
  <c r="AA56" i="7"/>
  <c r="AA113" i="8"/>
  <c r="J114" i="8"/>
  <c r="K54" i="52"/>
  <c r="AT114" i="8"/>
  <c r="AU54" i="52"/>
  <c r="AG115" i="8"/>
  <c r="AH55" i="52"/>
  <c r="AG57" i="7"/>
  <c r="M53" i="52"/>
  <c r="L113" i="8"/>
  <c r="L56" i="7"/>
  <c r="AB113" i="8"/>
  <c r="AC53" i="52"/>
  <c r="AB56" i="7"/>
  <c r="AR113" i="8"/>
  <c r="AR233" i="8" s="1"/>
  <c r="AR355" i="8" s="1"/>
  <c r="AR425" i="8" s="1"/>
  <c r="AS53" i="52"/>
  <c r="AR56" i="7"/>
  <c r="K114" i="8"/>
  <c r="L54" i="52"/>
  <c r="AA114" i="8"/>
  <c r="AB54" i="52"/>
  <c r="AQ114" i="8"/>
  <c r="AR54" i="52"/>
  <c r="J57" i="7"/>
  <c r="K55" i="52"/>
  <c r="J115" i="8"/>
  <c r="Z57" i="7"/>
  <c r="AA55" i="52"/>
  <c r="Z115" i="8"/>
  <c r="AP57" i="7"/>
  <c r="AQ55" i="52"/>
  <c r="AP115" i="8"/>
  <c r="O53" i="52"/>
  <c r="N56" i="7"/>
  <c r="N113" i="8"/>
  <c r="Q114" i="8"/>
  <c r="R54" i="52"/>
  <c r="P57" i="7"/>
  <c r="Q55" i="52"/>
  <c r="P115" i="8"/>
  <c r="M113" i="8"/>
  <c r="M233" i="8" s="1"/>
  <c r="M355" i="8" s="1"/>
  <c r="M425" i="8" s="1"/>
  <c r="N53" i="52"/>
  <c r="M56" i="7"/>
  <c r="AC113" i="8"/>
  <c r="AD53" i="52"/>
  <c r="AC56" i="7"/>
  <c r="AS113" i="8"/>
  <c r="AT53" i="52"/>
  <c r="AS56" i="7"/>
  <c r="L114" i="8"/>
  <c r="M54" i="52"/>
  <c r="AB114" i="8"/>
  <c r="AC54" i="52"/>
  <c r="AR114" i="8"/>
  <c r="AS54" i="52"/>
  <c r="K57" i="7"/>
  <c r="L55" i="52"/>
  <c r="K115" i="8"/>
  <c r="AA57" i="7"/>
  <c r="AB55" i="52"/>
  <c r="AA115" i="8"/>
  <c r="AQ57" i="7"/>
  <c r="AR55" i="52"/>
  <c r="AQ115" i="8"/>
  <c r="AF91" i="48"/>
  <c r="BD91" i="48"/>
  <c r="AM91" i="48"/>
  <c r="AV91" i="48"/>
  <c r="AX74" i="48"/>
  <c r="AA74" i="48"/>
  <c r="AB74" i="48"/>
  <c r="AC74" i="48"/>
  <c r="AU74" i="48"/>
  <c r="AH74" i="48"/>
  <c r="AF51" i="48"/>
  <c r="AS51" i="48"/>
  <c r="AT51" i="48"/>
  <c r="Z51" i="48"/>
  <c r="AA51" i="48"/>
  <c r="AK51" i="48"/>
  <c r="AM51" i="48"/>
  <c r="AH86" i="48"/>
  <c r="AP86" i="48"/>
  <c r="AA86" i="48"/>
  <c r="AW86" i="48"/>
  <c r="AZ86" i="48"/>
  <c r="AF86" i="48"/>
  <c r="BA86" i="48"/>
  <c r="AR68" i="48"/>
  <c r="AW68" i="48"/>
  <c r="AO68" i="48"/>
  <c r="AA68" i="48"/>
  <c r="BA68" i="48"/>
  <c r="AH68" i="48"/>
  <c r="BD68" i="48"/>
  <c r="AN61" i="48"/>
  <c r="AM61" i="48"/>
  <c r="AI60" i="48"/>
  <c r="AN57" i="48"/>
  <c r="AM57" i="48"/>
  <c r="AG70" i="48"/>
  <c r="AV63" i="48"/>
  <c r="AU63" i="48"/>
  <c r="AT61" i="48"/>
  <c r="AD62" i="48"/>
  <c r="Z60" i="48"/>
  <c r="AQ62" i="48"/>
  <c r="AM67" i="48"/>
  <c r="AN63" i="48"/>
  <c r="AA67" i="48"/>
  <c r="AU67" i="48"/>
  <c r="Z61" i="48"/>
  <c r="BB60" i="48"/>
  <c r="BA60" i="48"/>
  <c r="AT70" i="48"/>
  <c r="AE57" i="48"/>
  <c r="BB57" i="48"/>
  <c r="AD61" i="48"/>
  <c r="AY67" i="48"/>
  <c r="AR67" i="48"/>
  <c r="AR63" i="48"/>
  <c r="AV67" i="48"/>
  <c r="AS63" i="48"/>
  <c r="Z57" i="48"/>
  <c r="AE62" i="48"/>
  <c r="AP70" i="48"/>
  <c r="AR60" i="48"/>
  <c r="AC67" i="48"/>
  <c r="AQ70" i="48"/>
  <c r="AW61" i="48"/>
  <c r="AU61" i="48"/>
  <c r="BC57" i="48"/>
  <c r="AO63" i="48"/>
  <c r="AE60" i="48"/>
  <c r="AZ67" i="48"/>
  <c r="AD60" i="48"/>
  <c r="AC60" i="48"/>
  <c r="AX63" i="48"/>
  <c r="AW63" i="48"/>
  <c r="AB70" i="48"/>
  <c r="BC61" i="48"/>
  <c r="AQ63" i="48"/>
  <c r="AP63" i="48"/>
  <c r="Z70" i="48"/>
  <c r="AF60" i="48"/>
  <c r="AS61" i="48"/>
  <c r="AR61" i="48"/>
  <c r="BD62" i="48"/>
  <c r="AE70" i="48"/>
  <c r="AL60" i="48"/>
  <c r="AK60" i="48"/>
  <c r="AK80" i="48"/>
  <c r="AP80" i="48"/>
  <c r="AR80" i="48"/>
  <c r="AV80" i="48"/>
  <c r="AF58" i="48"/>
  <c r="AG58" i="48"/>
  <c r="AX58" i="48"/>
  <c r="AA58" i="48"/>
  <c r="AS71" i="48"/>
  <c r="AF71" i="48"/>
  <c r="AD71" i="48"/>
  <c r="AQ71" i="48"/>
  <c r="BA71" i="48"/>
  <c r="BD71" i="48"/>
  <c r="AO71" i="48"/>
  <c r="BB71" i="48"/>
  <c r="AX57" i="5"/>
  <c r="AX177" i="8" s="1"/>
  <c r="AX175" i="8"/>
  <c r="R56" i="5"/>
  <c r="R176" i="8" s="1"/>
  <c r="R173" i="8"/>
  <c r="BA57" i="5"/>
  <c r="BA177" i="8" s="1"/>
  <c r="BA175" i="8"/>
  <c r="U56" i="5"/>
  <c r="U176" i="8" s="1"/>
  <c r="U173" i="8"/>
  <c r="AZ56" i="5"/>
  <c r="AZ176" i="8" s="1"/>
  <c r="AZ173" i="8"/>
  <c r="AZ294" i="8" s="1"/>
  <c r="AZ415" i="8" s="1"/>
  <c r="AZ424" i="8" s="1"/>
  <c r="AY56" i="5"/>
  <c r="AY176" i="8" s="1"/>
  <c r="AY173" i="8"/>
  <c r="S56" i="5"/>
  <c r="S176" i="8" s="1"/>
  <c r="S173" i="8"/>
  <c r="BD273" i="8"/>
  <c r="G327" i="8"/>
  <c r="BD205" i="8"/>
  <c r="G341" i="8"/>
  <c r="BD219" i="8"/>
  <c r="AU69" i="48"/>
  <c r="AU81" i="48"/>
  <c r="AL81" i="48"/>
  <c r="AR59" i="48"/>
  <c r="AS59" i="48"/>
  <c r="AY59" i="48"/>
  <c r="AT93" i="48"/>
  <c r="BA76" i="48"/>
  <c r="AY53" i="48"/>
  <c r="AV65" i="48"/>
  <c r="AP65" i="48"/>
  <c r="BA50" i="48"/>
  <c r="AI50" i="48"/>
  <c r="AT173" i="8"/>
  <c r="AT294" i="8" s="1"/>
  <c r="AT415" i="8" s="1"/>
  <c r="AT424" i="8" s="1"/>
  <c r="AT56" i="5"/>
  <c r="AT176" i="8" s="1"/>
  <c r="Q57" i="5"/>
  <c r="Q177" i="8" s="1"/>
  <c r="Q175" i="8"/>
  <c r="T57" i="5"/>
  <c r="T177" i="8" s="1"/>
  <c r="T175" i="8"/>
  <c r="AI57" i="5"/>
  <c r="AI177" i="8" s="1"/>
  <c r="AI175" i="8"/>
  <c r="L57" i="5"/>
  <c r="L177" i="8" s="1"/>
  <c r="L175" i="8"/>
  <c r="BD195" i="8"/>
  <c r="G339" i="8"/>
  <c r="BC87" i="48"/>
  <c r="AU87" i="48"/>
  <c r="AQ87" i="48"/>
  <c r="AN87" i="48"/>
  <c r="AA87" i="48"/>
  <c r="AW87" i="48"/>
  <c r="AK87" i="48"/>
  <c r="AE87" i="48"/>
  <c r="AX87" i="48"/>
  <c r="AR69" i="48"/>
  <c r="BA69" i="48"/>
  <c r="AF69" i="48"/>
  <c r="AJ69" i="48"/>
  <c r="AH69" i="48"/>
  <c r="AY69" i="48"/>
  <c r="AW69" i="48"/>
  <c r="AD81" i="48"/>
  <c r="AH81" i="48"/>
  <c r="AE81" i="48"/>
  <c r="BC59" i="48"/>
  <c r="AL59" i="48"/>
  <c r="Z59" i="48"/>
  <c r="AG59" i="48"/>
  <c r="AM93" i="48"/>
  <c r="AF93" i="48"/>
  <c r="AP93" i="48"/>
  <c r="AC93" i="48"/>
  <c r="AU93" i="48"/>
  <c r="AR93" i="48"/>
  <c r="AU76" i="48"/>
  <c r="AY76" i="48"/>
  <c r="AM76" i="48"/>
  <c r="Z76" i="48"/>
  <c r="AB76" i="48"/>
  <c r="AI76" i="48"/>
  <c r="AC76" i="48"/>
  <c r="AV76" i="48"/>
  <c r="AR53" i="48"/>
  <c r="AW53" i="48"/>
  <c r="AF53" i="48"/>
  <c r="AH53" i="48"/>
  <c r="AJ53" i="48"/>
  <c r="AS53" i="48"/>
  <c r="AL53" i="48"/>
  <c r="AM53" i="48"/>
  <c r="BA83" i="48"/>
  <c r="AE83" i="48"/>
  <c r="AS83" i="48"/>
  <c r="AH83" i="48"/>
  <c r="AO83" i="48"/>
  <c r="AB83" i="48"/>
  <c r="AT65" i="48"/>
  <c r="BD65" i="48"/>
  <c r="AK65" i="48"/>
  <c r="AD65" i="48"/>
  <c r="AE65" i="48"/>
  <c r="AX65" i="48"/>
  <c r="AS50" i="48"/>
  <c r="AV50" i="48"/>
  <c r="AX50" i="48"/>
  <c r="AK50" i="48"/>
  <c r="AG50" i="48"/>
  <c r="AP50" i="48"/>
  <c r="BC50" i="48"/>
  <c r="AD173" i="8"/>
  <c r="AD294" i="8" s="1"/>
  <c r="AD415" i="8" s="1"/>
  <c r="AD424" i="8" s="1"/>
  <c r="AD56" i="5"/>
  <c r="AD176" i="8" s="1"/>
  <c r="AI56" i="5"/>
  <c r="AI176" i="8" s="1"/>
  <c r="AI173" i="8"/>
  <c r="AG56" i="5"/>
  <c r="AG176" i="8" s="1"/>
  <c r="AG173" i="8"/>
  <c r="BC56" i="5"/>
  <c r="BC176" i="8" s="1"/>
  <c r="BC173" i="8"/>
  <c r="AZ82" i="48"/>
  <c r="AZ64" i="48"/>
  <c r="BA64" i="48"/>
  <c r="AT64" i="48"/>
  <c r="AP64" i="48"/>
  <c r="AQ64" i="48"/>
  <c r="AF94" i="48"/>
  <c r="BA94" i="48"/>
  <c r="AV94" i="48"/>
  <c r="AI94" i="48"/>
  <c r="AS94" i="48"/>
  <c r="AT77" i="48"/>
  <c r="Z77" i="48"/>
  <c r="AQ77" i="48"/>
  <c r="AU77" i="48"/>
  <c r="AI77" i="48"/>
  <c r="BD77" i="48"/>
  <c r="AX77" i="48"/>
  <c r="AB77" i="48"/>
  <c r="AG54" i="48"/>
  <c r="AJ54" i="48"/>
  <c r="AE54" i="48"/>
  <c r="AA54" i="48"/>
  <c r="AO54" i="48"/>
  <c r="AR54" i="48"/>
  <c r="AY54" i="48"/>
  <c r="AV54" i="48"/>
  <c r="AG89" i="48"/>
  <c r="AH89" i="48"/>
  <c r="AI89" i="48"/>
  <c r="AS89" i="48"/>
  <c r="AP72" i="48"/>
  <c r="AB72" i="48"/>
  <c r="AW72" i="48"/>
  <c r="BA72" i="48"/>
  <c r="BC72" i="48"/>
  <c r="AL72" i="48"/>
  <c r="AM79" i="48"/>
  <c r="Z79" i="48"/>
  <c r="BB79" i="48"/>
  <c r="AB79" i="48"/>
  <c r="AI79" i="48"/>
  <c r="AC79" i="48"/>
  <c r="AU79" i="48"/>
  <c r="AJ79" i="48"/>
  <c r="AD79" i="48"/>
  <c r="AY56" i="48"/>
  <c r="AJ56" i="48"/>
  <c r="AM56" i="48"/>
  <c r="AU56" i="48"/>
  <c r="AW56" i="48"/>
  <c r="AP57" i="5"/>
  <c r="AP177" i="8" s="1"/>
  <c r="AP175" i="8"/>
  <c r="J173" i="8"/>
  <c r="J56" i="5"/>
  <c r="J176" i="8" s="1"/>
  <c r="AS57" i="5"/>
  <c r="AS177" i="8" s="1"/>
  <c r="AS175" i="8"/>
  <c r="M56" i="5"/>
  <c r="M176" i="8" s="1"/>
  <c r="M173" i="8"/>
  <c r="AJ56" i="5"/>
  <c r="AJ176" i="8" s="1"/>
  <c r="AJ173" i="8"/>
  <c r="AJ294" i="8" s="1"/>
  <c r="AJ415" i="8" s="1"/>
  <c r="AJ424" i="8" s="1"/>
  <c r="AA56" i="5"/>
  <c r="AA176" i="8" s="1"/>
  <c r="AA173" i="8"/>
  <c r="AN56" i="5"/>
  <c r="AN176" i="8" s="1"/>
  <c r="AN173" i="8"/>
  <c r="AN294" i="8" s="1"/>
  <c r="AN415" i="8" s="1"/>
  <c r="AN424" i="8" s="1"/>
  <c r="G372" i="8"/>
  <c r="BD251" i="8"/>
  <c r="AX95" i="48"/>
  <c r="BB95" i="48"/>
  <c r="AP95" i="48"/>
  <c r="AL95" i="48"/>
  <c r="Z95" i="48"/>
  <c r="AU95" i="48"/>
  <c r="AS95" i="48"/>
  <c r="AI95" i="48"/>
  <c r="AK78" i="48"/>
  <c r="AO78" i="48"/>
  <c r="AR78" i="48"/>
  <c r="AD78" i="48"/>
  <c r="AI78" i="48"/>
  <c r="BB78" i="48"/>
  <c r="AO55" i="48"/>
  <c r="AW55" i="48"/>
  <c r="AK55" i="48"/>
  <c r="AQ55" i="48"/>
  <c r="AZ90" i="48"/>
  <c r="AG90" i="48"/>
  <c r="AH90" i="48"/>
  <c r="AE90" i="48"/>
  <c r="AA90" i="48"/>
  <c r="AN90" i="48"/>
  <c r="AI90" i="48"/>
  <c r="AW90" i="48"/>
  <c r="AT90" i="48"/>
  <c r="AW73" i="48"/>
  <c r="AR73" i="48"/>
  <c r="BB73" i="48"/>
  <c r="AZ73" i="48"/>
  <c r="AS73" i="48"/>
  <c r="AN73" i="48"/>
  <c r="AP85" i="48"/>
  <c r="AY85" i="48"/>
  <c r="AM85" i="48"/>
  <c r="BB85" i="48"/>
  <c r="AN85" i="48"/>
  <c r="AB85" i="48"/>
  <c r="AJ85" i="48"/>
  <c r="AE85" i="48"/>
  <c r="AS85" i="48"/>
  <c r="BD66" i="48"/>
  <c r="AF66" i="48"/>
  <c r="AQ66" i="48"/>
  <c r="AS66" i="48"/>
  <c r="AZ66" i="48"/>
  <c r="BA92" i="48"/>
  <c r="AJ92" i="48"/>
  <c r="AO92" i="48"/>
  <c r="AY92" i="48"/>
  <c r="AV92" i="48"/>
  <c r="AY75" i="48"/>
  <c r="AQ75" i="48"/>
  <c r="AC75" i="48"/>
  <c r="AK75" i="48"/>
  <c r="AM75" i="48"/>
  <c r="BB75" i="48"/>
  <c r="BB52" i="48"/>
  <c r="AV52" i="48"/>
  <c r="AO52" i="48"/>
  <c r="AZ52" i="48"/>
  <c r="AW52" i="48"/>
  <c r="BD52" i="48"/>
  <c r="AG52" i="48"/>
  <c r="AL173" i="8"/>
  <c r="AL294" i="8" s="1"/>
  <c r="AL415" i="8" s="1"/>
  <c r="AL424" i="8" s="1"/>
  <c r="AL56" i="5"/>
  <c r="AL176" i="8" s="1"/>
  <c r="I57" i="5"/>
  <c r="I177" i="8" s="1"/>
  <c r="I175" i="8"/>
  <c r="AO56" i="5"/>
  <c r="AO176" i="8" s="1"/>
  <c r="AO173" i="8"/>
  <c r="AO294" i="8" s="1"/>
  <c r="AO415" i="8" s="1"/>
  <c r="AO424" i="8" s="1"/>
  <c r="K57" i="5"/>
  <c r="K177" i="8" s="1"/>
  <c r="K175" i="8"/>
  <c r="AI53" i="8"/>
  <c r="AI56" i="3"/>
  <c r="AI56" i="8" s="1"/>
  <c r="U57" i="3"/>
  <c r="U57" i="8" s="1"/>
  <c r="U55" i="8"/>
  <c r="T53" i="8"/>
  <c r="T56" i="3"/>
  <c r="T56" i="8" s="1"/>
  <c r="AZ53" i="8"/>
  <c r="AZ56" i="3"/>
  <c r="AZ56" i="8" s="1"/>
  <c r="N57" i="3"/>
  <c r="N57" i="8" s="1"/>
  <c r="N55" i="8"/>
  <c r="BB57" i="3"/>
  <c r="BB57" i="8" s="1"/>
  <c r="BB55" i="8"/>
  <c r="AY53" i="8"/>
  <c r="AY56" i="3"/>
  <c r="AY56" i="8" s="1"/>
  <c r="AW57" i="3"/>
  <c r="AW57" i="8" s="1"/>
  <c r="AW55" i="8"/>
  <c r="AF53" i="8"/>
  <c r="AF56" i="3"/>
  <c r="AF56" i="8" s="1"/>
  <c r="AH57" i="3"/>
  <c r="AH57" i="8" s="1"/>
  <c r="AH55" i="8"/>
  <c r="I53" i="8"/>
  <c r="I56" i="3"/>
  <c r="I56" i="8" s="1"/>
  <c r="Y53" i="8"/>
  <c r="Y56" i="3"/>
  <c r="Y56" i="8" s="1"/>
  <c r="AO53" i="8"/>
  <c r="AO56" i="3"/>
  <c r="AO56" i="8" s="1"/>
  <c r="G57" i="3"/>
  <c r="G57" i="8" s="1"/>
  <c r="G55" i="8"/>
  <c r="W57" i="3"/>
  <c r="W57" i="8" s="1"/>
  <c r="W55" i="8"/>
  <c r="AM57" i="3"/>
  <c r="AM57" i="8" s="1"/>
  <c r="AM55" i="8"/>
  <c r="BC57" i="3"/>
  <c r="BC57" i="8" s="1"/>
  <c r="BC55" i="8"/>
  <c r="AQ53" i="8"/>
  <c r="AQ56" i="3"/>
  <c r="AQ56" i="8" s="1"/>
  <c r="AS57" i="3"/>
  <c r="AS57" i="8" s="1"/>
  <c r="AS55" i="8"/>
  <c r="V53" i="8"/>
  <c r="V56" i="3"/>
  <c r="V56" i="8" s="1"/>
  <c r="AL53" i="8"/>
  <c r="AL56" i="3"/>
  <c r="AL56" i="8" s="1"/>
  <c r="BB53" i="8"/>
  <c r="BB56" i="3"/>
  <c r="BB56" i="8" s="1"/>
  <c r="T57" i="3"/>
  <c r="T57" i="8" s="1"/>
  <c r="T55" i="8"/>
  <c r="AJ57" i="3"/>
  <c r="AJ57" i="8" s="1"/>
  <c r="AJ55" i="8"/>
  <c r="AZ57" i="3"/>
  <c r="AZ57" i="8" s="1"/>
  <c r="AZ55" i="8"/>
  <c r="G383" i="8"/>
  <c r="BD262" i="8"/>
  <c r="S53" i="52"/>
  <c r="R113" i="8"/>
  <c r="R56" i="7"/>
  <c r="M114" i="8"/>
  <c r="N54" i="52"/>
  <c r="L57" i="7"/>
  <c r="M55" i="52"/>
  <c r="L115" i="8"/>
  <c r="H53" i="52"/>
  <c r="G113" i="8"/>
  <c r="G56" i="7"/>
  <c r="AN53" i="52"/>
  <c r="AM113" i="8"/>
  <c r="AM56" i="7"/>
  <c r="R114" i="8"/>
  <c r="S54" i="52"/>
  <c r="AX114" i="8"/>
  <c r="AY54" i="52"/>
  <c r="AD55" i="52"/>
  <c r="AC57" i="7"/>
  <c r="AC115" i="8"/>
  <c r="K53" i="52"/>
  <c r="J56" i="7"/>
  <c r="J113" i="8"/>
  <c r="I114" i="8"/>
  <c r="J54" i="52"/>
  <c r="BA114" i="8"/>
  <c r="BB54" i="52"/>
  <c r="AZ57" i="7"/>
  <c r="BA55" i="52"/>
  <c r="AZ115" i="8"/>
  <c r="AJ53" i="52"/>
  <c r="AI113" i="8"/>
  <c r="AI56" i="7"/>
  <c r="V114" i="8"/>
  <c r="W54" i="52"/>
  <c r="BB114" i="8"/>
  <c r="BC54" i="52"/>
  <c r="AO115" i="8"/>
  <c r="AP55" i="52"/>
  <c r="AO57" i="7"/>
  <c r="P113" i="8"/>
  <c r="P233" i="8" s="1"/>
  <c r="P355" i="8" s="1"/>
  <c r="P425" i="8" s="1"/>
  <c r="Q53" i="52"/>
  <c r="P56" i="7"/>
  <c r="AF113" i="8"/>
  <c r="AF233" i="8" s="1"/>
  <c r="AF355" i="8" s="1"/>
  <c r="AF425" i="8" s="1"/>
  <c r="AG53" i="52"/>
  <c r="AF56" i="7"/>
  <c r="AV113" i="8"/>
  <c r="AV233" i="8" s="1"/>
  <c r="AV355" i="8" s="1"/>
  <c r="AV425" i="8" s="1"/>
  <c r="AW53" i="52"/>
  <c r="AV56" i="7"/>
  <c r="O114" i="8"/>
  <c r="P54" i="52"/>
  <c r="AE114" i="8"/>
  <c r="AF54" i="52"/>
  <c r="AU114" i="8"/>
  <c r="AV54" i="52"/>
  <c r="N57" i="7"/>
  <c r="O55" i="52"/>
  <c r="N115" i="8"/>
  <c r="AD57" i="7"/>
  <c r="AE55" i="52"/>
  <c r="AD115" i="8"/>
  <c r="AT57" i="7"/>
  <c r="AU55" i="52"/>
  <c r="AT115" i="8"/>
  <c r="Z113" i="8"/>
  <c r="AA53" i="52"/>
  <c r="Z56" i="7"/>
  <c r="AC114" i="8"/>
  <c r="AD54" i="52"/>
  <c r="AF57" i="7"/>
  <c r="AG55" i="52"/>
  <c r="AF115" i="8"/>
  <c r="Q113" i="8"/>
  <c r="Q233" i="8" s="1"/>
  <c r="Q355" i="8" s="1"/>
  <c r="Q425" i="8" s="1"/>
  <c r="R53" i="52"/>
  <c r="Q56" i="7"/>
  <c r="AG113" i="8"/>
  <c r="AG233" i="8" s="1"/>
  <c r="AG355" i="8" s="1"/>
  <c r="AG425" i="8" s="1"/>
  <c r="AH53" i="52"/>
  <c r="AG56" i="7"/>
  <c r="AW113" i="8"/>
  <c r="AW233" i="8" s="1"/>
  <c r="AW355" i="8" s="1"/>
  <c r="AW425" i="8" s="1"/>
  <c r="AX53" i="52"/>
  <c r="AW56" i="7"/>
  <c r="P114" i="8"/>
  <c r="Q54" i="52"/>
  <c r="AF114" i="8"/>
  <c r="AG54" i="52"/>
  <c r="AV114" i="8"/>
  <c r="AW54" i="52"/>
  <c r="O57" i="7"/>
  <c r="P55" i="52"/>
  <c r="O115" i="8"/>
  <c r="AE57" i="7"/>
  <c r="AF55" i="52"/>
  <c r="AE115" i="8"/>
  <c r="AU57" i="7"/>
  <c r="AV55" i="52"/>
  <c r="AU115" i="8"/>
  <c r="AK91" i="48"/>
  <c r="BC91" i="48"/>
  <c r="AT91" i="48"/>
  <c r="AA91" i="48"/>
  <c r="AC91" i="48"/>
  <c r="AD91" i="48"/>
  <c r="AE74" i="48"/>
  <c r="AF74" i="48"/>
  <c r="AW74" i="48"/>
  <c r="AT74" i="48"/>
  <c r="AG74" i="48"/>
  <c r="BA74" i="48"/>
  <c r="AC51" i="48"/>
  <c r="AD51" i="48"/>
  <c r="AQ51" i="48"/>
  <c r="AM68" i="48"/>
  <c r="AQ68" i="48"/>
  <c r="AU84" i="48"/>
  <c r="AL61" i="48"/>
  <c r="AK61" i="48"/>
  <c r="AW57" i="48"/>
  <c r="AV57" i="48"/>
  <c r="AS57" i="48"/>
  <c r="AV62" i="48"/>
  <c r="AI57" i="48"/>
  <c r="BA62" i="48"/>
  <c r="AK57" i="48"/>
  <c r="AF63" i="48"/>
  <c r="AU60" i="48"/>
  <c r="AT60" i="48"/>
  <c r="AQ67" i="48"/>
  <c r="AP67" i="48"/>
  <c r="BB62" i="48"/>
  <c r="AD57" i="48"/>
  <c r="AY60" i="48"/>
  <c r="AX60" i="48"/>
  <c r="AQ60" i="48"/>
  <c r="AV60" i="48"/>
  <c r="AG67" i="48"/>
  <c r="BA57" i="48"/>
  <c r="AZ57" i="48"/>
  <c r="AT80" i="48"/>
  <c r="AE80" i="48"/>
  <c r="AD58" i="48"/>
  <c r="AM58" i="48"/>
  <c r="AT58" i="48"/>
  <c r="AY71" i="48"/>
  <c r="AH57" i="5"/>
  <c r="AH177" i="8" s="1"/>
  <c r="AH175" i="8"/>
  <c r="AY57" i="5"/>
  <c r="AY177" i="8" s="1"/>
  <c r="AY175" i="8"/>
  <c r="AK57" i="5"/>
  <c r="AK177" i="8" s="1"/>
  <c r="AK175" i="8"/>
  <c r="G173" i="8"/>
  <c r="G56" i="5"/>
  <c r="G176" i="8" s="1"/>
  <c r="T56" i="5"/>
  <c r="T176" i="8" s="1"/>
  <c r="T173" i="8"/>
  <c r="AV57" i="5"/>
  <c r="AV177" i="8" s="1"/>
  <c r="AV175" i="8"/>
  <c r="X56" i="5"/>
  <c r="X176" i="8" s="1"/>
  <c r="X173" i="8"/>
  <c r="BD185" i="8"/>
  <c r="BD187" i="8"/>
  <c r="AQ59" i="48"/>
  <c r="AW83" i="48"/>
  <c r="AW57" i="5"/>
  <c r="AW177" i="8" s="1"/>
  <c r="AW175" i="8"/>
  <c r="Q56" i="5"/>
  <c r="Q176" i="8" s="1"/>
  <c r="Q173" i="8"/>
  <c r="Q294" i="8" s="1"/>
  <c r="Q415" i="8" s="1"/>
  <c r="Q424" i="8" s="1"/>
  <c r="AM56" i="5"/>
  <c r="AM176" i="8" s="1"/>
  <c r="AM173" i="8"/>
  <c r="AV56" i="5"/>
  <c r="AV176" i="8" s="1"/>
  <c r="AV173" i="8"/>
  <c r="AV294" i="8" s="1"/>
  <c r="AV415" i="8" s="1"/>
  <c r="AV424" i="8" s="1"/>
  <c r="K56" i="5"/>
  <c r="K176" i="8" s="1"/>
  <c r="K173" i="8"/>
  <c r="BD277" i="8"/>
  <c r="BD203" i="8"/>
  <c r="BB77" i="48"/>
  <c r="AX89" i="48"/>
  <c r="AL89" i="48"/>
  <c r="AM89" i="48"/>
  <c r="AO72" i="48"/>
  <c r="Z57" i="5"/>
  <c r="Z177" i="8" s="1"/>
  <c r="Z175" i="8"/>
  <c r="W175" i="8"/>
  <c r="W57" i="5"/>
  <c r="W177" i="8" s="1"/>
  <c r="AC57" i="5"/>
  <c r="AC177" i="8" s="1"/>
  <c r="AC175" i="8"/>
  <c r="AR57" i="5"/>
  <c r="AR177" i="8" s="1"/>
  <c r="AR175" i="8"/>
  <c r="L56" i="5"/>
  <c r="L176" i="8" s="1"/>
  <c r="L173" i="8"/>
  <c r="AF57" i="5"/>
  <c r="AF177" i="8" s="1"/>
  <c r="AF175" i="8"/>
  <c r="AQ57" i="5"/>
  <c r="AQ177" i="8" s="1"/>
  <c r="AQ175" i="8"/>
  <c r="AR95" i="48"/>
  <c r="AC95" i="48"/>
  <c r="AF95" i="48"/>
  <c r="AE55" i="48"/>
  <c r="AD90" i="48"/>
  <c r="AK90" i="48"/>
  <c r="AQ73" i="48"/>
  <c r="AM73" i="48"/>
  <c r="AV73" i="48"/>
  <c r="AY73" i="48"/>
  <c r="AA85" i="48"/>
  <c r="AK66" i="48"/>
  <c r="AL66" i="48"/>
  <c r="AX66" i="48"/>
  <c r="AB66" i="48"/>
  <c r="AM66" i="48"/>
  <c r="AV66" i="48"/>
  <c r="BB66" i="48"/>
  <c r="AX75" i="48"/>
  <c r="AE75" i="48"/>
  <c r="AF75" i="48"/>
  <c r="AL52" i="48"/>
  <c r="BB57" i="5"/>
  <c r="BB177" i="8" s="1"/>
  <c r="BB175" i="8"/>
  <c r="V173" i="8"/>
  <c r="V56" i="5"/>
  <c r="V176" i="8" s="1"/>
  <c r="G175" i="8"/>
  <c r="G57" i="5"/>
  <c r="G177" i="8" s="1"/>
  <c r="Y56" i="5"/>
  <c r="Y176" i="8" s="1"/>
  <c r="Y173" i="8"/>
  <c r="AE56" i="5"/>
  <c r="AE176" i="8" s="1"/>
  <c r="AE173" i="8"/>
  <c r="AU53" i="8"/>
  <c r="AU56" i="3"/>
  <c r="AU56" i="8" s="1"/>
  <c r="AG57" i="3"/>
  <c r="AG57" i="8" s="1"/>
  <c r="AG55" i="8"/>
  <c r="AG235" i="8" s="1"/>
  <c r="AG357" i="8" s="1"/>
  <c r="AG429" i="8" s="1"/>
  <c r="AB53" i="8"/>
  <c r="AB56" i="3"/>
  <c r="AB56" i="8" s="1"/>
  <c r="V57" i="3"/>
  <c r="V57" i="8" s="1"/>
  <c r="V55" i="8"/>
  <c r="O53" i="8"/>
  <c r="O56" i="3"/>
  <c r="O56" i="8" s="1"/>
  <c r="M57" i="3"/>
  <c r="M57" i="8" s="1"/>
  <c r="M55" i="8"/>
  <c r="H53" i="8"/>
  <c r="H56" i="3"/>
  <c r="H56" i="8" s="1"/>
  <c r="AN53" i="8"/>
  <c r="AN56" i="3"/>
  <c r="AN56" i="8" s="1"/>
  <c r="J57" i="3"/>
  <c r="J57" i="8" s="1"/>
  <c r="J55" i="8"/>
  <c r="AP57" i="3"/>
  <c r="AP57" i="8" s="1"/>
  <c r="AP55" i="8"/>
  <c r="M53" i="8"/>
  <c r="M56" i="3"/>
  <c r="M56" i="8" s="1"/>
  <c r="AC53" i="8"/>
  <c r="AC56" i="3"/>
  <c r="AC56" i="8" s="1"/>
  <c r="AS53" i="8"/>
  <c r="AS56" i="3"/>
  <c r="AS56" i="8" s="1"/>
  <c r="K57" i="3"/>
  <c r="K57" i="8" s="1"/>
  <c r="K55" i="8"/>
  <c r="AA57" i="3"/>
  <c r="AA57" i="8" s="1"/>
  <c r="AA55" i="8"/>
  <c r="AQ57" i="3"/>
  <c r="AQ57" i="8" s="1"/>
  <c r="AQ55" i="8"/>
  <c r="G53" i="8"/>
  <c r="G56" i="3"/>
  <c r="G56" i="8" s="1"/>
  <c r="I57" i="3"/>
  <c r="I57" i="8" s="1"/>
  <c r="I55" i="8"/>
  <c r="J53" i="8"/>
  <c r="J56" i="3"/>
  <c r="J56" i="8" s="1"/>
  <c r="Z53" i="8"/>
  <c r="Z56" i="3"/>
  <c r="Z56" i="8" s="1"/>
  <c r="AP53" i="8"/>
  <c r="AP56" i="3"/>
  <c r="AP56" i="8" s="1"/>
  <c r="H57" i="3"/>
  <c r="H57" i="8" s="1"/>
  <c r="H55" i="8"/>
  <c r="X57" i="3"/>
  <c r="X57" i="8" s="1"/>
  <c r="X55" i="8"/>
  <c r="AN57" i="3"/>
  <c r="AN57" i="8" s="1"/>
  <c r="AN55" i="8"/>
  <c r="G420" i="8"/>
  <c r="G442" i="8" s="1"/>
  <c r="BD299" i="8"/>
  <c r="BD193" i="8"/>
  <c r="BD198" i="8"/>
  <c r="BD197" i="8"/>
  <c r="AD113" i="8"/>
  <c r="AD233" i="8" s="1"/>
  <c r="AD355" i="8" s="1"/>
  <c r="AD425" i="8" s="1"/>
  <c r="AE53" i="52"/>
  <c r="AD56" i="7"/>
  <c r="Y114" i="8"/>
  <c r="Z54" i="52"/>
  <c r="X57" i="7"/>
  <c r="Y55" i="52"/>
  <c r="X115" i="8"/>
  <c r="P53" i="52"/>
  <c r="O56" i="7"/>
  <c r="O113" i="8"/>
  <c r="AV53" i="52"/>
  <c r="AU56" i="7"/>
  <c r="AU113" i="8"/>
  <c r="Z114" i="8"/>
  <c r="AA54" i="52"/>
  <c r="I115" i="8"/>
  <c r="J55" i="52"/>
  <c r="I57" i="7"/>
  <c r="AL55" i="52"/>
  <c r="AK115" i="8"/>
  <c r="AK57" i="7"/>
  <c r="V113" i="8"/>
  <c r="V233" i="8" s="1"/>
  <c r="V355" i="8" s="1"/>
  <c r="V425" i="8" s="1"/>
  <c r="W53" i="52"/>
  <c r="V56" i="7"/>
  <c r="U114" i="8"/>
  <c r="V54" i="52"/>
  <c r="T57" i="7"/>
  <c r="U55" i="52"/>
  <c r="T115" i="8"/>
  <c r="L53" i="52"/>
  <c r="K56" i="7"/>
  <c r="K113" i="8"/>
  <c r="AR53" i="52"/>
  <c r="AQ56" i="7"/>
  <c r="AQ113" i="8"/>
  <c r="AD114" i="8"/>
  <c r="AE54" i="52"/>
  <c r="N55" i="52"/>
  <c r="M57" i="7"/>
  <c r="M115" i="8"/>
  <c r="AW115" i="8"/>
  <c r="AX55" i="52"/>
  <c r="AW57" i="7"/>
  <c r="T113" i="8"/>
  <c r="U53" i="52"/>
  <c r="T56" i="7"/>
  <c r="AJ113" i="8"/>
  <c r="AJ233" i="8" s="1"/>
  <c r="AJ355" i="8" s="1"/>
  <c r="AJ425" i="8" s="1"/>
  <c r="AK53" i="52"/>
  <c r="AJ56" i="7"/>
  <c r="AZ113" i="8"/>
  <c r="AZ233" i="8" s="1"/>
  <c r="AZ355" i="8" s="1"/>
  <c r="AZ425" i="8" s="1"/>
  <c r="BA53" i="52"/>
  <c r="AZ56" i="7"/>
  <c r="S114" i="8"/>
  <c r="T54" i="52"/>
  <c r="AI114" i="8"/>
  <c r="AJ54" i="52"/>
  <c r="AY114" i="8"/>
  <c r="AZ54" i="52"/>
  <c r="R57" i="7"/>
  <c r="S55" i="52"/>
  <c r="R115" i="8"/>
  <c r="AH57" i="7"/>
  <c r="AI55" i="52"/>
  <c r="AH115" i="8"/>
  <c r="AX57" i="7"/>
  <c r="AY55" i="52"/>
  <c r="AX115" i="8"/>
  <c r="AL113" i="8"/>
  <c r="AM53" i="52"/>
  <c r="AL56" i="7"/>
  <c r="AS114" i="8"/>
  <c r="AT54" i="52"/>
  <c r="AR57" i="7"/>
  <c r="AS55" i="52"/>
  <c r="AR115" i="8"/>
  <c r="U113" i="8"/>
  <c r="V53" i="52"/>
  <c r="U56" i="7"/>
  <c r="AK113" i="8"/>
  <c r="AK233" i="8" s="1"/>
  <c r="AK355" i="8" s="1"/>
  <c r="AK425" i="8" s="1"/>
  <c r="AL53" i="52"/>
  <c r="AK56" i="7"/>
  <c r="BA113" i="8"/>
  <c r="BB53" i="52"/>
  <c r="BA56" i="7"/>
  <c r="T114" i="8"/>
  <c r="U54" i="52"/>
  <c r="AJ114" i="8"/>
  <c r="AK54" i="52"/>
  <c r="AZ114" i="8"/>
  <c r="BA54" i="52"/>
  <c r="S57" i="7"/>
  <c r="T55" i="52"/>
  <c r="S115" i="8"/>
  <c r="S235" i="8" s="1"/>
  <c r="S357" i="8" s="1"/>
  <c r="S429" i="8" s="1"/>
  <c r="AI57" i="7"/>
  <c r="AJ55" i="52"/>
  <c r="AI115" i="8"/>
  <c r="AY57" i="7"/>
  <c r="AZ55" i="52"/>
  <c r="AY115" i="8"/>
  <c r="AX91" i="48"/>
  <c r="AL91" i="48"/>
  <c r="AQ91" i="48"/>
  <c r="AH91" i="48"/>
  <c r="AZ91" i="48"/>
  <c r="AE91" i="48"/>
  <c r="AP74" i="48"/>
  <c r="AN74" i="48"/>
  <c r="BB74" i="48"/>
  <c r="AX51" i="48"/>
  <c r="AR51" i="48"/>
  <c r="AV51" i="48"/>
  <c r="AD86" i="48"/>
  <c r="AE86" i="48"/>
  <c r="AU86" i="48"/>
  <c r="AM86" i="48"/>
  <c r="AR86" i="48"/>
  <c r="AD68" i="48"/>
  <c r="AG68" i="48"/>
  <c r="AU68" i="48"/>
  <c r="AE67" i="48"/>
  <c r="AJ70" i="48"/>
  <c r="AI70" i="48"/>
  <c r="AW84" i="48"/>
  <c r="AV84" i="48"/>
  <c r="BC60" i="48"/>
  <c r="AC57" i="48"/>
  <c r="AK67" i="48"/>
  <c r="AM62" i="48"/>
  <c r="AQ57" i="48"/>
  <c r="AC62" i="48"/>
  <c r="AN60" i="48"/>
  <c r="AZ61" i="48"/>
  <c r="AM70" i="48"/>
  <c r="AX84" i="48"/>
  <c r="AD70" i="48"/>
  <c r="AI61" i="48"/>
  <c r="BD67" i="48"/>
  <c r="AC61" i="48"/>
  <c r="AJ62" i="48"/>
  <c r="AY84" i="48"/>
  <c r="AI63" i="48"/>
  <c r="AH63" i="48"/>
  <c r="AP61" i="48"/>
  <c r="AT57" i="48"/>
  <c r="AN67" i="48"/>
  <c r="AP57" i="48"/>
  <c r="AO57" i="48"/>
  <c r="AT62" i="48"/>
  <c r="AI67" i="48"/>
  <c r="AH67" i="48"/>
  <c r="AK63" i="48"/>
  <c r="AJ63" i="48"/>
  <c r="AW67" i="48"/>
  <c r="AA62" i="48"/>
  <c r="AJ80" i="48"/>
  <c r="AY80" i="48"/>
  <c r="AN80" i="48"/>
  <c r="BB80" i="48"/>
  <c r="AC80" i="48"/>
  <c r="AG80" i="48"/>
  <c r="AH80" i="48"/>
  <c r="AP58" i="48"/>
  <c r="AJ58" i="48"/>
  <c r="Z58" i="48"/>
  <c r="AN58" i="48"/>
  <c r="BA58" i="48"/>
  <c r="AR58" i="48"/>
  <c r="AM71" i="48"/>
  <c r="Z71" i="48"/>
  <c r="AW71" i="48"/>
  <c r="AA71" i="48"/>
  <c r="AH71" i="48"/>
  <c r="AJ71" i="48"/>
  <c r="AB71" i="48"/>
  <c r="R57" i="5"/>
  <c r="R177" i="8" s="1"/>
  <c r="R175" i="8"/>
  <c r="AX56" i="5"/>
  <c r="AX176" i="8" s="1"/>
  <c r="AX173" i="8"/>
  <c r="AX294" i="8" s="1"/>
  <c r="AX415" i="8" s="1"/>
  <c r="AX424" i="8" s="1"/>
  <c r="U57" i="5"/>
  <c r="U177" i="8" s="1"/>
  <c r="U175" i="8"/>
  <c r="BA56" i="5"/>
  <c r="BA176" i="8" s="1"/>
  <c r="BA173" i="8"/>
  <c r="BA294" i="8" s="1"/>
  <c r="BA415" i="8" s="1"/>
  <c r="BA424" i="8" s="1"/>
  <c r="AB57" i="5"/>
  <c r="AB177" i="8" s="1"/>
  <c r="AB175" i="8"/>
  <c r="AU175" i="8"/>
  <c r="AU57" i="5"/>
  <c r="AU177" i="8" s="1"/>
  <c r="P57" i="5"/>
  <c r="P177" i="8" s="1"/>
  <c r="P175" i="8"/>
  <c r="S57" i="5"/>
  <c r="S177" i="8" s="1"/>
  <c r="S175" i="8"/>
  <c r="BD289" i="8"/>
  <c r="Y21" i="24"/>
  <c r="AD404" i="8"/>
  <c r="AD436" i="8" s="1"/>
  <c r="BF439" i="8"/>
  <c r="Z216" i="8"/>
  <c r="Z338" i="8" s="1"/>
  <c r="M4" i="24"/>
  <c r="I30" i="9"/>
  <c r="AP7" i="24"/>
  <c r="AO4" i="24"/>
  <c r="W17" i="24"/>
  <c r="Y4" i="24"/>
  <c r="Q21" i="24"/>
  <c r="AV216" i="8"/>
  <c r="AV338" i="8" s="1"/>
  <c r="U4" i="24"/>
  <c r="AL216" i="8"/>
  <c r="BD216" i="8" s="1"/>
  <c r="M21" i="24"/>
  <c r="R7" i="24"/>
  <c r="Q4" i="24"/>
  <c r="G7" i="25"/>
  <c r="G11" i="9"/>
  <c r="AP3" i="25"/>
  <c r="I8" i="9"/>
  <c r="I26" i="9"/>
  <c r="I11" i="9"/>
  <c r="J7" i="24"/>
  <c r="I20" i="9"/>
  <c r="Z7" i="24"/>
  <c r="I7" i="9"/>
  <c r="I27" i="9"/>
  <c r="J216" i="8"/>
  <c r="J338" i="8" s="1"/>
  <c r="AT216" i="8"/>
  <c r="AT338" i="8" s="1"/>
  <c r="AP216" i="8"/>
  <c r="AP338" i="8" s="1"/>
  <c r="V216" i="8"/>
  <c r="V338" i="8" s="1"/>
  <c r="X3" i="24"/>
  <c r="P11" i="29"/>
  <c r="AD5" i="29"/>
  <c r="Y10" i="29"/>
  <c r="AV218" i="8"/>
  <c r="AV340" i="8" s="1"/>
  <c r="G40" i="32"/>
  <c r="G34" i="9"/>
  <c r="AD40" i="32"/>
  <c r="H11" i="29"/>
  <c r="G10" i="29"/>
  <c r="X36" i="32"/>
  <c r="L11" i="29"/>
  <c r="B8" i="29"/>
  <c r="Z221" i="8"/>
  <c r="Z343" i="8" s="1"/>
  <c r="V10" i="29"/>
  <c r="G11" i="29"/>
  <c r="W11" i="29"/>
  <c r="I3" i="25"/>
  <c r="AA40" i="32"/>
  <c r="S36" i="32"/>
  <c r="AJ11" i="29"/>
  <c r="AV217" i="8"/>
  <c r="AV339" i="8" s="1"/>
  <c r="AN10" i="29"/>
  <c r="AC40" i="32"/>
  <c r="C11" i="29"/>
  <c r="Q41" i="32"/>
  <c r="AB41" i="32"/>
  <c r="J3" i="25"/>
  <c r="V40" i="32"/>
  <c r="X10" i="29"/>
  <c r="L41" i="32"/>
  <c r="AH3" i="25"/>
  <c r="AL41" i="32"/>
  <c r="AI36" i="32"/>
  <c r="N3" i="25"/>
  <c r="X220" i="8"/>
  <c r="X342" i="8" s="1"/>
  <c r="Z41" i="32"/>
  <c r="K40" i="32"/>
  <c r="AS221" i="8"/>
  <c r="AS343" i="8" s="1"/>
  <c r="M41" i="32"/>
  <c r="AU40" i="32"/>
  <c r="AF36" i="32"/>
  <c r="S5" i="29"/>
  <c r="Q220" i="8"/>
  <c r="Q342" i="8" s="1"/>
  <c r="AE18" i="24"/>
  <c r="D12" i="9"/>
  <c r="AE18" i="25"/>
  <c r="S3" i="25"/>
  <c r="H3" i="25"/>
  <c r="Q221" i="8"/>
  <c r="Q343" i="8" s="1"/>
  <c r="AB220" i="8"/>
  <c r="AB342" i="8" s="1"/>
  <c r="G9" i="9"/>
  <c r="AI42" i="32"/>
  <c r="AD15" i="29"/>
  <c r="H16" i="24"/>
  <c r="C14" i="24"/>
  <c r="G14" i="24"/>
  <c r="AB14" i="24"/>
  <c r="AA14" i="24"/>
  <c r="W14" i="24"/>
  <c r="M14" i="24"/>
  <c r="AO14" i="24"/>
  <c r="I24" i="9"/>
  <c r="C24" i="9"/>
  <c r="X14" i="24"/>
  <c r="AI14" i="24"/>
  <c r="P14" i="24"/>
  <c r="L14" i="24"/>
  <c r="AE14" i="24"/>
  <c r="B14" i="24"/>
  <c r="AC14" i="24"/>
  <c r="K14" i="24"/>
  <c r="O14" i="24"/>
  <c r="AF14" i="24"/>
  <c r="U14" i="24"/>
  <c r="E14" i="24"/>
  <c r="S14" i="24"/>
  <c r="AG14" i="24"/>
  <c r="H14" i="24"/>
  <c r="I14" i="24"/>
  <c r="AK14" i="24"/>
  <c r="Y14" i="24"/>
  <c r="T14" i="24"/>
  <c r="AM14" i="24"/>
  <c r="AN14" i="24"/>
  <c r="Q14" i="24"/>
  <c r="AJ14" i="24"/>
  <c r="D14" i="24"/>
  <c r="AP35" i="29"/>
  <c r="AQ10" i="28"/>
  <c r="F12" i="9"/>
  <c r="C10" i="28"/>
  <c r="B35" i="29"/>
  <c r="S21" i="24"/>
  <c r="E15" i="24"/>
  <c r="I25" i="9"/>
  <c r="R14" i="24"/>
  <c r="I22" i="9"/>
  <c r="C13" i="24"/>
  <c r="N3" i="24"/>
  <c r="AE15" i="29"/>
  <c r="AJ42" i="32"/>
  <c r="I10" i="24"/>
  <c r="N10" i="28"/>
  <c r="M35" i="29"/>
  <c r="C3" i="24"/>
  <c r="K3" i="24"/>
  <c r="U41" i="32"/>
  <c r="AA5" i="29"/>
  <c r="Q10" i="29"/>
  <c r="H41" i="32"/>
  <c r="J10" i="29"/>
  <c r="N5" i="29"/>
  <c r="C5" i="29"/>
  <c r="E19" i="24"/>
  <c r="AB16" i="24"/>
  <c r="AL14" i="24"/>
  <c r="AB31" i="29"/>
  <c r="AC6" i="28"/>
  <c r="H15" i="29"/>
  <c r="M42" i="32"/>
  <c r="J35" i="29"/>
  <c r="K10" i="28"/>
  <c r="G10" i="28"/>
  <c r="F35" i="29"/>
  <c r="AL15" i="29"/>
  <c r="AQ42" i="32"/>
  <c r="W13" i="24"/>
  <c r="AB12" i="24"/>
  <c r="S3" i="24"/>
  <c r="Q35" i="29"/>
  <c r="R10" i="28"/>
  <c r="C6" i="28"/>
  <c r="B31" i="29"/>
  <c r="K17" i="24"/>
  <c r="AC15" i="24"/>
  <c r="AD14" i="24"/>
  <c r="I19" i="9"/>
  <c r="V35" i="29"/>
  <c r="W10" i="28"/>
  <c r="AF8" i="24"/>
  <c r="X15" i="29"/>
  <c r="AC42" i="32"/>
  <c r="AG15" i="24"/>
  <c r="G12" i="9"/>
  <c r="AP8" i="24"/>
  <c r="AF35" i="29"/>
  <c r="AG10" i="28"/>
  <c r="AA3" i="24"/>
  <c r="AD19" i="24"/>
  <c r="T42" i="32"/>
  <c r="O15" i="29"/>
  <c r="M15" i="24"/>
  <c r="F14" i="24"/>
  <c r="Z10" i="28"/>
  <c r="Y35" i="29"/>
  <c r="G17" i="24"/>
  <c r="Y15" i="24"/>
  <c r="O13" i="24"/>
  <c r="AM10" i="28"/>
  <c r="AL35" i="29"/>
  <c r="R20" i="24"/>
  <c r="Y10" i="28"/>
  <c r="X35" i="29"/>
  <c r="E15" i="29"/>
  <c r="J42" i="32"/>
  <c r="P36" i="32"/>
  <c r="AG11" i="29"/>
  <c r="L40" i="32"/>
  <c r="O11" i="29"/>
  <c r="O40" i="32"/>
  <c r="AP10" i="29"/>
  <c r="H36" i="32"/>
  <c r="AG37" i="32"/>
  <c r="N14" i="24"/>
  <c r="D12" i="24"/>
  <c r="I18" i="9"/>
  <c r="U15" i="29"/>
  <c r="Z42" i="32"/>
  <c r="C17" i="24"/>
  <c r="U15" i="24"/>
  <c r="AP14" i="24"/>
  <c r="H12" i="24"/>
  <c r="R15" i="29"/>
  <c r="W42" i="32"/>
  <c r="AO15" i="24"/>
  <c r="Z14" i="24"/>
  <c r="J14" i="24"/>
  <c r="AE13" i="24"/>
  <c r="AN35" i="29"/>
  <c r="AO10" i="28"/>
  <c r="F3" i="24"/>
  <c r="P3" i="24"/>
  <c r="AJ3" i="24"/>
  <c r="J3" i="24"/>
  <c r="Y3" i="24"/>
  <c r="B3" i="24"/>
  <c r="C7" i="9"/>
  <c r="AF3" i="24"/>
  <c r="T3" i="24"/>
  <c r="Q3" i="24"/>
  <c r="M3" i="24"/>
  <c r="AP3" i="24"/>
  <c r="L3" i="24"/>
  <c r="AK3" i="24"/>
  <c r="Z3" i="24"/>
  <c r="AL3" i="24"/>
  <c r="AM3" i="24"/>
  <c r="AN3" i="24"/>
  <c r="AG3" i="24"/>
  <c r="W3" i="24"/>
  <c r="AB3" i="24"/>
  <c r="I3" i="24"/>
  <c r="V3" i="24"/>
  <c r="D3" i="24"/>
  <c r="R3" i="24"/>
  <c r="G3" i="24"/>
  <c r="AO3" i="24"/>
  <c r="AC3" i="24"/>
  <c r="O3" i="24"/>
  <c r="AI3" i="24"/>
  <c r="AE3" i="24"/>
  <c r="U3" i="24"/>
  <c r="AH3" i="24"/>
  <c r="E3" i="24"/>
  <c r="D16" i="24"/>
  <c r="I28" i="9"/>
  <c r="Q15" i="24"/>
  <c r="AH14" i="24"/>
  <c r="E24" i="9"/>
  <c r="V14" i="24"/>
  <c r="M8" i="24"/>
  <c r="E12" i="9"/>
  <c r="V8" i="24"/>
  <c r="AD3" i="24"/>
  <c r="M221" i="8"/>
  <c r="M343" i="8" s="1"/>
  <c r="AU37" i="32"/>
  <c r="AU217" i="8"/>
  <c r="AU339" i="8" s="1"/>
  <c r="AI37" i="32"/>
  <c r="AI217" i="8"/>
  <c r="AI339" i="8" s="1"/>
  <c r="R37" i="32"/>
  <c r="R217" i="8"/>
  <c r="R339" i="8" s="1"/>
  <c r="P218" i="8"/>
  <c r="P340" i="8" s="1"/>
  <c r="P38" i="32"/>
  <c r="K7" i="29"/>
  <c r="AI41" i="32"/>
  <c r="AD11" i="29"/>
  <c r="AI221" i="8"/>
  <c r="AI343" i="8" s="1"/>
  <c r="AO41" i="32"/>
  <c r="P3" i="25"/>
  <c r="L221" i="8"/>
  <c r="L343" i="8" s="1"/>
  <c r="AK38" i="32"/>
  <c r="AK218" i="8"/>
  <c r="AK340" i="8" s="1"/>
  <c r="AF7" i="29"/>
  <c r="AI38" i="32"/>
  <c r="AD7" i="29"/>
  <c r="AI218" i="8"/>
  <c r="AI340" i="8" s="1"/>
  <c r="H7" i="29"/>
  <c r="M38" i="32"/>
  <c r="M218" i="8"/>
  <c r="M340" i="8" s="1"/>
  <c r="AK37" i="32"/>
  <c r="AK217" i="8"/>
  <c r="AK339" i="8" s="1"/>
  <c r="AJ40" i="32"/>
  <c r="AE10" i="29"/>
  <c r="AJ220" i="8"/>
  <c r="AJ342" i="8" s="1"/>
  <c r="M37" i="32"/>
  <c r="M217" i="8"/>
  <c r="M339" i="8" s="1"/>
  <c r="U3" i="25"/>
  <c r="AU38" i="32"/>
  <c r="AU218" i="8"/>
  <c r="AU340" i="8" s="1"/>
  <c r="AP7" i="29"/>
  <c r="AJ41" i="32"/>
  <c r="AE11" i="29"/>
  <c r="AJ221" i="8"/>
  <c r="AJ343" i="8" s="1"/>
  <c r="M7" i="29"/>
  <c r="R218" i="8"/>
  <c r="R340" i="8" s="1"/>
  <c r="R38" i="32"/>
  <c r="Y3" i="25"/>
  <c r="P217" i="8"/>
  <c r="P339" i="8" s="1"/>
  <c r="P37" i="32"/>
  <c r="F37" i="9"/>
  <c r="AI40" i="32"/>
  <c r="AD10" i="29"/>
  <c r="AI220" i="8"/>
  <c r="AI342" i="8" s="1"/>
  <c r="AH40" i="32"/>
  <c r="AC10" i="29"/>
  <c r="AH220" i="8"/>
  <c r="AH342" i="8" s="1"/>
  <c r="AP37" i="32"/>
  <c r="AP217" i="8"/>
  <c r="AP339" i="8" s="1"/>
  <c r="U37" i="32"/>
  <c r="U217" i="8"/>
  <c r="U339" i="8" s="1"/>
  <c r="G40" i="9"/>
  <c r="O218" i="8"/>
  <c r="O340" i="8" s="1"/>
  <c r="O38" i="32"/>
  <c r="J7" i="29"/>
  <c r="AR217" i="8"/>
  <c r="AR339" i="8" s="1"/>
  <c r="AR37" i="32"/>
  <c r="X7" i="29"/>
  <c r="AC38" i="32"/>
  <c r="AC218" i="8"/>
  <c r="AC340" i="8" s="1"/>
  <c r="K217" i="8"/>
  <c r="K339" i="8" s="1"/>
  <c r="K37" i="32"/>
  <c r="AF40" i="32"/>
  <c r="AA10" i="29"/>
  <c r="AF220" i="8"/>
  <c r="AF342" i="8" s="1"/>
  <c r="J218" i="8"/>
  <c r="J340" i="8" s="1"/>
  <c r="J38" i="32"/>
  <c r="E7" i="29"/>
  <c r="S37" i="32"/>
  <c r="S217" i="8"/>
  <c r="S339" i="8" s="1"/>
  <c r="AN41" i="32"/>
  <c r="AI11" i="29"/>
  <c r="AN221" i="8"/>
  <c r="AN343" i="8" s="1"/>
  <c r="AA218" i="8"/>
  <c r="AA340" i="8" s="1"/>
  <c r="AA38" i="32"/>
  <c r="V7" i="29"/>
  <c r="AQ217" i="8"/>
  <c r="AQ339" i="8" s="1"/>
  <c r="AQ37" i="32"/>
  <c r="AH38" i="32"/>
  <c r="AH218" i="8"/>
  <c r="AH340" i="8" s="1"/>
  <c r="AC7" i="29"/>
  <c r="AB218" i="8"/>
  <c r="AB340" i="8" s="1"/>
  <c r="AB38" i="32"/>
  <c r="W7" i="29"/>
  <c r="T41" i="32"/>
  <c r="AI3" i="25"/>
  <c r="C3" i="25"/>
  <c r="AC11" i="29"/>
  <c r="AH41" i="32"/>
  <c r="AH221" i="8"/>
  <c r="AH343" i="8" s="1"/>
  <c r="N38" i="32"/>
  <c r="N218" i="8"/>
  <c r="N340" i="8" s="1"/>
  <c r="I7" i="29"/>
  <c r="Z38" i="32"/>
  <c r="U7" i="29"/>
  <c r="Z218" i="8"/>
  <c r="Z340" i="8" s="1"/>
  <c r="AP40" i="32"/>
  <c r="AK10" i="29"/>
  <c r="AP220" i="8"/>
  <c r="AP342" i="8" s="1"/>
  <c r="AM7" i="29"/>
  <c r="AR218" i="8"/>
  <c r="AR340" i="8" s="1"/>
  <c r="AR38" i="32"/>
  <c r="AC37" i="32"/>
  <c r="AC217" i="8"/>
  <c r="AC339" i="8" s="1"/>
  <c r="AR40" i="32"/>
  <c r="AM10" i="29"/>
  <c r="AR220" i="8"/>
  <c r="AR342" i="8" s="1"/>
  <c r="AF41" i="32"/>
  <c r="AA11" i="29"/>
  <c r="AF221" i="8"/>
  <c r="AF343" i="8" s="1"/>
  <c r="AJ7" i="29"/>
  <c r="AO218" i="8"/>
  <c r="AO340" i="8" s="1"/>
  <c r="AO38" i="32"/>
  <c r="J37" i="32"/>
  <c r="J217" i="8"/>
  <c r="J339" i="8" s="1"/>
  <c r="S218" i="8"/>
  <c r="S340" i="8" s="1"/>
  <c r="N7" i="29"/>
  <c r="S38" i="32"/>
  <c r="AE40" i="32"/>
  <c r="Z10" i="29"/>
  <c r="AE220" i="8"/>
  <c r="AE342" i="8" s="1"/>
  <c r="AA217" i="8"/>
  <c r="AA339" i="8" s="1"/>
  <c r="AA37" i="32"/>
  <c r="AK221" i="8"/>
  <c r="AK343" i="8" s="1"/>
  <c r="D37" i="9"/>
  <c r="AH37" i="32"/>
  <c r="AH217" i="8"/>
  <c r="AH339" i="8" s="1"/>
  <c r="V38" i="32"/>
  <c r="V218" i="8"/>
  <c r="V340" i="8" s="1"/>
  <c r="Q7" i="29"/>
  <c r="G37" i="9"/>
  <c r="N37" i="32"/>
  <c r="N217" i="8"/>
  <c r="N339" i="8" s="1"/>
  <c r="Z37" i="32"/>
  <c r="Z217" i="8"/>
  <c r="Z339" i="8" s="1"/>
  <c r="AP41" i="32"/>
  <c r="AK11" i="29"/>
  <c r="AP221" i="8"/>
  <c r="AP343" i="8" s="1"/>
  <c r="E37" i="9"/>
  <c r="AR221" i="8"/>
  <c r="AR343" i="8" s="1"/>
  <c r="AR41" i="32"/>
  <c r="AM11" i="29"/>
  <c r="AO37" i="32"/>
  <c r="AO217" i="8"/>
  <c r="AO339" i="8" s="1"/>
  <c r="C7" i="29"/>
  <c r="H218" i="8"/>
  <c r="H340" i="8" s="1"/>
  <c r="H38" i="32"/>
  <c r="AE41" i="32"/>
  <c r="AE221" i="8"/>
  <c r="AE343" i="8" s="1"/>
  <c r="Z11" i="29"/>
  <c r="AK40" i="32"/>
  <c r="AF10" i="29"/>
  <c r="AK220" i="8"/>
  <c r="AK342" i="8" s="1"/>
  <c r="AJ37" i="32"/>
  <c r="AJ217" i="8"/>
  <c r="AJ339" i="8" s="1"/>
  <c r="W37" i="32"/>
  <c r="W217" i="8"/>
  <c r="W339" i="8" s="1"/>
  <c r="V37" i="32"/>
  <c r="V217" i="8"/>
  <c r="V339" i="8" s="1"/>
  <c r="E39" i="9"/>
  <c r="AP218" i="8"/>
  <c r="AP340" i="8" s="1"/>
  <c r="AK7" i="29"/>
  <c r="AP38" i="32"/>
  <c r="U218" i="8"/>
  <c r="U340" i="8" s="1"/>
  <c r="P7" i="29"/>
  <c r="U38" i="32"/>
  <c r="O37" i="32"/>
  <c r="O217" i="8"/>
  <c r="O339" i="8" s="1"/>
  <c r="F7" i="29"/>
  <c r="K38" i="32"/>
  <c r="K218" i="8"/>
  <c r="K340" i="8" s="1"/>
  <c r="G39" i="9"/>
  <c r="H37" i="32"/>
  <c r="H217" i="8"/>
  <c r="H339" i="8" s="1"/>
  <c r="AN40" i="32"/>
  <c r="AI10" i="29"/>
  <c r="AN220" i="8"/>
  <c r="AN342" i="8" s="1"/>
  <c r="AL7" i="29"/>
  <c r="AQ218" i="8"/>
  <c r="AQ340" i="8" s="1"/>
  <c r="AQ38" i="32"/>
  <c r="AJ38" i="32"/>
  <c r="AE7" i="29"/>
  <c r="AJ218" i="8"/>
  <c r="AJ340" i="8" s="1"/>
  <c r="W218" i="8"/>
  <c r="W340" i="8" s="1"/>
  <c r="R7" i="29"/>
  <c r="W38" i="32"/>
  <c r="AB37" i="32"/>
  <c r="AB217" i="8"/>
  <c r="AB339" i="8" s="1"/>
  <c r="G41" i="32"/>
  <c r="G221" i="8"/>
  <c r="AT37" i="32"/>
  <c r="AT217" i="8"/>
  <c r="AT339" i="8" s="1"/>
  <c r="S41" i="32"/>
  <c r="S221" i="8"/>
  <c r="S343" i="8" s="1"/>
  <c r="N11" i="29"/>
  <c r="E11" i="29"/>
  <c r="J41" i="32"/>
  <c r="J221" i="8"/>
  <c r="J343" i="8" s="1"/>
  <c r="N8" i="25"/>
  <c r="AB6" i="25"/>
  <c r="F8" i="25"/>
  <c r="B8" i="25"/>
  <c r="C39" i="9"/>
  <c r="O8" i="25"/>
  <c r="AG8" i="25"/>
  <c r="AP8" i="25"/>
  <c r="P8" i="25"/>
  <c r="V8" i="25"/>
  <c r="AJ8" i="25"/>
  <c r="Y8" i="25"/>
  <c r="R8" i="25"/>
  <c r="J8" i="25"/>
  <c r="G8" i="25"/>
  <c r="AD3" i="25"/>
  <c r="AM37" i="32"/>
  <c r="AM217" i="8"/>
  <c r="AM339" i="8" s="1"/>
  <c r="AK6" i="25"/>
  <c r="AH6" i="25"/>
  <c r="AE6" i="25"/>
  <c r="C37" i="9"/>
  <c r="L6" i="25"/>
  <c r="AI6" i="25"/>
  <c r="T6" i="25"/>
  <c r="AG6" i="25"/>
  <c r="B6" i="25"/>
  <c r="P6" i="25"/>
  <c r="V6" i="25"/>
  <c r="AC6" i="25"/>
  <c r="AD6" i="25"/>
  <c r="D6" i="25"/>
  <c r="J6" i="25"/>
  <c r="I37" i="9"/>
  <c r="G6" i="25"/>
  <c r="O6" i="25"/>
  <c r="AF6" i="25"/>
  <c r="Y6" i="25"/>
  <c r="R6" i="25"/>
  <c r="W6" i="25"/>
  <c r="AP6" i="25"/>
  <c r="AA6" i="25"/>
  <c r="Z6" i="25"/>
  <c r="R221" i="8"/>
  <c r="R343" i="8" s="1"/>
  <c r="AN6" i="25"/>
  <c r="P40" i="32"/>
  <c r="K10" i="29"/>
  <c r="P220" i="8"/>
  <c r="P342" i="8" s="1"/>
  <c r="F3" i="25"/>
  <c r="AT40" i="32"/>
  <c r="AO10" i="29"/>
  <c r="AT220" i="8"/>
  <c r="AT342" i="8" s="1"/>
  <c r="X3" i="25"/>
  <c r="D3" i="25"/>
  <c r="E6" i="25"/>
  <c r="AJ3" i="25"/>
  <c r="V3" i="25"/>
  <c r="E34" i="9"/>
  <c r="AN7" i="25"/>
  <c r="AL10" i="29"/>
  <c r="AQ220" i="8"/>
  <c r="AQ342" i="8" s="1"/>
  <c r="AQ40" i="32"/>
  <c r="D8" i="25"/>
  <c r="AM6" i="25"/>
  <c r="C6" i="25"/>
  <c r="AM218" i="8"/>
  <c r="AM340" i="8" s="1"/>
  <c r="AM38" i="32"/>
  <c r="AH7" i="29"/>
  <c r="E40" i="9"/>
  <c r="T3" i="25"/>
  <c r="AN38" i="32"/>
  <c r="AN218" i="8"/>
  <c r="AN340" i="8" s="1"/>
  <c r="AI7" i="29"/>
  <c r="E8" i="25"/>
  <c r="AD218" i="8"/>
  <c r="AD340" i="8" s="1"/>
  <c r="AD38" i="32"/>
  <c r="Y7" i="29"/>
  <c r="F7" i="25"/>
  <c r="AF37" i="32"/>
  <c r="AF217" i="8"/>
  <c r="AF339" i="8" s="1"/>
  <c r="W3" i="25"/>
  <c r="Q38" i="32"/>
  <c r="L7" i="29"/>
  <c r="Q218" i="8"/>
  <c r="Q340" i="8" s="1"/>
  <c r="AH8" i="25"/>
  <c r="Q6" i="25"/>
  <c r="N6" i="25"/>
  <c r="AL38" i="32"/>
  <c r="AG7" i="29"/>
  <c r="AL218" i="8"/>
  <c r="AL340" i="8" s="1"/>
  <c r="M3" i="25"/>
  <c r="I37" i="32"/>
  <c r="I217" i="8"/>
  <c r="I339" i="8" s="1"/>
  <c r="H6" i="25"/>
  <c r="AO6" i="25"/>
  <c r="I42" i="9"/>
  <c r="H48" i="21"/>
  <c r="I6" i="25"/>
  <c r="T8" i="25"/>
  <c r="O3" i="25"/>
  <c r="AB8" i="25"/>
  <c r="AN37" i="32"/>
  <c r="AN217" i="8"/>
  <c r="AN339" i="8" s="1"/>
  <c r="F34" i="9"/>
  <c r="AF3" i="25"/>
  <c r="L37" i="32"/>
  <c r="L217" i="8"/>
  <c r="L339" i="8" s="1"/>
  <c r="AE37" i="32"/>
  <c r="AE217" i="8"/>
  <c r="AE339" i="8" s="1"/>
  <c r="AS37" i="32"/>
  <c r="AS217" i="8"/>
  <c r="AS339" i="8" s="1"/>
  <c r="F6" i="25"/>
  <c r="H8" i="25"/>
  <c r="K6" i="25"/>
  <c r="S6" i="25"/>
  <c r="K11" i="29"/>
  <c r="P221" i="8"/>
  <c r="P343" i="8" s="1"/>
  <c r="P41" i="32"/>
  <c r="X41" i="32"/>
  <c r="S11" i="29"/>
  <c r="X221" i="8"/>
  <c r="X343" i="8" s="1"/>
  <c r="C8" i="25"/>
  <c r="D34" i="9"/>
  <c r="L3" i="25"/>
  <c r="AC3" i="25"/>
  <c r="L38" i="32"/>
  <c r="L218" i="8"/>
  <c r="L340" i="8" s="1"/>
  <c r="G7" i="29"/>
  <c r="AE218" i="8"/>
  <c r="AE340" i="8" s="1"/>
  <c r="AE38" i="32"/>
  <c r="Z7" i="29"/>
  <c r="AT41" i="32"/>
  <c r="AO11" i="29"/>
  <c r="AT221" i="8"/>
  <c r="AT343" i="8" s="1"/>
  <c r="U8" i="25"/>
  <c r="I38" i="32"/>
  <c r="I218" i="8"/>
  <c r="I340" i="8" s="1"/>
  <c r="D7" i="29"/>
  <c r="AL6" i="25"/>
  <c r="R3" i="25"/>
  <c r="AQ221" i="8"/>
  <c r="AQ343" i="8" s="1"/>
  <c r="C36" i="9"/>
  <c r="B5" i="25"/>
  <c r="AB5" i="25"/>
  <c r="T5" i="25"/>
  <c r="M6" i="25"/>
  <c r="AN3" i="25"/>
  <c r="AA3" i="25"/>
  <c r="AN8" i="25"/>
  <c r="AT38" i="32"/>
  <c r="AT218" i="8"/>
  <c r="AT340" i="8" s="1"/>
  <c r="AO7" i="29"/>
  <c r="K3" i="25"/>
  <c r="AB3" i="25"/>
  <c r="AD37" i="32"/>
  <c r="AD217" i="8"/>
  <c r="AD339" i="8" s="1"/>
  <c r="AJ6" i="25"/>
  <c r="I8" i="25"/>
  <c r="O5" i="25"/>
  <c r="AA7" i="29"/>
  <c r="AF218" i="8"/>
  <c r="AF340" i="8" s="1"/>
  <c r="AF38" i="32"/>
  <c r="Q8" i="25"/>
  <c r="AG41" i="32"/>
  <c r="AB11" i="29"/>
  <c r="AG221" i="8"/>
  <c r="AG343" i="8" s="1"/>
  <c r="R40" i="32"/>
  <c r="M10" i="29"/>
  <c r="R220" i="8"/>
  <c r="R342" i="8" s="1"/>
  <c r="Q37" i="32"/>
  <c r="Q217" i="8"/>
  <c r="Q339" i="8" s="1"/>
  <c r="AH7" i="25"/>
  <c r="I7" i="25"/>
  <c r="S7" i="25"/>
  <c r="M7" i="25"/>
  <c r="D7" i="25"/>
  <c r="AF7" i="25"/>
  <c r="AG7" i="25"/>
  <c r="C7" i="25"/>
  <c r="O7" i="25"/>
  <c r="AI7" i="25"/>
  <c r="B7" i="25"/>
  <c r="AC7" i="25"/>
  <c r="I38" i="9"/>
  <c r="X7" i="25"/>
  <c r="AJ7" i="25"/>
  <c r="E7" i="25"/>
  <c r="AK7" i="25"/>
  <c r="L7" i="25"/>
  <c r="R7" i="25"/>
  <c r="AO7" i="25"/>
  <c r="AM7" i="25"/>
  <c r="AA7" i="25"/>
  <c r="C38" i="9"/>
  <c r="AP7" i="25"/>
  <c r="H7" i="25"/>
  <c r="AE7" i="25"/>
  <c r="N7" i="25"/>
  <c r="AD7" i="25"/>
  <c r="W7" i="25"/>
  <c r="T7" i="25"/>
  <c r="U7" i="25"/>
  <c r="Y7" i="25"/>
  <c r="J7" i="25"/>
  <c r="K7" i="25"/>
  <c r="AB7" i="25"/>
  <c r="AL7" i="25"/>
  <c r="P7" i="25"/>
  <c r="V7" i="25"/>
  <c r="Z7" i="25"/>
  <c r="Q7" i="25"/>
  <c r="X6" i="25"/>
  <c r="AM3" i="25"/>
  <c r="AL37" i="32"/>
  <c r="AL217" i="8"/>
  <c r="AL339" i="8" s="1"/>
  <c r="AN7" i="29"/>
  <c r="AS38" i="32"/>
  <c r="AS218" i="8"/>
  <c r="AS340" i="8" s="1"/>
  <c r="X8" i="25"/>
  <c r="U6" i="25"/>
  <c r="S5" i="25"/>
  <c r="G3" i="25"/>
  <c r="AZ295" i="8" l="1"/>
  <c r="AZ416" i="8" s="1"/>
  <c r="AZ426" i="8" s="1"/>
  <c r="AZ234" i="8"/>
  <c r="AZ356" i="8" s="1"/>
  <c r="AZ427" i="8" s="1"/>
  <c r="BD218" i="8"/>
  <c r="AK116" i="8"/>
  <c r="AL56" i="52"/>
  <c r="AX117" i="8"/>
  <c r="AX298" i="8" s="1"/>
  <c r="AX419" i="8" s="1"/>
  <c r="AX432" i="8" s="1"/>
  <c r="AY57" i="52"/>
  <c r="AW296" i="8"/>
  <c r="AW417" i="8" s="1"/>
  <c r="AW428" i="8" s="1"/>
  <c r="AU235" i="8"/>
  <c r="AU357" i="8" s="1"/>
  <c r="AU429" i="8" s="1"/>
  <c r="AU296" i="8"/>
  <c r="AU417" i="8" s="1"/>
  <c r="AU428" i="8" s="1"/>
  <c r="AC295" i="8"/>
  <c r="AC416" i="8" s="1"/>
  <c r="AC426" i="8" s="1"/>
  <c r="AC234" i="8"/>
  <c r="AC356" i="8" s="1"/>
  <c r="AC427" i="8" s="1"/>
  <c r="AT296" i="8"/>
  <c r="AT417" i="8" s="1"/>
  <c r="AT428" i="8" s="1"/>
  <c r="AT235" i="8"/>
  <c r="AT357" i="8" s="1"/>
  <c r="AT429" i="8" s="1"/>
  <c r="N117" i="8"/>
  <c r="N298" i="8" s="1"/>
  <c r="N419" i="8" s="1"/>
  <c r="N432" i="8" s="1"/>
  <c r="O57" i="52"/>
  <c r="AE295" i="8"/>
  <c r="AE416" i="8" s="1"/>
  <c r="AE426" i="8" s="1"/>
  <c r="AE234" i="8"/>
  <c r="AE356" i="8" s="1"/>
  <c r="AE427" i="8" s="1"/>
  <c r="AO117" i="8"/>
  <c r="AP57" i="52"/>
  <c r="AZ117" i="8"/>
  <c r="AZ298" i="8" s="1"/>
  <c r="AZ419" i="8" s="1"/>
  <c r="AZ432" i="8" s="1"/>
  <c r="BA57" i="52"/>
  <c r="AC296" i="8"/>
  <c r="AC417" i="8" s="1"/>
  <c r="AC428" i="8" s="1"/>
  <c r="AC235" i="8"/>
  <c r="AC357" i="8" s="1"/>
  <c r="AC429" i="8" s="1"/>
  <c r="AS116" i="8"/>
  <c r="AT56" i="52"/>
  <c r="Z296" i="8"/>
  <c r="Z417" i="8" s="1"/>
  <c r="Z428" i="8" s="1"/>
  <c r="Z235" i="8"/>
  <c r="Z357" i="8" s="1"/>
  <c r="Z429" i="8" s="1"/>
  <c r="AA233" i="8"/>
  <c r="AA355" i="8" s="1"/>
  <c r="AA425" i="8" s="1"/>
  <c r="AA294" i="8"/>
  <c r="AA415" i="8" s="1"/>
  <c r="AA424" i="8" s="1"/>
  <c r="AT116" i="8"/>
  <c r="AU56" i="52"/>
  <c r="BA117" i="8"/>
  <c r="BB57" i="52"/>
  <c r="N234" i="8"/>
  <c r="N356" i="8" s="1"/>
  <c r="N427" i="8" s="1"/>
  <c r="N295" i="8"/>
  <c r="N416" i="8" s="1"/>
  <c r="N426" i="8" s="1"/>
  <c r="AV296" i="8"/>
  <c r="AV417" i="8" s="1"/>
  <c r="AV428" i="8" s="1"/>
  <c r="AV235" i="8"/>
  <c r="AV357" i="8" s="1"/>
  <c r="AV429" i="8" s="1"/>
  <c r="AW295" i="8"/>
  <c r="AW416" i="8" s="1"/>
  <c r="AW426" i="8" s="1"/>
  <c r="AW234" i="8"/>
  <c r="AW356" i="8" s="1"/>
  <c r="AW427" i="8" s="1"/>
  <c r="AF237" i="8"/>
  <c r="AF359" i="8" s="1"/>
  <c r="AF433" i="8" s="1"/>
  <c r="AI296" i="8"/>
  <c r="AI417" i="8" s="1"/>
  <c r="AI428" i="8" s="1"/>
  <c r="AI235" i="8"/>
  <c r="AI357" i="8" s="1"/>
  <c r="AI429" i="8" s="1"/>
  <c r="BA116" i="8"/>
  <c r="BB56" i="52"/>
  <c r="U233" i="8"/>
  <c r="U355" i="8" s="1"/>
  <c r="U425" i="8" s="1"/>
  <c r="AL233" i="8"/>
  <c r="AL355" i="8" s="1"/>
  <c r="AL425" i="8" s="1"/>
  <c r="AH296" i="8"/>
  <c r="AH417" i="8" s="1"/>
  <c r="AH428" i="8" s="1"/>
  <c r="AH235" i="8"/>
  <c r="AH357" i="8" s="1"/>
  <c r="AH429" i="8" s="1"/>
  <c r="AZ116" i="8"/>
  <c r="BA56" i="52"/>
  <c r="T233" i="8"/>
  <c r="T355" i="8" s="1"/>
  <c r="T425" i="8" s="1"/>
  <c r="M296" i="8"/>
  <c r="M417" i="8" s="1"/>
  <c r="M428" i="8" s="1"/>
  <c r="M235" i="8"/>
  <c r="M357" i="8" s="1"/>
  <c r="M429" i="8" s="1"/>
  <c r="AD234" i="8"/>
  <c r="AD356" i="8" s="1"/>
  <c r="AD427" i="8" s="1"/>
  <c r="AD295" i="8"/>
  <c r="AD416" i="8" s="1"/>
  <c r="AD426" i="8" s="1"/>
  <c r="K294" i="8"/>
  <c r="K415" i="8" s="1"/>
  <c r="K424" i="8" s="1"/>
  <c r="K233" i="8"/>
  <c r="K355" i="8" s="1"/>
  <c r="K425" i="8" s="1"/>
  <c r="V116" i="8"/>
  <c r="W56" i="52"/>
  <c r="AK296" i="8"/>
  <c r="AK417" i="8" s="1"/>
  <c r="AK428" i="8" s="1"/>
  <c r="AK235" i="8"/>
  <c r="AK357" i="8" s="1"/>
  <c r="AK429" i="8" s="1"/>
  <c r="AU116" i="8"/>
  <c r="AV56" i="52"/>
  <c r="Y294" i="8"/>
  <c r="Y415" i="8" s="1"/>
  <c r="Y424" i="8" s="1"/>
  <c r="BD176" i="8"/>
  <c r="AE117" i="8"/>
  <c r="AE237" i="8" s="1"/>
  <c r="AE359" i="8" s="1"/>
  <c r="AE433" i="8" s="1"/>
  <c r="AF57" i="52"/>
  <c r="Q116" i="8"/>
  <c r="R56" i="52"/>
  <c r="Z116" i="8"/>
  <c r="AA56" i="52"/>
  <c r="AD117" i="8"/>
  <c r="AD298" i="8" s="1"/>
  <c r="AD419" i="8" s="1"/>
  <c r="AD432" i="8" s="1"/>
  <c r="AE57" i="52"/>
  <c r="P116" i="8"/>
  <c r="Q56" i="52"/>
  <c r="J233" i="8"/>
  <c r="J355" i="8" s="1"/>
  <c r="J425" i="8" s="1"/>
  <c r="J294" i="8"/>
  <c r="J415" i="8" s="1"/>
  <c r="J424" i="8" s="1"/>
  <c r="AC117" i="8"/>
  <c r="AD57" i="52"/>
  <c r="L235" i="8"/>
  <c r="L357" i="8" s="1"/>
  <c r="L429" i="8" s="1"/>
  <c r="L296" i="8"/>
  <c r="L417" i="8" s="1"/>
  <c r="L428" i="8" s="1"/>
  <c r="M295" i="8"/>
  <c r="M416" i="8" s="1"/>
  <c r="M426" i="8" s="1"/>
  <c r="M234" i="8"/>
  <c r="M356" i="8" s="1"/>
  <c r="M427" i="8" s="1"/>
  <c r="AW235" i="8"/>
  <c r="AW357" i="8" s="1"/>
  <c r="AW429" i="8" s="1"/>
  <c r="I296" i="8"/>
  <c r="I417" i="8" s="1"/>
  <c r="I428" i="8" s="1"/>
  <c r="BD217" i="8"/>
  <c r="AQ296" i="8"/>
  <c r="AQ417" i="8" s="1"/>
  <c r="AQ428" i="8" s="1"/>
  <c r="AQ235" i="8"/>
  <c r="AQ357" i="8" s="1"/>
  <c r="AQ429" i="8" s="1"/>
  <c r="K117" i="8"/>
  <c r="K237" i="8" s="1"/>
  <c r="K359" i="8" s="1"/>
  <c r="K433" i="8" s="1"/>
  <c r="L57" i="52"/>
  <c r="AB295" i="8"/>
  <c r="AB416" i="8" s="1"/>
  <c r="AB426" i="8" s="1"/>
  <c r="AB234" i="8"/>
  <c r="AB356" i="8" s="1"/>
  <c r="AB427" i="8" s="1"/>
  <c r="AC233" i="8"/>
  <c r="AC355" i="8" s="1"/>
  <c r="AC425" i="8" s="1"/>
  <c r="P296" i="8"/>
  <c r="P417" i="8" s="1"/>
  <c r="P428" i="8" s="1"/>
  <c r="P235" i="8"/>
  <c r="P357" i="8" s="1"/>
  <c r="P429" i="8" s="1"/>
  <c r="Q234" i="8"/>
  <c r="Q356" i="8" s="1"/>
  <c r="Q427" i="8" s="1"/>
  <c r="Q295" i="8"/>
  <c r="Q416" i="8" s="1"/>
  <c r="Q426" i="8" s="1"/>
  <c r="AP296" i="8"/>
  <c r="AP417" i="8" s="1"/>
  <c r="AP428" i="8" s="1"/>
  <c r="AP235" i="8"/>
  <c r="AP357" i="8" s="1"/>
  <c r="AP429" i="8" s="1"/>
  <c r="J117" i="8"/>
  <c r="J298" i="8" s="1"/>
  <c r="J419" i="8" s="1"/>
  <c r="J432" i="8" s="1"/>
  <c r="K57" i="52"/>
  <c r="AA234" i="8"/>
  <c r="AA356" i="8" s="1"/>
  <c r="AA427" i="8" s="1"/>
  <c r="AA295" i="8"/>
  <c r="AA416" i="8" s="1"/>
  <c r="AA426" i="8" s="1"/>
  <c r="AB233" i="8"/>
  <c r="AB355" i="8" s="1"/>
  <c r="AB425" i="8" s="1"/>
  <c r="AG117" i="8"/>
  <c r="AH57" i="52"/>
  <c r="AT295" i="8"/>
  <c r="AT416" i="8" s="1"/>
  <c r="AT426" i="8" s="1"/>
  <c r="AT234" i="8"/>
  <c r="AT356" i="8" s="1"/>
  <c r="AT427" i="8" s="1"/>
  <c r="AA116" i="8"/>
  <c r="AB56" i="52"/>
  <c r="AN117" i="8"/>
  <c r="AN298" i="8" s="1"/>
  <c r="AN419" i="8" s="1"/>
  <c r="AN432" i="8" s="1"/>
  <c r="AO57" i="52"/>
  <c r="AE233" i="8"/>
  <c r="AE355" i="8" s="1"/>
  <c r="AE425" i="8" s="1"/>
  <c r="AE294" i="8"/>
  <c r="AE415" i="8" s="1"/>
  <c r="AE424" i="8" s="1"/>
  <c r="AX116" i="8"/>
  <c r="AY56" i="52"/>
  <c r="Q235" i="8"/>
  <c r="Q357" i="8" s="1"/>
  <c r="Q429" i="8" s="1"/>
  <c r="AE298" i="8"/>
  <c r="AE419" i="8" s="1"/>
  <c r="AE432" i="8" s="1"/>
  <c r="Y296" i="8"/>
  <c r="Y417" i="8" s="1"/>
  <c r="Y428" i="8" s="1"/>
  <c r="W117" i="8"/>
  <c r="W237" i="8" s="1"/>
  <c r="W359" i="8" s="1"/>
  <c r="W433" i="8" s="1"/>
  <c r="X57" i="52"/>
  <c r="AO233" i="8"/>
  <c r="AO355" i="8" s="1"/>
  <c r="AO425" i="8" s="1"/>
  <c r="I116" i="8"/>
  <c r="J56" i="52"/>
  <c r="BB233" i="8"/>
  <c r="BB355" i="8" s="1"/>
  <c r="BB425" i="8" s="1"/>
  <c r="AL296" i="8"/>
  <c r="AL417" i="8" s="1"/>
  <c r="AL428" i="8" s="1"/>
  <c r="AL235" i="8"/>
  <c r="AL357" i="8" s="1"/>
  <c r="AL429" i="8" s="1"/>
  <c r="AN233" i="8"/>
  <c r="AN355" i="8" s="1"/>
  <c r="AN425" i="8" s="1"/>
  <c r="H116" i="8"/>
  <c r="I56" i="52"/>
  <c r="U117" i="8"/>
  <c r="V57" i="52"/>
  <c r="AY233" i="8"/>
  <c r="AY355" i="8" s="1"/>
  <c r="AY425" i="8" s="1"/>
  <c r="AY294" i="8"/>
  <c r="AY415" i="8" s="1"/>
  <c r="AY424" i="8" s="1"/>
  <c r="S116" i="8"/>
  <c r="T56" i="52"/>
  <c r="AB117" i="8"/>
  <c r="AB298" i="8" s="1"/>
  <c r="AB419" i="8" s="1"/>
  <c r="AB432" i="8" s="1"/>
  <c r="AC57" i="52"/>
  <c r="W116" i="8"/>
  <c r="X56" i="52"/>
  <c r="AP116" i="8"/>
  <c r="AQ56" i="52"/>
  <c r="AD237" i="8"/>
  <c r="AD359" i="8" s="1"/>
  <c r="AD433" i="8" s="1"/>
  <c r="G343" i="8"/>
  <c r="BD221" i="8"/>
  <c r="T234" i="8"/>
  <c r="T356" i="8" s="1"/>
  <c r="T427" i="8" s="1"/>
  <c r="T295" i="8"/>
  <c r="T416" i="8" s="1"/>
  <c r="T426" i="8" s="1"/>
  <c r="R235" i="8"/>
  <c r="R357" i="8" s="1"/>
  <c r="R429" i="8" s="1"/>
  <c r="R296" i="8"/>
  <c r="R417" i="8" s="1"/>
  <c r="R428" i="8" s="1"/>
  <c r="AY295" i="8"/>
  <c r="AY416" i="8" s="1"/>
  <c r="AY426" i="8" s="1"/>
  <c r="AY234" i="8"/>
  <c r="AY356" i="8" s="1"/>
  <c r="AY427" i="8" s="1"/>
  <c r="S295" i="8"/>
  <c r="S416" i="8" s="1"/>
  <c r="S426" i="8" s="1"/>
  <c r="S234" i="8"/>
  <c r="S356" i="8" s="1"/>
  <c r="S427" i="8" s="1"/>
  <c r="AJ116" i="8"/>
  <c r="AK56" i="52"/>
  <c r="T296" i="8"/>
  <c r="T417" i="8" s="1"/>
  <c r="T428" i="8" s="1"/>
  <c r="T235" i="8"/>
  <c r="T357" i="8" s="1"/>
  <c r="T429" i="8" s="1"/>
  <c r="U295" i="8"/>
  <c r="U416" i="8" s="1"/>
  <c r="U426" i="8" s="1"/>
  <c r="U234" i="8"/>
  <c r="U356" i="8" s="1"/>
  <c r="U427" i="8" s="1"/>
  <c r="AK117" i="8"/>
  <c r="AL57" i="52"/>
  <c r="AU233" i="8"/>
  <c r="AU355" i="8" s="1"/>
  <c r="AU425" i="8" s="1"/>
  <c r="AU294" i="8"/>
  <c r="AU415" i="8" s="1"/>
  <c r="AU424" i="8" s="1"/>
  <c r="O116" i="8"/>
  <c r="P56" i="52"/>
  <c r="X117" i="8"/>
  <c r="X298" i="8" s="1"/>
  <c r="X419" i="8" s="1"/>
  <c r="X432" i="8" s="1"/>
  <c r="Y57" i="52"/>
  <c r="AN237" i="8"/>
  <c r="AN359" i="8" s="1"/>
  <c r="AN433" i="8" s="1"/>
  <c r="BD175" i="8"/>
  <c r="O117" i="8"/>
  <c r="O237" i="8" s="1"/>
  <c r="O359" i="8" s="1"/>
  <c r="O433" i="8" s="1"/>
  <c r="P57" i="52"/>
  <c r="AF295" i="8"/>
  <c r="AF416" i="8" s="1"/>
  <c r="AF426" i="8" s="1"/>
  <c r="AF234" i="8"/>
  <c r="AF356" i="8" s="1"/>
  <c r="AF427" i="8" s="1"/>
  <c r="AF296" i="8"/>
  <c r="AF417" i="8" s="1"/>
  <c r="AF428" i="8" s="1"/>
  <c r="AF235" i="8"/>
  <c r="AF357" i="8" s="1"/>
  <c r="AF429" i="8" s="1"/>
  <c r="BB295" i="8"/>
  <c r="BB416" i="8" s="1"/>
  <c r="BB426" i="8" s="1"/>
  <c r="BB234" i="8"/>
  <c r="BB356" i="8" s="1"/>
  <c r="BB427" i="8" s="1"/>
  <c r="AI294" i="8"/>
  <c r="AI415" i="8" s="1"/>
  <c r="AI424" i="8" s="1"/>
  <c r="AI233" i="8"/>
  <c r="AI355" i="8" s="1"/>
  <c r="AI425" i="8" s="1"/>
  <c r="I295" i="8"/>
  <c r="I416" i="8" s="1"/>
  <c r="I426" i="8" s="1"/>
  <c r="I234" i="8"/>
  <c r="I356" i="8" s="1"/>
  <c r="I427" i="8" s="1"/>
  <c r="AX295" i="8"/>
  <c r="AX416" i="8" s="1"/>
  <c r="AX426" i="8" s="1"/>
  <c r="AX234" i="8"/>
  <c r="AX356" i="8" s="1"/>
  <c r="AX427" i="8" s="1"/>
  <c r="AM294" i="8"/>
  <c r="AM415" i="8" s="1"/>
  <c r="AM424" i="8" s="1"/>
  <c r="AM233" i="8"/>
  <c r="AM355" i="8" s="1"/>
  <c r="AM425" i="8" s="1"/>
  <c r="AZ237" i="8"/>
  <c r="AZ359" i="8" s="1"/>
  <c r="AZ433" i="8" s="1"/>
  <c r="AA235" i="8"/>
  <c r="AA357" i="8" s="1"/>
  <c r="AA429" i="8" s="1"/>
  <c r="AA296" i="8"/>
  <c r="AA417" i="8" s="1"/>
  <c r="AA428" i="8" s="1"/>
  <c r="AR116" i="8"/>
  <c r="AS56" i="52"/>
  <c r="G117" i="8"/>
  <c r="G237" i="8" s="1"/>
  <c r="H57" i="52"/>
  <c r="X295" i="8"/>
  <c r="X416" i="8" s="1"/>
  <c r="X426" i="8" s="1"/>
  <c r="X234" i="8"/>
  <c r="X356" i="8" s="1"/>
  <c r="X427" i="8" s="1"/>
  <c r="H296" i="8"/>
  <c r="H417" i="8" s="1"/>
  <c r="H428" i="8" s="1"/>
  <c r="H235" i="8"/>
  <c r="H357" i="8" s="1"/>
  <c r="H429" i="8" s="1"/>
  <c r="BB117" i="8"/>
  <c r="BB298" i="8" s="1"/>
  <c r="BB419" i="8" s="1"/>
  <c r="BB432" i="8" s="1"/>
  <c r="BC57" i="52"/>
  <c r="V296" i="8"/>
  <c r="V417" i="8" s="1"/>
  <c r="V428" i="8" s="1"/>
  <c r="V235" i="8"/>
  <c r="V357" i="8" s="1"/>
  <c r="V429" i="8" s="1"/>
  <c r="W234" i="8"/>
  <c r="W356" i="8" s="1"/>
  <c r="W427" i="8" s="1"/>
  <c r="W295" i="8"/>
  <c r="W416" i="8" s="1"/>
  <c r="W426" i="8" s="1"/>
  <c r="U296" i="8"/>
  <c r="U417" i="8" s="1"/>
  <c r="U428" i="8" s="1"/>
  <c r="U235" i="8"/>
  <c r="U357" i="8" s="1"/>
  <c r="U429" i="8" s="1"/>
  <c r="AL295" i="8"/>
  <c r="AL416" i="8" s="1"/>
  <c r="AL426" i="8" s="1"/>
  <c r="AL234" i="8"/>
  <c r="AL356" i="8" s="1"/>
  <c r="AL427" i="8" s="1"/>
  <c r="S233" i="8"/>
  <c r="S355" i="8" s="1"/>
  <c r="S425" i="8" s="1"/>
  <c r="S294" i="8"/>
  <c r="S415" i="8" s="1"/>
  <c r="S424" i="8" s="1"/>
  <c r="AH116" i="8"/>
  <c r="AI56" i="52"/>
  <c r="AS117" i="8"/>
  <c r="AT57" i="52"/>
  <c r="BC233" i="8"/>
  <c r="BC355" i="8" s="1"/>
  <c r="BC425" i="8" s="1"/>
  <c r="BC294" i="8"/>
  <c r="BC415" i="8" s="1"/>
  <c r="BC424" i="8" s="1"/>
  <c r="AJ296" i="8"/>
  <c r="AJ417" i="8" s="1"/>
  <c r="AJ428" i="8" s="1"/>
  <c r="AJ235" i="8"/>
  <c r="AJ357" i="8" s="1"/>
  <c r="AJ429" i="8" s="1"/>
  <c r="AK295" i="8"/>
  <c r="AK416" i="8" s="1"/>
  <c r="AK426" i="8" s="1"/>
  <c r="AK234" i="8"/>
  <c r="AK356" i="8" s="1"/>
  <c r="AK427" i="8" s="1"/>
  <c r="Y235" i="8"/>
  <c r="Y357" i="8" s="1"/>
  <c r="Y429" i="8" s="1"/>
  <c r="AY235" i="8"/>
  <c r="AY357" i="8" s="1"/>
  <c r="AY429" i="8" s="1"/>
  <c r="AY296" i="8"/>
  <c r="AY417" i="8" s="1"/>
  <c r="AY428" i="8" s="1"/>
  <c r="S117" i="8"/>
  <c r="S237" i="8" s="1"/>
  <c r="S359" i="8" s="1"/>
  <c r="S433" i="8" s="1"/>
  <c r="T57" i="52"/>
  <c r="AJ295" i="8"/>
  <c r="AJ416" i="8" s="1"/>
  <c r="AJ426" i="8" s="1"/>
  <c r="AJ234" i="8"/>
  <c r="AJ356" i="8" s="1"/>
  <c r="AJ427" i="8" s="1"/>
  <c r="AR235" i="8"/>
  <c r="AR357" i="8" s="1"/>
  <c r="AR429" i="8" s="1"/>
  <c r="AR296" i="8"/>
  <c r="AR417" i="8" s="1"/>
  <c r="AR428" i="8" s="1"/>
  <c r="AS295" i="8"/>
  <c r="AS416" i="8" s="1"/>
  <c r="AS426" i="8" s="1"/>
  <c r="AS234" i="8"/>
  <c r="AS356" i="8" s="1"/>
  <c r="AS427" i="8" s="1"/>
  <c r="AX296" i="8"/>
  <c r="AX417" i="8" s="1"/>
  <c r="AX428" i="8" s="1"/>
  <c r="AX235" i="8"/>
  <c r="AX357" i="8" s="1"/>
  <c r="AX429" i="8" s="1"/>
  <c r="R117" i="8"/>
  <c r="R298" i="8" s="1"/>
  <c r="R419" i="8" s="1"/>
  <c r="R432" i="8" s="1"/>
  <c r="S57" i="52"/>
  <c r="AI234" i="8"/>
  <c r="AI356" i="8" s="1"/>
  <c r="AI427" i="8" s="1"/>
  <c r="AI295" i="8"/>
  <c r="AI416" i="8" s="1"/>
  <c r="AI426" i="8" s="1"/>
  <c r="AW117" i="8"/>
  <c r="AX57" i="52"/>
  <c r="M117" i="8"/>
  <c r="N57" i="52"/>
  <c r="AQ233" i="8"/>
  <c r="AQ355" i="8" s="1"/>
  <c r="AQ425" i="8" s="1"/>
  <c r="AQ294" i="8"/>
  <c r="AQ415" i="8" s="1"/>
  <c r="AQ424" i="8" s="1"/>
  <c r="K116" i="8"/>
  <c r="L56" i="52"/>
  <c r="T117" i="8"/>
  <c r="T298" i="8" s="1"/>
  <c r="T419" i="8" s="1"/>
  <c r="T432" i="8" s="1"/>
  <c r="U57" i="52"/>
  <c r="X235" i="8"/>
  <c r="X357" i="8" s="1"/>
  <c r="X429" i="8" s="1"/>
  <c r="X296" i="8"/>
  <c r="X417" i="8" s="1"/>
  <c r="X428" i="8" s="1"/>
  <c r="Y234" i="8"/>
  <c r="Y356" i="8" s="1"/>
  <c r="Y427" i="8" s="1"/>
  <c r="Y295" i="8"/>
  <c r="Y416" i="8" s="1"/>
  <c r="Y426" i="8" s="1"/>
  <c r="BD442" i="8"/>
  <c r="BE442" i="8"/>
  <c r="X237" i="8"/>
  <c r="X359" i="8" s="1"/>
  <c r="X433" i="8" s="1"/>
  <c r="J237" i="8"/>
  <c r="J359" i="8" s="1"/>
  <c r="J433" i="8" s="1"/>
  <c r="V294" i="8"/>
  <c r="V415" i="8" s="1"/>
  <c r="V424" i="8" s="1"/>
  <c r="BD173" i="8"/>
  <c r="AU117" i="8"/>
  <c r="AU237" i="8" s="1"/>
  <c r="AU359" i="8" s="1"/>
  <c r="AU433" i="8" s="1"/>
  <c r="AV57" i="52"/>
  <c r="O235" i="8"/>
  <c r="O357" i="8" s="1"/>
  <c r="O429" i="8" s="1"/>
  <c r="AV295" i="8"/>
  <c r="AV416" i="8" s="1"/>
  <c r="AV426" i="8" s="1"/>
  <c r="AV234" i="8"/>
  <c r="AV356" i="8" s="1"/>
  <c r="AV427" i="8" s="1"/>
  <c r="P295" i="8"/>
  <c r="P416" i="8" s="1"/>
  <c r="P426" i="8" s="1"/>
  <c r="P234" i="8"/>
  <c r="P356" i="8" s="1"/>
  <c r="P427" i="8" s="1"/>
  <c r="AG116" i="8"/>
  <c r="AH56" i="52"/>
  <c r="AF117" i="8"/>
  <c r="AF298" i="8" s="1"/>
  <c r="AF419" i="8" s="1"/>
  <c r="AF432" i="8" s="1"/>
  <c r="AG57" i="52"/>
  <c r="AT117" i="8"/>
  <c r="AT298" i="8" s="1"/>
  <c r="AT419" i="8" s="1"/>
  <c r="AT432" i="8" s="1"/>
  <c r="AU57" i="52"/>
  <c r="N296" i="8"/>
  <c r="N417" i="8" s="1"/>
  <c r="N428" i="8" s="1"/>
  <c r="N235" i="8"/>
  <c r="N357" i="8" s="1"/>
  <c r="N429" i="8" s="1"/>
  <c r="AU234" i="8"/>
  <c r="AU356" i="8" s="1"/>
  <c r="AU427" i="8" s="1"/>
  <c r="AU295" i="8"/>
  <c r="AU416" i="8" s="1"/>
  <c r="AU426" i="8" s="1"/>
  <c r="O295" i="8"/>
  <c r="O416" i="8" s="1"/>
  <c r="O426" i="8" s="1"/>
  <c r="O234" i="8"/>
  <c r="O356" i="8" s="1"/>
  <c r="O427" i="8" s="1"/>
  <c r="AF116" i="8"/>
  <c r="AG56" i="52"/>
  <c r="V295" i="8"/>
  <c r="V416" i="8" s="1"/>
  <c r="V426" i="8" s="1"/>
  <c r="V234" i="8"/>
  <c r="V356" i="8" s="1"/>
  <c r="V427" i="8" s="1"/>
  <c r="AZ235" i="8"/>
  <c r="AZ357" i="8" s="1"/>
  <c r="AZ429" i="8" s="1"/>
  <c r="AZ296" i="8"/>
  <c r="AZ417" i="8" s="1"/>
  <c r="AZ428" i="8" s="1"/>
  <c r="BA295" i="8"/>
  <c r="BA416" i="8" s="1"/>
  <c r="BA426" i="8" s="1"/>
  <c r="BA234" i="8"/>
  <c r="BA356" i="8" s="1"/>
  <c r="BA427" i="8" s="1"/>
  <c r="J116" i="8"/>
  <c r="K56" i="52"/>
  <c r="R295" i="8"/>
  <c r="R416" i="8" s="1"/>
  <c r="R426" i="8" s="1"/>
  <c r="R234" i="8"/>
  <c r="R356" i="8" s="1"/>
  <c r="R427" i="8" s="1"/>
  <c r="G116" i="8"/>
  <c r="H56" i="52"/>
  <c r="R116" i="8"/>
  <c r="S56" i="52"/>
  <c r="M294" i="8"/>
  <c r="M415" i="8" s="1"/>
  <c r="M424" i="8" s="1"/>
  <c r="Q296" i="8"/>
  <c r="Q417" i="8" s="1"/>
  <c r="Q428" i="8" s="1"/>
  <c r="U294" i="8"/>
  <c r="U415" i="8" s="1"/>
  <c r="U424" i="8" s="1"/>
  <c r="AA117" i="8"/>
  <c r="AA237" i="8" s="1"/>
  <c r="AA359" i="8" s="1"/>
  <c r="AA433" i="8" s="1"/>
  <c r="AB57" i="52"/>
  <c r="AS233" i="8"/>
  <c r="AS355" i="8" s="1"/>
  <c r="AS425" i="8" s="1"/>
  <c r="M116" i="8"/>
  <c r="N56" i="52"/>
  <c r="N233" i="8"/>
  <c r="N355" i="8" s="1"/>
  <c r="N425" i="8" s="1"/>
  <c r="N294" i="8"/>
  <c r="N415" i="8" s="1"/>
  <c r="N424" i="8" s="1"/>
  <c r="Z117" i="8"/>
  <c r="Z298" i="8" s="1"/>
  <c r="Z419" i="8" s="1"/>
  <c r="Z432" i="8" s="1"/>
  <c r="AA57" i="52"/>
  <c r="L116" i="8"/>
  <c r="M56" i="52"/>
  <c r="Y117" i="8"/>
  <c r="Z57" i="52"/>
  <c r="AP295" i="8"/>
  <c r="AP416" i="8" s="1"/>
  <c r="AP426" i="8" s="1"/>
  <c r="AP234" i="8"/>
  <c r="AP356" i="8" s="1"/>
  <c r="AP427" i="8" s="1"/>
  <c r="AE116" i="8"/>
  <c r="AF56" i="52"/>
  <c r="AV117" i="8"/>
  <c r="AV298" i="8" s="1"/>
  <c r="AV419" i="8" s="1"/>
  <c r="AV432" i="8" s="1"/>
  <c r="AW57" i="52"/>
  <c r="AX237" i="8"/>
  <c r="AX359" i="8" s="1"/>
  <c r="AX433" i="8" s="1"/>
  <c r="BD220" i="8"/>
  <c r="I39" i="9" s="1"/>
  <c r="BC235" i="8"/>
  <c r="BC357" i="8" s="1"/>
  <c r="BC429" i="8" s="1"/>
  <c r="BC296" i="8"/>
  <c r="BC417" i="8" s="1"/>
  <c r="BC428" i="8" s="1"/>
  <c r="AM117" i="8"/>
  <c r="AM237" i="8" s="1"/>
  <c r="AM359" i="8" s="1"/>
  <c r="AM433" i="8" s="1"/>
  <c r="AN57" i="52"/>
  <c r="G235" i="8"/>
  <c r="G296" i="8"/>
  <c r="AN295" i="8"/>
  <c r="AN416" i="8" s="1"/>
  <c r="AN426" i="8" s="1"/>
  <c r="AN234" i="8"/>
  <c r="AN356" i="8" s="1"/>
  <c r="AN427" i="8" s="1"/>
  <c r="H234" i="8"/>
  <c r="H356" i="8" s="1"/>
  <c r="H427" i="8" s="1"/>
  <c r="H295" i="8"/>
  <c r="H416" i="8" s="1"/>
  <c r="H426" i="8" s="1"/>
  <c r="Y116" i="8"/>
  <c r="Z56" i="52"/>
  <c r="H117" i="8"/>
  <c r="H298" i="8" s="1"/>
  <c r="H419" i="8" s="1"/>
  <c r="H432" i="8" s="1"/>
  <c r="I57" i="52"/>
  <c r="BB296" i="8"/>
  <c r="BB417" i="8" s="1"/>
  <c r="BB428" i="8" s="1"/>
  <c r="BB235" i="8"/>
  <c r="BB357" i="8" s="1"/>
  <c r="BB429" i="8" s="1"/>
  <c r="V117" i="8"/>
  <c r="V298" i="8" s="1"/>
  <c r="V419" i="8" s="1"/>
  <c r="V432" i="8" s="1"/>
  <c r="W57" i="52"/>
  <c r="AM234" i="8"/>
  <c r="AM356" i="8" s="1"/>
  <c r="AM427" i="8" s="1"/>
  <c r="AM295" i="8"/>
  <c r="AM416" i="8" s="1"/>
  <c r="AM426" i="8" s="1"/>
  <c r="G295" i="8"/>
  <c r="G234" i="8"/>
  <c r="X116" i="8"/>
  <c r="Y56" i="52"/>
  <c r="H233" i="8"/>
  <c r="H355" i="8" s="1"/>
  <c r="H425" i="8" s="1"/>
  <c r="H294" i="8"/>
  <c r="H415" i="8" s="1"/>
  <c r="H424" i="8" s="1"/>
  <c r="AY116" i="8"/>
  <c r="AZ56" i="52"/>
  <c r="AH233" i="8"/>
  <c r="AH355" i="8" s="1"/>
  <c r="AH425" i="8" s="1"/>
  <c r="Q117" i="8"/>
  <c r="R57" i="52"/>
  <c r="AH234" i="8"/>
  <c r="AH356" i="8" s="1"/>
  <c r="AH427" i="8" s="1"/>
  <c r="AH295" i="8"/>
  <c r="AH416" i="8" s="1"/>
  <c r="AH426" i="8" s="1"/>
  <c r="W294" i="8"/>
  <c r="W415" i="8" s="1"/>
  <c r="W424" i="8" s="1"/>
  <c r="W233" i="8"/>
  <c r="W355" i="8" s="1"/>
  <c r="W425" i="8" s="1"/>
  <c r="AJ117" i="8"/>
  <c r="AJ298" i="8" s="1"/>
  <c r="AJ419" i="8" s="1"/>
  <c r="AJ432" i="8" s="1"/>
  <c r="AK57" i="52"/>
  <c r="AF294" i="8"/>
  <c r="AF415" i="8" s="1"/>
  <c r="AF424" i="8" s="1"/>
  <c r="AB294" i="8"/>
  <c r="AB415" i="8" s="1"/>
  <c r="AB424" i="8" s="1"/>
  <c r="AO296" i="8"/>
  <c r="AO417" i="8" s="1"/>
  <c r="AO428" i="8" s="1"/>
  <c r="AM296" i="8"/>
  <c r="AM417" i="8" s="1"/>
  <c r="AM428" i="8" s="1"/>
  <c r="S298" i="8"/>
  <c r="S419" i="8" s="1"/>
  <c r="S432" i="8" s="1"/>
  <c r="AY117" i="8"/>
  <c r="AY237" i="8" s="1"/>
  <c r="AY359" i="8" s="1"/>
  <c r="AY433" i="8" s="1"/>
  <c r="AZ57" i="52"/>
  <c r="AR117" i="8"/>
  <c r="AR298" i="8" s="1"/>
  <c r="AR419" i="8" s="1"/>
  <c r="AR432" i="8" s="1"/>
  <c r="AS57" i="52"/>
  <c r="S296" i="8"/>
  <c r="S417" i="8" s="1"/>
  <c r="S428" i="8" s="1"/>
  <c r="AU298" i="8"/>
  <c r="AU419" i="8" s="1"/>
  <c r="AU432" i="8" s="1"/>
  <c r="AI117" i="8"/>
  <c r="AI237" i="8" s="1"/>
  <c r="AI359" i="8" s="1"/>
  <c r="AI433" i="8" s="1"/>
  <c r="AJ57" i="52"/>
  <c r="BA233" i="8"/>
  <c r="BA355" i="8" s="1"/>
  <c r="BA425" i="8" s="1"/>
  <c r="U116" i="8"/>
  <c r="V56" i="52"/>
  <c r="AL116" i="8"/>
  <c r="AM56" i="52"/>
  <c r="AH117" i="8"/>
  <c r="AH298" i="8" s="1"/>
  <c r="AH419" i="8" s="1"/>
  <c r="AH432" i="8" s="1"/>
  <c r="AI57" i="52"/>
  <c r="T116" i="8"/>
  <c r="U56" i="52"/>
  <c r="AQ116" i="8"/>
  <c r="AR56" i="52"/>
  <c r="I117" i="8"/>
  <c r="J57" i="52"/>
  <c r="Z295" i="8"/>
  <c r="Z416" i="8" s="1"/>
  <c r="Z426" i="8" s="1"/>
  <c r="Z234" i="8"/>
  <c r="Z356" i="8" s="1"/>
  <c r="Z427" i="8" s="1"/>
  <c r="O233" i="8"/>
  <c r="O355" i="8" s="1"/>
  <c r="O425" i="8" s="1"/>
  <c r="O294" i="8"/>
  <c r="O415" i="8" s="1"/>
  <c r="O424" i="8" s="1"/>
  <c r="AD116" i="8"/>
  <c r="AE56" i="52"/>
  <c r="I235" i="8"/>
  <c r="I357" i="8" s="1"/>
  <c r="I429" i="8" s="1"/>
  <c r="G298" i="8"/>
  <c r="BD177" i="8"/>
  <c r="X294" i="8"/>
  <c r="X415" i="8" s="1"/>
  <c r="X424" i="8" s="1"/>
  <c r="T294" i="8"/>
  <c r="T415" i="8" s="1"/>
  <c r="T424" i="8" s="1"/>
  <c r="AE235" i="8"/>
  <c r="AE357" i="8" s="1"/>
  <c r="AE429" i="8" s="1"/>
  <c r="AE296" i="8"/>
  <c r="AE417" i="8" s="1"/>
  <c r="AE428" i="8" s="1"/>
  <c r="AW116" i="8"/>
  <c r="AX56" i="52"/>
  <c r="Z233" i="8"/>
  <c r="Z355" i="8" s="1"/>
  <c r="Z425" i="8" s="1"/>
  <c r="AD296" i="8"/>
  <c r="AD417" i="8" s="1"/>
  <c r="AD428" i="8" s="1"/>
  <c r="AD235" i="8"/>
  <c r="AD357" i="8" s="1"/>
  <c r="AD429" i="8" s="1"/>
  <c r="AV116" i="8"/>
  <c r="AW56" i="52"/>
  <c r="AI116" i="8"/>
  <c r="AJ56" i="52"/>
  <c r="AM116" i="8"/>
  <c r="AN56" i="52"/>
  <c r="G294" i="8"/>
  <c r="G233" i="8"/>
  <c r="L117" i="8"/>
  <c r="L298" i="8" s="1"/>
  <c r="L419" i="8" s="1"/>
  <c r="L432" i="8" s="1"/>
  <c r="M57" i="52"/>
  <c r="R233" i="8"/>
  <c r="R355" i="8" s="1"/>
  <c r="R425" i="8" s="1"/>
  <c r="R294" i="8"/>
  <c r="R415" i="8" s="1"/>
  <c r="R424" i="8" s="1"/>
  <c r="AG294" i="8"/>
  <c r="AG415" i="8" s="1"/>
  <c r="AG424" i="8" s="1"/>
  <c r="AI298" i="8"/>
  <c r="AI419" i="8" s="1"/>
  <c r="AI432" i="8" s="1"/>
  <c r="AQ117" i="8"/>
  <c r="AQ237" i="8" s="1"/>
  <c r="AQ359" i="8" s="1"/>
  <c r="AQ433" i="8" s="1"/>
  <c r="AR57" i="52"/>
  <c r="K296" i="8"/>
  <c r="K417" i="8" s="1"/>
  <c r="K428" i="8" s="1"/>
  <c r="K235" i="8"/>
  <c r="K357" i="8" s="1"/>
  <c r="K429" i="8" s="1"/>
  <c r="AR234" i="8"/>
  <c r="AR356" i="8" s="1"/>
  <c r="AR427" i="8" s="1"/>
  <c r="AR295" i="8"/>
  <c r="AR416" i="8" s="1"/>
  <c r="AR426" i="8" s="1"/>
  <c r="L295" i="8"/>
  <c r="L416" i="8" s="1"/>
  <c r="L426" i="8" s="1"/>
  <c r="L234" i="8"/>
  <c r="L356" i="8" s="1"/>
  <c r="L427" i="8" s="1"/>
  <c r="AC116" i="8"/>
  <c r="AD56" i="52"/>
  <c r="P117" i="8"/>
  <c r="P298" i="8" s="1"/>
  <c r="P419" i="8" s="1"/>
  <c r="P432" i="8" s="1"/>
  <c r="Q57" i="52"/>
  <c r="N116" i="8"/>
  <c r="O56" i="52"/>
  <c r="AP117" i="8"/>
  <c r="AP298" i="8" s="1"/>
  <c r="AP419" i="8" s="1"/>
  <c r="AP432" i="8" s="1"/>
  <c r="AQ57" i="52"/>
  <c r="J296" i="8"/>
  <c r="J417" i="8" s="1"/>
  <c r="J428" i="8" s="1"/>
  <c r="J235" i="8"/>
  <c r="J357" i="8" s="1"/>
  <c r="J429" i="8" s="1"/>
  <c r="AQ295" i="8"/>
  <c r="AQ416" i="8" s="1"/>
  <c r="AQ426" i="8" s="1"/>
  <c r="AQ234" i="8"/>
  <c r="AQ356" i="8" s="1"/>
  <c r="AQ427" i="8" s="1"/>
  <c r="K234" i="8"/>
  <c r="K356" i="8" s="1"/>
  <c r="K427" i="8" s="1"/>
  <c r="K295" i="8"/>
  <c r="K416" i="8" s="1"/>
  <c r="K426" i="8" s="1"/>
  <c r="AB116" i="8"/>
  <c r="AC56" i="52"/>
  <c r="L294" i="8"/>
  <c r="L415" i="8" s="1"/>
  <c r="L424" i="8" s="1"/>
  <c r="L233" i="8"/>
  <c r="L355" i="8" s="1"/>
  <c r="L425" i="8" s="1"/>
  <c r="J295" i="8"/>
  <c r="J416" i="8" s="1"/>
  <c r="J426" i="8" s="1"/>
  <c r="J234" i="8"/>
  <c r="J356" i="8" s="1"/>
  <c r="J427" i="8" s="1"/>
  <c r="AN296" i="8"/>
  <c r="AN417" i="8" s="1"/>
  <c r="AN428" i="8" s="1"/>
  <c r="AN235" i="8"/>
  <c r="AN357" i="8" s="1"/>
  <c r="AN429" i="8" s="1"/>
  <c r="AO295" i="8"/>
  <c r="AO416" i="8" s="1"/>
  <c r="AO426" i="8" s="1"/>
  <c r="AO234" i="8"/>
  <c r="AO356" i="8" s="1"/>
  <c r="AO427" i="8" s="1"/>
  <c r="BA235" i="8"/>
  <c r="BA357" i="8" s="1"/>
  <c r="BA429" i="8" s="1"/>
  <c r="BA296" i="8"/>
  <c r="BA417" i="8" s="1"/>
  <c r="BA428" i="8" s="1"/>
  <c r="AX233" i="8"/>
  <c r="AX355" i="8" s="1"/>
  <c r="AX425" i="8" s="1"/>
  <c r="AO235" i="8"/>
  <c r="AO357" i="8" s="1"/>
  <c r="AO429" i="8" s="1"/>
  <c r="O298" i="8"/>
  <c r="O419" i="8" s="1"/>
  <c r="O432" i="8" s="1"/>
  <c r="BC237" i="8"/>
  <c r="BC359" i="8" s="1"/>
  <c r="BC433" i="8" s="1"/>
  <c r="W235" i="8"/>
  <c r="W357" i="8" s="1"/>
  <c r="W429" i="8" s="1"/>
  <c r="W296" i="8"/>
  <c r="W417" i="8" s="1"/>
  <c r="W428" i="8" s="1"/>
  <c r="AO116" i="8"/>
  <c r="AP56" i="52"/>
  <c r="I233" i="8"/>
  <c r="I355" i="8" s="1"/>
  <c r="I425" i="8" s="1"/>
  <c r="BB116" i="8"/>
  <c r="BC56" i="52"/>
  <c r="AL117" i="8"/>
  <c r="AL298" i="8" s="1"/>
  <c r="AL419" i="8" s="1"/>
  <c r="AL432" i="8" s="1"/>
  <c r="AM57" i="52"/>
  <c r="AN116" i="8"/>
  <c r="AO56" i="52"/>
  <c r="AB296" i="8"/>
  <c r="AB417" i="8" s="1"/>
  <c r="AB428" i="8" s="1"/>
  <c r="AB235" i="8"/>
  <c r="AB357" i="8" s="1"/>
  <c r="AB429" i="8" s="1"/>
  <c r="AG295" i="8"/>
  <c r="AG416" i="8" s="1"/>
  <c r="AG426" i="8" s="1"/>
  <c r="AG234" i="8"/>
  <c r="AG356" i="8" s="1"/>
  <c r="AG427" i="8" s="1"/>
  <c r="AS296" i="8"/>
  <c r="AS417" i="8" s="1"/>
  <c r="AS428" i="8" s="1"/>
  <c r="AS235" i="8"/>
  <c r="AS357" i="8" s="1"/>
  <c r="AS429" i="8" s="1"/>
  <c r="BC297" i="8"/>
  <c r="BC418" i="8" s="1"/>
  <c r="BC430" i="8" s="1"/>
  <c r="BC236" i="8"/>
  <c r="BC358" i="8" s="1"/>
  <c r="BC431" i="8" s="1"/>
  <c r="AP233" i="8"/>
  <c r="AP355" i="8" s="1"/>
  <c r="AP425" i="8" s="1"/>
  <c r="AB237" i="8"/>
  <c r="AB359" i="8" s="1"/>
  <c r="AB433" i="8" s="1"/>
  <c r="R237" i="8"/>
  <c r="R359" i="8" s="1"/>
  <c r="R433" i="8" s="1"/>
  <c r="BC298" i="8"/>
  <c r="BC419" i="8" s="1"/>
  <c r="BC432" i="8" s="1"/>
  <c r="P294" i="8"/>
  <c r="P415" i="8" s="1"/>
  <c r="P424" i="8" s="1"/>
  <c r="AG296" i="8"/>
  <c r="AG417" i="8" s="1"/>
  <c r="AG428" i="8" s="1"/>
  <c r="AR294" i="8"/>
  <c r="AR415" i="8" s="1"/>
  <c r="AR424" i="8" s="1"/>
  <c r="AG3" i="25"/>
  <c r="AL338" i="8"/>
  <c r="S8" i="25"/>
  <c r="BF437" i="8"/>
  <c r="BG437" i="8"/>
  <c r="Q9" i="25"/>
  <c r="AF8" i="25"/>
  <c r="AJ9" i="25"/>
  <c r="E3" i="25"/>
  <c r="AP5" i="25"/>
  <c r="D40" i="9"/>
  <c r="AK3" i="25"/>
  <c r="AG9" i="25"/>
  <c r="I34" i="9"/>
  <c r="Q3" i="25"/>
  <c r="AO3" i="25"/>
  <c r="AJ5" i="25"/>
  <c r="M11" i="29"/>
  <c r="AL11" i="29"/>
  <c r="D13" i="9"/>
  <c r="P5" i="25"/>
  <c r="F9" i="25"/>
  <c r="H5" i="25"/>
  <c r="AF11" i="29"/>
  <c r="G9" i="25"/>
  <c r="N5" i="25"/>
  <c r="AL8" i="24"/>
  <c r="AN8" i="24"/>
  <c r="L8" i="25"/>
  <c r="W5" i="25"/>
  <c r="AQ41" i="32"/>
  <c r="X5" i="25"/>
  <c r="AD8" i="25"/>
  <c r="H9" i="25"/>
  <c r="F8" i="24"/>
  <c r="Y8" i="24"/>
  <c r="L9" i="25"/>
  <c r="D39" i="9"/>
  <c r="O9" i="25"/>
  <c r="R9" i="25"/>
  <c r="X9" i="25"/>
  <c r="I9" i="25"/>
  <c r="AK8" i="25"/>
  <c r="AE8" i="25"/>
  <c r="Y9" i="25"/>
  <c r="W8" i="25"/>
  <c r="W9" i="25"/>
  <c r="AM5" i="25"/>
  <c r="Q5" i="25"/>
  <c r="Z8" i="25"/>
  <c r="AD5" i="25"/>
  <c r="M5" i="25"/>
  <c r="AS41" i="32"/>
  <c r="AN11" i="29"/>
  <c r="X11" i="29"/>
  <c r="AC41" i="32"/>
  <c r="Y11" i="29"/>
  <c r="AD41" i="32"/>
  <c r="G38" i="32"/>
  <c r="B7" i="29"/>
  <c r="AL21" i="24"/>
  <c r="J11" i="29"/>
  <c r="O41" i="32"/>
  <c r="H21" i="24"/>
  <c r="R41" i="32"/>
  <c r="B11" i="29"/>
  <c r="AK41" i="32"/>
  <c r="U21" i="24"/>
  <c r="X8" i="24"/>
  <c r="I17" i="9"/>
  <c r="E21" i="24"/>
  <c r="BE436" i="8"/>
  <c r="AE21" i="24"/>
  <c r="F13" i="9"/>
  <c r="X21" i="24"/>
  <c r="V11" i="29"/>
  <c r="AA41" i="32"/>
  <c r="AG38" i="32"/>
  <c r="AB7" i="29"/>
  <c r="AP11" i="29"/>
  <c r="AU41" i="32"/>
  <c r="R21" i="24"/>
  <c r="O21" i="24"/>
  <c r="AM8" i="24"/>
  <c r="L8" i="24"/>
  <c r="S8" i="24"/>
  <c r="AA8" i="24"/>
  <c r="Z8" i="24"/>
  <c r="K8" i="24"/>
  <c r="AC8" i="24"/>
  <c r="O8" i="24"/>
  <c r="N8" i="24"/>
  <c r="AI8" i="24"/>
  <c r="AH8" i="24"/>
  <c r="T8" i="24"/>
  <c r="AJ8" i="24"/>
  <c r="B8" i="24"/>
  <c r="C12" i="9"/>
  <c r="I8" i="24"/>
  <c r="I12" i="9"/>
  <c r="H8" i="24"/>
  <c r="AD8" i="24"/>
  <c r="D8" i="24"/>
  <c r="AB8" i="24"/>
  <c r="W8" i="24"/>
  <c r="R8" i="24"/>
  <c r="AO8" i="24"/>
  <c r="E8" i="24"/>
  <c r="U8" i="24"/>
  <c r="AK8" i="24"/>
  <c r="AG8" i="24"/>
  <c r="AE8" i="24"/>
  <c r="C8" i="24"/>
  <c r="P8" i="24"/>
  <c r="Q11" i="29"/>
  <c r="V41" i="32"/>
  <c r="F11" i="29"/>
  <c r="K41" i="32"/>
  <c r="AM6" i="24"/>
  <c r="AN6" i="24"/>
  <c r="Q6" i="24"/>
  <c r="AJ6" i="24"/>
  <c r="F6" i="24"/>
  <c r="AL6" i="24"/>
  <c r="AD6" i="24"/>
  <c r="O6" i="24"/>
  <c r="M6" i="24"/>
  <c r="E6" i="24"/>
  <c r="AO6" i="24"/>
  <c r="R6" i="24"/>
  <c r="D6" i="24"/>
  <c r="T6" i="24"/>
  <c r="AC6" i="24"/>
  <c r="AA6" i="24"/>
  <c r="AK6" i="24"/>
  <c r="G6" i="24"/>
  <c r="H6" i="24"/>
  <c r="Z6" i="24"/>
  <c r="B6" i="24"/>
  <c r="I10" i="9"/>
  <c r="AG6" i="24"/>
  <c r="I6" i="24"/>
  <c r="X6" i="24"/>
  <c r="C10" i="9"/>
  <c r="W6" i="24"/>
  <c r="AH6" i="24"/>
  <c r="AP6" i="24"/>
  <c r="U6" i="24"/>
  <c r="J6" i="24"/>
  <c r="S6" i="24"/>
  <c r="AF6" i="24"/>
  <c r="C6" i="24"/>
  <c r="K6" i="24"/>
  <c r="AE6" i="24"/>
  <c r="L6" i="24"/>
  <c r="N6" i="24"/>
  <c r="AI6" i="24"/>
  <c r="V6" i="24"/>
  <c r="AB6" i="24"/>
  <c r="Y6" i="24"/>
  <c r="P6" i="24"/>
  <c r="I15" i="9"/>
  <c r="H48" i="20"/>
  <c r="Q8" i="24"/>
  <c r="J8" i="24"/>
  <c r="G8" i="24"/>
  <c r="AD21" i="24"/>
  <c r="F36" i="9"/>
  <c r="AF5" i="25"/>
  <c r="U9" i="25"/>
  <c r="P9" i="25"/>
  <c r="AH9" i="25"/>
  <c r="K5" i="25"/>
  <c r="D9" i="25"/>
  <c r="C9" i="25"/>
  <c r="T9" i="25"/>
  <c r="C5" i="25"/>
  <c r="AE5" i="25"/>
  <c r="AN9" i="25"/>
  <c r="V9" i="25"/>
  <c r="AA8" i="25"/>
  <c r="G36" i="9"/>
  <c r="U5" i="25"/>
  <c r="E36" i="9"/>
  <c r="V5" i="25"/>
  <c r="I5" i="25"/>
  <c r="J5" i="25"/>
  <c r="E5" i="25"/>
  <c r="AI8" i="25"/>
  <c r="AC8" i="25"/>
  <c r="R5" i="25"/>
  <c r="AK5" i="25"/>
  <c r="F39" i="9"/>
  <c r="F40" i="9"/>
  <c r="AC5" i="25"/>
  <c r="F5" i="25"/>
  <c r="AM8" i="25"/>
  <c r="AL5" i="25"/>
  <c r="AB9" i="25"/>
  <c r="D5" i="25"/>
  <c r="AO9" i="25"/>
  <c r="S9" i="25"/>
  <c r="K9" i="25"/>
  <c r="AG5" i="25"/>
  <c r="AH5" i="25"/>
  <c r="AL8" i="25"/>
  <c r="K8" i="25"/>
  <c r="AN5" i="25"/>
  <c r="AL9" i="25"/>
  <c r="L5" i="25"/>
  <c r="D36" i="9"/>
  <c r="AI5" i="25"/>
  <c r="AO8" i="25"/>
  <c r="AA9" i="25"/>
  <c r="Z9" i="25"/>
  <c r="I40" i="9"/>
  <c r="B9" i="25"/>
  <c r="AI9" i="25"/>
  <c r="AD9" i="25"/>
  <c r="C40" i="9"/>
  <c r="AE9" i="25"/>
  <c r="AF9" i="25"/>
  <c r="J9" i="25"/>
  <c r="AK9" i="25"/>
  <c r="AP9" i="25"/>
  <c r="AC9" i="25"/>
  <c r="AM9" i="25"/>
  <c r="M8" i="25"/>
  <c r="AA5" i="25"/>
  <c r="AO5" i="25"/>
  <c r="I36" i="9"/>
  <c r="Z5" i="25"/>
  <c r="G5" i="25"/>
  <c r="Y5" i="25"/>
  <c r="M9" i="25"/>
  <c r="E9" i="25"/>
  <c r="N9" i="25"/>
  <c r="AI297" i="8" l="1"/>
  <c r="AI418" i="8" s="1"/>
  <c r="AI430" i="8" s="1"/>
  <c r="AI236" i="8"/>
  <c r="AI358" i="8" s="1"/>
  <c r="AI431" i="8" s="1"/>
  <c r="U297" i="8"/>
  <c r="U418" i="8" s="1"/>
  <c r="U430" i="8" s="1"/>
  <c r="U236" i="8"/>
  <c r="U358" i="8" s="1"/>
  <c r="U431" i="8" s="1"/>
  <c r="AR297" i="8"/>
  <c r="AR418" i="8" s="1"/>
  <c r="AR430" i="8" s="1"/>
  <c r="AR236" i="8"/>
  <c r="AR358" i="8" s="1"/>
  <c r="AR431" i="8" s="1"/>
  <c r="AC298" i="8"/>
  <c r="AC419" i="8" s="1"/>
  <c r="AC432" i="8" s="1"/>
  <c r="AC237" i="8"/>
  <c r="AC359" i="8" s="1"/>
  <c r="AC433" i="8" s="1"/>
  <c r="P297" i="8"/>
  <c r="P418" i="8" s="1"/>
  <c r="P430" i="8" s="1"/>
  <c r="P236" i="8"/>
  <c r="P358" i="8" s="1"/>
  <c r="P431" i="8" s="1"/>
  <c r="Z297" i="8"/>
  <c r="Z418" i="8" s="1"/>
  <c r="Z430" i="8" s="1"/>
  <c r="Z236" i="8"/>
  <c r="Z358" i="8" s="1"/>
  <c r="Z431" i="8" s="1"/>
  <c r="BA297" i="8"/>
  <c r="BA418" i="8" s="1"/>
  <c r="BA430" i="8" s="1"/>
  <c r="BA236" i="8"/>
  <c r="BA358" i="8" s="1"/>
  <c r="BA431" i="8" s="1"/>
  <c r="Z237" i="8"/>
  <c r="Z359" i="8" s="1"/>
  <c r="Z433" i="8" s="1"/>
  <c r="H237" i="8"/>
  <c r="H359" i="8" s="1"/>
  <c r="H433" i="8" s="1"/>
  <c r="AK297" i="8"/>
  <c r="AK418" i="8" s="1"/>
  <c r="AK430" i="8" s="1"/>
  <c r="AK236" i="8"/>
  <c r="AK358" i="8" s="1"/>
  <c r="AK431" i="8" s="1"/>
  <c r="AH237" i="8"/>
  <c r="AH359" i="8" s="1"/>
  <c r="AH433" i="8" s="1"/>
  <c r="AH236" i="8"/>
  <c r="AH358" i="8" s="1"/>
  <c r="AH431" i="8" s="1"/>
  <c r="AH297" i="8"/>
  <c r="AH418" i="8" s="1"/>
  <c r="AH430" i="8" s="1"/>
  <c r="AN297" i="8"/>
  <c r="AN418" i="8" s="1"/>
  <c r="AN430" i="8" s="1"/>
  <c r="AN236" i="8"/>
  <c r="AN358" i="8" s="1"/>
  <c r="AN431" i="8" s="1"/>
  <c r="AY297" i="8"/>
  <c r="AY418" i="8" s="1"/>
  <c r="AY430" i="8" s="1"/>
  <c r="AY236" i="8"/>
  <c r="AY358" i="8" s="1"/>
  <c r="AY431" i="8" s="1"/>
  <c r="X297" i="8"/>
  <c r="X418" i="8" s="1"/>
  <c r="X430" i="8" s="1"/>
  <c r="X236" i="8"/>
  <c r="X358" i="8" s="1"/>
  <c r="X431" i="8" s="1"/>
  <c r="AJ237" i="8"/>
  <c r="AJ359" i="8" s="1"/>
  <c r="AJ433" i="8" s="1"/>
  <c r="J236" i="8"/>
  <c r="J358" i="8" s="1"/>
  <c r="J431" i="8" s="1"/>
  <c r="J297" i="8"/>
  <c r="J418" i="8" s="1"/>
  <c r="J430" i="8" s="1"/>
  <c r="AF297" i="8"/>
  <c r="AF418" i="8" s="1"/>
  <c r="AF430" i="8" s="1"/>
  <c r="AF236" i="8"/>
  <c r="AF358" i="8" s="1"/>
  <c r="AF431" i="8" s="1"/>
  <c r="AG297" i="8"/>
  <c r="AG418" i="8" s="1"/>
  <c r="AG430" i="8" s="1"/>
  <c r="AG236" i="8"/>
  <c r="AG358" i="8" s="1"/>
  <c r="AG431" i="8" s="1"/>
  <c r="AY298" i="8"/>
  <c r="AY419" i="8" s="1"/>
  <c r="AY432" i="8" s="1"/>
  <c r="AW298" i="8"/>
  <c r="AW419" i="8" s="1"/>
  <c r="AW432" i="8" s="1"/>
  <c r="AW237" i="8"/>
  <c r="AW359" i="8" s="1"/>
  <c r="AW433" i="8" s="1"/>
  <c r="O297" i="8"/>
  <c r="O418" i="8" s="1"/>
  <c r="O430" i="8" s="1"/>
  <c r="O236" i="8"/>
  <c r="O358" i="8" s="1"/>
  <c r="O431" i="8" s="1"/>
  <c r="AK237" i="8"/>
  <c r="AK359" i="8" s="1"/>
  <c r="AK433" i="8" s="1"/>
  <c r="AK298" i="8"/>
  <c r="AK419" i="8" s="1"/>
  <c r="AK432" i="8" s="1"/>
  <c r="AT237" i="8"/>
  <c r="AT359" i="8" s="1"/>
  <c r="AT433" i="8" s="1"/>
  <c r="AP297" i="8"/>
  <c r="AP418" i="8" s="1"/>
  <c r="AP430" i="8" s="1"/>
  <c r="AP236" i="8"/>
  <c r="AP358" i="8" s="1"/>
  <c r="AP431" i="8" s="1"/>
  <c r="H297" i="8"/>
  <c r="H418" i="8" s="1"/>
  <c r="H430" i="8" s="1"/>
  <c r="H236" i="8"/>
  <c r="H358" i="8" s="1"/>
  <c r="H431" i="8" s="1"/>
  <c r="AA297" i="8"/>
  <c r="AA418" i="8" s="1"/>
  <c r="AA430" i="8" s="1"/>
  <c r="AA236" i="8"/>
  <c r="AA358" i="8" s="1"/>
  <c r="AA431" i="8" s="1"/>
  <c r="AG298" i="8"/>
  <c r="AG419" i="8" s="1"/>
  <c r="AG432" i="8" s="1"/>
  <c r="AG237" i="8"/>
  <c r="AG359" i="8" s="1"/>
  <c r="AG433" i="8" s="1"/>
  <c r="AU297" i="8"/>
  <c r="AU418" i="8" s="1"/>
  <c r="AU430" i="8" s="1"/>
  <c r="AU236" i="8"/>
  <c r="AU358" i="8" s="1"/>
  <c r="AU431" i="8" s="1"/>
  <c r="V236" i="8"/>
  <c r="V358" i="8" s="1"/>
  <c r="V431" i="8" s="1"/>
  <c r="V297" i="8"/>
  <c r="V418" i="8" s="1"/>
  <c r="V430" i="8" s="1"/>
  <c r="BA237" i="8"/>
  <c r="BA359" i="8" s="1"/>
  <c r="BA433" i="8" s="1"/>
  <c r="BA298" i="8"/>
  <c r="BA419" i="8" s="1"/>
  <c r="BA432" i="8" s="1"/>
  <c r="AS297" i="8"/>
  <c r="AS418" i="8" s="1"/>
  <c r="AS430" i="8" s="1"/>
  <c r="AS236" i="8"/>
  <c r="AS358" i="8" s="1"/>
  <c r="AS431" i="8" s="1"/>
  <c r="AO237" i="8"/>
  <c r="AO359" i="8" s="1"/>
  <c r="AO433" i="8" s="1"/>
  <c r="AO298" i="8"/>
  <c r="AO419" i="8" s="1"/>
  <c r="AO432" i="8" s="1"/>
  <c r="AQ298" i="8"/>
  <c r="AQ419" i="8" s="1"/>
  <c r="AQ432" i="8" s="1"/>
  <c r="AD297" i="8"/>
  <c r="AD418" i="8" s="1"/>
  <c r="AD430" i="8" s="1"/>
  <c r="AD236" i="8"/>
  <c r="AD358" i="8" s="1"/>
  <c r="AD431" i="8" s="1"/>
  <c r="AQ297" i="8"/>
  <c r="AQ418" i="8" s="1"/>
  <c r="AQ430" i="8" s="1"/>
  <c r="AQ236" i="8"/>
  <c r="AQ358" i="8" s="1"/>
  <c r="AQ431" i="8" s="1"/>
  <c r="G419" i="8"/>
  <c r="G432" i="8" s="1"/>
  <c r="L297" i="8"/>
  <c r="L418" i="8" s="1"/>
  <c r="L430" i="8" s="1"/>
  <c r="L236" i="8"/>
  <c r="L358" i="8" s="1"/>
  <c r="L431" i="8" s="1"/>
  <c r="G297" i="8"/>
  <c r="G236" i="8"/>
  <c r="AB297" i="8"/>
  <c r="AB418" i="8" s="1"/>
  <c r="AB430" i="8" s="1"/>
  <c r="AB236" i="8"/>
  <c r="AB358" i="8" s="1"/>
  <c r="AB431" i="8" s="1"/>
  <c r="AV297" i="8"/>
  <c r="AV418" i="8" s="1"/>
  <c r="AV430" i="8" s="1"/>
  <c r="AV236" i="8"/>
  <c r="AV358" i="8" s="1"/>
  <c r="AV431" i="8" s="1"/>
  <c r="I237" i="8"/>
  <c r="I359" i="8" s="1"/>
  <c r="I433" i="8" s="1"/>
  <c r="I298" i="8"/>
  <c r="I419" i="8" s="1"/>
  <c r="I432" i="8" s="1"/>
  <c r="T297" i="8"/>
  <c r="T418" i="8" s="1"/>
  <c r="T430" i="8" s="1"/>
  <c r="T236" i="8"/>
  <c r="T358" i="8" s="1"/>
  <c r="T431" i="8" s="1"/>
  <c r="AL236" i="8"/>
  <c r="AL358" i="8" s="1"/>
  <c r="AL431" i="8" s="1"/>
  <c r="AL297" i="8"/>
  <c r="AL418" i="8" s="1"/>
  <c r="AL430" i="8" s="1"/>
  <c r="Q298" i="8"/>
  <c r="Q419" i="8" s="1"/>
  <c r="Q432" i="8" s="1"/>
  <c r="Q237" i="8"/>
  <c r="Q359" i="8" s="1"/>
  <c r="Q433" i="8" s="1"/>
  <c r="G356" i="8"/>
  <c r="G427" i="8" s="1"/>
  <c r="BD234" i="8"/>
  <c r="BD296" i="8"/>
  <c r="G417" i="8"/>
  <c r="G428" i="8" s="1"/>
  <c r="P237" i="8"/>
  <c r="P359" i="8" s="1"/>
  <c r="P433" i="8" s="1"/>
  <c r="K298" i="8"/>
  <c r="K419" i="8" s="1"/>
  <c r="K432" i="8" s="1"/>
  <c r="AS298" i="8"/>
  <c r="AS419" i="8" s="1"/>
  <c r="AS432" i="8" s="1"/>
  <c r="AS237" i="8"/>
  <c r="AS359" i="8" s="1"/>
  <c r="AS433" i="8" s="1"/>
  <c r="G359" i="8"/>
  <c r="G433" i="8" s="1"/>
  <c r="AM298" i="8"/>
  <c r="AM419" i="8" s="1"/>
  <c r="AM432" i="8" s="1"/>
  <c r="L237" i="8"/>
  <c r="L359" i="8" s="1"/>
  <c r="L433" i="8" s="1"/>
  <c r="Q297" i="8"/>
  <c r="Q418" i="8" s="1"/>
  <c r="Q430" i="8" s="1"/>
  <c r="Q236" i="8"/>
  <c r="Q358" i="8" s="1"/>
  <c r="Q431" i="8" s="1"/>
  <c r="W298" i="8"/>
  <c r="W419" i="8" s="1"/>
  <c r="W432" i="8" s="1"/>
  <c r="AZ297" i="8"/>
  <c r="AZ418" i="8" s="1"/>
  <c r="AZ430" i="8" s="1"/>
  <c r="AZ236" i="8"/>
  <c r="AZ358" i="8" s="1"/>
  <c r="AZ431" i="8" s="1"/>
  <c r="N237" i="8"/>
  <c r="N359" i="8" s="1"/>
  <c r="N433" i="8" s="1"/>
  <c r="V237" i="8"/>
  <c r="V359" i="8" s="1"/>
  <c r="V433" i="8" s="1"/>
  <c r="AO297" i="8"/>
  <c r="AO418" i="8" s="1"/>
  <c r="AO430" i="8" s="1"/>
  <c r="AO236" i="8"/>
  <c r="AO358" i="8" s="1"/>
  <c r="AO431" i="8" s="1"/>
  <c r="N236" i="8"/>
  <c r="N358" i="8" s="1"/>
  <c r="N431" i="8" s="1"/>
  <c r="N297" i="8"/>
  <c r="N418" i="8" s="1"/>
  <c r="N430" i="8" s="1"/>
  <c r="AC297" i="8"/>
  <c r="AC418" i="8" s="1"/>
  <c r="AC430" i="8" s="1"/>
  <c r="AC236" i="8"/>
  <c r="AC358" i="8" s="1"/>
  <c r="AC431" i="8" s="1"/>
  <c r="BD294" i="8"/>
  <c r="G415" i="8"/>
  <c r="G424" i="8" s="1"/>
  <c r="BB236" i="8"/>
  <c r="BB358" i="8" s="1"/>
  <c r="BB431" i="8" s="1"/>
  <c r="BB297" i="8"/>
  <c r="BB418" i="8" s="1"/>
  <c r="BB430" i="8" s="1"/>
  <c r="Y297" i="8"/>
  <c r="Y418" i="8" s="1"/>
  <c r="Y430" i="8" s="1"/>
  <c r="Y236" i="8"/>
  <c r="Y358" i="8" s="1"/>
  <c r="Y431" i="8" s="1"/>
  <c r="AM297" i="8"/>
  <c r="AM418" i="8" s="1"/>
  <c r="AM430" i="8" s="1"/>
  <c r="AM236" i="8"/>
  <c r="AM358" i="8" s="1"/>
  <c r="AM431" i="8" s="1"/>
  <c r="G355" i="8"/>
  <c r="G425" i="8" s="1"/>
  <c r="BD233" i="8"/>
  <c r="AW297" i="8"/>
  <c r="AW418" i="8" s="1"/>
  <c r="AW430" i="8" s="1"/>
  <c r="AW236" i="8"/>
  <c r="AW358" i="8" s="1"/>
  <c r="AW431" i="8" s="1"/>
  <c r="BD295" i="8"/>
  <c r="G416" i="8"/>
  <c r="G426" i="8" s="1"/>
  <c r="BE426" i="8" s="1"/>
  <c r="G357" i="8"/>
  <c r="G429" i="8" s="1"/>
  <c r="BD235" i="8"/>
  <c r="AV237" i="8"/>
  <c r="AV359" i="8" s="1"/>
  <c r="AV433" i="8" s="1"/>
  <c r="AE297" i="8"/>
  <c r="AE418" i="8" s="1"/>
  <c r="AE430" i="8" s="1"/>
  <c r="AE236" i="8"/>
  <c r="AE358" i="8" s="1"/>
  <c r="AE431" i="8" s="1"/>
  <c r="Y237" i="8"/>
  <c r="Y359" i="8" s="1"/>
  <c r="Y433" i="8" s="1"/>
  <c r="Y298" i="8"/>
  <c r="Y419" i="8" s="1"/>
  <c r="Y432" i="8" s="1"/>
  <c r="M297" i="8"/>
  <c r="M418" i="8" s="1"/>
  <c r="M430" i="8" s="1"/>
  <c r="M236" i="8"/>
  <c r="M358" i="8" s="1"/>
  <c r="M431" i="8" s="1"/>
  <c r="BB237" i="8"/>
  <c r="BB359" i="8" s="1"/>
  <c r="BB433" i="8" s="1"/>
  <c r="R297" i="8"/>
  <c r="R418" i="8" s="1"/>
  <c r="R430" i="8" s="1"/>
  <c r="R236" i="8"/>
  <c r="R358" i="8" s="1"/>
  <c r="R431" i="8" s="1"/>
  <c r="K297" i="8"/>
  <c r="K418" i="8" s="1"/>
  <c r="K430" i="8" s="1"/>
  <c r="K236" i="8"/>
  <c r="K358" i="8" s="1"/>
  <c r="K431" i="8" s="1"/>
  <c r="M298" i="8"/>
  <c r="M419" i="8" s="1"/>
  <c r="M432" i="8" s="1"/>
  <c r="M237" i="8"/>
  <c r="M359" i="8" s="1"/>
  <c r="M433" i="8" s="1"/>
  <c r="AJ297" i="8"/>
  <c r="AJ418" i="8" s="1"/>
  <c r="AJ430" i="8" s="1"/>
  <c r="AJ236" i="8"/>
  <c r="AJ358" i="8" s="1"/>
  <c r="AJ431" i="8" s="1"/>
  <c r="AA298" i="8"/>
  <c r="AA419" i="8" s="1"/>
  <c r="AA432" i="8" s="1"/>
  <c r="AR237" i="8"/>
  <c r="AR359" i="8" s="1"/>
  <c r="AR433" i="8" s="1"/>
  <c r="W297" i="8"/>
  <c r="W418" i="8" s="1"/>
  <c r="W430" i="8" s="1"/>
  <c r="W236" i="8"/>
  <c r="W358" i="8" s="1"/>
  <c r="W431" i="8" s="1"/>
  <c r="S297" i="8"/>
  <c r="S418" i="8" s="1"/>
  <c r="S430" i="8" s="1"/>
  <c r="S236" i="8"/>
  <c r="S358" i="8" s="1"/>
  <c r="S431" i="8" s="1"/>
  <c r="U237" i="8"/>
  <c r="U359" i="8" s="1"/>
  <c r="U433" i="8" s="1"/>
  <c r="U298" i="8"/>
  <c r="U419" i="8" s="1"/>
  <c r="U432" i="8" s="1"/>
  <c r="I297" i="8"/>
  <c r="I418" i="8" s="1"/>
  <c r="I430" i="8" s="1"/>
  <c r="I236" i="8"/>
  <c r="I358" i="8" s="1"/>
  <c r="I431" i="8" s="1"/>
  <c r="AX297" i="8"/>
  <c r="AX418" i="8" s="1"/>
  <c r="AX430" i="8" s="1"/>
  <c r="AX236" i="8"/>
  <c r="AX358" i="8" s="1"/>
  <c r="AX431" i="8" s="1"/>
  <c r="AL237" i="8"/>
  <c r="AL359" i="8" s="1"/>
  <c r="AL433" i="8" s="1"/>
  <c r="AT236" i="8"/>
  <c r="AT358" i="8" s="1"/>
  <c r="AT431" i="8" s="1"/>
  <c r="AT297" i="8"/>
  <c r="AT418" i="8" s="1"/>
  <c r="AT430" i="8" s="1"/>
  <c r="T237" i="8"/>
  <c r="T359" i="8" s="1"/>
  <c r="T433" i="8" s="1"/>
  <c r="AP237" i="8"/>
  <c r="AP359" i="8" s="1"/>
  <c r="AP433" i="8" s="1"/>
  <c r="BG433" i="8"/>
  <c r="BD436" i="8"/>
  <c r="BD434" i="8"/>
  <c r="BE434" i="8"/>
  <c r="Q9" i="24"/>
  <c r="AB5" i="24"/>
  <c r="B9" i="24"/>
  <c r="C13" i="9"/>
  <c r="I13" i="9"/>
  <c r="I9" i="24"/>
  <c r="D9" i="24"/>
  <c r="U9" i="24"/>
  <c r="AK9" i="24"/>
  <c r="AO9" i="24"/>
  <c r="N9" i="24"/>
  <c r="E9" i="24"/>
  <c r="AD9" i="24"/>
  <c r="Z9" i="24"/>
  <c r="AH9" i="24"/>
  <c r="AC9" i="24"/>
  <c r="R9" i="24"/>
  <c r="T9" i="24"/>
  <c r="L9" i="24"/>
  <c r="AJ9" i="24"/>
  <c r="P9" i="24"/>
  <c r="AA9" i="24"/>
  <c r="AB9" i="24"/>
  <c r="AI9" i="24"/>
  <c r="AG9" i="24"/>
  <c r="K9" i="24"/>
  <c r="W9" i="24"/>
  <c r="AM9" i="24"/>
  <c r="G9" i="24"/>
  <c r="O9" i="24"/>
  <c r="AE9" i="24"/>
  <c r="H9" i="24"/>
  <c r="C9" i="24"/>
  <c r="S9" i="24"/>
  <c r="M5" i="24"/>
  <c r="K5" i="24"/>
  <c r="B5" i="24"/>
  <c r="AF5" i="24"/>
  <c r="U5" i="24"/>
  <c r="T5" i="24"/>
  <c r="G5" i="24"/>
  <c r="P5" i="24"/>
  <c r="Q5" i="24"/>
  <c r="S5" i="24"/>
  <c r="O5" i="24"/>
  <c r="AK5" i="24"/>
  <c r="AM5" i="24"/>
  <c r="C9" i="9"/>
  <c r="AL5" i="24"/>
  <c r="L5" i="24"/>
  <c r="C5" i="24"/>
  <c r="AE5" i="24"/>
  <c r="I9" i="9"/>
  <c r="Z5" i="24"/>
  <c r="AG5" i="24"/>
  <c r="AI5" i="24"/>
  <c r="R5" i="24"/>
  <c r="E5" i="24"/>
  <c r="V5" i="24"/>
  <c r="AD5" i="24"/>
  <c r="AJ5" i="24"/>
  <c r="F5" i="24"/>
  <c r="AN5" i="24"/>
  <c r="AH5" i="24"/>
  <c r="H5" i="24"/>
  <c r="AP5" i="24"/>
  <c r="N5" i="24"/>
  <c r="J5" i="24"/>
  <c r="D5" i="24"/>
  <c r="X5" i="24"/>
  <c r="W5" i="24"/>
  <c r="AA5" i="24"/>
  <c r="AO5" i="24"/>
  <c r="I5" i="24"/>
  <c r="AC5" i="24"/>
  <c r="Y5" i="24"/>
  <c r="X9" i="24"/>
  <c r="F9" i="24"/>
  <c r="M9" i="24"/>
  <c r="Y9" i="24"/>
  <c r="AF9" i="24"/>
  <c r="AL9" i="24"/>
  <c r="J9" i="24"/>
  <c r="G13" i="9"/>
  <c r="AP9" i="24"/>
  <c r="E13" i="9"/>
  <c r="V9" i="24"/>
  <c r="AN9" i="24"/>
  <c r="BF433" i="8" l="1"/>
  <c r="BD237" i="8"/>
  <c r="BD426" i="8"/>
  <c r="G358" i="8"/>
  <c r="G431" i="8" s="1"/>
  <c r="BD236" i="8"/>
  <c r="BD298" i="8"/>
  <c r="BD424" i="8"/>
  <c r="BE424" i="8"/>
  <c r="G418" i="8"/>
  <c r="G430" i="8" s="1"/>
  <c r="BD297" i="8"/>
  <c r="BE432" i="8"/>
  <c r="BD432" i="8"/>
  <c r="BG425" i="8"/>
  <c r="BF425" i="8"/>
  <c r="BG427" i="8"/>
  <c r="BF427" i="8"/>
  <c r="BG435" i="8"/>
  <c r="BF429" i="8"/>
  <c r="BF435" i="8"/>
  <c r="BG429" i="8"/>
  <c r="BD428" i="8"/>
  <c r="BE428" i="8"/>
  <c r="BF431" i="8" l="1"/>
  <c r="BG431" i="8"/>
  <c r="BD430" i="8"/>
  <c r="BD445" i="8" s="1"/>
  <c r="BE430" i="8"/>
  <c r="BE446" i="8"/>
  <c r="BF447" i="8"/>
  <c r="BG448" i="8"/>
  <c r="B565" i="8"/>
  <c r="B567" i="8" s="1"/>
  <c r="B569" i="8" s="1"/>
  <c r="B571" i="8" s="1"/>
  <c r="B573" i="8" s="1"/>
  <c r="B575" i="8" s="1"/>
  <c r="B577" i="8" s="1"/>
  <c r="B579" i="8" s="1"/>
  <c r="B581" i="8" s="1"/>
  <c r="B583" i="8" s="1"/>
  <c r="B585" i="8" s="1"/>
  <c r="B587" i="8" s="1"/>
  <c r="B589" i="8" s="1"/>
  <c r="B591" i="8" s="1"/>
  <c r="B593" i="8" s="1"/>
  <c r="B595" i="8" s="1"/>
  <c r="B597" i="8" s="1"/>
  <c r="B599" i="8" s="1"/>
  <c r="B601" i="8" s="1"/>
  <c r="B603" i="8" s="1"/>
  <c r="B605" i="8" s="1"/>
  <c r="B607" i="8" s="1"/>
  <c r="B609" i="8" s="1"/>
  <c r="B611" i="8" s="1"/>
  <c r="B613" i="8" s="1"/>
  <c r="B615" i="8" s="1"/>
  <c r="B617" i="8" s="1"/>
  <c r="B619" i="8" s="1"/>
  <c r="B621" i="8" s="1"/>
  <c r="B623" i="8" s="1"/>
  <c r="B625" i="8" s="1"/>
  <c r="B627" i="8" s="1"/>
  <c r="B566" i="8" l="1"/>
  <c r="B568" i="8" s="1"/>
  <c r="B570" i="8" s="1"/>
  <c r="B572" i="8" s="1"/>
  <c r="B574" i="8" s="1"/>
  <c r="B576" i="8" s="1"/>
  <c r="B578" i="8" s="1"/>
  <c r="B580" i="8" s="1"/>
  <c r="B582" i="8" s="1"/>
  <c r="B584" i="8" s="1"/>
  <c r="B586" i="8" s="1"/>
  <c r="B588" i="8" s="1"/>
  <c r="B590" i="8" s="1"/>
  <c r="B592" i="8" s="1"/>
  <c r="B594" i="8" s="1"/>
  <c r="B596" i="8" s="1"/>
  <c r="B598" i="8" s="1"/>
  <c r="B600" i="8" s="1"/>
  <c r="B602" i="8" s="1"/>
  <c r="B604" i="8" s="1"/>
  <c r="B606" i="8" s="1"/>
  <c r="B608" i="8" s="1"/>
  <c r="B610" i="8" s="1"/>
  <c r="B612" i="8" s="1"/>
  <c r="B614" i="8" s="1"/>
  <c r="B616" i="8" s="1"/>
  <c r="B618" i="8" s="1"/>
  <c r="B620" i="8" s="1"/>
  <c r="B622" i="8" s="1"/>
  <c r="B624" i="8" s="1"/>
  <c r="B626" i="8" s="1"/>
</calcChain>
</file>

<file path=xl/sharedStrings.xml><?xml version="1.0" encoding="utf-8"?>
<sst xmlns="http://schemas.openxmlformats.org/spreadsheetml/2006/main" count="7339" uniqueCount="624">
  <si>
    <t>sequ_LAC</t>
  </si>
  <si>
    <t>Name_TabLAC</t>
  </si>
  <si>
    <t>Element-Code</t>
  </si>
  <si>
    <t>Element</t>
  </si>
  <si>
    <t>SumOf1961</t>
  </si>
  <si>
    <t>SumOf1963</t>
  </si>
  <si>
    <t>SumOf1964</t>
  </si>
  <si>
    <t>SumOf1965</t>
  </si>
  <si>
    <t>SumOf1966</t>
  </si>
  <si>
    <t>SumOf1967</t>
  </si>
  <si>
    <t>SumOf1968</t>
  </si>
  <si>
    <t>SumOf1969</t>
  </si>
  <si>
    <t>SumOf1970</t>
  </si>
  <si>
    <t>SumOf1971</t>
  </si>
  <si>
    <t>SumOf1972</t>
  </si>
  <si>
    <t>SumOf1973</t>
  </si>
  <si>
    <t>SumOf1974</t>
  </si>
  <si>
    <t>SumOf1975</t>
  </si>
  <si>
    <t>SumOf1976</t>
  </si>
  <si>
    <t>SumOf1977</t>
  </si>
  <si>
    <t>SumOf1978</t>
  </si>
  <si>
    <t>SumOf1979</t>
  </si>
  <si>
    <t>SumOf1980</t>
  </si>
  <si>
    <t>SumOf1981</t>
  </si>
  <si>
    <t>SumOf1982</t>
  </si>
  <si>
    <t>SumOf1983</t>
  </si>
  <si>
    <t>SumOf1984</t>
  </si>
  <si>
    <t>SumOf1985</t>
  </si>
  <si>
    <t>SumOf1986</t>
  </si>
  <si>
    <t>SumOf1987</t>
  </si>
  <si>
    <t>SumOf1988</t>
  </si>
  <si>
    <t>SumOf1989</t>
  </si>
  <si>
    <t>SumOf1990</t>
  </si>
  <si>
    <t>SumOf1991</t>
  </si>
  <si>
    <t>SumOf1992</t>
  </si>
  <si>
    <t>SumOf1993</t>
  </si>
  <si>
    <t>SumOf1994</t>
  </si>
  <si>
    <t>SumOf1995</t>
  </si>
  <si>
    <t>SumOf1996</t>
  </si>
  <si>
    <t>SumOf1997</t>
  </si>
  <si>
    <t>SumOf1998</t>
  </si>
  <si>
    <t>SumOf1999</t>
  </si>
  <si>
    <t>SumOf2000</t>
  </si>
  <si>
    <t>SumOf2001</t>
  </si>
  <si>
    <t>SumOf2002</t>
  </si>
  <si>
    <t>Mexico</t>
  </si>
  <si>
    <t>31</t>
  </si>
  <si>
    <t>Area Harv  (Ha)</t>
  </si>
  <si>
    <t>Mesoamerica (excluding Mexico)</t>
  </si>
  <si>
    <t>Belize</t>
  </si>
  <si>
    <t>Costa Rica</t>
  </si>
  <si>
    <t>Guatemala</t>
  </si>
  <si>
    <t>Honduras</t>
  </si>
  <si>
    <t>Nicaragua</t>
  </si>
  <si>
    <t>Panama</t>
  </si>
  <si>
    <t>Mesoamerica</t>
  </si>
  <si>
    <t>CENTRAL AMERICA</t>
  </si>
  <si>
    <t>Caribbean</t>
  </si>
  <si>
    <t>CARIBBEAN</t>
  </si>
  <si>
    <t>Andean Countries</t>
  </si>
  <si>
    <t>Bolivia</t>
  </si>
  <si>
    <t>Colombia</t>
  </si>
  <si>
    <t>Ecuador</t>
  </si>
  <si>
    <t>Peru</t>
  </si>
  <si>
    <t>Venezuela</t>
  </si>
  <si>
    <t>Brazil</t>
  </si>
  <si>
    <t>Southern Cone (excluding Brazil)</t>
  </si>
  <si>
    <t>Argentina</t>
  </si>
  <si>
    <t>Chile</t>
  </si>
  <si>
    <t>Paraguay</t>
  </si>
  <si>
    <t>Uruguay</t>
  </si>
  <si>
    <t>Latin America and the Caribbean (47)</t>
  </si>
  <si>
    <t>LATIN AMER &amp; CARIBBEAN</t>
  </si>
  <si>
    <t>Asia (40)</t>
  </si>
  <si>
    <t>ASIA (FORMER)</t>
  </si>
  <si>
    <t>AFRICA SOUTH OF SAHARA</t>
  </si>
  <si>
    <t>Developing Countries (183)</t>
  </si>
  <si>
    <t>DEVELOPING COUNTRIES</t>
  </si>
  <si>
    <t>United States</t>
  </si>
  <si>
    <t>Western Europe (29)</t>
  </si>
  <si>
    <t>WESTERN EUROPE</t>
  </si>
  <si>
    <t>Developed Countries (67)</t>
  </si>
  <si>
    <t>DEVELOPED COUNTRIES</t>
  </si>
  <si>
    <t>Former Asia (40)</t>
  </si>
  <si>
    <t>ASIA</t>
  </si>
  <si>
    <t>USSR IN ASIA</t>
  </si>
  <si>
    <t>World (246)</t>
  </si>
  <si>
    <t>WORLD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</si>
  <si>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</si>
  <si>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</si>
  <si>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</si>
  <si>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</si>
  <si>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</si>
  <si>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</si>
  <si>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</si>
  <si>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</si>
  <si>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</si>
  <si>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</si>
  <si>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</si>
  <si>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</si>
  <si>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</si>
  <si>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</si>
  <si>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</si>
  <si>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</si>
  <si>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</si>
  <si>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</si>
  <si>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</si>
  <si>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</si>
  <si>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</si>
  <si>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</si>
  <si>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</si>
  <si>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</si>
  <si>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</si>
  <si>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</si>
  <si>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</si>
  <si>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</si>
  <si>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</si>
  <si>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</si>
  <si>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</si>
  <si>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</si>
  <si>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</si>
  <si>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</si>
  <si>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</si>
  <si>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</si>
  <si>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</si>
  <si>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</si>
  <si>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</si>
  <si>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</si>
  <si>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</si>
  <si>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</si>
  <si>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131</t>
  </si>
  <si>
    <t>Perm Pasture  (1000Ha)</t>
  </si>
  <si>
    <t>31+131</t>
  </si>
  <si>
    <t>AHarv+PermP (Ha)</t>
  </si>
  <si>
    <t>Southern Cone</t>
  </si>
  <si>
    <t>code_dream</t>
  </si>
  <si>
    <t>name_dream</t>
  </si>
  <si>
    <t/>
  </si>
  <si>
    <t>Asia Calculated (40)</t>
  </si>
  <si>
    <t>SumOf2003</t>
  </si>
  <si>
    <t>601</t>
  </si>
  <si>
    <t xml:space="preserve">Tot Ec Act A </t>
  </si>
  <si>
    <t>element</t>
  </si>
  <si>
    <t>element_txt</t>
  </si>
  <si>
    <t>SumOfvalyr1</t>
  </si>
  <si>
    <t>SumOfvalyr2</t>
  </si>
  <si>
    <t>SumOfvalyr3</t>
  </si>
  <si>
    <t>SumOfvalyr4</t>
  </si>
  <si>
    <t>SumOfvalyr5</t>
  </si>
  <si>
    <t>SumOfvalyr6</t>
  </si>
  <si>
    <t>SumOfvalyr7</t>
  </si>
  <si>
    <t>SumOfvalyr8</t>
  </si>
  <si>
    <t>SumOfvalyr9</t>
  </si>
  <si>
    <t>SumOfvalyr10</t>
  </si>
  <si>
    <t>SumOfvalyr11</t>
  </si>
  <si>
    <t>SumOfvalyr12</t>
  </si>
  <si>
    <t>SumOfvalyr13</t>
  </si>
  <si>
    <t>SumOfvalyr14</t>
  </si>
  <si>
    <t>SumOfvalyr15</t>
  </si>
  <si>
    <t>SumOfvalyr16</t>
  </si>
  <si>
    <t>SumOfvalyr17</t>
  </si>
  <si>
    <t>SumOfvalyr18</t>
  </si>
  <si>
    <t>SumOfvalyr19</t>
  </si>
  <si>
    <t>SumOfvalyr20</t>
  </si>
  <si>
    <t>SumOfvalyr21</t>
  </si>
  <si>
    <t>SumOfvalyr22</t>
  </si>
  <si>
    <t>SumOfvalyr23</t>
  </si>
  <si>
    <t>SumOfvalyr24</t>
  </si>
  <si>
    <t>SumOfvalyr25</t>
  </si>
  <si>
    <t>SumOfvalyr26</t>
  </si>
  <si>
    <t>SumOfvalyr27</t>
  </si>
  <si>
    <t>SumOfvalyr28</t>
  </si>
  <si>
    <t>SumOfvalyr29</t>
  </si>
  <si>
    <t>SumOfvalyr30</t>
  </si>
  <si>
    <t>SumOfvalyr31</t>
  </si>
  <si>
    <t>SumOfvalyr32</t>
  </si>
  <si>
    <t>SumOfvalyr33</t>
  </si>
  <si>
    <t>SumOfvalyr34</t>
  </si>
  <si>
    <t>SumOfvalyr35</t>
  </si>
  <si>
    <t>SumOfvalyr36</t>
  </si>
  <si>
    <t>SumOfvalyr37</t>
  </si>
  <si>
    <t>SumOfvalyr38</t>
  </si>
  <si>
    <t>SumOfvalyr39</t>
  </si>
  <si>
    <t>SumOfvalyr40</t>
  </si>
  <si>
    <t>SumOfvalyr41</t>
  </si>
  <si>
    <t>SumOfvalyr42</t>
  </si>
  <si>
    <t>SumOfvalyr43</t>
  </si>
  <si>
    <t>56</t>
  </si>
  <si>
    <t>prod.value (000)</t>
  </si>
  <si>
    <t>Area</t>
  </si>
  <si>
    <t>Production</t>
  </si>
  <si>
    <t>Labour</t>
  </si>
  <si>
    <t>Output/Ha</t>
  </si>
  <si>
    <t>Output/Worker</t>
  </si>
  <si>
    <t>logN(Output/Ha)</t>
  </si>
  <si>
    <t>logN(Output/Worker)</t>
  </si>
  <si>
    <t>RANGE FOR RUTTANOGRAM</t>
  </si>
  <si>
    <t>min(x)</t>
  </si>
  <si>
    <t>max(x)</t>
  </si>
  <si>
    <t>min(y)</t>
  </si>
  <si>
    <t>max(y)</t>
  </si>
  <si>
    <t>Sub-Saharan Africa excl SA (53)</t>
  </si>
  <si>
    <t>SumOf1962</t>
  </si>
  <si>
    <t>El Salvador</t>
  </si>
  <si>
    <t>Rest Caribbean</t>
  </si>
  <si>
    <t>French Guiana</t>
  </si>
  <si>
    <t>Guyana</t>
  </si>
  <si>
    <t>Suriname</t>
  </si>
  <si>
    <t>Total Caribbean</t>
  </si>
  <si>
    <t>Falkland Islands (Islas Malvinas)</t>
  </si>
  <si>
    <t>All Caribbean</t>
  </si>
  <si>
    <t>All Southern Cone (excluding Brazil)</t>
  </si>
  <si>
    <t>CHART 2</t>
  </si>
  <si>
    <t>Table 3: Land and Labor Productivity in Agriculture, 1961-2001</t>
  </si>
  <si>
    <t>Labor Productivity</t>
  </si>
  <si>
    <t>1961-2001</t>
  </si>
  <si>
    <t>(percent)</t>
  </si>
  <si>
    <t>(1989-991 international dollars)</t>
  </si>
  <si>
    <t>Land Productivity</t>
  </si>
  <si>
    <t>Source: Compiled by authors from FAOSTAT (2004).</t>
  </si>
  <si>
    <t>Growth rate</t>
  </si>
  <si>
    <t>in_TabLAC</t>
  </si>
  <si>
    <t>Antigua and Barbuda</t>
  </si>
  <si>
    <t>Bahamas, The</t>
  </si>
  <si>
    <t>Barbados</t>
  </si>
  <si>
    <t>Cayman Islands</t>
  </si>
  <si>
    <t>Cuba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</si>
  <si>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</si>
  <si>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</si>
  <si>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</si>
  <si>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</si>
  <si>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</si>
  <si>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</si>
  <si>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</si>
  <si>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</si>
  <si>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Netherlands Antilles</t>
  </si>
  <si>
    <t>Puerto Rico</t>
  </si>
  <si>
    <t>St. Kitts and Nevis</t>
  </si>
  <si>
    <t>St. Lucia</t>
  </si>
  <si>
    <t>St. Vincent and the Grenadines</t>
  </si>
  <si>
    <t>Trinidad and Tobago</t>
  </si>
  <si>
    <t>British Virgin Islands</t>
  </si>
  <si>
    <t>Virgin Islands</t>
  </si>
  <si>
    <t>US$89/ha</t>
  </si>
  <si>
    <t>US$89/worker</t>
  </si>
  <si>
    <t>Country</t>
  </si>
  <si>
    <t>Appendix Table 2: Land Productivity in Latin America (1961-2001)</t>
  </si>
  <si>
    <t>Countries</t>
  </si>
  <si>
    <t>(1989-91 international dollars per hectare)</t>
  </si>
  <si>
    <t>LAC total</t>
  </si>
  <si>
    <t>Source: Compiled by the authors from FAOSTAT (2004)</t>
  </si>
  <si>
    <t>Note: Compund growth rates obtained from logarithmic regression estimates.</t>
  </si>
  <si>
    <t>Appendix Table 2: Labor Productivity in Latin America (1961-2001)</t>
  </si>
  <si>
    <t>(a) Countries ranked according to 2001 productivity levels</t>
  </si>
  <si>
    <t>Rank(a)</t>
  </si>
  <si>
    <t>value</t>
  </si>
  <si>
    <t>ln</t>
  </si>
  <si>
    <t>Land Productivity Index</t>
  </si>
  <si>
    <t>val1</t>
  </si>
  <si>
    <t>val2</t>
  </si>
  <si>
    <t>val3</t>
  </si>
  <si>
    <t>val4</t>
  </si>
  <si>
    <t>val5</t>
  </si>
  <si>
    <t>val6</t>
  </si>
  <si>
    <t>val7</t>
  </si>
  <si>
    <t>val8</t>
  </si>
  <si>
    <t>val9</t>
  </si>
  <si>
    <t>val10</t>
  </si>
  <si>
    <t>val11</t>
  </si>
  <si>
    <t>val12</t>
  </si>
  <si>
    <t>val13</t>
  </si>
  <si>
    <t>val14</t>
  </si>
  <si>
    <t>val15</t>
  </si>
  <si>
    <t>val16</t>
  </si>
  <si>
    <t>val17</t>
  </si>
  <si>
    <t>val18</t>
  </si>
  <si>
    <t>val19</t>
  </si>
  <si>
    <t>val20</t>
  </si>
  <si>
    <t>val21</t>
  </si>
  <si>
    <t>val22</t>
  </si>
  <si>
    <t>val23</t>
  </si>
  <si>
    <t>val24</t>
  </si>
  <si>
    <t>val25</t>
  </si>
  <si>
    <t>val26</t>
  </si>
  <si>
    <t>val27</t>
  </si>
  <si>
    <t>val28</t>
  </si>
  <si>
    <t>val29</t>
  </si>
  <si>
    <t>val30</t>
  </si>
  <si>
    <t>val31</t>
  </si>
  <si>
    <t>val32</t>
  </si>
  <si>
    <t>val33</t>
  </si>
  <si>
    <t>val34</t>
  </si>
  <si>
    <t>val35</t>
  </si>
  <si>
    <t>val36</t>
  </si>
  <si>
    <t>val37</t>
  </si>
  <si>
    <t>val38</t>
  </si>
  <si>
    <t>val39</t>
  </si>
  <si>
    <t>val40</t>
  </si>
  <si>
    <t>val41</t>
  </si>
  <si>
    <t>val42</t>
  </si>
  <si>
    <t>val43</t>
  </si>
  <si>
    <t>591</t>
  </si>
  <si>
    <t xml:space="preserve">Tot Ec Act </t>
  </si>
  <si>
    <t>(percentage)</t>
  </si>
  <si>
    <t>51</t>
  </si>
  <si>
    <t>Asia</t>
  </si>
  <si>
    <t>Sub-Saharan Africa</t>
  </si>
  <si>
    <t>(hectare per agricultural labor)</t>
  </si>
  <si>
    <t>AreaHarvested+PermP</t>
  </si>
  <si>
    <t>Agricultural Area</t>
  </si>
  <si>
    <t>Agric Area  (1000Ha)</t>
  </si>
  <si>
    <t>China</t>
  </si>
  <si>
    <t>Japan</t>
  </si>
  <si>
    <t>South Asia</t>
  </si>
  <si>
    <t>SOUTH ASIA</t>
  </si>
  <si>
    <t>East &amp; SouthEast Asia (excl.China)</t>
  </si>
  <si>
    <t>EAST &amp; SOUTH EAST ASIA</t>
  </si>
  <si>
    <t>Transition Markets</t>
  </si>
  <si>
    <t>TRANSITION MARKETS</t>
  </si>
  <si>
    <t>Australia&amp;NZ</t>
  </si>
  <si>
    <t>OCEANIA DEVELOPED</t>
  </si>
  <si>
    <t>Tot Ec Act  (1000)</t>
  </si>
  <si>
    <t>(1989-91 international dollars per worker)</t>
  </si>
  <si>
    <t>worksheet</t>
  </si>
  <si>
    <t>contents</t>
  </si>
  <si>
    <t>notes</t>
  </si>
  <si>
    <t>Fig-LaborProd</t>
  </si>
  <si>
    <t>Fig-LandProd</t>
  </si>
  <si>
    <t>Final-LabProd-cntr</t>
  </si>
  <si>
    <t>Final-LandProd-cntr</t>
  </si>
  <si>
    <t>Labor Productivity time series, indexed to 1961 = 100, chart of LAC and it's regions</t>
  </si>
  <si>
    <t>linked to worksheet RUT</t>
  </si>
  <si>
    <t>Land Productivity time series, indexed to 1961 = 100, chart of LAC and it's regions</t>
  </si>
  <si>
    <t>Table of Labor Productivity for LAC countries, selected years and growth rate</t>
  </si>
  <si>
    <t>linked to worksheet temp-LabProd-cntr</t>
  </si>
  <si>
    <t>Table of Land Productivity for LAC countries, selected years and growth rate</t>
  </si>
  <si>
    <t>linked to worksheet temp-LandProd-cntr</t>
  </si>
  <si>
    <t>temp-LabProd-cntr</t>
  </si>
  <si>
    <t>temp-LandProd-cntr</t>
  </si>
  <si>
    <t>LabProd-cntr</t>
  </si>
  <si>
    <t>linked to worksheet LabProd-cntr</t>
  </si>
  <si>
    <t>linked to worksheet LandProd-cntr</t>
  </si>
  <si>
    <t>linked to worksheets q-ValProd-cntr and q-AgLab-cntr</t>
  </si>
  <si>
    <t>LandProd-cntr</t>
  </si>
  <si>
    <t>linked to worksheets q-ValProd-cntr, q-AHarv-cntr and q-PermP-cntr</t>
  </si>
  <si>
    <t>query to LAC database in Access</t>
  </si>
  <si>
    <t>Table-Regions</t>
  </si>
  <si>
    <t>LandVsLab</t>
  </si>
  <si>
    <t>Sh-Ag-Lab</t>
  </si>
  <si>
    <t>AgLabour</t>
  </si>
  <si>
    <t>AgArea</t>
  </si>
  <si>
    <t>AHarv+PermP</t>
  </si>
  <si>
    <t>calculation of labor productivity from Value of Production and Ag Labour, for LAC countries</t>
  </si>
  <si>
    <t>calculation of land productivity from Value of Production, Area Harvested and Permanent Pastures, for LAC countries</t>
  </si>
  <si>
    <t>Land and Labor Productivity table for LAC regions and world regions, selected years and growth rate</t>
  </si>
  <si>
    <t>agricultural labour time series, for LAC Regions and World Regions</t>
  </si>
  <si>
    <t>labour time series, for LAC Regions and World Regions</t>
  </si>
  <si>
    <t>agricultural area time series, for LAC Regions and World Regions</t>
  </si>
  <si>
    <t>share of ag-labor in total labor, for LAC Regions and World Regions,table with all years</t>
  </si>
  <si>
    <t>ratio of areas (area harvested and permanent pasture, and agricultural area) to agricultural labor</t>
  </si>
  <si>
    <t>linked to q-AgLabour, some region totals are calculated here</t>
  </si>
  <si>
    <t>linked to q-Labour some region totals are calculated here</t>
  </si>
  <si>
    <t>linked to q-AgArea some region totals are calculated here</t>
  </si>
  <si>
    <t>linked to RUT</t>
  </si>
  <si>
    <t>linked to AgLabour and Labour</t>
  </si>
  <si>
    <t>q-AgLabour</t>
  </si>
  <si>
    <t>q-Labour</t>
  </si>
  <si>
    <t>labour time series, for LAC regions and World Regions</t>
  </si>
  <si>
    <t>q-AgArea</t>
  </si>
  <si>
    <t>agricultural area series, for LAC regions and World Regions</t>
  </si>
  <si>
    <t xml:space="preserve">q-PermP </t>
  </si>
  <si>
    <t>q-AreaHarv</t>
  </si>
  <si>
    <t>Ha/worker</t>
  </si>
  <si>
    <t>AreaPerLab</t>
  </si>
  <si>
    <t>area cultivated per agricultural labour, in tabular form and graph for a couple of countries and regions</t>
  </si>
  <si>
    <t>raw labor productivity for selected years and growth rate, for LAC countries, sorted descending on 2001</t>
  </si>
  <si>
    <t>raw land productivity for selected years and growth rate, for LAC countries, sorted descending on 2001</t>
  </si>
  <si>
    <t>Angola</t>
  </si>
  <si>
    <t>Botswana</t>
  </si>
  <si>
    <t>Burundi</t>
  </si>
  <si>
    <t>Cameroon</t>
  </si>
  <si>
    <t>Cape Verde</t>
  </si>
  <si>
    <t>Cent Afr Rep</t>
  </si>
  <si>
    <t>Chad</t>
  </si>
  <si>
    <t>Comoros</t>
  </si>
  <si>
    <t>Congo, Rep</t>
  </si>
  <si>
    <t>Benin</t>
  </si>
  <si>
    <t>Eq Guinea</t>
  </si>
  <si>
    <t>Ethiopia Pdr</t>
  </si>
  <si>
    <t>Djibouti</t>
  </si>
  <si>
    <t>Gabon</t>
  </si>
  <si>
    <t>Gambia</t>
  </si>
  <si>
    <t>Ghana</t>
  </si>
  <si>
    <t>Guinea</t>
  </si>
  <si>
    <t>Cote dIvoire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</si>
  <si>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</si>
  <si>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</si>
  <si>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</si>
  <si>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</si>
  <si>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</si>
  <si>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</si>
  <si>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</si>
  <si>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</si>
  <si>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</si>
  <si>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</si>
  <si>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</si>
  <si>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</si>
  <si>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Guineabissau</t>
  </si>
  <si>
    <t>Eritrea</t>
  </si>
  <si>
    <t>Zimbabwe</t>
  </si>
  <si>
    <t>Reunion</t>
  </si>
  <si>
    <t>Rwanda</t>
  </si>
  <si>
    <t>Sao Tome Prn</t>
  </si>
  <si>
    <t>Senegal</t>
  </si>
  <si>
    <t>Seychelles</t>
  </si>
  <si>
    <t>Sierra Leone</t>
  </si>
  <si>
    <t>Somalia</t>
  </si>
  <si>
    <t>South Africa</t>
  </si>
  <si>
    <t>Westn Sahara</t>
  </si>
  <si>
    <t>Sudan</t>
  </si>
  <si>
    <t>Swaziland</t>
  </si>
  <si>
    <t>Tanzania</t>
  </si>
  <si>
    <t>Togo</t>
  </si>
  <si>
    <t>Uganda</t>
  </si>
  <si>
    <t>Burkina Faso</t>
  </si>
  <si>
    <t>Ethiopia</t>
  </si>
  <si>
    <t>Congo, Dem R</t>
  </si>
  <si>
    <t>Zambia</t>
  </si>
  <si>
    <t>SumOf2004</t>
  </si>
  <si>
    <t>SumOf2005</t>
  </si>
  <si>
    <t>SumOf2006</t>
  </si>
  <si>
    <t>SumOf2007</t>
  </si>
  <si>
    <t>SumOf2008</t>
  </si>
  <si>
    <t>SumOf2009</t>
  </si>
  <si>
    <t>Central African Republic</t>
  </si>
  <si>
    <t>Congo</t>
  </si>
  <si>
    <t>Equatorial Guinea</t>
  </si>
  <si>
    <t>Ethiopia PDR</t>
  </si>
  <si>
    <t>Côte d'Ivoire</t>
  </si>
  <si>
    <t>Guinea-Bissau</t>
  </si>
  <si>
    <t>Réunion</t>
  </si>
  <si>
    <t>Sao Tome and Principe</t>
  </si>
  <si>
    <t>Western Sahara</t>
  </si>
  <si>
    <t>United Republic of Tanzania</t>
  </si>
  <si>
    <t>Democratic Republic of the Congo</t>
  </si>
  <si>
    <t>DIAGRAM is at AO380</t>
  </si>
  <si>
    <t>Eastern&amp;Central A</t>
  </si>
  <si>
    <t>Western A</t>
  </si>
  <si>
    <t>Southern A</t>
  </si>
  <si>
    <t>SSA</t>
  </si>
  <si>
    <t>AggCountries</t>
  </si>
  <si>
    <t>cntr_code</t>
  </si>
  <si>
    <t>cntr_name</t>
  </si>
  <si>
    <t>tick</t>
  </si>
  <si>
    <t>Southern A - SA</t>
  </si>
  <si>
    <t>Ethiopia+Eritrea</t>
  </si>
  <si>
    <t>Ethiopia + Eritrea</t>
  </si>
  <si>
    <t>agg_SSA</t>
  </si>
  <si>
    <t>Tot Ec Act A (1000)</t>
  </si>
  <si>
    <t>3: Southern Africa</t>
  </si>
  <si>
    <t>1: Western Africa</t>
  </si>
  <si>
    <t>2: East &amp; Central Africa</t>
  </si>
  <si>
    <t>agg_SSA_now</t>
  </si>
  <si>
    <t>agg_SSA_orig</t>
  </si>
  <si>
    <t>coding</t>
  </si>
  <si>
    <t>in separate worksheets</t>
  </si>
  <si>
    <t>SelectCntr</t>
  </si>
  <si>
    <t>NOTES</t>
  </si>
  <si>
    <t>This worksheet</t>
  </si>
  <si>
    <t>Aggregation pattern for countries</t>
  </si>
  <si>
    <t>modify an entry to 0 and see how the Ruttanogram changes. Dramatic for Nigeria, Burkina, Ethiopia, South Africa</t>
  </si>
  <si>
    <t>RUT_SSA</t>
  </si>
  <si>
    <t>Numbers on x and y axis are in a text box, which is assembled by hand from conversion patterns on the right</t>
  </si>
  <si>
    <t>Diagram for Western, Eastern&amp;Central, Southern and Southern (-South Africa) Africa</t>
  </si>
  <si>
    <t>Data is all linked to other worksheets in this file.</t>
  </si>
  <si>
    <t>RUT_4Cntr</t>
  </si>
  <si>
    <t>RUT_3Reg</t>
  </si>
  <si>
    <t>Diagram for Nigeria, Kenya, South Africa, Ethiopia (1993-2009) and Ethiopia+Eritrea (1961-2009)</t>
  </si>
  <si>
    <t>Numbers on x and y axis are in a text box, which is assembled by hand from conversion patterns on the right. Open this tab simultaneously with SelectCntr, change aggregation in SelectCntr and see diagram move.</t>
  </si>
  <si>
    <t>RUT_data</t>
  </si>
  <si>
    <t>ValProdTot</t>
  </si>
  <si>
    <t>linked to q-AreaHarv and q-PermP</t>
  </si>
  <si>
    <t>area harvested and permanent pastures time series for all SSA countries. Region totals are calculated here</t>
  </si>
  <si>
    <t>ValProdCrop</t>
  </si>
  <si>
    <t>total value of production time series for all SSA countries. Region totals are calculated here</t>
  </si>
  <si>
    <t>crop value of production time series for all SSA countries. Region totals are calculated here</t>
  </si>
  <si>
    <t>linked to q-ValProd_tot</t>
  </si>
  <si>
    <t>linked to q-ValProd_crop</t>
  </si>
  <si>
    <t>linked to q-AgLabour</t>
  </si>
  <si>
    <t>query to Mpdb manual updatedatabase in Access</t>
  </si>
  <si>
    <t>permanent pastures time series for all SSA countries.</t>
  </si>
  <si>
    <t>total value of production time series for all SSA countries</t>
  </si>
  <si>
    <t>crop value of production time series for all SSA countries</t>
  </si>
  <si>
    <t>q-pop</t>
  </si>
  <si>
    <t>population time series for all SSA countries.</t>
  </si>
  <si>
    <t>THESE Worksheets are left-overs from other work, but could be activated with the current data</t>
  </si>
  <si>
    <t>Data source is FAOSTAT, downloaded around June 2011 and October 2011 (Value of Production)</t>
  </si>
  <si>
    <t>Western Sahara is included in individual country queries, but not in the aggregations.</t>
  </si>
  <si>
    <t>Assembly of all data needed for Ruttanograms. Timeseries for graphs come from here. 
There is one ruttanogram here, with about 15 SSA countries, more for testing purposes.</t>
  </si>
  <si>
    <t>Diagram for SSA alone. This and other diagrams can be put into a PowerPoint by copy and paste/special/png or jpg format. Make sure that the text and number labels have also been copied, otherwise click and copy again.</t>
  </si>
  <si>
    <t>Tanzania, United Republic of</t>
  </si>
  <si>
    <t>Congo, Democratic Republic of</t>
  </si>
  <si>
    <t>511</t>
  </si>
  <si>
    <t>Population - Est. &amp; Proj. 2008 (1000)</t>
  </si>
  <si>
    <t>Country Name</t>
  </si>
  <si>
    <t>Country Code</t>
  </si>
  <si>
    <t>Indicator Name</t>
  </si>
  <si>
    <t>Indicator Code</t>
  </si>
  <si>
    <t>AGO</t>
  </si>
  <si>
    <t>GDP per capita, PPP (constant 2005 international $)</t>
  </si>
  <si>
    <t>NY.GDP.PCAP.PP.KD</t>
  </si>
  <si>
    <t>BEN</t>
  </si>
  <si>
    <t>BWA</t>
  </si>
  <si>
    <t>BFA</t>
  </si>
  <si>
    <t>BDI</t>
  </si>
  <si>
    <t>CMR</t>
  </si>
  <si>
    <t>CPV</t>
  </si>
  <si>
    <t>CAF</t>
  </si>
  <si>
    <t>TCD</t>
  </si>
  <si>
    <t>COM</t>
  </si>
  <si>
    <t>Congo, Dem. Rep.</t>
  </si>
  <si>
    <t>ZAR</t>
  </si>
  <si>
    <t>Congo, Rep.</t>
  </si>
  <si>
    <t>COG</t>
  </si>
  <si>
    <t>Cote d'Ivoire</t>
  </si>
  <si>
    <t>CIV</t>
  </si>
  <si>
    <t>GNQ</t>
  </si>
  <si>
    <t>ERI</t>
  </si>
  <si>
    <t>ETH</t>
  </si>
  <si>
    <t>GAB</t>
  </si>
  <si>
    <t>Gambia, The</t>
  </si>
  <si>
    <t>GMB</t>
  </si>
  <si>
    <t>GHA</t>
  </si>
  <si>
    <t>GIN</t>
  </si>
  <si>
    <t>GNB</t>
  </si>
  <si>
    <t>KEN</t>
  </si>
  <si>
    <t>LSO</t>
  </si>
  <si>
    <t>LBR</t>
  </si>
  <si>
    <t>MDG</t>
  </si>
  <si>
    <t>MWI</t>
  </si>
  <si>
    <t>MLI</t>
  </si>
  <si>
    <t>MRT</t>
  </si>
  <si>
    <t>MUS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</si>
  <si>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</si>
  <si>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</si>
  <si>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</si>
  <si>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</si>
  <si>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</si>
  <si>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</si>
  <si>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</si>
  <si>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</si>
  <si>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</si>
  <si>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</si>
  <si>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</si>
  <si>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SDN</t>
  </si>
  <si>
    <t>SWZ</t>
  </si>
  <si>
    <t>TZA</t>
  </si>
  <si>
    <t>TGO</t>
  </si>
  <si>
    <t>UGA</t>
  </si>
  <si>
    <t>ZMB</t>
  </si>
  <si>
    <t>ZWE</t>
  </si>
  <si>
    <t>GDP, PPP (constant 2005 international $)</t>
  </si>
  <si>
    <t>NY.GDP.MKTP.PP.KD</t>
  </si>
  <si>
    <t>Agriculture, value added (% of GDP)</t>
  </si>
  <si>
    <t>NV.AGR.TOTL.ZS</t>
  </si>
  <si>
    <t>AGGdp (PPP 2005)</t>
  </si>
  <si>
    <t>xxxxxxx</t>
  </si>
  <si>
    <t>yearly growth</t>
  </si>
  <si>
    <t>GDP growth (annual %)</t>
  </si>
  <si>
    <t>NY.GDP.MKTP.KD.ZG</t>
  </si>
  <si>
    <t>yearly growth (calculated)</t>
  </si>
  <si>
    <t>GDP per capita growth (annual %)</t>
  </si>
  <si>
    <t>NY.GDP.PCAP.KD.ZG</t>
  </si>
  <si>
    <t>Gross Production Value (constant 2004-2006 1000 I$)</t>
  </si>
  <si>
    <t>VPtot_growth</t>
  </si>
  <si>
    <t>Gross Crop Prod.Value / area harvested (% growth)</t>
  </si>
  <si>
    <t>xxxxxxxxx</t>
  </si>
  <si>
    <t>Tot Pop growth (%)</t>
  </si>
  <si>
    <t>VPTot_growth</t>
  </si>
  <si>
    <t>total value of production yearly growth (%)</t>
  </si>
  <si>
    <t>growth(t+1) = (val(t+1)-val(t))/val(t)*100</t>
  </si>
  <si>
    <t>ValProdCrop_perHa</t>
  </si>
  <si>
    <t>yield: crop value of production per area harvested (Int 2004-2006 US$ / ha)</t>
  </si>
  <si>
    <t>CropYld_growth</t>
  </si>
  <si>
    <t>yield (ValProdCrop_perHa) growth (%)</t>
  </si>
  <si>
    <t>POP&amp;growth</t>
  </si>
  <si>
    <t>popoulation  time series, for all SSA countries. Regional totals are calculated here.
below the growth rate calculation</t>
  </si>
  <si>
    <t>linked to q-pop,
growth(t+1) = (val(t+1)-val(t))/val(t)*100</t>
  </si>
  <si>
    <t>GDPgrowth</t>
  </si>
  <si>
    <t>GDP_pp&amp;growth</t>
  </si>
  <si>
    <t>GDPppgrowth</t>
  </si>
  <si>
    <t>AGGDP_perc</t>
  </si>
  <si>
    <t>AG_GDP&amp;growth</t>
  </si>
  <si>
    <t>NEXT TABS not completely documented and not used here</t>
  </si>
  <si>
    <t>GDP, PPP (constant 2005 international $),
below the growth rate calculations, differ from GDPgrowth as published by WDI</t>
  </si>
  <si>
    <t>GDP per capita, PPP (constant 2005 international $),
below the growth rate calculations, differ from GDPpp gwoth as published by WDI</t>
  </si>
  <si>
    <t>AgGDP, calculated from GDP_PPP2005 * AGGDP_perc / 100</t>
  </si>
  <si>
    <t>GDP_PPP2005&amp;growth</t>
  </si>
  <si>
    <t>Ag GDP (Constant 2005 International $)</t>
  </si>
  <si>
    <t>from WDI website, Oct 2011, Mayotte and South Sudan removed</t>
  </si>
  <si>
    <t>area harvested time series for all SSA countries. Regional totals are calculated here</t>
  </si>
  <si>
    <t>Gross Production Value Crops (constant 2004-2006 1000 I$)</t>
  </si>
  <si>
    <t>Gross Crop Prod.Value / area harvested (const 2004-06 US$)/ha</t>
  </si>
  <si>
    <t>US$2005/Ha</t>
  </si>
  <si>
    <t>US$2005/headAg</t>
  </si>
  <si>
    <t>DIAGRAM is at K466</t>
  </si>
  <si>
    <t>This chart as example of using the diagonals</t>
  </si>
  <si>
    <t>CHARTs SSA, 3Reg, ...</t>
  </si>
  <si>
    <t>11</t>
  </si>
  <si>
    <t>Arable land and Permanent crops (1000 Ha)</t>
  </si>
  <si>
    <t>q-ArablePermCrop</t>
  </si>
  <si>
    <t xml:space="preserve">area of arable land and permanent crops for all SSA countries. Regional totals are calculated here </t>
  </si>
  <si>
    <t>from FAOSTAT on Oct 31 2011</t>
  </si>
  <si>
    <t>q-ValProd_tot</t>
  </si>
  <si>
    <t>q-ValProd_crop</t>
  </si>
  <si>
    <t>October 31 2011 (Ulrike Wood-Sichra)</t>
  </si>
  <si>
    <t>agricultural labour time series for all SSA countries. (*)</t>
  </si>
  <si>
    <t>(*)</t>
  </si>
  <si>
    <t>series constructed from 2 published series from FAOSTAT:</t>
  </si>
  <si>
    <t>Use time series2. for 1980 to 2009, and calculate 1961 - 1979 as serie1.(t) * series2.(1980) / series1.(1980)</t>
  </si>
  <si>
    <t>2. ag_labour FAOSTAT (Oct 2010), from 1980 - 2009</t>
  </si>
  <si>
    <t xml:space="preserve">1. ag_labour FAOSTAT (Sep 2009), from 1961 - 2006 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</si>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</sst>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0.0"/>
  </numFmts>
  <fonts count="10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i/>
      <sz val="10"/>
      <color indexed="8"/>
      <name val="Arial"/>
      <family val="2"/>
    </font>
    <font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1" fillId="2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right" wrapText="1"/>
    </xf>
    <xf numFmtId="0" fontId="1" fillId="0" borderId="1" xfId="0" applyFont="1" applyFill="1" applyBorder="1" applyAlignment="1">
      <alignment horizontal="left" wrapText="1"/>
    </xf>
    <xf numFmtId="0" fontId="0" fillId="2" borderId="0" xfId="0" applyFill="1"/>
    <xf numFmtId="0" fontId="0" fillId="2" borderId="3" xfId="0" applyFill="1" applyBorder="1"/>
    <xf numFmtId="0" fontId="0" fillId="0" borderId="0" xfId="0" applyFill="1"/>
    <xf numFmtId="0" fontId="3" fillId="2" borderId="0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center"/>
    </xf>
    <xf numFmtId="1" fontId="4" fillId="2" borderId="3" xfId="0" applyNumberFormat="1" applyFont="1" applyFill="1" applyBorder="1" applyAlignment="1">
      <alignment horizontal="center"/>
    </xf>
    <xf numFmtId="0" fontId="4" fillId="0" borderId="0" xfId="0" applyFont="1"/>
    <xf numFmtId="0" fontId="3" fillId="2" borderId="0" xfId="0" applyFont="1" applyFill="1"/>
    <xf numFmtId="0" fontId="5" fillId="0" borderId="0" xfId="0" applyFont="1" applyFill="1" applyBorder="1" applyAlignment="1">
      <alignment horizontal="left"/>
    </xf>
    <xf numFmtId="0" fontId="0" fillId="4" borderId="0" xfId="0" applyFill="1"/>
    <xf numFmtId="0" fontId="0" fillId="5" borderId="0" xfId="0" applyFill="1"/>
    <xf numFmtId="0" fontId="0" fillId="0" borderId="0" xfId="0" quotePrefix="1" applyFill="1"/>
    <xf numFmtId="0" fontId="0" fillId="6" borderId="0" xfId="0" applyFill="1"/>
    <xf numFmtId="0" fontId="6" fillId="0" borderId="0" xfId="0" applyFont="1"/>
    <xf numFmtId="0" fontId="0" fillId="0" borderId="4" xfId="0" applyBorder="1"/>
    <xf numFmtId="0" fontId="0" fillId="0" borderId="5" xfId="0" applyBorder="1"/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5" xfId="0" applyNumberFormat="1" applyBorder="1"/>
    <xf numFmtId="1" fontId="0" fillId="0" borderId="4" xfId="0" applyNumberFormat="1" applyBorder="1"/>
    <xf numFmtId="2" fontId="0" fillId="0" borderId="0" xfId="0" applyNumberFormat="1"/>
    <xf numFmtId="2" fontId="0" fillId="0" borderId="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5" xfId="0" applyNumberFormat="1" applyBorder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/>
    <xf numFmtId="1" fontId="0" fillId="0" borderId="0" xfId="0" applyNumberFormat="1"/>
    <xf numFmtId="0" fontId="0" fillId="0" borderId="5" xfId="0" applyBorder="1" applyAlignment="1">
      <alignment horizontal="center"/>
    </xf>
    <xf numFmtId="1" fontId="0" fillId="0" borderId="5" xfId="0" applyNumberFormat="1" applyBorder="1"/>
    <xf numFmtId="0" fontId="0" fillId="0" borderId="0" xfId="0" applyAlignment="1">
      <alignment horizontal="left"/>
    </xf>
    <xf numFmtId="3" fontId="0" fillId="0" borderId="5" xfId="0" applyNumberFormat="1" applyBorder="1"/>
    <xf numFmtId="0" fontId="0" fillId="2" borderId="0" xfId="0" applyFill="1" applyAlignment="1">
      <alignment horizontal="right"/>
    </xf>
    <xf numFmtId="165" fontId="0" fillId="0" borderId="0" xfId="0" applyNumberFormat="1"/>
    <xf numFmtId="165" fontId="0" fillId="0" borderId="5" xfId="0" applyNumberFormat="1" applyBorder="1"/>
    <xf numFmtId="0" fontId="0" fillId="0" borderId="0" xfId="0" applyAlignment="1">
      <alignment vertical="top" wrapText="1"/>
    </xf>
    <xf numFmtId="0" fontId="6" fillId="0" borderId="0" xfId="0" applyFont="1" applyAlignment="1">
      <alignment vertical="top" wrapText="1"/>
    </xf>
    <xf numFmtId="0" fontId="5" fillId="0" borderId="0" xfId="0" applyFont="1"/>
    <xf numFmtId="0" fontId="5" fillId="2" borderId="6" xfId="0" applyFont="1" applyFill="1" applyBorder="1" applyAlignment="1">
      <alignment horizontal="center"/>
    </xf>
    <xf numFmtId="0" fontId="5" fillId="0" borderId="0" xfId="0" applyFont="1" applyFill="1" applyBorder="1"/>
    <xf numFmtId="2" fontId="5" fillId="0" borderId="0" xfId="0" applyNumberFormat="1" applyFont="1" applyFill="1" applyBorder="1"/>
    <xf numFmtId="0" fontId="5" fillId="0" borderId="0" xfId="0" applyFont="1" applyBorder="1"/>
    <xf numFmtId="0" fontId="5" fillId="2" borderId="6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5" fillId="2" borderId="6" xfId="0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0" fillId="7" borderId="0" xfId="0" applyFill="1"/>
    <xf numFmtId="0" fontId="7" fillId="0" borderId="7" xfId="0" applyFont="1" applyFill="1" applyBorder="1" applyAlignment="1" applyProtection="1">
      <alignment vertical="center" wrapText="1"/>
    </xf>
    <xf numFmtId="0" fontId="7" fillId="0" borderId="7" xfId="0" applyFont="1" applyFill="1" applyBorder="1" applyAlignment="1" applyProtection="1">
      <alignment horizontal="right" vertical="center" wrapText="1"/>
    </xf>
    <xf numFmtId="0" fontId="2" fillId="2" borderId="2" xfId="0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center"/>
    </xf>
    <xf numFmtId="1" fontId="4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0" fillId="2" borderId="2" xfId="0" applyFont="1" applyFill="1" applyBorder="1" applyAlignment="1">
      <alignment horizontal="center"/>
    </xf>
    <xf numFmtId="0" fontId="0" fillId="9" borderId="0" xfId="0" applyFill="1"/>
    <xf numFmtId="0" fontId="0" fillId="0" borderId="0" xfId="0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10" borderId="0" xfId="0" applyFill="1" applyAlignment="1">
      <alignment vertical="top" wrapText="1"/>
    </xf>
    <xf numFmtId="0" fontId="0" fillId="8" borderId="0" xfId="0" applyFill="1" applyAlignment="1">
      <alignment vertical="top" wrapText="1"/>
    </xf>
    <xf numFmtId="0" fontId="2" fillId="2" borderId="0" xfId="0" applyFont="1" applyFill="1"/>
    <xf numFmtId="0" fontId="2" fillId="0" borderId="0" xfId="0" applyFont="1"/>
    <xf numFmtId="0" fontId="2" fillId="0" borderId="0" xfId="0" applyFont="1" applyFill="1"/>
    <xf numFmtId="0" fontId="9" fillId="0" borderId="7" xfId="0" applyFont="1" applyFill="1" applyBorder="1" applyAlignment="1" applyProtection="1">
      <alignment horizontal="right" vertical="center" wrapText="1"/>
    </xf>
    <xf numFmtId="0" fontId="9" fillId="0" borderId="7" xfId="0" applyFont="1" applyFill="1" applyBorder="1" applyAlignment="1" applyProtection="1">
      <alignment vertical="center" wrapText="1"/>
    </xf>
    <xf numFmtId="11" fontId="0" fillId="0" borderId="0" xfId="0" applyNumberFormat="1"/>
    <xf numFmtId="0" fontId="0" fillId="11" borderId="0" xfId="0" applyFill="1" applyBorder="1" applyAlignment="1">
      <alignment vertical="top" wrapText="1"/>
    </xf>
    <xf numFmtId="0" fontId="2" fillId="11" borderId="0" xfId="0" applyFont="1" applyFill="1" applyBorder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0" borderId="0" xfId="0" applyFont="1" applyAlignment="1">
      <alignment wrapText="1"/>
    </xf>
    <xf numFmtId="0" fontId="2" fillId="13" borderId="0" xfId="0" applyFont="1" applyFill="1" applyBorder="1" applyAlignment="1">
      <alignment horizontal="left"/>
    </xf>
    <xf numFmtId="0" fontId="2" fillId="8" borderId="0" xfId="0" applyFont="1" applyFill="1" applyAlignment="1">
      <alignment vertical="top" wrapText="1"/>
    </xf>
    <xf numFmtId="0" fontId="0" fillId="14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9174311926606"/>
          <c:y val="0.12005465023251662"/>
          <c:w val="0.86353211009174313"/>
          <c:h val="0.76534839523229348"/>
        </c:manualLayout>
      </c:layout>
      <c:scatterChart>
        <c:scatterStyle val="lineMarker"/>
        <c:varyColors val="0"/>
        <c:ser>
          <c:idx val="0"/>
          <c:order val="0"/>
          <c:tx>
            <c:strRef>
              <c:f>RUT_data!$F$424</c:f>
              <c:strCache>
                <c:ptCount val="1"/>
                <c:pt idx="0">
                  <c:v>Eastern&amp;Central 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RUT_data!$G$424:$AU$424</c:f>
              <c:numCache>
                <c:formatCode>General</c:formatCode>
                <c:ptCount val="41"/>
                <c:pt idx="0">
                  <c:v>6.1358635339246232</c:v>
                </c:pt>
                <c:pt idx="1">
                  <c:v>6.1513020243192438</c:v>
                </c:pt>
                <c:pt idx="2">
                  <c:v>6.1550349887977358</c:v>
                </c:pt>
                <c:pt idx="3">
                  <c:v>6.148383957376363</c:v>
                </c:pt>
                <c:pt idx="4">
                  <c:v>6.1290036803697969</c:v>
                </c:pt>
                <c:pt idx="5">
                  <c:v>6.1426584736117897</c:v>
                </c:pt>
                <c:pt idx="6">
                  <c:v>6.1798070343110094</c:v>
                </c:pt>
                <c:pt idx="7">
                  <c:v>6.1716056051144053</c:v>
                </c:pt>
                <c:pt idx="8">
                  <c:v>6.2033484850744491</c:v>
                </c:pt>
                <c:pt idx="9">
                  <c:v>6.2385803379326781</c:v>
                </c:pt>
                <c:pt idx="10">
                  <c:v>6.2131892868638063</c:v>
                </c:pt>
                <c:pt idx="11">
                  <c:v>6.2064782296394139</c:v>
                </c:pt>
                <c:pt idx="12">
                  <c:v>6.196897132683957</c:v>
                </c:pt>
                <c:pt idx="13">
                  <c:v>6.20569810431574</c:v>
                </c:pt>
                <c:pt idx="14">
                  <c:v>6.2122361062580005</c:v>
                </c:pt>
                <c:pt idx="15">
                  <c:v>6.2018130028243954</c:v>
                </c:pt>
                <c:pt idx="16">
                  <c:v>6.2107515322947862</c:v>
                </c:pt>
                <c:pt idx="17">
                  <c:v>6.1974545396257499</c:v>
                </c:pt>
                <c:pt idx="18">
                  <c:v>6.1596661931039849</c:v>
                </c:pt>
                <c:pt idx="19">
                  <c:v>6.1566267624573623</c:v>
                </c:pt>
                <c:pt idx="20">
                  <c:v>6.1674647323615268</c:v>
                </c:pt>
                <c:pt idx="21">
                  <c:v>6.1629011779276723</c:v>
                </c:pt>
                <c:pt idx="22">
                  <c:v>6.1738089254176476</c:v>
                </c:pt>
                <c:pt idx="23">
                  <c:v>6.1102072233528579</c:v>
                </c:pt>
                <c:pt idx="24">
                  <c:v>6.1408224988123461</c:v>
                </c:pt>
                <c:pt idx="25">
                  <c:v>6.1419712917126699</c:v>
                </c:pt>
                <c:pt idx="26">
                  <c:v>6.111494584005797</c:v>
                </c:pt>
                <c:pt idx="27">
                  <c:v>6.1274653424366576</c:v>
                </c:pt>
                <c:pt idx="28">
                  <c:v>6.1162303214295868</c:v>
                </c:pt>
                <c:pt idx="29">
                  <c:v>6.100020100180231</c:v>
                </c:pt>
                <c:pt idx="30">
                  <c:v>6.1142676317765599</c:v>
                </c:pt>
                <c:pt idx="31">
                  <c:v>6.0956307435531878</c:v>
                </c:pt>
                <c:pt idx="32">
                  <c:v>6.0457884374281061</c:v>
                </c:pt>
                <c:pt idx="33">
                  <c:v>6.0359641297648459</c:v>
                </c:pt>
                <c:pt idx="34">
                  <c:v>6.0299136490867564</c:v>
                </c:pt>
                <c:pt idx="35">
                  <c:v>6.0388747756900933</c:v>
                </c:pt>
                <c:pt idx="36">
                  <c:v>6.0144856216063465</c:v>
                </c:pt>
                <c:pt idx="37">
                  <c:v>6.019772563027888</c:v>
                </c:pt>
                <c:pt idx="38">
                  <c:v>6.0282232074711688</c:v>
                </c:pt>
                <c:pt idx="39">
                  <c:v>6.0026787311146821</c:v>
                </c:pt>
                <c:pt idx="40">
                  <c:v>6.043960049374177</c:v>
                </c:pt>
              </c:numCache>
            </c:numRef>
          </c:xVal>
          <c:yVal>
            <c:numRef>
              <c:f>RUT_data!$G$425:$AU$425</c:f>
              <c:numCache>
                <c:formatCode>General</c:formatCode>
                <c:ptCount val="41"/>
                <c:pt idx="0">
                  <c:v>3.939567894364679</c:v>
                </c:pt>
                <c:pt idx="1">
                  <c:v>3.9719189805165835</c:v>
                </c:pt>
                <c:pt idx="2">
                  <c:v>3.993220033833309</c:v>
                </c:pt>
                <c:pt idx="3">
                  <c:v>4.006784006771384</c:v>
                </c:pt>
                <c:pt idx="4">
                  <c:v>4.0071420723095361</c:v>
                </c:pt>
                <c:pt idx="5">
                  <c:v>4.0340130967264658</c:v>
                </c:pt>
                <c:pt idx="6">
                  <c:v>4.0887445991748868</c:v>
                </c:pt>
                <c:pt idx="7">
                  <c:v>4.1032816057403521</c:v>
                </c:pt>
                <c:pt idx="8">
                  <c:v>4.1525092932466405</c:v>
                </c:pt>
                <c:pt idx="9">
                  <c:v>4.205133516092018</c:v>
                </c:pt>
                <c:pt idx="10">
                  <c:v>4.1938023367594193</c:v>
                </c:pt>
                <c:pt idx="11">
                  <c:v>4.2075764797676127</c:v>
                </c:pt>
                <c:pt idx="12">
                  <c:v>4.2220303597158377</c:v>
                </c:pt>
                <c:pt idx="13">
                  <c:v>4.2531789343803936</c:v>
                </c:pt>
                <c:pt idx="14">
                  <c:v>4.2806450155548825</c:v>
                </c:pt>
                <c:pt idx="15">
                  <c:v>4.2914372213804688</c:v>
                </c:pt>
                <c:pt idx="16">
                  <c:v>4.3212723274598845</c:v>
                </c:pt>
                <c:pt idx="17">
                  <c:v>4.3289758929150555</c:v>
                </c:pt>
                <c:pt idx="18">
                  <c:v>4.3223975231778677</c:v>
                </c:pt>
                <c:pt idx="19">
                  <c:v>4.3395687827042826</c:v>
                </c:pt>
                <c:pt idx="20">
                  <c:v>4.3731810897300889</c:v>
                </c:pt>
                <c:pt idx="21">
                  <c:v>4.397934216910742</c:v>
                </c:pt>
                <c:pt idx="22">
                  <c:v>4.4289225508878198</c:v>
                </c:pt>
                <c:pt idx="23">
                  <c:v>4.3914719888042359</c:v>
                </c:pt>
                <c:pt idx="24">
                  <c:v>4.4320667889595553</c:v>
                </c:pt>
                <c:pt idx="25">
                  <c:v>4.4512027142814912</c:v>
                </c:pt>
                <c:pt idx="26">
                  <c:v>4.4494815270575305</c:v>
                </c:pt>
                <c:pt idx="27">
                  <c:v>4.4713960033493967</c:v>
                </c:pt>
                <c:pt idx="28">
                  <c:v>4.4881524107568431</c:v>
                </c:pt>
                <c:pt idx="29">
                  <c:v>4.507958186968926</c:v>
                </c:pt>
                <c:pt idx="30">
                  <c:v>4.5388106797153362</c:v>
                </c:pt>
                <c:pt idx="31">
                  <c:v>4.5342094390529279</c:v>
                </c:pt>
                <c:pt idx="32">
                  <c:v>4.5624635592906406</c:v>
                </c:pt>
                <c:pt idx="33">
                  <c:v>4.5640888649783751</c:v>
                </c:pt>
                <c:pt idx="34">
                  <c:v>4.5883256623924034</c:v>
                </c:pt>
                <c:pt idx="35">
                  <c:v>4.6123924380845205</c:v>
                </c:pt>
                <c:pt idx="36">
                  <c:v>4.6041768951243345</c:v>
                </c:pt>
                <c:pt idx="37">
                  <c:v>4.6317863175935079</c:v>
                </c:pt>
                <c:pt idx="38">
                  <c:v>4.6645055203974639</c:v>
                </c:pt>
                <c:pt idx="39">
                  <c:v>4.6601018613443745</c:v>
                </c:pt>
                <c:pt idx="40">
                  <c:v>4.7126249031315224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1-4607-B88E-783F49B2AF5E}"/>
            </c:ext>
          </c:extLst>
        </c:ser>
        <c:ser>
          <c:idx val="1"/>
          <c:order val="1"/>
          <c:tx>
            <c:strRef>
              <c:f>RUT_data!$F$426</c:f>
              <c:strCache>
                <c:ptCount val="1"/>
                <c:pt idx="0">
                  <c:v>Western 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RUT_data!$G$426:$AU$426</c:f>
              <c:numCache>
                <c:formatCode>General</c:formatCode>
                <c:ptCount val="41"/>
                <c:pt idx="0">
                  <c:v>6.3634870089561861</c:v>
                </c:pt>
                <c:pt idx="1">
                  <c:v>6.3887033358211198</c:v>
                </c:pt>
                <c:pt idx="2">
                  <c:v>6.418387094089101</c:v>
                </c:pt>
                <c:pt idx="3">
                  <c:v>6.4439840380256426</c:v>
                </c:pt>
                <c:pt idx="4">
                  <c:v>6.4431282828448104</c:v>
                </c:pt>
                <c:pt idx="5">
                  <c:v>6.4322428396060962</c:v>
                </c:pt>
                <c:pt idx="6">
                  <c:v>6.4588710305353976</c:v>
                </c:pt>
                <c:pt idx="7">
                  <c:v>6.4591712332806299</c:v>
                </c:pt>
                <c:pt idx="8">
                  <c:v>6.5075129004536096</c:v>
                </c:pt>
                <c:pt idx="9">
                  <c:v>6.5406184688967928</c:v>
                </c:pt>
                <c:pt idx="10">
                  <c:v>6.5015334519556056</c:v>
                </c:pt>
                <c:pt idx="11">
                  <c:v>6.4148307516819907</c:v>
                </c:pt>
                <c:pt idx="12">
                  <c:v>6.4253632768397155</c:v>
                </c:pt>
                <c:pt idx="13">
                  <c:v>6.5016005302729836</c:v>
                </c:pt>
                <c:pt idx="14">
                  <c:v>6.5059708116642092</c:v>
                </c:pt>
                <c:pt idx="15">
                  <c:v>6.4635931897781971</c:v>
                </c:pt>
                <c:pt idx="16">
                  <c:v>6.4327466837926286</c:v>
                </c:pt>
                <c:pt idx="17">
                  <c:v>6.4421354493353347</c:v>
                </c:pt>
                <c:pt idx="18">
                  <c:v>6.4504203577359229</c:v>
                </c:pt>
                <c:pt idx="19">
                  <c:v>6.4695861316262082</c:v>
                </c:pt>
                <c:pt idx="20">
                  <c:v>6.4827629319681979</c:v>
                </c:pt>
                <c:pt idx="21">
                  <c:v>6.4785940493837604</c:v>
                </c:pt>
                <c:pt idx="22">
                  <c:v>6.4589446110731181</c:v>
                </c:pt>
                <c:pt idx="23">
                  <c:v>6.4841543902590741</c:v>
                </c:pt>
                <c:pt idx="24">
                  <c:v>6.5348075568661912</c:v>
                </c:pt>
                <c:pt idx="25">
                  <c:v>6.5779715160012406</c:v>
                </c:pt>
                <c:pt idx="26">
                  <c:v>6.5657071349180365</c:v>
                </c:pt>
                <c:pt idx="27">
                  <c:v>6.6481814106407811</c:v>
                </c:pt>
                <c:pt idx="28">
                  <c:v>6.6885539011351867</c:v>
                </c:pt>
                <c:pt idx="29">
                  <c:v>6.7009063300734866</c:v>
                </c:pt>
                <c:pt idx="30">
                  <c:v>6.7916137102300738</c:v>
                </c:pt>
                <c:pt idx="31">
                  <c:v>6.8132616499313263</c:v>
                </c:pt>
                <c:pt idx="32">
                  <c:v>6.836916920550566</c:v>
                </c:pt>
                <c:pt idx="33">
                  <c:v>6.8556427862843821</c:v>
                </c:pt>
                <c:pt idx="34">
                  <c:v>6.8792305986334696</c:v>
                </c:pt>
                <c:pt idx="35">
                  <c:v>6.9191601579611453</c:v>
                </c:pt>
                <c:pt idx="36">
                  <c:v>6.9302839748138236</c:v>
                </c:pt>
                <c:pt idx="37">
                  <c:v>6.9741115566806942</c:v>
                </c:pt>
                <c:pt idx="38">
                  <c:v>6.9958733091935805</c:v>
                </c:pt>
                <c:pt idx="39">
                  <c:v>6.9860360569852507</c:v>
                </c:pt>
                <c:pt idx="40">
                  <c:v>6.9926174680007778</c:v>
                </c:pt>
              </c:numCache>
            </c:numRef>
          </c:xVal>
          <c:yVal>
            <c:numRef>
              <c:f>RUT_data!$G$427:$AU$427</c:f>
              <c:numCache>
                <c:formatCode>General</c:formatCode>
                <c:ptCount val="41"/>
                <c:pt idx="0">
                  <c:v>4.0647813714195946</c:v>
                </c:pt>
                <c:pt idx="1">
                  <c:v>4.1004767024671764</c:v>
                </c:pt>
                <c:pt idx="2">
                  <c:v>4.13703272908164</c:v>
                </c:pt>
                <c:pt idx="3">
                  <c:v>4.1769240479845688</c:v>
                </c:pt>
                <c:pt idx="4">
                  <c:v>4.1861476864045759</c:v>
                </c:pt>
                <c:pt idx="5">
                  <c:v>4.1983663117779901</c:v>
                </c:pt>
                <c:pt idx="6">
                  <c:v>4.2335001656381506</c:v>
                </c:pt>
                <c:pt idx="7">
                  <c:v>4.2536121938661831</c:v>
                </c:pt>
                <c:pt idx="8">
                  <c:v>4.3027248047396824</c:v>
                </c:pt>
                <c:pt idx="9">
                  <c:v>4.35617690804379</c:v>
                </c:pt>
                <c:pt idx="10">
                  <c:v>4.3281687709733383</c:v>
                </c:pt>
                <c:pt idx="11">
                  <c:v>4.2670397269255718</c:v>
                </c:pt>
                <c:pt idx="12">
                  <c:v>4.2703049240738045</c:v>
                </c:pt>
                <c:pt idx="13">
                  <c:v>4.3601208928262798</c:v>
                </c:pt>
                <c:pt idx="14">
                  <c:v>4.3783618406178082</c:v>
                </c:pt>
                <c:pt idx="15">
                  <c:v>4.3433761941299158</c:v>
                </c:pt>
                <c:pt idx="16">
                  <c:v>4.3332742962343103</c:v>
                </c:pt>
                <c:pt idx="17">
                  <c:v>4.3568481119814457</c:v>
                </c:pt>
                <c:pt idx="18">
                  <c:v>4.3751401245193344</c:v>
                </c:pt>
                <c:pt idx="19">
                  <c:v>4.3983009418864247</c:v>
                </c:pt>
                <c:pt idx="20">
                  <c:v>4.4331864949242785</c:v>
                </c:pt>
                <c:pt idx="21">
                  <c:v>4.4402481405983121</c:v>
                </c:pt>
                <c:pt idx="22">
                  <c:v>4.4334077514243182</c:v>
                </c:pt>
                <c:pt idx="23">
                  <c:v>4.4621420770530289</c:v>
                </c:pt>
                <c:pt idx="24">
                  <c:v>4.51618985224406</c:v>
                </c:pt>
                <c:pt idx="25">
                  <c:v>4.5562264256100811</c:v>
                </c:pt>
                <c:pt idx="26">
                  <c:v>4.5593354760015412</c:v>
                </c:pt>
                <c:pt idx="27">
                  <c:v>4.6462720728199116</c:v>
                </c:pt>
                <c:pt idx="28">
                  <c:v>4.6937806569880598</c:v>
                </c:pt>
                <c:pt idx="29">
                  <c:v>4.7107873433259968</c:v>
                </c:pt>
                <c:pt idx="30">
                  <c:v>4.8038531567157996</c:v>
                </c:pt>
                <c:pt idx="31">
                  <c:v>4.8292681921860989</c:v>
                </c:pt>
                <c:pt idx="32">
                  <c:v>4.8674722547087699</c:v>
                </c:pt>
                <c:pt idx="33">
                  <c:v>4.8885088842146072</c:v>
                </c:pt>
                <c:pt idx="34">
                  <c:v>4.9168642548569936</c:v>
                </c:pt>
                <c:pt idx="35">
                  <c:v>4.97056858802764</c:v>
                </c:pt>
                <c:pt idx="36">
                  <c:v>4.9959999343640851</c:v>
                </c:pt>
                <c:pt idx="37">
                  <c:v>5.0382240483826513</c:v>
                </c:pt>
                <c:pt idx="38">
                  <c:v>5.0725250063649563</c:v>
                </c:pt>
                <c:pt idx="39">
                  <c:v>5.0766162382629094</c:v>
                </c:pt>
                <c:pt idx="40">
                  <c:v>5.0890956024351608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01-4607-B88E-783F49B2AF5E}"/>
            </c:ext>
          </c:extLst>
        </c:ser>
        <c:ser>
          <c:idx val="3"/>
          <c:order val="2"/>
          <c:tx>
            <c:strRef>
              <c:f>RUT_data!$F$428</c:f>
              <c:strCache>
                <c:ptCount val="1"/>
                <c:pt idx="0">
                  <c:v>Southern A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RUT_data!$G$428:$AU$428</c:f>
              <c:numCache>
                <c:formatCode>General</c:formatCode>
                <c:ptCount val="41"/>
                <c:pt idx="0">
                  <c:v>6.6109529717686355</c:v>
                </c:pt>
                <c:pt idx="1">
                  <c:v>6.614960694275557</c:v>
                </c:pt>
                <c:pt idx="2">
                  <c:v>6.6356397101784284</c:v>
                </c:pt>
                <c:pt idx="3">
                  <c:v>6.6264446470666076</c:v>
                </c:pt>
                <c:pt idx="4">
                  <c:v>6.6442816894455241</c:v>
                </c:pt>
                <c:pt idx="5">
                  <c:v>6.6710380728843646</c:v>
                </c:pt>
                <c:pt idx="6">
                  <c:v>6.7768186617746418</c:v>
                </c:pt>
                <c:pt idx="7">
                  <c:v>6.6909645789222871</c:v>
                </c:pt>
                <c:pt idx="8">
                  <c:v>6.7431887396125365</c:v>
                </c:pt>
                <c:pt idx="9">
                  <c:v>6.7117095786884242</c:v>
                </c:pt>
                <c:pt idx="10">
                  <c:v>6.7999970532539145</c:v>
                </c:pt>
                <c:pt idx="11">
                  <c:v>6.8489412335570803</c:v>
                </c:pt>
                <c:pt idx="12">
                  <c:v>6.7502280476411824</c:v>
                </c:pt>
                <c:pt idx="13">
                  <c:v>6.8494262081908754</c:v>
                </c:pt>
                <c:pt idx="14">
                  <c:v>6.788319421037099</c:v>
                </c:pt>
                <c:pt idx="15">
                  <c:v>6.7798627768457127</c:v>
                </c:pt>
                <c:pt idx="16">
                  <c:v>6.7900426303326116</c:v>
                </c:pt>
                <c:pt idx="17">
                  <c:v>6.7985069799310445</c:v>
                </c:pt>
                <c:pt idx="18">
                  <c:v>6.7658328050150356</c:v>
                </c:pt>
                <c:pt idx="19">
                  <c:v>6.7756274668923302</c:v>
                </c:pt>
                <c:pt idx="20">
                  <c:v>6.8186230245204795</c:v>
                </c:pt>
                <c:pt idx="21">
                  <c:v>6.7375959302061608</c:v>
                </c:pt>
                <c:pt idx="22">
                  <c:v>6.619245761126419</c:v>
                </c:pt>
                <c:pt idx="23">
                  <c:v>6.6649089500377663</c:v>
                </c:pt>
                <c:pt idx="24">
                  <c:v>6.7059148711251471</c:v>
                </c:pt>
                <c:pt idx="25">
                  <c:v>6.6901589376096</c:v>
                </c:pt>
                <c:pt idx="26">
                  <c:v>6.6915472354629602</c:v>
                </c:pt>
                <c:pt idx="27">
                  <c:v>6.7153089050723507</c:v>
                </c:pt>
                <c:pt idx="28">
                  <c:v>6.7230647418211564</c:v>
                </c:pt>
                <c:pt idx="29">
                  <c:v>6.6948476183584722</c:v>
                </c:pt>
                <c:pt idx="30">
                  <c:v>6.6858591371914926</c:v>
                </c:pt>
                <c:pt idx="31">
                  <c:v>6.5189482592917107</c:v>
                </c:pt>
                <c:pt idx="32">
                  <c:v>6.6292581923923501</c:v>
                </c:pt>
                <c:pt idx="33">
                  <c:v>6.6301264262695971</c:v>
                </c:pt>
                <c:pt idx="34">
                  <c:v>6.5444280268070889</c:v>
                </c:pt>
                <c:pt idx="35">
                  <c:v>6.6685519740166264</c:v>
                </c:pt>
                <c:pt idx="36">
                  <c:v>6.6577853352650935</c:v>
                </c:pt>
                <c:pt idx="37">
                  <c:v>6.6379423803761037</c:v>
                </c:pt>
                <c:pt idx="38">
                  <c:v>6.6663308437773825</c:v>
                </c:pt>
                <c:pt idx="39">
                  <c:v>6.7276566675893763</c:v>
                </c:pt>
                <c:pt idx="40">
                  <c:v>6.6962047262001638</c:v>
                </c:pt>
              </c:numCache>
            </c:numRef>
          </c:xVal>
          <c:yVal>
            <c:numRef>
              <c:f>RUT_data!$G$429:$AU$429</c:f>
              <c:numCache>
                <c:formatCode>General</c:formatCode>
                <c:ptCount val="41"/>
                <c:pt idx="0">
                  <c:v>3.4140320068134642</c:v>
                </c:pt>
                <c:pt idx="1">
                  <c:v>3.4347637581606092</c:v>
                </c:pt>
                <c:pt idx="2">
                  <c:v>3.4709928375548591</c:v>
                </c:pt>
                <c:pt idx="3">
                  <c:v>3.4805770069172071</c:v>
                </c:pt>
                <c:pt idx="4">
                  <c:v>3.514854320261835</c:v>
                </c:pt>
                <c:pt idx="5">
                  <c:v>3.5559344886621949</c:v>
                </c:pt>
                <c:pt idx="6">
                  <c:v>3.6724986490986926</c:v>
                </c:pt>
                <c:pt idx="7">
                  <c:v>3.6011265406138695</c:v>
                </c:pt>
                <c:pt idx="8">
                  <c:v>3.6669065732653356</c:v>
                </c:pt>
                <c:pt idx="9">
                  <c:v>3.6519930383011476</c:v>
                </c:pt>
                <c:pt idx="10">
                  <c:v>3.7512950978263095</c:v>
                </c:pt>
                <c:pt idx="11">
                  <c:v>3.8132350946744435</c:v>
                </c:pt>
                <c:pt idx="12">
                  <c:v>3.7323307852694589</c:v>
                </c:pt>
                <c:pt idx="13">
                  <c:v>3.8421186358096175</c:v>
                </c:pt>
                <c:pt idx="14">
                  <c:v>3.8003365278653813</c:v>
                </c:pt>
                <c:pt idx="15">
                  <c:v>3.8066457151029103</c:v>
                </c:pt>
                <c:pt idx="16">
                  <c:v>3.8347466321277031</c:v>
                </c:pt>
                <c:pt idx="17">
                  <c:v>3.8581941386743597</c:v>
                </c:pt>
                <c:pt idx="18">
                  <c:v>3.8424510437468329</c:v>
                </c:pt>
                <c:pt idx="19">
                  <c:v>3.8667917710429056</c:v>
                </c:pt>
                <c:pt idx="20">
                  <c:v>3.9314641623572966</c:v>
                </c:pt>
                <c:pt idx="21">
                  <c:v>3.8730708351878795</c:v>
                </c:pt>
                <c:pt idx="22">
                  <c:v>3.7786909515210167</c:v>
                </c:pt>
                <c:pt idx="23">
                  <c:v>3.8407464263443418</c:v>
                </c:pt>
                <c:pt idx="24">
                  <c:v>3.8992472784733194</c:v>
                </c:pt>
                <c:pt idx="25">
                  <c:v>3.8942359289334139</c:v>
                </c:pt>
                <c:pt idx="26">
                  <c:v>3.9057712882563447</c:v>
                </c:pt>
                <c:pt idx="27">
                  <c:v>3.9461512901010809</c:v>
                </c:pt>
                <c:pt idx="28">
                  <c:v>3.9755543043242305</c:v>
                </c:pt>
                <c:pt idx="29">
                  <c:v>3.9733364695347864</c:v>
                </c:pt>
                <c:pt idx="30">
                  <c:v>3.9866295471878104</c:v>
                </c:pt>
                <c:pt idx="31">
                  <c:v>3.8455976961723719</c:v>
                </c:pt>
                <c:pt idx="32">
                  <c:v>3.9748871803564776</c:v>
                </c:pt>
                <c:pt idx="33">
                  <c:v>3.9936717107089188</c:v>
                </c:pt>
                <c:pt idx="34">
                  <c:v>3.9291146427387309</c:v>
                </c:pt>
                <c:pt idx="35">
                  <c:v>4.0672384643313428</c:v>
                </c:pt>
                <c:pt idx="36">
                  <c:v>4.072242269026761</c:v>
                </c:pt>
                <c:pt idx="37">
                  <c:v>4.0717305026528727</c:v>
                </c:pt>
                <c:pt idx="38">
                  <c:v>4.1124074168347615</c:v>
                </c:pt>
                <c:pt idx="39">
                  <c:v>4.1883007860765673</c:v>
                </c:pt>
                <c:pt idx="40">
                  <c:v>4.1730163716597719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01-4607-B88E-783F49B2AF5E}"/>
            </c:ext>
          </c:extLst>
        </c:ser>
        <c:ser>
          <c:idx val="4"/>
          <c:order val="3"/>
          <c:tx>
            <c:strRef>
              <c:f>RUT_data!$F$430</c:f>
              <c:strCache>
                <c:ptCount val="1"/>
                <c:pt idx="0">
                  <c:v>SSA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RUT_data!$G$430:$AU$430</c:f>
              <c:numCache>
                <c:formatCode>General</c:formatCode>
                <c:ptCount val="41"/>
                <c:pt idx="0">
                  <c:v>6.3143541761364466</c:v>
                </c:pt>
                <c:pt idx="1">
                  <c:v>6.3308546909498977</c:v>
                </c:pt>
                <c:pt idx="2">
                  <c:v>6.3482756722554727</c:v>
                </c:pt>
                <c:pt idx="3">
                  <c:v>6.3539045212929093</c:v>
                </c:pt>
                <c:pt idx="4">
                  <c:v>6.3495096261193389</c:v>
                </c:pt>
                <c:pt idx="5">
                  <c:v>6.3552117827705015</c:v>
                </c:pt>
                <c:pt idx="6">
                  <c:v>6.4026494399341116</c:v>
                </c:pt>
                <c:pt idx="7">
                  <c:v>6.380171749203142</c:v>
                </c:pt>
                <c:pt idx="8">
                  <c:v>6.4224730534040253</c:v>
                </c:pt>
                <c:pt idx="9">
                  <c:v>6.4423977874143672</c:v>
                </c:pt>
                <c:pt idx="10">
                  <c:v>6.4345164519715885</c:v>
                </c:pt>
                <c:pt idx="11">
                  <c:v>6.4088624347847629</c:v>
                </c:pt>
                <c:pt idx="12">
                  <c:v>6.3856409152805043</c:v>
                </c:pt>
                <c:pt idx="13">
                  <c:v>6.4399737873676504</c:v>
                </c:pt>
                <c:pt idx="14">
                  <c:v>6.4295286294976046</c:v>
                </c:pt>
                <c:pt idx="15">
                  <c:v>6.4063444190354479</c:v>
                </c:pt>
                <c:pt idx="16">
                  <c:v>6.3998921718300075</c:v>
                </c:pt>
                <c:pt idx="17">
                  <c:v>6.3991257323351913</c:v>
                </c:pt>
                <c:pt idx="18">
                  <c:v>6.378844015622068</c:v>
                </c:pt>
                <c:pt idx="19">
                  <c:v>6.3860790040731024</c:v>
                </c:pt>
                <c:pt idx="20">
                  <c:v>6.4046558233722077</c:v>
                </c:pt>
                <c:pt idx="21">
                  <c:v>6.3827599756025082</c:v>
                </c:pt>
                <c:pt idx="22">
                  <c:v>6.3547233011933084</c:v>
                </c:pt>
                <c:pt idx="23">
                  <c:v>6.3467054133478076</c:v>
                </c:pt>
                <c:pt idx="24">
                  <c:v>6.386070108041638</c:v>
                </c:pt>
                <c:pt idx="25">
                  <c:v>6.3988394794933114</c:v>
                </c:pt>
                <c:pt idx="26">
                  <c:v>6.3804489760473411</c:v>
                </c:pt>
                <c:pt idx="27">
                  <c:v>6.4237344447799343</c:v>
                </c:pt>
                <c:pt idx="28">
                  <c:v>6.4365356882433131</c:v>
                </c:pt>
                <c:pt idx="29">
                  <c:v>6.4289380028786436</c:v>
                </c:pt>
                <c:pt idx="30">
                  <c:v>6.4710254511505569</c:v>
                </c:pt>
                <c:pt idx="31">
                  <c:v>6.4442697282526371</c:v>
                </c:pt>
                <c:pt idx="32">
                  <c:v>6.4546319549213882</c:v>
                </c:pt>
                <c:pt idx="33">
                  <c:v>6.458580744253978</c:v>
                </c:pt>
                <c:pt idx="34">
                  <c:v>6.4514955274456094</c:v>
                </c:pt>
                <c:pt idx="35">
                  <c:v>6.4931455755086516</c:v>
                </c:pt>
                <c:pt idx="36">
                  <c:v>6.486584380808269</c:v>
                </c:pt>
                <c:pt idx="37">
                  <c:v>6.5046192225543349</c:v>
                </c:pt>
                <c:pt idx="38">
                  <c:v>6.5210020790261893</c:v>
                </c:pt>
                <c:pt idx="39">
                  <c:v>6.5160908124640056</c:v>
                </c:pt>
                <c:pt idx="40">
                  <c:v>6.5253608140416022</c:v>
                </c:pt>
              </c:numCache>
            </c:numRef>
          </c:xVal>
          <c:yVal>
            <c:numRef>
              <c:f>RUT_data!$G$431:$AU$431</c:f>
              <c:numCache>
                <c:formatCode>General</c:formatCode>
                <c:ptCount val="41"/>
                <c:pt idx="0">
                  <c:v>3.8426477378978809</c:v>
                </c:pt>
                <c:pt idx="1">
                  <c:v>3.8747074556801935</c:v>
                </c:pt>
                <c:pt idx="2">
                  <c:v>3.9064055388815699</c:v>
                </c:pt>
                <c:pt idx="3">
                  <c:v>3.9307172596323432</c:v>
                </c:pt>
                <c:pt idx="4">
                  <c:v>3.9427769098312013</c:v>
                </c:pt>
                <c:pt idx="5">
                  <c:v>3.9663065858383151</c:v>
                </c:pt>
                <c:pt idx="6">
                  <c:v>4.027233970782885</c:v>
                </c:pt>
                <c:pt idx="7">
                  <c:v>4.0249556311863968</c:v>
                </c:pt>
                <c:pt idx="8">
                  <c:v>4.0790376602006591</c:v>
                </c:pt>
                <c:pt idx="9">
                  <c:v>4.1180316454386334</c:v>
                </c:pt>
                <c:pt idx="10">
                  <c:v>4.1230704469755404</c:v>
                </c:pt>
                <c:pt idx="11">
                  <c:v>4.1179026451982015</c:v>
                </c:pt>
                <c:pt idx="12">
                  <c:v>4.1073520964846368</c:v>
                </c:pt>
                <c:pt idx="13">
                  <c:v>4.1781772756654769</c:v>
                </c:pt>
                <c:pt idx="14">
                  <c:v>4.1866669717474521</c:v>
                </c:pt>
                <c:pt idx="15">
                  <c:v>4.1789817684131485</c:v>
                </c:pt>
                <c:pt idx="16">
                  <c:v>4.1932382796341487</c:v>
                </c:pt>
                <c:pt idx="17">
                  <c:v>4.2102227843084767</c:v>
                </c:pt>
                <c:pt idx="18">
                  <c:v>4.2106810038151918</c:v>
                </c:pt>
                <c:pt idx="19">
                  <c:v>4.232168028340757</c:v>
                </c:pt>
                <c:pt idx="20">
                  <c:v>4.2728406262054017</c:v>
                </c:pt>
                <c:pt idx="21">
                  <c:v>4.2723154602263236</c:v>
                </c:pt>
                <c:pt idx="22">
                  <c:v>4.2634861040858274</c:v>
                </c:pt>
                <c:pt idx="23">
                  <c:v>4.2721189003987217</c:v>
                </c:pt>
                <c:pt idx="24">
                  <c:v>4.3231680655791269</c:v>
                </c:pt>
                <c:pt idx="25">
                  <c:v>4.3468141238559532</c:v>
                </c:pt>
                <c:pt idx="26">
                  <c:v>4.3494939350036717</c:v>
                </c:pt>
                <c:pt idx="27">
                  <c:v>4.4029685018361153</c:v>
                </c:pt>
                <c:pt idx="28">
                  <c:v>4.4361176769194577</c:v>
                </c:pt>
                <c:pt idx="29">
                  <c:v>4.4518854460290527</c:v>
                </c:pt>
                <c:pt idx="30">
                  <c:v>4.5082905344589586</c:v>
                </c:pt>
                <c:pt idx="31">
                  <c:v>4.4961131172341799</c:v>
                </c:pt>
                <c:pt idx="32">
                  <c:v>4.5451619102449516</c:v>
                </c:pt>
                <c:pt idx="33">
                  <c:v>4.5601705702615964</c:v>
                </c:pt>
                <c:pt idx="34">
                  <c:v>4.5730692300671425</c:v>
                </c:pt>
                <c:pt idx="35">
                  <c:v>4.6303054345693075</c:v>
                </c:pt>
                <c:pt idx="36">
                  <c:v>4.6404549477367913</c:v>
                </c:pt>
                <c:pt idx="37">
                  <c:v>4.6733469867223212</c:v>
                </c:pt>
                <c:pt idx="38">
                  <c:v>4.7081489127740763</c:v>
                </c:pt>
                <c:pt idx="39">
                  <c:v>4.7215606874463312</c:v>
                </c:pt>
                <c:pt idx="40">
                  <c:v>4.7436294293283092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01-4607-B88E-783F49B2AF5E}"/>
            </c:ext>
          </c:extLst>
        </c:ser>
        <c:ser>
          <c:idx val="5"/>
          <c:order val="4"/>
          <c:tx>
            <c:strRef>
              <c:f>RUT_data!$F$432</c:f>
              <c:strCache>
                <c:ptCount val="1"/>
                <c:pt idx="0">
                  <c:v>Southern A - SA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RUT_data!$G$432:$AU$432</c:f>
              <c:numCache>
                <c:formatCode>General</c:formatCode>
                <c:ptCount val="41"/>
                <c:pt idx="0">
                  <c:v>6.0088042374820958</c:v>
                </c:pt>
                <c:pt idx="1">
                  <c:v>6.0196898859864021</c:v>
                </c:pt>
                <c:pt idx="2">
                  <c:v>6.0171946059712811</c:v>
                </c:pt>
                <c:pt idx="3">
                  <c:v>6.0546639635735717</c:v>
                </c:pt>
                <c:pt idx="4">
                  <c:v>6.0520244071025244</c:v>
                </c:pt>
                <c:pt idx="5">
                  <c:v>6.0714207933497315</c:v>
                </c:pt>
                <c:pt idx="6">
                  <c:v>6.1136498185527195</c:v>
                </c:pt>
                <c:pt idx="7">
                  <c:v>6.0813468426972772</c:v>
                </c:pt>
                <c:pt idx="8">
                  <c:v>6.1475394695205718</c:v>
                </c:pt>
                <c:pt idx="9">
                  <c:v>6.1199182657513544</c:v>
                </c:pt>
                <c:pt idx="10">
                  <c:v>6.1970466895804348</c:v>
                </c:pt>
                <c:pt idx="11">
                  <c:v>6.2346829416528236</c:v>
                </c:pt>
                <c:pt idx="12">
                  <c:v>6.1959334217219375</c:v>
                </c:pt>
                <c:pt idx="13">
                  <c:v>6.2158438666619213</c:v>
                </c:pt>
                <c:pt idx="14">
                  <c:v>6.122428348551165</c:v>
                </c:pt>
                <c:pt idx="15">
                  <c:v>6.121978507960149</c:v>
                </c:pt>
                <c:pt idx="16">
                  <c:v>6.0884774424731471</c:v>
                </c:pt>
                <c:pt idx="17">
                  <c:v>6.0561868967025498</c:v>
                </c:pt>
                <c:pt idx="18">
                  <c:v>6.0052113306381614</c:v>
                </c:pt>
                <c:pt idx="19">
                  <c:v>5.9895129279103747</c:v>
                </c:pt>
                <c:pt idx="20">
                  <c:v>6.0055532699368657</c:v>
                </c:pt>
                <c:pt idx="21">
                  <c:v>5.9543848016453387</c:v>
                </c:pt>
                <c:pt idx="22">
                  <c:v>5.8704466370767667</c:v>
                </c:pt>
                <c:pt idx="23">
                  <c:v>5.8961480292111004</c:v>
                </c:pt>
                <c:pt idx="24">
                  <c:v>5.9443579260904702</c:v>
                </c:pt>
                <c:pt idx="25">
                  <c:v>5.9430489635700434</c:v>
                </c:pt>
                <c:pt idx="26">
                  <c:v>5.8952327120880472</c:v>
                </c:pt>
                <c:pt idx="27">
                  <c:v>5.9577112621185844</c:v>
                </c:pt>
                <c:pt idx="28">
                  <c:v>5.928943618403884</c:v>
                </c:pt>
                <c:pt idx="29">
                  <c:v>5.9048545616142416</c:v>
                </c:pt>
                <c:pt idx="30">
                  <c:v>5.8898225531863257</c:v>
                </c:pt>
                <c:pt idx="31">
                  <c:v>5.7293988425580924</c:v>
                </c:pt>
                <c:pt idx="32">
                  <c:v>5.8602881526341939</c:v>
                </c:pt>
                <c:pt idx="33">
                  <c:v>5.8197993816617251</c:v>
                </c:pt>
                <c:pt idx="34">
                  <c:v>5.8242565493839153</c:v>
                </c:pt>
                <c:pt idx="35">
                  <c:v>5.9418621129458851</c:v>
                </c:pt>
                <c:pt idx="36">
                  <c:v>5.9173999439149929</c:v>
                </c:pt>
                <c:pt idx="37">
                  <c:v>5.951280126544666</c:v>
                </c:pt>
                <c:pt idx="38">
                  <c:v>5.9612786738960128</c:v>
                </c:pt>
                <c:pt idx="39">
                  <c:v>6.0055646230304029</c:v>
                </c:pt>
                <c:pt idx="40">
                  <c:v>6.0289208347942447</c:v>
                </c:pt>
              </c:numCache>
            </c:numRef>
          </c:xVal>
          <c:yVal>
            <c:numRef>
              <c:f>RUT_data!$G$433:$AU$433</c:f>
              <c:numCache>
                <c:formatCode>General</c:formatCode>
                <c:ptCount val="41"/>
                <c:pt idx="0">
                  <c:v>3.0113299975186765</c:v>
                </c:pt>
                <c:pt idx="1">
                  <c:v>3.0364509224426905</c:v>
                </c:pt>
                <c:pt idx="2">
                  <c:v>3.0489341602637858</c:v>
                </c:pt>
                <c:pt idx="3">
                  <c:v>3.1012185680977331</c:v>
                </c:pt>
                <c:pt idx="4">
                  <c:v>3.1122179379416135</c:v>
                </c:pt>
                <c:pt idx="5">
                  <c:v>3.1457478155304437</c:v>
                </c:pt>
                <c:pt idx="6">
                  <c:v>3.2017350940497966</c:v>
                </c:pt>
                <c:pt idx="7">
                  <c:v>3.1854975011631885</c:v>
                </c:pt>
                <c:pt idx="8">
                  <c:v>3.2649594226583085</c:v>
                </c:pt>
                <c:pt idx="9">
                  <c:v>3.2561683361761022</c:v>
                </c:pt>
                <c:pt idx="10">
                  <c:v>3.3495368393355331</c:v>
                </c:pt>
                <c:pt idx="11">
                  <c:v>3.4055052280988707</c:v>
                </c:pt>
                <c:pt idx="12">
                  <c:v>3.3862002181407362</c:v>
                </c:pt>
                <c:pt idx="13">
                  <c:v>3.4244783589306871</c:v>
                </c:pt>
                <c:pt idx="14">
                  <c:v>3.3565520947071992</c:v>
                </c:pt>
                <c:pt idx="15">
                  <c:v>3.3778669427482555</c:v>
                </c:pt>
                <c:pt idx="16">
                  <c:v>3.3696278378343778</c:v>
                </c:pt>
                <c:pt idx="17">
                  <c:v>3.3596558034673922</c:v>
                </c:pt>
                <c:pt idx="18">
                  <c:v>3.3342832958072322</c:v>
                </c:pt>
                <c:pt idx="19">
                  <c:v>3.3386753731919008</c:v>
                </c:pt>
                <c:pt idx="20">
                  <c:v>3.3778415641399548</c:v>
                </c:pt>
                <c:pt idx="21">
                  <c:v>3.3515360471903688</c:v>
                </c:pt>
                <c:pt idx="22">
                  <c:v>3.2929216694170131</c:v>
                </c:pt>
                <c:pt idx="23">
                  <c:v>3.3379108231180914</c:v>
                </c:pt>
                <c:pt idx="24">
                  <c:v>3.4032507014703572</c:v>
                </c:pt>
                <c:pt idx="25">
                  <c:v>3.4152222811880866</c:v>
                </c:pt>
                <c:pt idx="26">
                  <c:v>3.3804478172705243</c:v>
                </c:pt>
                <c:pt idx="27">
                  <c:v>3.4616698427414425</c:v>
                </c:pt>
                <c:pt idx="28">
                  <c:v>3.4556798857745057</c:v>
                </c:pt>
                <c:pt idx="29">
                  <c:v>3.4597675902421461</c:v>
                </c:pt>
                <c:pt idx="30">
                  <c:v>3.4687784472276042</c:v>
                </c:pt>
                <c:pt idx="31">
                  <c:v>3.3362546723875339</c:v>
                </c:pt>
                <c:pt idx="32">
                  <c:v>3.489183177367249</c:v>
                </c:pt>
                <c:pt idx="33">
                  <c:v>3.4689862236245275</c:v>
                </c:pt>
                <c:pt idx="34">
                  <c:v>3.4943589495492269</c:v>
                </c:pt>
                <c:pt idx="35">
                  <c:v>3.6287233999031656</c:v>
                </c:pt>
                <c:pt idx="36">
                  <c:v>3.6217666991691644</c:v>
                </c:pt>
                <c:pt idx="37">
                  <c:v>3.6736187863682277</c:v>
                </c:pt>
                <c:pt idx="38">
                  <c:v>3.6982057744156211</c:v>
                </c:pt>
                <c:pt idx="39">
                  <c:v>3.7592443438707064</c:v>
                </c:pt>
                <c:pt idx="40">
                  <c:v>3.7985774757585706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01-4607-B88E-783F49B2AF5E}"/>
            </c:ext>
          </c:extLst>
        </c:ser>
        <c:ser>
          <c:idx val="2"/>
          <c:order val="5"/>
          <c:tx>
            <c:strRef>
              <c:f>RUT_data!$F$434</c:f>
              <c:strCache>
                <c:ptCount val="1"/>
                <c:pt idx="0">
                  <c:v>Nigeria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RUT_data!$G$434:$AU$434</c:f>
              <c:numCache>
                <c:formatCode>General</c:formatCode>
                <c:ptCount val="41"/>
                <c:pt idx="0">
                  <c:v>6.5369673842244023</c:v>
                </c:pt>
                <c:pt idx="1">
                  <c:v>6.5592875761506431</c:v>
                </c:pt>
                <c:pt idx="2">
                  <c:v>6.5929747029523877</c:v>
                </c:pt>
                <c:pt idx="3">
                  <c:v>6.6102060695713574</c:v>
                </c:pt>
                <c:pt idx="4">
                  <c:v>6.6390746195591381</c:v>
                </c:pt>
                <c:pt idx="5">
                  <c:v>6.5968754496423241</c:v>
                </c:pt>
                <c:pt idx="6">
                  <c:v>6.6235162927812317</c:v>
                </c:pt>
                <c:pt idx="7">
                  <c:v>6.6239936939245254</c:v>
                </c:pt>
                <c:pt idx="8">
                  <c:v>6.7155673178724937</c:v>
                </c:pt>
                <c:pt idx="9">
                  <c:v>6.7857803054306141</c:v>
                </c:pt>
                <c:pt idx="10">
                  <c:v>6.6831131722342265</c:v>
                </c:pt>
                <c:pt idx="11">
                  <c:v>6.5561791306584114</c:v>
                </c:pt>
                <c:pt idx="12">
                  <c:v>6.6033803905104929</c:v>
                </c:pt>
                <c:pt idx="13">
                  <c:v>6.7007031511584296</c:v>
                </c:pt>
                <c:pt idx="14">
                  <c:v>6.6738817956164773</c:v>
                </c:pt>
                <c:pt idx="15">
                  <c:v>6.614726398554545</c:v>
                </c:pt>
                <c:pt idx="16">
                  <c:v>6.6000760378964074</c:v>
                </c:pt>
                <c:pt idx="17">
                  <c:v>6.5780942434194261</c:v>
                </c:pt>
                <c:pt idx="18">
                  <c:v>6.6031507516749377</c:v>
                </c:pt>
                <c:pt idx="19">
                  <c:v>6.6590610383759117</c:v>
                </c:pt>
                <c:pt idx="20">
                  <c:v>6.6529800961616994</c:v>
                </c:pt>
                <c:pt idx="21">
                  <c:v>6.6778486045658614</c:v>
                </c:pt>
                <c:pt idx="22">
                  <c:v>6.6934026169052379</c:v>
                </c:pt>
                <c:pt idx="23">
                  <c:v>6.7453064799472466</c:v>
                </c:pt>
                <c:pt idx="24">
                  <c:v>6.8203002082744471</c:v>
                </c:pt>
                <c:pt idx="25">
                  <c:v>6.8767023233639035</c:v>
                </c:pt>
                <c:pt idx="26">
                  <c:v>6.8986782054557354</c:v>
                </c:pt>
                <c:pt idx="27">
                  <c:v>7.040149992366949</c:v>
                </c:pt>
                <c:pt idx="28">
                  <c:v>7.1299547336713056</c:v>
                </c:pt>
                <c:pt idx="29">
                  <c:v>7.1973231519873213</c:v>
                </c:pt>
                <c:pt idx="30">
                  <c:v>7.3244658627727457</c:v>
                </c:pt>
                <c:pt idx="31">
                  <c:v>7.4002337461689853</c:v>
                </c:pt>
                <c:pt idx="32">
                  <c:v>7.4603472822503143</c:v>
                </c:pt>
                <c:pt idx="33">
                  <c:v>7.4949931029733277</c:v>
                </c:pt>
                <c:pt idx="34">
                  <c:v>7.5263073052699827</c:v>
                </c:pt>
                <c:pt idx="35">
                  <c:v>7.5682046240540082</c:v>
                </c:pt>
                <c:pt idx="36">
                  <c:v>7.6095913880863773</c:v>
                </c:pt>
                <c:pt idx="37">
                  <c:v>7.6661093648181788</c:v>
                </c:pt>
                <c:pt idx="38">
                  <c:v>7.7089417925579031</c:v>
                </c:pt>
                <c:pt idx="39">
                  <c:v>7.7159548825243656</c:v>
                </c:pt>
                <c:pt idx="40">
                  <c:v>7.7171870445814186</c:v>
                </c:pt>
              </c:numCache>
            </c:numRef>
          </c:xVal>
          <c:yVal>
            <c:numRef>
              <c:f>RUT_data!$G$435:$AU$435</c:f>
              <c:numCache>
                <c:formatCode>General</c:formatCode>
                <c:ptCount val="41"/>
                <c:pt idx="0">
                  <c:v>4.8475590047896473</c:v>
                </c:pt>
                <c:pt idx="1">
                  <c:v>4.8810206915904226</c:v>
                </c:pt>
                <c:pt idx="2">
                  <c:v>4.9017039307450618</c:v>
                </c:pt>
                <c:pt idx="3">
                  <c:v>4.9250486893378058</c:v>
                </c:pt>
                <c:pt idx="4">
                  <c:v>4.9459707340160035</c:v>
                </c:pt>
                <c:pt idx="5">
                  <c:v>4.9494006777668567</c:v>
                </c:pt>
                <c:pt idx="6">
                  <c:v>4.9783120002752455</c:v>
                </c:pt>
                <c:pt idx="7">
                  <c:v>4.9967850583830051</c:v>
                </c:pt>
                <c:pt idx="8">
                  <c:v>5.0457414401397784</c:v>
                </c:pt>
                <c:pt idx="9">
                  <c:v>5.1574717608666258</c:v>
                </c:pt>
                <c:pt idx="10">
                  <c:v>5.0685441874230079</c:v>
                </c:pt>
                <c:pt idx="11">
                  <c:v>5.0061971981752516</c:v>
                </c:pt>
                <c:pt idx="12">
                  <c:v>4.9776673667334155</c:v>
                </c:pt>
                <c:pt idx="13">
                  <c:v>5.1242533228221463</c:v>
                </c:pt>
                <c:pt idx="14">
                  <c:v>5.1215622571665849</c:v>
                </c:pt>
                <c:pt idx="15">
                  <c:v>5.059448273250081</c:v>
                </c:pt>
                <c:pt idx="16">
                  <c:v>5.1017532235190037</c:v>
                </c:pt>
                <c:pt idx="17">
                  <c:v>5.1037413293234755</c:v>
                </c:pt>
                <c:pt idx="18">
                  <c:v>5.1316881199811002</c:v>
                </c:pt>
                <c:pt idx="19">
                  <c:v>5.1606520090342878</c:v>
                </c:pt>
                <c:pt idx="20">
                  <c:v>5.1999543440088676</c:v>
                </c:pt>
                <c:pt idx="21">
                  <c:v>5.2150822988675749</c:v>
                </c:pt>
                <c:pt idx="22">
                  <c:v>5.2311054349701358</c:v>
                </c:pt>
                <c:pt idx="23">
                  <c:v>5.227911307198668</c:v>
                </c:pt>
                <c:pt idx="24">
                  <c:v>5.2752770270659681</c:v>
                </c:pt>
                <c:pt idx="25">
                  <c:v>5.2682093542522512</c:v>
                </c:pt>
                <c:pt idx="26">
                  <c:v>5.2820736604400169</c:v>
                </c:pt>
                <c:pt idx="27">
                  <c:v>5.4199014347625445</c:v>
                </c:pt>
                <c:pt idx="28">
                  <c:v>5.4683637847492133</c:v>
                </c:pt>
                <c:pt idx="29">
                  <c:v>5.5079900769698105</c:v>
                </c:pt>
                <c:pt idx="30">
                  <c:v>5.5829446252906632</c:v>
                </c:pt>
                <c:pt idx="31">
                  <c:v>5.6402879908597026</c:v>
                </c:pt>
                <c:pt idx="32">
                  <c:v>5.679438388487041</c:v>
                </c:pt>
                <c:pt idx="33">
                  <c:v>5.6913394913812647</c:v>
                </c:pt>
                <c:pt idx="34">
                  <c:v>5.6930121992652998</c:v>
                </c:pt>
                <c:pt idx="35">
                  <c:v>5.7267226205422661</c:v>
                </c:pt>
                <c:pt idx="36">
                  <c:v>5.771497233965758</c:v>
                </c:pt>
                <c:pt idx="37">
                  <c:v>5.7934516502010398</c:v>
                </c:pt>
                <c:pt idx="38">
                  <c:v>5.8437027624508637</c:v>
                </c:pt>
                <c:pt idx="39">
                  <c:v>5.8397026166562176</c:v>
                </c:pt>
                <c:pt idx="40">
                  <c:v>5.8637455011021835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01-4607-B88E-783F49B2AF5E}"/>
            </c:ext>
          </c:extLst>
        </c:ser>
        <c:ser>
          <c:idx val="7"/>
          <c:order val="6"/>
          <c:tx>
            <c:strRef>
              <c:f>RUT_data!$F$436</c:f>
              <c:strCache>
                <c:ptCount val="1"/>
                <c:pt idx="0">
                  <c:v>South Africa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RUT_data!$G$436:$AU$436</c:f>
              <c:numCache>
                <c:formatCode>General</c:formatCode>
                <c:ptCount val="41"/>
                <c:pt idx="0">
                  <c:v>7.7610560025417072</c:v>
                </c:pt>
                <c:pt idx="1">
                  <c:v>7.7652630789080712</c:v>
                </c:pt>
                <c:pt idx="2">
                  <c:v>7.8116706662562567</c:v>
                </c:pt>
                <c:pt idx="3">
                  <c:v>7.7699829522082275</c:v>
                </c:pt>
                <c:pt idx="4">
                  <c:v>7.812811655592224</c:v>
                </c:pt>
                <c:pt idx="5">
                  <c:v>7.8534294923961907</c:v>
                </c:pt>
                <c:pt idx="6">
                  <c:v>8.0185088749329854</c:v>
                </c:pt>
                <c:pt idx="7">
                  <c:v>7.8988871439444557</c:v>
                </c:pt>
                <c:pt idx="8">
                  <c:v>7.9486856136238515</c:v>
                </c:pt>
                <c:pt idx="9">
                  <c:v>7.9235854642104657</c:v>
                </c:pt>
                <c:pt idx="10">
                  <c:v>8.0475384682042463</c:v>
                </c:pt>
                <c:pt idx="11">
                  <c:v>8.1342978509357557</c:v>
                </c:pt>
                <c:pt idx="12">
                  <c:v>8.0111563303493725</c:v>
                </c:pt>
                <c:pt idx="13">
                  <c:v>8.2151998567576712</c:v>
                </c:pt>
                <c:pt idx="14">
                  <c:v>8.2181147333953639</c:v>
                </c:pt>
                <c:pt idx="15">
                  <c:v>8.2449962629050599</c:v>
                </c:pt>
                <c:pt idx="16">
                  <c:v>8.3361380342389353</c:v>
                </c:pt>
                <c:pt idx="17">
                  <c:v>8.4257719642698969</c:v>
                </c:pt>
                <c:pt idx="18">
                  <c:v>8.4618102756112723</c:v>
                </c:pt>
                <c:pt idx="19">
                  <c:v>8.5495745429259671</c:v>
                </c:pt>
                <c:pt idx="20">
                  <c:v>8.6271625009419743</c:v>
                </c:pt>
                <c:pt idx="21">
                  <c:v>8.5411808153435533</c:v>
                </c:pt>
                <c:pt idx="22">
                  <c:v>8.4126200350863805</c:v>
                </c:pt>
                <c:pt idx="23">
                  <c:v>8.4852624533577305</c:v>
                </c:pt>
                <c:pt idx="24">
                  <c:v>8.5332401820366428</c:v>
                </c:pt>
                <c:pt idx="25">
                  <c:v>8.5230313886561557</c:v>
                </c:pt>
                <c:pt idx="26">
                  <c:v>8.5770222859301377</c:v>
                </c:pt>
                <c:pt idx="27">
                  <c:v>8.5981248083269239</c:v>
                </c:pt>
                <c:pt idx="28">
                  <c:v>8.6570386515060562</c:v>
                </c:pt>
                <c:pt idx="29">
                  <c:v>8.6505074755921463</c:v>
                </c:pt>
                <c:pt idx="30">
                  <c:v>8.6726630541435306</c:v>
                </c:pt>
                <c:pt idx="31">
                  <c:v>8.5245874953398122</c:v>
                </c:pt>
                <c:pt idx="32">
                  <c:v>8.6431033455843842</c:v>
                </c:pt>
                <c:pt idx="33">
                  <c:v>8.6994774434391431</c:v>
                </c:pt>
                <c:pt idx="34">
                  <c:v>8.5706214526141355</c:v>
                </c:pt>
                <c:pt idx="35">
                  <c:v>8.7278215079748254</c:v>
                </c:pt>
                <c:pt idx="36">
                  <c:v>8.7576226525233114</c:v>
                </c:pt>
                <c:pt idx="37">
                  <c:v>8.7205508257072246</c:v>
                </c:pt>
                <c:pt idx="38">
                  <c:v>8.7921156190711933</c:v>
                </c:pt>
                <c:pt idx="39">
                  <c:v>8.8986589755687611</c:v>
                </c:pt>
                <c:pt idx="40">
                  <c:v>8.8483601788022224</c:v>
                </c:pt>
              </c:numCache>
            </c:numRef>
          </c:xVal>
          <c:yVal>
            <c:numRef>
              <c:f>RUT_data!$G$437:$AU$437</c:f>
              <c:numCache>
                <c:formatCode>General</c:formatCode>
                <c:ptCount val="41"/>
                <c:pt idx="0">
                  <c:v>3.942062302229318</c:v>
                </c:pt>
                <c:pt idx="1">
                  <c:v>3.964229921100765</c:v>
                </c:pt>
                <c:pt idx="2">
                  <c:v>4.0229324942472404</c:v>
                </c:pt>
                <c:pt idx="3">
                  <c:v>4.003909991022363</c:v>
                </c:pt>
                <c:pt idx="4">
                  <c:v>4.0644597866706622</c:v>
                </c:pt>
                <c:pt idx="5">
                  <c:v>4.1147254819331316</c:v>
                </c:pt>
                <c:pt idx="6">
                  <c:v>4.2783047795900888</c:v>
                </c:pt>
                <c:pt idx="7">
                  <c:v>4.1637740139593209</c:v>
                </c:pt>
                <c:pt idx="8">
                  <c:v>4.2213605045837426</c:v>
                </c:pt>
                <c:pt idx="9">
                  <c:v>4.2010857230741205</c:v>
                </c:pt>
                <c:pt idx="10">
                  <c:v>4.3062586087567967</c:v>
                </c:pt>
                <c:pt idx="11">
                  <c:v>4.3741589796565963</c:v>
                </c:pt>
                <c:pt idx="12">
                  <c:v>4.2433708146750027</c:v>
                </c:pt>
                <c:pt idx="13">
                  <c:v>4.4158584440333133</c:v>
                </c:pt>
                <c:pt idx="14">
                  <c:v>4.3964258537539989</c:v>
                </c:pt>
                <c:pt idx="15">
                  <c:v>4.3906433724767711</c:v>
                </c:pt>
                <c:pt idx="16">
                  <c:v>4.4477334944240647</c:v>
                </c:pt>
                <c:pt idx="17">
                  <c:v>4.4964317593601946</c:v>
                </c:pt>
                <c:pt idx="18">
                  <c:v>4.4859086799304508</c:v>
                </c:pt>
                <c:pt idx="19">
                  <c:v>4.5274466875375339</c:v>
                </c:pt>
                <c:pt idx="20">
                  <c:v>4.6102546647583065</c:v>
                </c:pt>
                <c:pt idx="21">
                  <c:v>4.5292265836073859</c:v>
                </c:pt>
                <c:pt idx="22">
                  <c:v>4.4094463978825447</c:v>
                </c:pt>
                <c:pt idx="23">
                  <c:v>4.4817406041306613</c:v>
                </c:pt>
                <c:pt idx="24">
                  <c:v>4.5379263285252476</c:v>
                </c:pt>
                <c:pt idx="25">
                  <c:v>4.5190997949540357</c:v>
                </c:pt>
                <c:pt idx="26">
                  <c:v>4.5625626953290928</c:v>
                </c:pt>
                <c:pt idx="27">
                  <c:v>4.5742385093543874</c:v>
                </c:pt>
                <c:pt idx="28">
                  <c:v>4.6314598921966663</c:v>
                </c:pt>
                <c:pt idx="29">
                  <c:v>4.6251243417329979</c:v>
                </c:pt>
                <c:pt idx="30">
                  <c:v>4.6426913334651347</c:v>
                </c:pt>
                <c:pt idx="31">
                  <c:v>4.4957882962941138</c:v>
                </c:pt>
                <c:pt idx="32">
                  <c:v>4.6062014129192868</c:v>
                </c:pt>
                <c:pt idx="33">
                  <c:v>4.6529458725052244</c:v>
                </c:pt>
                <c:pt idx="34">
                  <c:v>4.523743650344227</c:v>
                </c:pt>
                <c:pt idx="35">
                  <c:v>4.6642256395205468</c:v>
                </c:pt>
                <c:pt idx="36">
                  <c:v>4.6797870552858054</c:v>
                </c:pt>
                <c:pt idx="37">
                  <c:v>4.6403334932891012</c:v>
                </c:pt>
                <c:pt idx="38">
                  <c:v>4.6946403605605527</c:v>
                </c:pt>
                <c:pt idx="39">
                  <c:v>4.7831553175854777</c:v>
                </c:pt>
                <c:pt idx="40">
                  <c:v>4.722901529954175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01-4607-B88E-783F49B2AF5E}"/>
            </c:ext>
          </c:extLst>
        </c:ser>
        <c:ser>
          <c:idx val="6"/>
          <c:order val="7"/>
          <c:tx>
            <c:strRef>
              <c:f>RUT_data!$B$570</c:f>
              <c:strCache>
                <c:ptCount val="1"/>
                <c:pt idx="0">
                  <c:v>33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RUT_data!$G$570:$H$570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RUT_data!$G$571:$H$571</c:f>
              <c:numCache>
                <c:formatCode>General</c:formatCode>
                <c:ptCount val="2"/>
                <c:pt idx="0">
                  <c:v>3.6</c:v>
                </c:pt>
                <c:pt idx="1">
                  <c:v>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1-4607-B88E-783F49B2AF5E}"/>
            </c:ext>
          </c:extLst>
        </c:ser>
        <c:ser>
          <c:idx val="8"/>
          <c:order val="8"/>
          <c:tx>
            <c:strRef>
              <c:f>RUT_data!$B$572</c:f>
              <c:strCache>
                <c:ptCount val="1"/>
                <c:pt idx="0">
                  <c:v>34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RUT_data!$G$572:$H$572</c:f>
              <c:numCache>
                <c:formatCode>General</c:formatCode>
                <c:ptCount val="2"/>
                <c:pt idx="0">
                  <c:v>6.2</c:v>
                </c:pt>
                <c:pt idx="1">
                  <c:v>6.8</c:v>
                </c:pt>
              </c:numCache>
            </c:numRef>
          </c:xVal>
          <c:yVal>
            <c:numRef>
              <c:f>RUT_data!$G$573:$H$573</c:f>
              <c:numCache>
                <c:formatCode>General</c:formatCode>
                <c:ptCount val="2"/>
                <c:pt idx="0">
                  <c:v>3.6</c:v>
                </c:pt>
                <c:pt idx="1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01-4607-B88E-783F49B2AF5E}"/>
            </c:ext>
          </c:extLst>
        </c:ser>
        <c:ser>
          <c:idx val="9"/>
          <c:order val="9"/>
          <c:tx>
            <c:strRef>
              <c:f>RUT_data!$B$574</c:f>
              <c:strCache>
                <c:ptCount val="1"/>
                <c:pt idx="0">
                  <c:v>35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numRef>
              <c:f>RUT_data!$G$574:$H$574</c:f>
              <c:numCache>
                <c:formatCode>General</c:formatCode>
                <c:ptCount val="2"/>
                <c:pt idx="0">
                  <c:v>6.4</c:v>
                </c:pt>
                <c:pt idx="1">
                  <c:v>6.8</c:v>
                </c:pt>
              </c:numCache>
            </c:numRef>
          </c:xVal>
          <c:yVal>
            <c:numRef>
              <c:f>RUT_data!$G$575:$H$575</c:f>
              <c:numCache>
                <c:formatCode>General</c:formatCode>
                <c:ptCount val="2"/>
                <c:pt idx="0">
                  <c:v>3.6</c:v>
                </c:pt>
                <c:pt idx="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01-4607-B88E-783F49B2AF5E}"/>
            </c:ext>
          </c:extLst>
        </c:ser>
        <c:ser>
          <c:idx val="10"/>
          <c:order val="10"/>
          <c:tx>
            <c:strRef>
              <c:f>RUT_data!$B$576</c:f>
              <c:strCache>
                <c:ptCount val="1"/>
                <c:pt idx="0">
                  <c:v>36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RUT_data!$G$576:$H$576</c:f>
              <c:numCache>
                <c:formatCode>General</c:formatCode>
                <c:ptCount val="2"/>
                <c:pt idx="0">
                  <c:v>6.6</c:v>
                </c:pt>
                <c:pt idx="1">
                  <c:v>6.8</c:v>
                </c:pt>
              </c:numCache>
            </c:numRef>
          </c:xVal>
          <c:yVal>
            <c:numRef>
              <c:f>RUT_data!$G$577:$H$577</c:f>
              <c:numCache>
                <c:formatCode>General</c:formatCode>
                <c:ptCount val="2"/>
                <c:pt idx="0">
                  <c:v>3.6</c:v>
                </c:pt>
                <c:pt idx="1">
                  <c:v>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01-4607-B88E-783F49B2AF5E}"/>
            </c:ext>
          </c:extLst>
        </c:ser>
        <c:ser>
          <c:idx val="11"/>
          <c:order val="11"/>
          <c:tx>
            <c:strRef>
              <c:f>RUT_data!$B$578</c:f>
              <c:strCache>
                <c:ptCount val="1"/>
                <c:pt idx="0">
                  <c:v>37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numRef>
              <c:f>RUT_data!$G$578:$H$578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RUT_data!$G$579:$H$579</c:f>
              <c:numCache>
                <c:formatCode>General</c:formatCode>
                <c:ptCount val="2"/>
                <c:pt idx="0">
                  <c:v>3.8</c:v>
                </c:pt>
                <c:pt idx="1">
                  <c:v>4.5999999999999996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C01-4607-B88E-783F49B2AF5E}"/>
            </c:ext>
          </c:extLst>
        </c:ser>
        <c:ser>
          <c:idx val="12"/>
          <c:order val="12"/>
          <c:tx>
            <c:strRef>
              <c:f>RUT_data!$B$581</c:f>
              <c:strCache>
                <c:ptCount val="1"/>
                <c:pt idx="0">
                  <c:v>38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RUT_data!$G$580:$H$580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RUT_data!$G$581:$H$581</c:f>
              <c:numCache>
                <c:formatCode>General</c:formatCode>
                <c:ptCount val="2"/>
                <c:pt idx="0">
                  <c:v>4</c:v>
                </c:pt>
                <c:pt idx="1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C01-4607-B88E-783F49B2AF5E}"/>
            </c:ext>
          </c:extLst>
        </c:ser>
        <c:ser>
          <c:idx val="13"/>
          <c:order val="13"/>
          <c:tx>
            <c:strRef>
              <c:f>RUT_data!$B$582</c:f>
              <c:strCache>
                <c:ptCount val="1"/>
                <c:pt idx="0">
                  <c:v>39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dPt>
            <c:idx val="1"/>
            <c:bubble3D val="0"/>
            <c:spPr>
              <a:ln w="12700">
                <a:solidFill>
                  <a:srgbClr val="9696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9C01-4607-B88E-783F49B2AF5E}"/>
              </c:ext>
            </c:extLst>
          </c:dPt>
          <c:xVal>
            <c:numRef>
              <c:f>RUT_data!$G$582:$H$582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RUT_data!$G$583:$H$583</c:f>
              <c:numCache>
                <c:formatCode>General</c:formatCode>
                <c:ptCount val="2"/>
                <c:pt idx="0">
                  <c:v>4.2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C01-4607-B88E-783F49B2AF5E}"/>
            </c:ext>
          </c:extLst>
        </c:ser>
        <c:ser>
          <c:idx val="14"/>
          <c:order val="14"/>
          <c:tx>
            <c:strRef>
              <c:f>RUT_data!$B$584</c:f>
              <c:strCache>
                <c:ptCount val="1"/>
                <c:pt idx="0">
                  <c:v>40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xVal>
            <c:numRef>
              <c:f>RUT_data!$G$584:$H$584</c:f>
              <c:numCache>
                <c:formatCode>General</c:formatCode>
                <c:ptCount val="2"/>
                <c:pt idx="0">
                  <c:v>6</c:v>
                </c:pt>
                <c:pt idx="1">
                  <c:v>6.6</c:v>
                </c:pt>
              </c:numCache>
            </c:numRef>
          </c:xVal>
          <c:yVal>
            <c:numRef>
              <c:f>RUT_data!$G$585:$H$585</c:f>
              <c:numCache>
                <c:formatCode>General</c:formatCode>
                <c:ptCount val="2"/>
                <c:pt idx="0">
                  <c:v>4.4000000000000004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C01-4607-B88E-783F49B2AF5E}"/>
            </c:ext>
          </c:extLst>
        </c:ser>
        <c:ser>
          <c:idx val="15"/>
          <c:order val="15"/>
          <c:tx>
            <c:strRef>
              <c:f>RUT_data!$B$586</c:f>
              <c:strCache>
                <c:ptCount val="1"/>
                <c:pt idx="0">
                  <c:v>41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RUT_data!$G$586:$H$586</c:f>
              <c:numCache>
                <c:formatCode>General</c:formatCode>
                <c:ptCount val="2"/>
                <c:pt idx="0">
                  <c:v>6</c:v>
                </c:pt>
                <c:pt idx="1">
                  <c:v>6.4</c:v>
                </c:pt>
              </c:numCache>
            </c:numRef>
          </c:xVal>
          <c:yVal>
            <c:numRef>
              <c:f>RUT_data!$G$587:$H$587</c:f>
              <c:numCache>
                <c:formatCode>General</c:formatCode>
                <c:ptCount val="2"/>
                <c:pt idx="0">
                  <c:v>4.5999999999999996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C01-4607-B88E-783F49B2AF5E}"/>
            </c:ext>
          </c:extLst>
        </c:ser>
        <c:ser>
          <c:idx val="16"/>
          <c:order val="16"/>
          <c:tx>
            <c:strRef>
              <c:f>RUT_data!$B$588</c:f>
              <c:strCache>
                <c:ptCount val="1"/>
                <c:pt idx="0">
                  <c:v>42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RUT_data!$G$588:$H$588</c:f>
              <c:numCache>
                <c:formatCode>General</c:formatCode>
                <c:ptCount val="2"/>
              </c:numCache>
            </c:numRef>
          </c:xVal>
          <c:yVal>
            <c:numRef>
              <c:f>RUT_data!$G$589:$H$589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C01-4607-B88E-783F49B2AF5E}"/>
            </c:ext>
          </c:extLst>
        </c:ser>
        <c:ser>
          <c:idx val="17"/>
          <c:order val="17"/>
          <c:tx>
            <c:strRef>
              <c:f>RUT_data!$B$590</c:f>
              <c:strCache>
                <c:ptCount val="1"/>
                <c:pt idx="0">
                  <c:v>43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RUT_data!$G$590:$H$590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RUT_data!$G$591:$H$591</c:f>
              <c:numCache>
                <c:formatCode>General</c:formatCode>
                <c:ptCount val="2"/>
                <c:pt idx="0">
                  <c:v>3</c:v>
                </c:pt>
                <c:pt idx="1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C01-4607-B88E-783F49B2A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41440"/>
        <c:axId val="77343744"/>
      </c:scatterChart>
      <c:valAx>
        <c:axId val="77341440"/>
        <c:scaling>
          <c:orientation val="minMax"/>
          <c:max val="9.5"/>
          <c:min val="6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Agricultural output per worker (1998-1991 Internat. US Dollars - logscale)</a:t>
                </a:r>
              </a:p>
            </c:rich>
          </c:tx>
          <c:layout>
            <c:manualLayout>
              <c:xMode val="edge"/>
              <c:yMode val="edge"/>
              <c:x val="0.2213302752293578"/>
              <c:y val="0.94543031370737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343744"/>
        <c:crossesAt val="4"/>
        <c:crossBetween val="midCat"/>
      </c:valAx>
      <c:valAx>
        <c:axId val="77343744"/>
        <c:scaling>
          <c:orientation val="minMax"/>
          <c:max val="6.5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Agricultural output per hectare (1989-1991 Internat. US Dollars - logscale)</a:t>
                </a:r>
              </a:p>
            </c:rich>
          </c:tx>
          <c:layout>
            <c:manualLayout>
              <c:xMode val="edge"/>
              <c:yMode val="edge"/>
              <c:x val="3.2110091743119268E-2"/>
              <c:y val="0.1336972782904183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341440"/>
        <c:crossesAt val="4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60" verticalDpi="36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10980193590688"/>
          <c:y val="4.2904359568958154E-2"/>
          <c:w val="0.86806464101071268"/>
          <c:h val="0.82673400554030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RUT_data!$F$453</c:f>
              <c:strCache>
                <c:ptCount val="1"/>
                <c:pt idx="0">
                  <c:v>Angola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RUT_data!$G$453:$AU$453</c:f>
              <c:numCache>
                <c:formatCode>General</c:formatCode>
                <c:ptCount val="41"/>
                <c:pt idx="0">
                  <c:v>6.1178724903922177</c:v>
                </c:pt>
                <c:pt idx="1">
                  <c:v>6.1649620997442121</c:v>
                </c:pt>
                <c:pt idx="2">
                  <c:v>6.1384031337072402</c:v>
                </c:pt>
                <c:pt idx="3">
                  <c:v>6.1989590813081872</c:v>
                </c:pt>
                <c:pt idx="4">
                  <c:v>6.2234945388443812</c:v>
                </c:pt>
                <c:pt idx="5">
                  <c:v>6.2496664122493337</c:v>
                </c:pt>
                <c:pt idx="6">
                  <c:v>6.2639797377316739</c:v>
                </c:pt>
                <c:pt idx="7">
                  <c:v>6.2323697098361146</c:v>
                </c:pt>
                <c:pt idx="8">
                  <c:v>6.2868670795313539</c:v>
                </c:pt>
                <c:pt idx="9">
                  <c:v>6.3041050556398748</c:v>
                </c:pt>
                <c:pt idx="10">
                  <c:v>6.3102993816593012</c:v>
                </c:pt>
                <c:pt idx="11">
                  <c:v>6.2571076726506485</c:v>
                </c:pt>
                <c:pt idx="12">
                  <c:v>6.2658102527207236</c:v>
                </c:pt>
                <c:pt idx="13">
                  <c:v>6.2591440646048353</c:v>
                </c:pt>
                <c:pt idx="14">
                  <c:v>6.1321857567745193</c:v>
                </c:pt>
                <c:pt idx="15">
                  <c:v>5.9574396839200094</c:v>
                </c:pt>
                <c:pt idx="16">
                  <c:v>5.9008270599655175</c:v>
                </c:pt>
                <c:pt idx="17">
                  <c:v>5.8555260462904588</c:v>
                </c:pt>
                <c:pt idx="18">
                  <c:v>5.7773605517242004</c:v>
                </c:pt>
                <c:pt idx="19">
                  <c:v>5.7609239337498286</c:v>
                </c:pt>
                <c:pt idx="20">
                  <c:v>5.6801112180946758</c:v>
                </c:pt>
                <c:pt idx="21">
                  <c:v>5.6635413718982202</c:v>
                </c:pt>
                <c:pt idx="22">
                  <c:v>5.6394200596719246</c:v>
                </c:pt>
                <c:pt idx="23">
                  <c:v>5.6199942912898635</c:v>
                </c:pt>
                <c:pt idx="24">
                  <c:v>5.6028040032771385</c:v>
                </c:pt>
                <c:pt idx="25">
                  <c:v>5.6162400044232488</c:v>
                </c:pt>
                <c:pt idx="26">
                  <c:v>5.600907498557965</c:v>
                </c:pt>
                <c:pt idx="27">
                  <c:v>5.5813874966557844</c:v>
                </c:pt>
                <c:pt idx="28">
                  <c:v>5.5555974506644663</c:v>
                </c:pt>
                <c:pt idx="29">
                  <c:v>5.5245773327484455</c:v>
                </c:pt>
                <c:pt idx="30">
                  <c:v>5.5442388167896697</c:v>
                </c:pt>
                <c:pt idx="31">
                  <c:v>5.5642215273567706</c:v>
                </c:pt>
                <c:pt idx="32">
                  <c:v>5.5388504599516937</c:v>
                </c:pt>
                <c:pt idx="33">
                  <c:v>5.6279536954952905</c:v>
                </c:pt>
                <c:pt idx="34">
                  <c:v>5.6022274025128365</c:v>
                </c:pt>
                <c:pt idx="35">
                  <c:v>5.6130673707297261</c:v>
                </c:pt>
                <c:pt idx="36">
                  <c:v>5.5947271668931631</c:v>
                </c:pt>
                <c:pt idx="37">
                  <c:v>5.7045433016745193</c:v>
                </c:pt>
                <c:pt idx="38">
                  <c:v>5.6345026628859864</c:v>
                </c:pt>
                <c:pt idx="39">
                  <c:v>5.7309962245797061</c:v>
                </c:pt>
                <c:pt idx="40">
                  <c:v>5.8202548882662519</c:v>
                </c:pt>
              </c:numCache>
            </c:numRef>
          </c:xVal>
          <c:yVal>
            <c:numRef>
              <c:f>RUT_data!$G$454:$AU$454</c:f>
              <c:numCache>
                <c:formatCode>General</c:formatCode>
                <c:ptCount val="41"/>
                <c:pt idx="0">
                  <c:v>2.7314317990765415</c:v>
                </c:pt>
                <c:pt idx="1">
                  <c:v>2.7840300308902899</c:v>
                </c:pt>
                <c:pt idx="2">
                  <c:v>2.767136690561713</c:v>
                </c:pt>
                <c:pt idx="3">
                  <c:v>2.8371885089486102</c:v>
                </c:pt>
                <c:pt idx="4">
                  <c:v>2.8714864127602744</c:v>
                </c:pt>
                <c:pt idx="5">
                  <c:v>2.9072967087711481</c:v>
                </c:pt>
                <c:pt idx="6">
                  <c:v>2.9312670205311275</c:v>
                </c:pt>
                <c:pt idx="7">
                  <c:v>2.9101237110727598</c:v>
                </c:pt>
                <c:pt idx="8">
                  <c:v>2.9743303791030864</c:v>
                </c:pt>
                <c:pt idx="9">
                  <c:v>3.0044920889381839</c:v>
                </c:pt>
                <c:pt idx="10">
                  <c:v>3.0260420999374631</c:v>
                </c:pt>
                <c:pt idx="11">
                  <c:v>2.9897614776076122</c:v>
                </c:pt>
                <c:pt idx="12">
                  <c:v>3.0148321849728248</c:v>
                </c:pt>
                <c:pt idx="13">
                  <c:v>3.0270582308698679</c:v>
                </c:pt>
                <c:pt idx="14">
                  <c:v>2.9238842297579195</c:v>
                </c:pt>
                <c:pt idx="15">
                  <c:v>2.7726683640535703</c:v>
                </c:pt>
                <c:pt idx="16">
                  <c:v>2.7375249017798113</c:v>
                </c:pt>
                <c:pt idx="17">
                  <c:v>2.7145657449746547</c:v>
                </c:pt>
                <c:pt idx="18">
                  <c:v>2.6614350509802751</c:v>
                </c:pt>
                <c:pt idx="19">
                  <c:v>2.6726171555124831</c:v>
                </c:pt>
                <c:pt idx="20">
                  <c:v>2.6234293040733312</c:v>
                </c:pt>
                <c:pt idx="21">
                  <c:v>2.639307637168478</c:v>
                </c:pt>
                <c:pt idx="22">
                  <c:v>2.6476781807316825</c:v>
                </c:pt>
                <c:pt idx="23">
                  <c:v>2.6589358070007458</c:v>
                </c:pt>
                <c:pt idx="24">
                  <c:v>2.6694861995761396</c:v>
                </c:pt>
                <c:pt idx="25">
                  <c:v>2.7029869354842848</c:v>
                </c:pt>
                <c:pt idx="26">
                  <c:v>2.7089614442974401</c:v>
                </c:pt>
                <c:pt idx="27">
                  <c:v>2.7116834317865814</c:v>
                </c:pt>
                <c:pt idx="28">
                  <c:v>2.7080731479720122</c:v>
                </c:pt>
                <c:pt idx="29">
                  <c:v>2.705991543497674</c:v>
                </c:pt>
                <c:pt idx="30">
                  <c:v>2.7496587345266592</c:v>
                </c:pt>
                <c:pt idx="31">
                  <c:v>2.7964531146684339</c:v>
                </c:pt>
                <c:pt idx="32">
                  <c:v>2.7933472537611501</c:v>
                </c:pt>
                <c:pt idx="33">
                  <c:v>2.9163028161635598</c:v>
                </c:pt>
                <c:pt idx="34">
                  <c:v>2.9167253598637748</c:v>
                </c:pt>
                <c:pt idx="35">
                  <c:v>2.9536440496374925</c:v>
                </c:pt>
                <c:pt idx="36">
                  <c:v>2.9591440678534755</c:v>
                </c:pt>
                <c:pt idx="37">
                  <c:v>3.0916528551445013</c:v>
                </c:pt>
                <c:pt idx="38">
                  <c:v>3.0504297310181863</c:v>
                </c:pt>
                <c:pt idx="39">
                  <c:v>3.1724642146570949</c:v>
                </c:pt>
                <c:pt idx="40">
                  <c:v>3.2889474375204961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BC-4F89-8680-12434F2D2F66}"/>
            </c:ext>
          </c:extLst>
        </c:ser>
        <c:ser>
          <c:idx val="1"/>
          <c:order val="1"/>
          <c:tx>
            <c:strRef>
              <c:f>RUT_data!$F$455</c:f>
              <c:strCache>
                <c:ptCount val="1"/>
                <c:pt idx="0">
                  <c:v>Botswana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RUT_data!$G$455:$AU$455</c:f>
              <c:numCache>
                <c:formatCode>General</c:formatCode>
                <c:ptCount val="41"/>
                <c:pt idx="0">
                  <c:v>6.5740952668421864</c:v>
                </c:pt>
                <c:pt idx="1">
                  <c:v>6.5771999068300762</c:v>
                </c:pt>
                <c:pt idx="2">
                  <c:v>6.6709148330668073</c:v>
                </c:pt>
                <c:pt idx="3">
                  <c:v>6.7694256480656492</c:v>
                </c:pt>
                <c:pt idx="4">
                  <c:v>6.7529468492776781</c:v>
                </c:pt>
                <c:pt idx="5">
                  <c:v>6.7786021907152234</c:v>
                </c:pt>
                <c:pt idx="6">
                  <c:v>6.8055319490115576</c:v>
                </c:pt>
                <c:pt idx="7">
                  <c:v>6.7644247952120438</c:v>
                </c:pt>
                <c:pt idx="8">
                  <c:v>6.7770523612673133</c:v>
                </c:pt>
                <c:pt idx="9">
                  <c:v>6.8483598861052988</c:v>
                </c:pt>
                <c:pt idx="10">
                  <c:v>6.9310078044434276</c:v>
                </c:pt>
                <c:pt idx="11">
                  <c:v>6.9150610332756548</c:v>
                </c:pt>
                <c:pt idx="12">
                  <c:v>6.8604097392494285</c:v>
                </c:pt>
                <c:pt idx="13">
                  <c:v>6.8854980100957492</c:v>
                </c:pt>
                <c:pt idx="14">
                  <c:v>6.8473824852734868</c:v>
                </c:pt>
                <c:pt idx="15">
                  <c:v>6.9505316418409482</c:v>
                </c:pt>
                <c:pt idx="16">
                  <c:v>6.8940401233839523</c:v>
                </c:pt>
                <c:pt idx="17">
                  <c:v>6.6971443533116748</c:v>
                </c:pt>
                <c:pt idx="18">
                  <c:v>6.9200755179844657</c:v>
                </c:pt>
                <c:pt idx="19">
                  <c:v>6.673899213222743</c:v>
                </c:pt>
                <c:pt idx="20">
                  <c:v>6.8801122846389111</c:v>
                </c:pt>
                <c:pt idx="21">
                  <c:v>6.9082669963736896</c:v>
                </c:pt>
                <c:pt idx="22">
                  <c:v>6.8244854069941043</c:v>
                </c:pt>
                <c:pt idx="23">
                  <c:v>6.9094713981994369</c:v>
                </c:pt>
                <c:pt idx="24">
                  <c:v>6.872399015819596</c:v>
                </c:pt>
                <c:pt idx="25">
                  <c:v>6.8663254608856645</c:v>
                </c:pt>
                <c:pt idx="26">
                  <c:v>6.7732898486705375</c:v>
                </c:pt>
                <c:pt idx="27">
                  <c:v>6.8504173118057219</c:v>
                </c:pt>
                <c:pt idx="28">
                  <c:v>6.8974863877786232</c:v>
                </c:pt>
                <c:pt idx="29">
                  <c:v>6.9759173847668299</c:v>
                </c:pt>
                <c:pt idx="30">
                  <c:v>7.0228044222277735</c:v>
                </c:pt>
                <c:pt idx="31">
                  <c:v>6.9583388745884642</c:v>
                </c:pt>
                <c:pt idx="32">
                  <c:v>6.9281600286679916</c:v>
                </c:pt>
                <c:pt idx="33">
                  <c:v>6.8254978016754047</c:v>
                </c:pt>
                <c:pt idx="34">
                  <c:v>6.9766645990531586</c:v>
                </c:pt>
                <c:pt idx="35">
                  <c:v>6.9008463608938477</c:v>
                </c:pt>
                <c:pt idx="36">
                  <c:v>6.7442754099886821</c:v>
                </c:pt>
                <c:pt idx="37">
                  <c:v>6.6204125428886549</c:v>
                </c:pt>
                <c:pt idx="38">
                  <c:v>6.4994732574558283</c:v>
                </c:pt>
                <c:pt idx="39">
                  <c:v>6.5818575397501471</c:v>
                </c:pt>
                <c:pt idx="40">
                  <c:v>6.6980549683838699</c:v>
                </c:pt>
              </c:numCache>
            </c:numRef>
          </c:xVal>
          <c:yVal>
            <c:numRef>
              <c:f>RUT_data!$G$456:$AU$456</c:f>
              <c:numCache>
                <c:formatCode>General</c:formatCode>
                <c:ptCount val="41"/>
                <c:pt idx="0">
                  <c:v>1.6287875231272919</c:v>
                </c:pt>
                <c:pt idx="1">
                  <c:v>1.641166206290259</c:v>
                </c:pt>
                <c:pt idx="2">
                  <c:v>1.7348703853078911</c:v>
                </c:pt>
                <c:pt idx="3">
                  <c:v>1.8414045408118866</c:v>
                </c:pt>
                <c:pt idx="4">
                  <c:v>1.8290941901900175</c:v>
                </c:pt>
                <c:pt idx="5">
                  <c:v>1.8567742942565075</c:v>
                </c:pt>
                <c:pt idx="6">
                  <c:v>1.8863680047300901</c:v>
                </c:pt>
                <c:pt idx="7">
                  <c:v>1.8569306763620543</c:v>
                </c:pt>
                <c:pt idx="8">
                  <c:v>1.8746350879507254</c:v>
                </c:pt>
                <c:pt idx="9">
                  <c:v>1.9526124921685561</c:v>
                </c:pt>
                <c:pt idx="10">
                  <c:v>2.0374049394296514</c:v>
                </c:pt>
                <c:pt idx="11">
                  <c:v>2.033974392884748</c:v>
                </c:pt>
                <c:pt idx="12">
                  <c:v>1.9813716615166208</c:v>
                </c:pt>
                <c:pt idx="13">
                  <c:v>2.0124011280736922</c:v>
                </c:pt>
                <c:pt idx="14">
                  <c:v>1.981653708519556</c:v>
                </c:pt>
                <c:pt idx="15">
                  <c:v>2.090372122209796</c:v>
                </c:pt>
                <c:pt idx="16">
                  <c:v>2.0450233227677281</c:v>
                </c:pt>
                <c:pt idx="17">
                  <c:v>1.8571144365420365</c:v>
                </c:pt>
                <c:pt idx="18">
                  <c:v>2.0892473858659395</c:v>
                </c:pt>
                <c:pt idx="19">
                  <c:v>1.8418031234793721</c:v>
                </c:pt>
                <c:pt idx="20">
                  <c:v>2.0576742369806187</c:v>
                </c:pt>
                <c:pt idx="21">
                  <c:v>2.1053419992103852</c:v>
                </c:pt>
                <c:pt idx="22">
                  <c:v>2.0358906901571232</c:v>
                </c:pt>
                <c:pt idx="23">
                  <c:v>2.1301012812848157</c:v>
                </c:pt>
                <c:pt idx="24">
                  <c:v>2.1007453384126502</c:v>
                </c:pt>
                <c:pt idx="25">
                  <c:v>2.0848572242815382</c:v>
                </c:pt>
                <c:pt idx="26">
                  <c:v>1.9775035711153415</c:v>
                </c:pt>
                <c:pt idx="27">
                  <c:v>2.0389734146839578</c:v>
                </c:pt>
                <c:pt idx="28">
                  <c:v>2.072455340303978</c:v>
                </c:pt>
                <c:pt idx="29">
                  <c:v>2.143563431789115</c:v>
                </c:pt>
                <c:pt idx="30">
                  <c:v>2.2122541538618319</c:v>
                </c:pt>
                <c:pt idx="31">
                  <c:v>2.1829358048882899</c:v>
                </c:pt>
                <c:pt idx="32">
                  <c:v>2.1790565384558183</c:v>
                </c:pt>
                <c:pt idx="33">
                  <c:v>2.1016076664145906</c:v>
                </c:pt>
                <c:pt idx="34">
                  <c:v>2.2700740659954004</c:v>
                </c:pt>
                <c:pt idx="35">
                  <c:v>2.197340942694471</c:v>
                </c:pt>
                <c:pt idx="36">
                  <c:v>2.1308426176054414</c:v>
                </c:pt>
                <c:pt idx="37">
                  <c:v>2.0823263112699473</c:v>
                </c:pt>
                <c:pt idx="38">
                  <c:v>1.9713250971972012</c:v>
                </c:pt>
                <c:pt idx="39">
                  <c:v>2.0608504067390183</c:v>
                </c:pt>
                <c:pt idx="40">
                  <c:v>2.1473901184151565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BC-4F89-8680-12434F2D2F66}"/>
            </c:ext>
          </c:extLst>
        </c:ser>
        <c:ser>
          <c:idx val="3"/>
          <c:order val="2"/>
          <c:tx>
            <c:strRef>
              <c:f>RUT_data!$F$457</c:f>
              <c:strCache>
                <c:ptCount val="1"/>
                <c:pt idx="0">
                  <c:v>Burundi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RUT_data!$G$457:$AU$457</c:f>
              <c:numCache>
                <c:formatCode>General</c:formatCode>
                <c:ptCount val="41"/>
                <c:pt idx="0">
                  <c:v>6.1120757684138152</c:v>
                </c:pt>
                <c:pt idx="1">
                  <c:v>6.0969782760438607</c:v>
                </c:pt>
                <c:pt idx="2">
                  <c:v>6.0846329366019969</c:v>
                </c:pt>
                <c:pt idx="3">
                  <c:v>6.1648875964856584</c:v>
                </c:pt>
                <c:pt idx="4">
                  <c:v>6.1483396259518637</c:v>
                </c:pt>
                <c:pt idx="5">
                  <c:v>6.1388827476332297</c:v>
                </c:pt>
                <c:pt idx="6">
                  <c:v>6.1669768333286905</c:v>
                </c:pt>
                <c:pt idx="7">
                  <c:v>6.1743041039890372</c:v>
                </c:pt>
                <c:pt idx="8">
                  <c:v>6.1547424415114911</c:v>
                </c:pt>
                <c:pt idx="9">
                  <c:v>6.1649619850561983</c:v>
                </c:pt>
                <c:pt idx="10">
                  <c:v>6.1845028523733969</c:v>
                </c:pt>
                <c:pt idx="11">
                  <c:v>6.086010295199257</c:v>
                </c:pt>
                <c:pt idx="12">
                  <c:v>6.1950715600234094</c:v>
                </c:pt>
                <c:pt idx="13">
                  <c:v>6.1299142908992064</c:v>
                </c:pt>
                <c:pt idx="14">
                  <c:v>6.1918435588637353</c:v>
                </c:pt>
                <c:pt idx="15">
                  <c:v>6.2030875427984524</c:v>
                </c:pt>
                <c:pt idx="16">
                  <c:v>6.2033205285865129</c:v>
                </c:pt>
                <c:pt idx="17">
                  <c:v>6.1203241395552759</c:v>
                </c:pt>
                <c:pt idx="18">
                  <c:v>6.1112787654231617</c:v>
                </c:pt>
                <c:pt idx="19">
                  <c:v>6.0588326828501584</c:v>
                </c:pt>
                <c:pt idx="20">
                  <c:v>6.1172668046701792</c:v>
                </c:pt>
                <c:pt idx="21">
                  <c:v>6.0369561100089673</c:v>
                </c:pt>
                <c:pt idx="22">
                  <c:v>6.0042942643228647</c:v>
                </c:pt>
                <c:pt idx="23">
                  <c:v>5.9589562951981074</c:v>
                </c:pt>
                <c:pt idx="24">
                  <c:v>6.0539246374003213</c:v>
                </c:pt>
                <c:pt idx="25">
                  <c:v>6.0715658709162952</c:v>
                </c:pt>
                <c:pt idx="26">
                  <c:v>6.065336387934507</c:v>
                </c:pt>
                <c:pt idx="27">
                  <c:v>6.0540178511821141</c:v>
                </c:pt>
                <c:pt idx="28">
                  <c:v>5.9656790216846378</c:v>
                </c:pt>
                <c:pt idx="29">
                  <c:v>6.0222942868797782</c:v>
                </c:pt>
                <c:pt idx="30">
                  <c:v>6.0335701721783019</c:v>
                </c:pt>
                <c:pt idx="31">
                  <c:v>6.0484035019624685</c:v>
                </c:pt>
                <c:pt idx="32">
                  <c:v>6.005599372389625</c:v>
                </c:pt>
                <c:pt idx="33">
                  <c:v>5.8700018221087014</c:v>
                </c:pt>
                <c:pt idx="34">
                  <c:v>5.8921221513297848</c:v>
                </c:pt>
                <c:pt idx="35">
                  <c:v>5.903261936483565</c:v>
                </c:pt>
                <c:pt idx="36">
                  <c:v>5.8992582530235067</c:v>
                </c:pt>
                <c:pt idx="37">
                  <c:v>5.8359785605709895</c:v>
                </c:pt>
                <c:pt idx="38">
                  <c:v>5.8599394602358119</c:v>
                </c:pt>
                <c:pt idx="39">
                  <c:v>5.8012843048673153</c:v>
                </c:pt>
                <c:pt idx="40">
                  <c:v>5.854934596662865</c:v>
                </c:pt>
              </c:numCache>
            </c:numRef>
          </c:xVal>
          <c:yVal>
            <c:numRef>
              <c:f>RUT_data!$G$458:$AU$458</c:f>
              <c:numCache>
                <c:formatCode>General</c:formatCode>
                <c:ptCount val="41"/>
                <c:pt idx="0">
                  <c:v>6.0765167808993468</c:v>
                </c:pt>
                <c:pt idx="1">
                  <c:v>6.0926373857562055</c:v>
                </c:pt>
                <c:pt idx="2">
                  <c:v>6.0814466165330563</c:v>
                </c:pt>
                <c:pt idx="3">
                  <c:v>6.1600619937201548</c:v>
                </c:pt>
                <c:pt idx="4">
                  <c:v>6.1474390093011442</c:v>
                </c:pt>
                <c:pt idx="5">
                  <c:v>6.1496905830835917</c:v>
                </c:pt>
                <c:pt idx="6">
                  <c:v>6.1770003679435064</c:v>
                </c:pt>
                <c:pt idx="7">
                  <c:v>6.1913282408773522</c:v>
                </c:pt>
                <c:pt idx="8">
                  <c:v>6.1969656678526466</c:v>
                </c:pt>
                <c:pt idx="9">
                  <c:v>6.1887014608294946</c:v>
                </c:pt>
                <c:pt idx="10">
                  <c:v>6.1889217919389097</c:v>
                </c:pt>
                <c:pt idx="11">
                  <c:v>6.1012097151228657</c:v>
                </c:pt>
                <c:pt idx="12">
                  <c:v>6.1617828947128581</c:v>
                </c:pt>
                <c:pt idx="13">
                  <c:v>6.1310221480173208</c:v>
                </c:pt>
                <c:pt idx="14">
                  <c:v>6.1353115944342509</c:v>
                </c:pt>
                <c:pt idx="15">
                  <c:v>6.139666321428372</c:v>
                </c:pt>
                <c:pt idx="16">
                  <c:v>6.1379998800637745</c:v>
                </c:pt>
                <c:pt idx="17">
                  <c:v>6.0896067329823502</c:v>
                </c:pt>
                <c:pt idx="18">
                  <c:v>6.081920047172944</c:v>
                </c:pt>
                <c:pt idx="19">
                  <c:v>6.0227992033939479</c:v>
                </c:pt>
                <c:pt idx="20">
                  <c:v>6.1136187301510097</c:v>
                </c:pt>
                <c:pt idx="21">
                  <c:v>6.0522740524565126</c:v>
                </c:pt>
                <c:pt idx="22">
                  <c:v>6.0541184680816471</c:v>
                </c:pt>
                <c:pt idx="23">
                  <c:v>6.074300628387471</c:v>
                </c:pt>
                <c:pt idx="24">
                  <c:v>6.1334081035006394</c:v>
                </c:pt>
                <c:pt idx="25">
                  <c:v>6.1664883807762845</c:v>
                </c:pt>
                <c:pt idx="26">
                  <c:v>6.1892229543817496</c:v>
                </c:pt>
                <c:pt idx="27">
                  <c:v>6.204169902690774</c:v>
                </c:pt>
                <c:pt idx="28">
                  <c:v>6.1950126866457378</c:v>
                </c:pt>
                <c:pt idx="29">
                  <c:v>6.2727885488396398</c:v>
                </c:pt>
                <c:pt idx="30">
                  <c:v>6.2718293242364789</c:v>
                </c:pt>
                <c:pt idx="31">
                  <c:v>6.2914237580971486</c:v>
                </c:pt>
                <c:pt idx="32">
                  <c:v>6.2784665439661573</c:v>
                </c:pt>
                <c:pt idx="33">
                  <c:v>6.2258361229086372</c:v>
                </c:pt>
                <c:pt idx="34">
                  <c:v>6.2249131927130321</c:v>
                </c:pt>
                <c:pt idx="35">
                  <c:v>6.2000419390180115</c:v>
                </c:pt>
                <c:pt idx="36">
                  <c:v>6.1719181883236329</c:v>
                </c:pt>
                <c:pt idx="37">
                  <c:v>6.0958260319266868</c:v>
                </c:pt>
                <c:pt idx="38">
                  <c:v>6.1489247528088464</c:v>
                </c:pt>
                <c:pt idx="39">
                  <c:v>6.0918633314847979</c:v>
                </c:pt>
                <c:pt idx="40">
                  <c:v>6.1405655260113416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BC-4F89-8680-12434F2D2F66}"/>
            </c:ext>
          </c:extLst>
        </c:ser>
        <c:ser>
          <c:idx val="4"/>
          <c:order val="3"/>
          <c:tx>
            <c:strRef>
              <c:f>RUT_data!$F$459</c:f>
              <c:strCache>
                <c:ptCount val="1"/>
                <c:pt idx="0">
                  <c:v>Cameroon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RUT_data!$G$459:$AU$459</c:f>
              <c:numCache>
                <c:formatCode>General</c:formatCode>
                <c:ptCount val="41"/>
                <c:pt idx="0">
                  <c:v>6.1213301478728122</c:v>
                </c:pt>
                <c:pt idx="1">
                  <c:v>6.1732117394291466</c:v>
                </c:pt>
                <c:pt idx="2">
                  <c:v>6.2502324406276184</c:v>
                </c:pt>
                <c:pt idx="3">
                  <c:v>6.2542618252723372</c:v>
                </c:pt>
                <c:pt idx="4">
                  <c:v>6.1934248442317879</c:v>
                </c:pt>
                <c:pt idx="5">
                  <c:v>6.2204727202246985</c:v>
                </c:pt>
                <c:pt idx="6">
                  <c:v>6.3093845366870829</c:v>
                </c:pt>
                <c:pt idx="7">
                  <c:v>6.3433951723078925</c:v>
                </c:pt>
                <c:pt idx="8">
                  <c:v>6.3250930278823612</c:v>
                </c:pt>
                <c:pt idx="9">
                  <c:v>6.4002101352387504</c:v>
                </c:pt>
                <c:pt idx="10">
                  <c:v>6.4221807293033457</c:v>
                </c:pt>
                <c:pt idx="11">
                  <c:v>6.4638876645620185</c:v>
                </c:pt>
                <c:pt idx="12">
                  <c:v>6.4774303170275589</c:v>
                </c:pt>
                <c:pt idx="13">
                  <c:v>6.5513835378923684</c:v>
                </c:pt>
                <c:pt idx="14">
                  <c:v>6.5452260794690504</c:v>
                </c:pt>
                <c:pt idx="15">
                  <c:v>6.4982230698363832</c:v>
                </c:pt>
                <c:pt idx="16">
                  <c:v>6.513514958429897</c:v>
                </c:pt>
                <c:pt idx="17">
                  <c:v>6.501068855092587</c:v>
                </c:pt>
                <c:pt idx="18">
                  <c:v>6.5208823488015479</c:v>
                </c:pt>
                <c:pt idx="19">
                  <c:v>6.5381870565390274</c:v>
                </c:pt>
                <c:pt idx="20">
                  <c:v>6.5359171958617805</c:v>
                </c:pt>
                <c:pt idx="21">
                  <c:v>6.5601317418723202</c:v>
                </c:pt>
                <c:pt idx="22">
                  <c:v>6.5320815626184805</c:v>
                </c:pt>
                <c:pt idx="23">
                  <c:v>6.5464049362013625</c:v>
                </c:pt>
                <c:pt idx="24">
                  <c:v>6.5859222540801392</c:v>
                </c:pt>
                <c:pt idx="25">
                  <c:v>6.6371471376118061</c:v>
                </c:pt>
                <c:pt idx="26">
                  <c:v>6.5071315066567008</c:v>
                </c:pt>
                <c:pt idx="27">
                  <c:v>6.5468268194853483</c:v>
                </c:pt>
                <c:pt idx="28">
                  <c:v>6.5429882850423287</c:v>
                </c:pt>
                <c:pt idx="29">
                  <c:v>6.5608042219141334</c:v>
                </c:pt>
                <c:pt idx="30">
                  <c:v>6.571462074561107</c:v>
                </c:pt>
                <c:pt idx="31">
                  <c:v>6.5584574141875649</c:v>
                </c:pt>
                <c:pt idx="32">
                  <c:v>6.591198030430534</c:v>
                </c:pt>
                <c:pt idx="33">
                  <c:v>6.6303162265217797</c:v>
                </c:pt>
                <c:pt idx="34">
                  <c:v>6.6687720581629177</c:v>
                </c:pt>
                <c:pt idx="35">
                  <c:v>6.7037843243937694</c:v>
                </c:pt>
                <c:pt idx="36">
                  <c:v>6.6521146144442982</c:v>
                </c:pt>
                <c:pt idx="37">
                  <c:v>6.7021703687506085</c:v>
                </c:pt>
                <c:pt idx="38">
                  <c:v>6.7413284046571196</c:v>
                </c:pt>
                <c:pt idx="39">
                  <c:v>6.7509422414517442</c:v>
                </c:pt>
                <c:pt idx="40">
                  <c:v>6.7599851025654907</c:v>
                </c:pt>
              </c:numCache>
            </c:numRef>
          </c:xVal>
          <c:yVal>
            <c:numRef>
              <c:f>RUT_data!$G$460:$AU$460</c:f>
              <c:numCache>
                <c:formatCode>General</c:formatCode>
                <c:ptCount val="41"/>
                <c:pt idx="0">
                  <c:v>5.4662891387561583</c:v>
                </c:pt>
                <c:pt idx="1">
                  <c:v>5.4945311639626269</c:v>
                </c:pt>
                <c:pt idx="2">
                  <c:v>5.5468952663186153</c:v>
                </c:pt>
                <c:pt idx="3">
                  <c:v>5.5695224051053547</c:v>
                </c:pt>
                <c:pt idx="4">
                  <c:v>5.5267384178012557</c:v>
                </c:pt>
                <c:pt idx="5">
                  <c:v>5.5528457165982656</c:v>
                </c:pt>
                <c:pt idx="6">
                  <c:v>5.6203840879747977</c:v>
                </c:pt>
                <c:pt idx="7">
                  <c:v>5.6599375676241701</c:v>
                </c:pt>
                <c:pt idx="8">
                  <c:v>5.6357519610019748</c:v>
                </c:pt>
                <c:pt idx="9">
                  <c:v>5.7020057818811685</c:v>
                </c:pt>
                <c:pt idx="10">
                  <c:v>5.6923740493078814</c:v>
                </c:pt>
                <c:pt idx="11">
                  <c:v>5.7555049226270869</c:v>
                </c:pt>
                <c:pt idx="12">
                  <c:v>5.7497855873655803</c:v>
                </c:pt>
                <c:pt idx="13">
                  <c:v>5.8023644938849746</c:v>
                </c:pt>
                <c:pt idx="14">
                  <c:v>5.7687281806737314</c:v>
                </c:pt>
                <c:pt idx="15">
                  <c:v>5.7449915452110085</c:v>
                </c:pt>
                <c:pt idx="16">
                  <c:v>5.7584272213200336</c:v>
                </c:pt>
                <c:pt idx="17">
                  <c:v>5.7448284344430203</c:v>
                </c:pt>
                <c:pt idx="18">
                  <c:v>5.7715755922356058</c:v>
                </c:pt>
                <c:pt idx="19">
                  <c:v>5.7892545917180804</c:v>
                </c:pt>
                <c:pt idx="20">
                  <c:v>5.8294071330422534</c:v>
                </c:pt>
                <c:pt idx="21">
                  <c:v>5.8337226711267638</c:v>
                </c:pt>
                <c:pt idx="22">
                  <c:v>5.8164566268309015</c:v>
                </c:pt>
                <c:pt idx="23">
                  <c:v>5.9353120556194483</c:v>
                </c:pt>
                <c:pt idx="24">
                  <c:v>5.9420367748188667</c:v>
                </c:pt>
                <c:pt idx="25">
                  <c:v>5.9844111830636395</c:v>
                </c:pt>
                <c:pt idx="26">
                  <c:v>5.9741479822703765</c:v>
                </c:pt>
                <c:pt idx="27">
                  <c:v>5.9935507553413245</c:v>
                </c:pt>
                <c:pt idx="28">
                  <c:v>6.0226495665279751</c:v>
                </c:pt>
                <c:pt idx="29">
                  <c:v>6.0949734557911057</c:v>
                </c:pt>
                <c:pt idx="30">
                  <c:v>6.0683407896486541</c:v>
                </c:pt>
                <c:pt idx="31">
                  <c:v>6.0385459706038507</c:v>
                </c:pt>
                <c:pt idx="32">
                  <c:v>6.0520123373968335</c:v>
                </c:pt>
                <c:pt idx="33">
                  <c:v>6.0876471934012564</c:v>
                </c:pt>
                <c:pt idx="34">
                  <c:v>6.1161332225570497</c:v>
                </c:pt>
                <c:pt idx="35">
                  <c:v>6.1681338702089272</c:v>
                </c:pt>
                <c:pt idx="36">
                  <c:v>6.1247949714167387</c:v>
                </c:pt>
                <c:pt idx="37">
                  <c:v>6.1613026689836383</c:v>
                </c:pt>
                <c:pt idx="38">
                  <c:v>6.301912633100752</c:v>
                </c:pt>
                <c:pt idx="39">
                  <c:v>6.287339005141388</c:v>
                </c:pt>
                <c:pt idx="40">
                  <c:v>6.2821302524660423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BC-4F89-8680-12434F2D2F66}"/>
            </c:ext>
          </c:extLst>
        </c:ser>
        <c:ser>
          <c:idx val="5"/>
          <c:order val="4"/>
          <c:tx>
            <c:strRef>
              <c:f>RUT_data!$F$461</c:f>
              <c:strCache>
                <c:ptCount val="1"/>
                <c:pt idx="0">
                  <c:v>Cape Verde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RUT_data!$G$461:$AU$461</c:f>
              <c:numCache>
                <c:formatCode>General</c:formatCode>
                <c:ptCount val="41"/>
                <c:pt idx="0">
                  <c:v>5.8727847278824417</c:v>
                </c:pt>
                <c:pt idx="1">
                  <c:v>5.9458338602138063</c:v>
                </c:pt>
                <c:pt idx="2">
                  <c:v>5.9881036424319376</c:v>
                </c:pt>
                <c:pt idx="3">
                  <c:v>6.0320403574812529</c:v>
                </c:pt>
                <c:pt idx="4">
                  <c:v>6.1201847047939326</c:v>
                </c:pt>
                <c:pt idx="5">
                  <c:v>6.1526235780036851</c:v>
                </c:pt>
                <c:pt idx="6">
                  <c:v>6.1054626511613934</c:v>
                </c:pt>
                <c:pt idx="7">
                  <c:v>5.8383133676138073</c:v>
                </c:pt>
                <c:pt idx="8">
                  <c:v>5.8466555145737988</c:v>
                </c:pt>
                <c:pt idx="9">
                  <c:v>5.701947458710471</c:v>
                </c:pt>
                <c:pt idx="10">
                  <c:v>5.5946184384799729</c:v>
                </c:pt>
                <c:pt idx="11">
                  <c:v>5.5557657215542369</c:v>
                </c:pt>
                <c:pt idx="12">
                  <c:v>5.5597936629240312</c:v>
                </c:pt>
                <c:pt idx="13">
                  <c:v>5.5667361399242337</c:v>
                </c:pt>
                <c:pt idx="14">
                  <c:v>5.598421958998375</c:v>
                </c:pt>
                <c:pt idx="15">
                  <c:v>5.7369209725175923</c:v>
                </c:pt>
                <c:pt idx="16">
                  <c:v>5.7859596548583703</c:v>
                </c:pt>
                <c:pt idx="17">
                  <c:v>5.9130524537045392</c:v>
                </c:pt>
                <c:pt idx="18">
                  <c:v>6.0399825654055483</c:v>
                </c:pt>
                <c:pt idx="19">
                  <c:v>6.264812228456961</c:v>
                </c:pt>
                <c:pt idx="20">
                  <c:v>5.9960130106756333</c:v>
                </c:pt>
                <c:pt idx="21">
                  <c:v>6.0723859894602077</c:v>
                </c:pt>
                <c:pt idx="22">
                  <c:v>5.9413735372055019</c:v>
                </c:pt>
                <c:pt idx="23">
                  <c:v>6.1131763629271623</c:v>
                </c:pt>
                <c:pt idx="24">
                  <c:v>6.1560099932616739</c:v>
                </c:pt>
                <c:pt idx="25">
                  <c:v>6.4083404937374713</c:v>
                </c:pt>
                <c:pt idx="26">
                  <c:v>6.7512351275061446</c:v>
                </c:pt>
                <c:pt idx="27">
                  <c:v>6.7711170242395102</c:v>
                </c:pt>
                <c:pt idx="28">
                  <c:v>6.7932352961266105</c:v>
                </c:pt>
                <c:pt idx="29">
                  <c:v>6.7337869717461976</c:v>
                </c:pt>
                <c:pt idx="30">
                  <c:v>6.651381857057717</c:v>
                </c:pt>
                <c:pt idx="31">
                  <c:v>6.8176052918651369</c:v>
                </c:pt>
                <c:pt idx="32">
                  <c:v>6.8346151640952826</c:v>
                </c:pt>
                <c:pt idx="33">
                  <c:v>6.6380440918515928</c:v>
                </c:pt>
                <c:pt idx="34">
                  <c:v>6.8268550608944718</c:v>
                </c:pt>
                <c:pt idx="35">
                  <c:v>6.6900256175120072</c:v>
                </c:pt>
                <c:pt idx="36">
                  <c:v>6.756300960702621</c:v>
                </c:pt>
                <c:pt idx="37">
                  <c:v>6.87245373299326</c:v>
                </c:pt>
                <c:pt idx="38">
                  <c:v>7.0376299941031162</c:v>
                </c:pt>
                <c:pt idx="39">
                  <c:v>6.9633791827301339</c:v>
                </c:pt>
                <c:pt idx="40">
                  <c:v>7.0160457837408652</c:v>
                </c:pt>
              </c:numCache>
            </c:numRef>
          </c:xVal>
          <c:yVal>
            <c:numRef>
              <c:f>RUT_data!$G$462:$AU$462</c:f>
              <c:numCache>
                <c:formatCode>General</c:formatCode>
                <c:ptCount val="41"/>
                <c:pt idx="0">
                  <c:v>5.2147876094605667</c:v>
                </c:pt>
                <c:pt idx="1">
                  <c:v>5.2836207692749655</c:v>
                </c:pt>
                <c:pt idx="2">
                  <c:v>5.3197346044357374</c:v>
                </c:pt>
                <c:pt idx="3">
                  <c:v>5.4048001553370941</c:v>
                </c:pt>
                <c:pt idx="4">
                  <c:v>5.3065800055198542</c:v>
                </c:pt>
                <c:pt idx="5">
                  <c:v>5.300556886806735</c:v>
                </c:pt>
                <c:pt idx="6">
                  <c:v>5.2448114871579179</c:v>
                </c:pt>
                <c:pt idx="7">
                  <c:v>5.4030467682688528</c:v>
                </c:pt>
                <c:pt idx="8">
                  <c:v>5.5300944825716414</c:v>
                </c:pt>
                <c:pt idx="9">
                  <c:v>5.7357110888632805</c:v>
                </c:pt>
                <c:pt idx="10">
                  <c:v>5.6668666026875973</c:v>
                </c:pt>
                <c:pt idx="11">
                  <c:v>5.645854556335923</c:v>
                </c:pt>
                <c:pt idx="12">
                  <c:v>5.658679458399047</c:v>
                </c:pt>
                <c:pt idx="13">
                  <c:v>5.5045029054983488</c:v>
                </c:pt>
                <c:pt idx="14">
                  <c:v>5.4762043262741251</c:v>
                </c:pt>
                <c:pt idx="15">
                  <c:v>5.484334080888396</c:v>
                </c:pt>
                <c:pt idx="16">
                  <c:v>5.7510216034970894</c:v>
                </c:pt>
                <c:pt idx="17">
                  <c:v>5.7816587609998971</c:v>
                </c:pt>
                <c:pt idx="18">
                  <c:v>5.5333370948905207</c:v>
                </c:pt>
                <c:pt idx="19">
                  <c:v>5.5731661740232825</c:v>
                </c:pt>
                <c:pt idx="20">
                  <c:v>5.7419409502512462</c:v>
                </c:pt>
                <c:pt idx="21">
                  <c:v>5.6500356708468411</c:v>
                </c:pt>
                <c:pt idx="22">
                  <c:v>5.6153227628105782</c:v>
                </c:pt>
                <c:pt idx="23">
                  <c:v>5.6431727336814266</c:v>
                </c:pt>
                <c:pt idx="24">
                  <c:v>5.8914941988417331</c:v>
                </c:pt>
                <c:pt idx="25">
                  <c:v>5.6424740599497607</c:v>
                </c:pt>
                <c:pt idx="26">
                  <c:v>5.5450077238433311</c:v>
                </c:pt>
                <c:pt idx="27">
                  <c:v>5.6336961952617637</c:v>
                </c:pt>
                <c:pt idx="28">
                  <c:v>5.5694771656922226</c:v>
                </c:pt>
                <c:pt idx="29">
                  <c:v>5.5434448802251914</c:v>
                </c:pt>
                <c:pt idx="30">
                  <c:v>5.4846254229818339</c:v>
                </c:pt>
                <c:pt idx="31">
                  <c:v>5.6935259416457233</c:v>
                </c:pt>
                <c:pt idx="32">
                  <c:v>5.7324796774198568</c:v>
                </c:pt>
                <c:pt idx="33">
                  <c:v>5.5570915851563525</c:v>
                </c:pt>
                <c:pt idx="34">
                  <c:v>5.7871539818198645</c:v>
                </c:pt>
                <c:pt idx="35">
                  <c:v>5.6380657795517823</c:v>
                </c:pt>
                <c:pt idx="36">
                  <c:v>5.7090320929916611</c:v>
                </c:pt>
                <c:pt idx="37">
                  <c:v>5.8661865006466813</c:v>
                </c:pt>
                <c:pt idx="38">
                  <c:v>6.0764970169002321</c:v>
                </c:pt>
                <c:pt idx="39">
                  <c:v>5.9883775918891455</c:v>
                </c:pt>
                <c:pt idx="40">
                  <c:v>5.9437188039021178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BC-4F89-8680-12434F2D2F66}"/>
            </c:ext>
          </c:extLst>
        </c:ser>
        <c:ser>
          <c:idx val="2"/>
          <c:order val="5"/>
          <c:tx>
            <c:strRef>
              <c:f>RUT_data!$F$463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RUT_data!$G$463:$AU$463</c:f>
              <c:numCache>
                <c:formatCode>General</c:formatCode>
                <c:ptCount val="41"/>
                <c:pt idx="0">
                  <c:v>5.935772836967482</c:v>
                </c:pt>
                <c:pt idx="1">
                  <c:v>5.9427570895297732</c:v>
                </c:pt>
                <c:pt idx="2">
                  <c:v>5.9646214180675088</c:v>
                </c:pt>
                <c:pt idx="3">
                  <c:v>5.9374009575004791</c:v>
                </c:pt>
                <c:pt idx="4">
                  <c:v>5.9894292260214144</c:v>
                </c:pt>
                <c:pt idx="5">
                  <c:v>5.9802646558436914</c:v>
                </c:pt>
                <c:pt idx="6">
                  <c:v>6.052011326442015</c:v>
                </c:pt>
                <c:pt idx="7">
                  <c:v>6.0649989622764453</c:v>
                </c:pt>
                <c:pt idx="8">
                  <c:v>6.1055662859968969</c:v>
                </c:pt>
                <c:pt idx="9">
                  <c:v>6.1069992258298456</c:v>
                </c:pt>
                <c:pt idx="10">
                  <c:v>6.1026858683626495</c:v>
                </c:pt>
                <c:pt idx="11">
                  <c:v>6.1424228721733654</c:v>
                </c:pt>
                <c:pt idx="12">
                  <c:v>6.163128221996522</c:v>
                </c:pt>
                <c:pt idx="13">
                  <c:v>6.2254043313443228</c:v>
                </c:pt>
                <c:pt idx="14">
                  <c:v>6.2266396424488928</c:v>
                </c:pt>
                <c:pt idx="15">
                  <c:v>6.234093475801159</c:v>
                </c:pt>
                <c:pt idx="16">
                  <c:v>6.2305459359752939</c:v>
                </c:pt>
                <c:pt idx="17">
                  <c:v>6.2158468748750169</c:v>
                </c:pt>
                <c:pt idx="18">
                  <c:v>6.2336968567394901</c:v>
                </c:pt>
                <c:pt idx="19">
                  <c:v>6.2401537226817618</c:v>
                </c:pt>
                <c:pt idx="20">
                  <c:v>6.2405125674314004</c:v>
                </c:pt>
                <c:pt idx="21">
                  <c:v>6.2581103915361185</c:v>
                </c:pt>
                <c:pt idx="22">
                  <c:v>6.2305983605241728</c:v>
                </c:pt>
                <c:pt idx="23">
                  <c:v>6.1916784351424861</c:v>
                </c:pt>
                <c:pt idx="24">
                  <c:v>6.1646927146537038</c:v>
                </c:pt>
                <c:pt idx="25">
                  <c:v>6.2311413987660487</c:v>
                </c:pt>
                <c:pt idx="26">
                  <c:v>6.2162974337436276</c:v>
                </c:pt>
                <c:pt idx="27">
                  <c:v>6.2715184911980213</c:v>
                </c:pt>
                <c:pt idx="28">
                  <c:v>6.2686996267407507</c:v>
                </c:pt>
                <c:pt idx="29">
                  <c:v>6.2579296254662324</c:v>
                </c:pt>
                <c:pt idx="30">
                  <c:v>6.25630712758994</c:v>
                </c:pt>
                <c:pt idx="31">
                  <c:v>6.2706265329265412</c:v>
                </c:pt>
                <c:pt idx="32">
                  <c:v>6.2622442549100503</c:v>
                </c:pt>
                <c:pt idx="33">
                  <c:v>6.2936690353352045</c:v>
                </c:pt>
                <c:pt idx="34">
                  <c:v>6.3258922943731539</c:v>
                </c:pt>
                <c:pt idx="35">
                  <c:v>6.4446726530011338</c:v>
                </c:pt>
                <c:pt idx="36">
                  <c:v>6.4200624936223365</c:v>
                </c:pt>
                <c:pt idx="37">
                  <c:v>6.4287940430635055</c:v>
                </c:pt>
                <c:pt idx="38">
                  <c:v>6.3907112081465103</c:v>
                </c:pt>
                <c:pt idx="39">
                  <c:v>6.4870142882788846</c:v>
                </c:pt>
                <c:pt idx="40">
                  <c:v>6.5097995928961039</c:v>
                </c:pt>
              </c:numCache>
            </c:numRef>
          </c:xVal>
          <c:yVal>
            <c:numRef>
              <c:f>RUT_data!$G$464:$AU$464</c:f>
              <c:numCache>
                <c:formatCode>General</c:formatCode>
                <c:ptCount val="41"/>
                <c:pt idx="0">
                  <c:v>4.2984524394262644</c:v>
                </c:pt>
                <c:pt idx="1">
                  <c:v>4.3157109445259785</c:v>
                </c:pt>
                <c:pt idx="2">
                  <c:v>4.3482638299737912</c:v>
                </c:pt>
                <c:pt idx="3">
                  <c:v>4.3396617959364789</c:v>
                </c:pt>
                <c:pt idx="4">
                  <c:v>4.4092634728814968</c:v>
                </c:pt>
                <c:pt idx="5">
                  <c:v>4.3960363360642845</c:v>
                </c:pt>
                <c:pt idx="6">
                  <c:v>4.4636985003604588</c:v>
                </c:pt>
                <c:pt idx="7">
                  <c:v>4.4825233637032893</c:v>
                </c:pt>
                <c:pt idx="8">
                  <c:v>4.5282399145365932</c:v>
                </c:pt>
                <c:pt idx="9">
                  <c:v>4.5329869780874983</c:v>
                </c:pt>
                <c:pt idx="10">
                  <c:v>4.5292324505822101</c:v>
                </c:pt>
                <c:pt idx="11">
                  <c:v>4.5678656147078325</c:v>
                </c:pt>
                <c:pt idx="12">
                  <c:v>4.5866524601305265</c:v>
                </c:pt>
                <c:pt idx="13">
                  <c:v>4.633401505553719</c:v>
                </c:pt>
                <c:pt idx="14">
                  <c:v>4.6599793284946207</c:v>
                </c:pt>
                <c:pt idx="15">
                  <c:v>4.6739889772079142</c:v>
                </c:pt>
                <c:pt idx="16">
                  <c:v>4.6813434211642058</c:v>
                </c:pt>
                <c:pt idx="17">
                  <c:v>4.6911730789240922</c:v>
                </c:pt>
                <c:pt idx="18">
                  <c:v>4.7122011757505868</c:v>
                </c:pt>
                <c:pt idx="19">
                  <c:v>4.7338112982774803</c:v>
                </c:pt>
                <c:pt idx="20">
                  <c:v>4.7616291953484886</c:v>
                </c:pt>
                <c:pt idx="21">
                  <c:v>4.8101950285245678</c:v>
                </c:pt>
                <c:pt idx="22">
                  <c:v>4.8358966756231583</c:v>
                </c:pt>
                <c:pt idx="23">
                  <c:v>4.8415861200912467</c:v>
                </c:pt>
                <c:pt idx="24">
                  <c:v>4.8540702466396093</c:v>
                </c:pt>
                <c:pt idx="25">
                  <c:v>4.9100993636172952</c:v>
                </c:pt>
                <c:pt idx="26">
                  <c:v>4.9204222209986543</c:v>
                </c:pt>
                <c:pt idx="27">
                  <c:v>4.9839781170286015</c:v>
                </c:pt>
                <c:pt idx="28">
                  <c:v>5.0059257109227016</c:v>
                </c:pt>
                <c:pt idx="29">
                  <c:v>5.0004675581547948</c:v>
                </c:pt>
                <c:pt idx="30">
                  <c:v>5.0249117891708526</c:v>
                </c:pt>
                <c:pt idx="31">
                  <c:v>5.0582477018658736</c:v>
                </c:pt>
                <c:pt idx="32">
                  <c:v>5.0685756412860012</c:v>
                </c:pt>
                <c:pt idx="33">
                  <c:v>5.1001337561980016</c:v>
                </c:pt>
                <c:pt idx="34">
                  <c:v>5.1452928379350853</c:v>
                </c:pt>
                <c:pt idx="35">
                  <c:v>5.2540385018558808</c:v>
                </c:pt>
                <c:pt idx="36">
                  <c:v>5.2110920857866798</c:v>
                </c:pt>
                <c:pt idx="37">
                  <c:v>5.2145932109799027</c:v>
                </c:pt>
                <c:pt idx="38">
                  <c:v>5.185394222890916</c:v>
                </c:pt>
                <c:pt idx="39">
                  <c:v>5.2905759364010549</c:v>
                </c:pt>
                <c:pt idx="40">
                  <c:v>5.3070690171030765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BC-4F89-8680-12434F2D2F66}"/>
            </c:ext>
          </c:extLst>
        </c:ser>
        <c:ser>
          <c:idx val="7"/>
          <c:order val="6"/>
          <c:tx>
            <c:strRef>
              <c:f>RUT_data!$F$465</c:f>
              <c:strCache>
                <c:ptCount val="1"/>
                <c:pt idx="0">
                  <c:v>Chad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RUT_data!$G$465:$AU$465</c:f>
              <c:numCache>
                <c:formatCode>General</c:formatCode>
                <c:ptCount val="41"/>
                <c:pt idx="0">
                  <c:v>6.3607513126884978</c:v>
                </c:pt>
                <c:pt idx="1">
                  <c:v>6.4314796917890087</c:v>
                </c:pt>
                <c:pt idx="2">
                  <c:v>6.4805628948918885</c:v>
                </c:pt>
                <c:pt idx="3">
                  <c:v>6.4402053661421448</c:v>
                </c:pt>
                <c:pt idx="4">
                  <c:v>6.3961909370757066</c:v>
                </c:pt>
                <c:pt idx="5">
                  <c:v>6.422091378092154</c:v>
                </c:pt>
                <c:pt idx="6">
                  <c:v>6.378788451512996</c:v>
                </c:pt>
                <c:pt idx="7">
                  <c:v>6.4416233663824345</c:v>
                </c:pt>
                <c:pt idx="8">
                  <c:v>6.3848116284588796</c:v>
                </c:pt>
                <c:pt idx="9">
                  <c:v>6.3213521764989711</c:v>
                </c:pt>
                <c:pt idx="10">
                  <c:v>6.309347093302927</c:v>
                </c:pt>
                <c:pt idx="11">
                  <c:v>6.2443372088329339</c:v>
                </c:pt>
                <c:pt idx="12">
                  <c:v>6.1703169498635519</c:v>
                </c:pt>
                <c:pt idx="13">
                  <c:v>6.2008891076728085</c:v>
                </c:pt>
                <c:pt idx="14">
                  <c:v>6.2670842924437835</c:v>
                </c:pt>
                <c:pt idx="15">
                  <c:v>6.2572058967984869</c:v>
                </c:pt>
                <c:pt idx="16">
                  <c:v>6.2494054942098334</c:v>
                </c:pt>
                <c:pt idx="17">
                  <c:v>6.2925141920440115</c:v>
                </c:pt>
                <c:pt idx="18">
                  <c:v>6.250653908488264</c:v>
                </c:pt>
                <c:pt idx="19">
                  <c:v>6.2620036689289282</c:v>
                </c:pt>
                <c:pt idx="20">
                  <c:v>6.188542845378751</c:v>
                </c:pt>
                <c:pt idx="21">
                  <c:v>6.2042018764630127</c:v>
                </c:pt>
                <c:pt idx="22">
                  <c:v>6.2432104437291231</c:v>
                </c:pt>
                <c:pt idx="23">
                  <c:v>6.0085225300125584</c:v>
                </c:pt>
                <c:pt idx="24">
                  <c:v>6.1406697217835742</c:v>
                </c:pt>
                <c:pt idx="25">
                  <c:v>6.1102854655767853</c:v>
                </c:pt>
                <c:pt idx="26">
                  <c:v>6.0974450858227858</c:v>
                </c:pt>
                <c:pt idx="27">
                  <c:v>6.1754599845864169</c:v>
                </c:pt>
                <c:pt idx="28">
                  <c:v>6.1376913341448587</c:v>
                </c:pt>
                <c:pt idx="29">
                  <c:v>6.0896844891563848</c:v>
                </c:pt>
                <c:pt idx="30">
                  <c:v>6.2045050872023131</c:v>
                </c:pt>
                <c:pt idx="31">
                  <c:v>6.1417046175059662</c:v>
                </c:pt>
                <c:pt idx="32">
                  <c:v>5.9562381383527176</c:v>
                </c:pt>
                <c:pt idx="33">
                  <c:v>6.1225429043623461</c:v>
                </c:pt>
                <c:pt idx="34">
                  <c:v>6.1116835632920967</c:v>
                </c:pt>
                <c:pt idx="35">
                  <c:v>6.1560700386782825</c:v>
                </c:pt>
                <c:pt idx="36">
                  <c:v>6.254941819098879</c:v>
                </c:pt>
                <c:pt idx="37">
                  <c:v>6.3026985003922729</c:v>
                </c:pt>
                <c:pt idx="38">
                  <c:v>6.223066737818967</c:v>
                </c:pt>
                <c:pt idx="39">
                  <c:v>6.1320227344127511</c:v>
                </c:pt>
                <c:pt idx="40">
                  <c:v>6.2643582438801033</c:v>
                </c:pt>
              </c:numCache>
            </c:numRef>
          </c:xVal>
          <c:yVal>
            <c:numRef>
              <c:f>RUT_data!$G$466:$AU$466</c:f>
              <c:numCache>
                <c:formatCode>General</c:formatCode>
                <c:ptCount val="41"/>
                <c:pt idx="0">
                  <c:v>2.4858927232048966</c:v>
                </c:pt>
                <c:pt idx="1">
                  <c:v>2.5721576925004648</c:v>
                </c:pt>
                <c:pt idx="2">
                  <c:v>2.6405682256591514</c:v>
                </c:pt>
                <c:pt idx="3">
                  <c:v>2.6168611547021787</c:v>
                </c:pt>
                <c:pt idx="4">
                  <c:v>2.58867854794654</c:v>
                </c:pt>
                <c:pt idx="5">
                  <c:v>2.6356736149953091</c:v>
                </c:pt>
                <c:pt idx="6">
                  <c:v>2.6075972684725266</c:v>
                </c:pt>
                <c:pt idx="7">
                  <c:v>2.6856777761582915</c:v>
                </c:pt>
                <c:pt idx="8">
                  <c:v>2.6469744500155525</c:v>
                </c:pt>
                <c:pt idx="9">
                  <c:v>2.6019784442492511</c:v>
                </c:pt>
                <c:pt idx="10">
                  <c:v>2.6040870470877229</c:v>
                </c:pt>
                <c:pt idx="11">
                  <c:v>2.5573231535634187</c:v>
                </c:pt>
                <c:pt idx="12">
                  <c:v>2.5023739822496962</c:v>
                </c:pt>
                <c:pt idx="13">
                  <c:v>2.5487978702652248</c:v>
                </c:pt>
                <c:pt idx="14">
                  <c:v>2.6262490567787125</c:v>
                </c:pt>
                <c:pt idx="15">
                  <c:v>2.6273380262797148</c:v>
                </c:pt>
                <c:pt idx="16">
                  <c:v>2.6320048232282844</c:v>
                </c:pt>
                <c:pt idx="17">
                  <c:v>2.6863853053537214</c:v>
                </c:pt>
                <c:pt idx="18">
                  <c:v>2.6614307574456242</c:v>
                </c:pt>
                <c:pt idx="19">
                  <c:v>2.6876976347274382</c:v>
                </c:pt>
                <c:pt idx="20">
                  <c:v>2.6557106601472795</c:v>
                </c:pt>
                <c:pt idx="21">
                  <c:v>2.7035302195103164</c:v>
                </c:pt>
                <c:pt idx="22">
                  <c:v>2.7670739491350647</c:v>
                </c:pt>
                <c:pt idx="23">
                  <c:v>2.5718565761383712</c:v>
                </c:pt>
                <c:pt idx="24">
                  <c:v>2.7294189595254705</c:v>
                </c:pt>
                <c:pt idx="25">
                  <c:v>2.7408760473956151</c:v>
                </c:pt>
                <c:pt idx="26">
                  <c:v>2.7705063378902035</c:v>
                </c:pt>
                <c:pt idx="27">
                  <c:v>2.8862472605756584</c:v>
                </c:pt>
                <c:pt idx="28">
                  <c:v>2.8892794644899817</c:v>
                </c:pt>
                <c:pt idx="29">
                  <c:v>2.8809725827986985</c:v>
                </c:pt>
                <c:pt idx="30">
                  <c:v>3.0229240194709757</c:v>
                </c:pt>
                <c:pt idx="31">
                  <c:v>2.9939358952774122</c:v>
                </c:pt>
                <c:pt idx="32">
                  <c:v>2.8466930261779946</c:v>
                </c:pt>
                <c:pt idx="33">
                  <c:v>3.028066493650428</c:v>
                </c:pt>
                <c:pt idx="34">
                  <c:v>3.0345971220324008</c:v>
                </c:pt>
                <c:pt idx="35">
                  <c:v>3.0986905648112777</c:v>
                </c:pt>
                <c:pt idx="36">
                  <c:v>3.2092833418345554</c:v>
                </c:pt>
                <c:pt idx="37">
                  <c:v>3.2741593182044686</c:v>
                </c:pt>
                <c:pt idx="38">
                  <c:v>3.2161857875049424</c:v>
                </c:pt>
                <c:pt idx="39">
                  <c:v>3.1452020739219164</c:v>
                </c:pt>
                <c:pt idx="40">
                  <c:v>3.2937350546549995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BC-4F89-8680-12434F2D2F66}"/>
            </c:ext>
          </c:extLst>
        </c:ser>
        <c:ser>
          <c:idx val="6"/>
          <c:order val="7"/>
          <c:tx>
            <c:strRef>
              <c:f>RUT_data!$B$570</c:f>
              <c:strCache>
                <c:ptCount val="1"/>
                <c:pt idx="0">
                  <c:v>33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RUT_data!$G$570:$H$570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RUT_data!$G$571:$H$571</c:f>
              <c:numCache>
                <c:formatCode>General</c:formatCode>
                <c:ptCount val="2"/>
                <c:pt idx="0">
                  <c:v>3.6</c:v>
                </c:pt>
                <c:pt idx="1">
                  <c:v>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C-4F89-8680-12434F2D2F66}"/>
            </c:ext>
          </c:extLst>
        </c:ser>
        <c:ser>
          <c:idx val="8"/>
          <c:order val="8"/>
          <c:tx>
            <c:strRef>
              <c:f>RUT_data!$B$572</c:f>
              <c:strCache>
                <c:ptCount val="1"/>
                <c:pt idx="0">
                  <c:v>34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RUT_data!$G$572:$H$572</c:f>
              <c:numCache>
                <c:formatCode>General</c:formatCode>
                <c:ptCount val="2"/>
                <c:pt idx="0">
                  <c:v>6.2</c:v>
                </c:pt>
                <c:pt idx="1">
                  <c:v>6.8</c:v>
                </c:pt>
              </c:numCache>
            </c:numRef>
          </c:xVal>
          <c:yVal>
            <c:numRef>
              <c:f>RUT_data!$G$573:$H$573</c:f>
              <c:numCache>
                <c:formatCode>General</c:formatCode>
                <c:ptCount val="2"/>
                <c:pt idx="0">
                  <c:v>3.6</c:v>
                </c:pt>
                <c:pt idx="1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C-4F89-8680-12434F2D2F66}"/>
            </c:ext>
          </c:extLst>
        </c:ser>
        <c:ser>
          <c:idx val="9"/>
          <c:order val="9"/>
          <c:tx>
            <c:strRef>
              <c:f>RUT_data!$B$574</c:f>
              <c:strCache>
                <c:ptCount val="1"/>
                <c:pt idx="0">
                  <c:v>35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numRef>
              <c:f>RUT_data!$G$574:$H$574</c:f>
              <c:numCache>
                <c:formatCode>General</c:formatCode>
                <c:ptCount val="2"/>
                <c:pt idx="0">
                  <c:v>6.4</c:v>
                </c:pt>
                <c:pt idx="1">
                  <c:v>6.8</c:v>
                </c:pt>
              </c:numCache>
            </c:numRef>
          </c:xVal>
          <c:yVal>
            <c:numRef>
              <c:f>RUT_data!$G$575:$H$575</c:f>
              <c:numCache>
                <c:formatCode>General</c:formatCode>
                <c:ptCount val="2"/>
                <c:pt idx="0">
                  <c:v>3.6</c:v>
                </c:pt>
                <c:pt idx="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BC-4F89-8680-12434F2D2F66}"/>
            </c:ext>
          </c:extLst>
        </c:ser>
        <c:ser>
          <c:idx val="10"/>
          <c:order val="10"/>
          <c:tx>
            <c:strRef>
              <c:f>RUT_data!$B$576</c:f>
              <c:strCache>
                <c:ptCount val="1"/>
                <c:pt idx="0">
                  <c:v>36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RUT_data!$G$576:$H$576</c:f>
              <c:numCache>
                <c:formatCode>General</c:formatCode>
                <c:ptCount val="2"/>
                <c:pt idx="0">
                  <c:v>6.6</c:v>
                </c:pt>
                <c:pt idx="1">
                  <c:v>6.8</c:v>
                </c:pt>
              </c:numCache>
            </c:numRef>
          </c:xVal>
          <c:yVal>
            <c:numRef>
              <c:f>RUT_data!$G$577:$H$577</c:f>
              <c:numCache>
                <c:formatCode>General</c:formatCode>
                <c:ptCount val="2"/>
                <c:pt idx="0">
                  <c:v>3.6</c:v>
                </c:pt>
                <c:pt idx="1">
                  <c:v>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BC-4F89-8680-12434F2D2F66}"/>
            </c:ext>
          </c:extLst>
        </c:ser>
        <c:ser>
          <c:idx val="11"/>
          <c:order val="11"/>
          <c:tx>
            <c:strRef>
              <c:f>RUT_data!$B$578</c:f>
              <c:strCache>
                <c:ptCount val="1"/>
                <c:pt idx="0">
                  <c:v>37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numRef>
              <c:f>RUT_data!$G$578:$H$578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RUT_data!$G$579:$H$579</c:f>
              <c:numCache>
                <c:formatCode>General</c:formatCode>
                <c:ptCount val="2"/>
                <c:pt idx="0">
                  <c:v>3.8</c:v>
                </c:pt>
                <c:pt idx="1">
                  <c:v>4.5999999999999996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3BC-4F89-8680-12434F2D2F66}"/>
            </c:ext>
          </c:extLst>
        </c:ser>
        <c:ser>
          <c:idx val="12"/>
          <c:order val="12"/>
          <c:tx>
            <c:strRef>
              <c:f>RUT_data!$B$581</c:f>
              <c:strCache>
                <c:ptCount val="1"/>
                <c:pt idx="0">
                  <c:v>38</c:v>
                </c:pt>
              </c:strCache>
            </c:strRef>
          </c:tx>
          <c:spPr>
            <a:ln w="12700">
              <a:solidFill>
                <a:srgbClr val="3333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33"/>
                </a:solidFill>
                <a:prstDash val="solid"/>
              </a:ln>
            </c:spPr>
          </c:marker>
          <c:xVal>
            <c:numRef>
              <c:f>RUT_data!$G$580:$H$580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RUT_data!$G$581:$H$581</c:f>
              <c:numCache>
                <c:formatCode>General</c:formatCode>
                <c:ptCount val="2"/>
                <c:pt idx="0">
                  <c:v>4</c:v>
                </c:pt>
                <c:pt idx="1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3BC-4F89-8680-12434F2D2F66}"/>
            </c:ext>
          </c:extLst>
        </c:ser>
        <c:ser>
          <c:idx val="13"/>
          <c:order val="13"/>
          <c:tx>
            <c:strRef>
              <c:f>RUT_data!$B$582</c:f>
              <c:strCache>
                <c:ptCount val="1"/>
                <c:pt idx="0">
                  <c:v>39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dPt>
            <c:idx val="1"/>
            <c:bubble3D val="0"/>
            <c:spPr>
              <a:ln w="12700">
                <a:solidFill>
                  <a:srgbClr val="96969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73BC-4F89-8680-12434F2D2F66}"/>
              </c:ext>
            </c:extLst>
          </c:dPt>
          <c:xVal>
            <c:numRef>
              <c:f>RUT_data!$G$582:$H$582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RUT_data!$G$583:$H$583</c:f>
              <c:numCache>
                <c:formatCode>General</c:formatCode>
                <c:ptCount val="2"/>
                <c:pt idx="0">
                  <c:v>4.2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BC-4F89-8680-12434F2D2F66}"/>
            </c:ext>
          </c:extLst>
        </c:ser>
        <c:ser>
          <c:idx val="14"/>
          <c:order val="14"/>
          <c:tx>
            <c:strRef>
              <c:f>RUT_data!$B$584</c:f>
              <c:strCache>
                <c:ptCount val="1"/>
                <c:pt idx="0">
                  <c:v>40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xVal>
            <c:numRef>
              <c:f>RUT_data!$G$584:$H$584</c:f>
              <c:numCache>
                <c:formatCode>General</c:formatCode>
                <c:ptCount val="2"/>
                <c:pt idx="0">
                  <c:v>6</c:v>
                </c:pt>
                <c:pt idx="1">
                  <c:v>6.6</c:v>
                </c:pt>
              </c:numCache>
            </c:numRef>
          </c:xVal>
          <c:yVal>
            <c:numRef>
              <c:f>RUT_data!$G$585:$H$585</c:f>
              <c:numCache>
                <c:formatCode>General</c:formatCode>
                <c:ptCount val="2"/>
                <c:pt idx="0">
                  <c:v>4.4000000000000004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3BC-4F89-8680-12434F2D2F66}"/>
            </c:ext>
          </c:extLst>
        </c:ser>
        <c:ser>
          <c:idx val="15"/>
          <c:order val="15"/>
          <c:tx>
            <c:strRef>
              <c:f>RUT_data!$B$586</c:f>
              <c:strCache>
                <c:ptCount val="1"/>
                <c:pt idx="0">
                  <c:v>41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RUT_data!$G$586:$H$586</c:f>
              <c:numCache>
                <c:formatCode>General</c:formatCode>
                <c:ptCount val="2"/>
                <c:pt idx="0">
                  <c:v>6</c:v>
                </c:pt>
                <c:pt idx="1">
                  <c:v>6.4</c:v>
                </c:pt>
              </c:numCache>
            </c:numRef>
          </c:xVal>
          <c:yVal>
            <c:numRef>
              <c:f>RUT_data!$G$587:$H$587</c:f>
              <c:numCache>
                <c:formatCode>General</c:formatCode>
                <c:ptCount val="2"/>
                <c:pt idx="0">
                  <c:v>4.5999999999999996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3BC-4F89-8680-12434F2D2F66}"/>
            </c:ext>
          </c:extLst>
        </c:ser>
        <c:ser>
          <c:idx val="17"/>
          <c:order val="16"/>
          <c:tx>
            <c:strRef>
              <c:f>RUT_data!$B$590</c:f>
              <c:strCache>
                <c:ptCount val="1"/>
                <c:pt idx="0">
                  <c:v>43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RUT_data!$G$590:$H$590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RUT_data!$G$591:$H$591</c:f>
              <c:numCache>
                <c:formatCode>General</c:formatCode>
                <c:ptCount val="2"/>
                <c:pt idx="0">
                  <c:v>3</c:v>
                </c:pt>
                <c:pt idx="1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3BC-4F89-8680-12434F2D2F66}"/>
            </c:ext>
          </c:extLst>
        </c:ser>
        <c:ser>
          <c:idx val="18"/>
          <c:order val="17"/>
          <c:tx>
            <c:strRef>
              <c:f>RUT_data!$F$505</c:f>
              <c:strCache>
                <c:ptCount val="1"/>
                <c:pt idx="0">
                  <c:v>Mozambique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RUT_data!$G$505:$AU$505</c:f>
              <c:numCache>
                <c:formatCode>General</c:formatCode>
                <c:ptCount val="41"/>
                <c:pt idx="0">
                  <c:v>5.6282156919595172</c:v>
                </c:pt>
                <c:pt idx="1">
                  <c:v>5.6434207021053364</c:v>
                </c:pt>
                <c:pt idx="2">
                  <c:v>5.6412315546062182</c:v>
                </c:pt>
                <c:pt idx="3">
                  <c:v>5.6770850565112143</c:v>
                </c:pt>
                <c:pt idx="4">
                  <c:v>5.6319973417377618</c:v>
                </c:pt>
                <c:pt idx="5">
                  <c:v>5.6340717361028263</c:v>
                </c:pt>
                <c:pt idx="6">
                  <c:v>5.6603342892733401</c:v>
                </c:pt>
                <c:pt idx="7">
                  <c:v>5.7334489536342756</c:v>
                </c:pt>
                <c:pt idx="8">
                  <c:v>5.7150635714749258</c:v>
                </c:pt>
                <c:pt idx="9">
                  <c:v>5.7434902758329258</c:v>
                </c:pt>
                <c:pt idx="10">
                  <c:v>5.7585200824556093</c:v>
                </c:pt>
                <c:pt idx="11">
                  <c:v>5.775294754380452</c:v>
                </c:pt>
                <c:pt idx="12">
                  <c:v>5.7971513628534828</c:v>
                </c:pt>
                <c:pt idx="13">
                  <c:v>5.7444026904402925</c:v>
                </c:pt>
                <c:pt idx="14">
                  <c:v>5.6461095354238973</c:v>
                </c:pt>
                <c:pt idx="15">
                  <c:v>5.563468729482473</c:v>
                </c:pt>
                <c:pt idx="16">
                  <c:v>5.5147106784585631</c:v>
                </c:pt>
                <c:pt idx="17">
                  <c:v>5.4721710933592913</c:v>
                </c:pt>
                <c:pt idx="18">
                  <c:v>5.4485361778755212</c:v>
                </c:pt>
                <c:pt idx="19">
                  <c:v>5.463703444959509</c:v>
                </c:pt>
                <c:pt idx="20">
                  <c:v>5.4544985668705177</c:v>
                </c:pt>
                <c:pt idx="21">
                  <c:v>5.397637315002072</c:v>
                </c:pt>
                <c:pt idx="22">
                  <c:v>5.3224366257875362</c:v>
                </c:pt>
                <c:pt idx="23">
                  <c:v>5.2884302091868465</c:v>
                </c:pt>
                <c:pt idx="24">
                  <c:v>5.278552502721233</c:v>
                </c:pt>
                <c:pt idx="25">
                  <c:v>5.3069251514051841</c:v>
                </c:pt>
                <c:pt idx="26">
                  <c:v>5.308602616050532</c:v>
                </c:pt>
                <c:pt idx="27">
                  <c:v>5.3274023912459043</c:v>
                </c:pt>
                <c:pt idx="28">
                  <c:v>5.3638872352647393</c:v>
                </c:pt>
                <c:pt idx="29">
                  <c:v>5.4070357437446921</c:v>
                </c:pt>
                <c:pt idx="30">
                  <c:v>5.2717764847522925</c:v>
                </c:pt>
                <c:pt idx="31">
                  <c:v>5.1082523402987317</c:v>
                </c:pt>
                <c:pt idx="32">
                  <c:v>5.1829051644528175</c:v>
                </c:pt>
                <c:pt idx="33">
                  <c:v>5.127338088832933</c:v>
                </c:pt>
                <c:pt idx="34">
                  <c:v>5.3969860989615732</c:v>
                </c:pt>
                <c:pt idx="35">
                  <c:v>5.4731508973050955</c:v>
                </c:pt>
                <c:pt idx="36">
                  <c:v>5.5160118066499599</c:v>
                </c:pt>
                <c:pt idx="37">
                  <c:v>5.5546643564979075</c:v>
                </c:pt>
                <c:pt idx="38">
                  <c:v>5.5410662033909661</c:v>
                </c:pt>
                <c:pt idx="39">
                  <c:v>5.4425287983710335</c:v>
                </c:pt>
                <c:pt idx="40">
                  <c:v>5.4886294735469425</c:v>
                </c:pt>
              </c:numCache>
            </c:numRef>
          </c:xVal>
          <c:yVal>
            <c:numRef>
              <c:f>RUT_data!$G$506:$AU$506</c:f>
              <c:numCache>
                <c:formatCode>General</c:formatCode>
                <c:ptCount val="41"/>
                <c:pt idx="0">
                  <c:v>3.0397096482864745</c:v>
                </c:pt>
                <c:pt idx="1">
                  <c:v>3.0716933329643954</c:v>
                </c:pt>
                <c:pt idx="2">
                  <c:v>3.0846233713872198</c:v>
                </c:pt>
                <c:pt idx="3">
                  <c:v>3.1353556308997304</c:v>
                </c:pt>
                <c:pt idx="4">
                  <c:v>3.1049800031539272</c:v>
                </c:pt>
                <c:pt idx="5">
                  <c:v>3.1229915160732622</c:v>
                </c:pt>
                <c:pt idx="6">
                  <c:v>3.1632818334715038</c:v>
                </c:pt>
                <c:pt idx="7">
                  <c:v>3.2516275644431807</c:v>
                </c:pt>
                <c:pt idx="8">
                  <c:v>3.250613319002889</c:v>
                </c:pt>
                <c:pt idx="9">
                  <c:v>3.2984750200425643</c:v>
                </c:pt>
                <c:pt idx="10">
                  <c:v>3.3295115740428622</c:v>
                </c:pt>
                <c:pt idx="11">
                  <c:v>3.3632134534287719</c:v>
                </c:pt>
                <c:pt idx="12">
                  <c:v>3.397731642959561</c:v>
                </c:pt>
                <c:pt idx="13">
                  <c:v>3.3666096225914153</c:v>
                </c:pt>
                <c:pt idx="14">
                  <c:v>3.2940601978249138</c:v>
                </c:pt>
                <c:pt idx="15">
                  <c:v>3.2370938053519382</c:v>
                </c:pt>
                <c:pt idx="16">
                  <c:v>3.2154113335752585</c:v>
                </c:pt>
                <c:pt idx="17">
                  <c:v>3.1972683713625738</c:v>
                </c:pt>
                <c:pt idx="18">
                  <c:v>3.1949334940933847</c:v>
                </c:pt>
                <c:pt idx="19">
                  <c:v>3.2280561061191539</c:v>
                </c:pt>
                <c:pt idx="20">
                  <c:v>3.2372734188418897</c:v>
                </c:pt>
                <c:pt idx="21">
                  <c:v>3.1970069781497958</c:v>
                </c:pt>
                <c:pt idx="22">
                  <c:v>3.1390726569136271</c:v>
                </c:pt>
                <c:pt idx="23">
                  <c:v>3.1142705849632488</c:v>
                </c:pt>
                <c:pt idx="24">
                  <c:v>3.1055888757065087</c:v>
                </c:pt>
                <c:pt idx="25">
                  <c:v>3.122888469073807</c:v>
                </c:pt>
                <c:pt idx="26">
                  <c:v>3.1106980408354721</c:v>
                </c:pt>
                <c:pt idx="27">
                  <c:v>3.1130912817775065</c:v>
                </c:pt>
                <c:pt idx="28">
                  <c:v>3.1409111651020289</c:v>
                </c:pt>
                <c:pt idx="29">
                  <c:v>3.1953445055099308</c:v>
                </c:pt>
                <c:pt idx="30">
                  <c:v>3.0831299303406277</c:v>
                </c:pt>
                <c:pt idx="31">
                  <c:v>2.9637491960907694</c:v>
                </c:pt>
                <c:pt idx="32">
                  <c:v>3.0900283235637311</c:v>
                </c:pt>
                <c:pt idx="33">
                  <c:v>3.0705597143309347</c:v>
                </c:pt>
                <c:pt idx="34">
                  <c:v>3.3687645601009826</c:v>
                </c:pt>
                <c:pt idx="35">
                  <c:v>3.4741844765350054</c:v>
                </c:pt>
                <c:pt idx="36">
                  <c:v>3.5331759998863284</c:v>
                </c:pt>
                <c:pt idx="37">
                  <c:v>3.5885214181033165</c:v>
                </c:pt>
                <c:pt idx="38">
                  <c:v>3.6046867451234861</c:v>
                </c:pt>
                <c:pt idx="39">
                  <c:v>3.5323460063581522</c:v>
                </c:pt>
                <c:pt idx="40">
                  <c:v>3.6009632755473979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3BC-4F89-8680-12434F2D2F66}"/>
            </c:ext>
          </c:extLst>
        </c:ser>
        <c:ser>
          <c:idx val="16"/>
          <c:order val="18"/>
          <c:tx>
            <c:strRef>
              <c:f>RUT_data!$F$507</c:f>
              <c:strCache>
                <c:ptCount val="1"/>
                <c:pt idx="0">
                  <c:v>Namibia</c:v>
                </c:pt>
              </c:strCache>
            </c:strRef>
          </c:tx>
          <c:spPr>
            <a:ln w="25400">
              <a:solidFill>
                <a:srgbClr val="3366FF"/>
              </a:solidFill>
              <a:prstDash val="solid"/>
            </a:ln>
          </c:spPr>
          <c:marker>
            <c:symbol val="star"/>
            <c:size val="6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RUT_data!$G$507:$AU$507</c:f>
              <c:numCache>
                <c:formatCode>General</c:formatCode>
                <c:ptCount val="41"/>
                <c:pt idx="0">
                  <c:v>7.5505040164271078</c:v>
                </c:pt>
                <c:pt idx="1">
                  <c:v>7.401723989071515</c:v>
                </c:pt>
                <c:pt idx="2">
                  <c:v>7.6039590382742297</c:v>
                </c:pt>
                <c:pt idx="3">
                  <c:v>7.6008084716728748</c:v>
                </c:pt>
                <c:pt idx="4">
                  <c:v>7.5744580183105459</c:v>
                </c:pt>
                <c:pt idx="5">
                  <c:v>7.5091559132491987</c:v>
                </c:pt>
                <c:pt idx="6">
                  <c:v>7.6410901515525396</c:v>
                </c:pt>
                <c:pt idx="7">
                  <c:v>7.6822979217655147</c:v>
                </c:pt>
                <c:pt idx="8">
                  <c:v>7.654421054314958</c:v>
                </c:pt>
                <c:pt idx="9">
                  <c:v>7.7237864288151368</c:v>
                </c:pt>
                <c:pt idx="10">
                  <c:v>7.7968679064645068</c:v>
                </c:pt>
                <c:pt idx="11">
                  <c:v>7.8907471288021327</c:v>
                </c:pt>
                <c:pt idx="12">
                  <c:v>7.9185909993416157</c:v>
                </c:pt>
                <c:pt idx="13">
                  <c:v>7.9335527068022325</c:v>
                </c:pt>
                <c:pt idx="14">
                  <c:v>7.5292023072380383</c:v>
                </c:pt>
                <c:pt idx="15">
                  <c:v>7.6266976794822723</c:v>
                </c:pt>
                <c:pt idx="16">
                  <c:v>7.5782170940624116</c:v>
                </c:pt>
                <c:pt idx="17">
                  <c:v>7.6665037503572036</c:v>
                </c:pt>
                <c:pt idx="18">
                  <c:v>7.7063452962666421</c:v>
                </c:pt>
                <c:pt idx="19">
                  <c:v>7.7681079886257072</c:v>
                </c:pt>
                <c:pt idx="20">
                  <c:v>7.7925308555253974</c:v>
                </c:pt>
                <c:pt idx="21">
                  <c:v>7.5366545328819656</c:v>
                </c:pt>
                <c:pt idx="22">
                  <c:v>7.3810043344543406</c:v>
                </c:pt>
                <c:pt idx="23">
                  <c:v>7.4024953144961287</c:v>
                </c:pt>
                <c:pt idx="24">
                  <c:v>7.4587407650637507</c:v>
                </c:pt>
                <c:pt idx="25">
                  <c:v>7.4687535694669753</c:v>
                </c:pt>
                <c:pt idx="26">
                  <c:v>7.5063797868315154</c:v>
                </c:pt>
                <c:pt idx="27">
                  <c:v>7.4752864362754892</c:v>
                </c:pt>
                <c:pt idx="28">
                  <c:v>7.5130090470182225</c:v>
                </c:pt>
                <c:pt idx="29">
                  <c:v>7.4319622053151173</c:v>
                </c:pt>
                <c:pt idx="30">
                  <c:v>7.4737866673612068</c:v>
                </c:pt>
                <c:pt idx="31">
                  <c:v>7.4540900602113123</c:v>
                </c:pt>
                <c:pt idx="32">
                  <c:v>7.4631866907235205</c:v>
                </c:pt>
                <c:pt idx="33">
                  <c:v>7.5142383415983698</c:v>
                </c:pt>
                <c:pt idx="34">
                  <c:v>7.4691789555112189</c:v>
                </c:pt>
                <c:pt idx="35">
                  <c:v>7.5510280908139675</c:v>
                </c:pt>
                <c:pt idx="36">
                  <c:v>7.1108511096761129</c:v>
                </c:pt>
                <c:pt idx="37">
                  <c:v>7.4066832449852864</c:v>
                </c:pt>
                <c:pt idx="38">
                  <c:v>7.3758947726126713</c:v>
                </c:pt>
                <c:pt idx="39">
                  <c:v>7.3304932730729133</c:v>
                </c:pt>
                <c:pt idx="40">
                  <c:v>7.3480528264404406</c:v>
                </c:pt>
              </c:numCache>
            </c:numRef>
          </c:xVal>
          <c:yVal>
            <c:numRef>
              <c:f>RUT_data!$G$508:$AU$508</c:f>
              <c:numCache>
                <c:formatCode>General</c:formatCode>
                <c:ptCount val="41"/>
                <c:pt idx="0">
                  <c:v>2.0633760414759612</c:v>
                </c:pt>
                <c:pt idx="1">
                  <c:v>1.9242051195017396</c:v>
                </c:pt>
                <c:pt idx="2">
                  <c:v>2.1360543155129825</c:v>
                </c:pt>
                <c:pt idx="3">
                  <c:v>2.1421102034153128</c:v>
                </c:pt>
                <c:pt idx="4">
                  <c:v>2.1248004175574313</c:v>
                </c:pt>
                <c:pt idx="5">
                  <c:v>2.0685492528797389</c:v>
                </c:pt>
                <c:pt idx="6">
                  <c:v>2.2094545324610388</c:v>
                </c:pt>
                <c:pt idx="7">
                  <c:v>2.259653268671229</c:v>
                </c:pt>
                <c:pt idx="8">
                  <c:v>2.2406839962762599</c:v>
                </c:pt>
                <c:pt idx="9">
                  <c:v>2.3190558212960473</c:v>
                </c:pt>
                <c:pt idx="10">
                  <c:v>2.4007752164056093</c:v>
                </c:pt>
                <c:pt idx="11">
                  <c:v>2.5034438267013495</c:v>
                </c:pt>
                <c:pt idx="12">
                  <c:v>2.5399025856404864</c:v>
                </c:pt>
                <c:pt idx="13">
                  <c:v>2.5634945499880657</c:v>
                </c:pt>
                <c:pt idx="14">
                  <c:v>2.1632544000923963</c:v>
                </c:pt>
                <c:pt idx="15">
                  <c:v>2.2607078953032986</c:v>
                </c:pt>
                <c:pt idx="16">
                  <c:v>2.2120127176079358</c:v>
                </c:pt>
                <c:pt idx="17">
                  <c:v>2.2959535461185827</c:v>
                </c:pt>
                <c:pt idx="18">
                  <c:v>2.3356564202677799</c:v>
                </c:pt>
                <c:pt idx="19">
                  <c:v>2.3929708338551188</c:v>
                </c:pt>
                <c:pt idx="20">
                  <c:v>2.4173596936002228</c:v>
                </c:pt>
                <c:pt idx="21">
                  <c:v>2.1669576320850874</c:v>
                </c:pt>
                <c:pt idx="22">
                  <c:v>2.0167213928689858</c:v>
                </c:pt>
                <c:pt idx="23">
                  <c:v>2.049263455588322</c:v>
                </c:pt>
                <c:pt idx="24">
                  <c:v>2.1223556281737328</c:v>
                </c:pt>
                <c:pt idx="25">
                  <c:v>2.1642624053507595</c:v>
                </c:pt>
                <c:pt idx="26">
                  <c:v>2.2381946102305932</c:v>
                </c:pt>
                <c:pt idx="27">
                  <c:v>2.241608014207932</c:v>
                </c:pt>
                <c:pt idx="28">
                  <c:v>2.3175811165414344</c:v>
                </c:pt>
                <c:pt idx="29">
                  <c:v>2.2690732415808026</c:v>
                </c:pt>
                <c:pt idx="30">
                  <c:v>2.3335701682016738</c:v>
                </c:pt>
                <c:pt idx="31">
                  <c:v>2.3276590456796806</c:v>
                </c:pt>
                <c:pt idx="32">
                  <c:v>2.3537805713397111</c:v>
                </c:pt>
                <c:pt idx="33">
                  <c:v>2.4140825560173997</c:v>
                </c:pt>
                <c:pt idx="34">
                  <c:v>2.3697128058280699</c:v>
                </c:pt>
                <c:pt idx="35">
                  <c:v>2.4556183618990648</c:v>
                </c:pt>
                <c:pt idx="36">
                  <c:v>2.0230769499678929</c:v>
                </c:pt>
                <c:pt idx="37">
                  <c:v>2.34596672683886</c:v>
                </c:pt>
                <c:pt idx="38">
                  <c:v>2.334729543425436</c:v>
                </c:pt>
                <c:pt idx="39">
                  <c:v>2.3086796881992107</c:v>
                </c:pt>
                <c:pt idx="40">
                  <c:v>2.3313407056292097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3BC-4F89-8680-12434F2D2F66}"/>
            </c:ext>
          </c:extLst>
        </c:ser>
        <c:ser>
          <c:idx val="19"/>
          <c:order val="19"/>
          <c:tx>
            <c:strRef>
              <c:f>RUT_data!$F$509</c:f>
              <c:strCache>
                <c:ptCount val="1"/>
                <c:pt idx="0">
                  <c:v>Niger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RUT_data!$G$509:$AU$509</c:f>
              <c:numCache>
                <c:formatCode>General</c:formatCode>
                <c:ptCount val="41"/>
                <c:pt idx="0">
                  <c:v>6.3817231827305747</c:v>
                </c:pt>
                <c:pt idx="1">
                  <c:v>6.4738798935632831</c:v>
                </c:pt>
                <c:pt idx="2">
                  <c:v>6.4931428481398124</c:v>
                </c:pt>
                <c:pt idx="3">
                  <c:v>6.4638590660653872</c:v>
                </c:pt>
                <c:pt idx="4">
                  <c:v>6.4402134684427574</c:v>
                </c:pt>
                <c:pt idx="5">
                  <c:v>6.4720812883688383</c:v>
                </c:pt>
                <c:pt idx="6">
                  <c:v>6.5291544588626946</c:v>
                </c:pt>
                <c:pt idx="7">
                  <c:v>6.4308812438559011</c:v>
                </c:pt>
                <c:pt idx="8">
                  <c:v>6.4849690035207317</c:v>
                </c:pt>
                <c:pt idx="9">
                  <c:v>6.412791587716721</c:v>
                </c:pt>
                <c:pt idx="10">
                  <c:v>6.3964607675130454</c:v>
                </c:pt>
                <c:pt idx="11">
                  <c:v>6.3584692903817466</c:v>
                </c:pt>
                <c:pt idx="12">
                  <c:v>6.047014019987758</c:v>
                </c:pt>
                <c:pt idx="13">
                  <c:v>6.1694482891099893</c:v>
                </c:pt>
                <c:pt idx="14">
                  <c:v>6.0965114583876732</c:v>
                </c:pt>
                <c:pt idx="15">
                  <c:v>6.21819439278819</c:v>
                </c:pt>
                <c:pt idx="16">
                  <c:v>6.354962477588284</c:v>
                </c:pt>
                <c:pt idx="17">
                  <c:v>6.3601546712069519</c:v>
                </c:pt>
                <c:pt idx="18">
                  <c:v>6.3385703289973456</c:v>
                </c:pt>
                <c:pt idx="19">
                  <c:v>6.3847938609073944</c:v>
                </c:pt>
                <c:pt idx="20">
                  <c:v>6.3460164055615111</c:v>
                </c:pt>
                <c:pt idx="21">
                  <c:v>6.3249107541858756</c:v>
                </c:pt>
                <c:pt idx="22">
                  <c:v>6.3022688030691336</c:v>
                </c:pt>
                <c:pt idx="23">
                  <c:v>6.0449445832462887</c:v>
                </c:pt>
                <c:pt idx="24">
                  <c:v>6.0462045491838587</c:v>
                </c:pt>
                <c:pt idx="25">
                  <c:v>6.1234448306681601</c:v>
                </c:pt>
                <c:pt idx="26">
                  <c:v>6.0216937475323338</c:v>
                </c:pt>
                <c:pt idx="27">
                  <c:v>6.2239227348745265</c:v>
                </c:pt>
                <c:pt idx="28">
                  <c:v>6.155197622367135</c:v>
                </c:pt>
                <c:pt idx="29">
                  <c:v>6.1766598819325704</c:v>
                </c:pt>
                <c:pt idx="30">
                  <c:v>6.2420534169310518</c:v>
                </c:pt>
                <c:pt idx="31">
                  <c:v>6.2452559388081648</c:v>
                </c:pt>
                <c:pt idx="32">
                  <c:v>6.1254900362693609</c:v>
                </c:pt>
                <c:pt idx="33">
                  <c:v>6.2797492485932933</c:v>
                </c:pt>
                <c:pt idx="34">
                  <c:v>6.1414010708538251</c:v>
                </c:pt>
                <c:pt idx="35">
                  <c:v>6.3045702670425232</c:v>
                </c:pt>
                <c:pt idx="36">
                  <c:v>6.1536633023169225</c:v>
                </c:pt>
                <c:pt idx="37">
                  <c:v>6.4406534231285786</c:v>
                </c:pt>
                <c:pt idx="38">
                  <c:v>6.3397724166708</c:v>
                </c:pt>
                <c:pt idx="39">
                  <c:v>6.2916127608028294</c:v>
                </c:pt>
                <c:pt idx="40">
                  <c:v>6.4293000352465972</c:v>
                </c:pt>
              </c:numCache>
            </c:numRef>
          </c:xVal>
          <c:yVal>
            <c:numRef>
              <c:f>RUT_data!$G$510:$AU$510</c:f>
              <c:numCache>
                <c:formatCode>General</c:formatCode>
                <c:ptCount val="41"/>
                <c:pt idx="0">
                  <c:v>3.2450182208895364</c:v>
                </c:pt>
                <c:pt idx="1">
                  <c:v>3.3562685578422835</c:v>
                </c:pt>
                <c:pt idx="2">
                  <c:v>3.4011310022029861</c:v>
                </c:pt>
                <c:pt idx="3">
                  <c:v>3.4083916042460092</c:v>
                </c:pt>
                <c:pt idx="4">
                  <c:v>3.4122949554439841</c:v>
                </c:pt>
                <c:pt idx="5">
                  <c:v>3.4662556039132624</c:v>
                </c:pt>
                <c:pt idx="6">
                  <c:v>3.5441076894697097</c:v>
                </c:pt>
                <c:pt idx="7">
                  <c:v>3.4656339052774099</c:v>
                </c:pt>
                <c:pt idx="8">
                  <c:v>3.528043611130288</c:v>
                </c:pt>
                <c:pt idx="9">
                  <c:v>3.4821868576531174</c:v>
                </c:pt>
                <c:pt idx="10">
                  <c:v>3.4923063928511699</c:v>
                </c:pt>
                <c:pt idx="11">
                  <c:v>3.4948082390427113</c:v>
                </c:pt>
                <c:pt idx="12">
                  <c:v>3.2327390554180204</c:v>
                </c:pt>
                <c:pt idx="13">
                  <c:v>3.3724424363985777</c:v>
                </c:pt>
                <c:pt idx="14">
                  <c:v>3.3415836591656958</c:v>
                </c:pt>
                <c:pt idx="15">
                  <c:v>3.4718912088311535</c:v>
                </c:pt>
                <c:pt idx="16">
                  <c:v>3.6312555008333738</c:v>
                </c:pt>
                <c:pt idx="17">
                  <c:v>3.6538741917952091</c:v>
                </c:pt>
                <c:pt idx="18">
                  <c:v>3.6601393368116342</c:v>
                </c:pt>
                <c:pt idx="19">
                  <c:v>3.7000036212640839</c:v>
                </c:pt>
                <c:pt idx="20">
                  <c:v>3.6737992371022266</c:v>
                </c:pt>
                <c:pt idx="21">
                  <c:v>3.6621101483644232</c:v>
                </c:pt>
                <c:pt idx="22">
                  <c:v>3.6343318709441546</c:v>
                </c:pt>
                <c:pt idx="23">
                  <c:v>3.4015453410297796</c:v>
                </c:pt>
                <c:pt idx="24">
                  <c:v>3.4190365493165564</c:v>
                </c:pt>
                <c:pt idx="25">
                  <c:v>3.5011696476887391</c:v>
                </c:pt>
                <c:pt idx="26">
                  <c:v>3.4156707966437776</c:v>
                </c:pt>
                <c:pt idx="27">
                  <c:v>3.6121907300942757</c:v>
                </c:pt>
                <c:pt idx="28">
                  <c:v>3.5559918477666628</c:v>
                </c:pt>
                <c:pt idx="29">
                  <c:v>3.5323506799900706</c:v>
                </c:pt>
                <c:pt idx="30">
                  <c:v>3.6326531438593772</c:v>
                </c:pt>
                <c:pt idx="31">
                  <c:v>3.5942037312116484</c:v>
                </c:pt>
                <c:pt idx="32">
                  <c:v>3.5433956022253361</c:v>
                </c:pt>
                <c:pt idx="33">
                  <c:v>3.7377800548540168</c:v>
                </c:pt>
                <c:pt idx="34">
                  <c:v>3.6065935810620151</c:v>
                </c:pt>
                <c:pt idx="35">
                  <c:v>3.811513732293784</c:v>
                </c:pt>
                <c:pt idx="36">
                  <c:v>3.7151446489367945</c:v>
                </c:pt>
                <c:pt idx="37">
                  <c:v>3.9871647313376739</c:v>
                </c:pt>
                <c:pt idx="38">
                  <c:v>3.8919128844115534</c:v>
                </c:pt>
                <c:pt idx="39">
                  <c:v>3.9121385162452831</c:v>
                </c:pt>
                <c:pt idx="40">
                  <c:v>4.0145591822768152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3BC-4F89-8680-12434F2D2F66}"/>
            </c:ext>
          </c:extLst>
        </c:ser>
        <c:ser>
          <c:idx val="20"/>
          <c:order val="20"/>
          <c:tx>
            <c:strRef>
              <c:f>RUT_data!$F$511</c:f>
              <c:strCache>
                <c:ptCount val="1"/>
                <c:pt idx="0">
                  <c:v>Nigeria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RUT_data!$G$511:$AU$511</c:f>
              <c:numCache>
                <c:formatCode>General</c:formatCode>
                <c:ptCount val="41"/>
                <c:pt idx="0">
                  <c:v>6.5369673842244023</c:v>
                </c:pt>
                <c:pt idx="1">
                  <c:v>6.5592875761506431</c:v>
                </c:pt>
                <c:pt idx="2">
                  <c:v>6.5929747029523877</c:v>
                </c:pt>
                <c:pt idx="3">
                  <c:v>6.6102060695713574</c:v>
                </c:pt>
                <c:pt idx="4">
                  <c:v>6.6390746195591381</c:v>
                </c:pt>
                <c:pt idx="5">
                  <c:v>6.5968754496423241</c:v>
                </c:pt>
                <c:pt idx="6">
                  <c:v>6.6235162927812317</c:v>
                </c:pt>
                <c:pt idx="7">
                  <c:v>6.6239936939245254</c:v>
                </c:pt>
                <c:pt idx="8">
                  <c:v>6.7155673178724937</c:v>
                </c:pt>
                <c:pt idx="9">
                  <c:v>6.7857803054306141</c:v>
                </c:pt>
                <c:pt idx="10">
                  <c:v>6.6831131722342265</c:v>
                </c:pt>
                <c:pt idx="11">
                  <c:v>6.5561791306584114</c:v>
                </c:pt>
                <c:pt idx="12">
                  <c:v>6.6033803905104929</c:v>
                </c:pt>
                <c:pt idx="13">
                  <c:v>6.7007031511584296</c:v>
                </c:pt>
                <c:pt idx="14">
                  <c:v>6.6738817956164773</c:v>
                </c:pt>
                <c:pt idx="15">
                  <c:v>6.614726398554545</c:v>
                </c:pt>
                <c:pt idx="16">
                  <c:v>6.6000760378964074</c:v>
                </c:pt>
                <c:pt idx="17">
                  <c:v>6.5780942434194261</c:v>
                </c:pt>
                <c:pt idx="18">
                  <c:v>6.6031507516749377</c:v>
                </c:pt>
                <c:pt idx="19">
                  <c:v>6.6590610383759117</c:v>
                </c:pt>
                <c:pt idx="20">
                  <c:v>6.6529800961616994</c:v>
                </c:pt>
                <c:pt idx="21">
                  <c:v>6.6778486045658614</c:v>
                </c:pt>
                <c:pt idx="22">
                  <c:v>6.6934026169052379</c:v>
                </c:pt>
                <c:pt idx="23">
                  <c:v>6.7453064799472466</c:v>
                </c:pt>
                <c:pt idx="24">
                  <c:v>6.8203002082744471</c:v>
                </c:pt>
                <c:pt idx="25">
                  <c:v>6.8767023233639035</c:v>
                </c:pt>
                <c:pt idx="26">
                  <c:v>6.8986782054557354</c:v>
                </c:pt>
                <c:pt idx="27">
                  <c:v>7.040149992366949</c:v>
                </c:pt>
                <c:pt idx="28">
                  <c:v>7.1299547336713056</c:v>
                </c:pt>
                <c:pt idx="29">
                  <c:v>7.1973231519873213</c:v>
                </c:pt>
                <c:pt idx="30">
                  <c:v>7.3244658627727457</c:v>
                </c:pt>
                <c:pt idx="31">
                  <c:v>7.4002337461689853</c:v>
                </c:pt>
                <c:pt idx="32">
                  <c:v>7.4603472822503143</c:v>
                </c:pt>
                <c:pt idx="33">
                  <c:v>7.4949931029733277</c:v>
                </c:pt>
                <c:pt idx="34">
                  <c:v>7.5263073052699827</c:v>
                </c:pt>
                <c:pt idx="35">
                  <c:v>7.5682046240540082</c:v>
                </c:pt>
                <c:pt idx="36">
                  <c:v>7.6095913880863773</c:v>
                </c:pt>
                <c:pt idx="37">
                  <c:v>7.6661093648181788</c:v>
                </c:pt>
                <c:pt idx="38">
                  <c:v>7.7089417925579031</c:v>
                </c:pt>
                <c:pt idx="39">
                  <c:v>7.7159548825243656</c:v>
                </c:pt>
                <c:pt idx="40">
                  <c:v>7.7171870445814186</c:v>
                </c:pt>
              </c:numCache>
            </c:numRef>
          </c:xVal>
          <c:yVal>
            <c:numRef>
              <c:f>RUT_data!$G$512:$AU$512</c:f>
              <c:numCache>
                <c:formatCode>General</c:formatCode>
                <c:ptCount val="41"/>
                <c:pt idx="0">
                  <c:v>4.8475590047896473</c:v>
                </c:pt>
                <c:pt idx="1">
                  <c:v>4.8810206915904226</c:v>
                </c:pt>
                <c:pt idx="2">
                  <c:v>4.9017039307450618</c:v>
                </c:pt>
                <c:pt idx="3">
                  <c:v>4.9250486893378058</c:v>
                </c:pt>
                <c:pt idx="4">
                  <c:v>4.9459707340160035</c:v>
                </c:pt>
                <c:pt idx="5">
                  <c:v>4.9494006777668567</c:v>
                </c:pt>
                <c:pt idx="6">
                  <c:v>4.9783120002752455</c:v>
                </c:pt>
                <c:pt idx="7">
                  <c:v>4.9967850583830051</c:v>
                </c:pt>
                <c:pt idx="8">
                  <c:v>5.0457414401397784</c:v>
                </c:pt>
                <c:pt idx="9">
                  <c:v>5.1574717608666258</c:v>
                </c:pt>
                <c:pt idx="10">
                  <c:v>5.0685441874230079</c:v>
                </c:pt>
                <c:pt idx="11">
                  <c:v>5.0061971981752516</c:v>
                </c:pt>
                <c:pt idx="12">
                  <c:v>4.9776673667334155</c:v>
                </c:pt>
                <c:pt idx="13">
                  <c:v>5.1242533228221463</c:v>
                </c:pt>
                <c:pt idx="14">
                  <c:v>5.1215622571665849</c:v>
                </c:pt>
                <c:pt idx="15">
                  <c:v>5.059448273250081</c:v>
                </c:pt>
                <c:pt idx="16">
                  <c:v>5.1017532235190037</c:v>
                </c:pt>
                <c:pt idx="17">
                  <c:v>5.1037413293234755</c:v>
                </c:pt>
                <c:pt idx="18">
                  <c:v>5.1316881199811002</c:v>
                </c:pt>
                <c:pt idx="19">
                  <c:v>5.1606520090342878</c:v>
                </c:pt>
                <c:pt idx="20">
                  <c:v>5.1999543440088676</c:v>
                </c:pt>
                <c:pt idx="21">
                  <c:v>5.2150822988675749</c:v>
                </c:pt>
                <c:pt idx="22">
                  <c:v>5.2311054349701358</c:v>
                </c:pt>
                <c:pt idx="23">
                  <c:v>5.227911307198668</c:v>
                </c:pt>
                <c:pt idx="24">
                  <c:v>5.2752770270659681</c:v>
                </c:pt>
                <c:pt idx="25">
                  <c:v>5.2682093542522512</c:v>
                </c:pt>
                <c:pt idx="26">
                  <c:v>5.2820736604400169</c:v>
                </c:pt>
                <c:pt idx="27">
                  <c:v>5.4199014347625445</c:v>
                </c:pt>
                <c:pt idx="28">
                  <c:v>5.4683637847492133</c:v>
                </c:pt>
                <c:pt idx="29">
                  <c:v>5.5079900769698105</c:v>
                </c:pt>
                <c:pt idx="30">
                  <c:v>5.5829446252906632</c:v>
                </c:pt>
                <c:pt idx="31">
                  <c:v>5.6402879908597026</c:v>
                </c:pt>
                <c:pt idx="32">
                  <c:v>5.679438388487041</c:v>
                </c:pt>
                <c:pt idx="33">
                  <c:v>5.6913394913812647</c:v>
                </c:pt>
                <c:pt idx="34">
                  <c:v>5.6930121992652998</c:v>
                </c:pt>
                <c:pt idx="35">
                  <c:v>5.7267226205422661</c:v>
                </c:pt>
                <c:pt idx="36">
                  <c:v>5.771497233965758</c:v>
                </c:pt>
                <c:pt idx="37">
                  <c:v>5.7934516502010398</c:v>
                </c:pt>
                <c:pt idx="38">
                  <c:v>5.8437027624508637</c:v>
                </c:pt>
                <c:pt idx="39">
                  <c:v>5.8397026166562176</c:v>
                </c:pt>
                <c:pt idx="40">
                  <c:v>5.8637455011021835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3BC-4F89-8680-12434F2D2F66}"/>
            </c:ext>
          </c:extLst>
        </c:ser>
        <c:ser>
          <c:idx val="21"/>
          <c:order val="21"/>
          <c:tx>
            <c:strRef>
              <c:f>RUT_data!$F$513</c:f>
              <c:strCache>
                <c:ptCount val="1"/>
                <c:pt idx="0">
                  <c:v>Guinea-Bissau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RUT_data!$G$513:$AU$513</c:f>
              <c:numCache>
                <c:formatCode>General</c:formatCode>
                <c:ptCount val="41"/>
                <c:pt idx="0">
                  <c:v>6.0773723742339163</c:v>
                </c:pt>
                <c:pt idx="1">
                  <c:v>6.0895596051861878</c:v>
                </c:pt>
                <c:pt idx="2">
                  <c:v>6.068438353685508</c:v>
                </c:pt>
                <c:pt idx="3">
                  <c:v>6.0486683448699461</c:v>
                </c:pt>
                <c:pt idx="4">
                  <c:v>5.9709978653843621</c:v>
                </c:pt>
                <c:pt idx="5">
                  <c:v>5.9228280491536589</c:v>
                </c:pt>
                <c:pt idx="6">
                  <c:v>5.9052750512158214</c:v>
                </c:pt>
                <c:pt idx="7">
                  <c:v>5.9065651326365201</c:v>
                </c:pt>
                <c:pt idx="8">
                  <c:v>5.8560675760880203</c:v>
                </c:pt>
                <c:pt idx="9">
                  <c:v>5.8669432214914607</c:v>
                </c:pt>
                <c:pt idx="10">
                  <c:v>5.7817986364829332</c:v>
                </c:pt>
                <c:pt idx="11">
                  <c:v>5.837650586516185</c:v>
                </c:pt>
                <c:pt idx="12">
                  <c:v>5.8037500059118043</c:v>
                </c:pt>
                <c:pt idx="13">
                  <c:v>5.8322440910852036</c:v>
                </c:pt>
                <c:pt idx="14">
                  <c:v>5.9271391319914626</c:v>
                </c:pt>
                <c:pt idx="15">
                  <c:v>5.9975839378300746</c:v>
                </c:pt>
                <c:pt idx="16">
                  <c:v>5.9091425832381104</c:v>
                </c:pt>
                <c:pt idx="17">
                  <c:v>5.8327084538102163</c:v>
                </c:pt>
                <c:pt idx="18">
                  <c:v>5.8427409927385829</c:v>
                </c:pt>
                <c:pt idx="19">
                  <c:v>5.8481474171033208</c:v>
                </c:pt>
                <c:pt idx="20">
                  <c:v>5.9194313442081503</c:v>
                </c:pt>
                <c:pt idx="21">
                  <c:v>6.0016953666733182</c:v>
                </c:pt>
                <c:pt idx="22">
                  <c:v>5.906009114724057</c:v>
                </c:pt>
                <c:pt idx="23">
                  <c:v>6.0377854016619938</c:v>
                </c:pt>
                <c:pt idx="24">
                  <c:v>6.0225674380592729</c:v>
                </c:pt>
                <c:pt idx="25">
                  <c:v>6.0723953705139184</c:v>
                </c:pt>
                <c:pt idx="26">
                  <c:v>6.0487043006650341</c:v>
                </c:pt>
                <c:pt idx="27">
                  <c:v>6.015157182002584</c:v>
                </c:pt>
                <c:pt idx="28">
                  <c:v>6.0868500252821329</c:v>
                </c:pt>
                <c:pt idx="29">
                  <c:v>6.1096485543040453</c:v>
                </c:pt>
                <c:pt idx="30">
                  <c:v>6.0614298138824108</c:v>
                </c:pt>
                <c:pt idx="31">
                  <c:v>6.0987501427072308</c:v>
                </c:pt>
                <c:pt idx="32">
                  <c:v>6.1325911427334159</c:v>
                </c:pt>
                <c:pt idx="33">
                  <c:v>6.0982490484168252</c:v>
                </c:pt>
                <c:pt idx="34">
                  <c:v>6.1254543387499796</c:v>
                </c:pt>
                <c:pt idx="35">
                  <c:v>6.1406374203998579</c:v>
                </c:pt>
                <c:pt idx="36">
                  <c:v>6.1958620556011361</c:v>
                </c:pt>
                <c:pt idx="37">
                  <c:v>6.2271033903017265</c:v>
                </c:pt>
                <c:pt idx="38">
                  <c:v>6.2691749897784756</c:v>
                </c:pt>
                <c:pt idx="39">
                  <c:v>6.2936367174209416</c:v>
                </c:pt>
                <c:pt idx="40">
                  <c:v>6.3089698093368991</c:v>
                </c:pt>
              </c:numCache>
            </c:numRef>
          </c:xVal>
          <c:yVal>
            <c:numRef>
              <c:f>RUT_data!$G$514:$AU$514</c:f>
              <c:numCache>
                <c:formatCode>General</c:formatCode>
                <c:ptCount val="41"/>
                <c:pt idx="0">
                  <c:v>4.3302661689605699</c:v>
                </c:pt>
                <c:pt idx="1">
                  <c:v>4.3317052393090112</c:v>
                </c:pt>
                <c:pt idx="2">
                  <c:v>4.3115634241786109</c:v>
                </c:pt>
                <c:pt idx="3">
                  <c:v>4.2684961291257011</c:v>
                </c:pt>
                <c:pt idx="4">
                  <c:v>4.2018302853232363</c:v>
                </c:pt>
                <c:pt idx="5">
                  <c:v>4.1645146476356931</c:v>
                </c:pt>
                <c:pt idx="6">
                  <c:v>4.1555248186926876</c:v>
                </c:pt>
                <c:pt idx="7">
                  <c:v>4.1666394774802313</c:v>
                </c:pt>
                <c:pt idx="8">
                  <c:v>4.1290182113445679</c:v>
                </c:pt>
                <c:pt idx="9">
                  <c:v>4.1441807109967188</c:v>
                </c:pt>
                <c:pt idx="10">
                  <c:v>4.075132207039708</c:v>
                </c:pt>
                <c:pt idx="11">
                  <c:v>4.1409356535882154</c:v>
                </c:pt>
                <c:pt idx="12">
                  <c:v>4.1170140351052975</c:v>
                </c:pt>
                <c:pt idx="13">
                  <c:v>4.1435355228733002</c:v>
                </c:pt>
                <c:pt idx="14">
                  <c:v>4.2365613370968678</c:v>
                </c:pt>
                <c:pt idx="15">
                  <c:v>4.3218219979397672</c:v>
                </c:pt>
                <c:pt idx="16">
                  <c:v>4.2733035662439729</c:v>
                </c:pt>
                <c:pt idx="17">
                  <c:v>4.2437493972633202</c:v>
                </c:pt>
                <c:pt idx="18">
                  <c:v>4.2738562056404623</c:v>
                </c:pt>
                <c:pt idx="19">
                  <c:v>4.299223838449957</c:v>
                </c:pt>
                <c:pt idx="20">
                  <c:v>4.3647431834670201</c:v>
                </c:pt>
                <c:pt idx="21">
                  <c:v>4.4168439057982045</c:v>
                </c:pt>
                <c:pt idx="22">
                  <c:v>4.3495960627166737</c:v>
                </c:pt>
                <c:pt idx="23">
                  <c:v>4.4975753813500399</c:v>
                </c:pt>
                <c:pt idx="24">
                  <c:v>4.5562909696674341</c:v>
                </c:pt>
                <c:pt idx="25">
                  <c:v>4.6195298442435258</c:v>
                </c:pt>
                <c:pt idx="26">
                  <c:v>4.6376717387529913</c:v>
                </c:pt>
                <c:pt idx="27">
                  <c:v>4.6447102070732722</c:v>
                </c:pt>
                <c:pt idx="28">
                  <c:v>4.7004600362046203</c:v>
                </c:pt>
                <c:pt idx="29">
                  <c:v>4.7347502431419652</c:v>
                </c:pt>
                <c:pt idx="30">
                  <c:v>4.7115876181624055</c:v>
                </c:pt>
                <c:pt idx="31">
                  <c:v>4.7502878318722068</c:v>
                </c:pt>
                <c:pt idx="32">
                  <c:v>4.7939399629742301</c:v>
                </c:pt>
                <c:pt idx="33">
                  <c:v>4.7641833605353838</c:v>
                </c:pt>
                <c:pt idx="34">
                  <c:v>4.7940714000073266</c:v>
                </c:pt>
                <c:pt idx="35">
                  <c:v>4.8255287133426679</c:v>
                </c:pt>
                <c:pt idx="36">
                  <c:v>4.8637166357277799</c:v>
                </c:pt>
                <c:pt idx="37">
                  <c:v>4.8941980082881145</c:v>
                </c:pt>
                <c:pt idx="38">
                  <c:v>4.913676617978469</c:v>
                </c:pt>
                <c:pt idx="39">
                  <c:v>4.9276918722440035</c:v>
                </c:pt>
                <c:pt idx="40">
                  <c:v>4.9712295571262501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3BC-4F89-8680-12434F2D2F66}"/>
            </c:ext>
          </c:extLst>
        </c:ser>
        <c:ser>
          <c:idx val="22"/>
          <c:order val="22"/>
          <c:tx>
            <c:strRef>
              <c:f>RUT_data!$F$515</c:f>
              <c:strCache>
                <c:ptCount val="1"/>
                <c:pt idx="0">
                  <c:v>Eritrea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RUT_data!$G$515:$AU$515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4.9725974968412165</c:v>
                </c:pt>
                <c:pt idx="33">
                  <c:v>5.2719864700279411</c:v>
                </c:pt>
                <c:pt idx="34">
                  <c:v>5.1908735535847619</c:v>
                </c:pt>
                <c:pt idx="35">
                  <c:v>5.132607075559279</c:v>
                </c:pt>
                <c:pt idx="36">
                  <c:v>5.1210410468722243</c:v>
                </c:pt>
                <c:pt idx="37">
                  <c:v>5.4617675010367712</c:v>
                </c:pt>
                <c:pt idx="38">
                  <c:v>5.3135624719063239</c:v>
                </c:pt>
                <c:pt idx="39">
                  <c:v>5.0898025304420411</c:v>
                </c:pt>
                <c:pt idx="40">
                  <c:v>5.1502470807800407</c:v>
                </c:pt>
              </c:numCache>
            </c:numRef>
          </c:xVal>
          <c:yVal>
            <c:numRef>
              <c:f>RUT_data!$G$516:$AU$516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2.7538006678615488</c:v>
                </c:pt>
                <c:pt idx="33">
                  <c:v>3.200233111719391</c:v>
                </c:pt>
                <c:pt idx="34">
                  <c:v>3.1243433120513253</c:v>
                </c:pt>
                <c:pt idx="35">
                  <c:v>3.0807680009930607</c:v>
                </c:pt>
                <c:pt idx="36">
                  <c:v>3.0882241622560809</c:v>
                </c:pt>
                <c:pt idx="37">
                  <c:v>3.4426568265076036</c:v>
                </c:pt>
                <c:pt idx="38">
                  <c:v>3.3361549741493093</c:v>
                </c:pt>
                <c:pt idx="39">
                  <c:v>3.1616492363856041</c:v>
                </c:pt>
                <c:pt idx="40">
                  <c:v>3.2601830103085048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3BC-4F89-8680-12434F2D2F66}"/>
            </c:ext>
          </c:extLst>
        </c:ser>
        <c:ser>
          <c:idx val="23"/>
          <c:order val="23"/>
          <c:tx>
            <c:strRef>
              <c:f>RUT_data!$F$517</c:f>
              <c:strCache>
                <c:ptCount val="1"/>
                <c:pt idx="0">
                  <c:v>Zimbabwe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RUT_data!$G$517:$AU$517</c:f>
              <c:numCache>
                <c:formatCode>General</c:formatCode>
                <c:ptCount val="41"/>
                <c:pt idx="0">
                  <c:v>6.3118679269788958</c:v>
                </c:pt>
                <c:pt idx="1">
                  <c:v>6.3432079048647463</c:v>
                </c:pt>
                <c:pt idx="2">
                  <c:v>6.2515441060626005</c:v>
                </c:pt>
                <c:pt idx="3">
                  <c:v>6.3690847773001815</c:v>
                </c:pt>
                <c:pt idx="4">
                  <c:v>6.3009670711675962</c:v>
                </c:pt>
                <c:pt idx="5">
                  <c:v>6.3960121790692535</c:v>
                </c:pt>
                <c:pt idx="6">
                  <c:v>6.4093294833300956</c:v>
                </c:pt>
                <c:pt idx="7">
                  <c:v>6.2294210457659753</c:v>
                </c:pt>
                <c:pt idx="8">
                  <c:v>6.5409759993381824</c:v>
                </c:pt>
                <c:pt idx="9">
                  <c:v>6.3614453591507525</c:v>
                </c:pt>
                <c:pt idx="10">
                  <c:v>6.5749252084075671</c:v>
                </c:pt>
                <c:pt idx="11">
                  <c:v>6.6792772598715775</c:v>
                </c:pt>
                <c:pt idx="12">
                  <c:v>6.483080653117689</c:v>
                </c:pt>
                <c:pt idx="13">
                  <c:v>6.6337568895365528</c:v>
                </c:pt>
                <c:pt idx="14">
                  <c:v>6.5623016995893488</c:v>
                </c:pt>
                <c:pt idx="15">
                  <c:v>6.6266979788087781</c:v>
                </c:pt>
                <c:pt idx="16">
                  <c:v>6.5802276425745836</c:v>
                </c:pt>
                <c:pt idx="17">
                  <c:v>6.5530672880424667</c:v>
                </c:pt>
                <c:pt idx="18">
                  <c:v>6.4511224267101195</c:v>
                </c:pt>
                <c:pt idx="19">
                  <c:v>6.4484623012666473</c:v>
                </c:pt>
                <c:pt idx="20">
                  <c:v>6.5103194145128702</c:v>
                </c:pt>
                <c:pt idx="21">
                  <c:v>6.400713822962282</c:v>
                </c:pt>
                <c:pt idx="22">
                  <c:v>6.238753887424406</c:v>
                </c:pt>
                <c:pt idx="23">
                  <c:v>6.3537620630269966</c:v>
                </c:pt>
                <c:pt idx="24">
                  <c:v>6.5252892771208879</c:v>
                </c:pt>
                <c:pt idx="25">
                  <c:v>6.4505726453724934</c:v>
                </c:pt>
                <c:pt idx="26">
                  <c:v>6.2880237835293622</c:v>
                </c:pt>
                <c:pt idx="27">
                  <c:v>6.4544852155158345</c:v>
                </c:pt>
                <c:pt idx="28">
                  <c:v>6.3556862039124216</c:v>
                </c:pt>
                <c:pt idx="29">
                  <c:v>6.3103616389076871</c:v>
                </c:pt>
                <c:pt idx="30">
                  <c:v>6.2855106481372554</c:v>
                </c:pt>
                <c:pt idx="31">
                  <c:v>5.942357483824769</c:v>
                </c:pt>
                <c:pt idx="32">
                  <c:v>6.2099128997639106</c:v>
                </c:pt>
                <c:pt idx="33">
                  <c:v>6.2566393710219872</c:v>
                </c:pt>
                <c:pt idx="34">
                  <c:v>6.0362623471029666</c:v>
                </c:pt>
                <c:pt idx="35">
                  <c:v>6.3123623031898202</c:v>
                </c:pt>
                <c:pt idx="36">
                  <c:v>6.3401060955981503</c:v>
                </c:pt>
                <c:pt idx="37">
                  <c:v>6.323296768255819</c:v>
                </c:pt>
                <c:pt idx="38">
                  <c:v>6.3227976861104294</c:v>
                </c:pt>
                <c:pt idx="39">
                  <c:v>6.4552894646264383</c:v>
                </c:pt>
                <c:pt idx="40">
                  <c:v>6.4008045630392187</c:v>
                </c:pt>
              </c:numCache>
            </c:numRef>
          </c:xVal>
          <c:yVal>
            <c:numRef>
              <c:f>RUT_data!$G$518:$AU$518</c:f>
              <c:numCache>
                <c:formatCode>General</c:formatCode>
                <c:ptCount val="41"/>
                <c:pt idx="0">
                  <c:v>4.2072372964929476</c:v>
                </c:pt>
                <c:pt idx="1">
                  <c:v>4.2547162614575722</c:v>
                </c:pt>
                <c:pt idx="2">
                  <c:v>4.1911911665344945</c:v>
                </c:pt>
                <c:pt idx="3">
                  <c:v>4.3244276370488874</c:v>
                </c:pt>
                <c:pt idx="4">
                  <c:v>4.2782000300529353</c:v>
                </c:pt>
                <c:pt idx="5">
                  <c:v>4.3863422912884378</c:v>
                </c:pt>
                <c:pt idx="6">
                  <c:v>4.4013052191414479</c:v>
                </c:pt>
                <c:pt idx="7">
                  <c:v>4.2594261471345423</c:v>
                </c:pt>
                <c:pt idx="8">
                  <c:v>4.5435610106463713</c:v>
                </c:pt>
                <c:pt idx="9">
                  <c:v>4.3971672334634322</c:v>
                </c:pt>
                <c:pt idx="10">
                  <c:v>4.6216859494915257</c:v>
                </c:pt>
                <c:pt idx="11">
                  <c:v>4.7416596603170751</c:v>
                </c:pt>
                <c:pt idx="12">
                  <c:v>4.5915250602096247</c:v>
                </c:pt>
                <c:pt idx="13">
                  <c:v>4.7220661852706245</c:v>
                </c:pt>
                <c:pt idx="14">
                  <c:v>4.6810642336221822</c:v>
                </c:pt>
                <c:pt idx="15">
                  <c:v>4.7630218633294801</c:v>
                </c:pt>
                <c:pt idx="16">
                  <c:v>4.7603051916479817</c:v>
                </c:pt>
                <c:pt idx="17">
                  <c:v>4.7401362852722499</c:v>
                </c:pt>
                <c:pt idx="18">
                  <c:v>4.6780395659399678</c:v>
                </c:pt>
                <c:pt idx="19">
                  <c:v>4.6675991465917503</c:v>
                </c:pt>
                <c:pt idx="20">
                  <c:v>4.7360382984942948</c:v>
                </c:pt>
                <c:pt idx="21">
                  <c:v>4.6533155535826545</c:v>
                </c:pt>
                <c:pt idx="22">
                  <c:v>4.5300309978812834</c:v>
                </c:pt>
                <c:pt idx="23">
                  <c:v>4.6847707312526454</c:v>
                </c:pt>
                <c:pt idx="24">
                  <c:v>4.8877244933179531</c:v>
                </c:pt>
                <c:pt idx="25">
                  <c:v>4.8470291610290994</c:v>
                </c:pt>
                <c:pt idx="26">
                  <c:v>4.710445174604712</c:v>
                </c:pt>
                <c:pt idx="27">
                  <c:v>4.8920239614714554</c:v>
                </c:pt>
                <c:pt idx="28">
                  <c:v>4.8474155545454272</c:v>
                </c:pt>
                <c:pt idx="29">
                  <c:v>4.8419802660600935</c:v>
                </c:pt>
                <c:pt idx="30">
                  <c:v>4.8311556917728042</c:v>
                </c:pt>
                <c:pt idx="31">
                  <c:v>4.5424652225910975</c:v>
                </c:pt>
                <c:pt idx="32">
                  <c:v>4.7794066196873803</c:v>
                </c:pt>
                <c:pt idx="33">
                  <c:v>4.8147076902574408</c:v>
                </c:pt>
                <c:pt idx="34">
                  <c:v>4.6041930676969232</c:v>
                </c:pt>
                <c:pt idx="35">
                  <c:v>4.8732669574396059</c:v>
                </c:pt>
                <c:pt idx="36">
                  <c:v>4.8979505957267833</c:v>
                </c:pt>
                <c:pt idx="37">
                  <c:v>4.8988586259664517</c:v>
                </c:pt>
                <c:pt idx="38">
                  <c:v>4.8623950843495871</c:v>
                </c:pt>
                <c:pt idx="39">
                  <c:v>4.9832972162269442</c:v>
                </c:pt>
                <c:pt idx="40">
                  <c:v>4.926846506606763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3BC-4F89-8680-12434F2D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42080"/>
        <c:axId val="77745152"/>
      </c:scatterChart>
      <c:valAx>
        <c:axId val="77742080"/>
        <c:scaling>
          <c:orientation val="minMax"/>
          <c:max val="11.5"/>
          <c:min val="5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Agricultural output per worker (2004-2006 Internat. US Dollars - logscale)</a:t>
                </a:r>
              </a:p>
            </c:rich>
          </c:tx>
          <c:layout>
            <c:manualLayout>
              <c:xMode val="edge"/>
              <c:yMode val="edge"/>
              <c:x val="0.1948213378383189"/>
              <c:y val="0.945546113666484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745152"/>
        <c:crossesAt val="3"/>
        <c:crossBetween val="midCat"/>
      </c:valAx>
      <c:valAx>
        <c:axId val="77745152"/>
        <c:scaling>
          <c:orientation val="minMax"/>
          <c:max val="8.4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Agricultural output per hectare (2004-2006 Internat. US Dollars - logscale)</a:t>
                </a:r>
              </a:p>
            </c:rich>
          </c:tx>
          <c:layout>
            <c:manualLayout>
              <c:xMode val="edge"/>
              <c:yMode val="edge"/>
              <c:x val="6.1652281134401974E-3"/>
              <c:y val="7.0957268955241973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742080"/>
        <c:crossesAt val="5.5"/>
        <c:crossBetween val="midCat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14527387133376E-2"/>
          <c:y val="0.14975652091584743"/>
          <c:w val="0.67837774644981608"/>
          <c:h val="0.7658193026472894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RUT_data!$F$453</c:f>
              <c:strCache>
                <c:ptCount val="1"/>
                <c:pt idx="0">
                  <c:v>Angola</c:v>
                </c:pt>
              </c:strCache>
            </c:strRef>
          </c:tx>
          <c:marker>
            <c:symbol val="none"/>
          </c:marker>
          <c:xVal>
            <c:numRef>
              <c:f>RUT_data!$G$453:$BC$453</c:f>
              <c:numCache>
                <c:formatCode>General</c:formatCode>
                <c:ptCount val="49"/>
                <c:pt idx="0">
                  <c:v>6.1178724903922177</c:v>
                </c:pt>
                <c:pt idx="1">
                  <c:v>6.1649620997442121</c:v>
                </c:pt>
                <c:pt idx="2">
                  <c:v>6.1384031337072402</c:v>
                </c:pt>
                <c:pt idx="3">
                  <c:v>6.1989590813081872</c:v>
                </c:pt>
                <c:pt idx="4">
                  <c:v>6.2234945388443812</c:v>
                </c:pt>
                <c:pt idx="5">
                  <c:v>6.2496664122493337</c:v>
                </c:pt>
                <c:pt idx="6">
                  <c:v>6.2639797377316739</c:v>
                </c:pt>
                <c:pt idx="7">
                  <c:v>6.2323697098361146</c:v>
                </c:pt>
                <c:pt idx="8">
                  <c:v>6.2868670795313539</c:v>
                </c:pt>
                <c:pt idx="9">
                  <c:v>6.3041050556398748</c:v>
                </c:pt>
                <c:pt idx="10">
                  <c:v>6.3102993816593012</c:v>
                </c:pt>
                <c:pt idx="11">
                  <c:v>6.2571076726506485</c:v>
                </c:pt>
                <c:pt idx="12">
                  <c:v>6.2658102527207236</c:v>
                </c:pt>
                <c:pt idx="13">
                  <c:v>6.2591440646048353</c:v>
                </c:pt>
                <c:pt idx="14">
                  <c:v>6.1321857567745193</c:v>
                </c:pt>
                <c:pt idx="15">
                  <c:v>5.9574396839200094</c:v>
                </c:pt>
                <c:pt idx="16">
                  <c:v>5.9008270599655175</c:v>
                </c:pt>
                <c:pt idx="17">
                  <c:v>5.8555260462904588</c:v>
                </c:pt>
                <c:pt idx="18">
                  <c:v>5.7773605517242004</c:v>
                </c:pt>
                <c:pt idx="19">
                  <c:v>5.7609239337498286</c:v>
                </c:pt>
                <c:pt idx="20">
                  <c:v>5.6801112180946758</c:v>
                </c:pt>
                <c:pt idx="21">
                  <c:v>5.6635413718982202</c:v>
                </c:pt>
                <c:pt idx="22">
                  <c:v>5.6394200596719246</c:v>
                </c:pt>
                <c:pt idx="23">
                  <c:v>5.6199942912898635</c:v>
                </c:pt>
                <c:pt idx="24">
                  <c:v>5.6028040032771385</c:v>
                </c:pt>
                <c:pt idx="25">
                  <c:v>5.6162400044232488</c:v>
                </c:pt>
                <c:pt idx="26">
                  <c:v>5.600907498557965</c:v>
                </c:pt>
                <c:pt idx="27">
                  <c:v>5.5813874966557844</c:v>
                </c:pt>
                <c:pt idx="28">
                  <c:v>5.5555974506644663</c:v>
                </c:pt>
                <c:pt idx="29">
                  <c:v>5.5245773327484455</c:v>
                </c:pt>
                <c:pt idx="30">
                  <c:v>5.5442388167896697</c:v>
                </c:pt>
                <c:pt idx="31">
                  <c:v>5.5642215273567706</c:v>
                </c:pt>
                <c:pt idx="32">
                  <c:v>5.5388504599516937</c:v>
                </c:pt>
                <c:pt idx="33">
                  <c:v>5.6279536954952905</c:v>
                </c:pt>
                <c:pt idx="34">
                  <c:v>5.6022274025128365</c:v>
                </c:pt>
                <c:pt idx="35">
                  <c:v>5.6130673707297261</c:v>
                </c:pt>
                <c:pt idx="36">
                  <c:v>5.5947271668931631</c:v>
                </c:pt>
                <c:pt idx="37">
                  <c:v>5.7045433016745193</c:v>
                </c:pt>
                <c:pt idx="38">
                  <c:v>5.6345026628859864</c:v>
                </c:pt>
                <c:pt idx="39">
                  <c:v>5.7309962245797061</c:v>
                </c:pt>
                <c:pt idx="40">
                  <c:v>5.8202548882662519</c:v>
                </c:pt>
                <c:pt idx="41">
                  <c:v>5.8891179194123451</c:v>
                </c:pt>
                <c:pt idx="42">
                  <c:v>5.9004042411143143</c:v>
                </c:pt>
                <c:pt idx="43">
                  <c:v>5.8443049825708435</c:v>
                </c:pt>
                <c:pt idx="44">
                  <c:v>5.9839417371135335</c:v>
                </c:pt>
                <c:pt idx="45">
                  <c:v>5.9477914290490377</c:v>
                </c:pt>
                <c:pt idx="46">
                  <c:v>6.001736150146761</c:v>
                </c:pt>
                <c:pt idx="47">
                  <c:v>5.9961741625898624</c:v>
                </c:pt>
                <c:pt idx="48">
                  <c:v>6.1656750069352544</c:v>
                </c:pt>
              </c:numCache>
            </c:numRef>
          </c:xVal>
          <c:yVal>
            <c:numRef>
              <c:f>RUT_data!$G$454:$BC$454</c:f>
              <c:numCache>
                <c:formatCode>General</c:formatCode>
                <c:ptCount val="49"/>
                <c:pt idx="0">
                  <c:v>2.7314317990765415</c:v>
                </c:pt>
                <c:pt idx="1">
                  <c:v>2.7840300308902899</c:v>
                </c:pt>
                <c:pt idx="2">
                  <c:v>2.767136690561713</c:v>
                </c:pt>
                <c:pt idx="3">
                  <c:v>2.8371885089486102</c:v>
                </c:pt>
                <c:pt idx="4">
                  <c:v>2.8714864127602744</c:v>
                </c:pt>
                <c:pt idx="5">
                  <c:v>2.9072967087711481</c:v>
                </c:pt>
                <c:pt idx="6">
                  <c:v>2.9312670205311275</c:v>
                </c:pt>
                <c:pt idx="7">
                  <c:v>2.9101237110727598</c:v>
                </c:pt>
                <c:pt idx="8">
                  <c:v>2.9743303791030864</c:v>
                </c:pt>
                <c:pt idx="9">
                  <c:v>3.0044920889381839</c:v>
                </c:pt>
                <c:pt idx="10">
                  <c:v>3.0260420999374631</c:v>
                </c:pt>
                <c:pt idx="11">
                  <c:v>2.9897614776076122</c:v>
                </c:pt>
                <c:pt idx="12">
                  <c:v>3.0148321849728248</c:v>
                </c:pt>
                <c:pt idx="13">
                  <c:v>3.0270582308698679</c:v>
                </c:pt>
                <c:pt idx="14">
                  <c:v>2.9238842297579195</c:v>
                </c:pt>
                <c:pt idx="15">
                  <c:v>2.7726683640535703</c:v>
                </c:pt>
                <c:pt idx="16">
                  <c:v>2.7375249017798113</c:v>
                </c:pt>
                <c:pt idx="17">
                  <c:v>2.7145657449746547</c:v>
                </c:pt>
                <c:pt idx="18">
                  <c:v>2.6614350509802751</c:v>
                </c:pt>
                <c:pt idx="19">
                  <c:v>2.6726171555124831</c:v>
                </c:pt>
                <c:pt idx="20">
                  <c:v>2.6234293040733312</c:v>
                </c:pt>
                <c:pt idx="21">
                  <c:v>2.639307637168478</c:v>
                </c:pt>
                <c:pt idx="22">
                  <c:v>2.6476781807316825</c:v>
                </c:pt>
                <c:pt idx="23">
                  <c:v>2.6589358070007458</c:v>
                </c:pt>
                <c:pt idx="24">
                  <c:v>2.6694861995761396</c:v>
                </c:pt>
                <c:pt idx="25">
                  <c:v>2.7029869354842848</c:v>
                </c:pt>
                <c:pt idx="26">
                  <c:v>2.7089614442974401</c:v>
                </c:pt>
                <c:pt idx="27">
                  <c:v>2.7116834317865814</c:v>
                </c:pt>
                <c:pt idx="28">
                  <c:v>2.7080731479720122</c:v>
                </c:pt>
                <c:pt idx="29">
                  <c:v>2.705991543497674</c:v>
                </c:pt>
                <c:pt idx="30">
                  <c:v>2.7496587345266592</c:v>
                </c:pt>
                <c:pt idx="31">
                  <c:v>2.7964531146684339</c:v>
                </c:pt>
                <c:pt idx="32">
                  <c:v>2.7933472537611501</c:v>
                </c:pt>
                <c:pt idx="33">
                  <c:v>2.9163028161635598</c:v>
                </c:pt>
                <c:pt idx="34">
                  <c:v>2.9167253598637748</c:v>
                </c:pt>
                <c:pt idx="35">
                  <c:v>2.9536440496374925</c:v>
                </c:pt>
                <c:pt idx="36">
                  <c:v>2.9591440678534755</c:v>
                </c:pt>
                <c:pt idx="37">
                  <c:v>3.0916528551445013</c:v>
                </c:pt>
                <c:pt idx="38">
                  <c:v>3.0504297310181863</c:v>
                </c:pt>
                <c:pt idx="39">
                  <c:v>3.1724642146570949</c:v>
                </c:pt>
                <c:pt idx="40">
                  <c:v>3.2889474375204961</c:v>
                </c:pt>
                <c:pt idx="41">
                  <c:v>3.3863311936335898</c:v>
                </c:pt>
                <c:pt idx="42">
                  <c:v>3.4252390032436169</c:v>
                </c:pt>
                <c:pt idx="43">
                  <c:v>3.3930239273582079</c:v>
                </c:pt>
                <c:pt idx="44">
                  <c:v>3.560723427013027</c:v>
                </c:pt>
                <c:pt idx="45">
                  <c:v>3.55543880280484</c:v>
                </c:pt>
                <c:pt idx="46">
                  <c:v>3.6369489264453336</c:v>
                </c:pt>
                <c:pt idx="47">
                  <c:v>3.6729877038506284</c:v>
                </c:pt>
                <c:pt idx="48">
                  <c:v>3.8447094889170668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E8-4F7E-873E-C292D28663BA}"/>
            </c:ext>
          </c:extLst>
        </c:ser>
        <c:ser>
          <c:idx val="1"/>
          <c:order val="1"/>
          <c:tx>
            <c:strRef>
              <c:f>RUT_data!$F$455</c:f>
              <c:strCache>
                <c:ptCount val="1"/>
                <c:pt idx="0">
                  <c:v>Botswana</c:v>
                </c:pt>
              </c:strCache>
            </c:strRef>
          </c:tx>
          <c:marker>
            <c:symbol val="none"/>
          </c:marker>
          <c:xVal>
            <c:numRef>
              <c:f>RUT_data!$G$455:$BC$455</c:f>
              <c:numCache>
                <c:formatCode>General</c:formatCode>
                <c:ptCount val="49"/>
                <c:pt idx="0">
                  <c:v>6.5740952668421864</c:v>
                </c:pt>
                <c:pt idx="1">
                  <c:v>6.5771999068300762</c:v>
                </c:pt>
                <c:pt idx="2">
                  <c:v>6.6709148330668073</c:v>
                </c:pt>
                <c:pt idx="3">
                  <c:v>6.7694256480656492</c:v>
                </c:pt>
                <c:pt idx="4">
                  <c:v>6.7529468492776781</c:v>
                </c:pt>
                <c:pt idx="5">
                  <c:v>6.7786021907152234</c:v>
                </c:pt>
                <c:pt idx="6">
                  <c:v>6.8055319490115576</c:v>
                </c:pt>
                <c:pt idx="7">
                  <c:v>6.7644247952120438</c:v>
                </c:pt>
                <c:pt idx="8">
                  <c:v>6.7770523612673133</c:v>
                </c:pt>
                <c:pt idx="9">
                  <c:v>6.8483598861052988</c:v>
                </c:pt>
                <c:pt idx="10">
                  <c:v>6.9310078044434276</c:v>
                </c:pt>
                <c:pt idx="11">
                  <c:v>6.9150610332756548</c:v>
                </c:pt>
                <c:pt idx="12">
                  <c:v>6.8604097392494285</c:v>
                </c:pt>
                <c:pt idx="13">
                  <c:v>6.8854980100957492</c:v>
                </c:pt>
                <c:pt idx="14">
                  <c:v>6.8473824852734868</c:v>
                </c:pt>
                <c:pt idx="15">
                  <c:v>6.9505316418409482</c:v>
                </c:pt>
                <c:pt idx="16">
                  <c:v>6.8940401233839523</c:v>
                </c:pt>
                <c:pt idx="17">
                  <c:v>6.6971443533116748</c:v>
                </c:pt>
                <c:pt idx="18">
                  <c:v>6.9200755179844657</c:v>
                </c:pt>
                <c:pt idx="19">
                  <c:v>6.673899213222743</c:v>
                </c:pt>
                <c:pt idx="20">
                  <c:v>6.8801122846389111</c:v>
                </c:pt>
                <c:pt idx="21">
                  <c:v>6.9082669963736896</c:v>
                </c:pt>
                <c:pt idx="22">
                  <c:v>6.8244854069941043</c:v>
                </c:pt>
                <c:pt idx="23">
                  <c:v>6.9094713981994369</c:v>
                </c:pt>
                <c:pt idx="24">
                  <c:v>6.872399015819596</c:v>
                </c:pt>
                <c:pt idx="25">
                  <c:v>6.8663254608856645</c:v>
                </c:pt>
                <c:pt idx="26">
                  <c:v>6.7732898486705375</c:v>
                </c:pt>
                <c:pt idx="27">
                  <c:v>6.8504173118057219</c:v>
                </c:pt>
                <c:pt idx="28">
                  <c:v>6.8974863877786232</c:v>
                </c:pt>
                <c:pt idx="29">
                  <c:v>6.9759173847668299</c:v>
                </c:pt>
                <c:pt idx="30">
                  <c:v>7.0228044222277735</c:v>
                </c:pt>
                <c:pt idx="31">
                  <c:v>6.9583388745884642</c:v>
                </c:pt>
                <c:pt idx="32">
                  <c:v>6.9281600286679916</c:v>
                </c:pt>
                <c:pt idx="33">
                  <c:v>6.8254978016754047</c:v>
                </c:pt>
                <c:pt idx="34">
                  <c:v>6.9766645990531586</c:v>
                </c:pt>
                <c:pt idx="35">
                  <c:v>6.9008463608938477</c:v>
                </c:pt>
                <c:pt idx="36">
                  <c:v>6.7442754099886821</c:v>
                </c:pt>
                <c:pt idx="37">
                  <c:v>6.6204125428886549</c:v>
                </c:pt>
                <c:pt idx="38">
                  <c:v>6.4994732574558283</c:v>
                </c:pt>
                <c:pt idx="39">
                  <c:v>6.5818575397501471</c:v>
                </c:pt>
                <c:pt idx="40">
                  <c:v>6.6980549683838699</c:v>
                </c:pt>
                <c:pt idx="41">
                  <c:v>6.6177371467328081</c:v>
                </c:pt>
                <c:pt idx="42">
                  <c:v>6.6257191429552771</c:v>
                </c:pt>
                <c:pt idx="43">
                  <c:v>6.690562297715263</c:v>
                </c:pt>
                <c:pt idx="44">
                  <c:v>6.6956705945753612</c:v>
                </c:pt>
                <c:pt idx="45">
                  <c:v>6.6698692354504701</c:v>
                </c:pt>
                <c:pt idx="46">
                  <c:v>6.68294367056723</c:v>
                </c:pt>
                <c:pt idx="47">
                  <c:v>6.7750862595050183</c:v>
                </c:pt>
                <c:pt idx="48">
                  <c:v>6.7564515044102027</c:v>
                </c:pt>
              </c:numCache>
            </c:numRef>
          </c:xVal>
          <c:yVal>
            <c:numRef>
              <c:f>RUT_data!$G$456:$BC$456</c:f>
              <c:numCache>
                <c:formatCode>General</c:formatCode>
                <c:ptCount val="49"/>
                <c:pt idx="0">
                  <c:v>1.6287875231272919</c:v>
                </c:pt>
                <c:pt idx="1">
                  <c:v>1.641166206290259</c:v>
                </c:pt>
                <c:pt idx="2">
                  <c:v>1.7348703853078911</c:v>
                </c:pt>
                <c:pt idx="3">
                  <c:v>1.8414045408118866</c:v>
                </c:pt>
                <c:pt idx="4">
                  <c:v>1.8290941901900175</c:v>
                </c:pt>
                <c:pt idx="5">
                  <c:v>1.8567742942565075</c:v>
                </c:pt>
                <c:pt idx="6">
                  <c:v>1.8863680047300901</c:v>
                </c:pt>
                <c:pt idx="7">
                  <c:v>1.8569306763620543</c:v>
                </c:pt>
                <c:pt idx="8">
                  <c:v>1.8746350879507254</c:v>
                </c:pt>
                <c:pt idx="9">
                  <c:v>1.9526124921685561</c:v>
                </c:pt>
                <c:pt idx="10">
                  <c:v>2.0374049394296514</c:v>
                </c:pt>
                <c:pt idx="11">
                  <c:v>2.033974392884748</c:v>
                </c:pt>
                <c:pt idx="12">
                  <c:v>1.9813716615166208</c:v>
                </c:pt>
                <c:pt idx="13">
                  <c:v>2.0124011280736922</c:v>
                </c:pt>
                <c:pt idx="14">
                  <c:v>1.981653708519556</c:v>
                </c:pt>
                <c:pt idx="15">
                  <c:v>2.090372122209796</c:v>
                </c:pt>
                <c:pt idx="16">
                  <c:v>2.0450233227677281</c:v>
                </c:pt>
                <c:pt idx="17">
                  <c:v>1.8571144365420365</c:v>
                </c:pt>
                <c:pt idx="18">
                  <c:v>2.0892473858659395</c:v>
                </c:pt>
                <c:pt idx="19">
                  <c:v>1.8418031234793721</c:v>
                </c:pt>
                <c:pt idx="20">
                  <c:v>2.0576742369806187</c:v>
                </c:pt>
                <c:pt idx="21">
                  <c:v>2.1053419992103852</c:v>
                </c:pt>
                <c:pt idx="22">
                  <c:v>2.0358906901571232</c:v>
                </c:pt>
                <c:pt idx="23">
                  <c:v>2.1301012812848157</c:v>
                </c:pt>
                <c:pt idx="24">
                  <c:v>2.1007453384126502</c:v>
                </c:pt>
                <c:pt idx="25">
                  <c:v>2.0848572242815382</c:v>
                </c:pt>
                <c:pt idx="26">
                  <c:v>1.9775035711153415</c:v>
                </c:pt>
                <c:pt idx="27">
                  <c:v>2.0389734146839578</c:v>
                </c:pt>
                <c:pt idx="28">
                  <c:v>2.072455340303978</c:v>
                </c:pt>
                <c:pt idx="29">
                  <c:v>2.143563431789115</c:v>
                </c:pt>
                <c:pt idx="30">
                  <c:v>2.2122541538618319</c:v>
                </c:pt>
                <c:pt idx="31">
                  <c:v>2.1829358048882899</c:v>
                </c:pt>
                <c:pt idx="32">
                  <c:v>2.1790565384558183</c:v>
                </c:pt>
                <c:pt idx="33">
                  <c:v>2.1016076664145906</c:v>
                </c:pt>
                <c:pt idx="34">
                  <c:v>2.2700740659954004</c:v>
                </c:pt>
                <c:pt idx="35">
                  <c:v>2.197340942694471</c:v>
                </c:pt>
                <c:pt idx="36">
                  <c:v>2.1308426176054414</c:v>
                </c:pt>
                <c:pt idx="37">
                  <c:v>2.0823263112699473</c:v>
                </c:pt>
                <c:pt idx="38">
                  <c:v>1.9713250971972012</c:v>
                </c:pt>
                <c:pt idx="39">
                  <c:v>2.0608504067390183</c:v>
                </c:pt>
                <c:pt idx="40">
                  <c:v>2.1473901184151565</c:v>
                </c:pt>
                <c:pt idx="41">
                  <c:v>2.0816032337946204</c:v>
                </c:pt>
                <c:pt idx="42">
                  <c:v>2.1065817479932196</c:v>
                </c:pt>
                <c:pt idx="43">
                  <c:v>2.1852956346573795</c:v>
                </c:pt>
                <c:pt idx="44">
                  <c:v>2.2076485809331259</c:v>
                </c:pt>
                <c:pt idx="45">
                  <c:v>2.1979135243805938</c:v>
                </c:pt>
                <c:pt idx="46">
                  <c:v>2.2319212755216808</c:v>
                </c:pt>
                <c:pt idx="47">
                  <c:v>2.3431159867350604</c:v>
                </c:pt>
                <c:pt idx="48">
                  <c:v>2.343243737805631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E8-4F7E-873E-C292D28663BA}"/>
            </c:ext>
          </c:extLst>
        </c:ser>
        <c:ser>
          <c:idx val="2"/>
          <c:order val="2"/>
          <c:tx>
            <c:strRef>
              <c:f>RUT_data!$F$457</c:f>
              <c:strCache>
                <c:ptCount val="1"/>
                <c:pt idx="0">
                  <c:v>Burundi</c:v>
                </c:pt>
              </c:strCache>
            </c:strRef>
          </c:tx>
          <c:marker>
            <c:symbol val="none"/>
          </c:marker>
          <c:xVal>
            <c:numRef>
              <c:f>RUT_data!$G$457:$BC$457</c:f>
              <c:numCache>
                <c:formatCode>General</c:formatCode>
                <c:ptCount val="49"/>
                <c:pt idx="0">
                  <c:v>6.1120757684138152</c:v>
                </c:pt>
                <c:pt idx="1">
                  <c:v>6.0969782760438607</c:v>
                </c:pt>
                <c:pt idx="2">
                  <c:v>6.0846329366019969</c:v>
                </c:pt>
                <c:pt idx="3">
                  <c:v>6.1648875964856584</c:v>
                </c:pt>
                <c:pt idx="4">
                  <c:v>6.1483396259518637</c:v>
                </c:pt>
                <c:pt idx="5">
                  <c:v>6.1388827476332297</c:v>
                </c:pt>
                <c:pt idx="6">
                  <c:v>6.1669768333286905</c:v>
                </c:pt>
                <c:pt idx="7">
                  <c:v>6.1743041039890372</c:v>
                </c:pt>
                <c:pt idx="8">
                  <c:v>6.1547424415114911</c:v>
                </c:pt>
                <c:pt idx="9">
                  <c:v>6.1649619850561983</c:v>
                </c:pt>
                <c:pt idx="10">
                  <c:v>6.1845028523733969</c:v>
                </c:pt>
                <c:pt idx="11">
                  <c:v>6.086010295199257</c:v>
                </c:pt>
                <c:pt idx="12">
                  <c:v>6.1950715600234094</c:v>
                </c:pt>
                <c:pt idx="13">
                  <c:v>6.1299142908992064</c:v>
                </c:pt>
                <c:pt idx="14">
                  <c:v>6.1918435588637353</c:v>
                </c:pt>
                <c:pt idx="15">
                  <c:v>6.2030875427984524</c:v>
                </c:pt>
                <c:pt idx="16">
                  <c:v>6.2033205285865129</c:v>
                </c:pt>
                <c:pt idx="17">
                  <c:v>6.1203241395552759</c:v>
                </c:pt>
                <c:pt idx="18">
                  <c:v>6.1112787654231617</c:v>
                </c:pt>
                <c:pt idx="19">
                  <c:v>6.0588326828501584</c:v>
                </c:pt>
                <c:pt idx="20">
                  <c:v>6.1172668046701792</c:v>
                </c:pt>
                <c:pt idx="21">
                  <c:v>6.0369561100089673</c:v>
                </c:pt>
                <c:pt idx="22">
                  <c:v>6.0042942643228647</c:v>
                </c:pt>
                <c:pt idx="23">
                  <c:v>5.9589562951981074</c:v>
                </c:pt>
                <c:pt idx="24">
                  <c:v>6.0539246374003213</c:v>
                </c:pt>
                <c:pt idx="25">
                  <c:v>6.0715658709162952</c:v>
                </c:pt>
                <c:pt idx="26">
                  <c:v>6.065336387934507</c:v>
                </c:pt>
                <c:pt idx="27">
                  <c:v>6.0540178511821141</c:v>
                </c:pt>
                <c:pt idx="28">
                  <c:v>5.9656790216846378</c:v>
                </c:pt>
                <c:pt idx="29">
                  <c:v>6.0222942868797782</c:v>
                </c:pt>
                <c:pt idx="30">
                  <c:v>6.0335701721783019</c:v>
                </c:pt>
                <c:pt idx="31">
                  <c:v>6.0484035019624685</c:v>
                </c:pt>
                <c:pt idx="32">
                  <c:v>6.005599372389625</c:v>
                </c:pt>
                <c:pt idx="33">
                  <c:v>5.8700018221087014</c:v>
                </c:pt>
                <c:pt idx="34">
                  <c:v>5.8921221513297848</c:v>
                </c:pt>
                <c:pt idx="35">
                  <c:v>5.903261936483565</c:v>
                </c:pt>
                <c:pt idx="36">
                  <c:v>5.8992582530235067</c:v>
                </c:pt>
                <c:pt idx="37">
                  <c:v>5.8359785605709895</c:v>
                </c:pt>
                <c:pt idx="38">
                  <c:v>5.8599394602358119</c:v>
                </c:pt>
                <c:pt idx="39">
                  <c:v>5.8012843048673153</c:v>
                </c:pt>
                <c:pt idx="40">
                  <c:v>5.854934596662865</c:v>
                </c:pt>
                <c:pt idx="41">
                  <c:v>5.8679848588503498</c:v>
                </c:pt>
                <c:pt idx="42">
                  <c:v>5.8305324365870206</c:v>
                </c:pt>
                <c:pt idx="43">
                  <c:v>5.8128975777367344</c:v>
                </c:pt>
                <c:pt idx="44">
                  <c:v>5.7875249487081621</c:v>
                </c:pt>
                <c:pt idx="45">
                  <c:v>5.7763529877426683</c:v>
                </c:pt>
                <c:pt idx="46">
                  <c:v>5.7359086267960295</c:v>
                </c:pt>
                <c:pt idx="47">
                  <c:v>5.6908484602303062</c:v>
                </c:pt>
                <c:pt idx="48">
                  <c:v>5.272445951519499</c:v>
                </c:pt>
              </c:numCache>
            </c:numRef>
          </c:xVal>
          <c:yVal>
            <c:numRef>
              <c:f>RUT_data!$G$458:$BC$458</c:f>
              <c:numCache>
                <c:formatCode>General</c:formatCode>
                <c:ptCount val="49"/>
                <c:pt idx="0">
                  <c:v>6.0765167808993468</c:v>
                </c:pt>
                <c:pt idx="1">
                  <c:v>6.0926373857562055</c:v>
                </c:pt>
                <c:pt idx="2">
                  <c:v>6.0814466165330563</c:v>
                </c:pt>
                <c:pt idx="3">
                  <c:v>6.1600619937201548</c:v>
                </c:pt>
                <c:pt idx="4">
                  <c:v>6.1474390093011442</c:v>
                </c:pt>
                <c:pt idx="5">
                  <c:v>6.1496905830835917</c:v>
                </c:pt>
                <c:pt idx="6">
                  <c:v>6.1770003679435064</c:v>
                </c:pt>
                <c:pt idx="7">
                  <c:v>6.1913282408773522</c:v>
                </c:pt>
                <c:pt idx="8">
                  <c:v>6.1969656678526466</c:v>
                </c:pt>
                <c:pt idx="9">
                  <c:v>6.1887014608294946</c:v>
                </c:pt>
                <c:pt idx="10">
                  <c:v>6.1889217919389097</c:v>
                </c:pt>
                <c:pt idx="11">
                  <c:v>6.1012097151228657</c:v>
                </c:pt>
                <c:pt idx="12">
                  <c:v>6.1617828947128581</c:v>
                </c:pt>
                <c:pt idx="13">
                  <c:v>6.1310221480173208</c:v>
                </c:pt>
                <c:pt idx="14">
                  <c:v>6.1353115944342509</c:v>
                </c:pt>
                <c:pt idx="15">
                  <c:v>6.139666321428372</c:v>
                </c:pt>
                <c:pt idx="16">
                  <c:v>6.1379998800637745</c:v>
                </c:pt>
                <c:pt idx="17">
                  <c:v>6.0896067329823502</c:v>
                </c:pt>
                <c:pt idx="18">
                  <c:v>6.081920047172944</c:v>
                </c:pt>
                <c:pt idx="19">
                  <c:v>6.0227992033939479</c:v>
                </c:pt>
                <c:pt idx="20">
                  <c:v>6.1136187301510097</c:v>
                </c:pt>
                <c:pt idx="21">
                  <c:v>6.0522740524565126</c:v>
                </c:pt>
                <c:pt idx="22">
                  <c:v>6.0541184680816471</c:v>
                </c:pt>
                <c:pt idx="23">
                  <c:v>6.074300628387471</c:v>
                </c:pt>
                <c:pt idx="24">
                  <c:v>6.1334081035006394</c:v>
                </c:pt>
                <c:pt idx="25">
                  <c:v>6.1664883807762845</c:v>
                </c:pt>
                <c:pt idx="26">
                  <c:v>6.1892229543817496</c:v>
                </c:pt>
                <c:pt idx="27">
                  <c:v>6.204169902690774</c:v>
                </c:pt>
                <c:pt idx="28">
                  <c:v>6.1950126866457378</c:v>
                </c:pt>
                <c:pt idx="29">
                  <c:v>6.2727885488396398</c:v>
                </c:pt>
                <c:pt idx="30">
                  <c:v>6.2718293242364789</c:v>
                </c:pt>
                <c:pt idx="31">
                  <c:v>6.2914237580971486</c:v>
                </c:pt>
                <c:pt idx="32">
                  <c:v>6.2784665439661573</c:v>
                </c:pt>
                <c:pt idx="33">
                  <c:v>6.2258361229086372</c:v>
                </c:pt>
                <c:pt idx="34">
                  <c:v>6.2249131927130321</c:v>
                </c:pt>
                <c:pt idx="35">
                  <c:v>6.2000419390180115</c:v>
                </c:pt>
                <c:pt idx="36">
                  <c:v>6.1719181883236329</c:v>
                </c:pt>
                <c:pt idx="37">
                  <c:v>6.0958260319266868</c:v>
                </c:pt>
                <c:pt idx="38">
                  <c:v>6.1489247528088464</c:v>
                </c:pt>
                <c:pt idx="39">
                  <c:v>6.0918633314847979</c:v>
                </c:pt>
                <c:pt idx="40">
                  <c:v>6.1405655260113416</c:v>
                </c:pt>
                <c:pt idx="41">
                  <c:v>6.1554271254610198</c:v>
                </c:pt>
                <c:pt idx="42">
                  <c:v>6.1561334865952499</c:v>
                </c:pt>
                <c:pt idx="43">
                  <c:v>6.1712038823676547</c:v>
                </c:pt>
                <c:pt idx="44">
                  <c:v>6.1815064787778304</c:v>
                </c:pt>
                <c:pt idx="45">
                  <c:v>6.2341533696358411</c:v>
                </c:pt>
                <c:pt idx="46">
                  <c:v>6.2471368964572767</c:v>
                </c:pt>
                <c:pt idx="47">
                  <c:v>6.2340563174920618</c:v>
                </c:pt>
                <c:pt idx="48">
                  <c:v>5.9105395122143589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E8-4F7E-873E-C292D28663BA}"/>
            </c:ext>
          </c:extLst>
        </c:ser>
        <c:ser>
          <c:idx val="3"/>
          <c:order val="3"/>
          <c:tx>
            <c:strRef>
              <c:f>RUT_data!$F$459</c:f>
              <c:strCache>
                <c:ptCount val="1"/>
                <c:pt idx="0">
                  <c:v>Cameroon</c:v>
                </c:pt>
              </c:strCache>
            </c:strRef>
          </c:tx>
          <c:marker>
            <c:symbol val="none"/>
          </c:marker>
          <c:xVal>
            <c:numRef>
              <c:f>RUT_data!$G$459:$BC$459</c:f>
              <c:numCache>
                <c:formatCode>General</c:formatCode>
                <c:ptCount val="49"/>
                <c:pt idx="0">
                  <c:v>6.1213301478728122</c:v>
                </c:pt>
                <c:pt idx="1">
                  <c:v>6.1732117394291466</c:v>
                </c:pt>
                <c:pt idx="2">
                  <c:v>6.2502324406276184</c:v>
                </c:pt>
                <c:pt idx="3">
                  <c:v>6.2542618252723372</c:v>
                </c:pt>
                <c:pt idx="4">
                  <c:v>6.1934248442317879</c:v>
                </c:pt>
                <c:pt idx="5">
                  <c:v>6.2204727202246985</c:v>
                </c:pt>
                <c:pt idx="6">
                  <c:v>6.3093845366870829</c:v>
                </c:pt>
                <c:pt idx="7">
                  <c:v>6.3433951723078925</c:v>
                </c:pt>
                <c:pt idx="8">
                  <c:v>6.3250930278823612</c:v>
                </c:pt>
                <c:pt idx="9">
                  <c:v>6.4002101352387504</c:v>
                </c:pt>
                <c:pt idx="10">
                  <c:v>6.4221807293033457</c:v>
                </c:pt>
                <c:pt idx="11">
                  <c:v>6.4638876645620185</c:v>
                </c:pt>
                <c:pt idx="12">
                  <c:v>6.4774303170275589</c:v>
                </c:pt>
                <c:pt idx="13">
                  <c:v>6.5513835378923684</c:v>
                </c:pt>
                <c:pt idx="14">
                  <c:v>6.5452260794690504</c:v>
                </c:pt>
                <c:pt idx="15">
                  <c:v>6.4982230698363832</c:v>
                </c:pt>
                <c:pt idx="16">
                  <c:v>6.513514958429897</c:v>
                </c:pt>
                <c:pt idx="17">
                  <c:v>6.501068855092587</c:v>
                </c:pt>
                <c:pt idx="18">
                  <c:v>6.5208823488015479</c:v>
                </c:pt>
                <c:pt idx="19">
                  <c:v>6.5381870565390274</c:v>
                </c:pt>
                <c:pt idx="20">
                  <c:v>6.5359171958617805</c:v>
                </c:pt>
                <c:pt idx="21">
                  <c:v>6.5601317418723202</c:v>
                </c:pt>
                <c:pt idx="22">
                  <c:v>6.5320815626184805</c:v>
                </c:pt>
                <c:pt idx="23">
                  <c:v>6.5464049362013625</c:v>
                </c:pt>
                <c:pt idx="24">
                  <c:v>6.5859222540801392</c:v>
                </c:pt>
                <c:pt idx="25">
                  <c:v>6.6371471376118061</c:v>
                </c:pt>
                <c:pt idx="26">
                  <c:v>6.5071315066567008</c:v>
                </c:pt>
                <c:pt idx="27">
                  <c:v>6.5468268194853483</c:v>
                </c:pt>
                <c:pt idx="28">
                  <c:v>6.5429882850423287</c:v>
                </c:pt>
                <c:pt idx="29">
                  <c:v>6.5608042219141334</c:v>
                </c:pt>
                <c:pt idx="30">
                  <c:v>6.571462074561107</c:v>
                </c:pt>
                <c:pt idx="31">
                  <c:v>6.5584574141875649</c:v>
                </c:pt>
                <c:pt idx="32">
                  <c:v>6.591198030430534</c:v>
                </c:pt>
                <c:pt idx="33">
                  <c:v>6.6303162265217797</c:v>
                </c:pt>
                <c:pt idx="34">
                  <c:v>6.6687720581629177</c:v>
                </c:pt>
                <c:pt idx="35">
                  <c:v>6.7037843243937694</c:v>
                </c:pt>
                <c:pt idx="36">
                  <c:v>6.6521146144442982</c:v>
                </c:pt>
                <c:pt idx="37">
                  <c:v>6.7021703687506085</c:v>
                </c:pt>
                <c:pt idx="38">
                  <c:v>6.7413284046571196</c:v>
                </c:pt>
                <c:pt idx="39">
                  <c:v>6.7509422414517442</c:v>
                </c:pt>
                <c:pt idx="40">
                  <c:v>6.7599851025654907</c:v>
                </c:pt>
                <c:pt idx="41">
                  <c:v>6.7714302625158318</c:v>
                </c:pt>
                <c:pt idx="42">
                  <c:v>6.7915558178089972</c:v>
                </c:pt>
                <c:pt idx="43">
                  <c:v>6.8259255665308283</c:v>
                </c:pt>
                <c:pt idx="44">
                  <c:v>6.8978581920051107</c:v>
                </c:pt>
                <c:pt idx="45">
                  <c:v>6.9346981741486946</c:v>
                </c:pt>
                <c:pt idx="46">
                  <c:v>6.9455409279878069</c:v>
                </c:pt>
                <c:pt idx="47">
                  <c:v>6.9701660105540668</c:v>
                </c:pt>
                <c:pt idx="48">
                  <c:v>6.9933135237849218</c:v>
                </c:pt>
              </c:numCache>
            </c:numRef>
          </c:xVal>
          <c:yVal>
            <c:numRef>
              <c:f>RUT_data!$G$460:$BC$460</c:f>
              <c:numCache>
                <c:formatCode>General</c:formatCode>
                <c:ptCount val="49"/>
                <c:pt idx="0">
                  <c:v>5.4662891387561583</c:v>
                </c:pt>
                <c:pt idx="1">
                  <c:v>5.4945311639626269</c:v>
                </c:pt>
                <c:pt idx="2">
                  <c:v>5.5468952663186153</c:v>
                </c:pt>
                <c:pt idx="3">
                  <c:v>5.5695224051053547</c:v>
                </c:pt>
                <c:pt idx="4">
                  <c:v>5.5267384178012557</c:v>
                </c:pt>
                <c:pt idx="5">
                  <c:v>5.5528457165982656</c:v>
                </c:pt>
                <c:pt idx="6">
                  <c:v>5.6203840879747977</c:v>
                </c:pt>
                <c:pt idx="7">
                  <c:v>5.6599375676241701</c:v>
                </c:pt>
                <c:pt idx="8">
                  <c:v>5.6357519610019748</c:v>
                </c:pt>
                <c:pt idx="9">
                  <c:v>5.7020057818811685</c:v>
                </c:pt>
                <c:pt idx="10">
                  <c:v>5.6923740493078814</c:v>
                </c:pt>
                <c:pt idx="11">
                  <c:v>5.7555049226270869</c:v>
                </c:pt>
                <c:pt idx="12">
                  <c:v>5.7497855873655803</c:v>
                </c:pt>
                <c:pt idx="13">
                  <c:v>5.8023644938849746</c:v>
                </c:pt>
                <c:pt idx="14">
                  <c:v>5.7687281806737314</c:v>
                </c:pt>
                <c:pt idx="15">
                  <c:v>5.7449915452110085</c:v>
                </c:pt>
                <c:pt idx="16">
                  <c:v>5.7584272213200336</c:v>
                </c:pt>
                <c:pt idx="17">
                  <c:v>5.7448284344430203</c:v>
                </c:pt>
                <c:pt idx="18">
                  <c:v>5.7715755922356058</c:v>
                </c:pt>
                <c:pt idx="19">
                  <c:v>5.7892545917180804</c:v>
                </c:pt>
                <c:pt idx="20">
                  <c:v>5.8294071330422534</c:v>
                </c:pt>
                <c:pt idx="21">
                  <c:v>5.8337226711267638</c:v>
                </c:pt>
                <c:pt idx="22">
                  <c:v>5.8164566268309015</c:v>
                </c:pt>
                <c:pt idx="23">
                  <c:v>5.9353120556194483</c:v>
                </c:pt>
                <c:pt idx="24">
                  <c:v>5.9420367748188667</c:v>
                </c:pt>
                <c:pt idx="25">
                  <c:v>5.9844111830636395</c:v>
                </c:pt>
                <c:pt idx="26">
                  <c:v>5.9741479822703765</c:v>
                </c:pt>
                <c:pt idx="27">
                  <c:v>5.9935507553413245</c:v>
                </c:pt>
                <c:pt idx="28">
                  <c:v>6.0226495665279751</c:v>
                </c:pt>
                <c:pt idx="29">
                  <c:v>6.0949734557911057</c:v>
                </c:pt>
                <c:pt idx="30">
                  <c:v>6.0683407896486541</c:v>
                </c:pt>
                <c:pt idx="31">
                  <c:v>6.0385459706038507</c:v>
                </c:pt>
                <c:pt idx="32">
                  <c:v>6.0520123373968335</c:v>
                </c:pt>
                <c:pt idx="33">
                  <c:v>6.0876471934012564</c:v>
                </c:pt>
                <c:pt idx="34">
                  <c:v>6.1161332225570497</c:v>
                </c:pt>
                <c:pt idx="35">
                  <c:v>6.1681338702089272</c:v>
                </c:pt>
                <c:pt idx="36">
                  <c:v>6.1247949714167387</c:v>
                </c:pt>
                <c:pt idx="37">
                  <c:v>6.1613026689836383</c:v>
                </c:pt>
                <c:pt idx="38">
                  <c:v>6.301912633100752</c:v>
                </c:pt>
                <c:pt idx="39">
                  <c:v>6.287339005141388</c:v>
                </c:pt>
                <c:pt idx="40">
                  <c:v>6.2821302524660423</c:v>
                </c:pt>
                <c:pt idx="41">
                  <c:v>6.2453004530146572</c:v>
                </c:pt>
                <c:pt idx="42">
                  <c:v>6.2184403482359958</c:v>
                </c:pt>
                <c:pt idx="43">
                  <c:v>6.2260971715011815</c:v>
                </c:pt>
                <c:pt idx="44">
                  <c:v>6.2931454035570233</c:v>
                </c:pt>
                <c:pt idx="45">
                  <c:v>6.3170384740878402</c:v>
                </c:pt>
                <c:pt idx="46">
                  <c:v>6.337437833978977</c:v>
                </c:pt>
                <c:pt idx="47">
                  <c:v>6.3481943106942404</c:v>
                </c:pt>
                <c:pt idx="48">
                  <c:v>6.345148736694032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E8-4F7E-873E-C292D28663BA}"/>
            </c:ext>
          </c:extLst>
        </c:ser>
        <c:ser>
          <c:idx val="4"/>
          <c:order val="4"/>
          <c:tx>
            <c:strRef>
              <c:f>RUT_data!$F$461</c:f>
              <c:strCache>
                <c:ptCount val="1"/>
                <c:pt idx="0">
                  <c:v>Cape Verde</c:v>
                </c:pt>
              </c:strCache>
            </c:strRef>
          </c:tx>
          <c:marker>
            <c:symbol val="none"/>
          </c:marker>
          <c:xVal>
            <c:numRef>
              <c:f>RUT_data!$G$461:$BC$461</c:f>
              <c:numCache>
                <c:formatCode>General</c:formatCode>
                <c:ptCount val="49"/>
                <c:pt idx="0">
                  <c:v>5.8727847278824417</c:v>
                </c:pt>
                <c:pt idx="1">
                  <c:v>5.9458338602138063</c:v>
                </c:pt>
                <c:pt idx="2">
                  <c:v>5.9881036424319376</c:v>
                </c:pt>
                <c:pt idx="3">
                  <c:v>6.0320403574812529</c:v>
                </c:pt>
                <c:pt idx="4">
                  <c:v>6.1201847047939326</c:v>
                </c:pt>
                <c:pt idx="5">
                  <c:v>6.1526235780036851</c:v>
                </c:pt>
                <c:pt idx="6">
                  <c:v>6.1054626511613934</c:v>
                </c:pt>
                <c:pt idx="7">
                  <c:v>5.8383133676138073</c:v>
                </c:pt>
                <c:pt idx="8">
                  <c:v>5.8466555145737988</c:v>
                </c:pt>
                <c:pt idx="9">
                  <c:v>5.701947458710471</c:v>
                </c:pt>
                <c:pt idx="10">
                  <c:v>5.5946184384799729</c:v>
                </c:pt>
                <c:pt idx="11">
                  <c:v>5.5557657215542369</c:v>
                </c:pt>
                <c:pt idx="12">
                  <c:v>5.5597936629240312</c:v>
                </c:pt>
                <c:pt idx="13">
                  <c:v>5.5667361399242337</c:v>
                </c:pt>
                <c:pt idx="14">
                  <c:v>5.598421958998375</c:v>
                </c:pt>
                <c:pt idx="15">
                  <c:v>5.7369209725175923</c:v>
                </c:pt>
                <c:pt idx="16">
                  <c:v>5.7859596548583703</c:v>
                </c:pt>
                <c:pt idx="17">
                  <c:v>5.9130524537045392</c:v>
                </c:pt>
                <c:pt idx="18">
                  <c:v>6.0399825654055483</c:v>
                </c:pt>
                <c:pt idx="19">
                  <c:v>6.264812228456961</c:v>
                </c:pt>
                <c:pt idx="20">
                  <c:v>5.9960130106756333</c:v>
                </c:pt>
                <c:pt idx="21">
                  <c:v>6.0723859894602077</c:v>
                </c:pt>
                <c:pt idx="22">
                  <c:v>5.9413735372055019</c:v>
                </c:pt>
                <c:pt idx="23">
                  <c:v>6.1131763629271623</c:v>
                </c:pt>
                <c:pt idx="24">
                  <c:v>6.1560099932616739</c:v>
                </c:pt>
                <c:pt idx="25">
                  <c:v>6.4083404937374713</c:v>
                </c:pt>
                <c:pt idx="26">
                  <c:v>6.7512351275061446</c:v>
                </c:pt>
                <c:pt idx="27">
                  <c:v>6.7711170242395102</c:v>
                </c:pt>
                <c:pt idx="28">
                  <c:v>6.7932352961266105</c:v>
                </c:pt>
                <c:pt idx="29">
                  <c:v>6.7337869717461976</c:v>
                </c:pt>
                <c:pt idx="30">
                  <c:v>6.651381857057717</c:v>
                </c:pt>
                <c:pt idx="31">
                  <c:v>6.8176052918651369</c:v>
                </c:pt>
                <c:pt idx="32">
                  <c:v>6.8346151640952826</c:v>
                </c:pt>
                <c:pt idx="33">
                  <c:v>6.6380440918515928</c:v>
                </c:pt>
                <c:pt idx="34">
                  <c:v>6.8268550608944718</c:v>
                </c:pt>
                <c:pt idx="35">
                  <c:v>6.6900256175120072</c:v>
                </c:pt>
                <c:pt idx="36">
                  <c:v>6.756300960702621</c:v>
                </c:pt>
                <c:pt idx="37">
                  <c:v>6.87245373299326</c:v>
                </c:pt>
                <c:pt idx="38">
                  <c:v>7.0376299941031162</c:v>
                </c:pt>
                <c:pt idx="39">
                  <c:v>6.9633791827301339</c:v>
                </c:pt>
                <c:pt idx="40">
                  <c:v>7.0160457837408652</c:v>
                </c:pt>
                <c:pt idx="41">
                  <c:v>6.9764280992581629</c:v>
                </c:pt>
                <c:pt idx="42">
                  <c:v>7.0371568320170841</c:v>
                </c:pt>
                <c:pt idx="43">
                  <c:v>7.0805710139572806</c:v>
                </c:pt>
                <c:pt idx="44">
                  <c:v>7.0463656634282366</c:v>
                </c:pt>
                <c:pt idx="45">
                  <c:v>7.0994688667591879</c:v>
                </c:pt>
                <c:pt idx="46">
                  <c:v>7.1703293116565296</c:v>
                </c:pt>
                <c:pt idx="47">
                  <c:v>7.2718721598578027</c:v>
                </c:pt>
                <c:pt idx="48">
                  <c:v>7.2977048072602662</c:v>
                </c:pt>
              </c:numCache>
            </c:numRef>
          </c:xVal>
          <c:yVal>
            <c:numRef>
              <c:f>RUT_data!$G$462:$BC$462</c:f>
              <c:numCache>
                <c:formatCode>General</c:formatCode>
                <c:ptCount val="49"/>
                <c:pt idx="0">
                  <c:v>5.2147876094605667</c:v>
                </c:pt>
                <c:pt idx="1">
                  <c:v>5.2836207692749655</c:v>
                </c:pt>
                <c:pt idx="2">
                  <c:v>5.3197346044357374</c:v>
                </c:pt>
                <c:pt idx="3">
                  <c:v>5.4048001553370941</c:v>
                </c:pt>
                <c:pt idx="4">
                  <c:v>5.3065800055198542</c:v>
                </c:pt>
                <c:pt idx="5">
                  <c:v>5.300556886806735</c:v>
                </c:pt>
                <c:pt idx="6">
                  <c:v>5.2448114871579179</c:v>
                </c:pt>
                <c:pt idx="7">
                  <c:v>5.4030467682688528</c:v>
                </c:pt>
                <c:pt idx="8">
                  <c:v>5.5300944825716414</c:v>
                </c:pt>
                <c:pt idx="9">
                  <c:v>5.7357110888632805</c:v>
                </c:pt>
                <c:pt idx="10">
                  <c:v>5.6668666026875973</c:v>
                </c:pt>
                <c:pt idx="11">
                  <c:v>5.645854556335923</c:v>
                </c:pt>
                <c:pt idx="12">
                  <c:v>5.658679458399047</c:v>
                </c:pt>
                <c:pt idx="13">
                  <c:v>5.5045029054983488</c:v>
                </c:pt>
                <c:pt idx="14">
                  <c:v>5.4762043262741251</c:v>
                </c:pt>
                <c:pt idx="15">
                  <c:v>5.484334080888396</c:v>
                </c:pt>
                <c:pt idx="16">
                  <c:v>5.7510216034970894</c:v>
                </c:pt>
                <c:pt idx="17">
                  <c:v>5.7816587609998971</c:v>
                </c:pt>
                <c:pt idx="18">
                  <c:v>5.5333370948905207</c:v>
                </c:pt>
                <c:pt idx="19">
                  <c:v>5.5731661740232825</c:v>
                </c:pt>
                <c:pt idx="20">
                  <c:v>5.7419409502512462</c:v>
                </c:pt>
                <c:pt idx="21">
                  <c:v>5.6500356708468411</c:v>
                </c:pt>
                <c:pt idx="22">
                  <c:v>5.6153227628105782</c:v>
                </c:pt>
                <c:pt idx="23">
                  <c:v>5.6431727336814266</c:v>
                </c:pt>
                <c:pt idx="24">
                  <c:v>5.8914941988417331</c:v>
                </c:pt>
                <c:pt idx="25">
                  <c:v>5.6424740599497607</c:v>
                </c:pt>
                <c:pt idx="26">
                  <c:v>5.5450077238433311</c:v>
                </c:pt>
                <c:pt idx="27">
                  <c:v>5.6336961952617637</c:v>
                </c:pt>
                <c:pt idx="28">
                  <c:v>5.5694771656922226</c:v>
                </c:pt>
                <c:pt idx="29">
                  <c:v>5.5434448802251914</c:v>
                </c:pt>
                <c:pt idx="30">
                  <c:v>5.4846254229818339</c:v>
                </c:pt>
                <c:pt idx="31">
                  <c:v>5.6935259416457233</c:v>
                </c:pt>
                <c:pt idx="32">
                  <c:v>5.7324796774198568</c:v>
                </c:pt>
                <c:pt idx="33">
                  <c:v>5.5570915851563525</c:v>
                </c:pt>
                <c:pt idx="34">
                  <c:v>5.7871539818198645</c:v>
                </c:pt>
                <c:pt idx="35">
                  <c:v>5.6380657795517823</c:v>
                </c:pt>
                <c:pt idx="36">
                  <c:v>5.7090320929916611</c:v>
                </c:pt>
                <c:pt idx="37">
                  <c:v>5.8661865006466813</c:v>
                </c:pt>
                <c:pt idx="38">
                  <c:v>6.0764970169002321</c:v>
                </c:pt>
                <c:pt idx="39">
                  <c:v>5.9883775918891455</c:v>
                </c:pt>
                <c:pt idx="40">
                  <c:v>5.9437188039021178</c:v>
                </c:pt>
                <c:pt idx="41">
                  <c:v>5.8409421720069661</c:v>
                </c:pt>
                <c:pt idx="42">
                  <c:v>5.8786953085725795</c:v>
                </c:pt>
                <c:pt idx="43">
                  <c:v>6.0343671923342646</c:v>
                </c:pt>
                <c:pt idx="44">
                  <c:v>6.1542591439899503</c:v>
                </c:pt>
                <c:pt idx="45">
                  <c:v>6.0887988695305628</c:v>
                </c:pt>
                <c:pt idx="46">
                  <c:v>6.1999407369713735</c:v>
                </c:pt>
                <c:pt idx="47">
                  <c:v>6.2384828015660201</c:v>
                </c:pt>
                <c:pt idx="48">
                  <c:v>6.3707090788696714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E8-4F7E-873E-C292D28663BA}"/>
            </c:ext>
          </c:extLst>
        </c:ser>
        <c:ser>
          <c:idx val="5"/>
          <c:order val="5"/>
          <c:tx>
            <c:strRef>
              <c:f>RUT_data!$F$463</c:f>
              <c:strCache>
                <c:ptCount val="1"/>
                <c:pt idx="0">
                  <c:v>Central African Republic</c:v>
                </c:pt>
              </c:strCache>
            </c:strRef>
          </c:tx>
          <c:marker>
            <c:symbol val="none"/>
          </c:marker>
          <c:xVal>
            <c:numRef>
              <c:f>RUT_data!$G$463:$BC$463</c:f>
              <c:numCache>
                <c:formatCode>General</c:formatCode>
                <c:ptCount val="49"/>
                <c:pt idx="0">
                  <c:v>5.935772836967482</c:v>
                </c:pt>
                <c:pt idx="1">
                  <c:v>5.9427570895297732</c:v>
                </c:pt>
                <c:pt idx="2">
                  <c:v>5.9646214180675088</c:v>
                </c:pt>
                <c:pt idx="3">
                  <c:v>5.9374009575004791</c:v>
                </c:pt>
                <c:pt idx="4">
                  <c:v>5.9894292260214144</c:v>
                </c:pt>
                <c:pt idx="5">
                  <c:v>5.9802646558436914</c:v>
                </c:pt>
                <c:pt idx="6">
                  <c:v>6.052011326442015</c:v>
                </c:pt>
                <c:pt idx="7">
                  <c:v>6.0649989622764453</c:v>
                </c:pt>
                <c:pt idx="8">
                  <c:v>6.1055662859968969</c:v>
                </c:pt>
                <c:pt idx="9">
                  <c:v>6.1069992258298456</c:v>
                </c:pt>
                <c:pt idx="10">
                  <c:v>6.1026858683626495</c:v>
                </c:pt>
                <c:pt idx="11">
                  <c:v>6.1424228721733654</c:v>
                </c:pt>
                <c:pt idx="12">
                  <c:v>6.163128221996522</c:v>
                </c:pt>
                <c:pt idx="13">
                  <c:v>6.2254043313443228</c:v>
                </c:pt>
                <c:pt idx="14">
                  <c:v>6.2266396424488928</c:v>
                </c:pt>
                <c:pt idx="15">
                  <c:v>6.234093475801159</c:v>
                </c:pt>
                <c:pt idx="16">
                  <c:v>6.2305459359752939</c:v>
                </c:pt>
                <c:pt idx="17">
                  <c:v>6.2158468748750169</c:v>
                </c:pt>
                <c:pt idx="18">
                  <c:v>6.2336968567394901</c:v>
                </c:pt>
                <c:pt idx="19">
                  <c:v>6.2401537226817618</c:v>
                </c:pt>
                <c:pt idx="20">
                  <c:v>6.2405125674314004</c:v>
                </c:pt>
                <c:pt idx="21">
                  <c:v>6.2581103915361185</c:v>
                </c:pt>
                <c:pt idx="22">
                  <c:v>6.2305983605241728</c:v>
                </c:pt>
                <c:pt idx="23">
                  <c:v>6.1916784351424861</c:v>
                </c:pt>
                <c:pt idx="24">
                  <c:v>6.1646927146537038</c:v>
                </c:pt>
                <c:pt idx="25">
                  <c:v>6.2311413987660487</c:v>
                </c:pt>
                <c:pt idx="26">
                  <c:v>6.2162974337436276</c:v>
                </c:pt>
                <c:pt idx="27">
                  <c:v>6.2715184911980213</c:v>
                </c:pt>
                <c:pt idx="28">
                  <c:v>6.2686996267407507</c:v>
                </c:pt>
                <c:pt idx="29">
                  <c:v>6.2579296254662324</c:v>
                </c:pt>
                <c:pt idx="30">
                  <c:v>6.25630712758994</c:v>
                </c:pt>
                <c:pt idx="31">
                  <c:v>6.2706265329265412</c:v>
                </c:pt>
                <c:pt idx="32">
                  <c:v>6.2622442549100503</c:v>
                </c:pt>
                <c:pt idx="33">
                  <c:v>6.2936690353352045</c:v>
                </c:pt>
                <c:pt idx="34">
                  <c:v>6.3258922943731539</c:v>
                </c:pt>
                <c:pt idx="35">
                  <c:v>6.4446726530011338</c:v>
                </c:pt>
                <c:pt idx="36">
                  <c:v>6.4200624936223365</c:v>
                </c:pt>
                <c:pt idx="37">
                  <c:v>6.4287940430635055</c:v>
                </c:pt>
                <c:pt idx="38">
                  <c:v>6.3907112081465103</c:v>
                </c:pt>
                <c:pt idx="39">
                  <c:v>6.4870142882788846</c:v>
                </c:pt>
                <c:pt idx="40">
                  <c:v>6.5097995928961039</c:v>
                </c:pt>
                <c:pt idx="41">
                  <c:v>6.5097563861208823</c:v>
                </c:pt>
                <c:pt idx="42">
                  <c:v>6.4897961951975196</c:v>
                </c:pt>
                <c:pt idx="43">
                  <c:v>6.5195775354496668</c:v>
                </c:pt>
                <c:pt idx="44">
                  <c:v>6.5218785173250655</c:v>
                </c:pt>
                <c:pt idx="45">
                  <c:v>6.5393347599069145</c:v>
                </c:pt>
                <c:pt idx="46">
                  <c:v>6.5743217568469046</c:v>
                </c:pt>
                <c:pt idx="47">
                  <c:v>6.5959743889524329</c:v>
                </c:pt>
                <c:pt idx="48">
                  <c:v>6.6123683591220184</c:v>
                </c:pt>
              </c:numCache>
            </c:numRef>
          </c:xVal>
          <c:yVal>
            <c:numRef>
              <c:f>RUT_data!$G$464:$BC$464</c:f>
              <c:numCache>
                <c:formatCode>General</c:formatCode>
                <c:ptCount val="49"/>
                <c:pt idx="0">
                  <c:v>4.2984524394262644</c:v>
                </c:pt>
                <c:pt idx="1">
                  <c:v>4.3157109445259785</c:v>
                </c:pt>
                <c:pt idx="2">
                  <c:v>4.3482638299737912</c:v>
                </c:pt>
                <c:pt idx="3">
                  <c:v>4.3396617959364789</c:v>
                </c:pt>
                <c:pt idx="4">
                  <c:v>4.4092634728814968</c:v>
                </c:pt>
                <c:pt idx="5">
                  <c:v>4.3960363360642845</c:v>
                </c:pt>
                <c:pt idx="6">
                  <c:v>4.4636985003604588</c:v>
                </c:pt>
                <c:pt idx="7">
                  <c:v>4.4825233637032893</c:v>
                </c:pt>
                <c:pt idx="8">
                  <c:v>4.5282399145365932</c:v>
                </c:pt>
                <c:pt idx="9">
                  <c:v>4.5329869780874983</c:v>
                </c:pt>
                <c:pt idx="10">
                  <c:v>4.5292324505822101</c:v>
                </c:pt>
                <c:pt idx="11">
                  <c:v>4.5678656147078325</c:v>
                </c:pt>
                <c:pt idx="12">
                  <c:v>4.5866524601305265</c:v>
                </c:pt>
                <c:pt idx="13">
                  <c:v>4.633401505553719</c:v>
                </c:pt>
                <c:pt idx="14">
                  <c:v>4.6599793284946207</c:v>
                </c:pt>
                <c:pt idx="15">
                  <c:v>4.6739889772079142</c:v>
                </c:pt>
                <c:pt idx="16">
                  <c:v>4.6813434211642058</c:v>
                </c:pt>
                <c:pt idx="17">
                  <c:v>4.6911730789240922</c:v>
                </c:pt>
                <c:pt idx="18">
                  <c:v>4.7122011757505868</c:v>
                </c:pt>
                <c:pt idx="19">
                  <c:v>4.7338112982774803</c:v>
                </c:pt>
                <c:pt idx="20">
                  <c:v>4.7616291953484886</c:v>
                </c:pt>
                <c:pt idx="21">
                  <c:v>4.8101950285245678</c:v>
                </c:pt>
                <c:pt idx="22">
                  <c:v>4.8358966756231583</c:v>
                </c:pt>
                <c:pt idx="23">
                  <c:v>4.8415861200912467</c:v>
                </c:pt>
                <c:pt idx="24">
                  <c:v>4.8540702466396093</c:v>
                </c:pt>
                <c:pt idx="25">
                  <c:v>4.9100993636172952</c:v>
                </c:pt>
                <c:pt idx="26">
                  <c:v>4.9204222209986543</c:v>
                </c:pt>
                <c:pt idx="27">
                  <c:v>4.9839781170286015</c:v>
                </c:pt>
                <c:pt idx="28">
                  <c:v>5.0059257109227016</c:v>
                </c:pt>
                <c:pt idx="29">
                  <c:v>5.0004675581547948</c:v>
                </c:pt>
                <c:pt idx="30">
                  <c:v>5.0249117891708526</c:v>
                </c:pt>
                <c:pt idx="31">
                  <c:v>5.0582477018658736</c:v>
                </c:pt>
                <c:pt idx="32">
                  <c:v>5.0685756412860012</c:v>
                </c:pt>
                <c:pt idx="33">
                  <c:v>5.1001337561980016</c:v>
                </c:pt>
                <c:pt idx="34">
                  <c:v>5.1452928379350853</c:v>
                </c:pt>
                <c:pt idx="35">
                  <c:v>5.2540385018558808</c:v>
                </c:pt>
                <c:pt idx="36">
                  <c:v>5.2110920857866798</c:v>
                </c:pt>
                <c:pt idx="37">
                  <c:v>5.2145932109799027</c:v>
                </c:pt>
                <c:pt idx="38">
                  <c:v>5.185394222890916</c:v>
                </c:pt>
                <c:pt idx="39">
                  <c:v>5.2905759364010549</c:v>
                </c:pt>
                <c:pt idx="40">
                  <c:v>5.3070690171030765</c:v>
                </c:pt>
                <c:pt idx="41">
                  <c:v>5.3154881990985947</c:v>
                </c:pt>
                <c:pt idx="42">
                  <c:v>5.2818288795653059</c:v>
                </c:pt>
                <c:pt idx="43">
                  <c:v>5.3035655240124555</c:v>
                </c:pt>
                <c:pt idx="44">
                  <c:v>5.3041296821348576</c:v>
                </c:pt>
                <c:pt idx="45">
                  <c:v>5.3172918583872866</c:v>
                </c:pt>
                <c:pt idx="46">
                  <c:v>5.3505961076192188</c:v>
                </c:pt>
                <c:pt idx="47">
                  <c:v>5.3771297522047332</c:v>
                </c:pt>
                <c:pt idx="48">
                  <c:v>5.3870393779321821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E8-4F7E-873E-C292D28663BA}"/>
            </c:ext>
          </c:extLst>
        </c:ser>
        <c:ser>
          <c:idx val="6"/>
          <c:order val="6"/>
          <c:tx>
            <c:strRef>
              <c:f>RUT_data!$F$465</c:f>
              <c:strCache>
                <c:ptCount val="1"/>
                <c:pt idx="0">
                  <c:v>Chad</c:v>
                </c:pt>
              </c:strCache>
            </c:strRef>
          </c:tx>
          <c:marker>
            <c:symbol val="none"/>
          </c:marker>
          <c:xVal>
            <c:numRef>
              <c:f>RUT_data!$G$465:$BC$465</c:f>
              <c:numCache>
                <c:formatCode>General</c:formatCode>
                <c:ptCount val="49"/>
                <c:pt idx="0">
                  <c:v>6.3607513126884978</c:v>
                </c:pt>
                <c:pt idx="1">
                  <c:v>6.4314796917890087</c:v>
                </c:pt>
                <c:pt idx="2">
                  <c:v>6.4805628948918885</c:v>
                </c:pt>
                <c:pt idx="3">
                  <c:v>6.4402053661421448</c:v>
                </c:pt>
                <c:pt idx="4">
                  <c:v>6.3961909370757066</c:v>
                </c:pt>
                <c:pt idx="5">
                  <c:v>6.422091378092154</c:v>
                </c:pt>
                <c:pt idx="6">
                  <c:v>6.378788451512996</c:v>
                </c:pt>
                <c:pt idx="7">
                  <c:v>6.4416233663824345</c:v>
                </c:pt>
                <c:pt idx="8">
                  <c:v>6.3848116284588796</c:v>
                </c:pt>
                <c:pt idx="9">
                  <c:v>6.3213521764989711</c:v>
                </c:pt>
                <c:pt idx="10">
                  <c:v>6.309347093302927</c:v>
                </c:pt>
                <c:pt idx="11">
                  <c:v>6.2443372088329339</c:v>
                </c:pt>
                <c:pt idx="12">
                  <c:v>6.1703169498635519</c:v>
                </c:pt>
                <c:pt idx="13">
                  <c:v>6.2008891076728085</c:v>
                </c:pt>
                <c:pt idx="14">
                  <c:v>6.2670842924437835</c:v>
                </c:pt>
                <c:pt idx="15">
                  <c:v>6.2572058967984869</c:v>
                </c:pt>
                <c:pt idx="16">
                  <c:v>6.2494054942098334</c:v>
                </c:pt>
                <c:pt idx="17">
                  <c:v>6.2925141920440115</c:v>
                </c:pt>
                <c:pt idx="18">
                  <c:v>6.250653908488264</c:v>
                </c:pt>
                <c:pt idx="19">
                  <c:v>6.2620036689289282</c:v>
                </c:pt>
                <c:pt idx="20">
                  <c:v>6.188542845378751</c:v>
                </c:pt>
                <c:pt idx="21">
                  <c:v>6.2042018764630127</c:v>
                </c:pt>
                <c:pt idx="22">
                  <c:v>6.2432104437291231</c:v>
                </c:pt>
                <c:pt idx="23">
                  <c:v>6.0085225300125584</c:v>
                </c:pt>
                <c:pt idx="24">
                  <c:v>6.1406697217835742</c:v>
                </c:pt>
                <c:pt idx="25">
                  <c:v>6.1102854655767853</c:v>
                </c:pt>
                <c:pt idx="26">
                  <c:v>6.0974450858227858</c:v>
                </c:pt>
                <c:pt idx="27">
                  <c:v>6.1754599845864169</c:v>
                </c:pt>
                <c:pt idx="28">
                  <c:v>6.1376913341448587</c:v>
                </c:pt>
                <c:pt idx="29">
                  <c:v>6.0896844891563848</c:v>
                </c:pt>
                <c:pt idx="30">
                  <c:v>6.2045050872023131</c:v>
                </c:pt>
                <c:pt idx="31">
                  <c:v>6.1417046175059662</c:v>
                </c:pt>
                <c:pt idx="32">
                  <c:v>5.9562381383527176</c:v>
                </c:pt>
                <c:pt idx="33">
                  <c:v>6.1225429043623461</c:v>
                </c:pt>
                <c:pt idx="34">
                  <c:v>6.1116835632920967</c:v>
                </c:pt>
                <c:pt idx="35">
                  <c:v>6.1560700386782825</c:v>
                </c:pt>
                <c:pt idx="36">
                  <c:v>6.254941819098879</c:v>
                </c:pt>
                <c:pt idx="37">
                  <c:v>6.3026985003922729</c:v>
                </c:pt>
                <c:pt idx="38">
                  <c:v>6.223066737818967</c:v>
                </c:pt>
                <c:pt idx="39">
                  <c:v>6.1320227344127511</c:v>
                </c:pt>
                <c:pt idx="40">
                  <c:v>6.2643582438801033</c:v>
                </c:pt>
                <c:pt idx="41">
                  <c:v>6.231723453484733</c:v>
                </c:pt>
                <c:pt idx="42">
                  <c:v>6.2352113621110696</c:v>
                </c:pt>
                <c:pt idx="43">
                  <c:v>6.205004452507267</c:v>
                </c:pt>
                <c:pt idx="44">
                  <c:v>6.275598591110608</c:v>
                </c:pt>
                <c:pt idx="45">
                  <c:v>6.2334354245664549</c:v>
                </c:pt>
                <c:pt idx="46">
                  <c:v>6.1675525342271502</c:v>
                </c:pt>
                <c:pt idx="47">
                  <c:v>6.2240949733807289</c:v>
                </c:pt>
                <c:pt idx="48">
                  <c:v>6.2533870504138198</c:v>
                </c:pt>
              </c:numCache>
            </c:numRef>
          </c:xVal>
          <c:yVal>
            <c:numRef>
              <c:f>RUT_data!$G$466:$BC$466</c:f>
              <c:numCache>
                <c:formatCode>General</c:formatCode>
                <c:ptCount val="49"/>
                <c:pt idx="0">
                  <c:v>2.4858927232048966</c:v>
                </c:pt>
                <c:pt idx="1">
                  <c:v>2.5721576925004648</c:v>
                </c:pt>
                <c:pt idx="2">
                  <c:v>2.6405682256591514</c:v>
                </c:pt>
                <c:pt idx="3">
                  <c:v>2.6168611547021787</c:v>
                </c:pt>
                <c:pt idx="4">
                  <c:v>2.58867854794654</c:v>
                </c:pt>
                <c:pt idx="5">
                  <c:v>2.6356736149953091</c:v>
                </c:pt>
                <c:pt idx="6">
                  <c:v>2.6075972684725266</c:v>
                </c:pt>
                <c:pt idx="7">
                  <c:v>2.6856777761582915</c:v>
                </c:pt>
                <c:pt idx="8">
                  <c:v>2.6469744500155525</c:v>
                </c:pt>
                <c:pt idx="9">
                  <c:v>2.6019784442492511</c:v>
                </c:pt>
                <c:pt idx="10">
                  <c:v>2.6040870470877229</c:v>
                </c:pt>
                <c:pt idx="11">
                  <c:v>2.5573231535634187</c:v>
                </c:pt>
                <c:pt idx="12">
                  <c:v>2.5023739822496962</c:v>
                </c:pt>
                <c:pt idx="13">
                  <c:v>2.5487978702652248</c:v>
                </c:pt>
                <c:pt idx="14">
                  <c:v>2.6262490567787125</c:v>
                </c:pt>
                <c:pt idx="15">
                  <c:v>2.6273380262797148</c:v>
                </c:pt>
                <c:pt idx="16">
                  <c:v>2.6320048232282844</c:v>
                </c:pt>
                <c:pt idx="17">
                  <c:v>2.6863853053537214</c:v>
                </c:pt>
                <c:pt idx="18">
                  <c:v>2.6614307574456242</c:v>
                </c:pt>
                <c:pt idx="19">
                  <c:v>2.6876976347274382</c:v>
                </c:pt>
                <c:pt idx="20">
                  <c:v>2.6557106601472795</c:v>
                </c:pt>
                <c:pt idx="21">
                  <c:v>2.7035302195103164</c:v>
                </c:pt>
                <c:pt idx="22">
                  <c:v>2.7670739491350647</c:v>
                </c:pt>
                <c:pt idx="23">
                  <c:v>2.5718565761383712</c:v>
                </c:pt>
                <c:pt idx="24">
                  <c:v>2.7294189595254705</c:v>
                </c:pt>
                <c:pt idx="25">
                  <c:v>2.7408760473956151</c:v>
                </c:pt>
                <c:pt idx="26">
                  <c:v>2.7705063378902035</c:v>
                </c:pt>
                <c:pt idx="27">
                  <c:v>2.8862472605756584</c:v>
                </c:pt>
                <c:pt idx="28">
                  <c:v>2.8892794644899817</c:v>
                </c:pt>
                <c:pt idx="29">
                  <c:v>2.8809725827986985</c:v>
                </c:pt>
                <c:pt idx="30">
                  <c:v>3.0229240194709757</c:v>
                </c:pt>
                <c:pt idx="31">
                  <c:v>2.9939358952774122</c:v>
                </c:pt>
                <c:pt idx="32">
                  <c:v>2.8466930261779946</c:v>
                </c:pt>
                <c:pt idx="33">
                  <c:v>3.028066493650428</c:v>
                </c:pt>
                <c:pt idx="34">
                  <c:v>3.0345971220324008</c:v>
                </c:pt>
                <c:pt idx="35">
                  <c:v>3.0986905648112777</c:v>
                </c:pt>
                <c:pt idx="36">
                  <c:v>3.2092833418345554</c:v>
                </c:pt>
                <c:pt idx="37">
                  <c:v>3.2741593182044686</c:v>
                </c:pt>
                <c:pt idx="38">
                  <c:v>3.2161857875049424</c:v>
                </c:pt>
                <c:pt idx="39">
                  <c:v>3.1452020739219164</c:v>
                </c:pt>
                <c:pt idx="40">
                  <c:v>3.2937350546549995</c:v>
                </c:pt>
                <c:pt idx="41">
                  <c:v>3.2939100990528125</c:v>
                </c:pt>
                <c:pt idx="42">
                  <c:v>3.3282037515987009</c:v>
                </c:pt>
                <c:pt idx="43">
                  <c:v>3.3322488882778623</c:v>
                </c:pt>
                <c:pt idx="44">
                  <c:v>3.410475709802852</c:v>
                </c:pt>
                <c:pt idx="45">
                  <c:v>3.3829114165245633</c:v>
                </c:pt>
                <c:pt idx="46">
                  <c:v>3.3319097597274006</c:v>
                </c:pt>
                <c:pt idx="47">
                  <c:v>3.3997966806962876</c:v>
                </c:pt>
                <c:pt idx="48">
                  <c:v>3.4428409042549157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E8-4F7E-873E-C292D28663BA}"/>
            </c:ext>
          </c:extLst>
        </c:ser>
        <c:ser>
          <c:idx val="7"/>
          <c:order val="7"/>
          <c:tx>
            <c:strRef>
              <c:f>RUT_data!$F$467</c:f>
              <c:strCache>
                <c:ptCount val="1"/>
                <c:pt idx="0">
                  <c:v>Comoros</c:v>
                </c:pt>
              </c:strCache>
            </c:strRef>
          </c:tx>
          <c:marker>
            <c:symbol val="none"/>
          </c:marker>
          <c:xVal>
            <c:numRef>
              <c:f>RUT_data!$G$467:$BC$467</c:f>
              <c:numCache>
                <c:formatCode>General</c:formatCode>
                <c:ptCount val="49"/>
                <c:pt idx="0">
                  <c:v>6.0070664906355793</c:v>
                </c:pt>
                <c:pt idx="1">
                  <c:v>5.9988452245776793</c:v>
                </c:pt>
                <c:pt idx="2">
                  <c:v>6.0933416089624224</c:v>
                </c:pt>
                <c:pt idx="3">
                  <c:v>6.0929892742305727</c:v>
                </c:pt>
                <c:pt idx="4">
                  <c:v>6.0908935488902882</c:v>
                </c:pt>
                <c:pt idx="5">
                  <c:v>6.0884156769139572</c:v>
                </c:pt>
                <c:pt idx="6">
                  <c:v>6.078514400762808</c:v>
                </c:pt>
                <c:pt idx="7">
                  <c:v>6.0695693755483688</c:v>
                </c:pt>
                <c:pt idx="8">
                  <c:v>6.0966327365800055</c:v>
                </c:pt>
                <c:pt idx="9">
                  <c:v>6.0460490586023692</c:v>
                </c:pt>
                <c:pt idx="10">
                  <c:v>6.0569633185079104</c:v>
                </c:pt>
                <c:pt idx="11">
                  <c:v>6.0311465990011639</c:v>
                </c:pt>
                <c:pt idx="12">
                  <c:v>6.0134638016826027</c:v>
                </c:pt>
                <c:pt idx="13">
                  <c:v>6.0557725003869862</c:v>
                </c:pt>
                <c:pt idx="14">
                  <c:v>6.0335798226267903</c:v>
                </c:pt>
                <c:pt idx="15">
                  <c:v>5.9986734907401713</c:v>
                </c:pt>
                <c:pt idx="16">
                  <c:v>6.0248171645813331</c:v>
                </c:pt>
                <c:pt idx="17">
                  <c:v>5.9955645223195972</c:v>
                </c:pt>
                <c:pt idx="18">
                  <c:v>5.9644666244952225</c:v>
                </c:pt>
                <c:pt idx="19">
                  <c:v>5.956410142824117</c:v>
                </c:pt>
                <c:pt idx="20">
                  <c:v>5.8547535015660799</c:v>
                </c:pt>
                <c:pt idx="21">
                  <c:v>5.9024610151044294</c:v>
                </c:pt>
                <c:pt idx="22">
                  <c:v>5.8984062159532069</c:v>
                </c:pt>
                <c:pt idx="23">
                  <c:v>5.8189409866402801</c:v>
                </c:pt>
                <c:pt idx="24">
                  <c:v>5.8357605782182977</c:v>
                </c:pt>
                <c:pt idx="25">
                  <c:v>5.8547224307089873</c:v>
                </c:pt>
                <c:pt idx="26">
                  <c:v>5.9057726455479962</c:v>
                </c:pt>
                <c:pt idx="27">
                  <c:v>5.9172253797057257</c:v>
                </c:pt>
                <c:pt idx="28">
                  <c:v>5.8975492273672199</c:v>
                </c:pt>
                <c:pt idx="29">
                  <c:v>5.9533010526797661</c:v>
                </c:pt>
                <c:pt idx="30">
                  <c:v>5.944471679875825</c:v>
                </c:pt>
                <c:pt idx="31">
                  <c:v>5.9581680947879043</c:v>
                </c:pt>
                <c:pt idx="32">
                  <c:v>5.9668538277159948</c:v>
                </c:pt>
                <c:pt idx="33">
                  <c:v>5.9491281745138815</c:v>
                </c:pt>
                <c:pt idx="34">
                  <c:v>5.9285562753388605</c:v>
                </c:pt>
                <c:pt idx="35">
                  <c:v>5.9345527821645812</c:v>
                </c:pt>
                <c:pt idx="36">
                  <c:v>5.8958225512525102</c:v>
                </c:pt>
                <c:pt idx="37">
                  <c:v>5.9280378820669011</c:v>
                </c:pt>
                <c:pt idx="38">
                  <c:v>5.9245599555791211</c:v>
                </c:pt>
                <c:pt idx="39">
                  <c:v>5.9272222783796282</c:v>
                </c:pt>
                <c:pt idx="40">
                  <c:v>5.9206640363316074</c:v>
                </c:pt>
                <c:pt idx="41">
                  <c:v>5.8923652532248409</c:v>
                </c:pt>
                <c:pt idx="42">
                  <c:v>5.9069512757538227</c:v>
                </c:pt>
                <c:pt idx="43">
                  <c:v>5.9791122549065534</c:v>
                </c:pt>
                <c:pt idx="44">
                  <c:v>5.8369078019413694</c:v>
                </c:pt>
                <c:pt idx="45">
                  <c:v>5.8515988493504194</c:v>
                </c:pt>
                <c:pt idx="46">
                  <c:v>5.8109072866860165</c:v>
                </c:pt>
                <c:pt idx="47">
                  <c:v>5.7734714001376517</c:v>
                </c:pt>
                <c:pt idx="48">
                  <c:v>5.7412804321631583</c:v>
                </c:pt>
              </c:numCache>
            </c:numRef>
          </c:xVal>
          <c:yVal>
            <c:numRef>
              <c:f>RUT_data!$G$468:$BC$468</c:f>
              <c:numCache>
                <c:formatCode>General</c:formatCode>
                <c:ptCount val="49"/>
                <c:pt idx="0">
                  <c:v>6.2824774508370398</c:v>
                </c:pt>
                <c:pt idx="1">
                  <c:v>6.2757638160207021</c:v>
                </c:pt>
                <c:pt idx="2">
                  <c:v>6.3550412007567223</c:v>
                </c:pt>
                <c:pt idx="3">
                  <c:v>6.3605194908601792</c:v>
                </c:pt>
                <c:pt idx="4">
                  <c:v>6.3399701973813984</c:v>
                </c:pt>
                <c:pt idx="5">
                  <c:v>6.331893756865548</c:v>
                </c:pt>
                <c:pt idx="6">
                  <c:v>6.3593854987665885</c:v>
                </c:pt>
                <c:pt idx="7">
                  <c:v>6.4033566463561034</c:v>
                </c:pt>
                <c:pt idx="8">
                  <c:v>6.4423423787588483</c:v>
                </c:pt>
                <c:pt idx="9">
                  <c:v>6.4070467758431056</c:v>
                </c:pt>
                <c:pt idx="10">
                  <c:v>6.434676656516733</c:v>
                </c:pt>
                <c:pt idx="11">
                  <c:v>6.4374566585748925</c:v>
                </c:pt>
                <c:pt idx="12">
                  <c:v>6.4295621660921354</c:v>
                </c:pt>
                <c:pt idx="13">
                  <c:v>6.4766323586703551</c:v>
                </c:pt>
                <c:pt idx="14">
                  <c:v>6.4854679892086775</c:v>
                </c:pt>
                <c:pt idx="15">
                  <c:v>6.4981246088482818</c:v>
                </c:pt>
                <c:pt idx="16">
                  <c:v>6.5270361804183814</c:v>
                </c:pt>
                <c:pt idx="17">
                  <c:v>6.4876874462784198</c:v>
                </c:pt>
                <c:pt idx="18">
                  <c:v>6.4415882871208421</c:v>
                </c:pt>
                <c:pt idx="19">
                  <c:v>6.4517789184526926</c:v>
                </c:pt>
                <c:pt idx="20">
                  <c:v>6.3780797733825443</c:v>
                </c:pt>
                <c:pt idx="21">
                  <c:v>6.4158725620722565</c:v>
                </c:pt>
                <c:pt idx="22">
                  <c:v>6.4398870029788222</c:v>
                </c:pt>
                <c:pt idx="23">
                  <c:v>6.3916117060427062</c:v>
                </c:pt>
                <c:pt idx="24">
                  <c:v>6.304897916136075</c:v>
                </c:pt>
                <c:pt idx="25">
                  <c:v>6.3214404067193257</c:v>
                </c:pt>
                <c:pt idx="26">
                  <c:v>6.3421143285407142</c:v>
                </c:pt>
                <c:pt idx="27">
                  <c:v>6.3624592580997925</c:v>
                </c:pt>
                <c:pt idx="28">
                  <c:v>6.3501893274652286</c:v>
                </c:pt>
                <c:pt idx="29">
                  <c:v>6.3909450591521653</c:v>
                </c:pt>
                <c:pt idx="30">
                  <c:v>6.4018595710758373</c:v>
                </c:pt>
                <c:pt idx="31">
                  <c:v>6.4203386530066631</c:v>
                </c:pt>
                <c:pt idx="32">
                  <c:v>6.4443224925144422</c:v>
                </c:pt>
                <c:pt idx="33">
                  <c:v>6.3975713159406746</c:v>
                </c:pt>
                <c:pt idx="34">
                  <c:v>6.3792940570358052</c:v>
                </c:pt>
                <c:pt idx="35">
                  <c:v>6.3479395061668562</c:v>
                </c:pt>
                <c:pt idx="36">
                  <c:v>6.3045098261008743</c:v>
                </c:pt>
                <c:pt idx="37">
                  <c:v>6.3067505522553926</c:v>
                </c:pt>
                <c:pt idx="38">
                  <c:v>6.3187742211854321</c:v>
                </c:pt>
                <c:pt idx="39">
                  <c:v>6.2918653919675371</c:v>
                </c:pt>
                <c:pt idx="40">
                  <c:v>6.2633304171161477</c:v>
                </c:pt>
                <c:pt idx="41">
                  <c:v>6.2650082809657786</c:v>
                </c:pt>
                <c:pt idx="42">
                  <c:v>6.3245163207609325</c:v>
                </c:pt>
                <c:pt idx="43">
                  <c:v>6.4046860897861411</c:v>
                </c:pt>
                <c:pt idx="44">
                  <c:v>6.3553521179693346</c:v>
                </c:pt>
                <c:pt idx="45">
                  <c:v>6.3522348969572899</c:v>
                </c:pt>
                <c:pt idx="46">
                  <c:v>6.3548273867232172</c:v>
                </c:pt>
                <c:pt idx="47">
                  <c:v>6.2443516039388207</c:v>
                </c:pt>
                <c:pt idx="48">
                  <c:v>6.1829341881173168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E8-4F7E-873E-C292D28663BA}"/>
            </c:ext>
          </c:extLst>
        </c:ser>
        <c:ser>
          <c:idx val="8"/>
          <c:order val="8"/>
          <c:tx>
            <c:strRef>
              <c:f>RUT_data!$F$469</c:f>
              <c:strCache>
                <c:ptCount val="1"/>
                <c:pt idx="0">
                  <c:v>Congo</c:v>
                </c:pt>
              </c:strCache>
            </c:strRef>
          </c:tx>
          <c:marker>
            <c:symbol val="none"/>
          </c:marker>
          <c:xVal>
            <c:numRef>
              <c:f>RUT_data!$G$469:$BC$469</c:f>
              <c:numCache>
                <c:formatCode>General</c:formatCode>
                <c:ptCount val="49"/>
                <c:pt idx="0">
                  <c:v>6.1234945233779801</c:v>
                </c:pt>
                <c:pt idx="1">
                  <c:v>6.1292983641840477</c:v>
                </c:pt>
                <c:pt idx="2">
                  <c:v>6.1330203186460626</c:v>
                </c:pt>
                <c:pt idx="3">
                  <c:v>6.14781005096751</c:v>
                </c:pt>
                <c:pt idx="4">
                  <c:v>6.1671601210694584</c:v>
                </c:pt>
                <c:pt idx="5">
                  <c:v>6.1681631439854483</c:v>
                </c:pt>
                <c:pt idx="6">
                  <c:v>6.2245871943326474</c:v>
                </c:pt>
                <c:pt idx="7">
                  <c:v>6.1998962091868615</c:v>
                </c:pt>
                <c:pt idx="8">
                  <c:v>6.1711387961205304</c:v>
                </c:pt>
                <c:pt idx="9">
                  <c:v>6.1447867695060436</c:v>
                </c:pt>
                <c:pt idx="10">
                  <c:v>6.1581169320528542</c:v>
                </c:pt>
                <c:pt idx="11">
                  <c:v>6.1052783953669598</c:v>
                </c:pt>
                <c:pt idx="12">
                  <c:v>6.1181656612905293</c:v>
                </c:pt>
                <c:pt idx="13">
                  <c:v>6.0719968171584258</c:v>
                </c:pt>
                <c:pt idx="14">
                  <c:v>6.0851429977540077</c:v>
                </c:pt>
                <c:pt idx="15">
                  <c:v>6.0947769818212869</c:v>
                </c:pt>
                <c:pt idx="16">
                  <c:v>6.1002113291648445</c:v>
                </c:pt>
                <c:pt idx="17">
                  <c:v>6.0730915923629256</c:v>
                </c:pt>
                <c:pt idx="18">
                  <c:v>6.0856494654879487</c:v>
                </c:pt>
                <c:pt idx="19">
                  <c:v>6.0903463123481769</c:v>
                </c:pt>
                <c:pt idx="20">
                  <c:v>6.1144778841685481</c:v>
                </c:pt>
                <c:pt idx="21">
                  <c:v>6.1402200945496785</c:v>
                </c:pt>
                <c:pt idx="22">
                  <c:v>6.120635485215157</c:v>
                </c:pt>
                <c:pt idx="23">
                  <c:v>6.1417155393736325</c:v>
                </c:pt>
                <c:pt idx="24">
                  <c:v>6.1759941495070603</c:v>
                </c:pt>
                <c:pt idx="25">
                  <c:v>6.1531412016170393</c:v>
                </c:pt>
                <c:pt idx="26">
                  <c:v>6.1658905534256689</c:v>
                </c:pt>
                <c:pt idx="27">
                  <c:v>6.1803758354780536</c:v>
                </c:pt>
                <c:pt idx="28">
                  <c:v>6.1521225475051846</c:v>
                </c:pt>
                <c:pt idx="29">
                  <c:v>6.1428501420289781</c:v>
                </c:pt>
                <c:pt idx="30">
                  <c:v>6.100244541537081</c:v>
                </c:pt>
                <c:pt idx="31">
                  <c:v>6.1107635738421475</c:v>
                </c:pt>
                <c:pt idx="32">
                  <c:v>6.1205019553793631</c:v>
                </c:pt>
                <c:pt idx="33">
                  <c:v>6.1727259928264795</c:v>
                </c:pt>
                <c:pt idx="34">
                  <c:v>6.2231684312441153</c:v>
                </c:pt>
                <c:pt idx="35">
                  <c:v>6.2452672859095664</c:v>
                </c:pt>
                <c:pt idx="36">
                  <c:v>6.2469500498854291</c:v>
                </c:pt>
                <c:pt idx="37">
                  <c:v>6.2379585957371626</c:v>
                </c:pt>
                <c:pt idx="38">
                  <c:v>6.2976316553407026</c:v>
                </c:pt>
                <c:pt idx="39">
                  <c:v>6.3083892564841895</c:v>
                </c:pt>
                <c:pt idx="40">
                  <c:v>6.3182635899235224</c:v>
                </c:pt>
                <c:pt idx="41">
                  <c:v>6.3478459697126723</c:v>
                </c:pt>
                <c:pt idx="42">
                  <c:v>6.37188207185772</c:v>
                </c:pt>
                <c:pt idx="43">
                  <c:v>6.434616167252682</c:v>
                </c:pt>
                <c:pt idx="44">
                  <c:v>6.458731592183331</c:v>
                </c:pt>
                <c:pt idx="45">
                  <c:v>6.5123620854420201</c:v>
                </c:pt>
                <c:pt idx="46">
                  <c:v>6.4671256861115944</c:v>
                </c:pt>
                <c:pt idx="47">
                  <c:v>6.5131355863208045</c:v>
                </c:pt>
                <c:pt idx="48">
                  <c:v>6.5959981255569353</c:v>
                </c:pt>
              </c:numCache>
            </c:numRef>
          </c:xVal>
          <c:yVal>
            <c:numRef>
              <c:f>RUT_data!$G$470:$BC$470</c:f>
              <c:numCache>
                <c:formatCode>General</c:formatCode>
                <c:ptCount val="49"/>
                <c:pt idx="0">
                  <c:v>2.5448344987578495</c:v>
                </c:pt>
                <c:pt idx="1">
                  <c:v>2.5689927708178981</c:v>
                </c:pt>
                <c:pt idx="2">
                  <c:v>2.5887365888303253</c:v>
                </c:pt>
                <c:pt idx="3">
                  <c:v>2.6246439084782911</c:v>
                </c:pt>
                <c:pt idx="4">
                  <c:v>2.6619588348841794</c:v>
                </c:pt>
                <c:pt idx="5">
                  <c:v>2.6837977513415967</c:v>
                </c:pt>
                <c:pt idx="6">
                  <c:v>2.7594555429248162</c:v>
                </c:pt>
                <c:pt idx="7">
                  <c:v>2.756721054490372</c:v>
                </c:pt>
                <c:pt idx="8">
                  <c:v>2.7470706178286686</c:v>
                </c:pt>
                <c:pt idx="9">
                  <c:v>2.7449737021220759</c:v>
                </c:pt>
                <c:pt idx="10">
                  <c:v>2.7705014815116127</c:v>
                </c:pt>
                <c:pt idx="11">
                  <c:v>2.7335041307514909</c:v>
                </c:pt>
                <c:pt idx="12">
                  <c:v>2.7636860905026643</c:v>
                </c:pt>
                <c:pt idx="13">
                  <c:v>2.7320001512771275</c:v>
                </c:pt>
                <c:pt idx="14">
                  <c:v>2.7605483196815288</c:v>
                </c:pt>
                <c:pt idx="15">
                  <c:v>2.7863895014044133</c:v>
                </c:pt>
                <c:pt idx="16">
                  <c:v>2.8065462662166376</c:v>
                </c:pt>
                <c:pt idx="17">
                  <c:v>2.7946755314893967</c:v>
                </c:pt>
                <c:pt idx="18">
                  <c:v>2.8223343851244014</c:v>
                </c:pt>
                <c:pt idx="19">
                  <c:v>2.8449345174742926</c:v>
                </c:pt>
                <c:pt idx="20">
                  <c:v>2.8835106911457791</c:v>
                </c:pt>
                <c:pt idx="21">
                  <c:v>2.9285222815145877</c:v>
                </c:pt>
                <c:pt idx="22">
                  <c:v>2.9206556276297255</c:v>
                </c:pt>
                <c:pt idx="23">
                  <c:v>2.9523683366798337</c:v>
                </c:pt>
                <c:pt idx="24">
                  <c:v>2.9974685994504378</c:v>
                </c:pt>
                <c:pt idx="25">
                  <c:v>2.9770817474746418</c:v>
                </c:pt>
                <c:pt idx="26">
                  <c:v>2.9986140411889077</c:v>
                </c:pt>
                <c:pt idx="27">
                  <c:v>3.0283816094667606</c:v>
                </c:pt>
                <c:pt idx="28">
                  <c:v>3.0111816156911009</c:v>
                </c:pt>
                <c:pt idx="29">
                  <c:v>3.0127207433224861</c:v>
                </c:pt>
                <c:pt idx="30">
                  <c:v>2.98330991279368</c:v>
                </c:pt>
                <c:pt idx="31">
                  <c:v>3.0045722724323225</c:v>
                </c:pt>
                <c:pt idx="32">
                  <c:v>3.0234929806109871</c:v>
                </c:pt>
                <c:pt idx="33">
                  <c:v>3.08454737100779</c:v>
                </c:pt>
                <c:pt idx="34">
                  <c:v>3.1642427148254186</c:v>
                </c:pt>
                <c:pt idx="35">
                  <c:v>3.1982679966638226</c:v>
                </c:pt>
                <c:pt idx="36">
                  <c:v>3.2041796104719751</c:v>
                </c:pt>
                <c:pt idx="37">
                  <c:v>3.2038000260151831</c:v>
                </c:pt>
                <c:pt idx="38">
                  <c:v>3.2729022617458106</c:v>
                </c:pt>
                <c:pt idx="39">
                  <c:v>3.2911101534016995</c:v>
                </c:pt>
                <c:pt idx="40">
                  <c:v>3.305635278395509</c:v>
                </c:pt>
                <c:pt idx="41">
                  <c:v>3.3387142465918127</c:v>
                </c:pt>
                <c:pt idx="42">
                  <c:v>3.3620455818433683</c:v>
                </c:pt>
                <c:pt idx="43">
                  <c:v>3.4253065631165138</c:v>
                </c:pt>
                <c:pt idx="44">
                  <c:v>3.4552841571745128</c:v>
                </c:pt>
                <c:pt idx="45">
                  <c:v>3.5138313919388819</c:v>
                </c:pt>
                <c:pt idx="46">
                  <c:v>3.4735251004664303</c:v>
                </c:pt>
                <c:pt idx="47">
                  <c:v>3.5235372413408315</c:v>
                </c:pt>
                <c:pt idx="48">
                  <c:v>3.6074650245079591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EE8-4F7E-873E-C292D28663BA}"/>
            </c:ext>
          </c:extLst>
        </c:ser>
        <c:ser>
          <c:idx val="9"/>
          <c:order val="9"/>
          <c:tx>
            <c:strRef>
              <c:f>RUT_data!$F$471</c:f>
              <c:strCache>
                <c:ptCount val="1"/>
                <c:pt idx="0">
                  <c:v>Benin</c:v>
                </c:pt>
              </c:strCache>
            </c:strRef>
          </c:tx>
          <c:marker>
            <c:symbol val="none"/>
          </c:marker>
          <c:xVal>
            <c:numRef>
              <c:f>RUT_data!$G$471:$BC$471</c:f>
              <c:numCache>
                <c:formatCode>General</c:formatCode>
                <c:ptCount val="49"/>
                <c:pt idx="0">
                  <c:v>6.3237666698060631</c:v>
                </c:pt>
                <c:pt idx="1">
                  <c:v>6.2447884252813024</c:v>
                </c:pt>
                <c:pt idx="2">
                  <c:v>6.2439889450296606</c:v>
                </c:pt>
                <c:pt idx="3">
                  <c:v>6.2843450550797968</c:v>
                </c:pt>
                <c:pt idx="4">
                  <c:v>6.2954490330245445</c:v>
                </c:pt>
                <c:pt idx="5">
                  <c:v>6.2582076272320286</c:v>
                </c:pt>
                <c:pt idx="6">
                  <c:v>6.3471060581445977</c:v>
                </c:pt>
                <c:pt idx="7">
                  <c:v>6.3985473570556275</c:v>
                </c:pt>
                <c:pt idx="8">
                  <c:v>6.3629876473192679</c:v>
                </c:pt>
                <c:pt idx="9">
                  <c:v>6.3783558808861445</c:v>
                </c:pt>
                <c:pt idx="10">
                  <c:v>6.4033257441185718</c:v>
                </c:pt>
                <c:pt idx="11">
                  <c:v>6.4028303345332498</c:v>
                </c:pt>
                <c:pt idx="12">
                  <c:v>6.4164161303001723</c:v>
                </c:pt>
                <c:pt idx="13">
                  <c:v>6.3462581162714358</c:v>
                </c:pt>
                <c:pt idx="14">
                  <c:v>6.3621053297358117</c:v>
                </c:pt>
                <c:pt idx="15">
                  <c:v>6.491645445581943</c:v>
                </c:pt>
                <c:pt idx="16">
                  <c:v>6.4751698819177657</c:v>
                </c:pt>
                <c:pt idx="17">
                  <c:v>6.562416171730626</c:v>
                </c:pt>
                <c:pt idx="18">
                  <c:v>6.616682248966006</c:v>
                </c:pt>
                <c:pt idx="19">
                  <c:v>6.5693370586756092</c:v>
                </c:pt>
                <c:pt idx="20">
                  <c:v>6.5273131969336422</c:v>
                </c:pt>
                <c:pt idx="21">
                  <c:v>6.5387199420007125</c:v>
                </c:pt>
                <c:pt idx="22">
                  <c:v>6.5365645822005227</c:v>
                </c:pt>
                <c:pt idx="23">
                  <c:v>6.74882161025094</c:v>
                </c:pt>
                <c:pt idx="24">
                  <c:v>6.7358512432161115</c:v>
                </c:pt>
                <c:pt idx="25">
                  <c:v>6.7878794157487885</c:v>
                </c:pt>
                <c:pt idx="26">
                  <c:v>6.5984534189940369</c:v>
                </c:pt>
                <c:pt idx="27">
                  <c:v>6.7267111933361203</c:v>
                </c:pt>
                <c:pt idx="28">
                  <c:v>6.7058945036751236</c:v>
                </c:pt>
                <c:pt idx="29">
                  <c:v>6.7088342442587141</c:v>
                </c:pt>
                <c:pt idx="30">
                  <c:v>6.747426555440418</c:v>
                </c:pt>
                <c:pt idx="31">
                  <c:v>6.6972092906135146</c:v>
                </c:pt>
                <c:pt idx="32">
                  <c:v>6.7843129127068682</c:v>
                </c:pt>
                <c:pt idx="33">
                  <c:v>6.7895390856463838</c:v>
                </c:pt>
                <c:pt idx="34">
                  <c:v>6.8594719522931591</c:v>
                </c:pt>
                <c:pt idx="35">
                  <c:v>6.9504499439410106</c:v>
                </c:pt>
                <c:pt idx="36">
                  <c:v>6.9894605926636659</c:v>
                </c:pt>
                <c:pt idx="37">
                  <c:v>6.998180088609713</c:v>
                </c:pt>
                <c:pt idx="38">
                  <c:v>7.0234252985194336</c:v>
                </c:pt>
                <c:pt idx="39">
                  <c:v>7.0723183244979095</c:v>
                </c:pt>
                <c:pt idx="40">
                  <c:v>7.0637646246481935</c:v>
                </c:pt>
                <c:pt idx="41">
                  <c:v>7.1303476294620252</c:v>
                </c:pt>
                <c:pt idx="42">
                  <c:v>7.1449917714277085</c:v>
                </c:pt>
                <c:pt idx="43">
                  <c:v>7.17722638780329</c:v>
                </c:pt>
                <c:pt idx="44">
                  <c:v>7.1287532545615484</c:v>
                </c:pt>
                <c:pt idx="45">
                  <c:v>7.0411171198319948</c:v>
                </c:pt>
                <c:pt idx="46">
                  <c:v>7.061205103398823</c:v>
                </c:pt>
                <c:pt idx="47">
                  <c:v>7.2049760046760589</c:v>
                </c:pt>
                <c:pt idx="48">
                  <c:v>7.1985277417094977</c:v>
                </c:pt>
              </c:numCache>
            </c:numRef>
          </c:xVal>
          <c:yVal>
            <c:numRef>
              <c:f>RUT_data!$G$472:$BC$472</c:f>
              <c:numCache>
                <c:formatCode>General</c:formatCode>
                <c:ptCount val="49"/>
                <c:pt idx="0">
                  <c:v>5.6272387962939376</c:v>
                </c:pt>
                <c:pt idx="1">
                  <c:v>5.5285127742823699</c:v>
                </c:pt>
                <c:pt idx="2">
                  <c:v>5.5606491686266226</c:v>
                </c:pt>
                <c:pt idx="3">
                  <c:v>5.6461313598164837</c:v>
                </c:pt>
                <c:pt idx="4">
                  <c:v>5.6663614235140285</c:v>
                </c:pt>
                <c:pt idx="5">
                  <c:v>5.6680017655932637</c:v>
                </c:pt>
                <c:pt idx="6">
                  <c:v>5.7117585345975428</c:v>
                </c:pt>
                <c:pt idx="7">
                  <c:v>5.7887377925714114</c:v>
                </c:pt>
                <c:pt idx="8">
                  <c:v>5.7628169743795965</c:v>
                </c:pt>
                <c:pt idx="9">
                  <c:v>5.7744750954541635</c:v>
                </c:pt>
                <c:pt idx="10">
                  <c:v>5.848184820369255</c:v>
                </c:pt>
                <c:pt idx="11">
                  <c:v>5.8344120681560092</c:v>
                </c:pt>
                <c:pt idx="12">
                  <c:v>5.8597847557893097</c:v>
                </c:pt>
                <c:pt idx="13">
                  <c:v>5.8289243644191364</c:v>
                </c:pt>
                <c:pt idx="14">
                  <c:v>5.9222885725894265</c:v>
                </c:pt>
                <c:pt idx="15">
                  <c:v>6.0367123555131581</c:v>
                </c:pt>
                <c:pt idx="16">
                  <c:v>5.9765040498210853</c:v>
                </c:pt>
                <c:pt idx="17">
                  <c:v>5.9141715642543593</c:v>
                </c:pt>
                <c:pt idx="18">
                  <c:v>5.977499117315408</c:v>
                </c:pt>
                <c:pt idx="19">
                  <c:v>6.0124587226220507</c:v>
                </c:pt>
                <c:pt idx="20">
                  <c:v>5.9314136883427251</c:v>
                </c:pt>
                <c:pt idx="21">
                  <c:v>5.9565931105619017</c:v>
                </c:pt>
                <c:pt idx="22">
                  <c:v>5.946701909096233</c:v>
                </c:pt>
                <c:pt idx="23">
                  <c:v>6.1277145864981168</c:v>
                </c:pt>
                <c:pt idx="24">
                  <c:v>6.0812920348557622</c:v>
                </c:pt>
                <c:pt idx="25">
                  <c:v>6.1188754229488271</c:v>
                </c:pt>
                <c:pt idx="26">
                  <c:v>6.0427341184537262</c:v>
                </c:pt>
                <c:pt idx="27">
                  <c:v>6.0999913706697901</c:v>
                </c:pt>
                <c:pt idx="28">
                  <c:v>6.141485253813026</c:v>
                </c:pt>
                <c:pt idx="29">
                  <c:v>6.1547082531019059</c:v>
                </c:pt>
                <c:pt idx="30">
                  <c:v>6.1937110766521739</c:v>
                </c:pt>
                <c:pt idx="31">
                  <c:v>6.2005815912929956</c:v>
                </c:pt>
                <c:pt idx="32">
                  <c:v>6.2790297166308466</c:v>
                </c:pt>
                <c:pt idx="33">
                  <c:v>6.2683948008305785</c:v>
                </c:pt>
                <c:pt idx="34">
                  <c:v>6.2874923986310307</c:v>
                </c:pt>
                <c:pt idx="35">
                  <c:v>6.3142503665951448</c:v>
                </c:pt>
                <c:pt idx="36">
                  <c:v>6.3068624721218622</c:v>
                </c:pt>
                <c:pt idx="37">
                  <c:v>6.3021961781370033</c:v>
                </c:pt>
                <c:pt idx="38">
                  <c:v>6.3184343106925747</c:v>
                </c:pt>
                <c:pt idx="39">
                  <c:v>6.3565351350505495</c:v>
                </c:pt>
                <c:pt idx="40">
                  <c:v>6.3573032016020274</c:v>
                </c:pt>
                <c:pt idx="41">
                  <c:v>6.3502692033280148</c:v>
                </c:pt>
                <c:pt idx="42">
                  <c:v>6.435926596227052</c:v>
                </c:pt>
                <c:pt idx="43">
                  <c:v>6.4668425440523603</c:v>
                </c:pt>
                <c:pt idx="44">
                  <c:v>6.43868804877006</c:v>
                </c:pt>
                <c:pt idx="45">
                  <c:v>6.5120908150885439</c:v>
                </c:pt>
                <c:pt idx="46">
                  <c:v>6.4243914734107177</c:v>
                </c:pt>
                <c:pt idx="47">
                  <c:v>6.5176284960821187</c:v>
                </c:pt>
                <c:pt idx="48">
                  <c:v>6.5802782778588611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EE8-4F7E-873E-C292D28663BA}"/>
            </c:ext>
          </c:extLst>
        </c:ser>
        <c:ser>
          <c:idx val="10"/>
          <c:order val="10"/>
          <c:tx>
            <c:strRef>
              <c:f>RUT_data!$F$473</c:f>
              <c:strCache>
                <c:ptCount val="1"/>
                <c:pt idx="0">
                  <c:v>Equatorial Guinea</c:v>
                </c:pt>
              </c:strCache>
            </c:strRef>
          </c:tx>
          <c:marker>
            <c:symbol val="none"/>
          </c:marker>
          <c:xVal>
            <c:numRef>
              <c:f>RUT_data!$G$473:$BC$473</c:f>
              <c:numCache>
                <c:formatCode>General</c:formatCode>
                <c:ptCount val="49"/>
                <c:pt idx="0">
                  <c:v>6.2173526066532512</c:v>
                </c:pt>
                <c:pt idx="1">
                  <c:v>6.3489041240135391</c:v>
                </c:pt>
                <c:pt idx="2">
                  <c:v>6.3578496571087335</c:v>
                </c:pt>
                <c:pt idx="3">
                  <c:v>6.4254373328389018</c:v>
                </c:pt>
                <c:pt idx="4">
                  <c:v>6.3934013289063953</c:v>
                </c:pt>
                <c:pt idx="5">
                  <c:v>6.4207100983002778</c:v>
                </c:pt>
                <c:pt idx="6">
                  <c:v>6.3619529823988046</c:v>
                </c:pt>
                <c:pt idx="7">
                  <c:v>6.4067380849140205</c:v>
                </c:pt>
                <c:pt idx="8">
                  <c:v>6.219719829620324</c:v>
                </c:pt>
                <c:pt idx="9">
                  <c:v>6.3651121740147216</c:v>
                </c:pt>
                <c:pt idx="10">
                  <c:v>6.1381195359698602</c:v>
                </c:pt>
                <c:pt idx="11">
                  <c:v>5.8362835228558883</c:v>
                </c:pt>
                <c:pt idx="12">
                  <c:v>5.9532515825948193</c:v>
                </c:pt>
                <c:pt idx="13">
                  <c:v>6.0333375495058323</c:v>
                </c:pt>
                <c:pt idx="14">
                  <c:v>5.9439982468700014</c:v>
                </c:pt>
                <c:pt idx="15">
                  <c:v>5.8454311865200737</c:v>
                </c:pt>
                <c:pt idx="16">
                  <c:v>5.863249488110692</c:v>
                </c:pt>
                <c:pt idx="17">
                  <c:v>5.9205676823255926</c:v>
                </c:pt>
                <c:pt idx="18">
                  <c:v>5.9474860605654927</c:v>
                </c:pt>
                <c:pt idx="19">
                  <c:v>6.0095829943114181</c:v>
                </c:pt>
                <c:pt idx="20">
                  <c:v>6.0556619008996622</c:v>
                </c:pt>
                <c:pt idx="21">
                  <c:v>5.9020579593923976</c:v>
                </c:pt>
                <c:pt idx="22">
                  <c:v>5.8408897831389872</c:v>
                </c:pt>
                <c:pt idx="23">
                  <c:v>5.8131573937136727</c:v>
                </c:pt>
                <c:pt idx="24">
                  <c:v>5.7421162697912544</c:v>
                </c:pt>
                <c:pt idx="25">
                  <c:v>5.7227177124067552</c:v>
                </c:pt>
                <c:pt idx="26">
                  <c:v>5.7709474940205574</c:v>
                </c:pt>
                <c:pt idx="27">
                  <c:v>5.7496093993205459</c:v>
                </c:pt>
                <c:pt idx="28">
                  <c:v>5.6681552970130502</c:v>
                </c:pt>
                <c:pt idx="29">
                  <c:v>5.893662840100002</c:v>
                </c:pt>
                <c:pt idx="30">
                  <c:v>5.8379405477523685</c:v>
                </c:pt>
                <c:pt idx="31">
                  <c:v>5.7698549064703393</c:v>
                </c:pt>
                <c:pt idx="32">
                  <c:v>5.6604347385284699</c:v>
                </c:pt>
                <c:pt idx="33">
                  <c:v>5.6982114296067454</c:v>
                </c:pt>
                <c:pt idx="34">
                  <c:v>5.6994370033966995</c:v>
                </c:pt>
                <c:pt idx="35">
                  <c:v>5.6908381650057906</c:v>
                </c:pt>
                <c:pt idx="36">
                  <c:v>5.662933770377534</c:v>
                </c:pt>
                <c:pt idx="37">
                  <c:v>5.6094444589630976</c:v>
                </c:pt>
                <c:pt idx="38">
                  <c:v>5.6077449772804675</c:v>
                </c:pt>
                <c:pt idx="39">
                  <c:v>5.617922802957354</c:v>
                </c:pt>
                <c:pt idx="40">
                  <c:v>5.5949405125890808</c:v>
                </c:pt>
                <c:pt idx="41">
                  <c:v>5.5429875484065265</c:v>
                </c:pt>
                <c:pt idx="42">
                  <c:v>5.5621887903060987</c:v>
                </c:pt>
                <c:pt idx="43">
                  <c:v>5.5516255596737532</c:v>
                </c:pt>
                <c:pt idx="44">
                  <c:v>5.5670872536518274</c:v>
                </c:pt>
                <c:pt idx="45">
                  <c:v>5.5691306855020555</c:v>
                </c:pt>
                <c:pt idx="46">
                  <c:v>5.652404115513054</c:v>
                </c:pt>
                <c:pt idx="47">
                  <c:v>5.600523627971099</c:v>
                </c:pt>
                <c:pt idx="48">
                  <c:v>5.597926573610728</c:v>
                </c:pt>
              </c:numCache>
            </c:numRef>
          </c:xVal>
          <c:yVal>
            <c:numRef>
              <c:f>RUT_data!$G$474:$BC$474</c:f>
              <c:numCache>
                <c:formatCode>General</c:formatCode>
                <c:ptCount val="49"/>
                <c:pt idx="0">
                  <c:v>5.2996277715647153</c:v>
                </c:pt>
                <c:pt idx="1">
                  <c:v>5.4373152601732624</c:v>
                </c:pt>
                <c:pt idx="2">
                  <c:v>5.4609352041977175</c:v>
                </c:pt>
                <c:pt idx="3">
                  <c:v>5.5358300703689212</c:v>
                </c:pt>
                <c:pt idx="4">
                  <c:v>5.5153553602997611</c:v>
                </c:pt>
                <c:pt idx="5">
                  <c:v>5.5512328466077143</c:v>
                </c:pt>
                <c:pt idx="6">
                  <c:v>5.4978263938324776</c:v>
                </c:pt>
                <c:pt idx="7">
                  <c:v>5.5018714942894436</c:v>
                </c:pt>
                <c:pt idx="8">
                  <c:v>5.3599428438589243</c:v>
                </c:pt>
                <c:pt idx="9">
                  <c:v>5.4964462408360752</c:v>
                </c:pt>
                <c:pt idx="10">
                  <c:v>5.2191820100451274</c:v>
                </c:pt>
                <c:pt idx="11">
                  <c:v>4.9504504750039766</c:v>
                </c:pt>
                <c:pt idx="12">
                  <c:v>5.0047756011539875</c:v>
                </c:pt>
                <c:pt idx="13">
                  <c:v>5.0212125368796805</c:v>
                </c:pt>
                <c:pt idx="14">
                  <c:v>4.8589467304234182</c:v>
                </c:pt>
                <c:pt idx="15">
                  <c:v>4.7103692494988296</c:v>
                </c:pt>
                <c:pt idx="16">
                  <c:v>4.6935900546776237</c:v>
                </c:pt>
                <c:pt idx="17">
                  <c:v>4.7146544188297801</c:v>
                </c:pt>
                <c:pt idx="18">
                  <c:v>4.7392797440126415</c:v>
                </c:pt>
                <c:pt idx="19">
                  <c:v>4.8197393894138045</c:v>
                </c:pt>
                <c:pt idx="20">
                  <c:v>4.9233515241326806</c:v>
                </c:pt>
                <c:pt idx="21">
                  <c:v>4.8224854311826446</c:v>
                </c:pt>
                <c:pt idx="22">
                  <c:v>4.8494463288854872</c:v>
                </c:pt>
                <c:pt idx="23">
                  <c:v>4.8892552528077537</c:v>
                </c:pt>
                <c:pt idx="24">
                  <c:v>4.855188614633283</c:v>
                </c:pt>
                <c:pt idx="25">
                  <c:v>4.8726540012134683</c:v>
                </c:pt>
                <c:pt idx="26">
                  <c:v>4.9423524416244229</c:v>
                </c:pt>
                <c:pt idx="27">
                  <c:v>4.9406228183127885</c:v>
                </c:pt>
                <c:pt idx="28">
                  <c:v>4.8874465763655408</c:v>
                </c:pt>
                <c:pt idx="29">
                  <c:v>5.1225605995728314</c:v>
                </c:pt>
                <c:pt idx="30">
                  <c:v>5.1169065646050669</c:v>
                </c:pt>
                <c:pt idx="31">
                  <c:v>5.0346780398905491</c:v>
                </c:pt>
                <c:pt idx="32">
                  <c:v>4.9537050062026555</c:v>
                </c:pt>
                <c:pt idx="33">
                  <c:v>5.0813020517828829</c:v>
                </c:pt>
                <c:pt idx="34">
                  <c:v>5.1556909595137279</c:v>
                </c:pt>
                <c:pt idx="35">
                  <c:v>5.1859387278647731</c:v>
                </c:pt>
                <c:pt idx="36">
                  <c:v>5.1394668471281602</c:v>
                </c:pt>
                <c:pt idx="37">
                  <c:v>5.1646438337293077</c:v>
                </c:pt>
                <c:pt idx="38">
                  <c:v>5.1479975680585266</c:v>
                </c:pt>
                <c:pt idx="39">
                  <c:v>5.191380909555253</c:v>
                </c:pt>
                <c:pt idx="40">
                  <c:v>5.22358954370213</c:v>
                </c:pt>
                <c:pt idx="41">
                  <c:v>5.3034458512826808</c:v>
                </c:pt>
                <c:pt idx="42">
                  <c:v>5.3086872130964533</c:v>
                </c:pt>
                <c:pt idx="43">
                  <c:v>5.2857202912226269</c:v>
                </c:pt>
                <c:pt idx="44">
                  <c:v>5.3271122364915522</c:v>
                </c:pt>
                <c:pt idx="45">
                  <c:v>5.3932439291144618</c:v>
                </c:pt>
                <c:pt idx="46">
                  <c:v>5.4515086519247209</c:v>
                </c:pt>
                <c:pt idx="47">
                  <c:v>5.4580640155162321</c:v>
                </c:pt>
                <c:pt idx="48">
                  <c:v>5.4374850912103216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EE8-4F7E-873E-C292D28663BA}"/>
            </c:ext>
          </c:extLst>
        </c:ser>
        <c:ser>
          <c:idx val="11"/>
          <c:order val="11"/>
          <c:tx>
            <c:strRef>
              <c:f>RUT_data!$F$475</c:f>
              <c:strCache>
                <c:ptCount val="1"/>
                <c:pt idx="0">
                  <c:v>Ethiopia PDR</c:v>
                </c:pt>
              </c:strCache>
            </c:strRef>
          </c:tx>
          <c:marker>
            <c:symbol val="none"/>
          </c:marker>
          <c:xVal>
            <c:numRef>
              <c:f>RUT_data!$G$475:$AL$475</c:f>
              <c:numCache>
                <c:formatCode>General</c:formatCode>
                <c:ptCount val="32"/>
                <c:pt idx="0">
                  <c:v>5.8140149504709848</c:v>
                </c:pt>
                <c:pt idx="1">
                  <c:v>5.8164770154626941</c:v>
                </c:pt>
                <c:pt idx="2">
                  <c:v>5.8062537378302466</c:v>
                </c:pt>
                <c:pt idx="3">
                  <c:v>5.8166737119546408</c:v>
                </c:pt>
                <c:pt idx="4">
                  <c:v>5.8061293440802704</c:v>
                </c:pt>
                <c:pt idx="5">
                  <c:v>5.8086342212389965</c:v>
                </c:pt>
                <c:pt idx="6">
                  <c:v>5.8125691948947784</c:v>
                </c:pt>
                <c:pt idx="7">
                  <c:v>5.8077177371103561</c:v>
                </c:pt>
                <c:pt idx="8">
                  <c:v>5.8179470999167044</c:v>
                </c:pt>
                <c:pt idx="9">
                  <c:v>5.8243660883379418</c:v>
                </c:pt>
                <c:pt idx="10">
                  <c:v>5.7736600537483813</c:v>
                </c:pt>
                <c:pt idx="11">
                  <c:v>5.7492280750221276</c:v>
                </c:pt>
                <c:pt idx="12">
                  <c:v>5.700082944891105</c:v>
                </c:pt>
                <c:pt idx="13">
                  <c:v>5.6669564048688894</c:v>
                </c:pt>
                <c:pt idx="14">
                  <c:v>5.614622515503024</c:v>
                </c:pt>
                <c:pt idx="15">
                  <c:v>5.6570456716554451</c:v>
                </c:pt>
                <c:pt idx="16">
                  <c:v>5.6645521009885895</c:v>
                </c:pt>
                <c:pt idx="17">
                  <c:v>5.6476435721500948</c:v>
                </c:pt>
                <c:pt idx="18">
                  <c:v>5.7243424521901156</c:v>
                </c:pt>
                <c:pt idx="19">
                  <c:v>5.7946680243468167</c:v>
                </c:pt>
                <c:pt idx="20">
                  <c:v>5.751043726763859</c:v>
                </c:pt>
                <c:pt idx="21">
                  <c:v>5.7264554206462028</c:v>
                </c:pt>
                <c:pt idx="22">
                  <c:v>5.7645025076201355</c:v>
                </c:pt>
                <c:pt idx="23">
                  <c:v>5.6376209107362341</c:v>
                </c:pt>
                <c:pt idx="24">
                  <c:v>5.5574948956529626</c:v>
                </c:pt>
                <c:pt idx="25">
                  <c:v>5.6301905617146417</c:v>
                </c:pt>
                <c:pt idx="26">
                  <c:v>5.5571265716475304</c:v>
                </c:pt>
                <c:pt idx="27">
                  <c:v>5.5540242821678483</c:v>
                </c:pt>
                <c:pt idx="28">
                  <c:v>5.541296574498257</c:v>
                </c:pt>
                <c:pt idx="29">
                  <c:v>5.5402165807062227</c:v>
                </c:pt>
                <c:pt idx="30">
                  <c:v>5.5446935037912324</c:v>
                </c:pt>
                <c:pt idx="31">
                  <c:v>5.4577068363368015</c:v>
                </c:pt>
              </c:numCache>
            </c:numRef>
          </c:xVal>
          <c:yVal>
            <c:numRef>
              <c:f>RUT_data!$G$476:$AL$476</c:f>
              <c:numCache>
                <c:formatCode>General</c:formatCode>
                <c:ptCount val="32"/>
                <c:pt idx="0">
                  <c:v>4.0243343687147073</c:v>
                </c:pt>
                <c:pt idx="1">
                  <c:v>4.0402886485401357</c:v>
                </c:pt>
                <c:pt idx="2">
                  <c:v>4.0502236687169431</c:v>
                </c:pt>
                <c:pt idx="3">
                  <c:v>4.0814922837678065</c:v>
                </c:pt>
                <c:pt idx="4">
                  <c:v>4.0911755930359206</c:v>
                </c:pt>
                <c:pt idx="5">
                  <c:v>4.1138784694370827</c:v>
                </c:pt>
                <c:pt idx="6">
                  <c:v>4.1377518713479207</c:v>
                </c:pt>
                <c:pt idx="7">
                  <c:v>4.1526309722101153</c:v>
                </c:pt>
                <c:pt idx="8">
                  <c:v>4.1833754739289999</c:v>
                </c:pt>
                <c:pt idx="9">
                  <c:v>4.211066401563035</c:v>
                </c:pt>
                <c:pt idx="10">
                  <c:v>4.183099053481234</c:v>
                </c:pt>
                <c:pt idx="11">
                  <c:v>4.1893351310109805</c:v>
                </c:pt>
                <c:pt idx="12">
                  <c:v>4.1849865699921942</c:v>
                </c:pt>
                <c:pt idx="13">
                  <c:v>4.1760229221807093</c:v>
                </c:pt>
                <c:pt idx="14">
                  <c:v>4.1577967661142603</c:v>
                </c:pt>
                <c:pt idx="15">
                  <c:v>4.2211071080733253</c:v>
                </c:pt>
                <c:pt idx="16">
                  <c:v>4.2439326259747761</c:v>
                </c:pt>
                <c:pt idx="17">
                  <c:v>4.2346448721702687</c:v>
                </c:pt>
                <c:pt idx="18">
                  <c:v>4.3209373028858051</c:v>
                </c:pt>
                <c:pt idx="19">
                  <c:v>4.397353811719884</c:v>
                </c:pt>
                <c:pt idx="20">
                  <c:v>4.3823473582871619</c:v>
                </c:pt>
                <c:pt idx="21">
                  <c:v>4.3820685518545313</c:v>
                </c:pt>
                <c:pt idx="22">
                  <c:v>4.4414191676924597</c:v>
                </c:pt>
                <c:pt idx="23">
                  <c:v>4.3512473540489811</c:v>
                </c:pt>
                <c:pt idx="24">
                  <c:v>4.3044526632778135</c:v>
                </c:pt>
                <c:pt idx="25">
                  <c:v>4.4127113219592564</c:v>
                </c:pt>
                <c:pt idx="26">
                  <c:v>4.3795599732675212</c:v>
                </c:pt>
                <c:pt idx="27">
                  <c:v>4.4088897562929379</c:v>
                </c:pt>
                <c:pt idx="28">
                  <c:v>4.4368742710530116</c:v>
                </c:pt>
                <c:pt idx="29">
                  <c:v>4.4699021576839497</c:v>
                </c:pt>
                <c:pt idx="30">
                  <c:v>4.5184083837621625</c:v>
                </c:pt>
                <c:pt idx="31">
                  <c:v>4.4673499683925169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EE8-4F7E-873E-C292D28663BA}"/>
            </c:ext>
          </c:extLst>
        </c:ser>
        <c:ser>
          <c:idx val="12"/>
          <c:order val="12"/>
          <c:tx>
            <c:strRef>
              <c:f>RUT_data!$F$477</c:f>
              <c:strCache>
                <c:ptCount val="1"/>
                <c:pt idx="0">
                  <c:v>Djibouti</c:v>
                </c:pt>
              </c:strCache>
            </c:strRef>
          </c:tx>
          <c:marker>
            <c:symbol val="none"/>
          </c:marker>
          <c:xVal>
            <c:numRef>
              <c:f>RUT_data!$G$477:$BC$477</c:f>
              <c:numCache>
                <c:formatCode>General</c:formatCode>
                <c:ptCount val="49"/>
                <c:pt idx="0">
                  <c:v>5.4274986097584019</c:v>
                </c:pt>
                <c:pt idx="1">
                  <c:v>5.3829477490161883</c:v>
                </c:pt>
                <c:pt idx="2">
                  <c:v>5.3707653131076203</c:v>
                </c:pt>
                <c:pt idx="3">
                  <c:v>5.3292930860256202</c:v>
                </c:pt>
                <c:pt idx="4">
                  <c:v>5.2697147444867936</c:v>
                </c:pt>
                <c:pt idx="5">
                  <c:v>5.2942017662143499</c:v>
                </c:pt>
                <c:pt idx="6">
                  <c:v>5.2852526723307394</c:v>
                </c:pt>
                <c:pt idx="7">
                  <c:v>5.2921646907492725</c:v>
                </c:pt>
                <c:pt idx="8">
                  <c:v>5.3034394872556554</c:v>
                </c:pt>
                <c:pt idx="9">
                  <c:v>5.2831258472671641</c:v>
                </c:pt>
                <c:pt idx="10">
                  <c:v>5.2732138213221287</c:v>
                </c:pt>
                <c:pt idx="11">
                  <c:v>5.2732933671156896</c:v>
                </c:pt>
                <c:pt idx="12">
                  <c:v>5.2143243887883584</c:v>
                </c:pt>
                <c:pt idx="13">
                  <c:v>5.2213119424045251</c:v>
                </c:pt>
                <c:pt idx="14">
                  <c:v>5.1512991582765757</c:v>
                </c:pt>
                <c:pt idx="15">
                  <c:v>5.1873478010901568</c:v>
                </c:pt>
                <c:pt idx="16">
                  <c:v>5.0746748553703283</c:v>
                </c:pt>
                <c:pt idx="17">
                  <c:v>5.0372461291393202</c:v>
                </c:pt>
                <c:pt idx="18">
                  <c:v>5.2329760022096892</c:v>
                </c:pt>
                <c:pt idx="19">
                  <c:v>5.4268754753723787</c:v>
                </c:pt>
                <c:pt idx="20">
                  <c:v>5.3582926903950652</c:v>
                </c:pt>
                <c:pt idx="21">
                  <c:v>5.3397173452637459</c:v>
                </c:pt>
                <c:pt idx="22">
                  <c:v>5.4698569626275448</c:v>
                </c:pt>
                <c:pt idx="23">
                  <c:v>5.5311283232643831</c:v>
                </c:pt>
                <c:pt idx="24">
                  <c:v>5.6459821436015281</c:v>
                </c:pt>
                <c:pt idx="25">
                  <c:v>5.6628364645098177</c:v>
                </c:pt>
                <c:pt idx="26">
                  <c:v>5.6159037740282276</c:v>
                </c:pt>
                <c:pt idx="27">
                  <c:v>5.5854900500240205</c:v>
                </c:pt>
                <c:pt idx="28">
                  <c:v>5.7063033792828275</c:v>
                </c:pt>
                <c:pt idx="29">
                  <c:v>5.635907502419788</c:v>
                </c:pt>
                <c:pt idx="30">
                  <c:v>5.3123409157464749</c:v>
                </c:pt>
                <c:pt idx="31">
                  <c:v>5.3508402711471525</c:v>
                </c:pt>
                <c:pt idx="32">
                  <c:v>5.2905553612125473</c:v>
                </c:pt>
                <c:pt idx="33">
                  <c:v>5.3166683605020815</c:v>
                </c:pt>
                <c:pt idx="34">
                  <c:v>5.3691252565585481</c:v>
                </c:pt>
                <c:pt idx="35">
                  <c:v>5.2436458634914169</c:v>
                </c:pt>
                <c:pt idx="36">
                  <c:v>5.2595569248121041</c:v>
                </c:pt>
                <c:pt idx="37">
                  <c:v>5.2484345602079552</c:v>
                </c:pt>
                <c:pt idx="38">
                  <c:v>5.2344717037134352</c:v>
                </c:pt>
                <c:pt idx="39">
                  <c:v>5.2904322835758215</c:v>
                </c:pt>
                <c:pt idx="40">
                  <c:v>5.2794642882874454</c:v>
                </c:pt>
                <c:pt idx="41">
                  <c:v>5.3902173236316342</c:v>
                </c:pt>
                <c:pt idx="42">
                  <c:v>5.361443600554872</c:v>
                </c:pt>
                <c:pt idx="43">
                  <c:v>5.307619208063814</c:v>
                </c:pt>
                <c:pt idx="44">
                  <c:v>5.3077089251441594</c:v>
                </c:pt>
                <c:pt idx="45">
                  <c:v>5.4374794288812112</c:v>
                </c:pt>
                <c:pt idx="46">
                  <c:v>5.5610848916713946</c:v>
                </c:pt>
                <c:pt idx="47">
                  <c:v>5.5264593936527984</c:v>
                </c:pt>
                <c:pt idx="48">
                  <c:v>5.2560195224459818</c:v>
                </c:pt>
              </c:numCache>
            </c:numRef>
          </c:xVal>
          <c:yVal>
            <c:numRef>
              <c:f>RUT_data!$G$478:$BC$478</c:f>
              <c:numCache>
                <c:formatCode>General</c:formatCode>
                <c:ptCount val="49"/>
                <c:pt idx="0">
                  <c:v>1.7264515397275291</c:v>
                </c:pt>
                <c:pt idx="1">
                  <c:v>1.7525182461992681</c:v>
                </c:pt>
                <c:pt idx="2">
                  <c:v>1.7847875728615341</c:v>
                </c:pt>
                <c:pt idx="3">
                  <c:v>1.8064942474010655</c:v>
                </c:pt>
                <c:pt idx="4">
                  <c:v>1.8253259942010258</c:v>
                </c:pt>
                <c:pt idx="5">
                  <c:v>1.9048651024899383</c:v>
                </c:pt>
                <c:pt idx="6">
                  <c:v>1.9480863807109896</c:v>
                </c:pt>
                <c:pt idx="7">
                  <c:v>2.0205803007860017</c:v>
                </c:pt>
                <c:pt idx="8">
                  <c:v>2.0934052999658634</c:v>
                </c:pt>
                <c:pt idx="9">
                  <c:v>2.1310712273609074</c:v>
                </c:pt>
                <c:pt idx="10">
                  <c:v>2.1759674379108667</c:v>
                </c:pt>
                <c:pt idx="11">
                  <c:v>2.2279221336032098</c:v>
                </c:pt>
                <c:pt idx="12">
                  <c:v>2.2303144120949745</c:v>
                </c:pt>
                <c:pt idx="13">
                  <c:v>2.2951138471018995</c:v>
                </c:pt>
                <c:pt idx="14">
                  <c:v>2.3111756717451928</c:v>
                </c:pt>
                <c:pt idx="15">
                  <c:v>2.4264352396094746</c:v>
                </c:pt>
                <c:pt idx="16">
                  <c:v>2.4047033158768478</c:v>
                </c:pt>
                <c:pt idx="17">
                  <c:v>2.4586013016909343</c:v>
                </c:pt>
                <c:pt idx="18">
                  <c:v>2.7304735173734147</c:v>
                </c:pt>
                <c:pt idx="19">
                  <c:v>2.972719558130799</c:v>
                </c:pt>
                <c:pt idx="20">
                  <c:v>2.9391498331559611</c:v>
                </c:pt>
                <c:pt idx="21">
                  <c:v>2.9460310706722472</c:v>
                </c:pt>
                <c:pt idx="22">
                  <c:v>3.1010682396577742</c:v>
                </c:pt>
                <c:pt idx="23">
                  <c:v>3.1943695727616634</c:v>
                </c:pt>
                <c:pt idx="24">
                  <c:v>3.3555279085980838</c:v>
                </c:pt>
                <c:pt idx="25">
                  <c:v>3.4309145146811857</c:v>
                </c:pt>
                <c:pt idx="26">
                  <c:v>3.4595617461484478</c:v>
                </c:pt>
                <c:pt idx="27">
                  <c:v>3.4998133577299662</c:v>
                </c:pt>
                <c:pt idx="28">
                  <c:v>3.6858297761189602</c:v>
                </c:pt>
                <c:pt idx="29">
                  <c:v>3.662395166765025</c:v>
                </c:pt>
                <c:pt idx="30">
                  <c:v>3.3426875259549873</c:v>
                </c:pt>
                <c:pt idx="31">
                  <c:v>3.3712986143541719</c:v>
                </c:pt>
                <c:pt idx="32">
                  <c:v>3.305041514687824</c:v>
                </c:pt>
                <c:pt idx="33">
                  <c:v>3.3406921643298486</c:v>
                </c:pt>
                <c:pt idx="34">
                  <c:v>3.3780805966915741</c:v>
                </c:pt>
                <c:pt idx="35">
                  <c:v>3.2622072621931903</c:v>
                </c:pt>
                <c:pt idx="36">
                  <c:v>3.2928457568972864</c:v>
                </c:pt>
                <c:pt idx="37">
                  <c:v>3.3202480840896547</c:v>
                </c:pt>
                <c:pt idx="38">
                  <c:v>3.3046014022560066</c:v>
                </c:pt>
                <c:pt idx="39">
                  <c:v>3.3550853938258562</c:v>
                </c:pt>
                <c:pt idx="40">
                  <c:v>3.3166220687386052</c:v>
                </c:pt>
                <c:pt idx="41">
                  <c:v>3.4357530368342677</c:v>
                </c:pt>
                <c:pt idx="42">
                  <c:v>3.4306143405417768</c:v>
                </c:pt>
                <c:pt idx="43">
                  <c:v>3.3924722143100472</c:v>
                </c:pt>
                <c:pt idx="44">
                  <c:v>3.4113604440164624</c:v>
                </c:pt>
                <c:pt idx="45">
                  <c:v>3.5577710699458049</c:v>
                </c:pt>
                <c:pt idx="46">
                  <c:v>3.7043785109257015</c:v>
                </c:pt>
                <c:pt idx="47">
                  <c:v>3.6918474652212798</c:v>
                </c:pt>
                <c:pt idx="48">
                  <c:v>3.4422355654902956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EE8-4F7E-873E-C292D28663BA}"/>
            </c:ext>
          </c:extLst>
        </c:ser>
        <c:ser>
          <c:idx val="13"/>
          <c:order val="13"/>
          <c:tx>
            <c:strRef>
              <c:f>RUT_data!$F$479</c:f>
              <c:strCache>
                <c:ptCount val="1"/>
                <c:pt idx="0">
                  <c:v>Gabon</c:v>
                </c:pt>
              </c:strCache>
            </c:strRef>
          </c:tx>
          <c:marker>
            <c:symbol val="none"/>
          </c:marker>
          <c:xVal>
            <c:numRef>
              <c:f>RUT_data!$G$479:$BE$479</c:f>
              <c:numCache>
                <c:formatCode>General</c:formatCode>
                <c:ptCount val="51"/>
                <c:pt idx="0">
                  <c:v>6.1602145143775697</c:v>
                </c:pt>
                <c:pt idx="1">
                  <c:v>6.192509855938086</c:v>
                </c:pt>
                <c:pt idx="2">
                  <c:v>6.2059674712347546</c:v>
                </c:pt>
                <c:pt idx="3">
                  <c:v>6.2216631528958688</c:v>
                </c:pt>
                <c:pt idx="4">
                  <c:v>6.241799669129442</c:v>
                </c:pt>
                <c:pt idx="5">
                  <c:v>6.2658606635320409</c:v>
                </c:pt>
                <c:pt idx="6">
                  <c:v>6.291104699999936</c:v>
                </c:pt>
                <c:pt idx="7">
                  <c:v>6.3246103722587579</c:v>
                </c:pt>
                <c:pt idx="8">
                  <c:v>6.3207811968886443</c:v>
                </c:pt>
                <c:pt idx="9">
                  <c:v>6.3501730415458368</c:v>
                </c:pt>
                <c:pt idx="10">
                  <c:v>6.3834638485846167</c:v>
                </c:pt>
                <c:pt idx="11">
                  <c:v>6.4055899174352966</c:v>
                </c:pt>
                <c:pt idx="12">
                  <c:v>6.4324252417900682</c:v>
                </c:pt>
                <c:pt idx="13">
                  <c:v>6.4496029851170809</c:v>
                </c:pt>
                <c:pt idx="14">
                  <c:v>6.4605873023870259</c:v>
                </c:pt>
                <c:pt idx="15">
                  <c:v>6.4915092988836456</c:v>
                </c:pt>
                <c:pt idx="16">
                  <c:v>6.5723158213610455</c:v>
                </c:pt>
                <c:pt idx="17">
                  <c:v>6.6385236494841404</c:v>
                </c:pt>
                <c:pt idx="18">
                  <c:v>6.6853644004197923</c:v>
                </c:pt>
                <c:pt idx="19">
                  <c:v>6.7304570839531905</c:v>
                </c:pt>
                <c:pt idx="20">
                  <c:v>6.704121657757276</c:v>
                </c:pt>
                <c:pt idx="21">
                  <c:v>6.728229809490184</c:v>
                </c:pt>
                <c:pt idx="22">
                  <c:v>6.7499833639211806</c:v>
                </c:pt>
                <c:pt idx="23">
                  <c:v>6.7653911854735123</c:v>
                </c:pt>
                <c:pt idx="24">
                  <c:v>6.7689607606582536</c:v>
                </c:pt>
                <c:pt idx="25">
                  <c:v>6.8128572691260683</c:v>
                </c:pt>
                <c:pt idx="26">
                  <c:v>6.8297619405045209</c:v>
                </c:pt>
                <c:pt idx="27">
                  <c:v>6.8703826132343915</c:v>
                </c:pt>
                <c:pt idx="28">
                  <c:v>6.8760792369694581</c:v>
                </c:pt>
                <c:pt idx="29">
                  <c:v>6.8743683375005986</c:v>
                </c:pt>
                <c:pt idx="30">
                  <c:v>6.9684703944414554</c:v>
                </c:pt>
                <c:pt idx="31">
                  <c:v>6.9348210798673877</c:v>
                </c:pt>
                <c:pt idx="32">
                  <c:v>6.9105181254710653</c:v>
                </c:pt>
                <c:pt idx="33">
                  <c:v>6.9320993988002062</c:v>
                </c:pt>
                <c:pt idx="34">
                  <c:v>6.93325671939406</c:v>
                </c:pt>
                <c:pt idx="35">
                  <c:v>6.9835176029970745</c:v>
                </c:pt>
                <c:pt idx="36">
                  <c:v>7.0185595220610635</c:v>
                </c:pt>
                <c:pt idx="37">
                  <c:v>7.0600244907096901</c:v>
                </c:pt>
                <c:pt idx="38">
                  <c:v>7.0631716410121257</c:v>
                </c:pt>
                <c:pt idx="39">
                  <c:v>7.0903344515436011</c:v>
                </c:pt>
                <c:pt idx="40">
                  <c:v>7.0751406408495017</c:v>
                </c:pt>
                <c:pt idx="41">
                  <c:v>7.088453787319108</c:v>
                </c:pt>
                <c:pt idx="42">
                  <c:v>7.1034848945001583</c:v>
                </c:pt>
                <c:pt idx="43">
                  <c:v>7.1132805356077267</c:v>
                </c:pt>
                <c:pt idx="44">
                  <c:v>7.1420646858582977</c:v>
                </c:pt>
                <c:pt idx="45">
                  <c:v>7.155232153834814</c:v>
                </c:pt>
                <c:pt idx="46">
                  <c:v>7.1782236356374751</c:v>
                </c:pt>
                <c:pt idx="47">
                  <c:v>7.2151038038813819</c:v>
                </c:pt>
                <c:pt idx="48">
                  <c:v>7.3307433781408999</c:v>
                </c:pt>
                <c:pt idx="49">
                  <c:v>6.1602145143775697</c:v>
                </c:pt>
                <c:pt idx="50">
                  <c:v>7.3307433781408999</c:v>
                </c:pt>
              </c:numCache>
            </c:numRef>
          </c:xVal>
          <c:yVal>
            <c:numRef>
              <c:f>RUT_data!$G$480:$BE$480</c:f>
              <c:numCache>
                <c:formatCode>General</c:formatCode>
                <c:ptCount val="51"/>
                <c:pt idx="0">
                  <c:v>2.9873374532645278</c:v>
                </c:pt>
                <c:pt idx="1">
                  <c:v>3.0148526671815397</c:v>
                </c:pt>
                <c:pt idx="2">
                  <c:v>3.0206580759187291</c:v>
                </c:pt>
                <c:pt idx="3">
                  <c:v>3.0319232648005299</c:v>
                </c:pt>
                <c:pt idx="4">
                  <c:v>3.0474889513327184</c:v>
                </c:pt>
                <c:pt idx="5">
                  <c:v>3.064939134315789</c:v>
                </c:pt>
                <c:pt idx="6">
                  <c:v>3.0911709931200959</c:v>
                </c:pt>
                <c:pt idx="7">
                  <c:v>3.1234768323895055</c:v>
                </c:pt>
                <c:pt idx="8">
                  <c:v>3.1297037032356472</c:v>
                </c:pt>
                <c:pt idx="9">
                  <c:v>3.1688556068643412</c:v>
                </c:pt>
                <c:pt idx="10">
                  <c:v>3.1923687452247052</c:v>
                </c:pt>
                <c:pt idx="11">
                  <c:v>3.2200950992090678</c:v>
                </c:pt>
                <c:pt idx="12">
                  <c:v>3.2515938840706959</c:v>
                </c:pt>
                <c:pt idx="13">
                  <c:v>3.2681176688946731</c:v>
                </c:pt>
                <c:pt idx="14">
                  <c:v>3.2751756931157341</c:v>
                </c:pt>
                <c:pt idx="15">
                  <c:v>3.3155511935897168</c:v>
                </c:pt>
                <c:pt idx="16">
                  <c:v>3.3894158165109043</c:v>
                </c:pt>
                <c:pt idx="17">
                  <c:v>3.4492115005195849</c:v>
                </c:pt>
                <c:pt idx="18">
                  <c:v>3.5008719161486952</c:v>
                </c:pt>
                <c:pt idx="19">
                  <c:v>3.5394545346250985</c:v>
                </c:pt>
                <c:pt idx="20">
                  <c:v>3.5192194406862121</c:v>
                </c:pt>
                <c:pt idx="21">
                  <c:v>3.5430579232973796</c:v>
                </c:pt>
                <c:pt idx="22">
                  <c:v>3.5690829289333683</c:v>
                </c:pt>
                <c:pt idx="23">
                  <c:v>3.5892318003426151</c:v>
                </c:pt>
                <c:pt idx="24">
                  <c:v>3.5964594904829594</c:v>
                </c:pt>
                <c:pt idx="25">
                  <c:v>3.6388188426739729</c:v>
                </c:pt>
                <c:pt idx="26">
                  <c:v>3.654864639043828</c:v>
                </c:pt>
                <c:pt idx="27">
                  <c:v>3.6976702589761583</c:v>
                </c:pt>
                <c:pt idx="28">
                  <c:v>3.7079208886552797</c:v>
                </c:pt>
                <c:pt idx="29">
                  <c:v>3.7097318152671357</c:v>
                </c:pt>
                <c:pt idx="30">
                  <c:v>3.8096880103759219</c:v>
                </c:pt>
                <c:pt idx="31">
                  <c:v>3.7800748517832381</c:v>
                </c:pt>
                <c:pt idx="32">
                  <c:v>3.7611338678464477</c:v>
                </c:pt>
                <c:pt idx="33">
                  <c:v>3.7833442239793409</c:v>
                </c:pt>
                <c:pt idx="34">
                  <c:v>3.8019865368109844</c:v>
                </c:pt>
                <c:pt idx="35">
                  <c:v>3.8491080468068972</c:v>
                </c:pt>
                <c:pt idx="36">
                  <c:v>3.8771285124716912</c:v>
                </c:pt>
                <c:pt idx="37">
                  <c:v>3.9125188653777037</c:v>
                </c:pt>
                <c:pt idx="38">
                  <c:v>3.9115983588001741</c:v>
                </c:pt>
                <c:pt idx="39">
                  <c:v>3.9328966710176951</c:v>
                </c:pt>
                <c:pt idx="40">
                  <c:v>3.9064933116146512</c:v>
                </c:pt>
                <c:pt idx="41">
                  <c:v>3.913789477591131</c:v>
                </c:pt>
                <c:pt idx="42">
                  <c:v>3.9174493887793713</c:v>
                </c:pt>
                <c:pt idx="43">
                  <c:v>3.9172394502453947</c:v>
                </c:pt>
                <c:pt idx="44">
                  <c:v>3.9294314526914094</c:v>
                </c:pt>
                <c:pt idx="45">
                  <c:v>3.9335199450529075</c:v>
                </c:pt>
                <c:pt idx="46">
                  <c:v>3.9421042148064549</c:v>
                </c:pt>
                <c:pt idx="47">
                  <c:v>3.9629637167830407</c:v>
                </c:pt>
                <c:pt idx="48">
                  <c:v>4.0555815389784868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EE8-4F7E-873E-C292D28663BA}"/>
            </c:ext>
          </c:extLst>
        </c:ser>
        <c:ser>
          <c:idx val="14"/>
          <c:order val="14"/>
          <c:tx>
            <c:strRef>
              <c:f>RUT_data!$F$481</c:f>
              <c:strCache>
                <c:ptCount val="1"/>
                <c:pt idx="0">
                  <c:v>Gambia</c:v>
                </c:pt>
              </c:strCache>
            </c:strRef>
          </c:tx>
          <c:marker>
            <c:symbol val="none"/>
          </c:marker>
          <c:xVal>
            <c:numRef>
              <c:f>RUT_data!$G$481:$BC$481</c:f>
              <c:numCache>
                <c:formatCode>General</c:formatCode>
                <c:ptCount val="49"/>
                <c:pt idx="0">
                  <c:v>6.3308568553242406</c:v>
                </c:pt>
                <c:pt idx="1">
                  <c:v>6.3310829647042555</c:v>
                </c:pt>
                <c:pt idx="2">
                  <c:v>6.311943520776822</c:v>
                </c:pt>
                <c:pt idx="3">
                  <c:v>6.3218841511482422</c:v>
                </c:pt>
                <c:pt idx="4">
                  <c:v>6.3892466683191502</c:v>
                </c:pt>
                <c:pt idx="5">
                  <c:v>6.4363215959800462</c:v>
                </c:pt>
                <c:pt idx="6">
                  <c:v>6.3287534577884301</c:v>
                </c:pt>
                <c:pt idx="7">
                  <c:v>6.3964053046933751</c:v>
                </c:pt>
                <c:pt idx="8">
                  <c:v>6.3229472323197458</c:v>
                </c:pt>
                <c:pt idx="9">
                  <c:v>6.3299087540316652</c:v>
                </c:pt>
                <c:pt idx="10">
                  <c:v>6.360726142145575</c:v>
                </c:pt>
                <c:pt idx="11">
                  <c:v>6.2296706701506199</c:v>
                </c:pt>
                <c:pt idx="12">
                  <c:v>6.3415509379329151</c:v>
                </c:pt>
                <c:pt idx="13">
                  <c:v>6.2334290782458126</c:v>
                </c:pt>
                <c:pt idx="14">
                  <c:v>6.1807733885094756</c:v>
                </c:pt>
                <c:pt idx="15">
                  <c:v>6.137387643161877</c:v>
                </c:pt>
                <c:pt idx="16">
                  <c:v>5.8869606085762918</c:v>
                </c:pt>
                <c:pt idx="17">
                  <c:v>6.0870133173015377</c:v>
                </c:pt>
                <c:pt idx="18">
                  <c:v>5.6544452287812517</c:v>
                </c:pt>
                <c:pt idx="19">
                  <c:v>5.67015849988206</c:v>
                </c:pt>
                <c:pt idx="20">
                  <c:v>5.9598004565308296</c:v>
                </c:pt>
                <c:pt idx="21">
                  <c:v>6.1055104496430044</c:v>
                </c:pt>
                <c:pt idx="22">
                  <c:v>5.84175482176913</c:v>
                </c:pt>
                <c:pt idx="23">
                  <c:v>5.8047681208597259</c:v>
                </c:pt>
                <c:pt idx="24">
                  <c:v>5.6634651793889947</c:v>
                </c:pt>
                <c:pt idx="25">
                  <c:v>5.7692845145113409</c:v>
                </c:pt>
                <c:pt idx="26">
                  <c:v>5.7498360679114322</c:v>
                </c:pt>
                <c:pt idx="27">
                  <c:v>5.6350328287843165</c:v>
                </c:pt>
                <c:pt idx="28">
                  <c:v>5.7334561666037542</c:v>
                </c:pt>
                <c:pt idx="29">
                  <c:v>5.3979693115850296</c:v>
                </c:pt>
                <c:pt idx="30">
                  <c:v>5.472166494344032</c:v>
                </c:pt>
                <c:pt idx="31">
                  <c:v>5.2517973509131437</c:v>
                </c:pt>
                <c:pt idx="32">
                  <c:v>5.3621476291172119</c:v>
                </c:pt>
                <c:pt idx="33">
                  <c:v>5.3757835442286117</c:v>
                </c:pt>
                <c:pt idx="34">
                  <c:v>5.3007895556934255</c:v>
                </c:pt>
                <c:pt idx="35">
                  <c:v>5.1152774795275331</c:v>
                </c:pt>
                <c:pt idx="36">
                  <c:v>5.2787970937522699</c:v>
                </c:pt>
                <c:pt idx="37">
                  <c:v>5.2471083754838936</c:v>
                </c:pt>
                <c:pt idx="38">
                  <c:v>5.5435405263952884</c:v>
                </c:pt>
                <c:pt idx="39">
                  <c:v>5.6063920415182062</c:v>
                </c:pt>
                <c:pt idx="40">
                  <c:v>5.6494059110491772</c:v>
                </c:pt>
                <c:pt idx="41">
                  <c:v>5.1986561710022174</c:v>
                </c:pt>
                <c:pt idx="42">
                  <c:v>5.4123511603504637</c:v>
                </c:pt>
                <c:pt idx="43">
                  <c:v>5.5911469863295915</c:v>
                </c:pt>
                <c:pt idx="44">
                  <c:v>5.4310502905762137</c:v>
                </c:pt>
                <c:pt idx="45">
                  <c:v>5.4553132160579745</c:v>
                </c:pt>
                <c:pt idx="46">
                  <c:v>5.1214387795765228</c:v>
                </c:pt>
                <c:pt idx="47">
                  <c:v>5.4154164076497091</c:v>
                </c:pt>
                <c:pt idx="48">
                  <c:v>5.5507885329567666</c:v>
                </c:pt>
              </c:numCache>
            </c:numRef>
          </c:xVal>
          <c:yVal>
            <c:numRef>
              <c:f>RUT_data!$G$482:$BC$482</c:f>
              <c:numCache>
                <c:formatCode>General</c:formatCode>
                <c:ptCount val="49"/>
                <c:pt idx="0">
                  <c:v>4.9416416948340149</c:v>
                </c:pt>
                <c:pt idx="1">
                  <c:v>4.9550511733989255</c:v>
                </c:pt>
                <c:pt idx="2">
                  <c:v>4.95839777626228</c:v>
                </c:pt>
                <c:pt idx="3">
                  <c:v>4.990867931313316</c:v>
                </c:pt>
                <c:pt idx="4">
                  <c:v>5.0762877197093674</c:v>
                </c:pt>
                <c:pt idx="5">
                  <c:v>5.1409386769818894</c:v>
                </c:pt>
                <c:pt idx="6">
                  <c:v>5.0895732327382586</c:v>
                </c:pt>
                <c:pt idx="7">
                  <c:v>5.1539462951184634</c:v>
                </c:pt>
                <c:pt idx="8">
                  <c:v>5.1124067402228626</c:v>
                </c:pt>
                <c:pt idx="9">
                  <c:v>5.1344766922727745</c:v>
                </c:pt>
                <c:pt idx="10">
                  <c:v>5.1735042499327868</c:v>
                </c:pt>
                <c:pt idx="11">
                  <c:v>5.0934538364488544</c:v>
                </c:pt>
                <c:pt idx="12">
                  <c:v>5.2085167698239641</c:v>
                </c:pt>
                <c:pt idx="13">
                  <c:v>5.1665978062448819</c:v>
                </c:pt>
                <c:pt idx="14">
                  <c:v>5.1552013912887276</c:v>
                </c:pt>
                <c:pt idx="15">
                  <c:v>5.1364339354559476</c:v>
                </c:pt>
                <c:pt idx="16">
                  <c:v>4.9134636711886452</c:v>
                </c:pt>
                <c:pt idx="17">
                  <c:v>5.1187640011461646</c:v>
                </c:pt>
                <c:pt idx="18">
                  <c:v>4.8156781918413101</c:v>
                </c:pt>
                <c:pt idx="19">
                  <c:v>4.8314574134539923</c:v>
                </c:pt>
                <c:pt idx="20">
                  <c:v>5.1056729270223506</c:v>
                </c:pt>
                <c:pt idx="21">
                  <c:v>5.2454709801699018</c:v>
                </c:pt>
                <c:pt idx="22">
                  <c:v>5.0520182381626295</c:v>
                </c:pt>
                <c:pt idx="23">
                  <c:v>5.0492492022114019</c:v>
                </c:pt>
                <c:pt idx="24">
                  <c:v>4.8629706284876208</c:v>
                </c:pt>
                <c:pt idx="25">
                  <c:v>5.0019122984319386</c:v>
                </c:pt>
                <c:pt idx="26">
                  <c:v>5.0034779344650193</c:v>
                </c:pt>
                <c:pt idx="27">
                  <c:v>4.9294753593138774</c:v>
                </c:pt>
                <c:pt idx="28">
                  <c:v>5.0795650844385252</c:v>
                </c:pt>
                <c:pt idx="29">
                  <c:v>4.768701420310947</c:v>
                </c:pt>
                <c:pt idx="30">
                  <c:v>4.875958091762052</c:v>
                </c:pt>
                <c:pt idx="31">
                  <c:v>4.7414937885311756</c:v>
                </c:pt>
                <c:pt idx="32">
                  <c:v>4.8725232978236708</c:v>
                </c:pt>
                <c:pt idx="33">
                  <c:v>4.8849964436003424</c:v>
                </c:pt>
                <c:pt idx="34">
                  <c:v>4.8024985993033829</c:v>
                </c:pt>
                <c:pt idx="35">
                  <c:v>4.6651462089248144</c:v>
                </c:pt>
                <c:pt idx="36">
                  <c:v>4.8248682776172966</c:v>
                </c:pt>
                <c:pt idx="37">
                  <c:v>4.8541003989572422</c:v>
                </c:pt>
                <c:pt idx="38">
                  <c:v>5.1307629472345955</c:v>
                </c:pt>
                <c:pt idx="39">
                  <c:v>5.2192779466950299</c:v>
                </c:pt>
                <c:pt idx="40">
                  <c:v>5.2340825785629947</c:v>
                </c:pt>
                <c:pt idx="41">
                  <c:v>4.9516064248448544</c:v>
                </c:pt>
                <c:pt idx="42">
                  <c:v>5.1952771917427807</c:v>
                </c:pt>
                <c:pt idx="43">
                  <c:v>5.3716607972797448</c:v>
                </c:pt>
                <c:pt idx="44">
                  <c:v>5.2452606873669856</c:v>
                </c:pt>
                <c:pt idx="45">
                  <c:v>5.2821011083907381</c:v>
                </c:pt>
                <c:pt idx="46">
                  <c:v>5.0025073909625357</c:v>
                </c:pt>
                <c:pt idx="47">
                  <c:v>5.263489477242727</c:v>
                </c:pt>
                <c:pt idx="48">
                  <c:v>5.3329501858479453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EE8-4F7E-873E-C292D28663BA}"/>
            </c:ext>
          </c:extLst>
        </c:ser>
        <c:ser>
          <c:idx val="15"/>
          <c:order val="15"/>
          <c:tx>
            <c:strRef>
              <c:f>RUT_data!$F$483</c:f>
              <c:strCache>
                <c:ptCount val="1"/>
                <c:pt idx="0">
                  <c:v>Ghana</c:v>
                </c:pt>
              </c:strCache>
            </c:strRef>
          </c:tx>
          <c:marker>
            <c:symbol val="none"/>
          </c:marker>
          <c:xVal>
            <c:numRef>
              <c:f>RUT_data!$G$483:$BC$483</c:f>
              <c:numCache>
                <c:formatCode>General</c:formatCode>
                <c:ptCount val="49"/>
                <c:pt idx="0">
                  <c:v>6.6673780237557967</c:v>
                </c:pt>
                <c:pt idx="1">
                  <c:v>6.6601314217895977</c:v>
                </c:pt>
                <c:pt idx="2">
                  <c:v>6.6590014046760535</c:v>
                </c:pt>
                <c:pt idx="3">
                  <c:v>6.7660084181096707</c:v>
                </c:pt>
                <c:pt idx="4">
                  <c:v>6.648824420794023</c:v>
                </c:pt>
                <c:pt idx="5">
                  <c:v>6.6533348617138826</c:v>
                </c:pt>
                <c:pt idx="6">
                  <c:v>6.7251088211887078</c:v>
                </c:pt>
                <c:pt idx="7">
                  <c:v>6.6831432933721588</c:v>
                </c:pt>
                <c:pt idx="8">
                  <c:v>6.7512744268873401</c:v>
                </c:pt>
                <c:pt idx="9">
                  <c:v>6.7754345632004247</c:v>
                </c:pt>
                <c:pt idx="10">
                  <c:v>6.7874371206713207</c:v>
                </c:pt>
                <c:pt idx="11">
                  <c:v>6.7353198564910182</c:v>
                </c:pt>
                <c:pt idx="12">
                  <c:v>6.715610508572099</c:v>
                </c:pt>
                <c:pt idx="13">
                  <c:v>6.8078430317564713</c:v>
                </c:pt>
                <c:pt idx="14">
                  <c:v>6.7136458057618613</c:v>
                </c:pt>
                <c:pt idx="15">
                  <c:v>6.5679843577973793</c:v>
                </c:pt>
                <c:pt idx="16">
                  <c:v>6.4333739742359182</c:v>
                </c:pt>
                <c:pt idx="17">
                  <c:v>6.4032331786187155</c:v>
                </c:pt>
                <c:pt idx="18">
                  <c:v>6.4256970890475262</c:v>
                </c:pt>
                <c:pt idx="19">
                  <c:v>6.4082254267591692</c:v>
                </c:pt>
                <c:pt idx="20">
                  <c:v>6.3646574840885339</c:v>
                </c:pt>
                <c:pt idx="21">
                  <c:v>6.2674731793583289</c:v>
                </c:pt>
                <c:pt idx="22">
                  <c:v>6.2499733059467451</c:v>
                </c:pt>
                <c:pt idx="23">
                  <c:v>6.4502545316270083</c:v>
                </c:pt>
                <c:pt idx="24">
                  <c:v>6.4088811962022314</c:v>
                </c:pt>
                <c:pt idx="25">
                  <c:v>6.4639843173137406</c:v>
                </c:pt>
                <c:pt idx="26">
                  <c:v>6.4603274119179179</c:v>
                </c:pt>
                <c:pt idx="27">
                  <c:v>6.4636358369988054</c:v>
                </c:pt>
                <c:pt idx="28">
                  <c:v>6.5388635647579303</c:v>
                </c:pt>
                <c:pt idx="29">
                  <c:v>6.3299779348664718</c:v>
                </c:pt>
                <c:pt idx="30">
                  <c:v>6.703478973234521</c:v>
                </c:pt>
                <c:pt idx="31">
                  <c:v>6.6665063288433553</c:v>
                </c:pt>
                <c:pt idx="32">
                  <c:v>6.7152028413462483</c:v>
                </c:pt>
                <c:pt idx="33">
                  <c:v>6.6253815077558693</c:v>
                </c:pt>
                <c:pt idx="34">
                  <c:v>6.7277687012833916</c:v>
                </c:pt>
                <c:pt idx="35">
                  <c:v>6.7802551111706411</c:v>
                </c:pt>
                <c:pt idx="36">
                  <c:v>6.7324793650495298</c:v>
                </c:pt>
                <c:pt idx="37">
                  <c:v>6.7862540029756762</c:v>
                </c:pt>
                <c:pt idx="38">
                  <c:v>6.8170645532384651</c:v>
                </c:pt>
                <c:pt idx="39">
                  <c:v>6.7861072603814909</c:v>
                </c:pt>
                <c:pt idx="40">
                  <c:v>6.7951204926345312</c:v>
                </c:pt>
                <c:pt idx="41">
                  <c:v>6.8673510714521768</c:v>
                </c:pt>
                <c:pt idx="42">
                  <c:v>6.8771245042605438</c:v>
                </c:pt>
                <c:pt idx="43">
                  <c:v>6.8968947176566306</c:v>
                </c:pt>
                <c:pt idx="44">
                  <c:v>6.9057217815828915</c:v>
                </c:pt>
                <c:pt idx="45">
                  <c:v>6.9154435687508071</c:v>
                </c:pt>
                <c:pt idx="46">
                  <c:v>6.8711750014441879</c:v>
                </c:pt>
                <c:pt idx="47">
                  <c:v>6.9607312065063587</c:v>
                </c:pt>
                <c:pt idx="48">
                  <c:v>6.9780095737598229</c:v>
                </c:pt>
              </c:numCache>
            </c:numRef>
          </c:xVal>
          <c:yVal>
            <c:numRef>
              <c:f>RUT_data!$G$484:$BC$484</c:f>
              <c:numCache>
                <c:formatCode>General</c:formatCode>
                <c:ptCount val="49"/>
                <c:pt idx="0">
                  <c:v>4.852655625845169</c:v>
                </c:pt>
                <c:pt idx="1">
                  <c:v>4.8642159671402503</c:v>
                </c:pt>
                <c:pt idx="2">
                  <c:v>4.8790535732157698</c:v>
                </c:pt>
                <c:pt idx="3">
                  <c:v>4.9953801372856201</c:v>
                </c:pt>
                <c:pt idx="4">
                  <c:v>4.9077787528254504</c:v>
                </c:pt>
                <c:pt idx="5">
                  <c:v>4.9491870710845998</c:v>
                </c:pt>
                <c:pt idx="6">
                  <c:v>5.0148734737360794</c:v>
                </c:pt>
                <c:pt idx="7">
                  <c:v>4.9943339639912008</c:v>
                </c:pt>
                <c:pt idx="8">
                  <c:v>5.0503749423147761</c:v>
                </c:pt>
                <c:pt idx="9">
                  <c:v>5.0345685410007652</c:v>
                </c:pt>
                <c:pt idx="10">
                  <c:v>5.0719305239592396</c:v>
                </c:pt>
                <c:pt idx="11">
                  <c:v>5.0631734313135448</c:v>
                </c:pt>
                <c:pt idx="12">
                  <c:v>5.0744886157233999</c:v>
                </c:pt>
                <c:pt idx="13">
                  <c:v>5.176972877743796</c:v>
                </c:pt>
                <c:pt idx="14">
                  <c:v>5.1197077212276083</c:v>
                </c:pt>
                <c:pt idx="15">
                  <c:v>5.0106881362270475</c:v>
                </c:pt>
                <c:pt idx="16">
                  <c:v>4.9220640502556536</c:v>
                </c:pt>
                <c:pt idx="17">
                  <c:v>4.9256121584487413</c:v>
                </c:pt>
                <c:pt idx="18">
                  <c:v>4.9426871366308029</c:v>
                </c:pt>
                <c:pt idx="19">
                  <c:v>4.9528488984809345</c:v>
                </c:pt>
                <c:pt idx="20">
                  <c:v>4.9371989410118822</c:v>
                </c:pt>
                <c:pt idx="21">
                  <c:v>4.8984822395469969</c:v>
                </c:pt>
                <c:pt idx="22">
                  <c:v>4.9277896069909106</c:v>
                </c:pt>
                <c:pt idx="23">
                  <c:v>5.0748099563816123</c:v>
                </c:pt>
                <c:pt idx="24">
                  <c:v>5.084836697089953</c:v>
                </c:pt>
                <c:pt idx="25">
                  <c:v>5.1699087311837975</c:v>
                </c:pt>
                <c:pt idx="26">
                  <c:v>5.1863472973267335</c:v>
                </c:pt>
                <c:pt idx="27">
                  <c:v>5.2296691528913302</c:v>
                </c:pt>
                <c:pt idx="28">
                  <c:v>5.3005874216346003</c:v>
                </c:pt>
                <c:pt idx="29">
                  <c:v>5.1793233762031541</c:v>
                </c:pt>
                <c:pt idx="30">
                  <c:v>5.5128060485930508</c:v>
                </c:pt>
                <c:pt idx="31">
                  <c:v>5.4968620523828031</c:v>
                </c:pt>
                <c:pt idx="32">
                  <c:v>5.5775335190407311</c:v>
                </c:pt>
                <c:pt idx="33">
                  <c:v>5.5235669077953924</c:v>
                </c:pt>
                <c:pt idx="34">
                  <c:v>5.6130730360695136</c:v>
                </c:pt>
                <c:pt idx="35">
                  <c:v>5.6789976711562868</c:v>
                </c:pt>
                <c:pt idx="36">
                  <c:v>5.6663254755779668</c:v>
                </c:pt>
                <c:pt idx="37">
                  <c:v>5.7093778854896042</c:v>
                </c:pt>
                <c:pt idx="38">
                  <c:v>5.7740686374206271</c:v>
                </c:pt>
                <c:pt idx="39">
                  <c:v>5.7373233548964899</c:v>
                </c:pt>
                <c:pt idx="40">
                  <c:v>5.7704404976101697</c:v>
                </c:pt>
                <c:pt idx="41">
                  <c:v>5.8329988608906884</c:v>
                </c:pt>
                <c:pt idx="42">
                  <c:v>5.8406198693235369</c:v>
                </c:pt>
                <c:pt idx="43">
                  <c:v>5.855285102584876</c:v>
                </c:pt>
                <c:pt idx="44">
                  <c:v>5.8876707582569363</c:v>
                </c:pt>
                <c:pt idx="45">
                  <c:v>5.9109921114885333</c:v>
                </c:pt>
                <c:pt idx="46">
                  <c:v>5.9444304630421421</c:v>
                </c:pt>
                <c:pt idx="47">
                  <c:v>6.0122594642156733</c:v>
                </c:pt>
                <c:pt idx="48">
                  <c:v>6.0627270851720194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EE8-4F7E-873E-C292D28663BA}"/>
            </c:ext>
          </c:extLst>
        </c:ser>
        <c:ser>
          <c:idx val="16"/>
          <c:order val="16"/>
          <c:tx>
            <c:strRef>
              <c:f>RUT_data!$F$485</c:f>
              <c:strCache>
                <c:ptCount val="1"/>
                <c:pt idx="0">
                  <c:v>Guinea</c:v>
                </c:pt>
              </c:strCache>
            </c:strRef>
          </c:tx>
          <c:marker>
            <c:symbol val="none"/>
          </c:marker>
          <c:xVal>
            <c:numRef>
              <c:f>RUT_data!$G$485:$BC$485</c:f>
              <c:numCache>
                <c:formatCode>General</c:formatCode>
                <c:ptCount val="49"/>
                <c:pt idx="0">
                  <c:v>6.0580362806345516</c:v>
                </c:pt>
                <c:pt idx="1">
                  <c:v>6.0569156567867664</c:v>
                </c:pt>
                <c:pt idx="2">
                  <c:v>5.9859425857991972</c:v>
                </c:pt>
                <c:pt idx="3">
                  <c:v>6.0119399442614716</c:v>
                </c:pt>
                <c:pt idx="4">
                  <c:v>5.9780747707484316</c:v>
                </c:pt>
                <c:pt idx="5">
                  <c:v>6.0355866424871953</c:v>
                </c:pt>
                <c:pt idx="6">
                  <c:v>6.0549544592808298</c:v>
                </c:pt>
                <c:pt idx="7">
                  <c:v>6.0613744420346585</c:v>
                </c:pt>
                <c:pt idx="8">
                  <c:v>6.0315847467925279</c:v>
                </c:pt>
                <c:pt idx="9">
                  <c:v>6.0542748502828641</c:v>
                </c:pt>
                <c:pt idx="10">
                  <c:v>6.07924219065481</c:v>
                </c:pt>
                <c:pt idx="11">
                  <c:v>6.0347634511273673</c:v>
                </c:pt>
                <c:pt idx="12">
                  <c:v>6.0472306739377464</c:v>
                </c:pt>
                <c:pt idx="13">
                  <c:v>6.0532386453478271</c:v>
                </c:pt>
                <c:pt idx="14">
                  <c:v>6.0639237464158295</c:v>
                </c:pt>
                <c:pt idx="15">
                  <c:v>6.0870687167828397</c:v>
                </c:pt>
                <c:pt idx="16">
                  <c:v>6.0754342105092949</c:v>
                </c:pt>
                <c:pt idx="17">
                  <c:v>6.0554125225842714</c:v>
                </c:pt>
                <c:pt idx="18">
                  <c:v>6.0595658087050364</c:v>
                </c:pt>
                <c:pt idx="19">
                  <c:v>6.0461504725860875</c:v>
                </c:pt>
                <c:pt idx="20">
                  <c:v>6.0424853651635706</c:v>
                </c:pt>
                <c:pt idx="21">
                  <c:v>6.0383498343271667</c:v>
                </c:pt>
                <c:pt idx="22">
                  <c:v>6.0294603405761729</c:v>
                </c:pt>
                <c:pt idx="23">
                  <c:v>6.0540144413052346</c:v>
                </c:pt>
                <c:pt idx="24">
                  <c:v>6.0416141675671486</c:v>
                </c:pt>
                <c:pt idx="25">
                  <c:v>6.0157971634439473</c:v>
                </c:pt>
                <c:pt idx="26">
                  <c:v>6.0149978950185989</c:v>
                </c:pt>
                <c:pt idx="27">
                  <c:v>6.029374299737948</c:v>
                </c:pt>
                <c:pt idx="28">
                  <c:v>6.0575475701252737</c:v>
                </c:pt>
                <c:pt idx="29">
                  <c:v>6.0717760602637858</c:v>
                </c:pt>
                <c:pt idx="30">
                  <c:v>6.0735078410310699</c:v>
                </c:pt>
                <c:pt idx="31">
                  <c:v>6.0890749034028753</c:v>
                </c:pt>
                <c:pt idx="32">
                  <c:v>6.0577424108211897</c:v>
                </c:pt>
                <c:pt idx="33">
                  <c:v>6.0766855438656391</c:v>
                </c:pt>
                <c:pt idx="34">
                  <c:v>6.0384845491370429</c:v>
                </c:pt>
                <c:pt idx="35">
                  <c:v>6.0592486595294508</c:v>
                </c:pt>
                <c:pt idx="36">
                  <c:v>6.0809402093338027</c:v>
                </c:pt>
                <c:pt idx="37">
                  <c:v>6.0499279809310131</c:v>
                </c:pt>
                <c:pt idx="38">
                  <c:v>6.0811755350882457</c:v>
                </c:pt>
                <c:pt idx="39">
                  <c:v>6.1108019296966027</c:v>
                </c:pt>
                <c:pt idx="40">
                  <c:v>6.0985717507035915</c:v>
                </c:pt>
                <c:pt idx="41">
                  <c:v>6.1391973985493786</c:v>
                </c:pt>
                <c:pt idx="42">
                  <c:v>6.1752338310875041</c:v>
                </c:pt>
                <c:pt idx="43">
                  <c:v>6.2099189904493812</c:v>
                </c:pt>
                <c:pt idx="44">
                  <c:v>6.2283921847838668</c:v>
                </c:pt>
                <c:pt idx="45">
                  <c:v>6.2241464013687242</c:v>
                </c:pt>
                <c:pt idx="46">
                  <c:v>6.2420408391039484</c:v>
                </c:pt>
                <c:pt idx="47">
                  <c:v>6.3108780693489646</c:v>
                </c:pt>
                <c:pt idx="48">
                  <c:v>6.2290852438202968</c:v>
                </c:pt>
              </c:numCache>
            </c:numRef>
          </c:xVal>
          <c:yVal>
            <c:numRef>
              <c:f>RUT_data!$G$486:$BC$486</c:f>
              <c:numCache>
                <c:formatCode>General</c:formatCode>
                <c:ptCount val="49"/>
                <c:pt idx="0">
                  <c:v>3.9441502004976017</c:v>
                </c:pt>
                <c:pt idx="1">
                  <c:v>3.9587583713960335</c:v>
                </c:pt>
                <c:pt idx="2">
                  <c:v>3.9056715971279798</c:v>
                </c:pt>
                <c:pt idx="3">
                  <c:v>3.9477841869425658</c:v>
                </c:pt>
                <c:pt idx="4">
                  <c:v>3.933391275389821</c:v>
                </c:pt>
                <c:pt idx="5">
                  <c:v>4.0072520482170386</c:v>
                </c:pt>
                <c:pt idx="6">
                  <c:v>4.0437209854455256</c:v>
                </c:pt>
                <c:pt idx="7">
                  <c:v>4.068252708262257</c:v>
                </c:pt>
                <c:pt idx="8">
                  <c:v>4.0560850826751009</c:v>
                </c:pt>
                <c:pt idx="9">
                  <c:v>4.0881516086808256</c:v>
                </c:pt>
                <c:pt idx="10">
                  <c:v>4.1186252627207889</c:v>
                </c:pt>
                <c:pt idx="11">
                  <c:v>4.078423128510055</c:v>
                </c:pt>
                <c:pt idx="12">
                  <c:v>4.0907627209582822</c:v>
                </c:pt>
                <c:pt idx="13">
                  <c:v>4.0998568140146352</c:v>
                </c:pt>
                <c:pt idx="14">
                  <c:v>4.1191487571528356</c:v>
                </c:pt>
                <c:pt idx="15">
                  <c:v>4.1556640148533388</c:v>
                </c:pt>
                <c:pt idx="16">
                  <c:v>4.1642551807259389</c:v>
                </c:pt>
                <c:pt idx="17">
                  <c:v>4.1675653595454962</c:v>
                </c:pt>
                <c:pt idx="18">
                  <c:v>4.1940931168861475</c:v>
                </c:pt>
                <c:pt idx="19">
                  <c:v>4.2021473548105588</c:v>
                </c:pt>
                <c:pt idx="20">
                  <c:v>4.2073335500731908</c:v>
                </c:pt>
                <c:pt idx="21">
                  <c:v>4.217468955616229</c:v>
                </c:pt>
                <c:pt idx="22">
                  <c:v>4.225048962542103</c:v>
                </c:pt>
                <c:pt idx="23">
                  <c:v>4.2642538624302908</c:v>
                </c:pt>
                <c:pt idx="24">
                  <c:v>4.2702203769589042</c:v>
                </c:pt>
                <c:pt idx="25">
                  <c:v>4.2658415112597714</c:v>
                </c:pt>
                <c:pt idx="26">
                  <c:v>4.2843580677734465</c:v>
                </c:pt>
                <c:pt idx="27">
                  <c:v>4.3167958373395798</c:v>
                </c:pt>
                <c:pt idx="28">
                  <c:v>4.3709859627270227</c:v>
                </c:pt>
                <c:pt idx="29">
                  <c:v>4.4113828996120894</c:v>
                </c:pt>
                <c:pt idx="30">
                  <c:v>4.4634154152734506</c:v>
                </c:pt>
                <c:pt idx="31">
                  <c:v>4.5265291277933253</c:v>
                </c:pt>
                <c:pt idx="32">
                  <c:v>4.5463005111815056</c:v>
                </c:pt>
                <c:pt idx="33">
                  <c:v>4.6098172902133534</c:v>
                </c:pt>
                <c:pt idx="34">
                  <c:v>4.6066112902284573</c:v>
                </c:pt>
                <c:pt idx="35">
                  <c:v>4.6457401247448553</c:v>
                </c:pt>
                <c:pt idx="36">
                  <c:v>4.6789769202654687</c:v>
                </c:pt>
                <c:pt idx="37">
                  <c:v>4.6528066327206981</c:v>
                </c:pt>
                <c:pt idx="38">
                  <c:v>4.6855692295686033</c:v>
                </c:pt>
                <c:pt idx="39">
                  <c:v>4.7217301040037523</c:v>
                </c:pt>
                <c:pt idx="40">
                  <c:v>4.7268487373070753</c:v>
                </c:pt>
                <c:pt idx="41">
                  <c:v>4.7684421407761555</c:v>
                </c:pt>
                <c:pt idx="42">
                  <c:v>4.8069661055846415</c:v>
                </c:pt>
                <c:pt idx="43">
                  <c:v>4.8462250533117635</c:v>
                </c:pt>
                <c:pt idx="44">
                  <c:v>4.8663539347448364</c:v>
                </c:pt>
                <c:pt idx="45">
                  <c:v>4.8834283733342696</c:v>
                </c:pt>
                <c:pt idx="46">
                  <c:v>4.9084451847793389</c:v>
                </c:pt>
                <c:pt idx="47">
                  <c:v>4.9786006474241686</c:v>
                </c:pt>
                <c:pt idx="48">
                  <c:v>4.9159201706648163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EE8-4F7E-873E-C292D28663BA}"/>
            </c:ext>
          </c:extLst>
        </c:ser>
        <c:ser>
          <c:idx val="17"/>
          <c:order val="17"/>
          <c:tx>
            <c:strRef>
              <c:f>RUT_data!$F$487</c:f>
              <c:strCache>
                <c:ptCount val="1"/>
                <c:pt idx="0">
                  <c:v>Côte d'Ivoire</c:v>
                </c:pt>
              </c:strCache>
            </c:strRef>
          </c:tx>
          <c:marker>
            <c:symbol val="none"/>
          </c:marker>
          <c:xVal>
            <c:numRef>
              <c:f>RUT_data!$G$487:$BC$487</c:f>
              <c:numCache>
                <c:formatCode>General</c:formatCode>
                <c:ptCount val="49"/>
                <c:pt idx="0">
                  <c:v>6.7988107312670394</c:v>
                </c:pt>
                <c:pt idx="1">
                  <c:v>6.8133707991271297</c:v>
                </c:pt>
                <c:pt idx="2">
                  <c:v>6.8822993662902068</c:v>
                </c:pt>
                <c:pt idx="3">
                  <c:v>6.9699565234299525</c:v>
                </c:pt>
                <c:pt idx="4">
                  <c:v>6.9062453150956209</c:v>
                </c:pt>
                <c:pt idx="5">
                  <c:v>6.9813147111631162</c:v>
                </c:pt>
                <c:pt idx="6">
                  <c:v>6.8944367989313022</c:v>
                </c:pt>
                <c:pt idx="7">
                  <c:v>7.0055613660912579</c:v>
                </c:pt>
                <c:pt idx="8">
                  <c:v>6.9835963641778127</c:v>
                </c:pt>
                <c:pt idx="9">
                  <c:v>7.0132846321529216</c:v>
                </c:pt>
                <c:pt idx="10">
                  <c:v>7.0341407010718138</c:v>
                </c:pt>
                <c:pt idx="11">
                  <c:v>7.0112095382772006</c:v>
                </c:pt>
                <c:pt idx="12">
                  <c:v>7.0689227152127394</c:v>
                </c:pt>
                <c:pt idx="13">
                  <c:v>7.0881552590796018</c:v>
                </c:pt>
                <c:pt idx="14">
                  <c:v>7.1902108792607224</c:v>
                </c:pt>
                <c:pt idx="15">
                  <c:v>7.1672236492778776</c:v>
                </c:pt>
                <c:pt idx="16">
                  <c:v>7.1527026753284488</c:v>
                </c:pt>
                <c:pt idx="17">
                  <c:v>7.1422186830643044</c:v>
                </c:pt>
                <c:pt idx="18">
                  <c:v>7.2041020050381448</c:v>
                </c:pt>
                <c:pt idx="19">
                  <c:v>7.2213669612035556</c:v>
                </c:pt>
                <c:pt idx="20">
                  <c:v>7.2643778770532412</c:v>
                </c:pt>
                <c:pt idx="21">
                  <c:v>7.182036501464121</c:v>
                </c:pt>
                <c:pt idx="22">
                  <c:v>7.1485859022999678</c:v>
                </c:pt>
                <c:pt idx="23">
                  <c:v>7.1816344124723273</c:v>
                </c:pt>
                <c:pt idx="24">
                  <c:v>7.2212631635615736</c:v>
                </c:pt>
                <c:pt idx="25">
                  <c:v>7.2266065787355567</c:v>
                </c:pt>
                <c:pt idx="26">
                  <c:v>7.2377698224341565</c:v>
                </c:pt>
                <c:pt idx="27">
                  <c:v>7.2569292268553234</c:v>
                </c:pt>
                <c:pt idx="28">
                  <c:v>7.2529241361858547</c:v>
                </c:pt>
                <c:pt idx="29">
                  <c:v>7.2945624208752857</c:v>
                </c:pt>
                <c:pt idx="30">
                  <c:v>7.2613833105648942</c:v>
                </c:pt>
                <c:pt idx="31">
                  <c:v>7.2909345633962284</c:v>
                </c:pt>
                <c:pt idx="32">
                  <c:v>7.2659168673172765</c:v>
                </c:pt>
                <c:pt idx="33">
                  <c:v>7.2913409455765885</c:v>
                </c:pt>
                <c:pt idx="34">
                  <c:v>7.3663950810400216</c:v>
                </c:pt>
                <c:pt idx="35">
                  <c:v>7.4080685403223905</c:v>
                </c:pt>
                <c:pt idx="36">
                  <c:v>7.4472998555946406</c:v>
                </c:pt>
                <c:pt idx="37">
                  <c:v>7.4736245537078343</c:v>
                </c:pt>
                <c:pt idx="38">
                  <c:v>7.4900377689976905</c:v>
                </c:pt>
                <c:pt idx="39">
                  <c:v>7.5613820545067201</c:v>
                </c:pt>
                <c:pt idx="40">
                  <c:v>7.5004987952001043</c:v>
                </c:pt>
                <c:pt idx="41">
                  <c:v>7.5204868663224831</c:v>
                </c:pt>
                <c:pt idx="42">
                  <c:v>7.5189464175503238</c:v>
                </c:pt>
                <c:pt idx="43">
                  <c:v>7.5441769863158958</c:v>
                </c:pt>
                <c:pt idx="44">
                  <c:v>7.6034537476914981</c:v>
                </c:pt>
                <c:pt idx="45">
                  <c:v>7.6285950957048003</c:v>
                </c:pt>
                <c:pt idx="46">
                  <c:v>7.636329397406854</c:v>
                </c:pt>
                <c:pt idx="47">
                  <c:v>7.6880344782217627</c:v>
                </c:pt>
                <c:pt idx="48">
                  <c:v>7.6592160591429739</c:v>
                </c:pt>
              </c:numCache>
            </c:numRef>
          </c:xVal>
          <c:yVal>
            <c:numRef>
              <c:f>RUT_data!$G$488:$BC$488</c:f>
              <c:numCache>
                <c:formatCode>General</c:formatCode>
                <c:ptCount val="49"/>
                <c:pt idx="0">
                  <c:v>4.2935433558325888</c:v>
                </c:pt>
                <c:pt idx="1">
                  <c:v>4.3111676115415385</c:v>
                </c:pt>
                <c:pt idx="2">
                  <c:v>4.3965222987925143</c:v>
                </c:pt>
                <c:pt idx="3">
                  <c:v>4.5002352123971354</c:v>
                </c:pt>
                <c:pt idx="4">
                  <c:v>4.4581739503974882</c:v>
                </c:pt>
                <c:pt idx="5">
                  <c:v>4.5591787948213955</c:v>
                </c:pt>
                <c:pt idx="6">
                  <c:v>4.4937318040712855</c:v>
                </c:pt>
                <c:pt idx="7">
                  <c:v>4.6302081527877457</c:v>
                </c:pt>
                <c:pt idx="8">
                  <c:v>4.6313770103074008</c:v>
                </c:pt>
                <c:pt idx="9">
                  <c:v>4.6907621588962369</c:v>
                </c:pt>
                <c:pt idx="10">
                  <c:v>4.7311970593991264</c:v>
                </c:pt>
                <c:pt idx="11">
                  <c:v>4.7264134925982768</c:v>
                </c:pt>
                <c:pt idx="12">
                  <c:v>4.7972148963653334</c:v>
                </c:pt>
                <c:pt idx="13">
                  <c:v>4.8250152892363518</c:v>
                </c:pt>
                <c:pt idx="14">
                  <c:v>4.9316349979778984</c:v>
                </c:pt>
                <c:pt idx="15">
                  <c:v>4.9269947645853849</c:v>
                </c:pt>
                <c:pt idx="16">
                  <c:v>4.9247173364919652</c:v>
                </c:pt>
                <c:pt idx="17">
                  <c:v>4.9288893915766625</c:v>
                </c:pt>
                <c:pt idx="18">
                  <c:v>5.0109846485403313</c:v>
                </c:pt>
                <c:pt idx="19">
                  <c:v>5.0769408762446808</c:v>
                </c:pt>
                <c:pt idx="20">
                  <c:v>5.1458900025320622</c:v>
                </c:pt>
                <c:pt idx="21">
                  <c:v>5.0856128345988569</c:v>
                </c:pt>
                <c:pt idx="22">
                  <c:v>5.0779715074291296</c:v>
                </c:pt>
                <c:pt idx="23">
                  <c:v>5.130333437822129</c:v>
                </c:pt>
                <c:pt idx="24">
                  <c:v>5.1927333934061215</c:v>
                </c:pt>
                <c:pt idx="25">
                  <c:v>5.2102979265866516</c:v>
                </c:pt>
                <c:pt idx="26">
                  <c:v>5.2376262796755801</c:v>
                </c:pt>
                <c:pt idx="27">
                  <c:v>5.2570318187310701</c:v>
                </c:pt>
                <c:pt idx="28">
                  <c:v>5.2893369370554773</c:v>
                </c:pt>
                <c:pt idx="29">
                  <c:v>5.3215599422730202</c:v>
                </c:pt>
                <c:pt idx="30">
                  <c:v>5.3217495930467154</c:v>
                </c:pt>
                <c:pt idx="31">
                  <c:v>5.3684869090111649</c:v>
                </c:pt>
                <c:pt idx="32">
                  <c:v>5.3616446280335506</c:v>
                </c:pt>
                <c:pt idx="33">
                  <c:v>5.3811128299169511</c:v>
                </c:pt>
                <c:pt idx="34">
                  <c:v>5.4383994017903614</c:v>
                </c:pt>
                <c:pt idx="35">
                  <c:v>5.5071660220069347</c:v>
                </c:pt>
                <c:pt idx="36">
                  <c:v>5.5705371178972181</c:v>
                </c:pt>
                <c:pt idx="37">
                  <c:v>5.6066373515751255</c:v>
                </c:pt>
                <c:pt idx="38">
                  <c:v>5.6170760799122608</c:v>
                </c:pt>
                <c:pt idx="39">
                  <c:v>5.6817422715993855</c:v>
                </c:pt>
                <c:pt idx="40">
                  <c:v>5.6505807974423243</c:v>
                </c:pt>
                <c:pt idx="41">
                  <c:v>5.6542396580753174</c:v>
                </c:pt>
                <c:pt idx="42">
                  <c:v>5.6469064921970977</c:v>
                </c:pt>
                <c:pt idx="43">
                  <c:v>5.6398912985131169</c:v>
                </c:pt>
                <c:pt idx="44">
                  <c:v>5.6595442499537141</c:v>
                </c:pt>
                <c:pt idx="45">
                  <c:v>5.6600361055693398</c:v>
                </c:pt>
                <c:pt idx="46">
                  <c:v>5.6545314786254179</c:v>
                </c:pt>
                <c:pt idx="47">
                  <c:v>5.7270959271001152</c:v>
                </c:pt>
                <c:pt idx="48">
                  <c:v>5.7117012467128196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EE8-4F7E-873E-C292D28663BA}"/>
            </c:ext>
          </c:extLst>
        </c:ser>
        <c:ser>
          <c:idx val="18"/>
          <c:order val="18"/>
          <c:tx>
            <c:strRef>
              <c:f>RUT_data!$F$489</c:f>
              <c:strCache>
                <c:ptCount val="1"/>
                <c:pt idx="0">
                  <c:v>Kenya</c:v>
                </c:pt>
              </c:strCache>
            </c:strRef>
          </c:tx>
          <c:marker>
            <c:symbol val="none"/>
          </c:marker>
          <c:xVal>
            <c:numRef>
              <c:f>RUT_data!$G$489:$BC$489</c:f>
              <c:numCache>
                <c:formatCode>General</c:formatCode>
                <c:ptCount val="49"/>
                <c:pt idx="0">
                  <c:v>6.1116987697368979</c:v>
                </c:pt>
                <c:pt idx="1">
                  <c:v>6.1259526107146129</c:v>
                </c:pt>
                <c:pt idx="2">
                  <c:v>6.1031949194282085</c:v>
                </c:pt>
                <c:pt idx="3">
                  <c:v>6.1069713458179145</c:v>
                </c:pt>
                <c:pt idx="4">
                  <c:v>6.1104988950614958</c:v>
                </c:pt>
                <c:pt idx="5">
                  <c:v>6.0927482131187851</c:v>
                </c:pt>
                <c:pt idx="6">
                  <c:v>6.0969585210450976</c:v>
                </c:pt>
                <c:pt idx="7">
                  <c:v>6.1367214485055017</c:v>
                </c:pt>
                <c:pt idx="8">
                  <c:v>6.1449435123558453</c:v>
                </c:pt>
                <c:pt idx="9">
                  <c:v>6.1378373701901383</c:v>
                </c:pt>
                <c:pt idx="10">
                  <c:v>6.1291146446894844</c:v>
                </c:pt>
                <c:pt idx="11">
                  <c:v>6.1485888073751109</c:v>
                </c:pt>
                <c:pt idx="12">
                  <c:v>6.1624788430734556</c:v>
                </c:pt>
                <c:pt idx="13">
                  <c:v>6.1470758096163758</c:v>
                </c:pt>
                <c:pt idx="14">
                  <c:v>6.1321607569379939</c:v>
                </c:pt>
                <c:pt idx="15">
                  <c:v>6.180818379494859</c:v>
                </c:pt>
                <c:pt idx="16">
                  <c:v>6.245127616002514</c:v>
                </c:pt>
                <c:pt idx="17">
                  <c:v>6.2203043678700451</c:v>
                </c:pt>
                <c:pt idx="18">
                  <c:v>6.2297405672168615</c:v>
                </c:pt>
                <c:pt idx="19">
                  <c:v>6.1604357958872145</c:v>
                </c:pt>
                <c:pt idx="20">
                  <c:v>6.1302407652831965</c:v>
                </c:pt>
                <c:pt idx="21">
                  <c:v>6.2088718397204259</c:v>
                </c:pt>
                <c:pt idx="22">
                  <c:v>6.2075080382287382</c:v>
                </c:pt>
                <c:pt idx="23">
                  <c:v>6.0839649825183093</c:v>
                </c:pt>
                <c:pt idx="24">
                  <c:v>6.1703746598791165</c:v>
                </c:pt>
                <c:pt idx="25">
                  <c:v>6.2314663716127781</c:v>
                </c:pt>
                <c:pt idx="26">
                  <c:v>6.200698868509952</c:v>
                </c:pt>
                <c:pt idx="27">
                  <c:v>6.249353330461461</c:v>
                </c:pt>
                <c:pt idx="28">
                  <c:v>6.2692413057134173</c:v>
                </c:pt>
                <c:pt idx="29">
                  <c:v>6.2124822104476953</c:v>
                </c:pt>
                <c:pt idx="30">
                  <c:v>6.2008061266189056</c:v>
                </c:pt>
                <c:pt idx="31">
                  <c:v>6.2095275379139361</c:v>
                </c:pt>
                <c:pt idx="32">
                  <c:v>6.1391386119438156</c:v>
                </c:pt>
                <c:pt idx="33">
                  <c:v>6.1203801142170082</c:v>
                </c:pt>
                <c:pt idx="34">
                  <c:v>6.1054057852056554</c:v>
                </c:pt>
                <c:pt idx="35">
                  <c:v>6.0222870119600369</c:v>
                </c:pt>
                <c:pt idx="36">
                  <c:v>6.0161062536190801</c:v>
                </c:pt>
                <c:pt idx="37">
                  <c:v>6.0498528011886101</c:v>
                </c:pt>
                <c:pt idx="38">
                  <c:v>6.0968976922081888</c:v>
                </c:pt>
                <c:pt idx="39">
                  <c:v>5.9961026079735342</c:v>
                </c:pt>
                <c:pt idx="40">
                  <c:v>6.0775385334285046</c:v>
                </c:pt>
                <c:pt idx="41">
                  <c:v>6.1011365310676799</c:v>
                </c:pt>
                <c:pt idx="42">
                  <c:v>6.0992168002626954</c:v>
                </c:pt>
                <c:pt idx="43">
                  <c:v>6.0943761694106628</c:v>
                </c:pt>
                <c:pt idx="44">
                  <c:v>6.1048774921189981</c:v>
                </c:pt>
                <c:pt idx="45">
                  <c:v>6.1938775460203379</c:v>
                </c:pt>
                <c:pt idx="46">
                  <c:v>6.231811776261428</c:v>
                </c:pt>
                <c:pt idx="47">
                  <c:v>6.1384491662243308</c:v>
                </c:pt>
                <c:pt idx="48">
                  <c:v>6.1498713308214281</c:v>
                </c:pt>
              </c:numCache>
            </c:numRef>
          </c:xVal>
          <c:yVal>
            <c:numRef>
              <c:f>RUT_data!$G$490:$BC$490</c:f>
              <c:numCache>
                <c:formatCode>General</c:formatCode>
                <c:ptCount val="49"/>
                <c:pt idx="0">
                  <c:v>4.121128795402945</c:v>
                </c:pt>
                <c:pt idx="1">
                  <c:v>4.1502081829181527</c:v>
                </c:pt>
                <c:pt idx="2">
                  <c:v>4.1475121742407275</c:v>
                </c:pt>
                <c:pt idx="3">
                  <c:v>4.174601505913075</c:v>
                </c:pt>
                <c:pt idx="4">
                  <c:v>4.1946857746816972</c:v>
                </c:pt>
                <c:pt idx="5">
                  <c:v>4.2078014136637227</c:v>
                </c:pt>
                <c:pt idx="6">
                  <c:v>4.2306191460873501</c:v>
                </c:pt>
                <c:pt idx="7">
                  <c:v>4.2894512255740267</c:v>
                </c:pt>
                <c:pt idx="8">
                  <c:v>4.3223696122698092</c:v>
                </c:pt>
                <c:pt idx="9">
                  <c:v>4.3445087511672424</c:v>
                </c:pt>
                <c:pt idx="10">
                  <c:v>4.3674937025362466</c:v>
                </c:pt>
                <c:pt idx="11">
                  <c:v>4.4097459611480785</c:v>
                </c:pt>
                <c:pt idx="12">
                  <c:v>4.4454344794840734</c:v>
                </c:pt>
                <c:pt idx="13">
                  <c:v>4.4589740577146868</c:v>
                </c:pt>
                <c:pt idx="14">
                  <c:v>4.4697839116459708</c:v>
                </c:pt>
                <c:pt idx="15">
                  <c:v>4.5423426256919814</c:v>
                </c:pt>
                <c:pt idx="16">
                  <c:v>4.6342964810601499</c:v>
                </c:pt>
                <c:pt idx="17">
                  <c:v>4.6412250537579869</c:v>
                </c:pt>
                <c:pt idx="18">
                  <c:v>4.6901172755781397</c:v>
                </c:pt>
                <c:pt idx="19">
                  <c:v>4.6626984904898263</c:v>
                </c:pt>
                <c:pt idx="20">
                  <c:v>4.6761553507164288</c:v>
                </c:pt>
                <c:pt idx="21">
                  <c:v>4.7847253510772454</c:v>
                </c:pt>
                <c:pt idx="22">
                  <c:v>4.8136775944953278</c:v>
                </c:pt>
                <c:pt idx="23">
                  <c:v>4.7411462344691619</c:v>
                </c:pt>
                <c:pt idx="24">
                  <c:v>4.8316234040718919</c:v>
                </c:pt>
                <c:pt idx="25">
                  <c:v>4.9267821754097945</c:v>
                </c:pt>
                <c:pt idx="26">
                  <c:v>4.9294505791358123</c:v>
                </c:pt>
                <c:pt idx="27">
                  <c:v>5.0021987296782999</c:v>
                </c:pt>
                <c:pt idx="28">
                  <c:v>5.0459846141513696</c:v>
                </c:pt>
                <c:pt idx="29">
                  <c:v>5.0342249088156299</c:v>
                </c:pt>
                <c:pt idx="30">
                  <c:v>5.0551009386845775</c:v>
                </c:pt>
                <c:pt idx="31">
                  <c:v>5.0939480442277825</c:v>
                </c:pt>
                <c:pt idx="32">
                  <c:v>5.0683980462441545</c:v>
                </c:pt>
                <c:pt idx="33">
                  <c:v>5.0746813155700892</c:v>
                </c:pt>
                <c:pt idx="34">
                  <c:v>5.0941698537631419</c:v>
                </c:pt>
                <c:pt idx="35">
                  <c:v>5.0621685475690024</c:v>
                </c:pt>
                <c:pt idx="36">
                  <c:v>5.0789255122430079</c:v>
                </c:pt>
                <c:pt idx="37">
                  <c:v>5.1431175820654023</c:v>
                </c:pt>
                <c:pt idx="38">
                  <c:v>5.2032339970817834</c:v>
                </c:pt>
                <c:pt idx="39">
                  <c:v>5.1322877681702046</c:v>
                </c:pt>
                <c:pt idx="40">
                  <c:v>5.223840422257136</c:v>
                </c:pt>
                <c:pt idx="41">
                  <c:v>5.2705633455326444</c:v>
                </c:pt>
                <c:pt idx="42">
                  <c:v>5.2882870078038362</c:v>
                </c:pt>
                <c:pt idx="43">
                  <c:v>5.3213456694697463</c:v>
                </c:pt>
                <c:pt idx="44">
                  <c:v>5.3344215997047204</c:v>
                </c:pt>
                <c:pt idx="45">
                  <c:v>5.4292540901732655</c:v>
                </c:pt>
                <c:pt idx="46">
                  <c:v>5.5063809295231545</c:v>
                </c:pt>
                <c:pt idx="47">
                  <c:v>5.4365262067084474</c:v>
                </c:pt>
                <c:pt idx="48">
                  <c:v>5.4397213819007142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EE8-4F7E-873E-C292D28663BA}"/>
            </c:ext>
          </c:extLst>
        </c:ser>
        <c:ser>
          <c:idx val="19"/>
          <c:order val="19"/>
          <c:tx>
            <c:strRef>
              <c:f>RUT_data!$F$491</c:f>
              <c:strCache>
                <c:ptCount val="1"/>
                <c:pt idx="0">
                  <c:v>Lesotho</c:v>
                </c:pt>
              </c:strCache>
            </c:strRef>
          </c:tx>
          <c:marker>
            <c:symbol val="none"/>
          </c:marker>
          <c:xVal>
            <c:numRef>
              <c:f>RUT_data!$G$491:$BC$491</c:f>
              <c:numCache>
                <c:formatCode>General</c:formatCode>
                <c:ptCount val="49"/>
                <c:pt idx="0">
                  <c:v>6.0754984575273445</c:v>
                </c:pt>
                <c:pt idx="1">
                  <c:v>6.092792765934786</c:v>
                </c:pt>
                <c:pt idx="2">
                  <c:v>6.0867023941628942</c:v>
                </c:pt>
                <c:pt idx="3">
                  <c:v>5.9987873962572271</c:v>
                </c:pt>
                <c:pt idx="4">
                  <c:v>6.0467321925952309</c:v>
                </c:pt>
                <c:pt idx="5">
                  <c:v>6.0958863341516603</c:v>
                </c:pt>
                <c:pt idx="6">
                  <c:v>6.1306523204965977</c:v>
                </c:pt>
                <c:pt idx="7">
                  <c:v>6.1377877637086176</c:v>
                </c:pt>
                <c:pt idx="8">
                  <c:v>6.2042623415916527</c:v>
                </c:pt>
                <c:pt idx="9">
                  <c:v>6.1773383101676584</c:v>
                </c:pt>
                <c:pt idx="10">
                  <c:v>6.1706501971395546</c:v>
                </c:pt>
                <c:pt idx="11">
                  <c:v>6.0097132218703306</c:v>
                </c:pt>
                <c:pt idx="12">
                  <c:v>6.1485055132438484</c:v>
                </c:pt>
                <c:pt idx="13">
                  <c:v>6.3044325043171296</c:v>
                </c:pt>
                <c:pt idx="14">
                  <c:v>6.1251336095588576</c:v>
                </c:pt>
                <c:pt idx="15">
                  <c:v>5.9476634613720769</c:v>
                </c:pt>
                <c:pt idx="16">
                  <c:v>6.1756193012407401</c:v>
                </c:pt>
                <c:pt idx="17">
                  <c:v>6.1549166988053159</c:v>
                </c:pt>
                <c:pt idx="18">
                  <c:v>6.1133927769818408</c:v>
                </c:pt>
                <c:pt idx="19">
                  <c:v>6.1119670147241871</c:v>
                </c:pt>
                <c:pt idx="20">
                  <c:v>6.1379343760060863</c:v>
                </c:pt>
                <c:pt idx="21">
                  <c:v>6.1096901931312768</c:v>
                </c:pt>
                <c:pt idx="22">
                  <c:v>6.0822276578670094</c:v>
                </c:pt>
                <c:pt idx="23">
                  <c:v>6.0925416482991279</c:v>
                </c:pt>
                <c:pt idx="24">
                  <c:v>6.0277964763553724</c:v>
                </c:pt>
                <c:pt idx="25">
                  <c:v>5.9945668727726478</c:v>
                </c:pt>
                <c:pt idx="26">
                  <c:v>6.0122470862905102</c:v>
                </c:pt>
                <c:pt idx="27">
                  <c:v>6.0987094930078731</c:v>
                </c:pt>
                <c:pt idx="28">
                  <c:v>6.0523752965074777</c:v>
                </c:pt>
                <c:pt idx="29">
                  <c:v>6.0448399746766004</c:v>
                </c:pt>
                <c:pt idx="30">
                  <c:v>5.763751143677716</c:v>
                </c:pt>
                <c:pt idx="31">
                  <c:v>5.8731838148056328</c:v>
                </c:pt>
                <c:pt idx="32">
                  <c:v>5.9640391703704001</c:v>
                </c:pt>
                <c:pt idx="33">
                  <c:v>6.0173106067100068</c:v>
                </c:pt>
                <c:pt idx="34">
                  <c:v>5.8491547187691788</c:v>
                </c:pt>
                <c:pt idx="35">
                  <c:v>5.9875238659839312</c:v>
                </c:pt>
                <c:pt idx="36">
                  <c:v>5.981065316715692</c:v>
                </c:pt>
                <c:pt idx="37">
                  <c:v>5.8422011185615368</c:v>
                </c:pt>
                <c:pt idx="38">
                  <c:v>5.9592206023982026</c:v>
                </c:pt>
                <c:pt idx="39">
                  <c:v>5.9139223026231456</c:v>
                </c:pt>
                <c:pt idx="40">
                  <c:v>6.0160668213812949</c:v>
                </c:pt>
                <c:pt idx="41">
                  <c:v>5.8575364752500825</c:v>
                </c:pt>
                <c:pt idx="42">
                  <c:v>5.7855446939953694</c:v>
                </c:pt>
                <c:pt idx="43">
                  <c:v>5.8332983251353214</c:v>
                </c:pt>
                <c:pt idx="44">
                  <c:v>5.8933682768704543</c:v>
                </c:pt>
                <c:pt idx="45">
                  <c:v>5.7275390086203259</c:v>
                </c:pt>
                <c:pt idx="46">
                  <c:v>5.8949659863886614</c:v>
                </c:pt>
                <c:pt idx="47">
                  <c:v>5.8663335265430749</c:v>
                </c:pt>
                <c:pt idx="48">
                  <c:v>5.8176483833577395</c:v>
                </c:pt>
              </c:numCache>
            </c:numRef>
          </c:xVal>
          <c:yVal>
            <c:numRef>
              <c:f>RUT_data!$G$492:$BC$492</c:f>
              <c:numCache>
                <c:formatCode>General</c:formatCode>
                <c:ptCount val="49"/>
                <c:pt idx="0">
                  <c:v>3.5762833426653686</c:v>
                </c:pt>
                <c:pt idx="1">
                  <c:v>3.5996427569334264</c:v>
                </c:pt>
                <c:pt idx="2">
                  <c:v>3.5939279876950074</c:v>
                </c:pt>
                <c:pt idx="3">
                  <c:v>3.5105668559521188</c:v>
                </c:pt>
                <c:pt idx="4">
                  <c:v>3.5591236554825016</c:v>
                </c:pt>
                <c:pt idx="5">
                  <c:v>3.6164109422877662</c:v>
                </c:pt>
                <c:pt idx="6">
                  <c:v>3.6517947343505615</c:v>
                </c:pt>
                <c:pt idx="7">
                  <c:v>3.6774837921419832</c:v>
                </c:pt>
                <c:pt idx="8">
                  <c:v>3.7712254296154821</c:v>
                </c:pt>
                <c:pt idx="9">
                  <c:v>3.7737849483434722</c:v>
                </c:pt>
                <c:pt idx="10">
                  <c:v>3.7943496815615525</c:v>
                </c:pt>
                <c:pt idx="11">
                  <c:v>3.6644428428894353</c:v>
                </c:pt>
                <c:pt idx="12">
                  <c:v>3.8216558530762739</c:v>
                </c:pt>
                <c:pt idx="13">
                  <c:v>3.9699659165882535</c:v>
                </c:pt>
                <c:pt idx="14">
                  <c:v>3.8285746878681297</c:v>
                </c:pt>
                <c:pt idx="15">
                  <c:v>3.6800553679673724</c:v>
                </c:pt>
                <c:pt idx="16">
                  <c:v>3.9401753015825984</c:v>
                </c:pt>
                <c:pt idx="17">
                  <c:v>3.9144231714039579</c:v>
                </c:pt>
                <c:pt idx="18">
                  <c:v>3.8893443492319122</c:v>
                </c:pt>
                <c:pt idx="19">
                  <c:v>3.9027279252349394</c:v>
                </c:pt>
                <c:pt idx="20">
                  <c:v>3.9513816519799931</c:v>
                </c:pt>
                <c:pt idx="21">
                  <c:v>3.9501674829790692</c:v>
                </c:pt>
                <c:pt idx="22">
                  <c:v>3.9493987993207571</c:v>
                </c:pt>
                <c:pt idx="23">
                  <c:v>3.9749895459096192</c:v>
                </c:pt>
                <c:pt idx="24">
                  <c:v>3.9236725216937218</c:v>
                </c:pt>
                <c:pt idx="25">
                  <c:v>3.9222218807131153</c:v>
                </c:pt>
                <c:pt idx="26">
                  <c:v>3.9377894348125904</c:v>
                </c:pt>
                <c:pt idx="27">
                  <c:v>4.0195373841735309</c:v>
                </c:pt>
                <c:pt idx="28">
                  <c:v>4.0258682423200618</c:v>
                </c:pt>
                <c:pt idx="29">
                  <c:v>4.0293546209546705</c:v>
                </c:pt>
                <c:pt idx="30">
                  <c:v>3.8000029169047038</c:v>
                </c:pt>
                <c:pt idx="31">
                  <c:v>3.923586528007966</c:v>
                </c:pt>
                <c:pt idx="32">
                  <c:v>4.0259132334445917</c:v>
                </c:pt>
                <c:pt idx="33">
                  <c:v>4.0370007725947143</c:v>
                </c:pt>
                <c:pt idx="34">
                  <c:v>3.9626701269777787</c:v>
                </c:pt>
                <c:pt idx="35">
                  <c:v>4.063964431048011</c:v>
                </c:pt>
                <c:pt idx="36">
                  <c:v>4.0776928473412859</c:v>
                </c:pt>
                <c:pt idx="37">
                  <c:v>3.993671981426739</c:v>
                </c:pt>
                <c:pt idx="38">
                  <c:v>4.0971227848143492</c:v>
                </c:pt>
                <c:pt idx="39">
                  <c:v>4.0521427757237296</c:v>
                </c:pt>
                <c:pt idx="40">
                  <c:v>4.1414306189805945</c:v>
                </c:pt>
                <c:pt idx="41">
                  <c:v>4.0127904340460274</c:v>
                </c:pt>
                <c:pt idx="42">
                  <c:v>3.9482201461929258</c:v>
                </c:pt>
                <c:pt idx="43">
                  <c:v>4.0084464329861129</c:v>
                </c:pt>
                <c:pt idx="44">
                  <c:v>4.080296454771382</c:v>
                </c:pt>
                <c:pt idx="45">
                  <c:v>3.8794317685390305</c:v>
                </c:pt>
                <c:pt idx="46">
                  <c:v>4.0742353069512456</c:v>
                </c:pt>
                <c:pt idx="47">
                  <c:v>4.0427434256717776</c:v>
                </c:pt>
                <c:pt idx="48">
                  <c:v>4.0052523935153541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EE8-4F7E-873E-C292D28663BA}"/>
            </c:ext>
          </c:extLst>
        </c:ser>
        <c:ser>
          <c:idx val="20"/>
          <c:order val="20"/>
          <c:tx>
            <c:strRef>
              <c:f>RUT_data!$F$493</c:f>
              <c:strCache>
                <c:ptCount val="1"/>
                <c:pt idx="0">
                  <c:v>Liberia</c:v>
                </c:pt>
              </c:strCache>
            </c:strRef>
          </c:tx>
          <c:marker>
            <c:symbol val="none"/>
          </c:marker>
          <c:xVal>
            <c:numRef>
              <c:f>RUT_data!$G$493:$BC$493</c:f>
              <c:numCache>
                <c:formatCode>General</c:formatCode>
                <c:ptCount val="49"/>
                <c:pt idx="0">
                  <c:v>6.1862664500038456</c:v>
                </c:pt>
                <c:pt idx="1">
                  <c:v>6.204262848632176</c:v>
                </c:pt>
                <c:pt idx="2">
                  <c:v>6.1741464044269172</c:v>
                </c:pt>
                <c:pt idx="3">
                  <c:v>6.1762679619663992</c:v>
                </c:pt>
                <c:pt idx="4">
                  <c:v>6.2294322811720644</c:v>
                </c:pt>
                <c:pt idx="5">
                  <c:v>6.2701877021150132</c:v>
                </c:pt>
                <c:pt idx="6">
                  <c:v>6.2756694484614712</c:v>
                </c:pt>
                <c:pt idx="7">
                  <c:v>6.2924422144826817</c:v>
                </c:pt>
                <c:pt idx="8">
                  <c:v>6.2919620114728732</c:v>
                </c:pt>
                <c:pt idx="9">
                  <c:v>6.3948003492333765</c:v>
                </c:pt>
                <c:pt idx="10">
                  <c:v>6.4086696752489782</c:v>
                </c:pt>
                <c:pt idx="11">
                  <c:v>6.393085280634426</c:v>
                </c:pt>
                <c:pt idx="12">
                  <c:v>6.3999228076265045</c:v>
                </c:pt>
                <c:pt idx="13">
                  <c:v>6.4288328347930426</c:v>
                </c:pt>
                <c:pt idx="14">
                  <c:v>6.3772756709995182</c:v>
                </c:pt>
                <c:pt idx="15">
                  <c:v>6.3983399173645008</c:v>
                </c:pt>
                <c:pt idx="16">
                  <c:v>6.3965645150311703</c:v>
                </c:pt>
                <c:pt idx="17">
                  <c:v>6.3772653711756506</c:v>
                </c:pt>
                <c:pt idx="18">
                  <c:v>6.3632321756122767</c:v>
                </c:pt>
                <c:pt idx="19">
                  <c:v>6.3653107627481722</c:v>
                </c:pt>
                <c:pt idx="20">
                  <c:v>6.3617456214568389</c:v>
                </c:pt>
                <c:pt idx="21">
                  <c:v>6.3419183727275055</c:v>
                </c:pt>
                <c:pt idx="22">
                  <c:v>6.3324703092821384</c:v>
                </c:pt>
                <c:pt idx="23">
                  <c:v>6.3709035769477644</c:v>
                </c:pt>
                <c:pt idx="24">
                  <c:v>6.3844670729396968</c:v>
                </c:pt>
                <c:pt idx="25">
                  <c:v>6.3975698443400226</c:v>
                </c:pt>
                <c:pt idx="26">
                  <c:v>6.4334580600760995</c:v>
                </c:pt>
                <c:pt idx="27">
                  <c:v>6.4678587141449331</c:v>
                </c:pt>
                <c:pt idx="28">
                  <c:v>6.4761603622188186</c:v>
                </c:pt>
                <c:pt idx="29">
                  <c:v>6.1137367090696531</c:v>
                </c:pt>
                <c:pt idx="30">
                  <c:v>5.9117386060754118</c:v>
                </c:pt>
                <c:pt idx="31">
                  <c:v>6.0377432135936751</c:v>
                </c:pt>
                <c:pt idx="32">
                  <c:v>6.0748024402697487</c:v>
                </c:pt>
                <c:pt idx="33">
                  <c:v>5.882489528719379</c:v>
                </c:pt>
                <c:pt idx="34">
                  <c:v>5.8733257852050933</c:v>
                </c:pt>
                <c:pt idx="35">
                  <c:v>6.0340863294886766</c:v>
                </c:pt>
                <c:pt idx="36">
                  <c:v>6.2639279236209555</c:v>
                </c:pt>
                <c:pt idx="37">
                  <c:v>6.2978200185463056</c:v>
                </c:pt>
                <c:pt idx="38">
                  <c:v>6.3162604295382021</c:v>
                </c:pt>
                <c:pt idx="39">
                  <c:v>6.3227039146759694</c:v>
                </c:pt>
                <c:pt idx="40">
                  <c:v>6.2699702271526574</c:v>
                </c:pt>
                <c:pt idx="41">
                  <c:v>6.258007581371535</c:v>
                </c:pt>
                <c:pt idx="42">
                  <c:v>6.241738077448411</c:v>
                </c:pt>
                <c:pt idx="43">
                  <c:v>6.2789171205967165</c:v>
                </c:pt>
                <c:pt idx="44">
                  <c:v>6.2958036857692168</c:v>
                </c:pt>
                <c:pt idx="45">
                  <c:v>6.1614666560627445</c:v>
                </c:pt>
                <c:pt idx="46">
                  <c:v>6.2770267001248827</c:v>
                </c:pt>
                <c:pt idx="47">
                  <c:v>6.2292575957103686</c:v>
                </c:pt>
                <c:pt idx="48">
                  <c:v>6.108003871823338</c:v>
                </c:pt>
              </c:numCache>
            </c:numRef>
          </c:xVal>
          <c:yVal>
            <c:numRef>
              <c:f>RUT_data!$G$494:$BC$494</c:f>
              <c:numCache>
                <c:formatCode>General</c:formatCode>
                <c:ptCount val="49"/>
                <c:pt idx="0">
                  <c:v>4.3065120652243341</c:v>
                </c:pt>
                <c:pt idx="1">
                  <c:v>4.3403062997371933</c:v>
                </c:pt>
                <c:pt idx="2">
                  <c:v>4.3184058528437879</c:v>
                </c:pt>
                <c:pt idx="3">
                  <c:v>4.3356191026257482</c:v>
                </c:pt>
                <c:pt idx="4">
                  <c:v>4.4031792567419243</c:v>
                </c:pt>
                <c:pt idx="5">
                  <c:v>4.5127893346245411</c:v>
                </c:pt>
                <c:pt idx="6">
                  <c:v>4.5421484591601562</c:v>
                </c:pt>
                <c:pt idx="7">
                  <c:v>4.5749463885647659</c:v>
                </c:pt>
                <c:pt idx="8">
                  <c:v>4.5923686067829648</c:v>
                </c:pt>
                <c:pt idx="9">
                  <c:v>4.7028771167572385</c:v>
                </c:pt>
                <c:pt idx="10">
                  <c:v>4.7278386009976474</c:v>
                </c:pt>
                <c:pt idx="11">
                  <c:v>4.7327881072866687</c:v>
                </c:pt>
                <c:pt idx="12">
                  <c:v>4.7561987847416551</c:v>
                </c:pt>
                <c:pt idx="13">
                  <c:v>4.7955357767092153</c:v>
                </c:pt>
                <c:pt idx="14">
                  <c:v>4.773601295126638</c:v>
                </c:pt>
                <c:pt idx="15">
                  <c:v>4.8145167488469145</c:v>
                </c:pt>
                <c:pt idx="16">
                  <c:v>4.830931148794706</c:v>
                </c:pt>
                <c:pt idx="17">
                  <c:v>4.8312810636177526</c:v>
                </c:pt>
                <c:pt idx="18">
                  <c:v>4.8362492153634351</c:v>
                </c:pt>
                <c:pt idx="19">
                  <c:v>4.8606840219394698</c:v>
                </c:pt>
                <c:pt idx="20">
                  <c:v>4.8754137362525531</c:v>
                </c:pt>
                <c:pt idx="21">
                  <c:v>4.880728913862427</c:v>
                </c:pt>
                <c:pt idx="22">
                  <c:v>4.8910990642828027</c:v>
                </c:pt>
                <c:pt idx="23">
                  <c:v>4.9494288479728494</c:v>
                </c:pt>
                <c:pt idx="24">
                  <c:v>4.9656019769821436</c:v>
                </c:pt>
                <c:pt idx="25">
                  <c:v>4.9761805962332977</c:v>
                </c:pt>
                <c:pt idx="26">
                  <c:v>4.9988660623233852</c:v>
                </c:pt>
                <c:pt idx="27">
                  <c:v>5.0151813030805279</c:v>
                </c:pt>
                <c:pt idx="28">
                  <c:v>4.9924225184667428</c:v>
                </c:pt>
                <c:pt idx="29">
                  <c:v>4.6795743895655031</c:v>
                </c:pt>
                <c:pt idx="30">
                  <c:v>4.495569739907503</c:v>
                </c:pt>
                <c:pt idx="31">
                  <c:v>4.5870012891166585</c:v>
                </c:pt>
                <c:pt idx="32">
                  <c:v>4.6289589720332875</c:v>
                </c:pt>
                <c:pt idx="33">
                  <c:v>4.451794321656692</c:v>
                </c:pt>
                <c:pt idx="34">
                  <c:v>4.4616378938297947</c:v>
                </c:pt>
                <c:pt idx="35">
                  <c:v>4.6449816604226051</c:v>
                </c:pt>
                <c:pt idx="36">
                  <c:v>4.886379895768183</c:v>
                </c:pt>
                <c:pt idx="37">
                  <c:v>4.9621076585353894</c:v>
                </c:pt>
                <c:pt idx="38">
                  <c:v>5.0278582023180896</c:v>
                </c:pt>
                <c:pt idx="39">
                  <c:v>5.0683599333978462</c:v>
                </c:pt>
                <c:pt idx="40">
                  <c:v>5.0492122362576879</c:v>
                </c:pt>
                <c:pt idx="41">
                  <c:v>5.0473280492147525</c:v>
                </c:pt>
                <c:pt idx="42">
                  <c:v>5.0332863696154071</c:v>
                </c:pt>
                <c:pt idx="43">
                  <c:v>5.076706883366203</c:v>
                </c:pt>
                <c:pt idx="44">
                  <c:v>5.1028914322842169</c:v>
                </c:pt>
                <c:pt idx="45">
                  <c:v>5.0179411841368609</c:v>
                </c:pt>
                <c:pt idx="46">
                  <c:v>5.1398725235625964</c:v>
                </c:pt>
                <c:pt idx="47">
                  <c:v>5.1345827084670272</c:v>
                </c:pt>
                <c:pt idx="48">
                  <c:v>5.0721998255664937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EE8-4F7E-873E-C292D28663BA}"/>
            </c:ext>
          </c:extLst>
        </c:ser>
        <c:ser>
          <c:idx val="21"/>
          <c:order val="21"/>
          <c:tx>
            <c:strRef>
              <c:f>RUT_data!$F$495</c:f>
              <c:strCache>
                <c:ptCount val="1"/>
                <c:pt idx="0">
                  <c:v>Madagascar</c:v>
                </c:pt>
              </c:strCache>
            </c:strRef>
          </c:tx>
          <c:marker>
            <c:symbol val="none"/>
          </c:marker>
          <c:xVal>
            <c:numRef>
              <c:f>RUT_data!$G$495:$BC$495</c:f>
              <c:numCache>
                <c:formatCode>General</c:formatCode>
                <c:ptCount val="49"/>
                <c:pt idx="0">
                  <c:v>6.5261623989501052</c:v>
                </c:pt>
                <c:pt idx="1">
                  <c:v>6.5480829853855465</c:v>
                </c:pt>
                <c:pt idx="2">
                  <c:v>6.5494914719228623</c:v>
                </c:pt>
                <c:pt idx="3">
                  <c:v>6.5746202625533927</c:v>
                </c:pt>
                <c:pt idx="4">
                  <c:v>6.5295320576661364</c:v>
                </c:pt>
                <c:pt idx="5">
                  <c:v>6.5690990334176451</c:v>
                </c:pt>
                <c:pt idx="6">
                  <c:v>6.5920456987596801</c:v>
                </c:pt>
                <c:pt idx="7">
                  <c:v>6.5867599853989018</c:v>
                </c:pt>
                <c:pt idx="8">
                  <c:v>6.6003190937385288</c:v>
                </c:pt>
                <c:pt idx="9">
                  <c:v>6.5978631890045669</c:v>
                </c:pt>
                <c:pt idx="10">
                  <c:v>6.5640410038362935</c:v>
                </c:pt>
                <c:pt idx="11">
                  <c:v>6.5717885149300681</c:v>
                </c:pt>
                <c:pt idx="12">
                  <c:v>6.5578812412083511</c:v>
                </c:pt>
                <c:pt idx="13">
                  <c:v>6.6419009185340991</c:v>
                </c:pt>
                <c:pt idx="14">
                  <c:v>6.6058733224695985</c:v>
                </c:pt>
                <c:pt idx="15">
                  <c:v>6.6001498111618435</c:v>
                </c:pt>
                <c:pt idx="16">
                  <c:v>6.5068190912837309</c:v>
                </c:pt>
                <c:pt idx="17">
                  <c:v>6.5595410326779353</c:v>
                </c:pt>
                <c:pt idx="18">
                  <c:v>6.4959108122759943</c:v>
                </c:pt>
                <c:pt idx="19">
                  <c:v>6.5143125737529584</c:v>
                </c:pt>
                <c:pt idx="20">
                  <c:v>6.4926183195903935</c:v>
                </c:pt>
                <c:pt idx="21">
                  <c:v>6.479761821397954</c:v>
                </c:pt>
                <c:pt idx="22">
                  <c:v>6.4952978553284773</c:v>
                </c:pt>
                <c:pt idx="23">
                  <c:v>6.5017346840509234</c:v>
                </c:pt>
                <c:pt idx="24">
                  <c:v>6.485822690673098</c:v>
                </c:pt>
                <c:pt idx="25">
                  <c:v>6.4900724522111464</c:v>
                </c:pt>
                <c:pt idx="26">
                  <c:v>6.4531666467868423</c:v>
                </c:pt>
                <c:pt idx="27">
                  <c:v>6.4441744146864801</c:v>
                </c:pt>
                <c:pt idx="28">
                  <c:v>6.458281604750324</c:v>
                </c:pt>
                <c:pt idx="29">
                  <c:v>6.4400324916613281</c:v>
                </c:pt>
                <c:pt idx="30">
                  <c:v>6.4303617026304147</c:v>
                </c:pt>
                <c:pt idx="31">
                  <c:v>6.3943143154802984</c:v>
                </c:pt>
                <c:pt idx="32">
                  <c:v>6.4042081162322724</c:v>
                </c:pt>
                <c:pt idx="33">
                  <c:v>6.3466023563349436</c:v>
                </c:pt>
                <c:pt idx="34">
                  <c:v>6.3441350241659613</c:v>
                </c:pt>
                <c:pt idx="35">
                  <c:v>6.3345158728174908</c:v>
                </c:pt>
                <c:pt idx="36">
                  <c:v>6.3223698181001202</c:v>
                </c:pt>
                <c:pt idx="37">
                  <c:v>6.2881389014024522</c:v>
                </c:pt>
                <c:pt idx="38">
                  <c:v>6.2708807122290695</c:v>
                </c:pt>
                <c:pt idx="39">
                  <c:v>6.2203888021241136</c:v>
                </c:pt>
                <c:pt idx="40">
                  <c:v>6.2063463095983016</c:v>
                </c:pt>
                <c:pt idx="41">
                  <c:v>6.1495831731572981</c:v>
                </c:pt>
                <c:pt idx="42">
                  <c:v>6.1435761076468225</c:v>
                </c:pt>
                <c:pt idx="43">
                  <c:v>6.1269392161275524</c:v>
                </c:pt>
                <c:pt idx="44">
                  <c:v>6.1932088696005243</c:v>
                </c:pt>
                <c:pt idx="45">
                  <c:v>6.1758746469757781</c:v>
                </c:pt>
                <c:pt idx="46">
                  <c:v>6.1259106590384933</c:v>
                </c:pt>
                <c:pt idx="47">
                  <c:v>6.1853594071018856</c:v>
                </c:pt>
                <c:pt idx="48">
                  <c:v>6.163881883017682</c:v>
                </c:pt>
              </c:numCache>
            </c:numRef>
          </c:xVal>
          <c:yVal>
            <c:numRef>
              <c:f>RUT_data!$G$496:$BC$496</c:f>
              <c:numCache>
                <c:formatCode>General</c:formatCode>
                <c:ptCount val="49"/>
                <c:pt idx="0">
                  <c:v>3.7327422960391297</c:v>
                </c:pt>
                <c:pt idx="1">
                  <c:v>3.7731662479673269</c:v>
                </c:pt>
                <c:pt idx="2">
                  <c:v>3.7953848890062045</c:v>
                </c:pt>
                <c:pt idx="3">
                  <c:v>3.8398299317491191</c:v>
                </c:pt>
                <c:pt idx="4">
                  <c:v>3.8155963996009414</c:v>
                </c:pt>
                <c:pt idx="5">
                  <c:v>3.8729478197208356</c:v>
                </c:pt>
                <c:pt idx="6">
                  <c:v>3.9161169570471834</c:v>
                </c:pt>
                <c:pt idx="7">
                  <c:v>3.9313868961318508</c:v>
                </c:pt>
                <c:pt idx="8">
                  <c:v>3.9662844452243191</c:v>
                </c:pt>
                <c:pt idx="9">
                  <c:v>3.9859684349355087</c:v>
                </c:pt>
                <c:pt idx="10">
                  <c:v>3.9723793269915988</c:v>
                </c:pt>
                <c:pt idx="11">
                  <c:v>4.0002564573734389</c:v>
                </c:pt>
                <c:pt idx="12">
                  <c:v>4.0068264008567027</c:v>
                </c:pt>
                <c:pt idx="13">
                  <c:v>4.1107383740794798</c:v>
                </c:pt>
                <c:pt idx="14">
                  <c:v>4.0953032161160339</c:v>
                </c:pt>
                <c:pt idx="15">
                  <c:v>4.1102297558964986</c:v>
                </c:pt>
                <c:pt idx="16">
                  <c:v>4.0368153290451776</c:v>
                </c:pt>
                <c:pt idx="17">
                  <c:v>4.1108453130960196</c:v>
                </c:pt>
                <c:pt idx="18">
                  <c:v>4.0691145141521012</c:v>
                </c:pt>
                <c:pt idx="19">
                  <c:v>4.1080831991914115</c:v>
                </c:pt>
                <c:pt idx="20">
                  <c:v>4.1092606794629898</c:v>
                </c:pt>
                <c:pt idx="21">
                  <c:v>4.1171122380859702</c:v>
                </c:pt>
                <c:pt idx="22">
                  <c:v>4.152236388166699</c:v>
                </c:pt>
                <c:pt idx="23">
                  <c:v>4.1798881809784305</c:v>
                </c:pt>
                <c:pt idx="24">
                  <c:v>4.184830483253779</c:v>
                </c:pt>
                <c:pt idx="25">
                  <c:v>4.2108652708072212</c:v>
                </c:pt>
                <c:pt idx="26">
                  <c:v>4.2025659837656031</c:v>
                </c:pt>
                <c:pt idx="27">
                  <c:v>4.2163974525598924</c:v>
                </c:pt>
                <c:pt idx="28">
                  <c:v>4.2533830703363051</c:v>
                </c:pt>
                <c:pt idx="29">
                  <c:v>4.2590735411788989</c:v>
                </c:pt>
                <c:pt idx="30">
                  <c:v>4.2752721203449857</c:v>
                </c:pt>
                <c:pt idx="31">
                  <c:v>4.2657967566800084</c:v>
                </c:pt>
                <c:pt idx="32">
                  <c:v>4.2974031457256254</c:v>
                </c:pt>
                <c:pt idx="33">
                  <c:v>4.2708647974519689</c:v>
                </c:pt>
                <c:pt idx="34">
                  <c:v>4.2933753303123341</c:v>
                </c:pt>
                <c:pt idx="35">
                  <c:v>4.3064183436011989</c:v>
                </c:pt>
                <c:pt idx="36">
                  <c:v>4.2950009946779835</c:v>
                </c:pt>
                <c:pt idx="37">
                  <c:v>4.2590974701055497</c:v>
                </c:pt>
                <c:pt idx="38">
                  <c:v>4.2428390580672604</c:v>
                </c:pt>
                <c:pt idx="39">
                  <c:v>4.1929780502810141</c:v>
                </c:pt>
                <c:pt idx="40">
                  <c:v>4.1974598164141774</c:v>
                </c:pt>
                <c:pt idx="41">
                  <c:v>4.1679557501922444</c:v>
                </c:pt>
                <c:pt idx="42">
                  <c:v>4.1870062490689408</c:v>
                </c:pt>
                <c:pt idx="43">
                  <c:v>4.2281976532417191</c:v>
                </c:pt>
                <c:pt idx="44">
                  <c:v>4.3414238320069396</c:v>
                </c:pt>
                <c:pt idx="45">
                  <c:v>4.3495454308376909</c:v>
                </c:pt>
                <c:pt idx="46">
                  <c:v>4.3154829956346132</c:v>
                </c:pt>
                <c:pt idx="47">
                  <c:v>4.4044368863814638</c:v>
                </c:pt>
                <c:pt idx="48">
                  <c:v>4.411239889131509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EE8-4F7E-873E-C292D2866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81344"/>
        <c:axId val="77883264"/>
      </c:scatterChart>
      <c:valAx>
        <c:axId val="77881344"/>
        <c:scaling>
          <c:orientation val="minMax"/>
          <c:max val="10.5"/>
          <c:min val="4"/>
        </c:scaling>
        <c:delete val="0"/>
        <c:axPos val="b"/>
        <c:title>
          <c:tx>
            <c:rich>
              <a:bodyPr/>
              <a:lstStyle/>
              <a:p>
                <a:pPr>
                  <a:defRPr sz="1100" b="1"/>
                </a:pPr>
                <a:r>
                  <a:rPr lang="en-US" sz="1100" b="1"/>
                  <a:t>Agricultural Output per Agricultural Worker (Int.</a:t>
                </a:r>
                <a:r>
                  <a:rPr lang="en-US" sz="1100" b="1" baseline="0"/>
                  <a:t> 2004-2006 US$)</a:t>
                </a:r>
                <a:endParaRPr lang="en-US" sz="1100" b="1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3264"/>
        <c:crosses val="autoZero"/>
        <c:crossBetween val="midCat"/>
      </c:valAx>
      <c:valAx>
        <c:axId val="77883264"/>
        <c:scaling>
          <c:orientation val="minMax"/>
          <c:max val="8.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881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 alignWithMargins="0"/>
    <c:pageMargins b="1" l="0.75" r="0.75" t="1" header="0.5" footer="0.5"/>
    <c:pageSetup orientation="landscape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05686121295905"/>
          <c:y val="6.9919072615923006E-2"/>
          <c:w val="0.70919593746433873"/>
          <c:h val="0.75672697956635326"/>
        </c:manualLayout>
      </c:layout>
      <c:scatterChart>
        <c:scatterStyle val="smoothMarker"/>
        <c:varyColors val="0"/>
        <c:ser>
          <c:idx val="3"/>
          <c:order val="0"/>
          <c:tx>
            <c:strRef>
              <c:f>RUT_data!$F$430</c:f>
              <c:strCache>
                <c:ptCount val="1"/>
                <c:pt idx="0">
                  <c:v>SSA</c:v>
                </c:pt>
              </c:strCache>
            </c:strRef>
          </c:tx>
          <c:marker>
            <c:symbol val="none"/>
          </c:marker>
          <c:xVal>
            <c:numRef>
              <c:f>RUT_data!$G$430:$BC$430</c:f>
              <c:numCache>
                <c:formatCode>General</c:formatCode>
                <c:ptCount val="49"/>
                <c:pt idx="0">
                  <c:v>6.3143541761364466</c:v>
                </c:pt>
                <c:pt idx="1">
                  <c:v>6.3308546909498977</c:v>
                </c:pt>
                <c:pt idx="2">
                  <c:v>6.3482756722554727</c:v>
                </c:pt>
                <c:pt idx="3">
                  <c:v>6.3539045212929093</c:v>
                </c:pt>
                <c:pt idx="4">
                  <c:v>6.3495096261193389</c:v>
                </c:pt>
                <c:pt idx="5">
                  <c:v>6.3552117827705015</c:v>
                </c:pt>
                <c:pt idx="6">
                  <c:v>6.4026494399341116</c:v>
                </c:pt>
                <c:pt idx="7">
                  <c:v>6.380171749203142</c:v>
                </c:pt>
                <c:pt idx="8">
                  <c:v>6.4224730534040253</c:v>
                </c:pt>
                <c:pt idx="9">
                  <c:v>6.4423977874143672</c:v>
                </c:pt>
                <c:pt idx="10">
                  <c:v>6.4345164519715885</c:v>
                </c:pt>
                <c:pt idx="11">
                  <c:v>6.4088624347847629</c:v>
                </c:pt>
                <c:pt idx="12">
                  <c:v>6.3856409152805043</c:v>
                </c:pt>
                <c:pt idx="13">
                  <c:v>6.4399737873676504</c:v>
                </c:pt>
                <c:pt idx="14">
                  <c:v>6.4295286294976046</c:v>
                </c:pt>
                <c:pt idx="15">
                  <c:v>6.4063444190354479</c:v>
                </c:pt>
                <c:pt idx="16">
                  <c:v>6.3998921718300075</c:v>
                </c:pt>
                <c:pt idx="17">
                  <c:v>6.3991257323351913</c:v>
                </c:pt>
                <c:pt idx="18">
                  <c:v>6.378844015622068</c:v>
                </c:pt>
                <c:pt idx="19">
                  <c:v>6.3860790040731024</c:v>
                </c:pt>
                <c:pt idx="20">
                  <c:v>6.4046558233722077</c:v>
                </c:pt>
                <c:pt idx="21">
                  <c:v>6.3827599756025082</c:v>
                </c:pt>
                <c:pt idx="22">
                  <c:v>6.3547233011933084</c:v>
                </c:pt>
                <c:pt idx="23">
                  <c:v>6.3467054133478076</c:v>
                </c:pt>
                <c:pt idx="24">
                  <c:v>6.386070108041638</c:v>
                </c:pt>
                <c:pt idx="25">
                  <c:v>6.3988394794933114</c:v>
                </c:pt>
                <c:pt idx="26">
                  <c:v>6.3804489760473411</c:v>
                </c:pt>
                <c:pt idx="27">
                  <c:v>6.4237344447799343</c:v>
                </c:pt>
                <c:pt idx="28">
                  <c:v>6.4365356882433131</c:v>
                </c:pt>
                <c:pt idx="29">
                  <c:v>6.4289380028786436</c:v>
                </c:pt>
                <c:pt idx="30">
                  <c:v>6.4710254511505569</c:v>
                </c:pt>
                <c:pt idx="31">
                  <c:v>6.4442697282526371</c:v>
                </c:pt>
                <c:pt idx="32">
                  <c:v>6.4546319549213882</c:v>
                </c:pt>
                <c:pt idx="33">
                  <c:v>6.458580744253978</c:v>
                </c:pt>
                <c:pt idx="34">
                  <c:v>6.4514955274456094</c:v>
                </c:pt>
                <c:pt idx="35">
                  <c:v>6.4931455755086516</c:v>
                </c:pt>
                <c:pt idx="36">
                  <c:v>6.486584380808269</c:v>
                </c:pt>
                <c:pt idx="37">
                  <c:v>6.5046192225543349</c:v>
                </c:pt>
                <c:pt idx="38">
                  <c:v>6.5210020790261893</c:v>
                </c:pt>
                <c:pt idx="39">
                  <c:v>6.5160908124640056</c:v>
                </c:pt>
                <c:pt idx="40">
                  <c:v>6.5253608140416022</c:v>
                </c:pt>
                <c:pt idx="41">
                  <c:v>6.5372818591188482</c:v>
                </c:pt>
                <c:pt idx="42">
                  <c:v>6.5501181983435828</c:v>
                </c:pt>
                <c:pt idx="43">
                  <c:v>6.5639772011116646</c:v>
                </c:pt>
                <c:pt idx="44">
                  <c:v>6.5844688176798041</c:v>
                </c:pt>
                <c:pt idx="45">
                  <c:v>6.5962967899693874</c:v>
                </c:pt>
                <c:pt idx="46">
                  <c:v>6.5613119697604452</c:v>
                </c:pt>
                <c:pt idx="47">
                  <c:v>6.596125802771776</c:v>
                </c:pt>
                <c:pt idx="48">
                  <c:v>6.556462526928124</c:v>
                </c:pt>
              </c:numCache>
            </c:numRef>
          </c:xVal>
          <c:yVal>
            <c:numRef>
              <c:f>RUT_data!$G$431:$BC$431</c:f>
              <c:numCache>
                <c:formatCode>General</c:formatCode>
                <c:ptCount val="49"/>
                <c:pt idx="0">
                  <c:v>3.8426477378978809</c:v>
                </c:pt>
                <c:pt idx="1">
                  <c:v>3.8747074556801935</c:v>
                </c:pt>
                <c:pt idx="2">
                  <c:v>3.9064055388815699</c:v>
                </c:pt>
                <c:pt idx="3">
                  <c:v>3.9307172596323432</c:v>
                </c:pt>
                <c:pt idx="4">
                  <c:v>3.9427769098312013</c:v>
                </c:pt>
                <c:pt idx="5">
                  <c:v>3.9663065858383151</c:v>
                </c:pt>
                <c:pt idx="6">
                  <c:v>4.027233970782885</c:v>
                </c:pt>
                <c:pt idx="7">
                  <c:v>4.0249556311863968</c:v>
                </c:pt>
                <c:pt idx="8">
                  <c:v>4.0790376602006591</c:v>
                </c:pt>
                <c:pt idx="9">
                  <c:v>4.1180316454386334</c:v>
                </c:pt>
                <c:pt idx="10">
                  <c:v>4.1230704469755404</c:v>
                </c:pt>
                <c:pt idx="11">
                  <c:v>4.1179026451982015</c:v>
                </c:pt>
                <c:pt idx="12">
                  <c:v>4.1073520964846368</c:v>
                </c:pt>
                <c:pt idx="13">
                  <c:v>4.1781772756654769</c:v>
                </c:pt>
                <c:pt idx="14">
                  <c:v>4.1866669717474521</c:v>
                </c:pt>
                <c:pt idx="15">
                  <c:v>4.1789817684131485</c:v>
                </c:pt>
                <c:pt idx="16">
                  <c:v>4.1932382796341487</c:v>
                </c:pt>
                <c:pt idx="17">
                  <c:v>4.2102227843084767</c:v>
                </c:pt>
                <c:pt idx="18">
                  <c:v>4.2106810038151918</c:v>
                </c:pt>
                <c:pt idx="19">
                  <c:v>4.232168028340757</c:v>
                </c:pt>
                <c:pt idx="20">
                  <c:v>4.2728406262054017</c:v>
                </c:pt>
                <c:pt idx="21">
                  <c:v>4.2723154602263236</c:v>
                </c:pt>
                <c:pt idx="22">
                  <c:v>4.2634861040858274</c:v>
                </c:pt>
                <c:pt idx="23">
                  <c:v>4.2721189003987217</c:v>
                </c:pt>
                <c:pt idx="24">
                  <c:v>4.3231680655791269</c:v>
                </c:pt>
                <c:pt idx="25">
                  <c:v>4.3468141238559532</c:v>
                </c:pt>
                <c:pt idx="26">
                  <c:v>4.3494939350036717</c:v>
                </c:pt>
                <c:pt idx="27">
                  <c:v>4.4029685018361153</c:v>
                </c:pt>
                <c:pt idx="28">
                  <c:v>4.4361176769194577</c:v>
                </c:pt>
                <c:pt idx="29">
                  <c:v>4.4518854460290527</c:v>
                </c:pt>
                <c:pt idx="30">
                  <c:v>4.5082905344589586</c:v>
                </c:pt>
                <c:pt idx="31">
                  <c:v>4.4961131172341799</c:v>
                </c:pt>
                <c:pt idx="32">
                  <c:v>4.5451619102449516</c:v>
                </c:pt>
                <c:pt idx="33">
                  <c:v>4.5601705702615964</c:v>
                </c:pt>
                <c:pt idx="34">
                  <c:v>4.5730692300671425</c:v>
                </c:pt>
                <c:pt idx="35">
                  <c:v>4.6303054345693075</c:v>
                </c:pt>
                <c:pt idx="36">
                  <c:v>4.6404549477367913</c:v>
                </c:pt>
                <c:pt idx="37">
                  <c:v>4.6733469867223212</c:v>
                </c:pt>
                <c:pt idx="38">
                  <c:v>4.7081489127740763</c:v>
                </c:pt>
                <c:pt idx="39">
                  <c:v>4.7215606874463312</c:v>
                </c:pt>
                <c:pt idx="40">
                  <c:v>4.7436294293283092</c:v>
                </c:pt>
                <c:pt idx="41">
                  <c:v>4.7723998358855395</c:v>
                </c:pt>
                <c:pt idx="42">
                  <c:v>4.7945006853778898</c:v>
                </c:pt>
                <c:pt idx="43">
                  <c:v>4.8324999258292989</c:v>
                </c:pt>
                <c:pt idx="44">
                  <c:v>4.8562993888861667</c:v>
                </c:pt>
                <c:pt idx="45">
                  <c:v>4.8896600003990986</c:v>
                </c:pt>
                <c:pt idx="46">
                  <c:v>4.876027946628926</c:v>
                </c:pt>
                <c:pt idx="47">
                  <c:v>4.9242189294733869</c:v>
                </c:pt>
                <c:pt idx="48">
                  <c:v>4.9100839909962088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98-45D7-A802-E0E91B45A9BF}"/>
            </c:ext>
          </c:extLst>
        </c:ser>
        <c:ser>
          <c:idx val="0"/>
          <c:order val="1"/>
          <c:tx>
            <c:strRef>
              <c:f>RUT_data!$F$570</c:f>
              <c:strCache>
                <c:ptCount val="1"/>
                <c:pt idx="0">
                  <c:v>20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RUT_data!$G$570:$H$570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RUT_data!$G$571:$H$571</c:f>
              <c:numCache>
                <c:formatCode>General</c:formatCode>
                <c:ptCount val="2"/>
                <c:pt idx="0">
                  <c:v>3.6</c:v>
                </c:pt>
                <c:pt idx="1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98-45D7-A802-E0E91B45A9BF}"/>
            </c:ext>
          </c:extLst>
        </c:ser>
        <c:ser>
          <c:idx val="1"/>
          <c:order val="2"/>
          <c:tx>
            <c:strRef>
              <c:f>RUT_data!$F$572</c:f>
              <c:strCache>
                <c:ptCount val="1"/>
                <c:pt idx="0">
                  <c:v>21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RUT_data!$G$572:$H$572</c:f>
              <c:numCache>
                <c:formatCode>General</c:formatCode>
                <c:ptCount val="2"/>
                <c:pt idx="0">
                  <c:v>6.2</c:v>
                </c:pt>
                <c:pt idx="1">
                  <c:v>6.8</c:v>
                </c:pt>
              </c:numCache>
            </c:numRef>
          </c:xVal>
          <c:yVal>
            <c:numRef>
              <c:f>RUT_data!$G$573:$H$573</c:f>
              <c:numCache>
                <c:formatCode>General</c:formatCode>
                <c:ptCount val="2"/>
                <c:pt idx="0">
                  <c:v>3.6</c:v>
                </c:pt>
                <c:pt idx="1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98-45D7-A802-E0E91B45A9BF}"/>
            </c:ext>
          </c:extLst>
        </c:ser>
        <c:ser>
          <c:idx val="2"/>
          <c:order val="3"/>
          <c:tx>
            <c:strRef>
              <c:f>RUT_data!$F$574</c:f>
              <c:strCache>
                <c:ptCount val="1"/>
                <c:pt idx="0">
                  <c:v>22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RUT_data!$G$574:$H$574</c:f>
              <c:numCache>
                <c:formatCode>General</c:formatCode>
                <c:ptCount val="2"/>
                <c:pt idx="0">
                  <c:v>6.4</c:v>
                </c:pt>
                <c:pt idx="1">
                  <c:v>6.8</c:v>
                </c:pt>
              </c:numCache>
            </c:numRef>
          </c:xVal>
          <c:yVal>
            <c:numRef>
              <c:f>RUT_data!$G$575:$H$575</c:f>
              <c:numCache>
                <c:formatCode>General</c:formatCode>
                <c:ptCount val="2"/>
                <c:pt idx="0">
                  <c:v>3.6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998-45D7-A802-E0E91B45A9BF}"/>
            </c:ext>
          </c:extLst>
        </c:ser>
        <c:ser>
          <c:idx val="4"/>
          <c:order val="4"/>
          <c:tx>
            <c:strRef>
              <c:f>RUT_data!$F$576</c:f>
              <c:strCache>
                <c:ptCount val="1"/>
                <c:pt idx="0">
                  <c:v>23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RUT_data!$G$576:$H$576</c:f>
              <c:numCache>
                <c:formatCode>General</c:formatCode>
                <c:ptCount val="2"/>
                <c:pt idx="0">
                  <c:v>6.6</c:v>
                </c:pt>
                <c:pt idx="1">
                  <c:v>6.8</c:v>
                </c:pt>
              </c:numCache>
            </c:numRef>
          </c:xVal>
          <c:yVal>
            <c:numRef>
              <c:f>RUT_data!$G$577:$H$577</c:f>
              <c:numCache>
                <c:formatCode>General</c:formatCode>
                <c:ptCount val="2"/>
                <c:pt idx="0">
                  <c:v>3.6</c:v>
                </c:pt>
                <c:pt idx="1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998-45D7-A802-E0E91B45A9BF}"/>
            </c:ext>
          </c:extLst>
        </c:ser>
        <c:ser>
          <c:idx val="5"/>
          <c:order val="5"/>
          <c:tx>
            <c:strRef>
              <c:f>RUT_data!$F$578</c:f>
              <c:strCache>
                <c:ptCount val="1"/>
                <c:pt idx="0">
                  <c:v>24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RUT_data!$G$578:$H$578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RUT_data!$G$579:$H$579</c:f>
              <c:numCache>
                <c:formatCode>General</c:formatCode>
                <c:ptCount val="2"/>
                <c:pt idx="0">
                  <c:v>3.8</c:v>
                </c:pt>
                <c:pt idx="1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998-45D7-A802-E0E91B45A9BF}"/>
            </c:ext>
          </c:extLst>
        </c:ser>
        <c:ser>
          <c:idx val="6"/>
          <c:order val="6"/>
          <c:tx>
            <c:strRef>
              <c:f>RUT_data!$F$580</c:f>
              <c:strCache>
                <c:ptCount val="1"/>
                <c:pt idx="0">
                  <c:v>25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RUT_data!$G$580:$H$580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RUT_data!$G$581:$H$581</c:f>
              <c:numCache>
                <c:formatCode>General</c:formatCode>
                <c:ptCount val="2"/>
                <c:pt idx="0">
                  <c:v>4</c:v>
                </c:pt>
                <c:pt idx="1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998-45D7-A802-E0E91B45A9BF}"/>
            </c:ext>
          </c:extLst>
        </c:ser>
        <c:ser>
          <c:idx val="7"/>
          <c:order val="7"/>
          <c:tx>
            <c:strRef>
              <c:f>RUT_data!$F$582</c:f>
              <c:strCache>
                <c:ptCount val="1"/>
                <c:pt idx="0">
                  <c:v>26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RUT_data!$G$582:$H$582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RUT_data!$G$583:$H$583</c:f>
              <c:numCache>
                <c:formatCode>General</c:formatCode>
                <c:ptCount val="2"/>
                <c:pt idx="0">
                  <c:v>4.2</c:v>
                </c:pt>
                <c:pt idx="1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998-45D7-A802-E0E91B45A9BF}"/>
            </c:ext>
          </c:extLst>
        </c:ser>
        <c:ser>
          <c:idx val="8"/>
          <c:order val="8"/>
          <c:tx>
            <c:strRef>
              <c:f>RUT_data!$F$584</c:f>
              <c:strCache>
                <c:ptCount val="1"/>
                <c:pt idx="0">
                  <c:v>27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RUT_data!$G$584:$H$584</c:f>
              <c:numCache>
                <c:formatCode>General</c:formatCode>
                <c:ptCount val="2"/>
                <c:pt idx="0">
                  <c:v>6</c:v>
                </c:pt>
                <c:pt idx="1">
                  <c:v>6.6</c:v>
                </c:pt>
              </c:numCache>
            </c:numRef>
          </c:xVal>
          <c:yVal>
            <c:numRef>
              <c:f>RUT_data!$G$585:$H$585</c:f>
              <c:numCache>
                <c:formatCode>General</c:formatCode>
                <c:ptCount val="2"/>
                <c:pt idx="0">
                  <c:v>4.4000000000000004</c:v>
                </c:pt>
                <c:pt idx="1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998-45D7-A802-E0E91B45A9BF}"/>
            </c:ext>
          </c:extLst>
        </c:ser>
        <c:ser>
          <c:idx val="9"/>
          <c:order val="9"/>
          <c:tx>
            <c:strRef>
              <c:f>RUT_data!$F$586</c:f>
              <c:strCache>
                <c:ptCount val="1"/>
                <c:pt idx="0">
                  <c:v>28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RUT_data!$G$586:$H$586</c:f>
              <c:numCache>
                <c:formatCode>General</c:formatCode>
                <c:ptCount val="2"/>
                <c:pt idx="0">
                  <c:v>6</c:v>
                </c:pt>
                <c:pt idx="1">
                  <c:v>6.4</c:v>
                </c:pt>
              </c:numCache>
            </c:numRef>
          </c:xVal>
          <c:yVal>
            <c:numRef>
              <c:f>RUT_data!$G$587:$H$587</c:f>
              <c:numCache>
                <c:formatCode>General</c:formatCode>
                <c:ptCount val="2"/>
                <c:pt idx="0">
                  <c:v>4.5999999999999996</c:v>
                </c:pt>
                <c:pt idx="1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998-45D7-A802-E0E91B45A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53184"/>
        <c:axId val="77454720"/>
      </c:scatterChart>
      <c:valAx>
        <c:axId val="77453184"/>
        <c:scaling>
          <c:orientation val="minMax"/>
          <c:max val="6.8"/>
          <c:min val="6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7454720"/>
        <c:crosses val="autoZero"/>
        <c:crossBetween val="midCat"/>
        <c:majorUnit val="0.2"/>
      </c:valAx>
      <c:valAx>
        <c:axId val="77454720"/>
        <c:scaling>
          <c:orientation val="minMax"/>
          <c:max val="5.0999999999999996"/>
          <c:min val="3.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453184"/>
        <c:crosses val="autoZero"/>
        <c:crossBetween val="midCat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205686121295905"/>
          <c:y val="6.9919072615923006E-2"/>
          <c:w val="0.70919593746433873"/>
          <c:h val="0.7567269795663532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RUT_data!$F$426</c:f>
              <c:strCache>
                <c:ptCount val="1"/>
                <c:pt idx="0">
                  <c:v>Western A</c:v>
                </c:pt>
              </c:strCache>
            </c:strRef>
          </c:tx>
          <c:marker>
            <c:symbol val="none"/>
          </c:marker>
          <c:xVal>
            <c:numRef>
              <c:f>RUT_data!$G$426:$BC$426</c:f>
              <c:numCache>
                <c:formatCode>General</c:formatCode>
                <c:ptCount val="49"/>
                <c:pt idx="0">
                  <c:v>6.3634870089561861</c:v>
                </c:pt>
                <c:pt idx="1">
                  <c:v>6.3887033358211198</c:v>
                </c:pt>
                <c:pt idx="2">
                  <c:v>6.418387094089101</c:v>
                </c:pt>
                <c:pt idx="3">
                  <c:v>6.4439840380256426</c:v>
                </c:pt>
                <c:pt idx="4">
                  <c:v>6.4431282828448104</c:v>
                </c:pt>
                <c:pt idx="5">
                  <c:v>6.4322428396060962</c:v>
                </c:pt>
                <c:pt idx="6">
                  <c:v>6.4588710305353976</c:v>
                </c:pt>
                <c:pt idx="7">
                  <c:v>6.4591712332806299</c:v>
                </c:pt>
                <c:pt idx="8">
                  <c:v>6.5075129004536096</c:v>
                </c:pt>
                <c:pt idx="9">
                  <c:v>6.5406184688967928</c:v>
                </c:pt>
                <c:pt idx="10">
                  <c:v>6.5015334519556056</c:v>
                </c:pt>
                <c:pt idx="11">
                  <c:v>6.4148307516819907</c:v>
                </c:pt>
                <c:pt idx="12">
                  <c:v>6.4253632768397155</c:v>
                </c:pt>
                <c:pt idx="13">
                  <c:v>6.5016005302729836</c:v>
                </c:pt>
                <c:pt idx="14">
                  <c:v>6.5059708116642092</c:v>
                </c:pt>
                <c:pt idx="15">
                  <c:v>6.4635931897781971</c:v>
                </c:pt>
                <c:pt idx="16">
                  <c:v>6.4327466837926286</c:v>
                </c:pt>
                <c:pt idx="17">
                  <c:v>6.4421354493353347</c:v>
                </c:pt>
                <c:pt idx="18">
                  <c:v>6.4504203577359229</c:v>
                </c:pt>
                <c:pt idx="19">
                  <c:v>6.4695861316262082</c:v>
                </c:pt>
                <c:pt idx="20">
                  <c:v>6.4827629319681979</c:v>
                </c:pt>
                <c:pt idx="21">
                  <c:v>6.4785940493837604</c:v>
                </c:pt>
                <c:pt idx="22">
                  <c:v>6.4589446110731181</c:v>
                </c:pt>
                <c:pt idx="23">
                  <c:v>6.4841543902590741</c:v>
                </c:pt>
                <c:pt idx="24">
                  <c:v>6.5348075568661912</c:v>
                </c:pt>
                <c:pt idx="25">
                  <c:v>6.5779715160012406</c:v>
                </c:pt>
                <c:pt idx="26">
                  <c:v>6.5657071349180365</c:v>
                </c:pt>
                <c:pt idx="27">
                  <c:v>6.6481814106407811</c:v>
                </c:pt>
                <c:pt idx="28">
                  <c:v>6.6885539011351867</c:v>
                </c:pt>
                <c:pt idx="29">
                  <c:v>6.7009063300734866</c:v>
                </c:pt>
                <c:pt idx="30">
                  <c:v>6.7916137102300738</c:v>
                </c:pt>
                <c:pt idx="31">
                  <c:v>6.8132616499313263</c:v>
                </c:pt>
                <c:pt idx="32">
                  <c:v>6.836916920550566</c:v>
                </c:pt>
                <c:pt idx="33">
                  <c:v>6.8556427862843821</c:v>
                </c:pt>
                <c:pt idx="34">
                  <c:v>6.8792305986334696</c:v>
                </c:pt>
                <c:pt idx="35">
                  <c:v>6.9191601579611453</c:v>
                </c:pt>
                <c:pt idx="36">
                  <c:v>6.9302839748138236</c:v>
                </c:pt>
                <c:pt idx="37">
                  <c:v>6.9741115566806942</c:v>
                </c:pt>
                <c:pt idx="38">
                  <c:v>6.9958733091935805</c:v>
                </c:pt>
                <c:pt idx="39">
                  <c:v>6.9860360569852507</c:v>
                </c:pt>
                <c:pt idx="40">
                  <c:v>6.9926174680007778</c:v>
                </c:pt>
                <c:pt idx="41">
                  <c:v>7.01174181721957</c:v>
                </c:pt>
                <c:pt idx="42">
                  <c:v>7.0495121682079249</c:v>
                </c:pt>
                <c:pt idx="43">
                  <c:v>7.0730821250657119</c:v>
                </c:pt>
                <c:pt idx="44">
                  <c:v>7.1080915063979981</c:v>
                </c:pt>
                <c:pt idx="45">
                  <c:v>7.1284507772852974</c:v>
                </c:pt>
                <c:pt idx="46">
                  <c:v>7.0695592946425645</c:v>
                </c:pt>
                <c:pt idx="47">
                  <c:v>7.1418527124863544</c:v>
                </c:pt>
                <c:pt idx="48">
                  <c:v>7.0605779534536843</c:v>
                </c:pt>
              </c:numCache>
            </c:numRef>
          </c:xVal>
          <c:yVal>
            <c:numRef>
              <c:f>RUT_data!$G$427:$BC$427</c:f>
              <c:numCache>
                <c:formatCode>General</c:formatCode>
                <c:ptCount val="49"/>
                <c:pt idx="0">
                  <c:v>4.0647813714195946</c:v>
                </c:pt>
                <c:pt idx="1">
                  <c:v>4.1004767024671764</c:v>
                </c:pt>
                <c:pt idx="2">
                  <c:v>4.13703272908164</c:v>
                </c:pt>
                <c:pt idx="3">
                  <c:v>4.1769240479845688</c:v>
                </c:pt>
                <c:pt idx="4">
                  <c:v>4.1861476864045759</c:v>
                </c:pt>
                <c:pt idx="5">
                  <c:v>4.1983663117779901</c:v>
                </c:pt>
                <c:pt idx="6">
                  <c:v>4.2335001656381506</c:v>
                </c:pt>
                <c:pt idx="7">
                  <c:v>4.2536121938661831</c:v>
                </c:pt>
                <c:pt idx="8">
                  <c:v>4.3027248047396824</c:v>
                </c:pt>
                <c:pt idx="9">
                  <c:v>4.35617690804379</c:v>
                </c:pt>
                <c:pt idx="10">
                  <c:v>4.3281687709733383</c:v>
                </c:pt>
                <c:pt idx="11">
                  <c:v>4.2670397269255718</c:v>
                </c:pt>
                <c:pt idx="12">
                  <c:v>4.2703049240738045</c:v>
                </c:pt>
                <c:pt idx="13">
                  <c:v>4.3601208928262798</c:v>
                </c:pt>
                <c:pt idx="14">
                  <c:v>4.3783618406178082</c:v>
                </c:pt>
                <c:pt idx="15">
                  <c:v>4.3433761941299158</c:v>
                </c:pt>
                <c:pt idx="16">
                  <c:v>4.3332742962343103</c:v>
                </c:pt>
                <c:pt idx="17">
                  <c:v>4.3568481119814457</c:v>
                </c:pt>
                <c:pt idx="18">
                  <c:v>4.3751401245193344</c:v>
                </c:pt>
                <c:pt idx="19">
                  <c:v>4.3983009418864247</c:v>
                </c:pt>
                <c:pt idx="20">
                  <c:v>4.4331864949242785</c:v>
                </c:pt>
                <c:pt idx="21">
                  <c:v>4.4402481405983121</c:v>
                </c:pt>
                <c:pt idx="22">
                  <c:v>4.4334077514243182</c:v>
                </c:pt>
                <c:pt idx="23">
                  <c:v>4.4621420770530289</c:v>
                </c:pt>
                <c:pt idx="24">
                  <c:v>4.51618985224406</c:v>
                </c:pt>
                <c:pt idx="25">
                  <c:v>4.5562264256100811</c:v>
                </c:pt>
                <c:pt idx="26">
                  <c:v>4.5593354760015412</c:v>
                </c:pt>
                <c:pt idx="27">
                  <c:v>4.6462720728199116</c:v>
                </c:pt>
                <c:pt idx="28">
                  <c:v>4.6937806569880598</c:v>
                </c:pt>
                <c:pt idx="29">
                  <c:v>4.7107873433259968</c:v>
                </c:pt>
                <c:pt idx="30">
                  <c:v>4.8038531567157996</c:v>
                </c:pt>
                <c:pt idx="31">
                  <c:v>4.8292681921860989</c:v>
                </c:pt>
                <c:pt idx="32">
                  <c:v>4.8674722547087699</c:v>
                </c:pt>
                <c:pt idx="33">
                  <c:v>4.8885088842146072</c:v>
                </c:pt>
                <c:pt idx="34">
                  <c:v>4.9168642548569936</c:v>
                </c:pt>
                <c:pt idx="35">
                  <c:v>4.97056858802764</c:v>
                </c:pt>
                <c:pt idx="36">
                  <c:v>4.9959999343640851</c:v>
                </c:pt>
                <c:pt idx="37">
                  <c:v>5.0382240483826513</c:v>
                </c:pt>
                <c:pt idx="38">
                  <c:v>5.0725250063649563</c:v>
                </c:pt>
                <c:pt idx="39">
                  <c:v>5.0766162382629094</c:v>
                </c:pt>
                <c:pt idx="40">
                  <c:v>5.0890956024351608</c:v>
                </c:pt>
                <c:pt idx="41">
                  <c:v>5.1123284021350273</c:v>
                </c:pt>
                <c:pt idx="42">
                  <c:v>5.154443934224413</c:v>
                </c:pt>
                <c:pt idx="43">
                  <c:v>5.1942860046422394</c:v>
                </c:pt>
                <c:pt idx="44">
                  <c:v>5.2183818345697119</c:v>
                </c:pt>
                <c:pt idx="45">
                  <c:v>5.2479541450897171</c:v>
                </c:pt>
                <c:pt idx="46">
                  <c:v>5.2033831499121135</c:v>
                </c:pt>
                <c:pt idx="47">
                  <c:v>5.2810763454458867</c:v>
                </c:pt>
                <c:pt idx="48">
                  <c:v>5.2412213992085146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4-42DC-9FD8-852F364C9AB3}"/>
            </c:ext>
          </c:extLst>
        </c:ser>
        <c:ser>
          <c:idx val="1"/>
          <c:order val="1"/>
          <c:tx>
            <c:strRef>
              <c:f>RUT_data!$F$424</c:f>
              <c:strCache>
                <c:ptCount val="1"/>
                <c:pt idx="0">
                  <c:v>Eastern&amp;Central A</c:v>
                </c:pt>
              </c:strCache>
            </c:strRef>
          </c:tx>
          <c:marker>
            <c:symbol val="none"/>
          </c:marker>
          <c:xVal>
            <c:numRef>
              <c:f>RUT_data!$G$424:$BC$424</c:f>
              <c:numCache>
                <c:formatCode>General</c:formatCode>
                <c:ptCount val="49"/>
                <c:pt idx="0">
                  <c:v>6.1358635339246232</c:v>
                </c:pt>
                <c:pt idx="1">
                  <c:v>6.1513020243192438</c:v>
                </c:pt>
                <c:pt idx="2">
                  <c:v>6.1550349887977358</c:v>
                </c:pt>
                <c:pt idx="3">
                  <c:v>6.148383957376363</c:v>
                </c:pt>
                <c:pt idx="4">
                  <c:v>6.1290036803697969</c:v>
                </c:pt>
                <c:pt idx="5">
                  <c:v>6.1426584736117897</c:v>
                </c:pt>
                <c:pt idx="6">
                  <c:v>6.1798070343110094</c:v>
                </c:pt>
                <c:pt idx="7">
                  <c:v>6.1716056051144053</c:v>
                </c:pt>
                <c:pt idx="8">
                  <c:v>6.2033484850744491</c:v>
                </c:pt>
                <c:pt idx="9">
                  <c:v>6.2385803379326781</c:v>
                </c:pt>
                <c:pt idx="10">
                  <c:v>6.2131892868638063</c:v>
                </c:pt>
                <c:pt idx="11">
                  <c:v>6.2064782296394139</c:v>
                </c:pt>
                <c:pt idx="12">
                  <c:v>6.196897132683957</c:v>
                </c:pt>
                <c:pt idx="13">
                  <c:v>6.20569810431574</c:v>
                </c:pt>
                <c:pt idx="14">
                  <c:v>6.2122361062580005</c:v>
                </c:pt>
                <c:pt idx="15">
                  <c:v>6.2018130028243954</c:v>
                </c:pt>
                <c:pt idx="16">
                  <c:v>6.2107515322947862</c:v>
                </c:pt>
                <c:pt idx="17">
                  <c:v>6.1974545396257499</c:v>
                </c:pt>
                <c:pt idx="18">
                  <c:v>6.1596661931039849</c:v>
                </c:pt>
                <c:pt idx="19">
                  <c:v>6.1566267624573623</c:v>
                </c:pt>
                <c:pt idx="20">
                  <c:v>6.1674647323615268</c:v>
                </c:pt>
                <c:pt idx="21">
                  <c:v>6.1629011779276723</c:v>
                </c:pt>
                <c:pt idx="22">
                  <c:v>6.1738089254176476</c:v>
                </c:pt>
                <c:pt idx="23">
                  <c:v>6.1102072233528579</c:v>
                </c:pt>
                <c:pt idx="24">
                  <c:v>6.1408224988123461</c:v>
                </c:pt>
                <c:pt idx="25">
                  <c:v>6.1419712917126699</c:v>
                </c:pt>
                <c:pt idx="26">
                  <c:v>6.111494584005797</c:v>
                </c:pt>
                <c:pt idx="27">
                  <c:v>6.1274653424366576</c:v>
                </c:pt>
                <c:pt idx="28">
                  <c:v>6.1162303214295868</c:v>
                </c:pt>
                <c:pt idx="29">
                  <c:v>6.100020100180231</c:v>
                </c:pt>
                <c:pt idx="30">
                  <c:v>6.1142676317765599</c:v>
                </c:pt>
                <c:pt idx="31">
                  <c:v>6.0956307435531878</c:v>
                </c:pt>
                <c:pt idx="32">
                  <c:v>6.0457884374281061</c:v>
                </c:pt>
                <c:pt idx="33">
                  <c:v>6.0359641297648459</c:v>
                </c:pt>
                <c:pt idx="34">
                  <c:v>6.0299136490867564</c:v>
                </c:pt>
                <c:pt idx="35">
                  <c:v>6.0388747756900933</c:v>
                </c:pt>
                <c:pt idx="36">
                  <c:v>6.0144856216063465</c:v>
                </c:pt>
                <c:pt idx="37">
                  <c:v>6.019772563027888</c:v>
                </c:pt>
                <c:pt idx="38">
                  <c:v>6.0282232074711688</c:v>
                </c:pt>
                <c:pt idx="39">
                  <c:v>6.0026787311146821</c:v>
                </c:pt>
                <c:pt idx="40">
                  <c:v>6.043960049374177</c:v>
                </c:pt>
                <c:pt idx="41">
                  <c:v>6.063811476037138</c:v>
                </c:pt>
                <c:pt idx="42">
                  <c:v>6.0488937582609106</c:v>
                </c:pt>
                <c:pt idx="43">
                  <c:v>6.056559648594229</c:v>
                </c:pt>
                <c:pt idx="44">
                  <c:v>6.0677849550872915</c:v>
                </c:pt>
                <c:pt idx="45">
                  <c:v>6.0761843937000748</c:v>
                </c:pt>
                <c:pt idx="46">
                  <c:v>6.0631058132706013</c:v>
                </c:pt>
                <c:pt idx="47">
                  <c:v>6.0412168680282043</c:v>
                </c:pt>
                <c:pt idx="48">
                  <c:v>6.0507201783684215</c:v>
                </c:pt>
              </c:numCache>
            </c:numRef>
          </c:xVal>
          <c:yVal>
            <c:numRef>
              <c:f>RUT_data!$G$425:$BC$425</c:f>
              <c:numCache>
                <c:formatCode>General</c:formatCode>
                <c:ptCount val="49"/>
                <c:pt idx="0">
                  <c:v>3.939567894364679</c:v>
                </c:pt>
                <c:pt idx="1">
                  <c:v>3.9719189805165835</c:v>
                </c:pt>
                <c:pt idx="2">
                  <c:v>3.993220033833309</c:v>
                </c:pt>
                <c:pt idx="3">
                  <c:v>4.006784006771384</c:v>
                </c:pt>
                <c:pt idx="4">
                  <c:v>4.0071420723095361</c:v>
                </c:pt>
                <c:pt idx="5">
                  <c:v>4.0340130967264658</c:v>
                </c:pt>
                <c:pt idx="6">
                  <c:v>4.0887445991748868</c:v>
                </c:pt>
                <c:pt idx="7">
                  <c:v>4.1032816057403521</c:v>
                </c:pt>
                <c:pt idx="8">
                  <c:v>4.1525092932466405</c:v>
                </c:pt>
                <c:pt idx="9">
                  <c:v>4.205133516092018</c:v>
                </c:pt>
                <c:pt idx="10">
                  <c:v>4.1938023367594193</c:v>
                </c:pt>
                <c:pt idx="11">
                  <c:v>4.2075764797676127</c:v>
                </c:pt>
                <c:pt idx="12">
                  <c:v>4.2220303597158377</c:v>
                </c:pt>
                <c:pt idx="13">
                  <c:v>4.2531789343803936</c:v>
                </c:pt>
                <c:pt idx="14">
                  <c:v>4.2806450155548825</c:v>
                </c:pt>
                <c:pt idx="15">
                  <c:v>4.2914372213804688</c:v>
                </c:pt>
                <c:pt idx="16">
                  <c:v>4.3212723274598845</c:v>
                </c:pt>
                <c:pt idx="17">
                  <c:v>4.3289758929150555</c:v>
                </c:pt>
                <c:pt idx="18">
                  <c:v>4.3223975231778677</c:v>
                </c:pt>
                <c:pt idx="19">
                  <c:v>4.3395687827042826</c:v>
                </c:pt>
                <c:pt idx="20">
                  <c:v>4.3731810897300889</c:v>
                </c:pt>
                <c:pt idx="21">
                  <c:v>4.397934216910742</c:v>
                </c:pt>
                <c:pt idx="22">
                  <c:v>4.4289225508878198</c:v>
                </c:pt>
                <c:pt idx="23">
                  <c:v>4.3914719888042359</c:v>
                </c:pt>
                <c:pt idx="24">
                  <c:v>4.4320667889595553</c:v>
                </c:pt>
                <c:pt idx="25">
                  <c:v>4.4512027142814912</c:v>
                </c:pt>
                <c:pt idx="26">
                  <c:v>4.4494815270575305</c:v>
                </c:pt>
                <c:pt idx="27">
                  <c:v>4.4713960033493967</c:v>
                </c:pt>
                <c:pt idx="28">
                  <c:v>4.4881524107568431</c:v>
                </c:pt>
                <c:pt idx="29">
                  <c:v>4.507958186968926</c:v>
                </c:pt>
                <c:pt idx="30">
                  <c:v>4.5388106797153362</c:v>
                </c:pt>
                <c:pt idx="31">
                  <c:v>4.5342094390529279</c:v>
                </c:pt>
                <c:pt idx="32">
                  <c:v>4.5624635592906406</c:v>
                </c:pt>
                <c:pt idx="33">
                  <c:v>4.5640888649783751</c:v>
                </c:pt>
                <c:pt idx="34">
                  <c:v>4.5883256623924034</c:v>
                </c:pt>
                <c:pt idx="35">
                  <c:v>4.6123924380845205</c:v>
                </c:pt>
                <c:pt idx="36">
                  <c:v>4.6041768951243345</c:v>
                </c:pt>
                <c:pt idx="37">
                  <c:v>4.6317863175935079</c:v>
                </c:pt>
                <c:pt idx="38">
                  <c:v>4.6645055203974639</c:v>
                </c:pt>
                <c:pt idx="39">
                  <c:v>4.6601018613443745</c:v>
                </c:pt>
                <c:pt idx="40">
                  <c:v>4.7126249031315224</c:v>
                </c:pt>
                <c:pt idx="41">
                  <c:v>4.7604490246597644</c:v>
                </c:pt>
                <c:pt idx="42">
                  <c:v>4.7520171361509558</c:v>
                </c:pt>
                <c:pt idx="43">
                  <c:v>4.7943376951005447</c:v>
                </c:pt>
                <c:pt idx="44">
                  <c:v>4.8066946250770064</c:v>
                </c:pt>
                <c:pt idx="45">
                  <c:v>4.8507587590114012</c:v>
                </c:pt>
                <c:pt idx="46">
                  <c:v>4.863070555513417</c:v>
                </c:pt>
                <c:pt idx="47">
                  <c:v>4.8573738218557496</c:v>
                </c:pt>
                <c:pt idx="48">
                  <c:v>4.8837330956352778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44-42DC-9FD8-852F364C9AB3}"/>
            </c:ext>
          </c:extLst>
        </c:ser>
        <c:ser>
          <c:idx val="2"/>
          <c:order val="2"/>
          <c:tx>
            <c:strRef>
              <c:f>RUT_data!$F$428</c:f>
              <c:strCache>
                <c:ptCount val="1"/>
                <c:pt idx="0">
                  <c:v>Southern A</c:v>
                </c:pt>
              </c:strCache>
            </c:strRef>
          </c:tx>
          <c:marker>
            <c:symbol val="none"/>
          </c:marker>
          <c:xVal>
            <c:numRef>
              <c:f>RUT_data!$G$428:$BC$428</c:f>
              <c:numCache>
                <c:formatCode>General</c:formatCode>
                <c:ptCount val="49"/>
                <c:pt idx="0">
                  <c:v>6.6109529717686355</c:v>
                </c:pt>
                <c:pt idx="1">
                  <c:v>6.614960694275557</c:v>
                </c:pt>
                <c:pt idx="2">
                  <c:v>6.6356397101784284</c:v>
                </c:pt>
                <c:pt idx="3">
                  <c:v>6.6264446470666076</c:v>
                </c:pt>
                <c:pt idx="4">
                  <c:v>6.6442816894455241</c:v>
                </c:pt>
                <c:pt idx="5">
                  <c:v>6.6710380728843646</c:v>
                </c:pt>
                <c:pt idx="6">
                  <c:v>6.7768186617746418</c:v>
                </c:pt>
                <c:pt idx="7">
                  <c:v>6.6909645789222871</c:v>
                </c:pt>
                <c:pt idx="8">
                  <c:v>6.7431887396125365</c:v>
                </c:pt>
                <c:pt idx="9">
                  <c:v>6.7117095786884242</c:v>
                </c:pt>
                <c:pt idx="10">
                  <c:v>6.7999970532539145</c:v>
                </c:pt>
                <c:pt idx="11">
                  <c:v>6.8489412335570803</c:v>
                </c:pt>
                <c:pt idx="12">
                  <c:v>6.7502280476411824</c:v>
                </c:pt>
                <c:pt idx="13">
                  <c:v>6.8494262081908754</c:v>
                </c:pt>
                <c:pt idx="14">
                  <c:v>6.788319421037099</c:v>
                </c:pt>
                <c:pt idx="15">
                  <c:v>6.7798627768457127</c:v>
                </c:pt>
                <c:pt idx="16">
                  <c:v>6.7900426303326116</c:v>
                </c:pt>
                <c:pt idx="17">
                  <c:v>6.7985069799310445</c:v>
                </c:pt>
                <c:pt idx="18">
                  <c:v>6.7658328050150356</c:v>
                </c:pt>
                <c:pt idx="19">
                  <c:v>6.7756274668923302</c:v>
                </c:pt>
                <c:pt idx="20">
                  <c:v>6.8186230245204795</c:v>
                </c:pt>
                <c:pt idx="21">
                  <c:v>6.7375959302061608</c:v>
                </c:pt>
                <c:pt idx="22">
                  <c:v>6.619245761126419</c:v>
                </c:pt>
                <c:pt idx="23">
                  <c:v>6.6649089500377663</c:v>
                </c:pt>
                <c:pt idx="24">
                  <c:v>6.7059148711251471</c:v>
                </c:pt>
                <c:pt idx="25">
                  <c:v>6.6901589376096</c:v>
                </c:pt>
                <c:pt idx="26">
                  <c:v>6.6915472354629602</c:v>
                </c:pt>
                <c:pt idx="27">
                  <c:v>6.7153089050723507</c:v>
                </c:pt>
                <c:pt idx="28">
                  <c:v>6.7230647418211564</c:v>
                </c:pt>
                <c:pt idx="29">
                  <c:v>6.6948476183584722</c:v>
                </c:pt>
                <c:pt idx="30">
                  <c:v>6.6858591371914926</c:v>
                </c:pt>
                <c:pt idx="31">
                  <c:v>6.5189482592917107</c:v>
                </c:pt>
                <c:pt idx="32">
                  <c:v>6.6292581923923501</c:v>
                </c:pt>
                <c:pt idx="33">
                  <c:v>6.6301264262695971</c:v>
                </c:pt>
                <c:pt idx="34">
                  <c:v>6.5444280268070889</c:v>
                </c:pt>
                <c:pt idx="35">
                  <c:v>6.6685519740166264</c:v>
                </c:pt>
                <c:pt idx="36">
                  <c:v>6.6577853352650935</c:v>
                </c:pt>
                <c:pt idx="37">
                  <c:v>6.6379423803761037</c:v>
                </c:pt>
                <c:pt idx="38">
                  <c:v>6.6663308437773825</c:v>
                </c:pt>
                <c:pt idx="39">
                  <c:v>6.7276566675893763</c:v>
                </c:pt>
                <c:pt idx="40">
                  <c:v>6.6962047262001638</c:v>
                </c:pt>
                <c:pt idx="41">
                  <c:v>6.6841258794169924</c:v>
                </c:pt>
                <c:pt idx="42">
                  <c:v>6.692120887177877</c:v>
                </c:pt>
                <c:pt idx="43">
                  <c:v>6.7047912351501724</c:v>
                </c:pt>
                <c:pt idx="44">
                  <c:v>6.7149655535851176</c:v>
                </c:pt>
                <c:pt idx="45">
                  <c:v>6.7177483250474364</c:v>
                </c:pt>
                <c:pt idx="46">
                  <c:v>6.7220468065037267</c:v>
                </c:pt>
                <c:pt idx="47">
                  <c:v>6.7684503626087418</c:v>
                </c:pt>
                <c:pt idx="48">
                  <c:v>6.7643413204793426</c:v>
                </c:pt>
              </c:numCache>
            </c:numRef>
          </c:xVal>
          <c:yVal>
            <c:numRef>
              <c:f>RUT_data!$G$429:$BC$429</c:f>
              <c:numCache>
                <c:formatCode>General</c:formatCode>
                <c:ptCount val="49"/>
                <c:pt idx="0">
                  <c:v>3.4140320068134642</c:v>
                </c:pt>
                <c:pt idx="1">
                  <c:v>3.4347637581606092</c:v>
                </c:pt>
                <c:pt idx="2">
                  <c:v>3.4709928375548591</c:v>
                </c:pt>
                <c:pt idx="3">
                  <c:v>3.4805770069172071</c:v>
                </c:pt>
                <c:pt idx="4">
                  <c:v>3.514854320261835</c:v>
                </c:pt>
                <c:pt idx="5">
                  <c:v>3.5559344886621949</c:v>
                </c:pt>
                <c:pt idx="6">
                  <c:v>3.6724986490986926</c:v>
                </c:pt>
                <c:pt idx="7">
                  <c:v>3.6011265406138695</c:v>
                </c:pt>
                <c:pt idx="8">
                  <c:v>3.6669065732653356</c:v>
                </c:pt>
                <c:pt idx="9">
                  <c:v>3.6519930383011476</c:v>
                </c:pt>
                <c:pt idx="10">
                  <c:v>3.7512950978263095</c:v>
                </c:pt>
                <c:pt idx="11">
                  <c:v>3.8132350946744435</c:v>
                </c:pt>
                <c:pt idx="12">
                  <c:v>3.7323307852694589</c:v>
                </c:pt>
                <c:pt idx="13">
                  <c:v>3.8421186358096175</c:v>
                </c:pt>
                <c:pt idx="14">
                  <c:v>3.8003365278653813</c:v>
                </c:pt>
                <c:pt idx="15">
                  <c:v>3.8066457151029103</c:v>
                </c:pt>
                <c:pt idx="16">
                  <c:v>3.8347466321277031</c:v>
                </c:pt>
                <c:pt idx="17">
                  <c:v>3.8581941386743597</c:v>
                </c:pt>
                <c:pt idx="18">
                  <c:v>3.8424510437468329</c:v>
                </c:pt>
                <c:pt idx="19">
                  <c:v>3.8667917710429056</c:v>
                </c:pt>
                <c:pt idx="20">
                  <c:v>3.9314641623572966</c:v>
                </c:pt>
                <c:pt idx="21">
                  <c:v>3.8730708351878795</c:v>
                </c:pt>
                <c:pt idx="22">
                  <c:v>3.7786909515210167</c:v>
                </c:pt>
                <c:pt idx="23">
                  <c:v>3.8407464263443418</c:v>
                </c:pt>
                <c:pt idx="24">
                  <c:v>3.8992472784733194</c:v>
                </c:pt>
                <c:pt idx="25">
                  <c:v>3.8942359289334139</c:v>
                </c:pt>
                <c:pt idx="26">
                  <c:v>3.9057712882563447</c:v>
                </c:pt>
                <c:pt idx="27">
                  <c:v>3.9461512901010809</c:v>
                </c:pt>
                <c:pt idx="28">
                  <c:v>3.9755543043242305</c:v>
                </c:pt>
                <c:pt idx="29">
                  <c:v>3.9733364695347864</c:v>
                </c:pt>
                <c:pt idx="30">
                  <c:v>3.9866295471878104</c:v>
                </c:pt>
                <c:pt idx="31">
                  <c:v>3.8455976961723719</c:v>
                </c:pt>
                <c:pt idx="32">
                  <c:v>3.9748871803564776</c:v>
                </c:pt>
                <c:pt idx="33">
                  <c:v>3.9936717107089188</c:v>
                </c:pt>
                <c:pt idx="34">
                  <c:v>3.9291146427387309</c:v>
                </c:pt>
                <c:pt idx="35">
                  <c:v>4.0672384643313428</c:v>
                </c:pt>
                <c:pt idx="36">
                  <c:v>4.072242269026761</c:v>
                </c:pt>
                <c:pt idx="37">
                  <c:v>4.0717305026528727</c:v>
                </c:pt>
                <c:pt idx="38">
                  <c:v>4.1124074168347615</c:v>
                </c:pt>
                <c:pt idx="39">
                  <c:v>4.1883007860765673</c:v>
                </c:pt>
                <c:pt idx="40">
                  <c:v>4.1730163716597719</c:v>
                </c:pt>
                <c:pt idx="41">
                  <c:v>4.1735579172730946</c:v>
                </c:pt>
                <c:pt idx="42">
                  <c:v>4.1930850163925264</c:v>
                </c:pt>
                <c:pt idx="43">
                  <c:v>4.218845593322154</c:v>
                </c:pt>
                <c:pt idx="44">
                  <c:v>4.2438275762031843</c:v>
                </c:pt>
                <c:pt idx="45">
                  <c:v>4.2611702236530817</c:v>
                </c:pt>
                <c:pt idx="46">
                  <c:v>4.2859731765293674</c:v>
                </c:pt>
                <c:pt idx="47">
                  <c:v>4.3471300554779173</c:v>
                </c:pt>
                <c:pt idx="48">
                  <c:v>4.3557774470061972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44-42DC-9FD8-852F364C9AB3}"/>
            </c:ext>
          </c:extLst>
        </c:ser>
        <c:ser>
          <c:idx val="3"/>
          <c:order val="3"/>
          <c:tx>
            <c:strRef>
              <c:f>RUT_data!$F$432</c:f>
              <c:strCache>
                <c:ptCount val="1"/>
                <c:pt idx="0">
                  <c:v>Southern A - SA</c:v>
                </c:pt>
              </c:strCache>
            </c:strRef>
          </c:tx>
          <c:marker>
            <c:symbol val="none"/>
          </c:marker>
          <c:xVal>
            <c:numRef>
              <c:f>RUT_data!$G$432:$BC$432</c:f>
              <c:numCache>
                <c:formatCode>General</c:formatCode>
                <c:ptCount val="49"/>
                <c:pt idx="0">
                  <c:v>6.0088042374820958</c:v>
                </c:pt>
                <c:pt idx="1">
                  <c:v>6.0196898859864021</c:v>
                </c:pt>
                <c:pt idx="2">
                  <c:v>6.0171946059712811</c:v>
                </c:pt>
                <c:pt idx="3">
                  <c:v>6.0546639635735717</c:v>
                </c:pt>
                <c:pt idx="4">
                  <c:v>6.0520244071025244</c:v>
                </c:pt>
                <c:pt idx="5">
                  <c:v>6.0714207933497315</c:v>
                </c:pt>
                <c:pt idx="6">
                  <c:v>6.1136498185527195</c:v>
                </c:pt>
                <c:pt idx="7">
                  <c:v>6.0813468426972772</c:v>
                </c:pt>
                <c:pt idx="8">
                  <c:v>6.1475394695205718</c:v>
                </c:pt>
                <c:pt idx="9">
                  <c:v>6.1199182657513544</c:v>
                </c:pt>
                <c:pt idx="10">
                  <c:v>6.1970466895804348</c:v>
                </c:pt>
                <c:pt idx="11">
                  <c:v>6.2346829416528236</c:v>
                </c:pt>
                <c:pt idx="12">
                  <c:v>6.1959334217219375</c:v>
                </c:pt>
                <c:pt idx="13">
                  <c:v>6.2158438666619213</c:v>
                </c:pt>
                <c:pt idx="14">
                  <c:v>6.122428348551165</c:v>
                </c:pt>
                <c:pt idx="15">
                  <c:v>6.121978507960149</c:v>
                </c:pt>
                <c:pt idx="16">
                  <c:v>6.0884774424731471</c:v>
                </c:pt>
                <c:pt idx="17">
                  <c:v>6.0561868967025498</c:v>
                </c:pt>
                <c:pt idx="18">
                  <c:v>6.0052113306381614</c:v>
                </c:pt>
                <c:pt idx="19">
                  <c:v>5.9895129279103747</c:v>
                </c:pt>
                <c:pt idx="20">
                  <c:v>6.0055532699368657</c:v>
                </c:pt>
                <c:pt idx="21">
                  <c:v>5.9543848016453387</c:v>
                </c:pt>
                <c:pt idx="22">
                  <c:v>5.8704466370767667</c:v>
                </c:pt>
                <c:pt idx="23">
                  <c:v>5.8961480292111004</c:v>
                </c:pt>
                <c:pt idx="24">
                  <c:v>5.9443579260904702</c:v>
                </c:pt>
                <c:pt idx="25">
                  <c:v>5.9430489635700434</c:v>
                </c:pt>
                <c:pt idx="26">
                  <c:v>5.8952327120880472</c:v>
                </c:pt>
                <c:pt idx="27">
                  <c:v>5.9577112621185844</c:v>
                </c:pt>
                <c:pt idx="28">
                  <c:v>5.928943618403884</c:v>
                </c:pt>
                <c:pt idx="29">
                  <c:v>5.9048545616142416</c:v>
                </c:pt>
                <c:pt idx="30">
                  <c:v>5.8898225531863257</c:v>
                </c:pt>
                <c:pt idx="31">
                  <c:v>5.7293988425580924</c:v>
                </c:pt>
                <c:pt idx="32">
                  <c:v>5.8602881526341939</c:v>
                </c:pt>
                <c:pt idx="33">
                  <c:v>5.8197993816617251</c:v>
                </c:pt>
                <c:pt idx="34">
                  <c:v>5.8242565493839153</c:v>
                </c:pt>
                <c:pt idx="35">
                  <c:v>5.9418621129458851</c:v>
                </c:pt>
                <c:pt idx="36">
                  <c:v>5.9173999439149929</c:v>
                </c:pt>
                <c:pt idx="37">
                  <c:v>5.951280126544666</c:v>
                </c:pt>
                <c:pt idx="38">
                  <c:v>5.9612786738960128</c:v>
                </c:pt>
                <c:pt idx="39">
                  <c:v>6.0055646230304029</c:v>
                </c:pt>
                <c:pt idx="40">
                  <c:v>6.0289208347942447</c:v>
                </c:pt>
                <c:pt idx="41">
                  <c:v>5.9424904625666546</c:v>
                </c:pt>
                <c:pt idx="42">
                  <c:v>5.9858915945207789</c:v>
                </c:pt>
                <c:pt idx="43">
                  <c:v>5.9990113733544534</c:v>
                </c:pt>
                <c:pt idx="44">
                  <c:v>5.9810660434104594</c:v>
                </c:pt>
                <c:pt idx="45">
                  <c:v>6.0356678140853557</c:v>
                </c:pt>
                <c:pt idx="46">
                  <c:v>6.053218894194333</c:v>
                </c:pt>
                <c:pt idx="47">
                  <c:v>6.0460852326029917</c:v>
                </c:pt>
                <c:pt idx="48">
                  <c:v>6.0806342115981851</c:v>
                </c:pt>
              </c:numCache>
            </c:numRef>
          </c:xVal>
          <c:yVal>
            <c:numRef>
              <c:f>RUT_data!$G$433:$BC$433</c:f>
              <c:numCache>
                <c:formatCode>General</c:formatCode>
                <c:ptCount val="49"/>
                <c:pt idx="0">
                  <c:v>3.0113299975186765</c:v>
                </c:pt>
                <c:pt idx="1">
                  <c:v>3.0364509224426905</c:v>
                </c:pt>
                <c:pt idx="2">
                  <c:v>3.0489341602637858</c:v>
                </c:pt>
                <c:pt idx="3">
                  <c:v>3.1012185680977331</c:v>
                </c:pt>
                <c:pt idx="4">
                  <c:v>3.1122179379416135</c:v>
                </c:pt>
                <c:pt idx="5">
                  <c:v>3.1457478155304437</c:v>
                </c:pt>
                <c:pt idx="6">
                  <c:v>3.2017350940497966</c:v>
                </c:pt>
                <c:pt idx="7">
                  <c:v>3.1854975011631885</c:v>
                </c:pt>
                <c:pt idx="8">
                  <c:v>3.2649594226583085</c:v>
                </c:pt>
                <c:pt idx="9">
                  <c:v>3.2561683361761022</c:v>
                </c:pt>
                <c:pt idx="10">
                  <c:v>3.3495368393355331</c:v>
                </c:pt>
                <c:pt idx="11">
                  <c:v>3.4055052280988707</c:v>
                </c:pt>
                <c:pt idx="12">
                  <c:v>3.3862002181407362</c:v>
                </c:pt>
                <c:pt idx="13">
                  <c:v>3.4244783589306871</c:v>
                </c:pt>
                <c:pt idx="14">
                  <c:v>3.3565520947071992</c:v>
                </c:pt>
                <c:pt idx="15">
                  <c:v>3.3778669427482555</c:v>
                </c:pt>
                <c:pt idx="16">
                  <c:v>3.3696278378343778</c:v>
                </c:pt>
                <c:pt idx="17">
                  <c:v>3.3596558034673922</c:v>
                </c:pt>
                <c:pt idx="18">
                  <c:v>3.3342832958072322</c:v>
                </c:pt>
                <c:pt idx="19">
                  <c:v>3.3386753731919008</c:v>
                </c:pt>
                <c:pt idx="20">
                  <c:v>3.3778415641399548</c:v>
                </c:pt>
                <c:pt idx="21">
                  <c:v>3.3515360471903688</c:v>
                </c:pt>
                <c:pt idx="22">
                  <c:v>3.2929216694170131</c:v>
                </c:pt>
                <c:pt idx="23">
                  <c:v>3.3379108231180914</c:v>
                </c:pt>
                <c:pt idx="24">
                  <c:v>3.4032507014703572</c:v>
                </c:pt>
                <c:pt idx="25">
                  <c:v>3.4152222811880866</c:v>
                </c:pt>
                <c:pt idx="26">
                  <c:v>3.3804478172705243</c:v>
                </c:pt>
                <c:pt idx="27">
                  <c:v>3.4616698427414425</c:v>
                </c:pt>
                <c:pt idx="28">
                  <c:v>3.4556798857745057</c:v>
                </c:pt>
                <c:pt idx="29">
                  <c:v>3.4597675902421461</c:v>
                </c:pt>
                <c:pt idx="30">
                  <c:v>3.4687784472276042</c:v>
                </c:pt>
                <c:pt idx="31">
                  <c:v>3.3362546723875339</c:v>
                </c:pt>
                <c:pt idx="32">
                  <c:v>3.489183177367249</c:v>
                </c:pt>
                <c:pt idx="33">
                  <c:v>3.4689862236245275</c:v>
                </c:pt>
                <c:pt idx="34">
                  <c:v>3.4943589495492269</c:v>
                </c:pt>
                <c:pt idx="35">
                  <c:v>3.6287233999031656</c:v>
                </c:pt>
                <c:pt idx="36">
                  <c:v>3.6217666991691644</c:v>
                </c:pt>
                <c:pt idx="37">
                  <c:v>3.6736187863682277</c:v>
                </c:pt>
                <c:pt idx="38">
                  <c:v>3.6982057744156211</c:v>
                </c:pt>
                <c:pt idx="39">
                  <c:v>3.7592443438707064</c:v>
                </c:pt>
                <c:pt idx="40">
                  <c:v>3.7985774757585706</c:v>
                </c:pt>
                <c:pt idx="41">
                  <c:v>3.72695536661293</c:v>
                </c:pt>
                <c:pt idx="42">
                  <c:v>3.7815019978133897</c:v>
                </c:pt>
                <c:pt idx="43">
                  <c:v>3.8076879844133131</c:v>
                </c:pt>
                <c:pt idx="44">
                  <c:v>3.8059703185510076</c:v>
                </c:pt>
                <c:pt idx="45">
                  <c:v>3.8715386819688713</c:v>
                </c:pt>
                <c:pt idx="46">
                  <c:v>3.9133067871465825</c:v>
                </c:pt>
                <c:pt idx="47">
                  <c:v>3.924881720699485</c:v>
                </c:pt>
                <c:pt idx="48">
                  <c:v>3.9704416152244217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44-42DC-9FD8-852F364C9AB3}"/>
            </c:ext>
          </c:extLst>
        </c:ser>
        <c:ser>
          <c:idx val="4"/>
          <c:order val="4"/>
          <c:tx>
            <c:strRef>
              <c:f>RUT_data!$F$590</c:f>
              <c:strCache>
                <c:ptCount val="1"/>
                <c:pt idx="0">
                  <c:v>30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RUT_data!$G$590:$H$590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RUT_data!$G$591:$H$591</c:f>
              <c:numCache>
                <c:formatCode>General</c:formatCode>
                <c:ptCount val="2"/>
                <c:pt idx="0">
                  <c:v>3</c:v>
                </c:pt>
                <c:pt idx="1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44-42DC-9FD8-852F364C9AB3}"/>
            </c:ext>
          </c:extLst>
        </c:ser>
        <c:ser>
          <c:idx val="5"/>
          <c:order val="5"/>
          <c:tx>
            <c:strRef>
              <c:f>RUT_data!$F$592</c:f>
              <c:strCache>
                <c:ptCount val="1"/>
                <c:pt idx="0">
                  <c:v>31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RUT_data!$G$592:$H$592</c:f>
              <c:numCache>
                <c:formatCode>General</c:formatCode>
                <c:ptCount val="2"/>
                <c:pt idx="0">
                  <c:v>5.9</c:v>
                </c:pt>
                <c:pt idx="1">
                  <c:v>7.5</c:v>
                </c:pt>
              </c:numCache>
            </c:numRef>
          </c:xVal>
          <c:yVal>
            <c:numRef>
              <c:f>RUT_data!$G$593:$H$593</c:f>
              <c:numCache>
                <c:formatCode>General</c:formatCode>
                <c:ptCount val="2"/>
                <c:pt idx="0">
                  <c:v>3</c:v>
                </c:pt>
                <c:pt idx="1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44-42DC-9FD8-852F364C9AB3}"/>
            </c:ext>
          </c:extLst>
        </c:ser>
        <c:ser>
          <c:idx val="6"/>
          <c:order val="6"/>
          <c:tx>
            <c:strRef>
              <c:f>RUT_data!$F$594</c:f>
              <c:strCache>
                <c:ptCount val="1"/>
                <c:pt idx="0">
                  <c:v>32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RUT_data!$G$594:$H$594</c:f>
              <c:numCache>
                <c:formatCode>General</c:formatCode>
                <c:ptCount val="2"/>
                <c:pt idx="0">
                  <c:v>6.1000000000000005</c:v>
                </c:pt>
                <c:pt idx="1">
                  <c:v>7.5</c:v>
                </c:pt>
              </c:numCache>
            </c:numRef>
          </c:xVal>
          <c:yVal>
            <c:numRef>
              <c:f>RUT_data!$G$595:$H$595</c:f>
              <c:numCache>
                <c:formatCode>General</c:formatCode>
                <c:ptCount val="2"/>
                <c:pt idx="0">
                  <c:v>3</c:v>
                </c:pt>
                <c:pt idx="1">
                  <c:v>4.3999999999999995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244-42DC-9FD8-852F364C9AB3}"/>
            </c:ext>
          </c:extLst>
        </c:ser>
        <c:ser>
          <c:idx val="7"/>
          <c:order val="7"/>
          <c:tx>
            <c:strRef>
              <c:f>RUT_data!$F$596</c:f>
              <c:strCache>
                <c:ptCount val="1"/>
                <c:pt idx="0">
                  <c:v>33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RUT_data!$G$596:$H$596</c:f>
              <c:numCache>
                <c:formatCode>General</c:formatCode>
                <c:ptCount val="2"/>
                <c:pt idx="0">
                  <c:v>6.3000000000000007</c:v>
                </c:pt>
                <c:pt idx="1">
                  <c:v>7.5</c:v>
                </c:pt>
              </c:numCache>
            </c:numRef>
          </c:xVal>
          <c:yVal>
            <c:numRef>
              <c:f>RUT_data!$G$597:$H$597</c:f>
              <c:numCache>
                <c:formatCode>General</c:formatCode>
                <c:ptCount val="2"/>
                <c:pt idx="0">
                  <c:v>3</c:v>
                </c:pt>
                <c:pt idx="1">
                  <c:v>4.1999999999999993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44-42DC-9FD8-852F364C9AB3}"/>
            </c:ext>
          </c:extLst>
        </c:ser>
        <c:ser>
          <c:idx val="8"/>
          <c:order val="8"/>
          <c:tx>
            <c:strRef>
              <c:f>RUT_data!$F$598</c:f>
              <c:strCache>
                <c:ptCount val="1"/>
                <c:pt idx="0">
                  <c:v>34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RUT_data!$G$598:$H$598</c:f>
              <c:numCache>
                <c:formatCode>General</c:formatCode>
                <c:ptCount val="2"/>
                <c:pt idx="0">
                  <c:v>6.5000000000000009</c:v>
                </c:pt>
                <c:pt idx="1">
                  <c:v>7.5</c:v>
                </c:pt>
              </c:numCache>
            </c:numRef>
          </c:xVal>
          <c:yVal>
            <c:numRef>
              <c:f>RUT_data!$G$599:$H$599</c:f>
              <c:numCache>
                <c:formatCode>General</c:formatCode>
                <c:ptCount val="2"/>
                <c:pt idx="0">
                  <c:v>3</c:v>
                </c:pt>
                <c:pt idx="1">
                  <c:v>3.9999999999999991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244-42DC-9FD8-852F364C9AB3}"/>
            </c:ext>
          </c:extLst>
        </c:ser>
        <c:ser>
          <c:idx val="9"/>
          <c:order val="9"/>
          <c:tx>
            <c:strRef>
              <c:f>RUT_data!$F$600</c:f>
              <c:strCache>
                <c:ptCount val="1"/>
                <c:pt idx="0">
                  <c:v>35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RUT_data!$G$600:$H$600</c:f>
              <c:numCache>
                <c:formatCode>General</c:formatCode>
                <c:ptCount val="2"/>
                <c:pt idx="0">
                  <c:v>6.7000000000000011</c:v>
                </c:pt>
                <c:pt idx="1">
                  <c:v>7.5</c:v>
                </c:pt>
              </c:numCache>
            </c:numRef>
          </c:xVal>
          <c:yVal>
            <c:numRef>
              <c:f>RUT_data!$G$601:$H$601</c:f>
              <c:numCache>
                <c:formatCode>General</c:formatCode>
                <c:ptCount val="2"/>
                <c:pt idx="0">
                  <c:v>3</c:v>
                </c:pt>
                <c:pt idx="1">
                  <c:v>3.7999999999999989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244-42DC-9FD8-852F364C9AB3}"/>
            </c:ext>
          </c:extLst>
        </c:ser>
        <c:ser>
          <c:idx val="10"/>
          <c:order val="10"/>
          <c:tx>
            <c:strRef>
              <c:f>RUT_data!$F$602</c:f>
              <c:strCache>
                <c:ptCount val="1"/>
                <c:pt idx="0">
                  <c:v>36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RUT_data!$G$602:$H$602</c:f>
              <c:numCache>
                <c:formatCode>General</c:formatCode>
                <c:ptCount val="2"/>
                <c:pt idx="0">
                  <c:v>6.9000000000000012</c:v>
                </c:pt>
                <c:pt idx="1">
                  <c:v>7.5</c:v>
                </c:pt>
              </c:numCache>
            </c:numRef>
          </c:xVal>
          <c:yVal>
            <c:numRef>
              <c:f>RUT_data!$G$603:$H$603</c:f>
              <c:numCache>
                <c:formatCode>General</c:formatCode>
                <c:ptCount val="2"/>
                <c:pt idx="0">
                  <c:v>3</c:v>
                </c:pt>
                <c:pt idx="1">
                  <c:v>3.5999999999999988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244-42DC-9FD8-852F364C9AB3}"/>
            </c:ext>
          </c:extLst>
        </c:ser>
        <c:ser>
          <c:idx val="11"/>
          <c:order val="11"/>
          <c:tx>
            <c:strRef>
              <c:f>RUT_data!$F$604</c:f>
              <c:strCache>
                <c:ptCount val="1"/>
                <c:pt idx="0">
                  <c:v>37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RUT_data!$G$604:$H$604</c:f>
              <c:numCache>
                <c:formatCode>General</c:formatCode>
                <c:ptCount val="2"/>
                <c:pt idx="0">
                  <c:v>7.1000000000000014</c:v>
                </c:pt>
                <c:pt idx="1">
                  <c:v>7.5</c:v>
                </c:pt>
              </c:numCache>
            </c:numRef>
          </c:xVal>
          <c:yVal>
            <c:numRef>
              <c:f>RUT_data!$G$605:$H$605</c:f>
              <c:numCache>
                <c:formatCode>General</c:formatCode>
                <c:ptCount val="2"/>
                <c:pt idx="0">
                  <c:v>3</c:v>
                </c:pt>
                <c:pt idx="1">
                  <c:v>3.3999999999999986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244-42DC-9FD8-852F364C9AB3}"/>
            </c:ext>
          </c:extLst>
        </c:ser>
        <c:ser>
          <c:idx val="12"/>
          <c:order val="12"/>
          <c:tx>
            <c:strRef>
              <c:f>RUT_data!$F$606</c:f>
              <c:strCache>
                <c:ptCount val="1"/>
                <c:pt idx="0">
                  <c:v>38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RUT_data!$G$606:$H$606</c:f>
              <c:numCache>
                <c:formatCode>General</c:formatCode>
                <c:ptCount val="2"/>
                <c:pt idx="0">
                  <c:v>7.3000000000000016</c:v>
                </c:pt>
                <c:pt idx="1">
                  <c:v>7.5</c:v>
                </c:pt>
              </c:numCache>
            </c:numRef>
          </c:xVal>
          <c:yVal>
            <c:numRef>
              <c:f>RUT_data!$G$607:$H$607</c:f>
              <c:numCache>
                <c:formatCode>General</c:formatCode>
                <c:ptCount val="2"/>
                <c:pt idx="0">
                  <c:v>3</c:v>
                </c:pt>
                <c:pt idx="1">
                  <c:v>3.1999999999999984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244-42DC-9FD8-852F364C9AB3}"/>
            </c:ext>
          </c:extLst>
        </c:ser>
        <c:ser>
          <c:idx val="13"/>
          <c:order val="13"/>
          <c:tx>
            <c:strRef>
              <c:f>RUT_data!$F$608</c:f>
              <c:strCache>
                <c:ptCount val="1"/>
                <c:pt idx="0">
                  <c:v>39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RUT_data!$G$608:$H$608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RUT_data!$G$609:$H$609</c:f>
              <c:numCache>
                <c:formatCode>General</c:formatCode>
                <c:ptCount val="2"/>
                <c:pt idx="0">
                  <c:v>3.2</c:v>
                </c:pt>
                <c:pt idx="1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244-42DC-9FD8-852F364C9AB3}"/>
            </c:ext>
          </c:extLst>
        </c:ser>
        <c:ser>
          <c:idx val="14"/>
          <c:order val="14"/>
          <c:tx>
            <c:strRef>
              <c:f>RUT_data!$F$610</c:f>
              <c:strCache>
                <c:ptCount val="1"/>
                <c:pt idx="0">
                  <c:v>40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RUT_data!$G$610:$H$610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RUT_data!$G$611:$H$611</c:f>
              <c:numCache>
                <c:formatCode>General</c:formatCode>
                <c:ptCount val="2"/>
                <c:pt idx="0">
                  <c:v>3.4000000000000004</c:v>
                </c:pt>
                <c:pt idx="1">
                  <c:v>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244-42DC-9FD8-852F364C9AB3}"/>
            </c:ext>
          </c:extLst>
        </c:ser>
        <c:ser>
          <c:idx val="15"/>
          <c:order val="15"/>
          <c:tx>
            <c:strRef>
              <c:f>RUT_data!$F$612</c:f>
              <c:strCache>
                <c:ptCount val="1"/>
                <c:pt idx="0">
                  <c:v>41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RUT_data!$G$612:$H$612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RUT_data!$G$613:$H$613</c:f>
              <c:numCache>
                <c:formatCode>General</c:formatCode>
                <c:ptCount val="2"/>
                <c:pt idx="0">
                  <c:v>3.6000000000000005</c:v>
                </c:pt>
                <c:pt idx="1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244-42DC-9FD8-852F364C9AB3}"/>
            </c:ext>
          </c:extLst>
        </c:ser>
        <c:ser>
          <c:idx val="16"/>
          <c:order val="16"/>
          <c:tx>
            <c:strRef>
              <c:f>RUT_data!$F$614</c:f>
              <c:strCache>
                <c:ptCount val="1"/>
                <c:pt idx="0">
                  <c:v>42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RUT_data!$G$614:$H$614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RUT_data!$G$615:$H$615</c:f>
              <c:numCache>
                <c:formatCode>General</c:formatCode>
                <c:ptCount val="2"/>
                <c:pt idx="0">
                  <c:v>3.8000000000000007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244-42DC-9FD8-852F364C9AB3}"/>
            </c:ext>
          </c:extLst>
        </c:ser>
        <c:ser>
          <c:idx val="17"/>
          <c:order val="17"/>
          <c:tx>
            <c:strRef>
              <c:f>RUT_data!$F$616</c:f>
              <c:strCache>
                <c:ptCount val="1"/>
                <c:pt idx="0">
                  <c:v>43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RUT_data!$G$616:$H$616</c:f>
              <c:numCache>
                <c:formatCode>General</c:formatCode>
                <c:ptCount val="2"/>
                <c:pt idx="0">
                  <c:v>5.7</c:v>
                </c:pt>
                <c:pt idx="1">
                  <c:v>7.3</c:v>
                </c:pt>
              </c:numCache>
            </c:numRef>
          </c:xVal>
          <c:yVal>
            <c:numRef>
              <c:f>RUT_data!$G$617:$H$617</c:f>
              <c:numCache>
                <c:formatCode>General</c:formatCode>
                <c:ptCount val="2"/>
                <c:pt idx="0">
                  <c:v>4.0000000000000009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244-42DC-9FD8-852F364C9AB3}"/>
            </c:ext>
          </c:extLst>
        </c:ser>
        <c:ser>
          <c:idx val="18"/>
          <c:order val="18"/>
          <c:tx>
            <c:strRef>
              <c:f>RUT_data!$F$618</c:f>
              <c:strCache>
                <c:ptCount val="1"/>
                <c:pt idx="0">
                  <c:v>44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RUT_data!$G$618:$H$618</c:f>
              <c:numCache>
                <c:formatCode>General</c:formatCode>
                <c:ptCount val="2"/>
                <c:pt idx="0">
                  <c:v>5.7</c:v>
                </c:pt>
                <c:pt idx="1">
                  <c:v>7.1</c:v>
                </c:pt>
              </c:numCache>
            </c:numRef>
          </c:xVal>
          <c:yVal>
            <c:numRef>
              <c:f>RUT_data!$G$619:$H$619</c:f>
              <c:numCache>
                <c:formatCode>General</c:formatCode>
                <c:ptCount val="2"/>
                <c:pt idx="0">
                  <c:v>4.2000000000000011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244-42DC-9FD8-852F364C9AB3}"/>
            </c:ext>
          </c:extLst>
        </c:ser>
        <c:ser>
          <c:idx val="19"/>
          <c:order val="19"/>
          <c:tx>
            <c:strRef>
              <c:f>RUT_data!$F$620</c:f>
              <c:strCache>
                <c:ptCount val="1"/>
                <c:pt idx="0">
                  <c:v>45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RUT_data!$G$620:$H$620</c:f>
              <c:numCache>
                <c:formatCode>General</c:formatCode>
                <c:ptCount val="2"/>
                <c:pt idx="0">
                  <c:v>5.7</c:v>
                </c:pt>
                <c:pt idx="1">
                  <c:v>6.8999999999999995</c:v>
                </c:pt>
              </c:numCache>
            </c:numRef>
          </c:xVal>
          <c:yVal>
            <c:numRef>
              <c:f>RUT_data!$G$621:$H$621</c:f>
              <c:numCache>
                <c:formatCode>General</c:formatCode>
                <c:ptCount val="2"/>
                <c:pt idx="0">
                  <c:v>4.4000000000000012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244-42DC-9FD8-852F364C9AB3}"/>
            </c:ext>
          </c:extLst>
        </c:ser>
        <c:ser>
          <c:idx val="20"/>
          <c:order val="20"/>
          <c:tx>
            <c:strRef>
              <c:f>RUT_data!$F$622</c:f>
              <c:strCache>
                <c:ptCount val="1"/>
                <c:pt idx="0">
                  <c:v>46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RUT_data!$G$622:$H$622</c:f>
              <c:numCache>
                <c:formatCode>General</c:formatCode>
                <c:ptCount val="2"/>
                <c:pt idx="0">
                  <c:v>5.7</c:v>
                </c:pt>
                <c:pt idx="1">
                  <c:v>6.6999999999999993</c:v>
                </c:pt>
              </c:numCache>
            </c:numRef>
          </c:xVal>
          <c:yVal>
            <c:numRef>
              <c:f>RUT_data!$G$623:$H$623</c:f>
              <c:numCache>
                <c:formatCode>General</c:formatCode>
                <c:ptCount val="2"/>
                <c:pt idx="0">
                  <c:v>4.6000000000000014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244-42DC-9FD8-852F364C9AB3}"/>
            </c:ext>
          </c:extLst>
        </c:ser>
        <c:ser>
          <c:idx val="21"/>
          <c:order val="21"/>
          <c:tx>
            <c:strRef>
              <c:f>RUT_data!$F$624</c:f>
              <c:strCache>
                <c:ptCount val="1"/>
                <c:pt idx="0">
                  <c:v>47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RUT_data!$G$624:$H$624</c:f>
              <c:numCache>
                <c:formatCode>General</c:formatCode>
                <c:ptCount val="2"/>
                <c:pt idx="0">
                  <c:v>5.7</c:v>
                </c:pt>
                <c:pt idx="1">
                  <c:v>6.4999999999999991</c:v>
                </c:pt>
              </c:numCache>
            </c:numRef>
          </c:xVal>
          <c:yVal>
            <c:numRef>
              <c:f>RUT_data!$G$625:$H$625</c:f>
              <c:numCache>
                <c:formatCode>General</c:formatCode>
                <c:ptCount val="2"/>
                <c:pt idx="0">
                  <c:v>4.8000000000000016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244-42DC-9FD8-852F364C9AB3}"/>
            </c:ext>
          </c:extLst>
        </c:ser>
        <c:ser>
          <c:idx val="22"/>
          <c:order val="22"/>
          <c:tx>
            <c:strRef>
              <c:f>RUT_data!$F$626</c:f>
              <c:strCache>
                <c:ptCount val="1"/>
                <c:pt idx="0">
                  <c:v>48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RUT_data!$G$626:$H$626</c:f>
              <c:numCache>
                <c:formatCode>General</c:formatCode>
                <c:ptCount val="2"/>
                <c:pt idx="0">
                  <c:v>5.7</c:v>
                </c:pt>
                <c:pt idx="1">
                  <c:v>6.2999999999999989</c:v>
                </c:pt>
              </c:numCache>
            </c:numRef>
          </c:xVal>
          <c:yVal>
            <c:numRef>
              <c:f>RUT_data!$G$627:$H$627</c:f>
              <c:numCache>
                <c:formatCode>General</c:formatCode>
                <c:ptCount val="2"/>
                <c:pt idx="0">
                  <c:v>5.0000000000000018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244-42DC-9FD8-852F364C9AB3}"/>
            </c:ext>
          </c:extLst>
        </c:ser>
        <c:ser>
          <c:idx val="23"/>
          <c:order val="23"/>
          <c:tx>
            <c:strRef>
              <c:f>RUT_data!$F$628</c:f>
              <c:strCache>
                <c:ptCount val="1"/>
                <c:pt idx="0">
                  <c:v>49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2700">
                <a:solidFill>
                  <a:schemeClr val="bg1">
                    <a:lumMod val="7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18-4244-42DC-9FD8-852F364C9AB3}"/>
              </c:ext>
            </c:extLst>
          </c:dPt>
          <c:xVal>
            <c:numRef>
              <c:f>RUT_data!$G$628:$H$628</c:f>
              <c:numCache>
                <c:formatCode>General</c:formatCode>
                <c:ptCount val="2"/>
                <c:pt idx="0">
                  <c:v>5.7</c:v>
                </c:pt>
                <c:pt idx="1">
                  <c:v>6.0999999999999988</c:v>
                </c:pt>
              </c:numCache>
            </c:numRef>
          </c:xVal>
          <c:yVal>
            <c:numRef>
              <c:f>RUT_data!$G$629:$H$629</c:f>
              <c:numCache>
                <c:formatCode>General</c:formatCode>
                <c:ptCount val="2"/>
                <c:pt idx="0">
                  <c:v>5.200000000000002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4244-42DC-9FD8-852F364C9AB3}"/>
            </c:ext>
          </c:extLst>
        </c:ser>
        <c:ser>
          <c:idx val="24"/>
          <c:order val="24"/>
          <c:tx>
            <c:strRef>
              <c:f>RUT_data!$F$630</c:f>
              <c:strCache>
                <c:ptCount val="1"/>
                <c:pt idx="0">
                  <c:v>50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RUT_data!$G$630:$H$630</c:f>
              <c:numCache>
                <c:formatCode>General</c:formatCode>
                <c:ptCount val="2"/>
                <c:pt idx="0">
                  <c:v>5.7</c:v>
                </c:pt>
                <c:pt idx="1">
                  <c:v>5.8999999999999986</c:v>
                </c:pt>
              </c:numCache>
            </c:numRef>
          </c:xVal>
          <c:yVal>
            <c:numRef>
              <c:f>RUT_data!$G$631:$H$631</c:f>
              <c:numCache>
                <c:formatCode>General</c:formatCode>
                <c:ptCount val="2"/>
                <c:pt idx="0">
                  <c:v>5.4000000000000021</c:v>
                </c:pt>
                <c:pt idx="1">
                  <c:v>5.6000000000000005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4244-42DC-9FD8-852F364C9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8528"/>
        <c:axId val="78544896"/>
      </c:scatterChart>
      <c:valAx>
        <c:axId val="78518528"/>
        <c:scaling>
          <c:orientation val="minMax"/>
          <c:max val="7.5"/>
          <c:min val="5.7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8544896"/>
        <c:crosses val="autoZero"/>
        <c:crossBetween val="midCat"/>
        <c:majorUnit val="0.2"/>
      </c:valAx>
      <c:valAx>
        <c:axId val="78544896"/>
        <c:scaling>
          <c:orientation val="minMax"/>
          <c:max val="5.6"/>
          <c:min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518528"/>
        <c:crosses val="autoZero"/>
        <c:crossBetween val="midCat"/>
        <c:majorUnit val="0.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205686121295905"/>
          <c:y val="6.9919072615923006E-2"/>
          <c:w val="0.70919593746433873"/>
          <c:h val="0.7567269795663532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RUT_data!$F$434</c:f>
              <c:strCache>
                <c:ptCount val="1"/>
                <c:pt idx="0">
                  <c:v>Nigeria</c:v>
                </c:pt>
              </c:strCache>
            </c:strRef>
          </c:tx>
          <c:marker>
            <c:symbol val="none"/>
          </c:marker>
          <c:xVal>
            <c:numRef>
              <c:f>RUT_data!$G$434:$BC$434</c:f>
              <c:numCache>
                <c:formatCode>General</c:formatCode>
                <c:ptCount val="49"/>
                <c:pt idx="0">
                  <c:v>6.5369673842244023</c:v>
                </c:pt>
                <c:pt idx="1">
                  <c:v>6.5592875761506431</c:v>
                </c:pt>
                <c:pt idx="2">
                  <c:v>6.5929747029523877</c:v>
                </c:pt>
                <c:pt idx="3">
                  <c:v>6.6102060695713574</c:v>
                </c:pt>
                <c:pt idx="4">
                  <c:v>6.6390746195591381</c:v>
                </c:pt>
                <c:pt idx="5">
                  <c:v>6.5968754496423241</c:v>
                </c:pt>
                <c:pt idx="6">
                  <c:v>6.6235162927812317</c:v>
                </c:pt>
                <c:pt idx="7">
                  <c:v>6.6239936939245254</c:v>
                </c:pt>
                <c:pt idx="8">
                  <c:v>6.7155673178724937</c:v>
                </c:pt>
                <c:pt idx="9">
                  <c:v>6.7857803054306141</c:v>
                </c:pt>
                <c:pt idx="10">
                  <c:v>6.6831131722342265</c:v>
                </c:pt>
                <c:pt idx="11">
                  <c:v>6.5561791306584114</c:v>
                </c:pt>
                <c:pt idx="12">
                  <c:v>6.6033803905104929</c:v>
                </c:pt>
                <c:pt idx="13">
                  <c:v>6.7007031511584296</c:v>
                </c:pt>
                <c:pt idx="14">
                  <c:v>6.6738817956164773</c:v>
                </c:pt>
                <c:pt idx="15">
                  <c:v>6.614726398554545</c:v>
                </c:pt>
                <c:pt idx="16">
                  <c:v>6.6000760378964074</c:v>
                </c:pt>
                <c:pt idx="17">
                  <c:v>6.5780942434194261</c:v>
                </c:pt>
                <c:pt idx="18">
                  <c:v>6.6031507516749377</c:v>
                </c:pt>
                <c:pt idx="19">
                  <c:v>6.6590610383759117</c:v>
                </c:pt>
                <c:pt idx="20">
                  <c:v>6.6529800961616994</c:v>
                </c:pt>
                <c:pt idx="21">
                  <c:v>6.6778486045658614</c:v>
                </c:pt>
                <c:pt idx="22">
                  <c:v>6.6934026169052379</c:v>
                </c:pt>
                <c:pt idx="23">
                  <c:v>6.7453064799472466</c:v>
                </c:pt>
                <c:pt idx="24">
                  <c:v>6.8203002082744471</c:v>
                </c:pt>
                <c:pt idx="25">
                  <c:v>6.8767023233639035</c:v>
                </c:pt>
                <c:pt idx="26">
                  <c:v>6.8986782054557354</c:v>
                </c:pt>
                <c:pt idx="27">
                  <c:v>7.040149992366949</c:v>
                </c:pt>
                <c:pt idx="28">
                  <c:v>7.1299547336713056</c:v>
                </c:pt>
                <c:pt idx="29">
                  <c:v>7.1973231519873213</c:v>
                </c:pt>
                <c:pt idx="30">
                  <c:v>7.3244658627727457</c:v>
                </c:pt>
                <c:pt idx="31">
                  <c:v>7.4002337461689853</c:v>
                </c:pt>
                <c:pt idx="32">
                  <c:v>7.4603472822503143</c:v>
                </c:pt>
                <c:pt idx="33">
                  <c:v>7.4949931029733277</c:v>
                </c:pt>
                <c:pt idx="34">
                  <c:v>7.5263073052699827</c:v>
                </c:pt>
                <c:pt idx="35">
                  <c:v>7.5682046240540082</c:v>
                </c:pt>
                <c:pt idx="36">
                  <c:v>7.6095913880863773</c:v>
                </c:pt>
                <c:pt idx="37">
                  <c:v>7.6661093648181788</c:v>
                </c:pt>
                <c:pt idx="38">
                  <c:v>7.7089417925579031</c:v>
                </c:pt>
                <c:pt idx="39">
                  <c:v>7.7159548825243656</c:v>
                </c:pt>
                <c:pt idx="40">
                  <c:v>7.7171870445814186</c:v>
                </c:pt>
                <c:pt idx="41">
                  <c:v>7.7652321910371729</c:v>
                </c:pt>
                <c:pt idx="42">
                  <c:v>7.8246279831792585</c:v>
                </c:pt>
                <c:pt idx="43">
                  <c:v>7.8895066389374788</c:v>
                </c:pt>
                <c:pt idx="44">
                  <c:v>7.9338104665632825</c:v>
                </c:pt>
                <c:pt idx="45">
                  <c:v>7.9869565005213454</c:v>
                </c:pt>
                <c:pt idx="46">
                  <c:v>7.9122582331575746</c:v>
                </c:pt>
                <c:pt idx="47">
                  <c:v>7.9813505702335732</c:v>
                </c:pt>
                <c:pt idx="48">
                  <c:v>7.8415152962799821</c:v>
                </c:pt>
              </c:numCache>
            </c:numRef>
          </c:xVal>
          <c:yVal>
            <c:numRef>
              <c:f>RUT_data!$G$435:$BC$435</c:f>
              <c:numCache>
                <c:formatCode>General</c:formatCode>
                <c:ptCount val="49"/>
                <c:pt idx="0">
                  <c:v>4.8475590047896473</c:v>
                </c:pt>
                <c:pt idx="1">
                  <c:v>4.8810206915904226</c:v>
                </c:pt>
                <c:pt idx="2">
                  <c:v>4.9017039307450618</c:v>
                </c:pt>
                <c:pt idx="3">
                  <c:v>4.9250486893378058</c:v>
                </c:pt>
                <c:pt idx="4">
                  <c:v>4.9459707340160035</c:v>
                </c:pt>
                <c:pt idx="5">
                  <c:v>4.9494006777668567</c:v>
                </c:pt>
                <c:pt idx="6">
                  <c:v>4.9783120002752455</c:v>
                </c:pt>
                <c:pt idx="7">
                  <c:v>4.9967850583830051</c:v>
                </c:pt>
                <c:pt idx="8">
                  <c:v>5.0457414401397784</c:v>
                </c:pt>
                <c:pt idx="9">
                  <c:v>5.1574717608666258</c:v>
                </c:pt>
                <c:pt idx="10">
                  <c:v>5.0685441874230079</c:v>
                </c:pt>
                <c:pt idx="11">
                  <c:v>5.0061971981752516</c:v>
                </c:pt>
                <c:pt idx="12">
                  <c:v>4.9776673667334155</c:v>
                </c:pt>
                <c:pt idx="13">
                  <c:v>5.1242533228221463</c:v>
                </c:pt>
                <c:pt idx="14">
                  <c:v>5.1215622571665849</c:v>
                </c:pt>
                <c:pt idx="15">
                  <c:v>5.059448273250081</c:v>
                </c:pt>
                <c:pt idx="16">
                  <c:v>5.1017532235190037</c:v>
                </c:pt>
                <c:pt idx="17">
                  <c:v>5.1037413293234755</c:v>
                </c:pt>
                <c:pt idx="18">
                  <c:v>5.1316881199811002</c:v>
                </c:pt>
                <c:pt idx="19">
                  <c:v>5.1606520090342878</c:v>
                </c:pt>
                <c:pt idx="20">
                  <c:v>5.1999543440088676</c:v>
                </c:pt>
                <c:pt idx="21">
                  <c:v>5.2150822988675749</c:v>
                </c:pt>
                <c:pt idx="22">
                  <c:v>5.2311054349701358</c:v>
                </c:pt>
                <c:pt idx="23">
                  <c:v>5.227911307198668</c:v>
                </c:pt>
                <c:pt idx="24">
                  <c:v>5.2752770270659681</c:v>
                </c:pt>
                <c:pt idx="25">
                  <c:v>5.2682093542522512</c:v>
                </c:pt>
                <c:pt idx="26">
                  <c:v>5.2820736604400169</c:v>
                </c:pt>
                <c:pt idx="27">
                  <c:v>5.4199014347625445</c:v>
                </c:pt>
                <c:pt idx="28">
                  <c:v>5.4683637847492133</c:v>
                </c:pt>
                <c:pt idx="29">
                  <c:v>5.5079900769698105</c:v>
                </c:pt>
                <c:pt idx="30">
                  <c:v>5.5829446252906632</c:v>
                </c:pt>
                <c:pt idx="31">
                  <c:v>5.6402879908597026</c:v>
                </c:pt>
                <c:pt idx="32">
                  <c:v>5.679438388487041</c:v>
                </c:pt>
                <c:pt idx="33">
                  <c:v>5.6913394913812647</c:v>
                </c:pt>
                <c:pt idx="34">
                  <c:v>5.6930121992652998</c:v>
                </c:pt>
                <c:pt idx="35">
                  <c:v>5.7267226205422661</c:v>
                </c:pt>
                <c:pt idx="36">
                  <c:v>5.771497233965758</c:v>
                </c:pt>
                <c:pt idx="37">
                  <c:v>5.7934516502010398</c:v>
                </c:pt>
                <c:pt idx="38">
                  <c:v>5.8437027624508637</c:v>
                </c:pt>
                <c:pt idx="39">
                  <c:v>5.8397026166562176</c:v>
                </c:pt>
                <c:pt idx="40">
                  <c:v>5.8637455011021835</c:v>
                </c:pt>
                <c:pt idx="41">
                  <c:v>5.8943702102299405</c:v>
                </c:pt>
                <c:pt idx="42">
                  <c:v>5.9414766085891975</c:v>
                </c:pt>
                <c:pt idx="43">
                  <c:v>5.9951080536784112</c:v>
                </c:pt>
                <c:pt idx="44">
                  <c:v>6.0238534252744262</c:v>
                </c:pt>
                <c:pt idx="45">
                  <c:v>6.0668465573611625</c:v>
                </c:pt>
                <c:pt idx="46">
                  <c:v>5.9890424879003907</c:v>
                </c:pt>
                <c:pt idx="47">
                  <c:v>6.0668386484647678</c:v>
                </c:pt>
                <c:pt idx="48">
                  <c:v>6.0275878774311691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8C-4AC3-AB1D-A2F6B6B58B12}"/>
            </c:ext>
          </c:extLst>
        </c:ser>
        <c:ser>
          <c:idx val="1"/>
          <c:order val="1"/>
          <c:tx>
            <c:strRef>
              <c:f>RUT_data!$F$438</c:f>
              <c:strCache>
                <c:ptCount val="1"/>
                <c:pt idx="0">
                  <c:v>Kenya</c:v>
                </c:pt>
              </c:strCache>
            </c:strRef>
          </c:tx>
          <c:marker>
            <c:symbol val="none"/>
          </c:marker>
          <c:xVal>
            <c:numRef>
              <c:f>RUT_data!$G$438:$BC$438</c:f>
              <c:numCache>
                <c:formatCode>General</c:formatCode>
                <c:ptCount val="49"/>
                <c:pt idx="0">
                  <c:v>6.1116987697368979</c:v>
                </c:pt>
                <c:pt idx="1">
                  <c:v>6.1259526107146129</c:v>
                </c:pt>
                <c:pt idx="2">
                  <c:v>6.1031949194282085</c:v>
                </c:pt>
                <c:pt idx="3">
                  <c:v>6.1069713458179145</c:v>
                </c:pt>
                <c:pt idx="4">
                  <c:v>6.1104988950614958</c:v>
                </c:pt>
                <c:pt idx="5">
                  <c:v>6.0927482131187851</c:v>
                </c:pt>
                <c:pt idx="6">
                  <c:v>6.0969585210450976</c:v>
                </c:pt>
                <c:pt idx="7">
                  <c:v>6.1367214485055017</c:v>
                </c:pt>
                <c:pt idx="8">
                  <c:v>6.1449435123558453</c:v>
                </c:pt>
                <c:pt idx="9">
                  <c:v>6.1378373701901383</c:v>
                </c:pt>
                <c:pt idx="10">
                  <c:v>6.1291146446894844</c:v>
                </c:pt>
                <c:pt idx="11">
                  <c:v>6.1485888073751109</c:v>
                </c:pt>
                <c:pt idx="12">
                  <c:v>6.1624788430734556</c:v>
                </c:pt>
                <c:pt idx="13">
                  <c:v>6.1470758096163758</c:v>
                </c:pt>
                <c:pt idx="14">
                  <c:v>6.1321607569379939</c:v>
                </c:pt>
                <c:pt idx="15">
                  <c:v>6.180818379494859</c:v>
                </c:pt>
                <c:pt idx="16">
                  <c:v>6.245127616002514</c:v>
                </c:pt>
                <c:pt idx="17">
                  <c:v>6.2203043678700451</c:v>
                </c:pt>
                <c:pt idx="18">
                  <c:v>6.2297405672168615</c:v>
                </c:pt>
                <c:pt idx="19">
                  <c:v>6.1604357958872145</c:v>
                </c:pt>
                <c:pt idx="20">
                  <c:v>6.1302407652831965</c:v>
                </c:pt>
                <c:pt idx="21">
                  <c:v>6.2088718397204259</c:v>
                </c:pt>
                <c:pt idx="22">
                  <c:v>6.2075080382287382</c:v>
                </c:pt>
                <c:pt idx="23">
                  <c:v>6.0839649825183093</c:v>
                </c:pt>
                <c:pt idx="24">
                  <c:v>6.1703746598791165</c:v>
                </c:pt>
                <c:pt idx="25">
                  <c:v>6.2314663716127781</c:v>
                </c:pt>
                <c:pt idx="26">
                  <c:v>6.200698868509952</c:v>
                </c:pt>
                <c:pt idx="27">
                  <c:v>6.249353330461461</c:v>
                </c:pt>
                <c:pt idx="28">
                  <c:v>6.2692413057134173</c:v>
                </c:pt>
                <c:pt idx="29">
                  <c:v>6.2124822104476953</c:v>
                </c:pt>
                <c:pt idx="30">
                  <c:v>6.2008061266189056</c:v>
                </c:pt>
                <c:pt idx="31">
                  <c:v>6.2095275379139361</c:v>
                </c:pt>
                <c:pt idx="32">
                  <c:v>6.1391386119438156</c:v>
                </c:pt>
                <c:pt idx="33">
                  <c:v>6.1203801142170082</c:v>
                </c:pt>
                <c:pt idx="34">
                  <c:v>6.1054057852056554</c:v>
                </c:pt>
                <c:pt idx="35">
                  <c:v>6.0222870119600369</c:v>
                </c:pt>
                <c:pt idx="36">
                  <c:v>6.0161062536190801</c:v>
                </c:pt>
                <c:pt idx="37">
                  <c:v>6.0498528011886101</c:v>
                </c:pt>
                <c:pt idx="38">
                  <c:v>6.0968976922081888</c:v>
                </c:pt>
                <c:pt idx="39">
                  <c:v>5.9961026079735342</c:v>
                </c:pt>
                <c:pt idx="40">
                  <c:v>6.0775385334285046</c:v>
                </c:pt>
                <c:pt idx="41">
                  <c:v>6.1011365310676799</c:v>
                </c:pt>
                <c:pt idx="42">
                  <c:v>6.0992168002626954</c:v>
                </c:pt>
                <c:pt idx="43">
                  <c:v>6.0943761694106628</c:v>
                </c:pt>
                <c:pt idx="44">
                  <c:v>6.1048774921189981</c:v>
                </c:pt>
                <c:pt idx="45">
                  <c:v>6.1938775460203379</c:v>
                </c:pt>
                <c:pt idx="46">
                  <c:v>6.231811776261428</c:v>
                </c:pt>
                <c:pt idx="47">
                  <c:v>6.1384491662243308</c:v>
                </c:pt>
                <c:pt idx="48">
                  <c:v>6.1498713308214281</c:v>
                </c:pt>
              </c:numCache>
            </c:numRef>
          </c:xVal>
          <c:yVal>
            <c:numRef>
              <c:f>RUT_data!$G$439:$BC$439</c:f>
              <c:numCache>
                <c:formatCode>General</c:formatCode>
                <c:ptCount val="49"/>
                <c:pt idx="0">
                  <c:v>4.121128795402945</c:v>
                </c:pt>
                <c:pt idx="1">
                  <c:v>4.1502081829181527</c:v>
                </c:pt>
                <c:pt idx="2">
                  <c:v>4.1475121742407275</c:v>
                </c:pt>
                <c:pt idx="3">
                  <c:v>4.174601505913075</c:v>
                </c:pt>
                <c:pt idx="4">
                  <c:v>4.1946857746816972</c:v>
                </c:pt>
                <c:pt idx="5">
                  <c:v>4.2078014136637227</c:v>
                </c:pt>
                <c:pt idx="6">
                  <c:v>4.2306191460873501</c:v>
                </c:pt>
                <c:pt idx="7">
                  <c:v>4.2894512255740267</c:v>
                </c:pt>
                <c:pt idx="8">
                  <c:v>4.3223696122698092</c:v>
                </c:pt>
                <c:pt idx="9">
                  <c:v>4.3445087511672424</c:v>
                </c:pt>
                <c:pt idx="10">
                  <c:v>4.3674937025362466</c:v>
                </c:pt>
                <c:pt idx="11">
                  <c:v>4.4097459611480785</c:v>
                </c:pt>
                <c:pt idx="12">
                  <c:v>4.4454344794840734</c:v>
                </c:pt>
                <c:pt idx="13">
                  <c:v>4.4589740577146868</c:v>
                </c:pt>
                <c:pt idx="14">
                  <c:v>4.4697839116459708</c:v>
                </c:pt>
                <c:pt idx="15">
                  <c:v>4.5423426256919814</c:v>
                </c:pt>
                <c:pt idx="16">
                  <c:v>4.6342964810601499</c:v>
                </c:pt>
                <c:pt idx="17">
                  <c:v>4.6412250537579869</c:v>
                </c:pt>
                <c:pt idx="18">
                  <c:v>4.6901172755781397</c:v>
                </c:pt>
                <c:pt idx="19">
                  <c:v>4.6626984904898263</c:v>
                </c:pt>
                <c:pt idx="20">
                  <c:v>4.6761553507164288</c:v>
                </c:pt>
                <c:pt idx="21">
                  <c:v>4.7847253510772454</c:v>
                </c:pt>
                <c:pt idx="22">
                  <c:v>4.8136775944953278</c:v>
                </c:pt>
                <c:pt idx="23">
                  <c:v>4.7411462344691619</c:v>
                </c:pt>
                <c:pt idx="24">
                  <c:v>4.8316234040718919</c:v>
                </c:pt>
                <c:pt idx="25">
                  <c:v>4.9267821754097945</c:v>
                </c:pt>
                <c:pt idx="26">
                  <c:v>4.9294505791358123</c:v>
                </c:pt>
                <c:pt idx="27">
                  <c:v>5.0021987296782999</c:v>
                </c:pt>
                <c:pt idx="28">
                  <c:v>5.0459846141513696</c:v>
                </c:pt>
                <c:pt idx="29">
                  <c:v>5.0342249088156299</c:v>
                </c:pt>
                <c:pt idx="30">
                  <c:v>5.0551009386845775</c:v>
                </c:pt>
                <c:pt idx="31">
                  <c:v>5.0939480442277825</c:v>
                </c:pt>
                <c:pt idx="32">
                  <c:v>5.0683980462441545</c:v>
                </c:pt>
                <c:pt idx="33">
                  <c:v>5.0746813155700892</c:v>
                </c:pt>
                <c:pt idx="34">
                  <c:v>5.0941698537631419</c:v>
                </c:pt>
                <c:pt idx="35">
                  <c:v>5.0621685475690024</c:v>
                </c:pt>
                <c:pt idx="36">
                  <c:v>5.0789255122430079</c:v>
                </c:pt>
                <c:pt idx="37">
                  <c:v>5.1431175820654023</c:v>
                </c:pt>
                <c:pt idx="38">
                  <c:v>5.2032339970817834</c:v>
                </c:pt>
                <c:pt idx="39">
                  <c:v>5.1322877681702046</c:v>
                </c:pt>
                <c:pt idx="40">
                  <c:v>5.223840422257136</c:v>
                </c:pt>
                <c:pt idx="41">
                  <c:v>5.2705633455326444</c:v>
                </c:pt>
                <c:pt idx="42">
                  <c:v>5.2882870078038362</c:v>
                </c:pt>
                <c:pt idx="43">
                  <c:v>5.3213456694697463</c:v>
                </c:pt>
                <c:pt idx="44">
                  <c:v>5.3344215997047204</c:v>
                </c:pt>
                <c:pt idx="45">
                  <c:v>5.4292540901732655</c:v>
                </c:pt>
                <c:pt idx="46">
                  <c:v>5.5063809295231545</c:v>
                </c:pt>
                <c:pt idx="47">
                  <c:v>5.4365262067084474</c:v>
                </c:pt>
                <c:pt idx="48">
                  <c:v>5.4397213819007142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8C-4AC3-AB1D-A2F6B6B58B12}"/>
            </c:ext>
          </c:extLst>
        </c:ser>
        <c:ser>
          <c:idx val="2"/>
          <c:order val="2"/>
          <c:tx>
            <c:strRef>
              <c:f>RUT_data!$F$436</c:f>
              <c:strCache>
                <c:ptCount val="1"/>
                <c:pt idx="0">
                  <c:v>South Africa</c:v>
                </c:pt>
              </c:strCache>
            </c:strRef>
          </c:tx>
          <c:marker>
            <c:symbol val="none"/>
          </c:marker>
          <c:xVal>
            <c:numRef>
              <c:f>RUT_data!$G$436:$BC$436</c:f>
              <c:numCache>
                <c:formatCode>General</c:formatCode>
                <c:ptCount val="49"/>
                <c:pt idx="0">
                  <c:v>7.7610560025417072</c:v>
                </c:pt>
                <c:pt idx="1">
                  <c:v>7.7652630789080712</c:v>
                </c:pt>
                <c:pt idx="2">
                  <c:v>7.8116706662562567</c:v>
                </c:pt>
                <c:pt idx="3">
                  <c:v>7.7699829522082275</c:v>
                </c:pt>
                <c:pt idx="4">
                  <c:v>7.812811655592224</c:v>
                </c:pt>
                <c:pt idx="5">
                  <c:v>7.8534294923961907</c:v>
                </c:pt>
                <c:pt idx="6">
                  <c:v>8.0185088749329854</c:v>
                </c:pt>
                <c:pt idx="7">
                  <c:v>7.8988871439444557</c:v>
                </c:pt>
                <c:pt idx="8">
                  <c:v>7.9486856136238515</c:v>
                </c:pt>
                <c:pt idx="9">
                  <c:v>7.9235854642104657</c:v>
                </c:pt>
                <c:pt idx="10">
                  <c:v>8.0475384682042463</c:v>
                </c:pt>
                <c:pt idx="11">
                  <c:v>8.1342978509357557</c:v>
                </c:pt>
                <c:pt idx="12">
                  <c:v>8.0111563303493725</c:v>
                </c:pt>
                <c:pt idx="13">
                  <c:v>8.2151998567576712</c:v>
                </c:pt>
                <c:pt idx="14">
                  <c:v>8.2181147333953639</c:v>
                </c:pt>
                <c:pt idx="15">
                  <c:v>8.2449962629050599</c:v>
                </c:pt>
                <c:pt idx="16">
                  <c:v>8.3361380342389353</c:v>
                </c:pt>
                <c:pt idx="17">
                  <c:v>8.4257719642698969</c:v>
                </c:pt>
                <c:pt idx="18">
                  <c:v>8.4618102756112723</c:v>
                </c:pt>
                <c:pt idx="19">
                  <c:v>8.5495745429259671</c:v>
                </c:pt>
                <c:pt idx="20">
                  <c:v>8.6271625009419743</c:v>
                </c:pt>
                <c:pt idx="21">
                  <c:v>8.5411808153435533</c:v>
                </c:pt>
                <c:pt idx="22">
                  <c:v>8.4126200350863805</c:v>
                </c:pt>
                <c:pt idx="23">
                  <c:v>8.4852624533577305</c:v>
                </c:pt>
                <c:pt idx="24">
                  <c:v>8.5332401820366428</c:v>
                </c:pt>
                <c:pt idx="25">
                  <c:v>8.5230313886561557</c:v>
                </c:pt>
                <c:pt idx="26">
                  <c:v>8.5770222859301377</c:v>
                </c:pt>
                <c:pt idx="27">
                  <c:v>8.5981248083269239</c:v>
                </c:pt>
                <c:pt idx="28">
                  <c:v>8.6570386515060562</c:v>
                </c:pt>
                <c:pt idx="29">
                  <c:v>8.6505074755921463</c:v>
                </c:pt>
                <c:pt idx="30">
                  <c:v>8.6726630541435306</c:v>
                </c:pt>
                <c:pt idx="31">
                  <c:v>8.5245874953398122</c:v>
                </c:pt>
                <c:pt idx="32">
                  <c:v>8.6431033455843842</c:v>
                </c:pt>
                <c:pt idx="33">
                  <c:v>8.6994774434391431</c:v>
                </c:pt>
                <c:pt idx="34">
                  <c:v>8.5706214526141355</c:v>
                </c:pt>
                <c:pt idx="35">
                  <c:v>8.7278215079748254</c:v>
                </c:pt>
                <c:pt idx="36">
                  <c:v>8.7576226525233114</c:v>
                </c:pt>
                <c:pt idx="37">
                  <c:v>8.7205508257072246</c:v>
                </c:pt>
                <c:pt idx="38">
                  <c:v>8.7921156190711933</c:v>
                </c:pt>
                <c:pt idx="39">
                  <c:v>8.8986589755687611</c:v>
                </c:pt>
                <c:pt idx="40">
                  <c:v>8.8483601788022224</c:v>
                </c:pt>
                <c:pt idx="41">
                  <c:v>8.9324101763284283</c:v>
                </c:pt>
                <c:pt idx="42">
                  <c:v>8.9414076576808696</c:v>
                </c:pt>
                <c:pt idx="43">
                  <c:v>8.9901756522617013</c:v>
                </c:pt>
                <c:pt idx="44">
                  <c:v>9.0624701277176776</c:v>
                </c:pt>
                <c:pt idx="45">
                  <c:v>9.0592955836255609</c:v>
                </c:pt>
                <c:pt idx="46">
                  <c:v>9.0828158740097766</c:v>
                </c:pt>
                <c:pt idx="47">
                  <c:v>9.2184750583548407</c:v>
                </c:pt>
                <c:pt idx="48">
                  <c:v>9.2229033053678524</c:v>
                </c:pt>
              </c:numCache>
            </c:numRef>
          </c:xVal>
          <c:yVal>
            <c:numRef>
              <c:f>RUT_data!$G$437:$BC$437</c:f>
              <c:numCache>
                <c:formatCode>General</c:formatCode>
                <c:ptCount val="49"/>
                <c:pt idx="0">
                  <c:v>3.942062302229318</c:v>
                </c:pt>
                <c:pt idx="1">
                  <c:v>3.964229921100765</c:v>
                </c:pt>
                <c:pt idx="2">
                  <c:v>4.0229324942472404</c:v>
                </c:pt>
                <c:pt idx="3">
                  <c:v>4.003909991022363</c:v>
                </c:pt>
                <c:pt idx="4">
                  <c:v>4.0644597866706622</c:v>
                </c:pt>
                <c:pt idx="5">
                  <c:v>4.1147254819331316</c:v>
                </c:pt>
                <c:pt idx="6">
                  <c:v>4.2783047795900888</c:v>
                </c:pt>
                <c:pt idx="7">
                  <c:v>4.1637740139593209</c:v>
                </c:pt>
                <c:pt idx="8">
                  <c:v>4.2213605045837426</c:v>
                </c:pt>
                <c:pt idx="9">
                  <c:v>4.2010857230741205</c:v>
                </c:pt>
                <c:pt idx="10">
                  <c:v>4.3062586087567967</c:v>
                </c:pt>
                <c:pt idx="11">
                  <c:v>4.3741589796565963</c:v>
                </c:pt>
                <c:pt idx="12">
                  <c:v>4.2433708146750027</c:v>
                </c:pt>
                <c:pt idx="13">
                  <c:v>4.4158584440333133</c:v>
                </c:pt>
                <c:pt idx="14">
                  <c:v>4.3964258537539989</c:v>
                </c:pt>
                <c:pt idx="15">
                  <c:v>4.3906433724767711</c:v>
                </c:pt>
                <c:pt idx="16">
                  <c:v>4.4477334944240647</c:v>
                </c:pt>
                <c:pt idx="17">
                  <c:v>4.4964317593601946</c:v>
                </c:pt>
                <c:pt idx="18">
                  <c:v>4.4859086799304508</c:v>
                </c:pt>
                <c:pt idx="19">
                  <c:v>4.5274466875375339</c:v>
                </c:pt>
                <c:pt idx="20">
                  <c:v>4.6102546647583065</c:v>
                </c:pt>
                <c:pt idx="21">
                  <c:v>4.5292265836073859</c:v>
                </c:pt>
                <c:pt idx="22">
                  <c:v>4.4094463978825447</c:v>
                </c:pt>
                <c:pt idx="23">
                  <c:v>4.4817406041306613</c:v>
                </c:pt>
                <c:pt idx="24">
                  <c:v>4.5379263285252476</c:v>
                </c:pt>
                <c:pt idx="25">
                  <c:v>4.5190997949540357</c:v>
                </c:pt>
                <c:pt idx="26">
                  <c:v>4.5625626953290928</c:v>
                </c:pt>
                <c:pt idx="27">
                  <c:v>4.5742385093543874</c:v>
                </c:pt>
                <c:pt idx="28">
                  <c:v>4.6314598921966663</c:v>
                </c:pt>
                <c:pt idx="29">
                  <c:v>4.6251243417329979</c:v>
                </c:pt>
                <c:pt idx="30">
                  <c:v>4.6426913334651347</c:v>
                </c:pt>
                <c:pt idx="31">
                  <c:v>4.4957882962941138</c:v>
                </c:pt>
                <c:pt idx="32">
                  <c:v>4.6062014129192868</c:v>
                </c:pt>
                <c:pt idx="33">
                  <c:v>4.6529458725052244</c:v>
                </c:pt>
                <c:pt idx="34">
                  <c:v>4.523743650344227</c:v>
                </c:pt>
                <c:pt idx="35">
                  <c:v>4.6642256395205468</c:v>
                </c:pt>
                <c:pt idx="36">
                  <c:v>4.6797870552858054</c:v>
                </c:pt>
                <c:pt idx="37">
                  <c:v>4.6403334932891012</c:v>
                </c:pt>
                <c:pt idx="38">
                  <c:v>4.6946403605605527</c:v>
                </c:pt>
                <c:pt idx="39">
                  <c:v>4.7831553175854777</c:v>
                </c:pt>
                <c:pt idx="40">
                  <c:v>4.722901529954175</c:v>
                </c:pt>
                <c:pt idx="41">
                  <c:v>4.7861183523970965</c:v>
                </c:pt>
                <c:pt idx="42">
                  <c:v>4.779727984608602</c:v>
                </c:pt>
                <c:pt idx="43">
                  <c:v>4.8085293996394309</c:v>
                </c:pt>
                <c:pt idx="44">
                  <c:v>4.8576094144494464</c:v>
                </c:pt>
                <c:pt idx="45">
                  <c:v>4.8415340873486628</c:v>
                </c:pt>
                <c:pt idx="46">
                  <c:v>4.84745630624304</c:v>
                </c:pt>
                <c:pt idx="47">
                  <c:v>4.9507625465251914</c:v>
                </c:pt>
                <c:pt idx="48">
                  <c:v>4.9322432403643068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8C-4AC3-AB1D-A2F6B6B58B12}"/>
            </c:ext>
          </c:extLst>
        </c:ser>
        <c:ser>
          <c:idx val="3"/>
          <c:order val="3"/>
          <c:tx>
            <c:strRef>
              <c:f>RUT_data!$F$440</c:f>
              <c:strCache>
                <c:ptCount val="1"/>
                <c:pt idx="0">
                  <c:v>Ethiopia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RUT_data!$AM$440:$BC$440</c:f>
              <c:numCache>
                <c:formatCode>General</c:formatCode>
                <c:ptCount val="17"/>
                <c:pt idx="0">
                  <c:v>5.3408964858065122</c:v>
                </c:pt>
                <c:pt idx="1">
                  <c:v>5.3190274991330657</c:v>
                </c:pt>
                <c:pt idx="2">
                  <c:v>5.3848901171074912</c:v>
                </c:pt>
                <c:pt idx="3">
                  <c:v>5.4948937064302061</c:v>
                </c:pt>
                <c:pt idx="4">
                  <c:v>5.4758846022613401</c:v>
                </c:pt>
                <c:pt idx="5">
                  <c:v>5.3940375784772892</c:v>
                </c:pt>
                <c:pt idx="6">
                  <c:v>5.4286532451110823</c:v>
                </c:pt>
                <c:pt idx="7">
                  <c:v>5.4287423289564014</c:v>
                </c:pt>
                <c:pt idx="8">
                  <c:v>5.4890378005798368</c:v>
                </c:pt>
                <c:pt idx="9">
                  <c:v>5.4819569289512549</c:v>
                </c:pt>
                <c:pt idx="10">
                  <c:v>5.4816026709242136</c:v>
                </c:pt>
                <c:pt idx="11">
                  <c:v>5.5174455033659582</c:v>
                </c:pt>
                <c:pt idx="12">
                  <c:v>5.5859278404865051</c:v>
                </c:pt>
                <c:pt idx="13">
                  <c:v>5.586820736763384</c:v>
                </c:pt>
                <c:pt idx="14">
                  <c:v>5.5622557398389452</c:v>
                </c:pt>
                <c:pt idx="15">
                  <c:v>5.5883481563614685</c:v>
                </c:pt>
                <c:pt idx="16">
                  <c:v>5.66308170002611</c:v>
                </c:pt>
              </c:numCache>
            </c:numRef>
          </c:xVal>
          <c:yVal>
            <c:numRef>
              <c:f>RUT_data!$AM$441:$BC$441</c:f>
              <c:numCache>
                <c:formatCode>General</c:formatCode>
                <c:ptCount val="17"/>
                <c:pt idx="0">
                  <c:v>5.002843751428534</c:v>
                </c:pt>
                <c:pt idx="1">
                  <c:v>4.9624325674843046</c:v>
                </c:pt>
                <c:pt idx="2">
                  <c:v>5.0204415345521163</c:v>
                </c:pt>
                <c:pt idx="3">
                  <c:v>5.1198666358850131</c:v>
                </c:pt>
                <c:pt idx="4">
                  <c:v>5.1449965289772477</c:v>
                </c:pt>
                <c:pt idx="5">
                  <c:v>5.1278608377395551</c:v>
                </c:pt>
                <c:pt idx="6">
                  <c:v>5.1503217097190603</c:v>
                </c:pt>
                <c:pt idx="7">
                  <c:v>5.1887280290439959</c:v>
                </c:pt>
                <c:pt idx="8">
                  <c:v>5.2375426646031027</c:v>
                </c:pt>
                <c:pt idx="9">
                  <c:v>5.3159960438916238</c:v>
                </c:pt>
                <c:pt idx="10">
                  <c:v>5.2821690460443467</c:v>
                </c:pt>
                <c:pt idx="11">
                  <c:v>5.3125163586714361</c:v>
                </c:pt>
                <c:pt idx="12">
                  <c:v>5.3858623751027599</c:v>
                </c:pt>
                <c:pt idx="13">
                  <c:v>5.459488734521293</c:v>
                </c:pt>
                <c:pt idx="14">
                  <c:v>5.4432290394601459</c:v>
                </c:pt>
                <c:pt idx="15">
                  <c:v>5.4744597816696761</c:v>
                </c:pt>
                <c:pt idx="16">
                  <c:v>5.5615424284656934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8C-4AC3-AB1D-A2F6B6B58B12}"/>
            </c:ext>
          </c:extLst>
        </c:ser>
        <c:ser>
          <c:idx val="4"/>
          <c:order val="4"/>
          <c:tx>
            <c:strRef>
              <c:f>RUT_data!$F$442</c:f>
              <c:strCache>
                <c:ptCount val="1"/>
                <c:pt idx="0">
                  <c:v>Ethiopia+Eritrea</c:v>
                </c:pt>
              </c:strCache>
            </c:strRef>
          </c:tx>
          <c:marker>
            <c:symbol val="none"/>
          </c:marker>
          <c:xVal>
            <c:numRef>
              <c:f>RUT_data!$G$442:$BE$442</c:f>
              <c:numCache>
                <c:formatCode>General</c:formatCode>
                <c:ptCount val="51"/>
                <c:pt idx="0">
                  <c:v>5.8140149504709848</c:v>
                </c:pt>
                <c:pt idx="1">
                  <c:v>5.8164770154626941</c:v>
                </c:pt>
                <c:pt idx="2">
                  <c:v>5.8062537378302466</c:v>
                </c:pt>
                <c:pt idx="3">
                  <c:v>5.8166737119546408</c:v>
                </c:pt>
                <c:pt idx="4">
                  <c:v>5.8061293440802704</c:v>
                </c:pt>
                <c:pt idx="5">
                  <c:v>5.8086342212389965</c:v>
                </c:pt>
                <c:pt idx="6">
                  <c:v>5.8125691948947784</c:v>
                </c:pt>
                <c:pt idx="7">
                  <c:v>5.8077177371103561</c:v>
                </c:pt>
                <c:pt idx="8">
                  <c:v>5.8179470999167044</c:v>
                </c:pt>
                <c:pt idx="9">
                  <c:v>5.8243660883379418</c:v>
                </c:pt>
                <c:pt idx="10">
                  <c:v>5.7736600537483813</c:v>
                </c:pt>
                <c:pt idx="11">
                  <c:v>5.7492280750221276</c:v>
                </c:pt>
                <c:pt idx="12">
                  <c:v>5.700082944891105</c:v>
                </c:pt>
                <c:pt idx="13">
                  <c:v>5.6669564048688894</c:v>
                </c:pt>
                <c:pt idx="14">
                  <c:v>5.614622515503024</c:v>
                </c:pt>
                <c:pt idx="15">
                  <c:v>5.6570456716554451</c:v>
                </c:pt>
                <c:pt idx="16">
                  <c:v>5.6645521009885895</c:v>
                </c:pt>
                <c:pt idx="17">
                  <c:v>5.6476435721500948</c:v>
                </c:pt>
                <c:pt idx="18">
                  <c:v>5.7243424521901156</c:v>
                </c:pt>
                <c:pt idx="19">
                  <c:v>5.7946680243468167</c:v>
                </c:pt>
                <c:pt idx="20">
                  <c:v>5.751043726763859</c:v>
                </c:pt>
                <c:pt idx="21">
                  <c:v>5.7264554206462028</c:v>
                </c:pt>
                <c:pt idx="22">
                  <c:v>5.7645025076201355</c:v>
                </c:pt>
                <c:pt idx="23">
                  <c:v>5.6376209107362341</c:v>
                </c:pt>
                <c:pt idx="24">
                  <c:v>5.5574948956529626</c:v>
                </c:pt>
                <c:pt idx="25">
                  <c:v>5.6301905617146417</c:v>
                </c:pt>
                <c:pt idx="26">
                  <c:v>5.5571265716475304</c:v>
                </c:pt>
                <c:pt idx="27">
                  <c:v>5.5540242821678483</c:v>
                </c:pt>
                <c:pt idx="28">
                  <c:v>5.541296574498257</c:v>
                </c:pt>
                <c:pt idx="29">
                  <c:v>5.5402165807062227</c:v>
                </c:pt>
                <c:pt idx="30">
                  <c:v>5.5446935037912324</c:v>
                </c:pt>
                <c:pt idx="31">
                  <c:v>5.4577068363368015</c:v>
                </c:pt>
                <c:pt idx="32">
                  <c:v>5.3262942177592389</c:v>
                </c:pt>
                <c:pt idx="33">
                  <c:v>5.3169388185558244</c:v>
                </c:pt>
                <c:pt idx="34">
                  <c:v>5.3770975528086975</c:v>
                </c:pt>
                <c:pt idx="35">
                  <c:v>5.481659416040614</c:v>
                </c:pt>
                <c:pt idx="36">
                  <c:v>5.462984136198143</c:v>
                </c:pt>
                <c:pt idx="37">
                  <c:v>5.3970380785014909</c:v>
                </c:pt>
                <c:pt idx="38">
                  <c:v>5.4239531559012235</c:v>
                </c:pt>
                <c:pt idx="39">
                  <c:v>5.4161994023910101</c:v>
                </c:pt>
                <c:pt idx="40">
                  <c:v>5.4763463438220912</c:v>
                </c:pt>
                <c:pt idx="41">
                  <c:v>5.4622537996126335</c:v>
                </c:pt>
                <c:pt idx="42">
                  <c:v>5.4641563641204547</c:v>
                </c:pt>
                <c:pt idx="43">
                  <c:v>5.498291716543144</c:v>
                </c:pt>
                <c:pt idx="44">
                  <c:v>5.5697746806009016</c:v>
                </c:pt>
                <c:pt idx="45">
                  <c:v>5.5693857052350939</c:v>
                </c:pt>
                <c:pt idx="46">
                  <c:v>5.5478699237640852</c:v>
                </c:pt>
                <c:pt idx="47">
                  <c:v>5.56234908009659</c:v>
                </c:pt>
                <c:pt idx="48">
                  <c:v>5.6397523445099624</c:v>
                </c:pt>
                <c:pt idx="49">
                  <c:v>5.3169388185558244</c:v>
                </c:pt>
                <c:pt idx="50">
                  <c:v>5.8243660883379418</c:v>
                </c:pt>
              </c:numCache>
            </c:numRef>
          </c:xVal>
          <c:yVal>
            <c:numRef>
              <c:f>RUT_data!$G$443:$BE$443</c:f>
              <c:numCache>
                <c:formatCode>General</c:formatCode>
                <c:ptCount val="51"/>
                <c:pt idx="0">
                  <c:v>4.0243343687147073</c:v>
                </c:pt>
                <c:pt idx="1">
                  <c:v>4.0402886485401357</c:v>
                </c:pt>
                <c:pt idx="2">
                  <c:v>4.0502236687169431</c:v>
                </c:pt>
                <c:pt idx="3">
                  <c:v>4.0814922837678065</c:v>
                </c:pt>
                <c:pt idx="4">
                  <c:v>4.0911755930359206</c:v>
                </c:pt>
                <c:pt idx="5">
                  <c:v>4.1138784694370827</c:v>
                </c:pt>
                <c:pt idx="6">
                  <c:v>4.1377518713479207</c:v>
                </c:pt>
                <c:pt idx="7">
                  <c:v>4.1526309722101153</c:v>
                </c:pt>
                <c:pt idx="8">
                  <c:v>4.1833754739289999</c:v>
                </c:pt>
                <c:pt idx="9">
                  <c:v>4.211066401563035</c:v>
                </c:pt>
                <c:pt idx="10">
                  <c:v>4.183099053481234</c:v>
                </c:pt>
                <c:pt idx="11">
                  <c:v>4.1893351310109805</c:v>
                </c:pt>
                <c:pt idx="12">
                  <c:v>4.1849865699921942</c:v>
                </c:pt>
                <c:pt idx="13">
                  <c:v>4.1760229221807093</c:v>
                </c:pt>
                <c:pt idx="14">
                  <c:v>4.1577967661142603</c:v>
                </c:pt>
                <c:pt idx="15">
                  <c:v>4.2211071080733253</c:v>
                </c:pt>
                <c:pt idx="16">
                  <c:v>4.2439326259747761</c:v>
                </c:pt>
                <c:pt idx="17">
                  <c:v>4.2346448721702687</c:v>
                </c:pt>
                <c:pt idx="18">
                  <c:v>4.3209373028858051</c:v>
                </c:pt>
                <c:pt idx="19">
                  <c:v>4.397353811719884</c:v>
                </c:pt>
                <c:pt idx="20">
                  <c:v>4.3823473582871619</c:v>
                </c:pt>
                <c:pt idx="21">
                  <c:v>4.3820685518545313</c:v>
                </c:pt>
                <c:pt idx="22">
                  <c:v>4.4414191676924597</c:v>
                </c:pt>
                <c:pt idx="23">
                  <c:v>4.3512473540489811</c:v>
                </c:pt>
                <c:pt idx="24">
                  <c:v>4.3044526632778135</c:v>
                </c:pt>
                <c:pt idx="25">
                  <c:v>4.4127113219592564</c:v>
                </c:pt>
                <c:pt idx="26">
                  <c:v>4.3795599732675212</c:v>
                </c:pt>
                <c:pt idx="27">
                  <c:v>4.4088897562929379</c:v>
                </c:pt>
                <c:pt idx="28">
                  <c:v>4.4368742710530116</c:v>
                </c:pt>
                <c:pt idx="29">
                  <c:v>4.4699021576839497</c:v>
                </c:pt>
                <c:pt idx="30">
                  <c:v>4.5184083837621625</c:v>
                </c:pt>
                <c:pt idx="31">
                  <c:v>4.4673499683925169</c:v>
                </c:pt>
                <c:pt idx="32">
                  <c:v>4.7559147411869978</c:v>
                </c:pt>
                <c:pt idx="33">
                  <c:v>4.7722540415835706</c:v>
                </c:pt>
                <c:pt idx="34">
                  <c:v>4.8324776947229049</c:v>
                </c:pt>
                <c:pt idx="35">
                  <c:v>4.9342684754237203</c:v>
                </c:pt>
                <c:pt idx="36">
                  <c:v>4.9561064761101026</c:v>
                </c:pt>
                <c:pt idx="37">
                  <c:v>4.9447041145007988</c:v>
                </c:pt>
                <c:pt idx="38">
                  <c:v>4.9693590159040273</c:v>
                </c:pt>
                <c:pt idx="39">
                  <c:v>5.0012347867453038</c:v>
                </c:pt>
                <c:pt idx="40">
                  <c:v>5.0576200395420532</c:v>
                </c:pt>
                <c:pt idx="41">
                  <c:v>5.1203074919420528</c:v>
                </c:pt>
                <c:pt idx="42">
                  <c:v>5.0997831098216242</c:v>
                </c:pt>
                <c:pt idx="43">
                  <c:v>5.1365686113295226</c:v>
                </c:pt>
                <c:pt idx="44">
                  <c:v>5.2163832043334706</c:v>
                </c:pt>
                <c:pt idx="45">
                  <c:v>5.2807204376946864</c:v>
                </c:pt>
                <c:pt idx="46">
                  <c:v>5.2709740317636111</c:v>
                </c:pt>
                <c:pt idx="47">
                  <c:v>5.2966478678940732</c:v>
                </c:pt>
                <c:pt idx="48">
                  <c:v>5.3875915840123758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8C-4AC3-AB1D-A2F6B6B58B12}"/>
            </c:ext>
          </c:extLst>
        </c:ser>
        <c:ser>
          <c:idx val="5"/>
          <c:order val="5"/>
          <c:tx>
            <c:strRef>
              <c:f>RUT_data!$F$634</c:f>
              <c:strCache>
                <c:ptCount val="1"/>
                <c:pt idx="0">
                  <c:v>51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RUT_data!$G$634:$H$634</c:f>
              <c:numCache>
                <c:formatCode>General</c:formatCode>
                <c:ptCount val="2"/>
                <c:pt idx="0">
                  <c:v>5.3</c:v>
                </c:pt>
                <c:pt idx="1">
                  <c:v>7.7</c:v>
                </c:pt>
              </c:numCache>
            </c:numRef>
          </c:xVal>
          <c:yVal>
            <c:numRef>
              <c:f>RUT_data!$G$635:$H$635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8C-4AC3-AB1D-A2F6B6B58B12}"/>
            </c:ext>
          </c:extLst>
        </c:ser>
        <c:ser>
          <c:idx val="6"/>
          <c:order val="6"/>
          <c:tx>
            <c:strRef>
              <c:f>RUT_data!$F$636</c:f>
              <c:strCache>
                <c:ptCount val="1"/>
                <c:pt idx="0">
                  <c:v>52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RUT_data!$G$636:$H$636</c:f>
              <c:numCache>
                <c:formatCode>General</c:formatCode>
                <c:ptCount val="2"/>
                <c:pt idx="0">
                  <c:v>5.7</c:v>
                </c:pt>
                <c:pt idx="1">
                  <c:v>8.1</c:v>
                </c:pt>
              </c:numCache>
            </c:numRef>
          </c:xVal>
          <c:yVal>
            <c:numRef>
              <c:f>RUT_data!$G$637:$H$637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8C-4AC3-AB1D-A2F6B6B58B12}"/>
            </c:ext>
          </c:extLst>
        </c:ser>
        <c:ser>
          <c:idx val="7"/>
          <c:order val="7"/>
          <c:tx>
            <c:strRef>
              <c:f>RUT_data!$F$638</c:f>
              <c:strCache>
                <c:ptCount val="1"/>
                <c:pt idx="0">
                  <c:v>53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2700">
                <a:solidFill>
                  <a:schemeClr val="bg1">
                    <a:lumMod val="7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8-048C-4AC3-AB1D-A2F6B6B58B12}"/>
              </c:ext>
            </c:extLst>
          </c:dPt>
          <c:xVal>
            <c:numRef>
              <c:f>RUT_data!$G$638:$H$638</c:f>
              <c:numCache>
                <c:formatCode>General</c:formatCode>
                <c:ptCount val="2"/>
                <c:pt idx="0">
                  <c:v>6.1000000000000005</c:v>
                </c:pt>
                <c:pt idx="1">
                  <c:v>8.5</c:v>
                </c:pt>
              </c:numCache>
            </c:numRef>
          </c:xVal>
          <c:yVal>
            <c:numRef>
              <c:f>RUT_data!$G$639:$H$639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48C-4AC3-AB1D-A2F6B6B58B12}"/>
            </c:ext>
          </c:extLst>
        </c:ser>
        <c:ser>
          <c:idx val="8"/>
          <c:order val="8"/>
          <c:tx>
            <c:strRef>
              <c:f>RUT_data!$F$640</c:f>
              <c:strCache>
                <c:ptCount val="1"/>
                <c:pt idx="0">
                  <c:v>54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RUT_data!$G$640:$H$640</c:f>
              <c:numCache>
                <c:formatCode>General</c:formatCode>
                <c:ptCount val="2"/>
                <c:pt idx="0">
                  <c:v>6.5000000000000009</c:v>
                </c:pt>
                <c:pt idx="1">
                  <c:v>8.9</c:v>
                </c:pt>
              </c:numCache>
            </c:numRef>
          </c:xVal>
          <c:yVal>
            <c:numRef>
              <c:f>RUT_data!$G$641:$H$641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48C-4AC3-AB1D-A2F6B6B58B12}"/>
            </c:ext>
          </c:extLst>
        </c:ser>
        <c:ser>
          <c:idx val="9"/>
          <c:order val="9"/>
          <c:tx>
            <c:strRef>
              <c:f>RUT_data!$F$642</c:f>
              <c:strCache>
                <c:ptCount val="1"/>
                <c:pt idx="0">
                  <c:v>55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RUT_data!$G$642:$H$642</c:f>
              <c:numCache>
                <c:formatCode>General</c:formatCode>
                <c:ptCount val="2"/>
                <c:pt idx="0">
                  <c:v>6.9000000000000012</c:v>
                </c:pt>
                <c:pt idx="1">
                  <c:v>9.3000000000000007</c:v>
                </c:pt>
              </c:numCache>
            </c:numRef>
          </c:xVal>
          <c:yVal>
            <c:numRef>
              <c:f>RUT_data!$G$643:$H$643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48C-4AC3-AB1D-A2F6B6B58B12}"/>
            </c:ext>
          </c:extLst>
        </c:ser>
        <c:ser>
          <c:idx val="10"/>
          <c:order val="10"/>
          <c:tx>
            <c:strRef>
              <c:f>RUT_data!$F$644</c:f>
              <c:strCache>
                <c:ptCount val="1"/>
                <c:pt idx="0">
                  <c:v>56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RUT_data!$G$644:$H$644</c:f>
              <c:numCache>
                <c:formatCode>General</c:formatCode>
                <c:ptCount val="2"/>
                <c:pt idx="0">
                  <c:v>7.3000000000000016</c:v>
                </c:pt>
                <c:pt idx="1">
                  <c:v>9.3000000000000007</c:v>
                </c:pt>
              </c:numCache>
            </c:numRef>
          </c:xVal>
          <c:yVal>
            <c:numRef>
              <c:f>RUT_data!$G$645:$H$645</c:f>
              <c:numCache>
                <c:formatCode>General</c:formatCode>
                <c:ptCount val="2"/>
                <c:pt idx="0">
                  <c:v>3.9</c:v>
                </c:pt>
                <c:pt idx="1">
                  <c:v>5.8999999999999995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48C-4AC3-AB1D-A2F6B6B58B12}"/>
            </c:ext>
          </c:extLst>
        </c:ser>
        <c:ser>
          <c:idx val="11"/>
          <c:order val="11"/>
          <c:tx>
            <c:strRef>
              <c:f>RUT_data!$F$646</c:f>
              <c:strCache>
                <c:ptCount val="1"/>
                <c:pt idx="0">
                  <c:v>57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RUT_data!$G$646:$H$646</c:f>
              <c:numCache>
                <c:formatCode>General</c:formatCode>
                <c:ptCount val="2"/>
                <c:pt idx="0">
                  <c:v>7.700000000000002</c:v>
                </c:pt>
                <c:pt idx="1">
                  <c:v>9.3000000000000007</c:v>
                </c:pt>
              </c:numCache>
            </c:numRef>
          </c:xVal>
          <c:yVal>
            <c:numRef>
              <c:f>RUT_data!$G$647:$H$647</c:f>
              <c:numCache>
                <c:formatCode>General</c:formatCode>
                <c:ptCount val="2"/>
                <c:pt idx="0">
                  <c:v>3.9</c:v>
                </c:pt>
                <c:pt idx="1">
                  <c:v>5.4999999999999991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48C-4AC3-AB1D-A2F6B6B58B12}"/>
            </c:ext>
          </c:extLst>
        </c:ser>
        <c:ser>
          <c:idx val="12"/>
          <c:order val="12"/>
          <c:tx>
            <c:strRef>
              <c:f>RUT_data!$F$648</c:f>
              <c:strCache>
                <c:ptCount val="1"/>
                <c:pt idx="0">
                  <c:v>58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RUT_data!$G$648:$H$648</c:f>
              <c:numCache>
                <c:formatCode>General</c:formatCode>
                <c:ptCount val="2"/>
                <c:pt idx="0">
                  <c:v>8.1000000000000014</c:v>
                </c:pt>
                <c:pt idx="1">
                  <c:v>9.3000000000000007</c:v>
                </c:pt>
              </c:numCache>
            </c:numRef>
          </c:xVal>
          <c:yVal>
            <c:numRef>
              <c:f>RUT_data!$G$649:$H$649</c:f>
              <c:numCache>
                <c:formatCode>General</c:formatCode>
                <c:ptCount val="2"/>
                <c:pt idx="0">
                  <c:v>3.9</c:v>
                </c:pt>
                <c:pt idx="1">
                  <c:v>5.0999999999999988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48C-4AC3-AB1D-A2F6B6B58B12}"/>
            </c:ext>
          </c:extLst>
        </c:ser>
        <c:ser>
          <c:idx val="13"/>
          <c:order val="13"/>
          <c:tx>
            <c:strRef>
              <c:f>RUT_data!$F$650</c:f>
              <c:strCache>
                <c:ptCount val="1"/>
                <c:pt idx="0">
                  <c:v>59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RUT_data!$G$650:$H$650</c:f>
              <c:numCache>
                <c:formatCode>General</c:formatCode>
                <c:ptCount val="2"/>
                <c:pt idx="0">
                  <c:v>8.5000000000000018</c:v>
                </c:pt>
                <c:pt idx="1">
                  <c:v>9.3000000000000007</c:v>
                </c:pt>
              </c:numCache>
            </c:numRef>
          </c:xVal>
          <c:yVal>
            <c:numRef>
              <c:f>RUT_data!$G$651:$H$651</c:f>
              <c:numCache>
                <c:formatCode>General</c:formatCode>
                <c:ptCount val="2"/>
                <c:pt idx="0">
                  <c:v>3.9</c:v>
                </c:pt>
                <c:pt idx="1">
                  <c:v>4.6999999999999984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48C-4AC3-AB1D-A2F6B6B58B12}"/>
            </c:ext>
          </c:extLst>
        </c:ser>
        <c:ser>
          <c:idx val="14"/>
          <c:order val="14"/>
          <c:tx>
            <c:strRef>
              <c:f>RUT_data!$F$652</c:f>
              <c:strCache>
                <c:ptCount val="1"/>
                <c:pt idx="0">
                  <c:v>60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RUT_data!$G$652:$H$652</c:f>
              <c:numCache>
                <c:formatCode>General</c:formatCode>
                <c:ptCount val="2"/>
                <c:pt idx="0">
                  <c:v>8.9000000000000021</c:v>
                </c:pt>
                <c:pt idx="1">
                  <c:v>9.3000000000000007</c:v>
                </c:pt>
              </c:numCache>
            </c:numRef>
          </c:xVal>
          <c:yVal>
            <c:numRef>
              <c:f>RUT_data!$G$653:$H$653</c:f>
              <c:numCache>
                <c:formatCode>General</c:formatCode>
                <c:ptCount val="2"/>
                <c:pt idx="0">
                  <c:v>3.9</c:v>
                </c:pt>
                <c:pt idx="1">
                  <c:v>4.299999999999998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48C-4AC3-AB1D-A2F6B6B58B12}"/>
            </c:ext>
          </c:extLst>
        </c:ser>
        <c:ser>
          <c:idx val="15"/>
          <c:order val="15"/>
          <c:tx>
            <c:strRef>
              <c:f>RUT_data!$F$654</c:f>
              <c:strCache>
                <c:ptCount val="1"/>
                <c:pt idx="0">
                  <c:v>61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RUT_data!$G$654:$H$654</c:f>
              <c:numCache>
                <c:formatCode>General</c:formatCode>
                <c:ptCount val="2"/>
                <c:pt idx="0">
                  <c:v>5.3</c:v>
                </c:pt>
                <c:pt idx="1">
                  <c:v>7.3</c:v>
                </c:pt>
              </c:numCache>
            </c:numRef>
          </c:xVal>
          <c:yVal>
            <c:numRef>
              <c:f>RUT_data!$G$655:$H$655</c:f>
              <c:numCache>
                <c:formatCode>General</c:formatCode>
                <c:ptCount val="2"/>
                <c:pt idx="0">
                  <c:v>4.3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48C-4AC3-AB1D-A2F6B6B58B12}"/>
            </c:ext>
          </c:extLst>
        </c:ser>
        <c:ser>
          <c:idx val="16"/>
          <c:order val="16"/>
          <c:tx>
            <c:strRef>
              <c:f>RUT_data!$F$656</c:f>
              <c:strCache>
                <c:ptCount val="1"/>
                <c:pt idx="0">
                  <c:v>62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RUT_data!$G$656:$H$656</c:f>
              <c:numCache>
                <c:formatCode>General</c:formatCode>
                <c:ptCount val="2"/>
                <c:pt idx="0">
                  <c:v>5.3</c:v>
                </c:pt>
                <c:pt idx="1">
                  <c:v>6.8999999999999995</c:v>
                </c:pt>
              </c:numCache>
            </c:numRef>
          </c:xVal>
          <c:yVal>
            <c:numRef>
              <c:f>RUT_data!$G$657:$H$657</c:f>
              <c:numCache>
                <c:formatCode>General</c:formatCode>
                <c:ptCount val="2"/>
                <c:pt idx="0">
                  <c:v>4.7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048C-4AC3-AB1D-A2F6B6B58B12}"/>
            </c:ext>
          </c:extLst>
        </c:ser>
        <c:ser>
          <c:idx val="17"/>
          <c:order val="17"/>
          <c:tx>
            <c:strRef>
              <c:f>RUT_data!$F$659</c:f>
              <c:strCache>
                <c:ptCount val="1"/>
                <c:pt idx="0">
                  <c:v>63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RUT_data!$G$658:$H$658</c:f>
              <c:numCache>
                <c:formatCode>General</c:formatCode>
                <c:ptCount val="2"/>
                <c:pt idx="0">
                  <c:v>5.3</c:v>
                </c:pt>
                <c:pt idx="1">
                  <c:v>6.4999999999999991</c:v>
                </c:pt>
              </c:numCache>
            </c:numRef>
          </c:xVal>
          <c:yVal>
            <c:numRef>
              <c:f>RUT_data!$G$659:$H$659</c:f>
              <c:numCache>
                <c:formatCode>General</c:formatCode>
                <c:ptCount val="2"/>
                <c:pt idx="0">
                  <c:v>5.1000000000000005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48C-4AC3-AB1D-A2F6B6B58B12}"/>
            </c:ext>
          </c:extLst>
        </c:ser>
        <c:ser>
          <c:idx val="18"/>
          <c:order val="18"/>
          <c:tx>
            <c:strRef>
              <c:f>RUT_data!$F$660</c:f>
              <c:strCache>
                <c:ptCount val="1"/>
                <c:pt idx="0">
                  <c:v>64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RUT_data!$G$660:$H$660</c:f>
              <c:numCache>
                <c:formatCode>General</c:formatCode>
                <c:ptCount val="2"/>
                <c:pt idx="0">
                  <c:v>5.3</c:v>
                </c:pt>
                <c:pt idx="1">
                  <c:v>6.0999999999999988</c:v>
                </c:pt>
              </c:numCache>
            </c:numRef>
          </c:xVal>
          <c:yVal>
            <c:numRef>
              <c:f>RUT_data!$G$661:$H$661</c:f>
              <c:numCache>
                <c:formatCode>General</c:formatCode>
                <c:ptCount val="2"/>
                <c:pt idx="0">
                  <c:v>5.5000000000000009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048C-4AC3-AB1D-A2F6B6B58B12}"/>
            </c:ext>
          </c:extLst>
        </c:ser>
        <c:ser>
          <c:idx val="19"/>
          <c:order val="19"/>
          <c:tx>
            <c:strRef>
              <c:f>RUT_data!$F$662</c:f>
              <c:strCache>
                <c:ptCount val="1"/>
                <c:pt idx="0">
                  <c:v>65</c:v>
                </c:pt>
              </c:strCache>
            </c:strRef>
          </c:tx>
          <c:spPr>
            <a:ln w="1270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RUT_data!$G$662:$H$662</c:f>
              <c:numCache>
                <c:formatCode>General</c:formatCode>
                <c:ptCount val="2"/>
                <c:pt idx="0">
                  <c:v>5.3</c:v>
                </c:pt>
                <c:pt idx="1">
                  <c:v>5.6999999999999984</c:v>
                </c:pt>
              </c:numCache>
            </c:numRef>
          </c:xVal>
          <c:yVal>
            <c:numRef>
              <c:f>RUT_data!$G$663:$H$663</c:f>
              <c:numCache>
                <c:formatCode>General</c:formatCode>
                <c:ptCount val="2"/>
                <c:pt idx="0">
                  <c:v>5.9000000000000012</c:v>
                </c:pt>
                <c:pt idx="1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48C-4AC3-AB1D-A2F6B6B58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64512"/>
        <c:axId val="78466048"/>
      </c:scatterChart>
      <c:valAx>
        <c:axId val="78464512"/>
        <c:scaling>
          <c:orientation val="minMax"/>
          <c:max val="9.3000000000000007"/>
          <c:min val="5.3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8466048"/>
        <c:crosses val="autoZero"/>
        <c:crossBetween val="midCat"/>
        <c:majorUnit val="0.4"/>
      </c:valAx>
      <c:valAx>
        <c:axId val="78466048"/>
        <c:scaling>
          <c:orientation val="minMax"/>
          <c:max val="6.3"/>
          <c:min val="3.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464512"/>
        <c:crosses val="autoZero"/>
        <c:crossBetween val="midCat"/>
        <c:majorUnit val="0.4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Labor Productivity</a:t>
            </a:r>
          </a:p>
        </c:rich>
      </c:tx>
      <c:layout>
        <c:manualLayout>
          <c:xMode val="edge"/>
          <c:yMode val="edge"/>
          <c:x val="4.5691906005221931E-2"/>
          <c:y val="5.08849557522123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52225728868595"/>
          <c:y val="0.15486725663716813"/>
          <c:w val="0.6710187044985011"/>
          <c:h val="0.71238938053097345"/>
        </c:manualLayout>
      </c:layout>
      <c:lineChart>
        <c:grouping val="standard"/>
        <c:varyColors val="0"/>
        <c:ser>
          <c:idx val="0"/>
          <c:order val="0"/>
          <c:tx>
            <c:strRef>
              <c:f>'Fig-LaborProd'!$A$2</c:f>
              <c:strCache>
                <c:ptCount val="1"/>
                <c:pt idx="0">
                  <c:v>Angola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'Fig-LaborProd'!$B$2:$AP$2</c:f>
              <c:numCache>
                <c:formatCode>General</c:formatCode>
                <c:ptCount val="41"/>
                <c:pt idx="0">
                  <c:v>100</c:v>
                </c:pt>
                <c:pt idx="1">
                  <c:v>104.821593482195</c:v>
                </c:pt>
                <c:pt idx="2">
                  <c:v>102.07428467085613</c:v>
                </c:pt>
                <c:pt idx="3">
                  <c:v>108.4464797301361</c:v>
                </c:pt>
                <c:pt idx="4">
                  <c:v>111.14017411077998</c:v>
                </c:pt>
                <c:pt idx="5">
                  <c:v>114.08731860127151</c:v>
                </c:pt>
                <c:pt idx="6">
                  <c:v>115.73203009184621</c:v>
                </c:pt>
                <c:pt idx="7">
                  <c:v>112.13095231955894</c:v>
                </c:pt>
                <c:pt idx="8">
                  <c:v>118.41137318319855</c:v>
                </c:pt>
                <c:pt idx="9">
                  <c:v>120.47023997129718</c:v>
                </c:pt>
                <c:pt idx="10">
                  <c:v>121.2187878947974</c:v>
                </c:pt>
                <c:pt idx="11">
                  <c:v>114.9394385386578</c:v>
                </c:pt>
                <c:pt idx="12">
                  <c:v>115.94407332258922</c:v>
                </c:pt>
                <c:pt idx="13">
                  <c:v>115.17373876910067</c:v>
                </c:pt>
                <c:pt idx="14">
                  <c:v>101.44161916589131</c:v>
                </c:pt>
                <c:pt idx="15">
                  <c:v>85.177505541998272</c:v>
                </c:pt>
                <c:pt idx="16">
                  <c:v>80.489340182367656</c:v>
                </c:pt>
                <c:pt idx="17">
                  <c:v>76.924447732655011</c:v>
                </c:pt>
                <c:pt idx="18">
                  <c:v>71.140603326653576</c:v>
                </c:pt>
                <c:pt idx="19">
                  <c:v>69.980849730741966</c:v>
                </c:pt>
                <c:pt idx="20">
                  <c:v>64.547985838908986</c:v>
                </c:pt>
                <c:pt idx="21">
                  <c:v>63.487248041895228</c:v>
                </c:pt>
                <c:pt idx="22">
                  <c:v>61.974174334052115</c:v>
                </c:pt>
                <c:pt idx="23">
                  <c:v>60.781896328937137</c:v>
                </c:pt>
                <c:pt idx="24">
                  <c:v>59.745967492750566</c:v>
                </c:pt>
                <c:pt idx="25">
                  <c:v>60.554131468655747</c:v>
                </c:pt>
                <c:pt idx="26">
                  <c:v>59.632766360619108</c:v>
                </c:pt>
                <c:pt idx="27">
                  <c:v>58.480022035860834</c:v>
                </c:pt>
                <c:pt idx="28">
                  <c:v>56.991101764891326</c:v>
                </c:pt>
                <c:pt idx="29">
                  <c:v>55.250369510277366</c:v>
                </c:pt>
                <c:pt idx="30">
                  <c:v>56.347423280466039</c:v>
                </c:pt>
                <c:pt idx="31">
                  <c:v>57.484722850935952</c:v>
                </c:pt>
                <c:pt idx="32">
                  <c:v>56.044619796185444</c:v>
                </c:pt>
                <c:pt idx="33">
                  <c:v>61.267614459386685</c:v>
                </c:pt>
                <c:pt idx="34">
                  <c:v>59.711527852145998</c:v>
                </c:pt>
                <c:pt idx="35">
                  <c:v>60.362319825808399</c:v>
                </c:pt>
                <c:pt idx="36">
                  <c:v>59.265352625284585</c:v>
                </c:pt>
                <c:pt idx="37">
                  <c:v>66.144450691606806</c:v>
                </c:pt>
                <c:pt idx="38">
                  <c:v>61.670170793973014</c:v>
                </c:pt>
                <c:pt idx="39">
                  <c:v>67.917512691020562</c:v>
                </c:pt>
                <c:pt idx="40">
                  <c:v>74.258524848157506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0-49B8-9953-DA6181AACC29}"/>
            </c:ext>
          </c:extLst>
        </c:ser>
        <c:ser>
          <c:idx val="1"/>
          <c:order val="1"/>
          <c:tx>
            <c:strRef>
              <c:f>'Fig-LaborProd'!$A$3</c:f>
              <c:strCache>
                <c:ptCount val="1"/>
                <c:pt idx="0">
                  <c:v>Rwanda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'Fig-LaborProd'!$B$3:$AP$3</c:f>
              <c:numCache>
                <c:formatCode>General</c:formatCode>
                <c:ptCount val="41"/>
                <c:pt idx="0">
                  <c:v>100</c:v>
                </c:pt>
                <c:pt idx="1">
                  <c:v>130.4052532560454</c:v>
                </c:pt>
                <c:pt idx="2">
                  <c:v>93.80748561468927</c:v>
                </c:pt>
                <c:pt idx="3">
                  <c:v>92.774897039286657</c:v>
                </c:pt>
                <c:pt idx="4">
                  <c:v>102.19687783485693</c:v>
                </c:pt>
                <c:pt idx="5">
                  <c:v>108.91867294720412</c:v>
                </c:pt>
                <c:pt idx="6">
                  <c:v>128.10413690104389</c:v>
                </c:pt>
                <c:pt idx="7">
                  <c:v>121.98609845659369</c:v>
                </c:pt>
                <c:pt idx="8">
                  <c:v>127.38442881438183</c:v>
                </c:pt>
                <c:pt idx="9">
                  <c:v>129.53221013074926</c:v>
                </c:pt>
                <c:pt idx="10">
                  <c:v>128.30381733924074</c:v>
                </c:pt>
                <c:pt idx="11">
                  <c:v>121.71984192297064</c:v>
                </c:pt>
                <c:pt idx="12">
                  <c:v>123.77609380926114</c:v>
                </c:pt>
                <c:pt idx="13">
                  <c:v>115.11652082283067</c:v>
                </c:pt>
                <c:pt idx="14">
                  <c:v>125.55092582870063</c:v>
                </c:pt>
                <c:pt idx="15">
                  <c:v>128.88971379763527</c:v>
                </c:pt>
                <c:pt idx="16">
                  <c:v>129.97421554648514</c:v>
                </c:pt>
                <c:pt idx="17">
                  <c:v>127.51337115476259</c:v>
                </c:pt>
                <c:pt idx="18">
                  <c:v>132.68344810899828</c:v>
                </c:pt>
                <c:pt idx="19">
                  <c:v>129.2537509189072</c:v>
                </c:pt>
                <c:pt idx="20">
                  <c:v>137.61134545350089</c:v>
                </c:pt>
                <c:pt idx="21">
                  <c:v>140.04939561124007</c:v>
                </c:pt>
                <c:pt idx="22">
                  <c:v>136.87655164285195</c:v>
                </c:pt>
                <c:pt idx="23">
                  <c:v>122.09885366086901</c:v>
                </c:pt>
                <c:pt idx="24">
                  <c:v>141.17645592196158</c:v>
                </c:pt>
                <c:pt idx="25">
                  <c:v>124.95563608872398</c:v>
                </c:pt>
                <c:pt idx="26">
                  <c:v>119.53618494680127</c:v>
                </c:pt>
                <c:pt idx="27">
                  <c:v>111.80970110439254</c:v>
                </c:pt>
                <c:pt idx="28">
                  <c:v>122.30066809967653</c:v>
                </c:pt>
                <c:pt idx="29">
                  <c:v>118.57605489776293</c:v>
                </c:pt>
                <c:pt idx="30">
                  <c:v>139.09680626896304</c:v>
                </c:pt>
                <c:pt idx="31">
                  <c:v>155.73612825806217</c:v>
                </c:pt>
                <c:pt idx="32">
                  <c:v>122.11787459775294</c:v>
                </c:pt>
                <c:pt idx="33">
                  <c:v>88.335826813834387</c:v>
                </c:pt>
                <c:pt idx="34">
                  <c:v>111.11937097793752</c:v>
                </c:pt>
                <c:pt idx="35">
                  <c:v>117.93643301370832</c:v>
                </c:pt>
                <c:pt idx="36">
                  <c:v>110.46724511926847</c:v>
                </c:pt>
                <c:pt idx="37">
                  <c:v>111.79536070293392</c:v>
                </c:pt>
                <c:pt idx="38">
                  <c:v>110.57681308662035</c:v>
                </c:pt>
                <c:pt idx="39">
                  <c:v>115.59041169237322</c:v>
                </c:pt>
                <c:pt idx="40">
                  <c:v>108.3899321859047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E0-49B8-9953-DA6181AACC29}"/>
            </c:ext>
          </c:extLst>
        </c:ser>
        <c:ser>
          <c:idx val="2"/>
          <c:order val="2"/>
          <c:tx>
            <c:strRef>
              <c:f>'Fig-LaborProd'!$A$4</c:f>
              <c:strCache>
                <c:ptCount val="1"/>
                <c:pt idx="0">
                  <c:v>Congo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100.58207157207626</c:v>
                </c:pt>
                <c:pt idx="2">
                  <c:v>100.95713100625694</c:v>
                </c:pt>
                <c:pt idx="3">
                  <c:v>102.46135607389415</c:v>
                </c:pt>
                <c:pt idx="4">
                  <c:v>104.46329687976186</c:v>
                </c:pt>
                <c:pt idx="5">
                  <c:v>104.56812852589492</c:v>
                </c:pt>
                <c:pt idx="6">
                  <c:v>110.63791662263884</c:v>
                </c:pt>
                <c:pt idx="7">
                  <c:v>107.93960651694023</c:v>
                </c:pt>
                <c:pt idx="8">
                  <c:v>104.87975030987992</c:v>
                </c:pt>
                <c:pt idx="9">
                  <c:v>102.15205434424254</c:v>
                </c:pt>
                <c:pt idx="10">
                  <c:v>103.52287415990082</c:v>
                </c:pt>
                <c:pt idx="11">
                  <c:v>98.194878278524101</c:v>
                </c:pt>
                <c:pt idx="12">
                  <c:v>99.468531111127334</c:v>
                </c:pt>
                <c:pt idx="13">
                  <c:v>94.980582860573776</c:v>
                </c:pt>
                <c:pt idx="14">
                  <c:v>96.237458209832397</c:v>
                </c:pt>
                <c:pt idx="15">
                  <c:v>97.169088800375874</c:v>
                </c:pt>
                <c:pt idx="16">
                  <c:v>97.698576787717826</c:v>
                </c:pt>
                <c:pt idx="17">
                  <c:v>95.084622187044786</c:v>
                </c:pt>
                <c:pt idx="18">
                  <c:v>96.286211722210453</c:v>
                </c:pt>
                <c:pt idx="19">
                  <c:v>96.739517032893858</c:v>
                </c:pt>
                <c:pt idx="20">
                  <c:v>99.102388878165641</c:v>
                </c:pt>
                <c:pt idx="21">
                  <c:v>101.68662266239279</c:v>
                </c:pt>
                <c:pt idx="22">
                  <c:v>99.714504499455785</c:v>
                </c:pt>
                <c:pt idx="23">
                  <c:v>101.83880315632379</c:v>
                </c:pt>
                <c:pt idx="24">
                  <c:v>105.39021680550916</c:v>
                </c:pt>
                <c:pt idx="25">
                  <c:v>103.00905162544854</c:v>
                </c:pt>
                <c:pt idx="26">
                  <c:v>104.33075780953946</c:v>
                </c:pt>
                <c:pt idx="27">
                  <c:v>105.85301682168698</c:v>
                </c:pt>
                <c:pt idx="28">
                  <c:v>102.90417445730016</c:v>
                </c:pt>
                <c:pt idx="29">
                  <c:v>101.9544153073264</c:v>
                </c:pt>
                <c:pt idx="30">
                  <c:v>97.701821643101411</c:v>
                </c:pt>
                <c:pt idx="31">
                  <c:v>98.734974619478962</c:v>
                </c:pt>
                <c:pt idx="32">
                  <c:v>99.701190526969768</c:v>
                </c:pt>
                <c:pt idx="33">
                  <c:v>105.04634728019968</c:v>
                </c:pt>
                <c:pt idx="34">
                  <c:v>110.48105892860724</c:v>
                </c:pt>
                <c:pt idx="35">
                  <c:v>112.94974084845725</c:v>
                </c:pt>
                <c:pt idx="36">
                  <c:v>113.13996861276567</c:v>
                </c:pt>
                <c:pt idx="37">
                  <c:v>112.1272355669835</c:v>
                </c:pt>
                <c:pt idx="38">
                  <c:v>119.02187716659658</c:v>
                </c:pt>
                <c:pt idx="39">
                  <c:v>120.30917877262209</c:v>
                </c:pt>
                <c:pt idx="40">
                  <c:v>121.50303629293117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E0-49B8-9953-DA6181AACC29}"/>
            </c:ext>
          </c:extLst>
        </c:ser>
        <c:ser>
          <c:idx val="3"/>
          <c:order val="3"/>
          <c:tx>
            <c:strRef>
              <c:f>'Fig-LaborProd'!$A$5</c:f>
              <c:strCache>
                <c:ptCount val="1"/>
                <c:pt idx="0">
                  <c:v>Senegal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'Fig-LaborProd'!$B$5:$AP$5</c:f>
              <c:numCache>
                <c:formatCode>General</c:formatCode>
                <c:ptCount val="41"/>
                <c:pt idx="0">
                  <c:v>100</c:v>
                </c:pt>
                <c:pt idx="1">
                  <c:v>99.163718509038617</c:v>
                </c:pt>
                <c:pt idx="2">
                  <c:v>104.62172842068964</c:v>
                </c:pt>
                <c:pt idx="3">
                  <c:v>100.4674587640189</c:v>
                </c:pt>
                <c:pt idx="4">
                  <c:v>105.30428632534878</c:v>
                </c:pt>
                <c:pt idx="5">
                  <c:v>95.698110200014114</c:v>
                </c:pt>
                <c:pt idx="6">
                  <c:v>102.13250383249184</c:v>
                </c:pt>
                <c:pt idx="7">
                  <c:v>82.847490905092286</c:v>
                </c:pt>
                <c:pt idx="8">
                  <c:v>86.699779816926082</c:v>
                </c:pt>
                <c:pt idx="9">
                  <c:v>67.083909658820943</c:v>
                </c:pt>
                <c:pt idx="10">
                  <c:v>91.273137238355957</c:v>
                </c:pt>
                <c:pt idx="11">
                  <c:v>61.88114142301545</c:v>
                </c:pt>
                <c:pt idx="12">
                  <c:v>70.116813743798588</c:v>
                </c:pt>
                <c:pt idx="13">
                  <c:v>87.386654202766863</c:v>
                </c:pt>
                <c:pt idx="14">
                  <c:v>104.44401435018835</c:v>
                </c:pt>
                <c:pt idx="15">
                  <c:v>92.965561795215748</c:v>
                </c:pt>
                <c:pt idx="16">
                  <c:v>57.448627642225972</c:v>
                </c:pt>
                <c:pt idx="17">
                  <c:v>88.259900962108603</c:v>
                </c:pt>
                <c:pt idx="18">
                  <c:v>64.182357019415008</c:v>
                </c:pt>
                <c:pt idx="19">
                  <c:v>56.178521562871552</c:v>
                </c:pt>
                <c:pt idx="20">
                  <c:v>80.881338007485567</c:v>
                </c:pt>
                <c:pt idx="21">
                  <c:v>78.657810502931994</c:v>
                </c:pt>
                <c:pt idx="22">
                  <c:v>54.714821892612456</c:v>
                </c:pt>
                <c:pt idx="23">
                  <c:v>55.841972533500908</c:v>
                </c:pt>
                <c:pt idx="24">
                  <c:v>66.924061330243589</c:v>
                </c:pt>
                <c:pt idx="25">
                  <c:v>71.536483988604431</c:v>
                </c:pt>
                <c:pt idx="26">
                  <c:v>77.106900899375546</c:v>
                </c:pt>
                <c:pt idx="27">
                  <c:v>65.252109032249678</c:v>
                </c:pt>
                <c:pt idx="28">
                  <c:v>71.189280789684801</c:v>
                </c:pt>
                <c:pt idx="29">
                  <c:v>64.191144729352729</c:v>
                </c:pt>
                <c:pt idx="30">
                  <c:v>65.17024951815273</c:v>
                </c:pt>
                <c:pt idx="31">
                  <c:v>57.708680669279211</c:v>
                </c:pt>
                <c:pt idx="32">
                  <c:v>61.956191232507521</c:v>
                </c:pt>
                <c:pt idx="33">
                  <c:v>59.324584437061937</c:v>
                </c:pt>
                <c:pt idx="34">
                  <c:v>64.145800314950336</c:v>
                </c:pt>
                <c:pt idx="35">
                  <c:v>58.205941702404829</c:v>
                </c:pt>
                <c:pt idx="36">
                  <c:v>53.251946891690991</c:v>
                </c:pt>
                <c:pt idx="37">
                  <c:v>51.715104698072579</c:v>
                </c:pt>
                <c:pt idx="38">
                  <c:v>68.271750084587765</c:v>
                </c:pt>
                <c:pt idx="39">
                  <c:v>68.111001313356653</c:v>
                </c:pt>
                <c:pt idx="40">
                  <c:v>63.850000910275661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E0-49B8-9953-DA6181AACC29}"/>
            </c:ext>
          </c:extLst>
        </c:ser>
        <c:ser>
          <c:idx val="4"/>
          <c:order val="4"/>
          <c:tx>
            <c:strRef>
              <c:f>'Fig-LaborProd'!$A$6</c:f>
              <c:strCache>
                <c:ptCount val="1"/>
                <c:pt idx="0">
                  <c:v>Seychelles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'Fig-LaborProd'!$B$6:$AP$6</c:f>
              <c:numCache>
                <c:formatCode>General</c:formatCode>
                <c:ptCount val="41"/>
                <c:pt idx="0">
                  <c:v>100</c:v>
                </c:pt>
                <c:pt idx="1">
                  <c:v>101.77857991269067</c:v>
                </c:pt>
                <c:pt idx="2">
                  <c:v>90.747121359366261</c:v>
                </c:pt>
                <c:pt idx="3">
                  <c:v>109.12330300085402</c:v>
                </c:pt>
                <c:pt idx="4">
                  <c:v>97.44677091615867</c:v>
                </c:pt>
                <c:pt idx="5">
                  <c:v>107.39285362177999</c:v>
                </c:pt>
                <c:pt idx="6">
                  <c:v>127.3362347009197</c:v>
                </c:pt>
                <c:pt idx="7">
                  <c:v>136.46286672018707</c:v>
                </c:pt>
                <c:pt idx="8">
                  <c:v>95.970479289024112</c:v>
                </c:pt>
                <c:pt idx="9">
                  <c:v>91.92828270024367</c:v>
                </c:pt>
                <c:pt idx="10">
                  <c:v>85.111477303136567</c:v>
                </c:pt>
                <c:pt idx="11">
                  <c:v>98.275024295432473</c:v>
                </c:pt>
                <c:pt idx="12">
                  <c:v>88.875931324910908</c:v>
                </c:pt>
                <c:pt idx="13">
                  <c:v>86.828636216391303</c:v>
                </c:pt>
                <c:pt idx="14">
                  <c:v>77.882435025292168</c:v>
                </c:pt>
                <c:pt idx="15">
                  <c:v>77.795220652363511</c:v>
                </c:pt>
                <c:pt idx="16">
                  <c:v>69.64690638160026</c:v>
                </c:pt>
                <c:pt idx="17">
                  <c:v>65.807628165904802</c:v>
                </c:pt>
                <c:pt idx="18">
                  <c:v>73.414198130751416</c:v>
                </c:pt>
                <c:pt idx="19">
                  <c:v>78.129311689402385</c:v>
                </c:pt>
                <c:pt idx="20">
                  <c:v>78.105316200554299</c:v>
                </c:pt>
                <c:pt idx="21">
                  <c:v>75.393825960719383</c:v>
                </c:pt>
                <c:pt idx="22">
                  <c:v>85.603906465584473</c:v>
                </c:pt>
                <c:pt idx="23">
                  <c:v>69.676900742660379</c:v>
                </c:pt>
                <c:pt idx="24">
                  <c:v>78.783188760513028</c:v>
                </c:pt>
                <c:pt idx="25">
                  <c:v>83.301839254220198</c:v>
                </c:pt>
                <c:pt idx="26">
                  <c:v>68.055705527360857</c:v>
                </c:pt>
                <c:pt idx="27">
                  <c:v>60.068387143217073</c:v>
                </c:pt>
                <c:pt idx="28">
                  <c:v>66.028866573084258</c:v>
                </c:pt>
                <c:pt idx="29">
                  <c:v>65.609425428019534</c:v>
                </c:pt>
                <c:pt idx="30">
                  <c:v>64.720447940402593</c:v>
                </c:pt>
                <c:pt idx="31">
                  <c:v>59.212098894638579</c:v>
                </c:pt>
                <c:pt idx="32">
                  <c:v>62.130780951642627</c:v>
                </c:pt>
                <c:pt idx="33">
                  <c:v>70.770079840374621</c:v>
                </c:pt>
                <c:pt idx="34">
                  <c:v>77.909353041628165</c:v>
                </c:pt>
                <c:pt idx="35">
                  <c:v>74.68995828784189</c:v>
                </c:pt>
                <c:pt idx="36">
                  <c:v>81.905490656645441</c:v>
                </c:pt>
                <c:pt idx="37">
                  <c:v>75.374718441821827</c:v>
                </c:pt>
                <c:pt idx="38">
                  <c:v>75.31339663698779</c:v>
                </c:pt>
                <c:pt idx="39">
                  <c:v>72.7123300819446</c:v>
                </c:pt>
                <c:pt idx="40">
                  <c:v>73.402200386327365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E0-49B8-9953-DA6181AACC29}"/>
            </c:ext>
          </c:extLst>
        </c:ser>
        <c:ser>
          <c:idx val="5"/>
          <c:order val="5"/>
          <c:tx>
            <c:strRef>
              <c:f>'Fig-LaborProd'!$A$7</c:f>
              <c:strCache>
                <c:ptCount val="1"/>
                <c:pt idx="0">
                  <c:v>Lesotho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'Fig-LaborProd'!$B$7:$AP$7</c:f>
              <c:numCache>
                <c:formatCode>General</c:formatCode>
                <c:ptCount val="41"/>
                <c:pt idx="0">
                  <c:v>100</c:v>
                </c:pt>
                <c:pt idx="1">
                  <c:v>101.74447208007737</c:v>
                </c:pt>
                <c:pt idx="2">
                  <c:v>101.12669357933048</c:v>
                </c:pt>
                <c:pt idx="3">
                  <c:v>92.615741769775994</c:v>
                </c:pt>
                <c:pt idx="4">
                  <c:v>97.164354509719161</c:v>
                </c:pt>
                <c:pt idx="5">
                  <c:v>102.05971290323367</c:v>
                </c:pt>
                <c:pt idx="6">
                  <c:v>105.67031896584184</c:v>
                </c:pt>
                <c:pt idx="7">
                  <c:v>106.42702001410942</c:v>
                </c:pt>
                <c:pt idx="8">
                  <c:v>113.74215291085706</c:v>
                </c:pt>
                <c:pt idx="9">
                  <c:v>110.72061413886478</c:v>
                </c:pt>
                <c:pt idx="10">
                  <c:v>109.98257295947562</c:v>
                </c:pt>
                <c:pt idx="11">
                  <c:v>93.63319334121033</c:v>
                </c:pt>
                <c:pt idx="12">
                  <c:v>107.57381269911832</c:v>
                </c:pt>
                <c:pt idx="13">
                  <c:v>125.72591160005774</c:v>
                </c:pt>
                <c:pt idx="14">
                  <c:v>105.08876122131447</c:v>
                </c:pt>
                <c:pt idx="15">
                  <c:v>87.999857031322421</c:v>
                </c:pt>
                <c:pt idx="16">
                  <c:v>110.5304479103167</c:v>
                </c:pt>
                <c:pt idx="17">
                  <c:v>108.26570392549107</c:v>
                </c:pt>
                <c:pt idx="18">
                  <c:v>103.86214649954417</c:v>
                </c:pt>
                <c:pt idx="19">
                  <c:v>103.71416928629644</c:v>
                </c:pt>
                <c:pt idx="20">
                  <c:v>106.44262466791562</c:v>
                </c:pt>
                <c:pt idx="21">
                  <c:v>103.47829924507035</c:v>
                </c:pt>
                <c:pt idx="22">
                  <c:v>100.67518922792509</c:v>
                </c:pt>
                <c:pt idx="23">
                  <c:v>101.71892545654542</c:v>
                </c:pt>
                <c:pt idx="24">
                  <c:v>95.341788122228238</c:v>
                </c:pt>
                <c:pt idx="25">
                  <c:v>92.225678571050565</c:v>
                </c:pt>
                <c:pt idx="26">
                  <c:v>93.870747996909358</c:v>
                </c:pt>
                <c:pt idx="27">
                  <c:v>102.34825078807881</c:v>
                </c:pt>
                <c:pt idx="28">
                  <c:v>97.714213054066363</c:v>
                </c:pt>
                <c:pt idx="29">
                  <c:v>96.980672215334181</c:v>
                </c:pt>
                <c:pt idx="30">
                  <c:v>73.216651319340826</c:v>
                </c:pt>
                <c:pt idx="31">
                  <c:v>81.683787541218649</c:v>
                </c:pt>
                <c:pt idx="32">
                  <c:v>89.452780943223615</c:v>
                </c:pt>
                <c:pt idx="33">
                  <c:v>94.347269867157578</c:v>
                </c:pt>
                <c:pt idx="34">
                  <c:v>79.744394215836451</c:v>
                </c:pt>
                <c:pt idx="35">
                  <c:v>91.57841450894108</c:v>
                </c:pt>
                <c:pt idx="36">
                  <c:v>90.988856700348151</c:v>
                </c:pt>
                <c:pt idx="37">
                  <c:v>79.191807041386213</c:v>
                </c:pt>
                <c:pt idx="38">
                  <c:v>89.022783456001179</c:v>
                </c:pt>
                <c:pt idx="39">
                  <c:v>85.080173627345019</c:v>
                </c:pt>
                <c:pt idx="40">
                  <c:v>94.229995064550891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E0-49B8-9953-DA6181AACC29}"/>
            </c:ext>
          </c:extLst>
        </c:ser>
        <c:ser>
          <c:idx val="6"/>
          <c:order val="6"/>
          <c:tx>
            <c:strRef>
              <c:f>'Fig-LaborProd'!$A$8</c:f>
              <c:strCache>
                <c:ptCount val="1"/>
                <c:pt idx="0">
                  <c:v>Sierra Leone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'Fig-LaborProd'!$B$8:$AP$8</c:f>
              <c:numCache>
                <c:formatCode>General</c:formatCode>
                <c:ptCount val="41"/>
                <c:pt idx="0">
                  <c:v>100</c:v>
                </c:pt>
                <c:pt idx="1">
                  <c:v>106.35808849807947</c:v>
                </c:pt>
                <c:pt idx="2">
                  <c:v>107.54187489161539</c:v>
                </c:pt>
                <c:pt idx="3">
                  <c:v>114.758004100926</c:v>
                </c:pt>
                <c:pt idx="4">
                  <c:v>116.36204415708582</c:v>
                </c:pt>
                <c:pt idx="5">
                  <c:v>122.45565699225986</c:v>
                </c:pt>
                <c:pt idx="6">
                  <c:v>121.08345677634715</c:v>
                </c:pt>
                <c:pt idx="7">
                  <c:v>121.78866402483055</c:v>
                </c:pt>
                <c:pt idx="8">
                  <c:v>131.35346286146847</c:v>
                </c:pt>
                <c:pt idx="9">
                  <c:v>126.36088762902469</c:v>
                </c:pt>
                <c:pt idx="10">
                  <c:v>126.16499831885048</c:v>
                </c:pt>
                <c:pt idx="11">
                  <c:v>126.27010809067572</c:v>
                </c:pt>
                <c:pt idx="12">
                  <c:v>126.29031835092508</c:v>
                </c:pt>
                <c:pt idx="13">
                  <c:v>126.27666103273999</c:v>
                </c:pt>
                <c:pt idx="14">
                  <c:v>134.17771152855269</c:v>
                </c:pt>
                <c:pt idx="15">
                  <c:v>133.26768012346153</c:v>
                </c:pt>
                <c:pt idx="16">
                  <c:v>136.45993128981598</c:v>
                </c:pt>
                <c:pt idx="17">
                  <c:v>136.86210018258643</c:v>
                </c:pt>
                <c:pt idx="18">
                  <c:v>128.72771470666157</c:v>
                </c:pt>
                <c:pt idx="19">
                  <c:v>129.15507700927077</c:v>
                </c:pt>
                <c:pt idx="20">
                  <c:v>128.11197156723654</c:v>
                </c:pt>
                <c:pt idx="21">
                  <c:v>133.44157521620215</c:v>
                </c:pt>
                <c:pt idx="22">
                  <c:v>127.95135051632734</c:v>
                </c:pt>
                <c:pt idx="23">
                  <c:v>131.66176919346441</c:v>
                </c:pt>
                <c:pt idx="24">
                  <c:v>127.18429068614682</c:v>
                </c:pt>
                <c:pt idx="25">
                  <c:v>134.73857573752852</c:v>
                </c:pt>
                <c:pt idx="26">
                  <c:v>128.67241486877271</c:v>
                </c:pt>
                <c:pt idx="27">
                  <c:v>129.0057670098951</c:v>
                </c:pt>
                <c:pt idx="28">
                  <c:v>130.43862081793014</c:v>
                </c:pt>
                <c:pt idx="29">
                  <c:v>127.31253272795928</c:v>
                </c:pt>
                <c:pt idx="30">
                  <c:v>128.33824191679187</c:v>
                </c:pt>
                <c:pt idx="31">
                  <c:v>121.70696461913755</c:v>
                </c:pt>
                <c:pt idx="32">
                  <c:v>122.38133341261708</c:v>
                </c:pt>
                <c:pt idx="33">
                  <c:v>129.96754198565864</c:v>
                </c:pt>
                <c:pt idx="34">
                  <c:v>122.82669627251472</c:v>
                </c:pt>
                <c:pt idx="35">
                  <c:v>135.97888649498958</c:v>
                </c:pt>
                <c:pt idx="36">
                  <c:v>143.81088732708159</c:v>
                </c:pt>
                <c:pt idx="37">
                  <c:v>128.2090114867591</c:v>
                </c:pt>
                <c:pt idx="38">
                  <c:v>110.8791771908846</c:v>
                </c:pt>
                <c:pt idx="39">
                  <c:v>99.447408924285313</c:v>
                </c:pt>
                <c:pt idx="40">
                  <c:v>113.4243493321778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E0-49B8-9953-DA6181AACC29}"/>
            </c:ext>
          </c:extLst>
        </c:ser>
        <c:ser>
          <c:idx val="7"/>
          <c:order val="7"/>
          <c:tx>
            <c:strRef>
              <c:f>'Fig-LaborProd'!$A$9</c:f>
              <c:strCache>
                <c:ptCount val="1"/>
                <c:pt idx="0">
                  <c:v>Somalia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'Fig-LaborProd'!$B$9:$AP$9</c:f>
              <c:numCache>
                <c:formatCode>General</c:formatCode>
                <c:ptCount val="41"/>
                <c:pt idx="0">
                  <c:v>100</c:v>
                </c:pt>
                <c:pt idx="1">
                  <c:v>101.88468286723713</c:v>
                </c:pt>
                <c:pt idx="2">
                  <c:v>105.63109187829144</c:v>
                </c:pt>
                <c:pt idx="3">
                  <c:v>107.9708070692794</c:v>
                </c:pt>
                <c:pt idx="4">
                  <c:v>109.64717716608756</c:v>
                </c:pt>
                <c:pt idx="5">
                  <c:v>111.74201766099441</c:v>
                </c:pt>
                <c:pt idx="6">
                  <c:v>114.30355275826918</c:v>
                </c:pt>
                <c:pt idx="7">
                  <c:v>117.32697382742971</c:v>
                </c:pt>
                <c:pt idx="8">
                  <c:v>118.34168704500412</c:v>
                </c:pt>
                <c:pt idx="9">
                  <c:v>120.2564096569395</c:v>
                </c:pt>
                <c:pt idx="10">
                  <c:v>118.82264292130118</c:v>
                </c:pt>
                <c:pt idx="11">
                  <c:v>126.36983439673098</c:v>
                </c:pt>
                <c:pt idx="12">
                  <c:v>119.55651869517212</c:v>
                </c:pt>
                <c:pt idx="13">
                  <c:v>111.0080451823861</c:v>
                </c:pt>
                <c:pt idx="14">
                  <c:v>115.00487366128714</c:v>
                </c:pt>
                <c:pt idx="15">
                  <c:v>106.93607380629931</c:v>
                </c:pt>
                <c:pt idx="16">
                  <c:v>102.0315357954547</c:v>
                </c:pt>
                <c:pt idx="17">
                  <c:v>96.441142256476269</c:v>
                </c:pt>
                <c:pt idx="18">
                  <c:v>90.920565457718808</c:v>
                </c:pt>
                <c:pt idx="19">
                  <c:v>90.600806740712841</c:v>
                </c:pt>
                <c:pt idx="20">
                  <c:v>91.912713104749201</c:v>
                </c:pt>
                <c:pt idx="21">
                  <c:v>95.92262876390383</c:v>
                </c:pt>
                <c:pt idx="22">
                  <c:v>93.531704124475866</c:v>
                </c:pt>
                <c:pt idx="23">
                  <c:v>94.512794076613133</c:v>
                </c:pt>
                <c:pt idx="24">
                  <c:v>102.52416215940193</c:v>
                </c:pt>
                <c:pt idx="25">
                  <c:v>102.26592253424818</c:v>
                </c:pt>
                <c:pt idx="26">
                  <c:v>108.54284383551165</c:v>
                </c:pt>
                <c:pt idx="27">
                  <c:v>111.39163317754928</c:v>
                </c:pt>
                <c:pt idx="28">
                  <c:v>111.45506523275866</c:v>
                </c:pt>
                <c:pt idx="29">
                  <c:v>102.81737848022752</c:v>
                </c:pt>
                <c:pt idx="30">
                  <c:v>84.313563915019415</c:v>
                </c:pt>
                <c:pt idx="31">
                  <c:v>75.616678013502053</c:v>
                </c:pt>
                <c:pt idx="32">
                  <c:v>83.498040014287554</c:v>
                </c:pt>
                <c:pt idx="33">
                  <c:v>95.263317174672181</c:v>
                </c:pt>
                <c:pt idx="34">
                  <c:v>97.367035522923089</c:v>
                </c:pt>
                <c:pt idx="35">
                  <c:v>98.590355811373527</c:v>
                </c:pt>
                <c:pt idx="36">
                  <c:v>101.30085938936797</c:v>
                </c:pt>
                <c:pt idx="37">
                  <c:v>97.439593123849704</c:v>
                </c:pt>
                <c:pt idx="38">
                  <c:v>95.315146488802824</c:v>
                </c:pt>
                <c:pt idx="39">
                  <c:v>95.071995578751427</c:v>
                </c:pt>
                <c:pt idx="40">
                  <c:v>90.925450818973374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E0-49B8-9953-DA6181AACC29}"/>
            </c:ext>
          </c:extLst>
        </c:ser>
        <c:ser>
          <c:idx val="8"/>
          <c:order val="8"/>
          <c:tx>
            <c:strRef>
              <c:f>'Fig-LaborProd'!$A$10</c:f>
              <c:strCache>
                <c:ptCount val="1"/>
                <c:pt idx="0">
                  <c:v>Mauritania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'Fig-LaborProd'!$B$10:$AP$10</c:f>
              <c:numCache>
                <c:formatCode>General</c:formatCode>
                <c:ptCount val="41"/>
                <c:pt idx="0">
                  <c:v>100</c:v>
                </c:pt>
                <c:pt idx="1">
                  <c:v>100.62798102809853</c:v>
                </c:pt>
                <c:pt idx="2">
                  <c:v>102.3800904982608</c:v>
                </c:pt>
                <c:pt idx="3">
                  <c:v>104.40993835686207</c:v>
                </c:pt>
                <c:pt idx="4">
                  <c:v>106.31905831194754</c:v>
                </c:pt>
                <c:pt idx="5">
                  <c:v>106.46799859267691</c:v>
                </c:pt>
                <c:pt idx="6">
                  <c:v>107.33776373234613</c:v>
                </c:pt>
                <c:pt idx="7">
                  <c:v>109.37772202973936</c:v>
                </c:pt>
                <c:pt idx="8">
                  <c:v>105.09855078201251</c:v>
                </c:pt>
                <c:pt idx="9">
                  <c:v>103.63289555485534</c:v>
                </c:pt>
                <c:pt idx="10">
                  <c:v>100.10450427338171</c:v>
                </c:pt>
                <c:pt idx="11">
                  <c:v>94.234581860681615</c:v>
                </c:pt>
                <c:pt idx="12">
                  <c:v>81.799484657992593</c:v>
                </c:pt>
                <c:pt idx="13">
                  <c:v>77.800090875160237</c:v>
                </c:pt>
                <c:pt idx="14">
                  <c:v>80.084990484444745</c:v>
                </c:pt>
                <c:pt idx="15">
                  <c:v>87.206731369755033</c:v>
                </c:pt>
                <c:pt idx="16">
                  <c:v>92.488329891670716</c:v>
                </c:pt>
                <c:pt idx="17">
                  <c:v>96.853535244159062</c:v>
                </c:pt>
                <c:pt idx="18">
                  <c:v>98.001784362266903</c:v>
                </c:pt>
                <c:pt idx="19">
                  <c:v>102.59238286891097</c:v>
                </c:pt>
                <c:pt idx="20">
                  <c:v>105.76250415438754</c:v>
                </c:pt>
                <c:pt idx="21">
                  <c:v>101.75820396657392</c:v>
                </c:pt>
                <c:pt idx="22">
                  <c:v>96.315928260054079</c:v>
                </c:pt>
                <c:pt idx="23">
                  <c:v>92.645295617467553</c:v>
                </c:pt>
                <c:pt idx="24">
                  <c:v>100.92317967331248</c:v>
                </c:pt>
                <c:pt idx="25">
                  <c:v>102.61517683154393</c:v>
                </c:pt>
                <c:pt idx="26">
                  <c:v>105.34924902202356</c:v>
                </c:pt>
                <c:pt idx="27">
                  <c:v>108.78754672077382</c:v>
                </c:pt>
                <c:pt idx="28">
                  <c:v>115.09716177137462</c:v>
                </c:pt>
                <c:pt idx="29">
                  <c:v>116.66273968041472</c:v>
                </c:pt>
                <c:pt idx="30">
                  <c:v>115.68631603781931</c:v>
                </c:pt>
                <c:pt idx="31">
                  <c:v>109.22341968281479</c:v>
                </c:pt>
                <c:pt idx="32">
                  <c:v>103.33697661833601</c:v>
                </c:pt>
                <c:pt idx="33">
                  <c:v>103.51506145230556</c:v>
                </c:pt>
                <c:pt idx="34">
                  <c:v>104.95196983434072</c:v>
                </c:pt>
                <c:pt idx="35">
                  <c:v>108.52513428556823</c:v>
                </c:pt>
                <c:pt idx="36">
                  <c:v>104.54100412302741</c:v>
                </c:pt>
                <c:pt idx="37">
                  <c:v>104.39565084341058</c:v>
                </c:pt>
                <c:pt idx="38">
                  <c:v>103.46355271908317</c:v>
                </c:pt>
                <c:pt idx="39">
                  <c:v>103.45277786230173</c:v>
                </c:pt>
                <c:pt idx="40">
                  <c:v>101.53057134430628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E0-49B8-9953-DA6181AAC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38944"/>
        <c:axId val="47945984"/>
      </c:lineChart>
      <c:catAx>
        <c:axId val="4793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45984"/>
        <c:crossesAt val="100"/>
        <c:auto val="0"/>
        <c:lblAlgn val="ctr"/>
        <c:lblOffset val="100"/>
        <c:tickLblSkip val="2"/>
        <c:tickMarkSkip val="2"/>
        <c:noMultiLvlLbl val="0"/>
      </c:catAx>
      <c:valAx>
        <c:axId val="47945984"/>
        <c:scaling>
          <c:orientation val="minMax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1961=100</a:t>
                </a:r>
              </a:p>
            </c:rich>
          </c:tx>
          <c:layout>
            <c:manualLayout>
              <c:xMode val="edge"/>
              <c:yMode val="edge"/>
              <c:x val="2.4804177545691905E-2"/>
              <c:y val="0.393805309734513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389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98488243799813"/>
          <c:y val="8.185840707964602E-2"/>
          <c:w val="0.2088774216538859"/>
          <c:h val="0.858407079646017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60" verticalDpi="36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Land Productivity</a:t>
            </a:r>
          </a:p>
        </c:rich>
      </c:tx>
      <c:layout>
        <c:manualLayout>
          <c:xMode val="edge"/>
          <c:yMode val="edge"/>
          <c:x val="5.6338028169014086E-2"/>
          <c:y val="4.4025157232704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04225352112676"/>
          <c:y val="0.14884726490284514"/>
          <c:w val="0.6591549295774648"/>
          <c:h val="0.67295735258891953"/>
        </c:manualLayout>
      </c:layout>
      <c:lineChart>
        <c:grouping val="standard"/>
        <c:varyColors val="0"/>
        <c:ser>
          <c:idx val="0"/>
          <c:order val="0"/>
          <c:tx>
            <c:strRef>
              <c:f>'Fig-LandProd'!$A$2</c:f>
              <c:strCache>
                <c:ptCount val="1"/>
                <c:pt idx="0">
                  <c:v>Angola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'Fig-LandProd'!$B$2:$AP$2</c:f>
              <c:numCache>
                <c:formatCode>General</c:formatCode>
                <c:ptCount val="41"/>
                <c:pt idx="0">
                  <c:v>100</c:v>
                </c:pt>
                <c:pt idx="1">
                  <c:v>105.40060939237013</c:v>
                </c:pt>
                <c:pt idx="2">
                  <c:v>103.6349965659916</c:v>
                </c:pt>
                <c:pt idx="3">
                  <c:v>111.15514141217066</c:v>
                </c:pt>
                <c:pt idx="4">
                  <c:v>115.03366212621502</c:v>
                </c:pt>
                <c:pt idx="5">
                  <c:v>119.22769827093076</c:v>
                </c:pt>
                <c:pt idx="6">
                  <c:v>122.12015137711496</c:v>
                </c:pt>
                <c:pt idx="7">
                  <c:v>119.56523212805817</c:v>
                </c:pt>
                <c:pt idx="8">
                  <c:v>127.49393132499114</c:v>
                </c:pt>
                <c:pt idx="9">
                  <c:v>131.39794620766864</c:v>
                </c:pt>
                <c:pt idx="10">
                  <c:v>134.26030454745998</c:v>
                </c:pt>
                <c:pt idx="11">
                  <c:v>129.47656046919062</c:v>
                </c:pt>
                <c:pt idx="12">
                  <c:v>132.76366223943936</c:v>
                </c:pt>
                <c:pt idx="13">
                  <c:v>134.39679993275178</c:v>
                </c:pt>
                <c:pt idx="14">
                  <c:v>121.22188379117532</c:v>
                </c:pt>
                <c:pt idx="15">
                  <c:v>104.20986004197728</c:v>
                </c:pt>
                <c:pt idx="16">
                  <c:v>100.61117034130342</c:v>
                </c:pt>
                <c:pt idx="17">
                  <c:v>98.32753815186544</c:v>
                </c:pt>
                <c:pt idx="18">
                  <c:v>93.239685196582244</c:v>
                </c:pt>
                <c:pt idx="19">
                  <c:v>94.288152211926146</c:v>
                </c:pt>
                <c:pt idx="20">
                  <c:v>89.762535684949384</c:v>
                </c:pt>
                <c:pt idx="21">
                  <c:v>91.19919078596655</c:v>
                </c:pt>
                <c:pt idx="22">
                  <c:v>91.965781499862231</c:v>
                </c:pt>
                <c:pt idx="23">
                  <c:v>93.006947430076607</c:v>
                </c:pt>
                <c:pt idx="24">
                  <c:v>93.99340182804707</c:v>
                </c:pt>
                <c:pt idx="25">
                  <c:v>97.195588282464328</c:v>
                </c:pt>
                <c:pt idx="26">
                  <c:v>97.778022327439416</c:v>
                </c:pt>
                <c:pt idx="27">
                  <c:v>98.044535439051003</c:v>
                </c:pt>
                <c:pt idx="28">
                  <c:v>97.691205034948027</c:v>
                </c:pt>
                <c:pt idx="29">
                  <c:v>97.488062090427746</c:v>
                </c:pt>
                <c:pt idx="30">
                  <c:v>101.83940598826604</c:v>
                </c:pt>
                <c:pt idx="31">
                  <c:v>106.71817717528766</c:v>
                </c:pt>
                <c:pt idx="32">
                  <c:v>106.38723954984806</c:v>
                </c:pt>
                <c:pt idx="33">
                  <c:v>120.30632555166312</c:v>
                </c:pt>
                <c:pt idx="34">
                  <c:v>120.35717097307068</c:v>
                </c:pt>
                <c:pt idx="35">
                  <c:v>124.88364159658704</c:v>
                </c:pt>
                <c:pt idx="36">
                  <c:v>125.5723962455581</c:v>
                </c:pt>
                <c:pt idx="37">
                  <c:v>143.36462957477781</c:v>
                </c:pt>
                <c:pt idx="38">
                  <c:v>137.57484797749589</c:v>
                </c:pt>
                <c:pt idx="39">
                  <c:v>155.43110854218978</c:v>
                </c:pt>
                <c:pt idx="40">
                  <c:v>174.63285949890476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1-4497-BF3F-8BBCD4201FEF}"/>
            </c:ext>
          </c:extLst>
        </c:ser>
        <c:ser>
          <c:idx val="1"/>
          <c:order val="1"/>
          <c:tx>
            <c:strRef>
              <c:f>'Fig-LandProd'!$A$3</c:f>
              <c:strCache>
                <c:ptCount val="1"/>
                <c:pt idx="0">
                  <c:v>Rwanda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'Fig-LandProd'!$B$3:$AP$3</c:f>
              <c:numCache>
                <c:formatCode>General</c:formatCode>
                <c:ptCount val="41"/>
                <c:pt idx="0">
                  <c:v>100</c:v>
                </c:pt>
                <c:pt idx="1">
                  <c:v>123.67258826645269</c:v>
                </c:pt>
                <c:pt idx="2">
                  <c:v>98.111514845418569</c:v>
                </c:pt>
                <c:pt idx="3">
                  <c:v>101.92437571615447</c:v>
                </c:pt>
                <c:pt idx="4">
                  <c:v>111.99763755025023</c:v>
                </c:pt>
                <c:pt idx="5">
                  <c:v>112.21067164991696</c:v>
                </c:pt>
                <c:pt idx="6">
                  <c:v>131.36588613310926</c:v>
                </c:pt>
                <c:pt idx="7">
                  <c:v>129.26405713147477</c:v>
                </c:pt>
                <c:pt idx="8">
                  <c:v>136.8477814017688</c:v>
                </c:pt>
                <c:pt idx="9">
                  <c:v>137.49001897706719</c:v>
                </c:pt>
                <c:pt idx="10">
                  <c:v>141.34201829918587</c:v>
                </c:pt>
                <c:pt idx="11">
                  <c:v>138.96530963918156</c:v>
                </c:pt>
                <c:pt idx="12">
                  <c:v>143.68196147956871</c:v>
                </c:pt>
                <c:pt idx="13">
                  <c:v>130.87188476845785</c:v>
                </c:pt>
                <c:pt idx="14">
                  <c:v>144.80083768387922</c:v>
                </c:pt>
                <c:pt idx="15">
                  <c:v>149.68098600797367</c:v>
                </c:pt>
                <c:pt idx="16">
                  <c:v>152.16173842367328</c:v>
                </c:pt>
                <c:pt idx="17">
                  <c:v>152.87734756207198</c:v>
                </c:pt>
                <c:pt idx="18">
                  <c:v>161.91154644318669</c:v>
                </c:pt>
                <c:pt idx="19">
                  <c:v>158.90742536532582</c:v>
                </c:pt>
                <c:pt idx="20">
                  <c:v>166.12475925477895</c:v>
                </c:pt>
                <c:pt idx="21">
                  <c:v>172.92789959341422</c:v>
                </c:pt>
                <c:pt idx="22">
                  <c:v>170.97617428592011</c:v>
                </c:pt>
                <c:pt idx="23">
                  <c:v>155.18914877371662</c:v>
                </c:pt>
                <c:pt idx="24">
                  <c:v>178.194845381753</c:v>
                </c:pt>
                <c:pt idx="25">
                  <c:v>172.2270772617598</c:v>
                </c:pt>
                <c:pt idx="26">
                  <c:v>175.85539799766997</c:v>
                </c:pt>
                <c:pt idx="27">
                  <c:v>159.87966892029829</c:v>
                </c:pt>
                <c:pt idx="28">
                  <c:v>170.65819940407096</c:v>
                </c:pt>
                <c:pt idx="29">
                  <c:v>152.62958500918532</c:v>
                </c:pt>
                <c:pt idx="30">
                  <c:v>164.6740826529267</c:v>
                </c:pt>
                <c:pt idx="31">
                  <c:v>172.21627335308477</c:v>
                </c:pt>
                <c:pt idx="32">
                  <c:v>158.57828309758298</c:v>
                </c:pt>
                <c:pt idx="33">
                  <c:v>138.9081701417885</c:v>
                </c:pt>
                <c:pt idx="34">
                  <c:v>164.3188589948183</c:v>
                </c:pt>
                <c:pt idx="35">
                  <c:v>164.63844490348555</c:v>
                </c:pt>
                <c:pt idx="36">
                  <c:v>153.90295332421394</c:v>
                </c:pt>
                <c:pt idx="37">
                  <c:v>168.83506648308199</c:v>
                </c:pt>
                <c:pt idx="38">
                  <c:v>173.68114786500314</c:v>
                </c:pt>
                <c:pt idx="39">
                  <c:v>178.27580362616575</c:v>
                </c:pt>
                <c:pt idx="40">
                  <c:v>169.74375265692311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1-4497-BF3F-8BBCD4201FEF}"/>
            </c:ext>
          </c:extLst>
        </c:ser>
        <c:ser>
          <c:idx val="2"/>
          <c:order val="2"/>
          <c:tx>
            <c:strRef>
              <c:f>'Fig-LandProd'!$A$4</c:f>
              <c:strCache>
                <c:ptCount val="1"/>
                <c:pt idx="0">
                  <c:v>Congo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102.44524472592582</c:v>
                </c:pt>
                <c:pt idx="2">
                  <c:v>104.48800457504343</c:v>
                </c:pt>
                <c:pt idx="3">
                  <c:v>108.3080623363653</c:v>
                </c:pt>
                <c:pt idx="4">
                  <c:v>112.42592070354638</c:v>
                </c:pt>
                <c:pt idx="5">
                  <c:v>114.90818734378396</c:v>
                </c:pt>
                <c:pt idx="6">
                  <c:v>123.93921330835546</c:v>
                </c:pt>
                <c:pt idx="7">
                  <c:v>123.60076591412519</c:v>
                </c:pt>
                <c:pt idx="8">
                  <c:v>122.41370160846618</c:v>
                </c:pt>
                <c:pt idx="9">
                  <c:v>122.1572793367643</c:v>
                </c:pt>
                <c:pt idx="10">
                  <c:v>125.31582724655468</c:v>
                </c:pt>
                <c:pt idx="11">
                  <c:v>120.76419203191901</c:v>
                </c:pt>
                <c:pt idx="12">
                  <c:v>124.46465471577908</c:v>
                </c:pt>
                <c:pt idx="13">
                  <c:v>120.58270167895799</c:v>
                </c:pt>
                <c:pt idx="14">
                  <c:v>124.07472522855714</c:v>
                </c:pt>
                <c:pt idx="15">
                  <c:v>127.3227483872911</c:v>
                </c:pt>
                <c:pt idx="16">
                  <c:v>129.91520305675309</c:v>
                </c:pt>
                <c:pt idx="17">
                  <c:v>128.38213148978085</c:v>
                </c:pt>
                <c:pt idx="18">
                  <c:v>131.98259691673744</c:v>
                </c:pt>
                <c:pt idx="19">
                  <c:v>134.99938254733624</c:v>
                </c:pt>
                <c:pt idx="20">
                  <c:v>140.3088940767455</c:v>
                </c:pt>
                <c:pt idx="21">
                  <c:v>146.76871329091543</c:v>
                </c:pt>
                <c:pt idx="22">
                  <c:v>145.61866407272527</c:v>
                </c:pt>
                <c:pt idx="23">
                  <c:v>150.31063066675134</c:v>
                </c:pt>
                <c:pt idx="24">
                  <c:v>157.24487233409968</c:v>
                </c:pt>
                <c:pt idx="25">
                  <c:v>154.07160081274893</c:v>
                </c:pt>
                <c:pt idx="26">
                  <c:v>157.42509036895669</c:v>
                </c:pt>
                <c:pt idx="27">
                  <c:v>162.18169757623269</c:v>
                </c:pt>
                <c:pt idx="28">
                  <c:v>159.4160263341002</c:v>
                </c:pt>
                <c:pt idx="29">
                  <c:v>159.66157686344491</c:v>
                </c:pt>
                <c:pt idx="30">
                  <c:v>155.03417864899359</c:v>
                </c:pt>
                <c:pt idx="31">
                  <c:v>158.36586535518327</c:v>
                </c:pt>
                <c:pt idx="32">
                  <c:v>161.39078626066788</c:v>
                </c:pt>
                <c:pt idx="33">
                  <c:v>171.55142197244777</c:v>
                </c:pt>
                <c:pt idx="34">
                  <c:v>185.78282835413748</c:v>
                </c:pt>
                <c:pt idx="35">
                  <c:v>192.21291384400175</c:v>
                </c:pt>
                <c:pt idx="36">
                  <c:v>193.35256763716561</c:v>
                </c:pt>
                <c:pt idx="37">
                  <c:v>193.27918793558777</c:v>
                </c:pt>
                <c:pt idx="38">
                  <c:v>207.10749313253402</c:v>
                </c:pt>
                <c:pt idx="39">
                  <c:v>210.91302414088386</c:v>
                </c:pt>
                <c:pt idx="40">
                  <c:v>213.99891943196258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1-4497-BF3F-8BBCD4201FEF}"/>
            </c:ext>
          </c:extLst>
        </c:ser>
        <c:ser>
          <c:idx val="3"/>
          <c:order val="3"/>
          <c:tx>
            <c:strRef>
              <c:f>'Fig-LandProd'!$A$5</c:f>
              <c:strCache>
                <c:ptCount val="1"/>
                <c:pt idx="0">
                  <c:v>Senegal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'Fig-LandProd'!$B$5:$AP$5</c:f>
              <c:numCache>
                <c:formatCode>General</c:formatCode>
                <c:ptCount val="41"/>
                <c:pt idx="0">
                  <c:v>100</c:v>
                </c:pt>
                <c:pt idx="1">
                  <c:v>101.31462123319442</c:v>
                </c:pt>
                <c:pt idx="2">
                  <c:v>107.24902864585653</c:v>
                </c:pt>
                <c:pt idx="3">
                  <c:v>104.97632726312895</c:v>
                </c:pt>
                <c:pt idx="4">
                  <c:v>111.05622193438869</c:v>
                </c:pt>
                <c:pt idx="5">
                  <c:v>104.15259267141079</c:v>
                </c:pt>
                <c:pt idx="6">
                  <c:v>110.09058121531361</c:v>
                </c:pt>
                <c:pt idx="7">
                  <c:v>93.76602414225016</c:v>
                </c:pt>
                <c:pt idx="8">
                  <c:v>103.4636114216874</c:v>
                </c:pt>
                <c:pt idx="9">
                  <c:v>82.972958872292594</c:v>
                </c:pt>
                <c:pt idx="10">
                  <c:v>114.47341446250556</c:v>
                </c:pt>
                <c:pt idx="11">
                  <c:v>79.894615156632383</c:v>
                </c:pt>
                <c:pt idx="12">
                  <c:v>91.61173400931834</c:v>
                </c:pt>
                <c:pt idx="13">
                  <c:v>113.7757470207541</c:v>
                </c:pt>
                <c:pt idx="14">
                  <c:v>139.47088131737681</c:v>
                </c:pt>
                <c:pt idx="15">
                  <c:v>127.49725928354221</c:v>
                </c:pt>
                <c:pt idx="16">
                  <c:v>82.446228858531853</c:v>
                </c:pt>
                <c:pt idx="17">
                  <c:v>125.99153673523364</c:v>
                </c:pt>
                <c:pt idx="18">
                  <c:v>96.958096987752924</c:v>
                </c:pt>
                <c:pt idx="19">
                  <c:v>84.864526945453179</c:v>
                </c:pt>
                <c:pt idx="20">
                  <c:v>123.50443404289535</c:v>
                </c:pt>
                <c:pt idx="21">
                  <c:v>123.71053666582516</c:v>
                </c:pt>
                <c:pt idx="22">
                  <c:v>91.041909777666376</c:v>
                </c:pt>
                <c:pt idx="23">
                  <c:v>94.456371238203445</c:v>
                </c:pt>
                <c:pt idx="24">
                  <c:v>113.51567035825023</c:v>
                </c:pt>
                <c:pt idx="25">
                  <c:v>126.6334727378843</c:v>
                </c:pt>
                <c:pt idx="26">
                  <c:v>138.35994865129763</c:v>
                </c:pt>
                <c:pt idx="27">
                  <c:v>119.36270167529395</c:v>
                </c:pt>
                <c:pt idx="28">
                  <c:v>134.81581900530065</c:v>
                </c:pt>
                <c:pt idx="29">
                  <c:v>122.28312133505175</c:v>
                </c:pt>
                <c:pt idx="30">
                  <c:v>129.9484324277384</c:v>
                </c:pt>
                <c:pt idx="31">
                  <c:v>117.11181192965807</c:v>
                </c:pt>
                <c:pt idx="32">
                  <c:v>128.51627361617705</c:v>
                </c:pt>
                <c:pt idx="33">
                  <c:v>124.42163897691091</c:v>
                </c:pt>
                <c:pt idx="34">
                  <c:v>139.57732124933676</c:v>
                </c:pt>
                <c:pt idx="35">
                  <c:v>128.02968624787675</c:v>
                </c:pt>
                <c:pt idx="36">
                  <c:v>124.26172496255148</c:v>
                </c:pt>
                <c:pt idx="37">
                  <c:v>127.47737660569226</c:v>
                </c:pt>
                <c:pt idx="38">
                  <c:v>156.60330713323017</c:v>
                </c:pt>
                <c:pt idx="39">
                  <c:v>162.30975532516138</c:v>
                </c:pt>
                <c:pt idx="40">
                  <c:v>160.50268062521027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F1-4497-BF3F-8BBCD4201FEF}"/>
            </c:ext>
          </c:extLst>
        </c:ser>
        <c:ser>
          <c:idx val="4"/>
          <c:order val="4"/>
          <c:tx>
            <c:strRef>
              <c:f>'Fig-LandProd'!$A$6</c:f>
              <c:strCache>
                <c:ptCount val="1"/>
                <c:pt idx="0">
                  <c:v>Seychelles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'Fig-LandProd'!$B$6:$AP$6</c:f>
              <c:numCache>
                <c:formatCode>General</c:formatCode>
                <c:ptCount val="41"/>
                <c:pt idx="0">
                  <c:v>100</c:v>
                </c:pt>
                <c:pt idx="1">
                  <c:v>97.286095981077096</c:v>
                </c:pt>
                <c:pt idx="2">
                  <c:v>106.44282155504511</c:v>
                </c:pt>
                <c:pt idx="3">
                  <c:v>104.48955493928116</c:v>
                </c:pt>
                <c:pt idx="4">
                  <c:v>97.407072677211275</c:v>
                </c:pt>
                <c:pt idx="5">
                  <c:v>95.675680217615067</c:v>
                </c:pt>
                <c:pt idx="6">
                  <c:v>89.099002667130335</c:v>
                </c:pt>
                <c:pt idx="7">
                  <c:v>87.268832505920784</c:v>
                </c:pt>
                <c:pt idx="8">
                  <c:v>102.11184359556864</c:v>
                </c:pt>
                <c:pt idx="9">
                  <c:v>106.39572706400988</c:v>
                </c:pt>
                <c:pt idx="10">
                  <c:v>110.74813089296302</c:v>
                </c:pt>
                <c:pt idx="11">
                  <c:v>101.18210807199426</c:v>
                </c:pt>
                <c:pt idx="12">
                  <c:v>110.27610864226362</c:v>
                </c:pt>
                <c:pt idx="13">
                  <c:v>116.64084713049556</c:v>
                </c:pt>
                <c:pt idx="14">
                  <c:v>129.04245470470423</c:v>
                </c:pt>
                <c:pt idx="15">
                  <c:v>131.28907347850176</c:v>
                </c:pt>
                <c:pt idx="16">
                  <c:v>141.26257292465053</c:v>
                </c:pt>
                <c:pt idx="17">
                  <c:v>158.35735979400886</c:v>
                </c:pt>
                <c:pt idx="18">
                  <c:v>168.77996837584632</c:v>
                </c:pt>
                <c:pt idx="19">
                  <c:v>171.43970994707689</c:v>
                </c:pt>
                <c:pt idx="20">
                  <c:v>190.8332298436616</c:v>
                </c:pt>
                <c:pt idx="21">
                  <c:v>155.30515714093204</c:v>
                </c:pt>
                <c:pt idx="22">
                  <c:v>156.45422927914871</c:v>
                </c:pt>
                <c:pt idx="23">
                  <c:v>216.64193550907419</c:v>
                </c:pt>
                <c:pt idx="24">
                  <c:v>176.70894494632245</c:v>
                </c:pt>
                <c:pt idx="25">
                  <c:v>180.75581548976947</c:v>
                </c:pt>
                <c:pt idx="26">
                  <c:v>241.29706083521461</c:v>
                </c:pt>
                <c:pt idx="27">
                  <c:v>287.68662602541838</c:v>
                </c:pt>
                <c:pt idx="28">
                  <c:v>347.45146345041769</c:v>
                </c:pt>
                <c:pt idx="29">
                  <c:v>376.65596664483695</c:v>
                </c:pt>
                <c:pt idx="30">
                  <c:v>294.67642478198428</c:v>
                </c:pt>
                <c:pt idx="31">
                  <c:v>363.28344160343192</c:v>
                </c:pt>
                <c:pt idx="32">
                  <c:v>395.56023572769953</c:v>
                </c:pt>
                <c:pt idx="33">
                  <c:v>335.61743539798323</c:v>
                </c:pt>
                <c:pt idx="34">
                  <c:v>335.1043687436952</c:v>
                </c:pt>
                <c:pt idx="35">
                  <c:v>309.5461155702435</c:v>
                </c:pt>
                <c:pt idx="36">
                  <c:v>349.50189017425868</c:v>
                </c:pt>
                <c:pt idx="37">
                  <c:v>333.06728569403947</c:v>
                </c:pt>
                <c:pt idx="38">
                  <c:v>354.76101111354586</c:v>
                </c:pt>
                <c:pt idx="39">
                  <c:v>345.55361270833356</c:v>
                </c:pt>
                <c:pt idx="40">
                  <c:v>341.56765707737543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F1-4497-BF3F-8BBCD4201FEF}"/>
            </c:ext>
          </c:extLst>
        </c:ser>
        <c:ser>
          <c:idx val="5"/>
          <c:order val="5"/>
          <c:tx>
            <c:strRef>
              <c:f>'Fig-LandProd'!$A$7</c:f>
              <c:strCache>
                <c:ptCount val="1"/>
                <c:pt idx="0">
                  <c:v>Lesotho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'Fig-LandProd'!$B$7:$AP$7</c:f>
              <c:numCache>
                <c:formatCode>General</c:formatCode>
                <c:ptCount val="41"/>
                <c:pt idx="0">
                  <c:v>100</c:v>
                </c:pt>
                <c:pt idx="1">
                  <c:v>102.36343822415535</c:v>
                </c:pt>
                <c:pt idx="2">
                  <c:v>101.78012313932439</c:v>
                </c:pt>
                <c:pt idx="3">
                  <c:v>93.639630745633667</c:v>
                </c:pt>
                <c:pt idx="4">
                  <c:v>98.298670172397024</c:v>
                </c:pt>
                <c:pt idx="5">
                  <c:v>104.09435897275885</c:v>
                </c:pt>
                <c:pt idx="6">
                  <c:v>107.84355128459404</c:v>
                </c:pt>
                <c:pt idx="7">
                  <c:v>110.6498416563835</c:v>
                </c:pt>
                <c:pt idx="8">
                  <c:v>121.52406061619318</c:v>
                </c:pt>
                <c:pt idx="9">
                  <c:v>121.83550212540489</c:v>
                </c:pt>
                <c:pt idx="10">
                  <c:v>124.36695685489167</c:v>
                </c:pt>
                <c:pt idx="11">
                  <c:v>109.21623082693424</c:v>
                </c:pt>
                <c:pt idx="12">
                  <c:v>127.80973291001838</c:v>
                </c:pt>
                <c:pt idx="13">
                  <c:v>148.24299120709529</c:v>
                </c:pt>
                <c:pt idx="14">
                  <c:v>128.69709354779383</c:v>
                </c:pt>
                <c:pt idx="15">
                  <c:v>110.93475229191203</c:v>
                </c:pt>
                <c:pt idx="16">
                  <c:v>143.89187434205272</c:v>
                </c:pt>
                <c:pt idx="17">
                  <c:v>140.23365766512546</c:v>
                </c:pt>
                <c:pt idx="18">
                  <c:v>136.76049613657611</c:v>
                </c:pt>
                <c:pt idx="19">
                  <c:v>138.60314373339037</c:v>
                </c:pt>
                <c:pt idx="20">
                  <c:v>145.51344608582312</c:v>
                </c:pt>
                <c:pt idx="21">
                  <c:v>145.33687538539536</c:v>
                </c:pt>
                <c:pt idx="22">
                  <c:v>145.22520023126827</c:v>
                </c:pt>
                <c:pt idx="23">
                  <c:v>148.98958277391893</c:v>
                </c:pt>
                <c:pt idx="24">
                  <c:v>141.53674495271011</c:v>
                </c:pt>
                <c:pt idx="25">
                  <c:v>141.33157480031494</c:v>
                </c:pt>
                <c:pt idx="26">
                  <c:v>143.54897671726806</c:v>
                </c:pt>
                <c:pt idx="27">
                  <c:v>155.77680218167589</c:v>
                </c:pt>
                <c:pt idx="28">
                  <c:v>156.76613136583299</c:v>
                </c:pt>
                <c:pt idx="29">
                  <c:v>157.31363129832641</c:v>
                </c:pt>
                <c:pt idx="30">
                  <c:v>125.07202360727368</c:v>
                </c:pt>
                <c:pt idx="31">
                  <c:v>141.5245742096528</c:v>
                </c:pt>
                <c:pt idx="32">
                  <c:v>156.77318460903683</c:v>
                </c:pt>
                <c:pt idx="33">
                  <c:v>158.52108548450798</c:v>
                </c:pt>
                <c:pt idx="34">
                  <c:v>147.1653773340511</c:v>
                </c:pt>
                <c:pt idx="35">
                  <c:v>162.85354082880013</c:v>
                </c:pt>
                <c:pt idx="36">
                  <c:v>165.10467895703152</c:v>
                </c:pt>
                <c:pt idx="37">
                  <c:v>151.79923489773628</c:v>
                </c:pt>
                <c:pt idx="38">
                  <c:v>168.34402074010831</c:v>
                </c:pt>
                <c:pt idx="39">
                  <c:v>160.93967720754696</c:v>
                </c:pt>
                <c:pt idx="40">
                  <c:v>175.97069267905098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F1-4497-BF3F-8BBCD4201FEF}"/>
            </c:ext>
          </c:extLst>
        </c:ser>
        <c:ser>
          <c:idx val="6"/>
          <c:order val="6"/>
          <c:tx>
            <c:strRef>
              <c:f>'Fig-LandProd'!$A$8</c:f>
              <c:strCache>
                <c:ptCount val="1"/>
                <c:pt idx="0">
                  <c:v>Sierra Leone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'Fig-LandProd'!$B$8:$AP$8</c:f>
              <c:numCache>
                <c:formatCode>General</c:formatCode>
                <c:ptCount val="41"/>
                <c:pt idx="0">
                  <c:v>100</c:v>
                </c:pt>
                <c:pt idx="1">
                  <c:v>107.61193555634082</c:v>
                </c:pt>
                <c:pt idx="2">
                  <c:v>108.80229353263653</c:v>
                </c:pt>
                <c:pt idx="3">
                  <c:v>116.3608137937396</c:v>
                </c:pt>
                <c:pt idx="4">
                  <c:v>116.98978548225236</c:v>
                </c:pt>
                <c:pt idx="5">
                  <c:v>122.51339840887981</c:v>
                </c:pt>
                <c:pt idx="6">
                  <c:v>120.79942956181031</c:v>
                </c:pt>
                <c:pt idx="7">
                  <c:v>123.45046905824526</c:v>
                </c:pt>
                <c:pt idx="8">
                  <c:v>134.3114426034245</c:v>
                </c:pt>
                <c:pt idx="9">
                  <c:v>128.76011707998566</c:v>
                </c:pt>
                <c:pt idx="10">
                  <c:v>128.30391976449349</c:v>
                </c:pt>
                <c:pt idx="11">
                  <c:v>129.52481699700573</c:v>
                </c:pt>
                <c:pt idx="12">
                  <c:v>130.3657081585865</c:v>
                </c:pt>
                <c:pt idx="13">
                  <c:v>130.6710533060367</c:v>
                </c:pt>
                <c:pt idx="14">
                  <c:v>139.3900013415728</c:v>
                </c:pt>
                <c:pt idx="15">
                  <c:v>138.45116517249986</c:v>
                </c:pt>
                <c:pt idx="16">
                  <c:v>142.34461976748162</c:v>
                </c:pt>
                <c:pt idx="17">
                  <c:v>143.04033830956101</c:v>
                </c:pt>
                <c:pt idx="18">
                  <c:v>136.66627224823623</c:v>
                </c:pt>
                <c:pt idx="19">
                  <c:v>137.68123535868804</c:v>
                </c:pt>
                <c:pt idx="20">
                  <c:v>138.85575586907231</c:v>
                </c:pt>
                <c:pt idx="21">
                  <c:v>146.5166007158376</c:v>
                </c:pt>
                <c:pt idx="22">
                  <c:v>144.34226514234155</c:v>
                </c:pt>
                <c:pt idx="23">
                  <c:v>153.43137233105901</c:v>
                </c:pt>
                <c:pt idx="24">
                  <c:v>148.00115815813115</c:v>
                </c:pt>
                <c:pt idx="25">
                  <c:v>160.14459930806458</c:v>
                </c:pt>
                <c:pt idx="26">
                  <c:v>155.49710812957633</c:v>
                </c:pt>
                <c:pt idx="27">
                  <c:v>157.48361650034755</c:v>
                </c:pt>
                <c:pt idx="28">
                  <c:v>161.18117909580027</c:v>
                </c:pt>
                <c:pt idx="29">
                  <c:v>157.98538554775601</c:v>
                </c:pt>
                <c:pt idx="30">
                  <c:v>158.72502893011986</c:v>
                </c:pt>
                <c:pt idx="31">
                  <c:v>152.91882173436048</c:v>
                </c:pt>
                <c:pt idx="32">
                  <c:v>149.88385880398846</c:v>
                </c:pt>
                <c:pt idx="33">
                  <c:v>155.54831851088505</c:v>
                </c:pt>
                <c:pt idx="34">
                  <c:v>150.27391419193236</c:v>
                </c:pt>
                <c:pt idx="35">
                  <c:v>162.19971172448396</c:v>
                </c:pt>
                <c:pt idx="36">
                  <c:v>166.81313947873443</c:v>
                </c:pt>
                <c:pt idx="37">
                  <c:v>152.14567538976712</c:v>
                </c:pt>
                <c:pt idx="38">
                  <c:v>138.38084716818076</c:v>
                </c:pt>
                <c:pt idx="39">
                  <c:v>129.76338078542767</c:v>
                </c:pt>
                <c:pt idx="40">
                  <c:v>143.10935661605885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F1-4497-BF3F-8BBCD4201FEF}"/>
            </c:ext>
          </c:extLst>
        </c:ser>
        <c:ser>
          <c:idx val="7"/>
          <c:order val="7"/>
          <c:tx>
            <c:strRef>
              <c:f>'Fig-LandProd'!$A$9</c:f>
              <c:strCache>
                <c:ptCount val="1"/>
                <c:pt idx="0">
                  <c:v>Somalia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'Fig-LandProd'!$B$9:$AP$9</c:f>
              <c:numCache>
                <c:formatCode>General</c:formatCode>
                <c:ptCount val="41"/>
                <c:pt idx="0">
                  <c:v>100</c:v>
                </c:pt>
                <c:pt idx="1">
                  <c:v>103.50789386473815</c:v>
                </c:pt>
                <c:pt idx="2">
                  <c:v>109.00495470059981</c:v>
                </c:pt>
                <c:pt idx="3">
                  <c:v>113.24209080014896</c:v>
                </c:pt>
                <c:pt idx="4">
                  <c:v>116.82390640456681</c:v>
                </c:pt>
                <c:pt idx="5">
                  <c:v>121.26217219212012</c:v>
                </c:pt>
                <c:pt idx="6">
                  <c:v>126.42215988563612</c:v>
                </c:pt>
                <c:pt idx="7">
                  <c:v>132.46609928047891</c:v>
                </c:pt>
                <c:pt idx="8">
                  <c:v>135.85958499042349</c:v>
                </c:pt>
                <c:pt idx="9">
                  <c:v>139.80901853446147</c:v>
                </c:pt>
                <c:pt idx="10">
                  <c:v>139.01498586159499</c:v>
                </c:pt>
                <c:pt idx="11">
                  <c:v>147.04173130030131</c:v>
                </c:pt>
                <c:pt idx="12">
                  <c:v>140.76544112625174</c:v>
                </c:pt>
                <c:pt idx="13">
                  <c:v>134.50558610233728</c:v>
                </c:pt>
                <c:pt idx="14">
                  <c:v>146.96498808550808</c:v>
                </c:pt>
                <c:pt idx="15">
                  <c:v>148.58275746288393</c:v>
                </c:pt>
                <c:pt idx="16">
                  <c:v>156.71808835442192</c:v>
                </c:pt>
                <c:pt idx="17">
                  <c:v>163.44701091526596</c:v>
                </c:pt>
                <c:pt idx="18">
                  <c:v>166.08745715132122</c:v>
                </c:pt>
                <c:pt idx="19">
                  <c:v>173.57196240301246</c:v>
                </c:pt>
                <c:pt idx="20">
                  <c:v>178.86967314694604</c:v>
                </c:pt>
                <c:pt idx="21">
                  <c:v>185.92987211863905</c:v>
                </c:pt>
                <c:pt idx="22">
                  <c:v>179.41170368552491</c:v>
                </c:pt>
                <c:pt idx="23">
                  <c:v>177.23071363310487</c:v>
                </c:pt>
                <c:pt idx="24">
                  <c:v>190.10473001377244</c:v>
                </c:pt>
                <c:pt idx="25">
                  <c:v>189.32572317178574</c:v>
                </c:pt>
                <c:pt idx="26">
                  <c:v>201.34172201681827</c:v>
                </c:pt>
                <c:pt idx="27">
                  <c:v>208.08585827937156</c:v>
                </c:pt>
                <c:pt idx="28">
                  <c:v>210.06734551703281</c:v>
                </c:pt>
                <c:pt idx="29">
                  <c:v>195.28126390102872</c:v>
                </c:pt>
                <c:pt idx="30">
                  <c:v>161.03326325558271</c:v>
                </c:pt>
                <c:pt idx="31">
                  <c:v>144.10737204707158</c:v>
                </c:pt>
                <c:pt idx="32">
                  <c:v>157.98801094554727</c:v>
                </c:pt>
                <c:pt idx="33">
                  <c:v>177.28513928205868</c:v>
                </c:pt>
                <c:pt idx="34">
                  <c:v>183.68294235865997</c:v>
                </c:pt>
                <c:pt idx="35">
                  <c:v>188.36147586218084</c:v>
                </c:pt>
                <c:pt idx="36">
                  <c:v>196.99539074044978</c:v>
                </c:pt>
                <c:pt idx="37">
                  <c:v>194.48600784160081</c:v>
                </c:pt>
                <c:pt idx="38">
                  <c:v>194.52958587029093</c:v>
                </c:pt>
                <c:pt idx="39">
                  <c:v>198.22038062115777</c:v>
                </c:pt>
                <c:pt idx="40">
                  <c:v>193.57474652427987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F1-4497-BF3F-8BBCD4201FEF}"/>
            </c:ext>
          </c:extLst>
        </c:ser>
        <c:ser>
          <c:idx val="8"/>
          <c:order val="8"/>
          <c:tx>
            <c:strRef>
              <c:f>'Fig-LandProd'!$A$10</c:f>
              <c:strCache>
                <c:ptCount val="1"/>
                <c:pt idx="0">
                  <c:v>Mauritania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'Fig-LandProd'!$B$10:$AP$10</c:f>
              <c:numCache>
                <c:formatCode>General</c:formatCode>
                <c:ptCount val="41"/>
                <c:pt idx="0">
                  <c:v>100</c:v>
                </c:pt>
                <c:pt idx="1">
                  <c:v>102.04619255637819</c:v>
                </c:pt>
                <c:pt idx="2">
                  <c:v>104.97461494326865</c:v>
                </c:pt>
                <c:pt idx="3">
                  <c:v>108.27787108900941</c:v>
                </c:pt>
                <c:pt idx="4">
                  <c:v>111.58880810053373</c:v>
                </c:pt>
                <c:pt idx="5">
                  <c:v>113.38942791017837</c:v>
                </c:pt>
                <c:pt idx="6">
                  <c:v>115.56714182763376</c:v>
                </c:pt>
                <c:pt idx="7">
                  <c:v>119.32116839589622</c:v>
                </c:pt>
                <c:pt idx="8">
                  <c:v>116.02756733087685</c:v>
                </c:pt>
                <c:pt idx="9">
                  <c:v>115.93892564084297</c:v>
                </c:pt>
                <c:pt idx="10">
                  <c:v>112.90915506326529</c:v>
                </c:pt>
                <c:pt idx="11">
                  <c:v>107.35850831969667</c:v>
                </c:pt>
                <c:pt idx="12">
                  <c:v>93.986372175433772</c:v>
                </c:pt>
                <c:pt idx="13">
                  <c:v>90.034400312224676</c:v>
                </c:pt>
                <c:pt idx="14">
                  <c:v>93.325095232334675</c:v>
                </c:pt>
                <c:pt idx="15">
                  <c:v>102.32681441822065</c:v>
                </c:pt>
                <c:pt idx="16">
                  <c:v>109.18443892497574</c:v>
                </c:pt>
                <c:pt idx="17">
                  <c:v>114.86917084372932</c:v>
                </c:pt>
                <c:pt idx="18">
                  <c:v>116.929302513571</c:v>
                </c:pt>
                <c:pt idx="19">
                  <c:v>123.12864254183631</c:v>
                </c:pt>
                <c:pt idx="20">
                  <c:v>127.42786000080383</c:v>
                </c:pt>
                <c:pt idx="21">
                  <c:v>123.47718987247198</c:v>
                </c:pt>
                <c:pt idx="22">
                  <c:v>117.52672769640012</c:v>
                </c:pt>
                <c:pt idx="23">
                  <c:v>113.56222833993712</c:v>
                </c:pt>
                <c:pt idx="24">
                  <c:v>123.77849804353443</c:v>
                </c:pt>
                <c:pt idx="25">
                  <c:v>125.81007390159256</c:v>
                </c:pt>
                <c:pt idx="26">
                  <c:v>129.25827255142443</c:v>
                </c:pt>
                <c:pt idx="27">
                  <c:v>133.29206055055229</c:v>
                </c:pt>
                <c:pt idx="28">
                  <c:v>140.70573123284942</c:v>
                </c:pt>
                <c:pt idx="29">
                  <c:v>142.65889373131327</c:v>
                </c:pt>
                <c:pt idx="30">
                  <c:v>145.14174107205173</c:v>
                </c:pt>
                <c:pt idx="31">
                  <c:v>140.81162593082311</c:v>
                </c:pt>
                <c:pt idx="32">
                  <c:v>136.45013100785275</c:v>
                </c:pt>
                <c:pt idx="33">
                  <c:v>139.64957849712323</c:v>
                </c:pt>
                <c:pt idx="34">
                  <c:v>145.450673762371</c:v>
                </c:pt>
                <c:pt idx="35">
                  <c:v>154.66060623337415</c:v>
                </c:pt>
                <c:pt idx="36">
                  <c:v>153.32610575144327</c:v>
                </c:pt>
                <c:pt idx="37">
                  <c:v>157.41276562688677</c:v>
                </c:pt>
                <c:pt idx="38">
                  <c:v>160.48157550903815</c:v>
                </c:pt>
                <c:pt idx="39">
                  <c:v>165.18680344164537</c:v>
                </c:pt>
                <c:pt idx="40">
                  <c:v>166.6667239454992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F1-4497-BF3F-8BBCD4201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41440"/>
        <c:axId val="80944128"/>
      </c:lineChart>
      <c:dateAx>
        <c:axId val="809414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944128"/>
        <c:crossesAt val="100"/>
        <c:auto val="0"/>
        <c:lblOffset val="100"/>
        <c:baseTimeUnit val="days"/>
        <c:majorUnit val="2"/>
        <c:majorTimeUnit val="days"/>
        <c:minorUnit val="1"/>
        <c:minorTimeUnit val="days"/>
      </c:dateAx>
      <c:valAx>
        <c:axId val="80944128"/>
        <c:scaling>
          <c:orientation val="minMax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1961=100</a:t>
                </a:r>
              </a:p>
            </c:rich>
          </c:tx>
          <c:layout>
            <c:manualLayout>
              <c:xMode val="edge"/>
              <c:yMode val="edge"/>
              <c:x val="2.3943661971830985E-2"/>
              <c:y val="0.383648679135233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9414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056338028169013"/>
          <c:y val="0.16142601671646389"/>
          <c:w val="0.22394366197183102"/>
          <c:h val="0.7002111842937872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60" verticalDpi="36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4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Land-Labour Ratios</a:t>
            </a:r>
          </a:p>
        </c:rich>
      </c:tx>
      <c:layout>
        <c:manualLayout>
          <c:xMode val="edge"/>
          <c:yMode val="edge"/>
          <c:x val="0.30053667262969591"/>
          <c:y val="2.769679300291545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86225402504472"/>
          <c:y val="0.19387755102040816"/>
          <c:w val="0.68872987477638636"/>
          <c:h val="0.71865889212827994"/>
        </c:manualLayout>
      </c:layout>
      <c:lineChart>
        <c:grouping val="standard"/>
        <c:varyColors val="0"/>
        <c:ser>
          <c:idx val="0"/>
          <c:order val="0"/>
          <c:tx>
            <c:strRef>
              <c:f>AreaPerLab!$D$29</c:f>
              <c:strCache>
                <c:ptCount val="1"/>
                <c:pt idx="0">
                  <c:v>Namibia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AreaPerLab!$G$1:$AU$1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AreaPerLab!$G$29:$AU$29</c:f>
              <c:numCache>
                <c:formatCode>General</c:formatCode>
                <c:ptCount val="41"/>
                <c:pt idx="0">
                  <c:v>241.56243626843045</c:v>
                </c:pt>
                <c:pt idx="1">
                  <c:v>239.25235404896421</c:v>
                </c:pt>
                <c:pt idx="2">
                  <c:v>236.9631687075933</c:v>
                </c:pt>
                <c:pt idx="3">
                  <c:v>234.79158968591855</c:v>
                </c:pt>
                <c:pt idx="4">
                  <c:v>232.67848332935463</c:v>
                </c:pt>
                <c:pt idx="5">
                  <c:v>230.58202601497831</c:v>
                </c:pt>
                <c:pt idx="6">
                  <c:v>228.52271603009709</c:v>
                </c:pt>
                <c:pt idx="7">
                  <c:v>226.47728503985761</c:v>
                </c:pt>
                <c:pt idx="8">
                  <c:v>224.46887542500701</c:v>
                </c:pt>
                <c:pt idx="9">
                  <c:v>222.45628436066986</c:v>
                </c:pt>
                <c:pt idx="10">
                  <c:v>220.54300062774641</c:v>
                </c:pt>
                <c:pt idx="11">
                  <c:v>218.61305657184101</c:v>
                </c:pt>
                <c:pt idx="12">
                  <c:v>216.73781856758694</c:v>
                </c:pt>
                <c:pt idx="13">
                  <c:v>214.87536380756717</c:v>
                </c:pt>
                <c:pt idx="14">
                  <c:v>213.99398499902594</c:v>
                </c:pt>
                <c:pt idx="15">
                  <c:v>214.0029466199104</c:v>
                </c:pt>
                <c:pt idx="16">
                  <c:v>214.04887492694331</c:v>
                </c:pt>
                <c:pt idx="17">
                  <c:v>214.98111869298307</c:v>
                </c:pt>
                <c:pt idx="18">
                  <c:v>215.01093257025457</c:v>
                </c:pt>
                <c:pt idx="19">
                  <c:v>215.96949152542373</c:v>
                </c:pt>
                <c:pt idx="20">
                  <c:v>215.9768361581921</c:v>
                </c:pt>
                <c:pt idx="21">
                  <c:v>214.79775280898878</c:v>
                </c:pt>
                <c:pt idx="22">
                  <c:v>213.63798882681564</c:v>
                </c:pt>
                <c:pt idx="23">
                  <c:v>211.29005524861878</c:v>
                </c:pt>
                <c:pt idx="24">
                  <c:v>207.76032608695652</c:v>
                </c:pt>
                <c:pt idx="25">
                  <c:v>201.23857894736841</c:v>
                </c:pt>
                <c:pt idx="26">
                  <c:v>194.06345177664974</c:v>
                </c:pt>
                <c:pt idx="27">
                  <c:v>187.48117156862745</c:v>
                </c:pt>
                <c:pt idx="28">
                  <c:v>180.44534433962264</c:v>
                </c:pt>
                <c:pt idx="29">
                  <c:v>174.66833789954339</c:v>
                </c:pt>
                <c:pt idx="30">
                  <c:v>170.75273214285716</c:v>
                </c:pt>
                <c:pt idx="31">
                  <c:v>168.41497356828194</c:v>
                </c:pt>
                <c:pt idx="32">
                  <c:v>165.57199567099568</c:v>
                </c:pt>
                <c:pt idx="33">
                  <c:v>164.04746153846153</c:v>
                </c:pt>
                <c:pt idx="34">
                  <c:v>163.93436752136753</c:v>
                </c:pt>
                <c:pt idx="35">
                  <c:v>163.27072765957448</c:v>
                </c:pt>
                <c:pt idx="36">
                  <c:v>162.02881012658227</c:v>
                </c:pt>
                <c:pt idx="37">
                  <c:v>157.70347325102881</c:v>
                </c:pt>
                <c:pt idx="38">
                  <c:v>154.65011290322582</c:v>
                </c:pt>
                <c:pt idx="39">
                  <c:v>151.68615019762845</c:v>
                </c:pt>
                <c:pt idx="40">
                  <c:v>150.91429921259842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5-4234-AD2A-11FF23B48354}"/>
            </c:ext>
          </c:extLst>
        </c:ser>
        <c:ser>
          <c:idx val="1"/>
          <c:order val="1"/>
          <c:tx>
            <c:strRef>
              <c:f>AreaPerLab!$D$26</c:f>
              <c:strCache>
                <c:ptCount val="1"/>
                <c:pt idx="0">
                  <c:v>Mauritania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AreaPerLab!$G$26:$AU$26</c:f>
              <c:numCache>
                <c:formatCode>General</c:formatCode>
                <c:ptCount val="41"/>
                <c:pt idx="0">
                  <c:v>110.87981825378499</c:v>
                </c:pt>
                <c:pt idx="1">
                  <c:v>109.3388392857143</c:v>
                </c:pt>
                <c:pt idx="2">
                  <c:v>108.13934238661516</c:v>
                </c:pt>
                <c:pt idx="3">
                  <c:v>106.91893802918392</c:v>
                </c:pt>
                <c:pt idx="4">
                  <c:v>105.64355030946804</c:v>
                </c:pt>
                <c:pt idx="5">
                  <c:v>104.11157857813451</c:v>
                </c:pt>
                <c:pt idx="6">
                  <c:v>102.98421805880822</c:v>
                </c:pt>
                <c:pt idx="7">
                  <c:v>101.63981884112715</c:v>
                </c:pt>
                <c:pt idx="8">
                  <c:v>100.43568504900132</c:v>
                </c:pt>
                <c:pt idx="9">
                  <c:v>99.110773717467197</c:v>
                </c:pt>
                <c:pt idx="10">
                  <c:v>98.30530778481598</c:v>
                </c:pt>
                <c:pt idx="11">
                  <c:v>97.325433013834243</c:v>
                </c:pt>
                <c:pt idx="12">
                  <c:v>96.502416065189863</c:v>
                </c:pt>
                <c:pt idx="13">
                  <c:v>95.812932684069224</c:v>
                </c:pt>
                <c:pt idx="14">
                  <c:v>95.149211127670142</c:v>
                </c:pt>
                <c:pt idx="15">
                  <c:v>94.495920544002701</c:v>
                </c:pt>
                <c:pt idx="16">
                  <c:v>93.924457642092861</c:v>
                </c:pt>
                <c:pt idx="17">
                  <c:v>93.489857254377156</c:v>
                </c:pt>
                <c:pt idx="18">
                  <c:v>92.931539015839135</c:v>
                </c:pt>
                <c:pt idx="19">
                  <c:v>92.386503512880566</c:v>
                </c:pt>
                <c:pt idx="20">
                  <c:v>92.027969696969691</c:v>
                </c:pt>
                <c:pt idx="21">
                  <c:v>91.37664351851852</c:v>
                </c:pt>
                <c:pt idx="22">
                  <c:v>90.86862903225807</c:v>
                </c:pt>
                <c:pt idx="23">
                  <c:v>90.456956422018351</c:v>
                </c:pt>
                <c:pt idx="24">
                  <c:v>90.406201372997714</c:v>
                </c:pt>
                <c:pt idx="25">
                  <c:v>90.437528604118995</c:v>
                </c:pt>
                <c:pt idx="26">
                  <c:v>90.370274599542327</c:v>
                </c:pt>
                <c:pt idx="27">
                  <c:v>90.495588100686504</c:v>
                </c:pt>
                <c:pt idx="28">
                  <c:v>90.699591743119271</c:v>
                </c:pt>
                <c:pt idx="29">
                  <c:v>90.674636781609195</c:v>
                </c:pt>
                <c:pt idx="30">
                  <c:v>88.377592841163306</c:v>
                </c:pt>
                <c:pt idx="31">
                  <c:v>86.006200435729852</c:v>
                </c:pt>
                <c:pt idx="32">
                  <c:v>83.971961783439497</c:v>
                </c:pt>
                <c:pt idx="33">
                  <c:v>82.189515527950306</c:v>
                </c:pt>
                <c:pt idx="34">
                  <c:v>80.006885080645162</c:v>
                </c:pt>
                <c:pt idx="35">
                  <c:v>77.804215686274503</c:v>
                </c:pt>
                <c:pt idx="36">
                  <c:v>75.600221374045802</c:v>
                </c:pt>
                <c:pt idx="37">
                  <c:v>73.535146567718002</c:v>
                </c:pt>
                <c:pt idx="38">
                  <c:v>71.484965703971113</c:v>
                </c:pt>
                <c:pt idx="39">
                  <c:v>69.441535087719302</c:v>
                </c:pt>
                <c:pt idx="40">
                  <c:v>67.546124573378833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D5-4234-AD2A-11FF23B48354}"/>
            </c:ext>
          </c:extLst>
        </c:ser>
        <c:ser>
          <c:idx val="2"/>
          <c:order val="2"/>
          <c:tx>
            <c:strRef>
              <c:f>AreaPerLab!$D$44</c:f>
              <c:strCache>
                <c:ptCount val="1"/>
                <c:pt idx="0">
                  <c:v>Sudan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AreaPerLab!$G$44:$AU$44</c:f>
              <c:numCache>
                <c:formatCode>General</c:formatCode>
                <c:ptCount val="41"/>
                <c:pt idx="0">
                  <c:v>29.401383251504104</c:v>
                </c:pt>
                <c:pt idx="1">
                  <c:v>29.139782706357565</c:v>
                </c:pt>
                <c:pt idx="2">
                  <c:v>28.88499742333439</c:v>
                </c:pt>
                <c:pt idx="3">
                  <c:v>28.52566892335658</c:v>
                </c:pt>
                <c:pt idx="4">
                  <c:v>28.212638197499498</c:v>
                </c:pt>
                <c:pt idx="5">
                  <c:v>27.867507155220338</c:v>
                </c:pt>
                <c:pt idx="6">
                  <c:v>27.777071325196797</c:v>
                </c:pt>
                <c:pt idx="7">
                  <c:v>27.202686736640988</c:v>
                </c:pt>
                <c:pt idx="8">
                  <c:v>27.05952434879157</c:v>
                </c:pt>
                <c:pt idx="9">
                  <c:v>26.846124275710192</c:v>
                </c:pt>
                <c:pt idx="10">
                  <c:v>26.460852443584617</c:v>
                </c:pt>
                <c:pt idx="11">
                  <c:v>26.117310569908781</c:v>
                </c:pt>
                <c:pt idx="12">
                  <c:v>25.727625450604222</c:v>
                </c:pt>
                <c:pt idx="13">
                  <c:v>25.270122685267868</c:v>
                </c:pt>
                <c:pt idx="14">
                  <c:v>24.94502817783669</c:v>
                </c:pt>
                <c:pt idx="15">
                  <c:v>24.439931362700719</c:v>
                </c:pt>
                <c:pt idx="16">
                  <c:v>24.087112445034716</c:v>
                </c:pt>
                <c:pt idx="17">
                  <c:v>23.56550986924189</c:v>
                </c:pt>
                <c:pt idx="18">
                  <c:v>22.875043886642381</c:v>
                </c:pt>
                <c:pt idx="19">
                  <c:v>22.508804768041237</c:v>
                </c:pt>
                <c:pt idx="20">
                  <c:v>22.107070475396164</c:v>
                </c:pt>
                <c:pt idx="21">
                  <c:v>21.190035208417644</c:v>
                </c:pt>
                <c:pt idx="22">
                  <c:v>20.756905463836478</c:v>
                </c:pt>
                <c:pt idx="23">
                  <c:v>20.547775219512197</c:v>
                </c:pt>
                <c:pt idx="24">
                  <c:v>21.301046999417363</c:v>
                </c:pt>
                <c:pt idx="25">
                  <c:v>21.714370736434109</c:v>
                </c:pt>
                <c:pt idx="26">
                  <c:v>21.749032170542634</c:v>
                </c:pt>
                <c:pt idx="27">
                  <c:v>23.079859914629413</c:v>
                </c:pt>
                <c:pt idx="28">
                  <c:v>22.925548349514564</c:v>
                </c:pt>
                <c:pt idx="29">
                  <c:v>22.387064259367111</c:v>
                </c:pt>
                <c:pt idx="30">
                  <c:v>22.49915193002472</c:v>
                </c:pt>
                <c:pt idx="31">
                  <c:v>22.763245754805002</c:v>
                </c:pt>
                <c:pt idx="32">
                  <c:v>22.239569694740712</c:v>
                </c:pt>
                <c:pt idx="33">
                  <c:v>22.482672727272728</c:v>
                </c:pt>
                <c:pt idx="34">
                  <c:v>21.625455208333332</c:v>
                </c:pt>
                <c:pt idx="35">
                  <c:v>21.368192607663616</c:v>
                </c:pt>
                <c:pt idx="36">
                  <c:v>21.389686120401336</c:v>
                </c:pt>
                <c:pt idx="37">
                  <c:v>21.04277997690912</c:v>
                </c:pt>
                <c:pt idx="38">
                  <c:v>20.585622395833333</c:v>
                </c:pt>
                <c:pt idx="39">
                  <c:v>20.251349991965292</c:v>
                </c:pt>
                <c:pt idx="40">
                  <c:v>20.386298775640007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D5-4234-AD2A-11FF23B48354}"/>
            </c:ext>
          </c:extLst>
        </c:ser>
        <c:ser>
          <c:idx val="3"/>
          <c:order val="3"/>
          <c:tx>
            <c:strRef>
              <c:f>AreaPerLab!$D$48</c:f>
              <c:strCache>
                <c:ptCount val="1"/>
                <c:pt idx="0">
                  <c:v>Uganda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AreaPerLab!$G$48:$AU$48</c:f>
              <c:numCache>
                <c:formatCode>General</c:formatCode>
                <c:ptCount val="41"/>
                <c:pt idx="0">
                  <c:v>2.9104689848897509</c:v>
                </c:pt>
                <c:pt idx="1">
                  <c:v>2.7919311716552531</c:v>
                </c:pt>
                <c:pt idx="2">
                  <c:v>2.7752678673719005</c:v>
                </c:pt>
                <c:pt idx="3">
                  <c:v>2.7528440363105298</c:v>
                </c:pt>
                <c:pt idx="4">
                  <c:v>2.6770009104911998</c:v>
                </c:pt>
                <c:pt idx="5">
                  <c:v>2.570487875999774</c:v>
                </c:pt>
                <c:pt idx="6">
                  <c:v>2.5689143643696419</c:v>
                </c:pt>
                <c:pt idx="7">
                  <c:v>2.5350400780006943</c:v>
                </c:pt>
                <c:pt idx="8">
                  <c:v>2.5569177801736882</c:v>
                </c:pt>
                <c:pt idx="9">
                  <c:v>2.6110811301968404</c:v>
                </c:pt>
                <c:pt idx="10">
                  <c:v>2.6905682987144335</c:v>
                </c:pt>
                <c:pt idx="11">
                  <c:v>2.5849547678269911</c:v>
                </c:pt>
                <c:pt idx="12">
                  <c:v>2.5194609687955682</c:v>
                </c:pt>
                <c:pt idx="13">
                  <c:v>2.4030306644964243</c:v>
                </c:pt>
                <c:pt idx="14">
                  <c:v>2.4078128238152607</c:v>
                </c:pt>
                <c:pt idx="15">
                  <c:v>2.363835115347646</c:v>
                </c:pt>
                <c:pt idx="16">
                  <c:v>2.2463041391212011</c:v>
                </c:pt>
                <c:pt idx="17">
                  <c:v>2.2745482974119762</c:v>
                </c:pt>
                <c:pt idx="18">
                  <c:v>1.8752375702461834</c:v>
                </c:pt>
                <c:pt idx="19">
                  <c:v>1.7583906186817631</c:v>
                </c:pt>
                <c:pt idx="20">
                  <c:v>1.7266391021854697</c:v>
                </c:pt>
                <c:pt idx="21">
                  <c:v>1.7357005942112325</c:v>
                </c:pt>
                <c:pt idx="22">
                  <c:v>1.7365578358208955</c:v>
                </c:pt>
                <c:pt idx="23">
                  <c:v>1.6937352674524024</c:v>
                </c:pt>
                <c:pt idx="24">
                  <c:v>1.5826218546542319</c:v>
                </c:pt>
                <c:pt idx="25">
                  <c:v>1.6107050298380221</c:v>
                </c:pt>
                <c:pt idx="26">
                  <c:v>1.5419891053152857</c:v>
                </c:pt>
                <c:pt idx="27">
                  <c:v>1.5362683706070288</c:v>
                </c:pt>
                <c:pt idx="28">
                  <c:v>1.5245897277227722</c:v>
                </c:pt>
                <c:pt idx="29">
                  <c:v>1.5071971492873217</c:v>
                </c:pt>
                <c:pt idx="30">
                  <c:v>1.4934451255107997</c:v>
                </c:pt>
                <c:pt idx="31">
                  <c:v>1.4748477828311541</c:v>
                </c:pt>
                <c:pt idx="32">
                  <c:v>1.452615022172949</c:v>
                </c:pt>
                <c:pt idx="33">
                  <c:v>1.431448112569341</c:v>
                </c:pt>
                <c:pt idx="34">
                  <c:v>1.4123449279195874</c:v>
                </c:pt>
                <c:pt idx="35">
                  <c:v>1.3997485440662611</c:v>
                </c:pt>
                <c:pt idx="36">
                  <c:v>1.3819131812420786</c:v>
                </c:pt>
                <c:pt idx="37">
                  <c:v>1.3728511668321748</c:v>
                </c:pt>
                <c:pt idx="38">
                  <c:v>1.3659260114202405</c:v>
                </c:pt>
                <c:pt idx="39">
                  <c:v>1.3610486935866983</c:v>
                </c:pt>
                <c:pt idx="40">
                  <c:v>1.3412196082976011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D5-4234-AD2A-11FF23B48354}"/>
            </c:ext>
          </c:extLst>
        </c:ser>
        <c:ser>
          <c:idx val="4"/>
          <c:order val="4"/>
          <c:tx>
            <c:strRef>
              <c:f>AreaPerLab!$D$27</c:f>
              <c:strCache>
                <c:ptCount val="1"/>
                <c:pt idx="0">
                  <c:v>Mauritius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AreaPerLab!$G$27:$AU$27</c:f>
              <c:numCache>
                <c:formatCode>General</c:formatCode>
                <c:ptCount val="41"/>
                <c:pt idx="0">
                  <c:v>1.1555662025316455</c:v>
                </c:pt>
                <c:pt idx="1">
                  <c:v>1.190039625</c:v>
                </c:pt>
                <c:pt idx="2">
                  <c:v>1.130970731707317</c:v>
                </c:pt>
                <c:pt idx="3">
                  <c:v>1.1273953012048195</c:v>
                </c:pt>
                <c:pt idx="4">
                  <c:v>1.1199746428571429</c:v>
                </c:pt>
                <c:pt idx="5">
                  <c:v>1.116564642857143</c:v>
                </c:pt>
                <c:pt idx="6">
                  <c:v>1.0879577647058825</c:v>
                </c:pt>
                <c:pt idx="7">
                  <c:v>1.0664364705882354</c:v>
                </c:pt>
                <c:pt idx="8">
                  <c:v>1.0490291860465117</c:v>
                </c:pt>
                <c:pt idx="9">
                  <c:v>1.0577452325581396</c:v>
                </c:pt>
                <c:pt idx="10">
                  <c:v>1.0484520689655172</c:v>
                </c:pt>
                <c:pt idx="11">
                  <c:v>1.0448817241379309</c:v>
                </c:pt>
                <c:pt idx="12">
                  <c:v>1.0373410227272728</c:v>
                </c:pt>
                <c:pt idx="13">
                  <c:v>1.0242852808988765</c:v>
                </c:pt>
                <c:pt idx="14">
                  <c:v>1.0252836666666667</c:v>
                </c:pt>
                <c:pt idx="15">
                  <c:v>1.027123</c:v>
                </c:pt>
                <c:pt idx="16">
                  <c:v>1.0243694505494507</c:v>
                </c:pt>
                <c:pt idx="17">
                  <c:v>1.008180652173913</c:v>
                </c:pt>
                <c:pt idx="18">
                  <c:v>0.97065000000000001</c:v>
                </c:pt>
                <c:pt idx="19">
                  <c:v>0.96467999999999998</c:v>
                </c:pt>
                <c:pt idx="20">
                  <c:v>0.97046464646464647</c:v>
                </c:pt>
                <c:pt idx="21">
                  <c:v>1.0019484536082475</c:v>
                </c:pt>
                <c:pt idx="22">
                  <c:v>1.0243723404255318</c:v>
                </c:pt>
                <c:pt idx="23">
                  <c:v>1.0508913043478261</c:v>
                </c:pt>
                <c:pt idx="24">
                  <c:v>1.0728555555555555</c:v>
                </c:pt>
                <c:pt idx="25">
                  <c:v>1.087629213483146</c:v>
                </c:pt>
                <c:pt idx="26">
                  <c:v>1.1085232558139535</c:v>
                </c:pt>
                <c:pt idx="27">
                  <c:v>1.1248095238095237</c:v>
                </c:pt>
                <c:pt idx="28">
                  <c:v>1.1641111111111111</c:v>
                </c:pt>
                <c:pt idx="29">
                  <c:v>1.2553466666666666</c:v>
                </c:pt>
                <c:pt idx="30">
                  <c:v>1.2468133333333333</c:v>
                </c:pt>
                <c:pt idx="31">
                  <c:v>1.2620675675675677</c:v>
                </c:pt>
                <c:pt idx="32">
                  <c:v>1.2487567567567568</c:v>
                </c:pt>
                <c:pt idx="33">
                  <c:v>1.2558904109589042</c:v>
                </c:pt>
                <c:pt idx="34">
                  <c:v>1.3104492753623189</c:v>
                </c:pt>
                <c:pt idx="35">
                  <c:v>1.3063823529411764</c:v>
                </c:pt>
                <c:pt idx="36">
                  <c:v>1.3592727272727272</c:v>
                </c:pt>
                <c:pt idx="37">
                  <c:v>1.4006769230769232</c:v>
                </c:pt>
                <c:pt idx="38">
                  <c:v>1.37146875</c:v>
                </c:pt>
                <c:pt idx="39">
                  <c:v>1.4150634920634921</c:v>
                </c:pt>
                <c:pt idx="40">
                  <c:v>1.4514032258064515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D5-4234-AD2A-11FF23B48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91328"/>
        <c:axId val="103893632"/>
      </c:lineChart>
      <c:catAx>
        <c:axId val="1038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8936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0389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Ha / worker</a:t>
                </a:r>
              </a:p>
            </c:rich>
          </c:tx>
          <c:layout>
            <c:manualLayout>
              <c:xMode val="edge"/>
              <c:yMode val="edge"/>
              <c:x val="1.4311270125223614E-2"/>
              <c:y val="0.395043731778425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8913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143112701252239"/>
          <c:y val="0.47667638483965014"/>
          <c:w val="0.19141323792486586"/>
          <c:h val="0.154518950437317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4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Land-Labour Ratios</a:t>
            </a:r>
          </a:p>
        </c:rich>
      </c:tx>
      <c:layout>
        <c:manualLayout>
          <c:xMode val="edge"/>
          <c:yMode val="edge"/>
          <c:x val="0.30116203303005351"/>
          <c:y val="2.765647743813682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77042034114264"/>
          <c:y val="0.19359561726087335"/>
          <c:w val="0.68900864420018237"/>
          <c:h val="0.71906943554038671"/>
        </c:manualLayout>
      </c:layout>
      <c:lineChart>
        <c:grouping val="standard"/>
        <c:varyColors val="0"/>
        <c:ser>
          <c:idx val="0"/>
          <c:order val="0"/>
          <c:tx>
            <c:strRef>
              <c:f>AreaPerLab!$D$29</c:f>
              <c:strCache>
                <c:ptCount val="1"/>
                <c:pt idx="0">
                  <c:v>Namibia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AreaPerLab!$G$1:$AU$1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AreaPerLab!$G$29:$AU$29</c:f>
              <c:numCache>
                <c:formatCode>General</c:formatCode>
                <c:ptCount val="41"/>
                <c:pt idx="0">
                  <c:v>241.56243626843045</c:v>
                </c:pt>
                <c:pt idx="1">
                  <c:v>239.25235404896421</c:v>
                </c:pt>
                <c:pt idx="2">
                  <c:v>236.9631687075933</c:v>
                </c:pt>
                <c:pt idx="3">
                  <c:v>234.79158968591855</c:v>
                </c:pt>
                <c:pt idx="4">
                  <c:v>232.67848332935463</c:v>
                </c:pt>
                <c:pt idx="5">
                  <c:v>230.58202601497831</c:v>
                </c:pt>
                <c:pt idx="6">
                  <c:v>228.52271603009709</c:v>
                </c:pt>
                <c:pt idx="7">
                  <c:v>226.47728503985761</c:v>
                </c:pt>
                <c:pt idx="8">
                  <c:v>224.46887542500701</c:v>
                </c:pt>
                <c:pt idx="9">
                  <c:v>222.45628436066986</c:v>
                </c:pt>
                <c:pt idx="10">
                  <c:v>220.54300062774641</c:v>
                </c:pt>
                <c:pt idx="11">
                  <c:v>218.61305657184101</c:v>
                </c:pt>
                <c:pt idx="12">
                  <c:v>216.73781856758694</c:v>
                </c:pt>
                <c:pt idx="13">
                  <c:v>214.87536380756717</c:v>
                </c:pt>
                <c:pt idx="14">
                  <c:v>213.99398499902594</c:v>
                </c:pt>
                <c:pt idx="15">
                  <c:v>214.0029466199104</c:v>
                </c:pt>
                <c:pt idx="16">
                  <c:v>214.04887492694331</c:v>
                </c:pt>
                <c:pt idx="17">
                  <c:v>214.98111869298307</c:v>
                </c:pt>
                <c:pt idx="18">
                  <c:v>215.01093257025457</c:v>
                </c:pt>
                <c:pt idx="19">
                  <c:v>215.96949152542373</c:v>
                </c:pt>
                <c:pt idx="20">
                  <c:v>215.9768361581921</c:v>
                </c:pt>
                <c:pt idx="21">
                  <c:v>214.79775280898878</c:v>
                </c:pt>
                <c:pt idx="22">
                  <c:v>213.63798882681564</c:v>
                </c:pt>
                <c:pt idx="23">
                  <c:v>211.29005524861878</c:v>
                </c:pt>
                <c:pt idx="24">
                  <c:v>207.76032608695652</c:v>
                </c:pt>
                <c:pt idx="25">
                  <c:v>201.23857894736841</c:v>
                </c:pt>
                <c:pt idx="26">
                  <c:v>194.06345177664974</c:v>
                </c:pt>
                <c:pt idx="27">
                  <c:v>187.48117156862745</c:v>
                </c:pt>
                <c:pt idx="28">
                  <c:v>180.44534433962264</c:v>
                </c:pt>
                <c:pt idx="29">
                  <c:v>174.66833789954339</c:v>
                </c:pt>
                <c:pt idx="30">
                  <c:v>170.75273214285716</c:v>
                </c:pt>
                <c:pt idx="31">
                  <c:v>168.41497356828194</c:v>
                </c:pt>
                <c:pt idx="32">
                  <c:v>165.57199567099568</c:v>
                </c:pt>
                <c:pt idx="33">
                  <c:v>164.04746153846153</c:v>
                </c:pt>
                <c:pt idx="34">
                  <c:v>163.93436752136753</c:v>
                </c:pt>
                <c:pt idx="35">
                  <c:v>163.27072765957448</c:v>
                </c:pt>
                <c:pt idx="36">
                  <c:v>162.02881012658227</c:v>
                </c:pt>
                <c:pt idx="37">
                  <c:v>157.70347325102881</c:v>
                </c:pt>
                <c:pt idx="38">
                  <c:v>154.65011290322582</c:v>
                </c:pt>
                <c:pt idx="39">
                  <c:v>151.68615019762845</c:v>
                </c:pt>
                <c:pt idx="40">
                  <c:v>150.91429921259842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B-4582-9E3E-CA7DEFD32653}"/>
            </c:ext>
          </c:extLst>
        </c:ser>
        <c:ser>
          <c:idx val="1"/>
          <c:order val="1"/>
          <c:tx>
            <c:strRef>
              <c:f>AreaPerLab!$D$26</c:f>
              <c:strCache>
                <c:ptCount val="1"/>
                <c:pt idx="0">
                  <c:v>Mauritania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AreaPerLab!$G$26:$AU$26</c:f>
              <c:numCache>
                <c:formatCode>General</c:formatCode>
                <c:ptCount val="41"/>
                <c:pt idx="0">
                  <c:v>110.87981825378499</c:v>
                </c:pt>
                <c:pt idx="1">
                  <c:v>109.3388392857143</c:v>
                </c:pt>
                <c:pt idx="2">
                  <c:v>108.13934238661516</c:v>
                </c:pt>
                <c:pt idx="3">
                  <c:v>106.91893802918392</c:v>
                </c:pt>
                <c:pt idx="4">
                  <c:v>105.64355030946804</c:v>
                </c:pt>
                <c:pt idx="5">
                  <c:v>104.11157857813451</c:v>
                </c:pt>
                <c:pt idx="6">
                  <c:v>102.98421805880822</c:v>
                </c:pt>
                <c:pt idx="7">
                  <c:v>101.63981884112715</c:v>
                </c:pt>
                <c:pt idx="8">
                  <c:v>100.43568504900132</c:v>
                </c:pt>
                <c:pt idx="9">
                  <c:v>99.110773717467197</c:v>
                </c:pt>
                <c:pt idx="10">
                  <c:v>98.30530778481598</c:v>
                </c:pt>
                <c:pt idx="11">
                  <c:v>97.325433013834243</c:v>
                </c:pt>
                <c:pt idx="12">
                  <c:v>96.502416065189863</c:v>
                </c:pt>
                <c:pt idx="13">
                  <c:v>95.812932684069224</c:v>
                </c:pt>
                <c:pt idx="14">
                  <c:v>95.149211127670142</c:v>
                </c:pt>
                <c:pt idx="15">
                  <c:v>94.495920544002701</c:v>
                </c:pt>
                <c:pt idx="16">
                  <c:v>93.924457642092861</c:v>
                </c:pt>
                <c:pt idx="17">
                  <c:v>93.489857254377156</c:v>
                </c:pt>
                <c:pt idx="18">
                  <c:v>92.931539015839135</c:v>
                </c:pt>
                <c:pt idx="19">
                  <c:v>92.386503512880566</c:v>
                </c:pt>
                <c:pt idx="20">
                  <c:v>92.027969696969691</c:v>
                </c:pt>
                <c:pt idx="21">
                  <c:v>91.37664351851852</c:v>
                </c:pt>
                <c:pt idx="22">
                  <c:v>90.86862903225807</c:v>
                </c:pt>
                <c:pt idx="23">
                  <c:v>90.456956422018351</c:v>
                </c:pt>
                <c:pt idx="24">
                  <c:v>90.406201372997714</c:v>
                </c:pt>
                <c:pt idx="25">
                  <c:v>90.437528604118995</c:v>
                </c:pt>
                <c:pt idx="26">
                  <c:v>90.370274599542327</c:v>
                </c:pt>
                <c:pt idx="27">
                  <c:v>90.495588100686504</c:v>
                </c:pt>
                <c:pt idx="28">
                  <c:v>90.699591743119271</c:v>
                </c:pt>
                <c:pt idx="29">
                  <c:v>90.674636781609195</c:v>
                </c:pt>
                <c:pt idx="30">
                  <c:v>88.377592841163306</c:v>
                </c:pt>
                <c:pt idx="31">
                  <c:v>86.006200435729852</c:v>
                </c:pt>
                <c:pt idx="32">
                  <c:v>83.971961783439497</c:v>
                </c:pt>
                <c:pt idx="33">
                  <c:v>82.189515527950306</c:v>
                </c:pt>
                <c:pt idx="34">
                  <c:v>80.006885080645162</c:v>
                </c:pt>
                <c:pt idx="35">
                  <c:v>77.804215686274503</c:v>
                </c:pt>
                <c:pt idx="36">
                  <c:v>75.600221374045802</c:v>
                </c:pt>
                <c:pt idx="37">
                  <c:v>73.535146567718002</c:v>
                </c:pt>
                <c:pt idx="38">
                  <c:v>71.484965703971113</c:v>
                </c:pt>
                <c:pt idx="39">
                  <c:v>69.441535087719302</c:v>
                </c:pt>
                <c:pt idx="40">
                  <c:v>67.546124573378833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B-4582-9E3E-CA7DEFD32653}"/>
            </c:ext>
          </c:extLst>
        </c:ser>
        <c:ser>
          <c:idx val="2"/>
          <c:order val="2"/>
          <c:tx>
            <c:strRef>
              <c:f>AreaPerLab!$D$44</c:f>
              <c:strCache>
                <c:ptCount val="1"/>
                <c:pt idx="0">
                  <c:v>Sudan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AreaPerLab!$G$44:$AU$44</c:f>
              <c:numCache>
                <c:formatCode>General</c:formatCode>
                <c:ptCount val="41"/>
                <c:pt idx="0">
                  <c:v>29.401383251504104</c:v>
                </c:pt>
                <c:pt idx="1">
                  <c:v>29.139782706357565</c:v>
                </c:pt>
                <c:pt idx="2">
                  <c:v>28.88499742333439</c:v>
                </c:pt>
                <c:pt idx="3">
                  <c:v>28.52566892335658</c:v>
                </c:pt>
                <c:pt idx="4">
                  <c:v>28.212638197499498</c:v>
                </c:pt>
                <c:pt idx="5">
                  <c:v>27.867507155220338</c:v>
                </c:pt>
                <c:pt idx="6">
                  <c:v>27.777071325196797</c:v>
                </c:pt>
                <c:pt idx="7">
                  <c:v>27.202686736640988</c:v>
                </c:pt>
                <c:pt idx="8">
                  <c:v>27.05952434879157</c:v>
                </c:pt>
                <c:pt idx="9">
                  <c:v>26.846124275710192</c:v>
                </c:pt>
                <c:pt idx="10">
                  <c:v>26.460852443584617</c:v>
                </c:pt>
                <c:pt idx="11">
                  <c:v>26.117310569908781</c:v>
                </c:pt>
                <c:pt idx="12">
                  <c:v>25.727625450604222</c:v>
                </c:pt>
                <c:pt idx="13">
                  <c:v>25.270122685267868</c:v>
                </c:pt>
                <c:pt idx="14">
                  <c:v>24.94502817783669</c:v>
                </c:pt>
                <c:pt idx="15">
                  <c:v>24.439931362700719</c:v>
                </c:pt>
                <c:pt idx="16">
                  <c:v>24.087112445034716</c:v>
                </c:pt>
                <c:pt idx="17">
                  <c:v>23.56550986924189</c:v>
                </c:pt>
                <c:pt idx="18">
                  <c:v>22.875043886642381</c:v>
                </c:pt>
                <c:pt idx="19">
                  <c:v>22.508804768041237</c:v>
                </c:pt>
                <c:pt idx="20">
                  <c:v>22.107070475396164</c:v>
                </c:pt>
                <c:pt idx="21">
                  <c:v>21.190035208417644</c:v>
                </c:pt>
                <c:pt idx="22">
                  <c:v>20.756905463836478</c:v>
                </c:pt>
                <c:pt idx="23">
                  <c:v>20.547775219512197</c:v>
                </c:pt>
                <c:pt idx="24">
                  <c:v>21.301046999417363</c:v>
                </c:pt>
                <c:pt idx="25">
                  <c:v>21.714370736434109</c:v>
                </c:pt>
                <c:pt idx="26">
                  <c:v>21.749032170542634</c:v>
                </c:pt>
                <c:pt idx="27">
                  <c:v>23.079859914629413</c:v>
                </c:pt>
                <c:pt idx="28">
                  <c:v>22.925548349514564</c:v>
                </c:pt>
                <c:pt idx="29">
                  <c:v>22.387064259367111</c:v>
                </c:pt>
                <c:pt idx="30">
                  <c:v>22.49915193002472</c:v>
                </c:pt>
                <c:pt idx="31">
                  <c:v>22.763245754805002</c:v>
                </c:pt>
                <c:pt idx="32">
                  <c:v>22.239569694740712</c:v>
                </c:pt>
                <c:pt idx="33">
                  <c:v>22.482672727272728</c:v>
                </c:pt>
                <c:pt idx="34">
                  <c:v>21.625455208333332</c:v>
                </c:pt>
                <c:pt idx="35">
                  <c:v>21.368192607663616</c:v>
                </c:pt>
                <c:pt idx="36">
                  <c:v>21.389686120401336</c:v>
                </c:pt>
                <c:pt idx="37">
                  <c:v>21.04277997690912</c:v>
                </c:pt>
                <c:pt idx="38">
                  <c:v>20.585622395833333</c:v>
                </c:pt>
                <c:pt idx="39">
                  <c:v>20.251349991965292</c:v>
                </c:pt>
                <c:pt idx="40">
                  <c:v>20.386298775640007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B-4582-9E3E-CA7DEFD32653}"/>
            </c:ext>
          </c:extLst>
        </c:ser>
        <c:ser>
          <c:idx val="4"/>
          <c:order val="3"/>
          <c:tx>
            <c:strRef>
              <c:f>AreaPerLab!$D$27</c:f>
              <c:strCache>
                <c:ptCount val="1"/>
                <c:pt idx="0">
                  <c:v>Mauritius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AreaPerLab!$G$27:$AU$27</c:f>
              <c:numCache>
                <c:formatCode>General</c:formatCode>
                <c:ptCount val="41"/>
                <c:pt idx="0">
                  <c:v>1.1555662025316455</c:v>
                </c:pt>
                <c:pt idx="1">
                  <c:v>1.190039625</c:v>
                </c:pt>
                <c:pt idx="2">
                  <c:v>1.130970731707317</c:v>
                </c:pt>
                <c:pt idx="3">
                  <c:v>1.1273953012048195</c:v>
                </c:pt>
                <c:pt idx="4">
                  <c:v>1.1199746428571429</c:v>
                </c:pt>
                <c:pt idx="5">
                  <c:v>1.116564642857143</c:v>
                </c:pt>
                <c:pt idx="6">
                  <c:v>1.0879577647058825</c:v>
                </c:pt>
                <c:pt idx="7">
                  <c:v>1.0664364705882354</c:v>
                </c:pt>
                <c:pt idx="8">
                  <c:v>1.0490291860465117</c:v>
                </c:pt>
                <c:pt idx="9">
                  <c:v>1.0577452325581396</c:v>
                </c:pt>
                <c:pt idx="10">
                  <c:v>1.0484520689655172</c:v>
                </c:pt>
                <c:pt idx="11">
                  <c:v>1.0448817241379309</c:v>
                </c:pt>
                <c:pt idx="12">
                  <c:v>1.0373410227272728</c:v>
                </c:pt>
                <c:pt idx="13">
                  <c:v>1.0242852808988765</c:v>
                </c:pt>
                <c:pt idx="14">
                  <c:v>1.0252836666666667</c:v>
                </c:pt>
                <c:pt idx="15">
                  <c:v>1.027123</c:v>
                </c:pt>
                <c:pt idx="16">
                  <c:v>1.0243694505494507</c:v>
                </c:pt>
                <c:pt idx="17">
                  <c:v>1.008180652173913</c:v>
                </c:pt>
                <c:pt idx="18">
                  <c:v>0.97065000000000001</c:v>
                </c:pt>
                <c:pt idx="19">
                  <c:v>0.96467999999999998</c:v>
                </c:pt>
                <c:pt idx="20">
                  <c:v>0.97046464646464647</c:v>
                </c:pt>
                <c:pt idx="21">
                  <c:v>1.0019484536082475</c:v>
                </c:pt>
                <c:pt idx="22">
                  <c:v>1.0243723404255318</c:v>
                </c:pt>
                <c:pt idx="23">
                  <c:v>1.0508913043478261</c:v>
                </c:pt>
                <c:pt idx="24">
                  <c:v>1.0728555555555555</c:v>
                </c:pt>
                <c:pt idx="25">
                  <c:v>1.087629213483146</c:v>
                </c:pt>
                <c:pt idx="26">
                  <c:v>1.1085232558139535</c:v>
                </c:pt>
                <c:pt idx="27">
                  <c:v>1.1248095238095237</c:v>
                </c:pt>
                <c:pt idx="28">
                  <c:v>1.1641111111111111</c:v>
                </c:pt>
                <c:pt idx="29">
                  <c:v>1.2553466666666666</c:v>
                </c:pt>
                <c:pt idx="30">
                  <c:v>1.2468133333333333</c:v>
                </c:pt>
                <c:pt idx="31">
                  <c:v>1.2620675675675677</c:v>
                </c:pt>
                <c:pt idx="32">
                  <c:v>1.2487567567567568</c:v>
                </c:pt>
                <c:pt idx="33">
                  <c:v>1.2558904109589042</c:v>
                </c:pt>
                <c:pt idx="34">
                  <c:v>1.3104492753623189</c:v>
                </c:pt>
                <c:pt idx="35">
                  <c:v>1.3063823529411764</c:v>
                </c:pt>
                <c:pt idx="36">
                  <c:v>1.3592727272727272</c:v>
                </c:pt>
                <c:pt idx="37">
                  <c:v>1.4006769230769232</c:v>
                </c:pt>
                <c:pt idx="38">
                  <c:v>1.37146875</c:v>
                </c:pt>
                <c:pt idx="39">
                  <c:v>1.4150634920634921</c:v>
                </c:pt>
                <c:pt idx="40">
                  <c:v>1.4514032258064515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BB-4582-9E3E-CA7DEFD32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268928"/>
        <c:axId val="104271232"/>
      </c:lineChart>
      <c:catAx>
        <c:axId val="10426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2712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04271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Ha / worker</a:t>
                </a:r>
              </a:p>
            </c:rich>
          </c:tx>
          <c:layout>
            <c:manualLayout>
              <c:xMode val="edge"/>
              <c:yMode val="edge"/>
              <c:x val="1.4298480786416443E-2"/>
              <c:y val="0.39592491986536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2689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160923584283861"/>
          <c:y val="0.49199494168032493"/>
          <c:w val="0.19124236816242468"/>
          <c:h val="0.1237264992530955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610</xdr:row>
      <xdr:rowOff>95250</xdr:rowOff>
    </xdr:from>
    <xdr:to>
      <xdr:col>25</xdr:col>
      <xdr:colOff>0</xdr:colOff>
      <xdr:row>653</xdr:row>
      <xdr:rowOff>114300</xdr:rowOff>
    </xdr:to>
    <xdr:grpSp>
      <xdr:nvGrpSpPr>
        <xdr:cNvPr id="1179" name="Group 122">
          <a:extLst>
            <a:ext uri="{FF2B5EF4-FFF2-40B4-BE49-F238E27FC236}">
              <a16:creationId xmlns:a16="http://schemas.microsoft.com/office/drawing/2014/main" id="{00000000-0008-0000-0200-00009B040000}"/>
            </a:ext>
          </a:extLst>
        </xdr:cNvPr>
        <xdr:cNvGrpSpPr>
          <a:grpSpLocks/>
        </xdr:cNvGrpSpPr>
      </xdr:nvGrpSpPr>
      <xdr:grpSpPr bwMode="auto">
        <a:xfrm>
          <a:off x="9420225" y="99117150"/>
          <a:ext cx="14439900" cy="6981825"/>
          <a:chOff x="1045" y="7717"/>
          <a:chExt cx="872" cy="733"/>
        </a:xfrm>
      </xdr:grpSpPr>
      <xdr:grpSp>
        <xdr:nvGrpSpPr>
          <xdr:cNvPr id="1200" name="Group 121">
            <a:extLst>
              <a:ext uri="{FF2B5EF4-FFF2-40B4-BE49-F238E27FC236}">
                <a16:creationId xmlns:a16="http://schemas.microsoft.com/office/drawing/2014/main" id="{00000000-0008-0000-0200-0000B0040000}"/>
              </a:ext>
            </a:extLst>
          </xdr:cNvPr>
          <xdr:cNvGrpSpPr>
            <a:grpSpLocks/>
          </xdr:cNvGrpSpPr>
        </xdr:nvGrpSpPr>
        <xdr:grpSpPr bwMode="auto">
          <a:xfrm>
            <a:off x="1045" y="7717"/>
            <a:ext cx="872" cy="733"/>
            <a:chOff x="1045" y="7717"/>
            <a:chExt cx="872" cy="733"/>
          </a:xfrm>
        </xdr:grpSpPr>
        <xdr:graphicFrame macro="">
          <xdr:nvGraphicFramePr>
            <xdr:cNvPr id="1203" name="Chart 5">
              <a:extLst>
                <a:ext uri="{FF2B5EF4-FFF2-40B4-BE49-F238E27FC236}">
                  <a16:creationId xmlns:a16="http://schemas.microsoft.com/office/drawing/2014/main" id="{00000000-0008-0000-0200-0000B3040000}"/>
                </a:ext>
              </a:extLst>
            </xdr:cNvPr>
            <xdr:cNvGraphicFramePr>
              <a:graphicFrameLocks/>
            </xdr:cNvGraphicFramePr>
          </xdr:nvGraphicFramePr>
          <xdr:xfrm>
            <a:off x="1045" y="7717"/>
            <a:ext cx="872" cy="73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1034" name="Text Box 10">
              <a:extLst>
                <a:ext uri="{FF2B5EF4-FFF2-40B4-BE49-F238E27FC236}">
                  <a16:creationId xmlns:a16="http://schemas.microsoft.com/office/drawing/2014/main" id="{00000000-0008-0000-0200-00000A0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32" y="7840"/>
              <a:ext cx="98" cy="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Caribbean</a:t>
              </a:r>
            </a:p>
          </xdr:txBody>
        </xdr:sp>
        <xdr:sp macro="" textlink="">
          <xdr:nvSpPr>
            <xdr:cNvPr id="1037" name="Text Box 13">
              <a:extLst>
                <a:ext uri="{FF2B5EF4-FFF2-40B4-BE49-F238E27FC236}">
                  <a16:creationId xmlns:a16="http://schemas.microsoft.com/office/drawing/2014/main" id="{00000000-0008-0000-0200-00000D0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53" y="7944"/>
              <a:ext cx="127" cy="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Mesoamerica</a:t>
              </a:r>
            </a:p>
          </xdr:txBody>
        </xdr:sp>
        <xdr:sp macro="" textlink="">
          <xdr:nvSpPr>
            <xdr:cNvPr id="1038" name="Text Box 14">
              <a:extLst>
                <a:ext uri="{FF2B5EF4-FFF2-40B4-BE49-F238E27FC236}">
                  <a16:creationId xmlns:a16="http://schemas.microsoft.com/office/drawing/2014/main" id="{00000000-0008-0000-0200-00000E0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475" y="7992"/>
              <a:ext cx="68" cy="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Mexico</a:t>
              </a:r>
            </a:p>
          </xdr:txBody>
        </xdr:sp>
        <xdr:sp macro="" textlink="">
          <xdr:nvSpPr>
            <xdr:cNvPr id="1039" name="Text Box 15">
              <a:extLst>
                <a:ext uri="{FF2B5EF4-FFF2-40B4-BE49-F238E27FC236}">
                  <a16:creationId xmlns:a16="http://schemas.microsoft.com/office/drawing/2014/main" id="{00000000-0008-0000-0200-00000F0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83" y="7977"/>
              <a:ext cx="64" cy="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Brazil</a:t>
              </a:r>
            </a:p>
          </xdr:txBody>
        </xdr:sp>
        <xdr:sp macro="" textlink="">
          <xdr:nvSpPr>
            <xdr:cNvPr id="1040" name="Text Box 16">
              <a:extLst>
                <a:ext uri="{FF2B5EF4-FFF2-40B4-BE49-F238E27FC236}">
                  <a16:creationId xmlns:a16="http://schemas.microsoft.com/office/drawing/2014/main" id="{00000000-0008-0000-0200-0000100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00" y="8297"/>
              <a:ext cx="160" cy="3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Andean Countries</a:t>
              </a:r>
            </a:p>
          </xdr:txBody>
        </xdr:sp>
        <xdr:sp macro="" textlink="">
          <xdr:nvSpPr>
            <xdr:cNvPr id="1041" name="Text Box 17">
              <a:extLst>
                <a:ext uri="{FF2B5EF4-FFF2-40B4-BE49-F238E27FC236}">
                  <a16:creationId xmlns:a16="http://schemas.microsoft.com/office/drawing/2014/main" id="{00000000-0008-0000-0200-0000110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732" y="8088"/>
              <a:ext cx="129" cy="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Southern Cone</a:t>
              </a:r>
            </a:p>
          </xdr:txBody>
        </xdr:sp>
        <xdr:sp macro="" textlink="">
          <xdr:nvSpPr>
            <xdr:cNvPr id="1042" name="Text Box 18">
              <a:extLst>
                <a:ext uri="{FF2B5EF4-FFF2-40B4-BE49-F238E27FC236}">
                  <a16:creationId xmlns:a16="http://schemas.microsoft.com/office/drawing/2014/main" id="{00000000-0008-0000-0200-0000120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479" y="8132"/>
              <a:ext cx="62" cy="2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LAC</a:t>
              </a:r>
            </a:p>
          </xdr:txBody>
        </xdr:sp>
      </xdr:grpSp>
      <xdr:sp macro="" textlink="">
        <xdr:nvSpPr>
          <xdr:cNvPr id="1059" name="Text Box 35">
            <a:extLst>
              <a:ext uri="{FF2B5EF4-FFF2-40B4-BE49-F238E27FC236}">
                <a16:creationId xmlns:a16="http://schemas.microsoft.com/office/drawing/2014/main" id="{00000000-0008-0000-0200-000023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29" y="8374"/>
            <a:ext cx="783" cy="2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700                               1,000                                  1,800                                3,000                                  5,000                                 8,100                               13,500                   </a:t>
            </a:r>
          </a:p>
        </xdr:txBody>
      </xdr:sp>
      <xdr:sp macro="" textlink="">
        <xdr:nvSpPr>
          <xdr:cNvPr id="1062" name="Text Box 38">
            <a:extLst>
              <a:ext uri="{FF2B5EF4-FFF2-40B4-BE49-F238E27FC236}">
                <a16:creationId xmlns:a16="http://schemas.microsoft.com/office/drawing/2014/main" id="{00000000-0008-0000-0200-000026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07" y="7796"/>
            <a:ext cx="27" cy="57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0" tIns="22860" rIns="27432" bIns="0" anchor="t" upright="1"/>
          <a:lstStyle/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700</a:t>
            </a: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400</a:t>
            </a: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245</a:t>
            </a: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150</a:t>
            </a: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95</a:t>
            </a: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55</a:t>
            </a:r>
          </a:p>
        </xdr:txBody>
      </xdr:sp>
    </xdr:grpSp>
    <xdr:clientData/>
  </xdr:twoCellAnchor>
  <xdr:twoCellAnchor>
    <xdr:from>
      <xdr:col>13</xdr:col>
      <xdr:colOff>103215</xdr:colOff>
      <xdr:row>564</xdr:row>
      <xdr:rowOff>28575</xdr:rowOff>
    </xdr:from>
    <xdr:to>
      <xdr:col>26</xdr:col>
      <xdr:colOff>276223</xdr:colOff>
      <xdr:row>602</xdr:row>
      <xdr:rowOff>104775</xdr:rowOff>
    </xdr:to>
    <xdr:grpSp>
      <xdr:nvGrpSpPr>
        <xdr:cNvPr id="1180" name="Group 120">
          <a:extLst>
            <a:ext uri="{FF2B5EF4-FFF2-40B4-BE49-F238E27FC236}">
              <a16:creationId xmlns:a16="http://schemas.microsoft.com/office/drawing/2014/main" id="{00000000-0008-0000-0200-00009C040000}"/>
            </a:ext>
          </a:extLst>
        </xdr:cNvPr>
        <xdr:cNvGrpSpPr>
          <a:grpSpLocks/>
        </xdr:cNvGrpSpPr>
      </xdr:nvGrpSpPr>
      <xdr:grpSpPr bwMode="auto">
        <a:xfrm>
          <a:off x="11390340" y="91601925"/>
          <a:ext cx="13793758" cy="6229350"/>
          <a:chOff x="1154" y="6928"/>
          <a:chExt cx="856" cy="654"/>
        </a:xfrm>
      </xdr:grpSpPr>
      <xdr:graphicFrame macro="">
        <xdr:nvGraphicFramePr>
          <xdr:cNvPr id="1184" name="Chart 9">
            <a:extLst>
              <a:ext uri="{FF2B5EF4-FFF2-40B4-BE49-F238E27FC236}">
                <a16:creationId xmlns:a16="http://schemas.microsoft.com/office/drawing/2014/main" id="{00000000-0008-0000-0200-0000A0040000}"/>
              </a:ext>
            </a:extLst>
          </xdr:cNvPr>
          <xdr:cNvGraphicFramePr>
            <a:graphicFrameLocks/>
          </xdr:cNvGraphicFramePr>
        </xdr:nvGraphicFramePr>
        <xdr:xfrm>
          <a:off x="1199" y="6928"/>
          <a:ext cx="811" cy="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055" name="Text Box 31">
            <a:extLst>
              <a:ext uri="{FF2B5EF4-FFF2-40B4-BE49-F238E27FC236}">
                <a16:creationId xmlns:a16="http://schemas.microsoft.com/office/drawing/2014/main" id="{00000000-0008-0000-0200-00001F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54" y="6998"/>
            <a:ext cx="37" cy="48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4200</a:t>
            </a: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1200</a:t>
            </a: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400</a:t>
            </a: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150</a:t>
            </a: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55</a:t>
            </a: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20</a:t>
            </a:r>
          </a:p>
        </xdr:txBody>
      </xdr:sp>
      <xdr:sp macro="" textlink="">
        <xdr:nvSpPr>
          <xdr:cNvPr id="1058" name="Text Box 34">
            <a:extLst>
              <a:ext uri="{FF2B5EF4-FFF2-40B4-BE49-F238E27FC236}">
                <a16:creationId xmlns:a16="http://schemas.microsoft.com/office/drawing/2014/main" id="{00000000-0008-0000-0200-000022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56" y="7562"/>
            <a:ext cx="730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250                                700                                1,800                              5,000                             15,000                            40,000                       100,000</a:t>
            </a:r>
          </a:p>
        </xdr:txBody>
      </xdr:sp>
    </xdr:grpSp>
    <xdr:clientData/>
  </xdr:twoCellAnchor>
  <xdr:twoCellAnchor>
    <xdr:from>
      <xdr:col>10</xdr:col>
      <xdr:colOff>590550</xdr:colOff>
      <xdr:row>464</xdr:row>
      <xdr:rowOff>123825</xdr:rowOff>
    </xdr:from>
    <xdr:to>
      <xdr:col>25</xdr:col>
      <xdr:colOff>171450</xdr:colOff>
      <xdr:row>494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1.14614E-7</cdr:x>
      <cdr:y>0.14688</cdr:y>
    </cdr:from>
    <cdr:to>
      <cdr:x>0.0393</cdr:x>
      <cdr:y>0.95573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2C19CF-93C7-4952-BEE7-33DC76CD6F60}"/>
            </a:ext>
          </a:extLst>
        </cdr:cNvPr>
        <cdr:cNvSpPr txBox="1"/>
      </cdr:nvSpPr>
      <cdr:spPr>
        <a:xfrm xmlns:a="http://schemas.openxmlformats.org/drawingml/2006/main" rot="16200000">
          <a:off x="-1743075" y="2438401"/>
          <a:ext cx="3829051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Agricultural Output </a:t>
          </a:r>
          <a:r>
            <a:rPr lang="en-US" sz="1100" b="1" baseline="0"/>
            <a:t> per Hectare </a:t>
          </a:r>
          <a:r>
            <a:rPr lang="en-US" sz="1100" b="1"/>
            <a:t>(Int.</a:t>
          </a:r>
          <a:r>
            <a:rPr lang="en-US" sz="1100" b="1" baseline="0"/>
            <a:t> 2004-2006 </a:t>
          </a:r>
          <a:r>
            <a:rPr lang="en-US" sz="1100" b="1"/>
            <a:t>US$)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28574</xdr:rowOff>
    </xdr:from>
    <xdr:to>
      <xdr:col>12</xdr:col>
      <xdr:colOff>209550</xdr:colOff>
      <xdr:row>28</xdr:row>
      <xdr:rowOff>66675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pSpPr/>
      </xdr:nvGrpSpPr>
      <xdr:grpSpPr>
        <a:xfrm>
          <a:off x="609599" y="190499"/>
          <a:ext cx="6915151" cy="4410076"/>
          <a:chOff x="609599" y="190499"/>
          <a:chExt cx="6915151" cy="4410076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GraphicFramePr>
            <a:graphicFrameLocks/>
          </xdr:cNvGraphicFramePr>
        </xdr:nvGraphicFramePr>
        <xdr:xfrm>
          <a:off x="609599" y="190499"/>
          <a:ext cx="6915151" cy="441007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 txBox="1"/>
        </xdr:nvSpPr>
        <xdr:spPr>
          <a:xfrm>
            <a:off x="1657349" y="3952875"/>
            <a:ext cx="5381626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 400                             494                                600                                 736                                900             1100          1350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 txBox="1"/>
        </xdr:nvSpPr>
        <xdr:spPr>
          <a:xfrm>
            <a:off x="1352550" y="609601"/>
            <a:ext cx="400049" cy="338137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50" i="0"/>
              <a:t>148</a:t>
            </a:r>
          </a:p>
          <a:p>
            <a:endParaRPr lang="en-US" sz="950" i="0"/>
          </a:p>
          <a:p>
            <a:r>
              <a:rPr lang="en-US" sz="950" i="0"/>
              <a:t> </a:t>
            </a:r>
          </a:p>
          <a:p>
            <a:r>
              <a:rPr lang="en-US" sz="950" i="0"/>
              <a:t>122</a:t>
            </a:r>
          </a:p>
          <a:p>
            <a:endParaRPr lang="en-US" sz="950" i="0"/>
          </a:p>
          <a:p>
            <a:r>
              <a:rPr lang="en-US" sz="950" i="0"/>
              <a:t> </a:t>
            </a:r>
          </a:p>
          <a:p>
            <a:r>
              <a:rPr lang="en-US" sz="950" i="0"/>
              <a:t>100</a:t>
            </a:r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81</a:t>
            </a:r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67</a:t>
            </a:r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55</a:t>
            </a:r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45</a:t>
            </a:r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37</a:t>
            </a:r>
          </a:p>
          <a:p>
            <a:endParaRPr lang="en-US" sz="950" i="0"/>
          </a:p>
          <a:p>
            <a:endParaRPr lang="en-US" sz="950" i="0"/>
          </a:p>
        </xdr:txBody>
      </xdr: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0.243</cdr:x>
      <cdr:y>0.91051</cdr:y>
    </cdr:from>
    <cdr:to>
      <cdr:x>0.76087</cdr:x>
      <cdr:y>0.97974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C839156-39F1-4113-B464-0F7FDE3DB61E}"/>
            </a:ext>
          </a:extLst>
        </cdr:cNvPr>
        <cdr:cNvSpPr txBox="1"/>
      </cdr:nvSpPr>
      <cdr:spPr>
        <a:xfrm xmlns:a="http://schemas.openxmlformats.org/drawingml/2006/main">
          <a:off x="1597073" y="3755243"/>
          <a:ext cx="3403552" cy="285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Output per Worker</a:t>
          </a:r>
          <a:r>
            <a:rPr lang="en-US" sz="1100" baseline="0"/>
            <a:t> 1961 - 2009 (Int. 2004-2006 US$)</a:t>
          </a:r>
          <a:endParaRPr lang="en-US" sz="1100"/>
        </a:p>
      </cdr:txBody>
    </cdr:sp>
  </cdr:relSizeAnchor>
  <cdr:relSizeAnchor xmlns:cdr="http://schemas.openxmlformats.org/drawingml/2006/chartDrawing">
    <cdr:from>
      <cdr:x>0.05153</cdr:x>
      <cdr:y>0.03233</cdr:y>
    </cdr:from>
    <cdr:to>
      <cdr:x>0.08588</cdr:x>
      <cdr:y>0.84527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50AC661-8480-4B1E-B1FE-DAD6D628BFEB}"/>
            </a:ext>
          </a:extLst>
        </cdr:cNvPr>
        <cdr:cNvSpPr txBox="1"/>
      </cdr:nvSpPr>
      <cdr:spPr>
        <a:xfrm xmlns:a="http://schemas.openxmlformats.org/drawingml/2006/main" rot="16200000">
          <a:off x="-1162046" y="1681161"/>
          <a:ext cx="3352803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Output per Hectare  1961 - 2009 </a:t>
          </a:r>
          <a:r>
            <a:rPr lang="en-US" sz="1100" baseline="0"/>
            <a:t>(Int. 2004-2006 US$) </a:t>
          </a:r>
          <a:endParaRPr lang="en-US" sz="1100"/>
        </a:p>
      </cdr:txBody>
    </cdr:sp>
  </cdr:relSizeAnchor>
  <cdr:relSizeAnchor xmlns:cdr="http://schemas.openxmlformats.org/drawingml/2006/chartDrawing">
    <cdr:from>
      <cdr:x>0.18794</cdr:x>
      <cdr:y>0.13778</cdr:y>
    </cdr:from>
    <cdr:to>
      <cdr:x>0.37603</cdr:x>
      <cdr:y>0.19551</cdr:y>
    </cdr:to>
    <cdr:sp macro="" textlink="">
      <cdr:nvSpPr>
        <cdr:cNvPr id="4" name="TextBox 6">
          <a:extLst xmlns:a="http://schemas.openxmlformats.org/drawingml/2006/main">
            <a:ext uri="{FF2B5EF4-FFF2-40B4-BE49-F238E27FC236}">
              <a16:creationId xmlns:a16="http://schemas.microsoft.com/office/drawing/2014/main" id="{28499A94-9500-4067-A983-5CFE31B80B82}"/>
            </a:ext>
          </a:extLst>
        </cdr:cNvPr>
        <cdr:cNvSpPr txBox="1"/>
      </cdr:nvSpPr>
      <cdr:spPr>
        <a:xfrm xmlns:a="http://schemas.openxmlformats.org/drawingml/2006/main">
          <a:off x="1299621" y="607624"/>
          <a:ext cx="1300705" cy="25459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Sub-Saharan Africa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28574</xdr:rowOff>
    </xdr:from>
    <xdr:to>
      <xdr:col>13</xdr:col>
      <xdr:colOff>276225</xdr:colOff>
      <xdr:row>37</xdr:row>
      <xdr:rowOff>76200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609600" y="190499"/>
          <a:ext cx="7591425" cy="5876926"/>
          <a:chOff x="609600" y="190499"/>
          <a:chExt cx="6572250" cy="426593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609600" y="190499"/>
          <a:ext cx="6572250" cy="42659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 txBox="1"/>
        </xdr:nvSpPr>
        <xdr:spPr>
          <a:xfrm>
            <a:off x="1662046" y="3779630"/>
            <a:ext cx="5181601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300           360              450            550           665              810          1,000         1,225         1,450       1,820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 txBox="1"/>
        </xdr:nvSpPr>
        <xdr:spPr>
          <a:xfrm>
            <a:off x="1343293" y="390560"/>
            <a:ext cx="400049" cy="347818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i="0"/>
              <a:t>260</a:t>
            </a:r>
          </a:p>
          <a:p>
            <a:endParaRPr lang="en-US" sz="1100" i="0"/>
          </a:p>
          <a:p>
            <a:r>
              <a:rPr lang="en-US" sz="1100" i="0"/>
              <a:t>222</a:t>
            </a:r>
          </a:p>
          <a:p>
            <a:endParaRPr lang="en-US" sz="1100" i="0"/>
          </a:p>
          <a:p>
            <a:r>
              <a:rPr lang="en-US" sz="1100" i="0"/>
              <a:t>182</a:t>
            </a:r>
          </a:p>
          <a:p>
            <a:endParaRPr lang="en-US" sz="1100" i="0"/>
          </a:p>
          <a:p>
            <a:r>
              <a:rPr lang="en-US" sz="1100" i="0"/>
              <a:t>148</a:t>
            </a:r>
          </a:p>
          <a:p>
            <a:endParaRPr lang="en-US" sz="1100" i="0"/>
          </a:p>
          <a:p>
            <a:r>
              <a:rPr lang="en-US" sz="1100" i="0"/>
              <a:t>122</a:t>
            </a:r>
          </a:p>
          <a:p>
            <a:endParaRPr lang="en-US" sz="1100" i="0"/>
          </a:p>
          <a:p>
            <a:r>
              <a:rPr lang="en-US" sz="1100" i="0"/>
              <a:t>100</a:t>
            </a:r>
          </a:p>
          <a:p>
            <a:endParaRPr lang="en-US" sz="1100" i="0"/>
          </a:p>
          <a:p>
            <a:r>
              <a:rPr lang="en-US" sz="1100" i="0"/>
              <a:t> 81</a:t>
            </a:r>
          </a:p>
          <a:p>
            <a:endParaRPr lang="en-US" sz="1100" i="0"/>
          </a:p>
          <a:p>
            <a:r>
              <a:rPr lang="en-US" sz="1100" i="0"/>
              <a:t> 67</a:t>
            </a:r>
          </a:p>
          <a:p>
            <a:endParaRPr lang="en-US" sz="1100" i="0"/>
          </a:p>
          <a:p>
            <a:r>
              <a:rPr lang="en-US" sz="1100" i="0"/>
              <a:t> 55</a:t>
            </a:r>
          </a:p>
          <a:p>
            <a:r>
              <a:rPr lang="en-US" sz="1100" i="0"/>
              <a:t> </a:t>
            </a:r>
          </a:p>
          <a:p>
            <a:r>
              <a:rPr lang="en-US" sz="1100" i="0"/>
              <a:t> 45</a:t>
            </a:r>
          </a:p>
          <a:p>
            <a:endParaRPr lang="en-US" sz="1100" i="0"/>
          </a:p>
          <a:p>
            <a:r>
              <a:rPr lang="en-US" sz="1100" i="0"/>
              <a:t> 37</a:t>
            </a:r>
          </a:p>
          <a:p>
            <a:endParaRPr lang="en-US" sz="1100" i="0"/>
          </a:p>
          <a:p>
            <a:r>
              <a:rPr lang="en-US" sz="1100" i="0"/>
              <a:t> 30</a:t>
            </a:r>
          </a:p>
          <a:p>
            <a:endParaRPr lang="en-US" sz="1100" i="0"/>
          </a:p>
          <a:p>
            <a:r>
              <a:rPr lang="en-US" sz="1100" i="0"/>
              <a:t> 25</a:t>
            </a:r>
          </a:p>
          <a:p>
            <a:endParaRPr lang="en-US" sz="1100" i="0"/>
          </a:p>
          <a:p>
            <a:r>
              <a:rPr lang="en-US" sz="1100" i="0"/>
              <a:t> 20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 txBox="1"/>
        </xdr:nvSpPr>
        <xdr:spPr>
          <a:xfrm>
            <a:off x="5083876" y="1400510"/>
            <a:ext cx="918762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Western Africa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 txBox="1"/>
        </xdr:nvSpPr>
        <xdr:spPr>
          <a:xfrm>
            <a:off x="4573117" y="3003948"/>
            <a:ext cx="1008964" cy="17339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Southern Africa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 txBox="1"/>
        </xdr:nvSpPr>
        <xdr:spPr>
          <a:xfrm>
            <a:off x="1971675" y="923925"/>
            <a:ext cx="1392168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Eastern</a:t>
            </a:r>
            <a:r>
              <a:rPr lang="en-US" sz="1100" baseline="0"/>
              <a:t> &amp; Central</a:t>
            </a:r>
            <a:r>
              <a:rPr lang="en-US" sz="1100"/>
              <a:t> Africa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 txBox="1"/>
        </xdr:nvSpPr>
        <xdr:spPr>
          <a:xfrm>
            <a:off x="2989839" y="3474099"/>
            <a:ext cx="1660416" cy="18031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Southern Africa - South Africa</a:t>
            </a:r>
          </a:p>
        </xdr:txBody>
      </xdr:sp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0.31201</cdr:x>
      <cdr:y>0.90889</cdr:y>
    </cdr:from>
    <cdr:to>
      <cdr:x>0.76161</cdr:x>
      <cdr:y>0.97812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DDF39C9-B22E-4627-8CD7-857991E21E27}"/>
            </a:ext>
          </a:extLst>
        </cdr:cNvPr>
        <cdr:cNvSpPr txBox="1"/>
      </cdr:nvSpPr>
      <cdr:spPr>
        <a:xfrm xmlns:a="http://schemas.openxmlformats.org/drawingml/2006/main">
          <a:off x="2368591" y="5341475"/>
          <a:ext cx="3413084" cy="406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Output per Worker</a:t>
          </a:r>
          <a:r>
            <a:rPr lang="en-US" sz="1100" baseline="0"/>
            <a:t> 1961 - 2009 (Int. 2004-2006 US$)</a:t>
          </a:r>
          <a:endParaRPr lang="en-US" sz="1100"/>
        </a:p>
      </cdr:txBody>
    </cdr:sp>
  </cdr:relSizeAnchor>
  <cdr:relSizeAnchor xmlns:cdr="http://schemas.openxmlformats.org/drawingml/2006/chartDrawing">
    <cdr:from>
      <cdr:x>0.05153</cdr:x>
      <cdr:y>0.1799</cdr:y>
    </cdr:from>
    <cdr:to>
      <cdr:x>0.08588</cdr:x>
      <cdr:y>0.76261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EE8601A-BD62-4A9F-825E-D1C5B7E3B8C2}"/>
            </a:ext>
          </a:extLst>
        </cdr:cNvPr>
        <cdr:cNvSpPr txBox="1"/>
      </cdr:nvSpPr>
      <cdr:spPr>
        <a:xfrm xmlns:a="http://schemas.openxmlformats.org/drawingml/2006/main" rot="16200000">
          <a:off x="-1190700" y="2639162"/>
          <a:ext cx="3424538" cy="2607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Output per Hectare  1961 - 2009 </a:t>
          </a:r>
          <a:r>
            <a:rPr lang="en-US" sz="1100" baseline="0"/>
            <a:t>(Int. 2004-2006 US$) </a:t>
          </a:r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28574</xdr:rowOff>
    </xdr:from>
    <xdr:to>
      <xdr:col>15</xdr:col>
      <xdr:colOff>12260</xdr:colOff>
      <xdr:row>43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609600" y="190499"/>
          <a:ext cx="8127560" cy="6810376"/>
          <a:chOff x="609600" y="190499"/>
          <a:chExt cx="6572250" cy="426593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GraphicFramePr>
            <a:graphicFrameLocks/>
          </xdr:cNvGraphicFramePr>
        </xdr:nvGraphicFramePr>
        <xdr:xfrm>
          <a:off x="609600" y="190499"/>
          <a:ext cx="6572250" cy="42659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 txBox="1"/>
        </xdr:nvSpPr>
        <xdr:spPr>
          <a:xfrm>
            <a:off x="1649407" y="3782299"/>
            <a:ext cx="5091202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200           300</a:t>
            </a:r>
            <a:r>
              <a:rPr lang="en-US" sz="1100" baseline="0"/>
              <a:t>           450</a:t>
            </a:r>
            <a:r>
              <a:rPr lang="en-US" sz="1100"/>
              <a:t>            665         1,000         1,450        2,250       3,300        4,950        7,400       10,950      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 txBox="1"/>
        </xdr:nvSpPr>
        <xdr:spPr>
          <a:xfrm>
            <a:off x="1305308" y="424499"/>
            <a:ext cx="400049" cy="34591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i="0"/>
              <a:t>550</a:t>
            </a:r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360</a:t>
            </a:r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245</a:t>
            </a:r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164</a:t>
            </a:r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110</a:t>
            </a:r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74</a:t>
            </a:r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49</a:t>
            </a:r>
          </a:p>
          <a:p>
            <a:endParaRPr lang="en-US" sz="1100" i="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 txBox="1"/>
        </xdr:nvSpPr>
        <xdr:spPr>
          <a:xfrm>
            <a:off x="4703006" y="1165713"/>
            <a:ext cx="535661" cy="16435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Nigeria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 txBox="1"/>
        </xdr:nvSpPr>
        <xdr:spPr>
          <a:xfrm>
            <a:off x="2363038" y="3542291"/>
            <a:ext cx="1619186" cy="17339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Ethiopia &amp; Eritrea (1961-2009)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 txBox="1"/>
        </xdr:nvSpPr>
        <xdr:spPr>
          <a:xfrm>
            <a:off x="2842882" y="1750549"/>
            <a:ext cx="493328" cy="15825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Kenya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 txBox="1"/>
        </xdr:nvSpPr>
        <xdr:spPr>
          <a:xfrm>
            <a:off x="4885386" y="2473359"/>
            <a:ext cx="738394" cy="18031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South Africa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 txBox="1"/>
        </xdr:nvSpPr>
        <xdr:spPr>
          <a:xfrm>
            <a:off x="1944199" y="1250143"/>
            <a:ext cx="1206873" cy="18031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Ethiopia (1993-2009)</a:t>
            </a:r>
          </a:p>
        </xdr:txBody>
      </xdr:sp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0.3331</cdr:x>
      <cdr:y>0.90004</cdr:y>
    </cdr:from>
    <cdr:to>
      <cdr:x>0.74418</cdr:x>
      <cdr:y>0.96927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4A0EF76-F081-4020-AAC2-219B0FFC1AC0}"/>
            </a:ext>
          </a:extLst>
        </cdr:cNvPr>
        <cdr:cNvSpPr txBox="1"/>
      </cdr:nvSpPr>
      <cdr:spPr>
        <a:xfrm xmlns:a="http://schemas.openxmlformats.org/drawingml/2006/main">
          <a:off x="2707330" y="5812417"/>
          <a:ext cx="3341045" cy="447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Output per Worker</a:t>
          </a:r>
          <a:r>
            <a:rPr lang="en-US" sz="1100" baseline="0"/>
            <a:t> 1961 - 2009 (Int. 2004-2006 US$)</a:t>
          </a:r>
          <a:endParaRPr lang="en-US" sz="1100"/>
        </a:p>
      </cdr:txBody>
    </cdr:sp>
  </cdr:relSizeAnchor>
  <cdr:relSizeAnchor xmlns:cdr="http://schemas.openxmlformats.org/drawingml/2006/chartDrawing">
    <cdr:from>
      <cdr:x>0.0527</cdr:x>
      <cdr:y>0.18437</cdr:y>
    </cdr:from>
    <cdr:to>
      <cdr:x>0.08705</cdr:x>
      <cdr:y>0.71099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75E36A0-C616-4F1C-8507-1E5CA02EB35A}"/>
            </a:ext>
          </a:extLst>
        </cdr:cNvPr>
        <cdr:cNvSpPr txBox="1"/>
      </cdr:nvSpPr>
      <cdr:spPr>
        <a:xfrm xmlns:a="http://schemas.openxmlformats.org/drawingml/2006/main" rot="16200000">
          <a:off x="-1132520" y="2751483"/>
          <a:ext cx="3400898" cy="2791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Output per Hectare  1961 - 2009 </a:t>
          </a:r>
          <a:r>
            <a:rPr lang="en-US" sz="1100" baseline="0"/>
            <a:t>(Int. 2004-2006 US$) </a:t>
          </a:r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10</xdr:row>
      <xdr:rowOff>0</xdr:rowOff>
    </xdr:from>
    <xdr:to>
      <xdr:col>14</xdr:col>
      <xdr:colOff>552450</xdr:colOff>
      <xdr:row>36</xdr:row>
      <xdr:rowOff>95250</xdr:rowOff>
    </xdr:to>
    <xdr:graphicFrame macro="">
      <xdr:nvGraphicFramePr>
        <xdr:cNvPr id="10243" name="Chart 1">
          <a:extLst>
            <a:ext uri="{FF2B5EF4-FFF2-40B4-BE49-F238E27FC236}">
              <a16:creationId xmlns:a16="http://schemas.microsoft.com/office/drawing/2014/main" id="{00000000-0008-0000-1B00-000003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12</xdr:row>
      <xdr:rowOff>66675</xdr:rowOff>
    </xdr:from>
    <xdr:to>
      <xdr:col>12</xdr:col>
      <xdr:colOff>238125</xdr:colOff>
      <xdr:row>40</xdr:row>
      <xdr:rowOff>76200</xdr:rowOff>
    </xdr:to>
    <xdr:graphicFrame macro="">
      <xdr:nvGraphicFramePr>
        <xdr:cNvPr id="9220" name="Chart 2">
          <a:extLst>
            <a:ext uri="{FF2B5EF4-FFF2-40B4-BE49-F238E27FC236}">
              <a16:creationId xmlns:a16="http://schemas.microsoft.com/office/drawing/2014/main" id="{00000000-0008-0000-1C00-0000042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49</xdr:row>
      <xdr:rowOff>28575</xdr:rowOff>
    </xdr:from>
    <xdr:to>
      <xdr:col>13</xdr:col>
      <xdr:colOff>514350</xdr:colOff>
      <xdr:row>89</xdr:row>
      <xdr:rowOff>85725</xdr:rowOff>
    </xdr:to>
    <xdr:graphicFrame macro="">
      <xdr:nvGraphicFramePr>
        <xdr:cNvPr id="12293" name="Chart 1">
          <a:extLst>
            <a:ext uri="{FF2B5EF4-FFF2-40B4-BE49-F238E27FC236}">
              <a16:creationId xmlns:a16="http://schemas.microsoft.com/office/drawing/2014/main" id="{00000000-0008-0000-2800-0000053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91</xdr:row>
      <xdr:rowOff>0</xdr:rowOff>
    </xdr:from>
    <xdr:to>
      <xdr:col>13</xdr:col>
      <xdr:colOff>514350</xdr:colOff>
      <xdr:row>131</xdr:row>
      <xdr:rowOff>66675</xdr:rowOff>
    </xdr:to>
    <xdr:graphicFrame macro="">
      <xdr:nvGraphicFramePr>
        <xdr:cNvPr id="12294" name="Chart 2">
          <a:extLst>
            <a:ext uri="{FF2B5EF4-FFF2-40B4-BE49-F238E27FC236}">
              <a16:creationId xmlns:a16="http://schemas.microsoft.com/office/drawing/2014/main" id="{00000000-0008-0000-2800-0000063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69"/>
  <sheetViews>
    <sheetView topLeftCell="A28" workbookViewId="0">
      <selection activeCell="B33" sqref="B33"/>
    </sheetView>
  </sheetViews>
  <sheetFormatPr defaultRowHeight="12.75" x14ac:dyDescent="0.2"/>
  <cols>
    <col min="1" max="1" width="20.5703125" style="41" customWidth="1"/>
    <col min="2" max="2" width="73" style="41" customWidth="1"/>
    <col min="3" max="3" width="50.28515625" style="41" customWidth="1"/>
    <col min="4" max="16384" width="9.140625" style="41"/>
  </cols>
  <sheetData>
    <row r="1" spans="1:3" x14ac:dyDescent="0.2">
      <c r="A1" s="68" t="s">
        <v>615</v>
      </c>
    </row>
    <row r="2" spans="1:3" x14ac:dyDescent="0.2">
      <c r="A2" s="67" t="s">
        <v>496</v>
      </c>
    </row>
    <row r="3" spans="1:3" x14ac:dyDescent="0.2">
      <c r="A3" s="67" t="s">
        <v>497</v>
      </c>
    </row>
    <row r="4" spans="1:3" x14ac:dyDescent="0.2">
      <c r="A4" s="42" t="s">
        <v>323</v>
      </c>
      <c r="B4" s="42" t="s">
        <v>324</v>
      </c>
      <c r="C4" s="42" t="s">
        <v>325</v>
      </c>
    </row>
    <row r="5" spans="1:3" x14ac:dyDescent="0.2">
      <c r="A5" s="41" t="s">
        <v>467</v>
      </c>
      <c r="B5" s="41" t="s">
        <v>468</v>
      </c>
    </row>
    <row r="6" spans="1:3" ht="38.25" x14ac:dyDescent="0.2">
      <c r="A6" s="84" t="s">
        <v>466</v>
      </c>
      <c r="B6" s="41" t="s">
        <v>469</v>
      </c>
      <c r="C6" s="84" t="s">
        <v>470</v>
      </c>
    </row>
    <row r="7" spans="1:3" ht="51" x14ac:dyDescent="0.2">
      <c r="A7" s="69" t="s">
        <v>479</v>
      </c>
      <c r="B7" s="66" t="s">
        <v>498</v>
      </c>
      <c r="C7" s="41" t="s">
        <v>474</v>
      </c>
    </row>
    <row r="8" spans="1:3" ht="51" x14ac:dyDescent="0.2">
      <c r="A8" s="42" t="s">
        <v>471</v>
      </c>
      <c r="B8" s="66" t="s">
        <v>499</v>
      </c>
      <c r="C8" s="41" t="s">
        <v>478</v>
      </c>
    </row>
    <row r="9" spans="1:3" ht="51" x14ac:dyDescent="0.2">
      <c r="A9" s="42" t="s">
        <v>476</v>
      </c>
      <c r="B9" s="41" t="s">
        <v>473</v>
      </c>
      <c r="C9" s="41" t="s">
        <v>478</v>
      </c>
    </row>
    <row r="10" spans="1:3" ht="25.5" x14ac:dyDescent="0.2">
      <c r="A10" s="42" t="s">
        <v>475</v>
      </c>
      <c r="B10" s="41" t="s">
        <v>477</v>
      </c>
      <c r="C10" s="41" t="s">
        <v>472</v>
      </c>
    </row>
    <row r="11" spans="1:3" ht="25.5" x14ac:dyDescent="0.2">
      <c r="A11" s="77" t="s">
        <v>351</v>
      </c>
      <c r="B11" s="41" t="s">
        <v>482</v>
      </c>
      <c r="C11" s="41" t="s">
        <v>481</v>
      </c>
    </row>
    <row r="12" spans="1:3" ht="25.5" x14ac:dyDescent="0.2">
      <c r="A12" s="77" t="s">
        <v>480</v>
      </c>
      <c r="B12" s="41" t="s">
        <v>484</v>
      </c>
      <c r="C12" s="41" t="s">
        <v>486</v>
      </c>
    </row>
    <row r="13" spans="1:3" x14ac:dyDescent="0.2">
      <c r="A13" s="78" t="s">
        <v>578</v>
      </c>
      <c r="B13" s="66" t="s">
        <v>579</v>
      </c>
      <c r="C13" s="66" t="s">
        <v>580</v>
      </c>
    </row>
    <row r="14" spans="1:3" ht="25.5" x14ac:dyDescent="0.2">
      <c r="A14" s="77" t="s">
        <v>483</v>
      </c>
      <c r="B14" s="41" t="s">
        <v>485</v>
      </c>
      <c r="C14" s="41" t="s">
        <v>487</v>
      </c>
    </row>
    <row r="15" spans="1:3" x14ac:dyDescent="0.2">
      <c r="A15" s="78" t="s">
        <v>581</v>
      </c>
      <c r="B15" s="66" t="s">
        <v>582</v>
      </c>
    </row>
    <row r="16" spans="1:3" x14ac:dyDescent="0.2">
      <c r="A16" s="78" t="s">
        <v>583</v>
      </c>
      <c r="B16" s="66" t="s">
        <v>584</v>
      </c>
      <c r="C16" s="66" t="s">
        <v>580</v>
      </c>
    </row>
    <row r="17" spans="1:3" ht="25.5" x14ac:dyDescent="0.2">
      <c r="A17" s="78" t="s">
        <v>585</v>
      </c>
      <c r="B17" s="66" t="s">
        <v>586</v>
      </c>
      <c r="C17" s="66" t="s">
        <v>587</v>
      </c>
    </row>
    <row r="18" spans="1:3" x14ac:dyDescent="0.2">
      <c r="A18" s="79" t="s">
        <v>349</v>
      </c>
      <c r="C18" s="41" t="s">
        <v>488</v>
      </c>
    </row>
    <row r="19" spans="1:3" x14ac:dyDescent="0.2">
      <c r="A19" s="83" t="s">
        <v>613</v>
      </c>
      <c r="B19" s="41" t="s">
        <v>491</v>
      </c>
      <c r="C19" s="41" t="s">
        <v>489</v>
      </c>
    </row>
    <row r="20" spans="1:3" x14ac:dyDescent="0.2">
      <c r="A20" s="83" t="s">
        <v>614</v>
      </c>
      <c r="B20" s="41" t="s">
        <v>492</v>
      </c>
      <c r="C20" s="41" t="s">
        <v>489</v>
      </c>
    </row>
    <row r="21" spans="1:3" x14ac:dyDescent="0.2">
      <c r="A21" s="70" t="s">
        <v>493</v>
      </c>
      <c r="B21" s="41" t="s">
        <v>494</v>
      </c>
      <c r="C21" s="41" t="s">
        <v>489</v>
      </c>
    </row>
    <row r="22" spans="1:3" x14ac:dyDescent="0.2">
      <c r="A22" s="70" t="s">
        <v>365</v>
      </c>
      <c r="B22" s="41" t="s">
        <v>616</v>
      </c>
      <c r="C22" s="41" t="s">
        <v>489</v>
      </c>
    </row>
    <row r="23" spans="1:3" x14ac:dyDescent="0.2">
      <c r="A23" s="70" t="s">
        <v>370</v>
      </c>
      <c r="B23" s="41" t="s">
        <v>490</v>
      </c>
      <c r="C23" s="66" t="s">
        <v>612</v>
      </c>
    </row>
    <row r="24" spans="1:3" x14ac:dyDescent="0.2">
      <c r="A24" s="70" t="s">
        <v>371</v>
      </c>
      <c r="B24" s="66" t="s">
        <v>600</v>
      </c>
      <c r="C24" s="41" t="s">
        <v>489</v>
      </c>
    </row>
    <row r="25" spans="1:3" ht="25.5" x14ac:dyDescent="0.2">
      <c r="A25" s="83" t="s">
        <v>610</v>
      </c>
      <c r="B25" s="66" t="s">
        <v>611</v>
      </c>
      <c r="C25" s="66" t="s">
        <v>612</v>
      </c>
    </row>
    <row r="26" spans="1:3" ht="25.5" x14ac:dyDescent="0.2">
      <c r="A26" s="80" t="s">
        <v>597</v>
      </c>
      <c r="B26" s="81" t="s">
        <v>594</v>
      </c>
      <c r="C26" s="66" t="s">
        <v>599</v>
      </c>
    </row>
    <row r="27" spans="1:3" ht="25.5" x14ac:dyDescent="0.2">
      <c r="A27" s="80" t="s">
        <v>588</v>
      </c>
      <c r="B27" t="s">
        <v>568</v>
      </c>
      <c r="C27" s="66" t="s">
        <v>599</v>
      </c>
    </row>
    <row r="28" spans="1:3" ht="25.5" x14ac:dyDescent="0.2">
      <c r="A28" s="80" t="s">
        <v>589</v>
      </c>
      <c r="B28" s="81" t="s">
        <v>595</v>
      </c>
      <c r="C28" s="66" t="s">
        <v>599</v>
      </c>
    </row>
    <row r="29" spans="1:3" ht="25.5" x14ac:dyDescent="0.2">
      <c r="A29" s="80" t="s">
        <v>590</v>
      </c>
      <c r="B29" t="s">
        <v>571</v>
      </c>
      <c r="C29" s="66" t="s">
        <v>599</v>
      </c>
    </row>
    <row r="30" spans="1:3" ht="25.5" x14ac:dyDescent="0.2">
      <c r="A30" s="80" t="s">
        <v>591</v>
      </c>
      <c r="B30" t="s">
        <v>563</v>
      </c>
      <c r="C30" s="66" t="s">
        <v>599</v>
      </c>
    </row>
    <row r="31" spans="1:3" ht="25.5" x14ac:dyDescent="0.2">
      <c r="A31" s="80" t="s">
        <v>592</v>
      </c>
      <c r="B31" s="66" t="s">
        <v>598</v>
      </c>
      <c r="C31" s="66" t="s">
        <v>596</v>
      </c>
    </row>
    <row r="32" spans="1:3" x14ac:dyDescent="0.2">
      <c r="A32" s="41" t="s">
        <v>617</v>
      </c>
      <c r="B32" s="41" t="s">
        <v>618</v>
      </c>
    </row>
    <row r="33" spans="1:3" x14ac:dyDescent="0.2">
      <c r="B33" s="41" t="s">
        <v>621</v>
      </c>
    </row>
    <row r="34" spans="1:3" x14ac:dyDescent="0.2">
      <c r="B34" s="41" t="s">
        <v>620</v>
      </c>
    </row>
    <row r="35" spans="1:3" ht="25.5" x14ac:dyDescent="0.2">
      <c r="B35" s="41" t="s">
        <v>619</v>
      </c>
    </row>
    <row r="39" spans="1:3" x14ac:dyDescent="0.2">
      <c r="A39" s="67" t="s">
        <v>593</v>
      </c>
    </row>
    <row r="40" spans="1:3" ht="25.5" x14ac:dyDescent="0.2">
      <c r="A40" s="41" t="s">
        <v>346</v>
      </c>
      <c r="B40" s="41" t="s">
        <v>354</v>
      </c>
    </row>
    <row r="41" spans="1:3" ht="25.5" x14ac:dyDescent="0.2">
      <c r="A41" s="41" t="s">
        <v>373</v>
      </c>
      <c r="B41" s="41" t="s">
        <v>374</v>
      </c>
      <c r="C41" s="41" t="s">
        <v>331</v>
      </c>
    </row>
    <row r="44" spans="1:3" ht="25.5" x14ac:dyDescent="0.2">
      <c r="A44" s="41" t="s">
        <v>347</v>
      </c>
      <c r="B44" s="41" t="s">
        <v>359</v>
      </c>
      <c r="C44" s="41" t="s">
        <v>363</v>
      </c>
    </row>
    <row r="45" spans="1:3" ht="25.5" x14ac:dyDescent="0.2">
      <c r="A45" s="41" t="s">
        <v>348</v>
      </c>
      <c r="B45" s="41" t="s">
        <v>358</v>
      </c>
      <c r="C45" s="41" t="s">
        <v>364</v>
      </c>
    </row>
    <row r="46" spans="1:3" ht="25.5" x14ac:dyDescent="0.2">
      <c r="A46" s="41" t="s">
        <v>349</v>
      </c>
      <c r="B46" s="41" t="s">
        <v>355</v>
      </c>
      <c r="C46" s="41" t="s">
        <v>360</v>
      </c>
    </row>
    <row r="47" spans="1:3" x14ac:dyDescent="0.2">
      <c r="A47" s="41" t="s">
        <v>191</v>
      </c>
      <c r="B47" s="41" t="s">
        <v>356</v>
      </c>
      <c r="C47" s="41" t="s">
        <v>361</v>
      </c>
    </row>
    <row r="48" spans="1:3" x14ac:dyDescent="0.2">
      <c r="A48" s="41" t="s">
        <v>350</v>
      </c>
      <c r="B48" s="41" t="s">
        <v>357</v>
      </c>
      <c r="C48" s="41" t="s">
        <v>362</v>
      </c>
    </row>
    <row r="58" spans="1:3" x14ac:dyDescent="0.2">
      <c r="A58" s="65" t="s">
        <v>495</v>
      </c>
    </row>
    <row r="59" spans="1:3" x14ac:dyDescent="0.2">
      <c r="A59" s="65"/>
    </row>
    <row r="60" spans="1:3" x14ac:dyDescent="0.2">
      <c r="A60" s="41" t="s">
        <v>366</v>
      </c>
      <c r="B60" s="41" t="s">
        <v>367</v>
      </c>
      <c r="C60" s="41" t="s">
        <v>345</v>
      </c>
    </row>
    <row r="61" spans="1:3" x14ac:dyDescent="0.2">
      <c r="A61" s="41" t="s">
        <v>368</v>
      </c>
      <c r="B61" s="41" t="s">
        <v>369</v>
      </c>
      <c r="C61" s="41" t="s">
        <v>345</v>
      </c>
    </row>
    <row r="62" spans="1:3" x14ac:dyDescent="0.2">
      <c r="A62" s="41" t="s">
        <v>326</v>
      </c>
      <c r="B62" s="41" t="s">
        <v>330</v>
      </c>
      <c r="C62" s="41" t="s">
        <v>331</v>
      </c>
    </row>
    <row r="63" spans="1:3" x14ac:dyDescent="0.2">
      <c r="A63" s="41" t="s">
        <v>327</v>
      </c>
      <c r="B63" s="41" t="s">
        <v>332</v>
      </c>
      <c r="C63" s="41" t="s">
        <v>331</v>
      </c>
    </row>
    <row r="64" spans="1:3" x14ac:dyDescent="0.2">
      <c r="A64" s="41" t="s">
        <v>328</v>
      </c>
      <c r="B64" s="41" t="s">
        <v>333</v>
      </c>
      <c r="C64" s="41" t="s">
        <v>334</v>
      </c>
    </row>
    <row r="65" spans="1:3" x14ac:dyDescent="0.2">
      <c r="A65" s="41" t="s">
        <v>329</v>
      </c>
      <c r="B65" s="41" t="s">
        <v>335</v>
      </c>
      <c r="C65" s="41" t="s">
        <v>336</v>
      </c>
    </row>
    <row r="66" spans="1:3" ht="25.5" x14ac:dyDescent="0.2">
      <c r="A66" s="41" t="s">
        <v>337</v>
      </c>
      <c r="B66" s="41" t="s">
        <v>375</v>
      </c>
      <c r="C66" s="41" t="s">
        <v>340</v>
      </c>
    </row>
    <row r="67" spans="1:3" ht="25.5" x14ac:dyDescent="0.2">
      <c r="A67" s="41" t="s">
        <v>338</v>
      </c>
      <c r="B67" s="41" t="s">
        <v>376</v>
      </c>
      <c r="C67" s="41" t="s">
        <v>341</v>
      </c>
    </row>
    <row r="68" spans="1:3" ht="25.5" x14ac:dyDescent="0.2">
      <c r="A68" s="41" t="s">
        <v>339</v>
      </c>
      <c r="B68" s="41" t="s">
        <v>352</v>
      </c>
      <c r="C68" s="41" t="s">
        <v>342</v>
      </c>
    </row>
    <row r="69" spans="1:3" ht="25.5" x14ac:dyDescent="0.2">
      <c r="A69" s="41" t="s">
        <v>343</v>
      </c>
      <c r="B69" s="41" t="s">
        <v>353</v>
      </c>
      <c r="C69" s="41" t="s">
        <v>344</v>
      </c>
    </row>
  </sheetData>
  <phoneticPr fontId="0" type="noConversion"/>
  <printOptions gridLines="1"/>
  <pageMargins left="0.75" right="0.75" top="1" bottom="1" header="0.5" footer="0.5"/>
  <pageSetup scale="79" orientation="landscape" horizontalDpi="360" verticalDpi="360" r:id="rId1"/>
  <headerFooter alignWithMargins="0">
    <oddFooter>&amp;L&amp;F/&amp;A&amp;C&amp;D/&amp;T&amp;R&amp;P/&amp;N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3" sqref="F13"/>
    </sheetView>
  </sheetViews>
  <sheetFormatPr defaultRowHeight="12.75" x14ac:dyDescent="0.2"/>
  <cols>
    <col min="1" max="1" width="9.140625" bestFit="1" customWidth="1"/>
    <col min="2" max="3" width="13.28515625" bestFit="1" customWidth="1"/>
    <col min="4" max="4" width="12.85546875" bestFit="1" customWidth="1"/>
    <col min="6" max="6" width="20.85546875" bestFit="1" customWidth="1"/>
  </cols>
  <sheetData>
    <row r="1" spans="1:6" x14ac:dyDescent="0.2">
      <c r="A1" t="s">
        <v>451</v>
      </c>
      <c r="B1" t="s">
        <v>452</v>
      </c>
      <c r="C1" t="s">
        <v>462</v>
      </c>
      <c r="D1" t="s">
        <v>463</v>
      </c>
      <c r="F1" t="s">
        <v>464</v>
      </c>
    </row>
    <row r="2" spans="1:6" x14ac:dyDescent="0.2">
      <c r="A2">
        <v>7</v>
      </c>
      <c r="B2" t="s">
        <v>377</v>
      </c>
      <c r="C2">
        <v>3</v>
      </c>
      <c r="D2">
        <v>3</v>
      </c>
      <c r="F2" t="s">
        <v>460</v>
      </c>
    </row>
    <row r="3" spans="1:6" x14ac:dyDescent="0.2">
      <c r="A3">
        <v>20</v>
      </c>
      <c r="B3" t="s">
        <v>378</v>
      </c>
      <c r="C3">
        <v>3</v>
      </c>
      <c r="D3">
        <v>3</v>
      </c>
      <c r="F3" t="s">
        <v>461</v>
      </c>
    </row>
    <row r="4" spans="1:6" x14ac:dyDescent="0.2">
      <c r="A4">
        <v>29</v>
      </c>
      <c r="B4" t="s">
        <v>379</v>
      </c>
      <c r="C4">
        <v>2</v>
      </c>
      <c r="D4">
        <v>2</v>
      </c>
      <c r="F4" t="s">
        <v>459</v>
      </c>
    </row>
    <row r="5" spans="1:6" x14ac:dyDescent="0.2">
      <c r="A5">
        <v>32</v>
      </c>
      <c r="B5" t="s">
        <v>380</v>
      </c>
      <c r="C5">
        <v>1</v>
      </c>
      <c r="D5">
        <v>1</v>
      </c>
    </row>
    <row r="6" spans="1:6" x14ac:dyDescent="0.2">
      <c r="A6">
        <v>35</v>
      </c>
      <c r="B6" t="s">
        <v>381</v>
      </c>
      <c r="C6">
        <v>1</v>
      </c>
      <c r="D6">
        <v>1</v>
      </c>
    </row>
    <row r="7" spans="1:6" x14ac:dyDescent="0.2">
      <c r="A7">
        <v>37</v>
      </c>
      <c r="B7" t="s">
        <v>382</v>
      </c>
      <c r="C7">
        <v>1</v>
      </c>
      <c r="D7">
        <v>1</v>
      </c>
    </row>
    <row r="8" spans="1:6" x14ac:dyDescent="0.2">
      <c r="A8">
        <v>39</v>
      </c>
      <c r="B8" t="s">
        <v>383</v>
      </c>
      <c r="C8">
        <v>1</v>
      </c>
      <c r="D8">
        <v>1</v>
      </c>
    </row>
    <row r="9" spans="1:6" x14ac:dyDescent="0.2">
      <c r="A9">
        <v>45</v>
      </c>
      <c r="B9" t="s">
        <v>384</v>
      </c>
      <c r="C9">
        <v>2</v>
      </c>
      <c r="D9">
        <v>2</v>
      </c>
    </row>
    <row r="10" spans="1:6" x14ac:dyDescent="0.2">
      <c r="A10">
        <v>46</v>
      </c>
      <c r="B10" t="s">
        <v>385</v>
      </c>
      <c r="C10">
        <v>1</v>
      </c>
      <c r="D10">
        <v>1</v>
      </c>
    </row>
    <row r="11" spans="1:6" x14ac:dyDescent="0.2">
      <c r="A11">
        <v>53</v>
      </c>
      <c r="B11" t="s">
        <v>386</v>
      </c>
      <c r="C11">
        <v>1</v>
      </c>
      <c r="D11">
        <v>1</v>
      </c>
    </row>
    <row r="12" spans="1:6" x14ac:dyDescent="0.2">
      <c r="A12">
        <v>61</v>
      </c>
      <c r="B12" t="s">
        <v>387</v>
      </c>
      <c r="C12">
        <v>1</v>
      </c>
      <c r="D12">
        <v>1</v>
      </c>
    </row>
    <row r="13" spans="1:6" x14ac:dyDescent="0.2">
      <c r="A13">
        <v>62</v>
      </c>
      <c r="B13" t="s">
        <v>388</v>
      </c>
      <c r="C13">
        <v>2</v>
      </c>
      <c r="D13">
        <v>2</v>
      </c>
    </row>
    <row r="14" spans="1:6" x14ac:dyDescent="0.2">
      <c r="A14">
        <v>72</v>
      </c>
      <c r="B14" t="s">
        <v>389</v>
      </c>
      <c r="C14">
        <v>2</v>
      </c>
      <c r="D14">
        <v>2</v>
      </c>
    </row>
    <row r="15" spans="1:6" x14ac:dyDescent="0.2">
      <c r="A15">
        <v>74</v>
      </c>
      <c r="B15" t="s">
        <v>390</v>
      </c>
      <c r="C15">
        <v>1</v>
      </c>
      <c r="D15">
        <v>1</v>
      </c>
    </row>
    <row r="16" spans="1:6" x14ac:dyDescent="0.2">
      <c r="A16">
        <v>75</v>
      </c>
      <c r="B16" t="s">
        <v>391</v>
      </c>
      <c r="C16">
        <v>1</v>
      </c>
      <c r="D16">
        <v>1</v>
      </c>
    </row>
    <row r="17" spans="1:4" x14ac:dyDescent="0.2">
      <c r="A17">
        <v>81</v>
      </c>
      <c r="B17" t="s">
        <v>392</v>
      </c>
      <c r="C17">
        <v>1</v>
      </c>
      <c r="D17">
        <v>1</v>
      </c>
    </row>
    <row r="18" spans="1:4" x14ac:dyDescent="0.2">
      <c r="A18">
        <v>90</v>
      </c>
      <c r="B18" t="s">
        <v>393</v>
      </c>
      <c r="C18">
        <v>1</v>
      </c>
      <c r="D18">
        <v>1</v>
      </c>
    </row>
    <row r="19" spans="1:4" x14ac:dyDescent="0.2">
      <c r="A19">
        <v>107</v>
      </c>
      <c r="B19" t="s">
        <v>394</v>
      </c>
      <c r="C19">
        <v>1</v>
      </c>
      <c r="D19">
        <v>1</v>
      </c>
    </row>
    <row r="20" spans="1:4" x14ac:dyDescent="0.2">
      <c r="A20">
        <v>114</v>
      </c>
      <c r="B20" t="s">
        <v>395</v>
      </c>
      <c r="C20">
        <v>2</v>
      </c>
      <c r="D20">
        <v>2</v>
      </c>
    </row>
    <row r="21" spans="1:4" x14ac:dyDescent="0.2">
      <c r="A21">
        <v>122</v>
      </c>
      <c r="B21" t="s">
        <v>396</v>
      </c>
      <c r="C21">
        <v>3</v>
      </c>
      <c r="D21">
        <v>3</v>
      </c>
    </row>
    <row r="22" spans="1:4" x14ac:dyDescent="0.2">
      <c r="A22">
        <v>123</v>
      </c>
      <c r="B22" t="s">
        <v>397</v>
      </c>
      <c r="C22">
        <v>1</v>
      </c>
      <c r="D22">
        <v>1</v>
      </c>
    </row>
    <row r="23" spans="1:4" x14ac:dyDescent="0.2">
      <c r="A23">
        <v>129</v>
      </c>
      <c r="B23" t="s">
        <v>398</v>
      </c>
      <c r="C23">
        <v>2</v>
      </c>
      <c r="D23">
        <v>2</v>
      </c>
    </row>
    <row r="24" spans="1:4" x14ac:dyDescent="0.2">
      <c r="A24">
        <v>130</v>
      </c>
      <c r="B24" t="s">
        <v>399</v>
      </c>
      <c r="C24">
        <v>3</v>
      </c>
      <c r="D24">
        <v>3</v>
      </c>
    </row>
    <row r="25" spans="1:4" x14ac:dyDescent="0.2">
      <c r="A25">
        <v>133</v>
      </c>
      <c r="B25" t="s">
        <v>400</v>
      </c>
      <c r="C25">
        <v>1</v>
      </c>
      <c r="D25">
        <v>1</v>
      </c>
    </row>
    <row r="26" spans="1:4" x14ac:dyDescent="0.2">
      <c r="A26">
        <v>136</v>
      </c>
      <c r="B26" t="s">
        <v>401</v>
      </c>
      <c r="C26">
        <v>1</v>
      </c>
      <c r="D26">
        <v>1</v>
      </c>
    </row>
    <row r="27" spans="1:4" x14ac:dyDescent="0.2">
      <c r="A27">
        <v>137</v>
      </c>
      <c r="B27" t="s">
        <v>402</v>
      </c>
      <c r="C27">
        <v>3</v>
      </c>
      <c r="D27">
        <v>3</v>
      </c>
    </row>
    <row r="28" spans="1:4" x14ac:dyDescent="0.2">
      <c r="A28">
        <v>144</v>
      </c>
      <c r="B28" t="s">
        <v>403</v>
      </c>
      <c r="C28">
        <v>3</v>
      </c>
      <c r="D28">
        <v>3</v>
      </c>
    </row>
    <row r="29" spans="1:4" x14ac:dyDescent="0.2">
      <c r="A29">
        <v>147</v>
      </c>
      <c r="B29" t="s">
        <v>404</v>
      </c>
      <c r="C29">
        <v>3</v>
      </c>
      <c r="D29">
        <v>3</v>
      </c>
    </row>
    <row r="30" spans="1:4" x14ac:dyDescent="0.2">
      <c r="A30">
        <v>158</v>
      </c>
      <c r="B30" t="s">
        <v>405</v>
      </c>
      <c r="C30">
        <v>1</v>
      </c>
      <c r="D30">
        <v>1</v>
      </c>
    </row>
    <row r="31" spans="1:4" x14ac:dyDescent="0.2">
      <c r="A31">
        <v>159</v>
      </c>
      <c r="B31" t="s">
        <v>406</v>
      </c>
      <c r="C31">
        <v>1</v>
      </c>
      <c r="D31">
        <v>1</v>
      </c>
    </row>
    <row r="32" spans="1:4" x14ac:dyDescent="0.2">
      <c r="A32">
        <v>175</v>
      </c>
      <c r="B32" t="s">
        <v>407</v>
      </c>
      <c r="C32">
        <v>1</v>
      </c>
      <c r="D32">
        <v>1</v>
      </c>
    </row>
    <row r="33" spans="1:4" x14ac:dyDescent="0.2">
      <c r="A33">
        <v>178</v>
      </c>
      <c r="B33" t="s">
        <v>408</v>
      </c>
      <c r="C33">
        <v>2</v>
      </c>
      <c r="D33">
        <v>2</v>
      </c>
    </row>
    <row r="34" spans="1:4" x14ac:dyDescent="0.2">
      <c r="A34">
        <v>181</v>
      </c>
      <c r="B34" t="s">
        <v>409</v>
      </c>
      <c r="C34">
        <v>3</v>
      </c>
      <c r="D34">
        <v>3</v>
      </c>
    </row>
    <row r="35" spans="1:4" x14ac:dyDescent="0.2">
      <c r="A35">
        <v>182</v>
      </c>
      <c r="B35" t="s">
        <v>410</v>
      </c>
      <c r="C35">
        <v>2</v>
      </c>
      <c r="D35">
        <v>2</v>
      </c>
    </row>
    <row r="36" spans="1:4" x14ac:dyDescent="0.2">
      <c r="A36">
        <v>184</v>
      </c>
      <c r="B36" t="s">
        <v>411</v>
      </c>
      <c r="C36">
        <v>2</v>
      </c>
      <c r="D36">
        <v>2</v>
      </c>
    </row>
    <row r="37" spans="1:4" x14ac:dyDescent="0.2">
      <c r="A37">
        <v>193</v>
      </c>
      <c r="B37" t="s">
        <v>412</v>
      </c>
      <c r="C37">
        <v>1</v>
      </c>
      <c r="D37">
        <v>1</v>
      </c>
    </row>
    <row r="38" spans="1:4" x14ac:dyDescent="0.2">
      <c r="A38">
        <v>195</v>
      </c>
      <c r="B38" t="s">
        <v>413</v>
      </c>
      <c r="C38">
        <v>1</v>
      </c>
      <c r="D38">
        <v>1</v>
      </c>
    </row>
    <row r="39" spans="1:4" x14ac:dyDescent="0.2">
      <c r="A39">
        <v>196</v>
      </c>
      <c r="B39" t="s">
        <v>414</v>
      </c>
      <c r="C39">
        <v>2</v>
      </c>
      <c r="D39">
        <v>2</v>
      </c>
    </row>
    <row r="40" spans="1:4" x14ac:dyDescent="0.2">
      <c r="A40">
        <v>197</v>
      </c>
      <c r="B40" t="s">
        <v>415</v>
      </c>
      <c r="C40">
        <v>1</v>
      </c>
      <c r="D40">
        <v>1</v>
      </c>
    </row>
    <row r="41" spans="1:4" x14ac:dyDescent="0.2">
      <c r="A41">
        <v>201</v>
      </c>
      <c r="B41" t="s">
        <v>416</v>
      </c>
      <c r="C41">
        <v>2</v>
      </c>
      <c r="D41">
        <v>2</v>
      </c>
    </row>
    <row r="42" spans="1:4" x14ac:dyDescent="0.2">
      <c r="A42">
        <v>202</v>
      </c>
      <c r="B42" t="s">
        <v>417</v>
      </c>
      <c r="C42">
        <v>3</v>
      </c>
      <c r="D42">
        <v>3</v>
      </c>
    </row>
    <row r="43" spans="1:4" x14ac:dyDescent="0.2">
      <c r="A43">
        <v>205</v>
      </c>
      <c r="B43" t="s">
        <v>418</v>
      </c>
      <c r="C43">
        <v>0</v>
      </c>
      <c r="D43">
        <v>0</v>
      </c>
    </row>
    <row r="44" spans="1:4" x14ac:dyDescent="0.2">
      <c r="A44">
        <v>206</v>
      </c>
      <c r="B44" t="s">
        <v>419</v>
      </c>
      <c r="C44">
        <v>2</v>
      </c>
      <c r="D44">
        <v>2</v>
      </c>
    </row>
    <row r="45" spans="1:4" x14ac:dyDescent="0.2">
      <c r="A45">
        <v>209</v>
      </c>
      <c r="B45" t="s">
        <v>420</v>
      </c>
      <c r="C45">
        <v>3</v>
      </c>
      <c r="D45">
        <v>3</v>
      </c>
    </row>
    <row r="46" spans="1:4" x14ac:dyDescent="0.2">
      <c r="A46">
        <v>215</v>
      </c>
      <c r="B46" t="s">
        <v>421</v>
      </c>
      <c r="C46">
        <v>2</v>
      </c>
      <c r="D46">
        <v>2</v>
      </c>
    </row>
    <row r="47" spans="1:4" x14ac:dyDescent="0.2">
      <c r="A47">
        <v>217</v>
      </c>
      <c r="B47" t="s">
        <v>422</v>
      </c>
      <c r="C47">
        <v>1</v>
      </c>
      <c r="D47">
        <v>1</v>
      </c>
    </row>
    <row r="48" spans="1:4" x14ac:dyDescent="0.2">
      <c r="A48">
        <v>226</v>
      </c>
      <c r="B48" t="s">
        <v>423</v>
      </c>
      <c r="C48">
        <v>2</v>
      </c>
      <c r="D48">
        <v>2</v>
      </c>
    </row>
    <row r="49" spans="1:4" x14ac:dyDescent="0.2">
      <c r="A49">
        <v>233</v>
      </c>
      <c r="B49" t="s">
        <v>424</v>
      </c>
      <c r="C49">
        <v>1</v>
      </c>
      <c r="D49">
        <v>1</v>
      </c>
    </row>
    <row r="50" spans="1:4" x14ac:dyDescent="0.2">
      <c r="A50">
        <v>238</v>
      </c>
      <c r="B50" t="s">
        <v>425</v>
      </c>
      <c r="C50">
        <v>2</v>
      </c>
      <c r="D50">
        <v>2</v>
      </c>
    </row>
    <row r="51" spans="1:4" x14ac:dyDescent="0.2">
      <c r="A51">
        <v>250</v>
      </c>
      <c r="B51" t="s">
        <v>426</v>
      </c>
      <c r="C51">
        <v>2</v>
      </c>
      <c r="D51">
        <v>2</v>
      </c>
    </row>
    <row r="52" spans="1:4" x14ac:dyDescent="0.2">
      <c r="A52">
        <v>251</v>
      </c>
      <c r="B52" t="s">
        <v>427</v>
      </c>
      <c r="C52">
        <v>3</v>
      </c>
      <c r="D52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G663"/>
  <sheetViews>
    <sheetView topLeftCell="A655" workbookViewId="0">
      <selection activeCell="G664" sqref="G664"/>
    </sheetView>
  </sheetViews>
  <sheetFormatPr defaultColWidth="15.7109375" defaultRowHeight="12.75" x14ac:dyDescent="0.2"/>
  <cols>
    <col min="2" max="2" width="8.28515625" customWidth="1"/>
    <col min="3" max="3" width="7.85546875" customWidth="1"/>
    <col min="4" max="4" width="7.5703125" customWidth="1"/>
    <col min="5" max="5" width="6.28515625" customWidth="1"/>
    <col min="6" max="6" width="13.5703125" customWidth="1"/>
  </cols>
  <sheetData>
    <row r="1" spans="1:56" ht="15" x14ac:dyDescent="0.25">
      <c r="A1" s="8" t="s">
        <v>189</v>
      </c>
      <c r="B1" s="61" t="s">
        <v>445</v>
      </c>
      <c r="C1" s="9"/>
      <c r="D1" s="9"/>
      <c r="E1" s="9"/>
      <c r="F1" s="9"/>
      <c r="G1" s="10">
        <v>1961</v>
      </c>
      <c r="H1" s="10">
        <v>1962</v>
      </c>
      <c r="I1" s="10">
        <v>1963</v>
      </c>
      <c r="J1" s="10">
        <v>1964</v>
      </c>
      <c r="K1" s="10">
        <v>1965</v>
      </c>
      <c r="L1" s="10">
        <v>1966</v>
      </c>
      <c r="M1" s="10">
        <v>1967</v>
      </c>
      <c r="N1" s="10">
        <v>1968</v>
      </c>
      <c r="O1" s="10">
        <v>1969</v>
      </c>
      <c r="P1" s="10">
        <v>1970</v>
      </c>
      <c r="Q1" s="10">
        <v>1971</v>
      </c>
      <c r="R1" s="10">
        <v>1972</v>
      </c>
      <c r="S1" s="10">
        <v>1973</v>
      </c>
      <c r="T1" s="10">
        <v>1974</v>
      </c>
      <c r="U1" s="10">
        <v>1975</v>
      </c>
      <c r="V1" s="10">
        <v>1976</v>
      </c>
      <c r="W1" s="10">
        <v>1977</v>
      </c>
      <c r="X1" s="10">
        <v>1978</v>
      </c>
      <c r="Y1" s="10">
        <v>1979</v>
      </c>
      <c r="Z1" s="10">
        <v>1980</v>
      </c>
      <c r="AA1" s="10">
        <v>1981</v>
      </c>
      <c r="AB1" s="10">
        <v>1982</v>
      </c>
      <c r="AC1" s="10">
        <v>1983</v>
      </c>
      <c r="AD1" s="10">
        <v>1984</v>
      </c>
      <c r="AE1" s="10">
        <v>1985</v>
      </c>
      <c r="AF1" s="10">
        <v>1986</v>
      </c>
      <c r="AG1" s="10">
        <v>1987</v>
      </c>
      <c r="AH1" s="10">
        <v>1988</v>
      </c>
      <c r="AI1" s="10">
        <v>1989</v>
      </c>
      <c r="AJ1" s="10">
        <v>1990</v>
      </c>
      <c r="AK1" s="10">
        <v>1991</v>
      </c>
      <c r="AL1" s="10">
        <v>1992</v>
      </c>
      <c r="AM1" s="10">
        <v>1993</v>
      </c>
      <c r="AN1" s="10">
        <v>1994</v>
      </c>
      <c r="AO1" s="10">
        <v>1995</v>
      </c>
      <c r="AP1" s="10">
        <v>1996</v>
      </c>
      <c r="AQ1" s="10">
        <v>1997</v>
      </c>
      <c r="AR1" s="10">
        <v>1998</v>
      </c>
      <c r="AS1" s="10">
        <v>1999</v>
      </c>
      <c r="AT1" s="10">
        <v>2000</v>
      </c>
      <c r="AU1" s="10">
        <v>2001</v>
      </c>
      <c r="AV1" s="10">
        <v>2002</v>
      </c>
      <c r="AW1" s="60">
        <v>2003</v>
      </c>
      <c r="AX1" s="60">
        <v>2004</v>
      </c>
      <c r="AY1" s="60">
        <v>2005</v>
      </c>
      <c r="AZ1" s="60">
        <v>2006</v>
      </c>
      <c r="BA1" s="60">
        <v>2007</v>
      </c>
      <c r="BB1" s="60">
        <v>2008</v>
      </c>
      <c r="BC1" s="60">
        <v>2009</v>
      </c>
      <c r="BD1" t="s">
        <v>215</v>
      </c>
    </row>
    <row r="2" spans="1:56" x14ac:dyDescent="0.2">
      <c r="A2">
        <f>VLOOKUP(C2,SelectCntr!$A$2:$C$52,3,0)</f>
        <v>3</v>
      </c>
      <c r="B2" t="str">
        <f>'AHarv+PermP'!B2</f>
        <v>Angola</v>
      </c>
      <c r="C2">
        <f>'AHarv+PermP'!C2</f>
        <v>7</v>
      </c>
      <c r="D2" t="str">
        <f>'AHarv+PermP'!D2</f>
        <v>Angola</v>
      </c>
      <c r="E2" t="str">
        <f>'AHarv+PermP'!E2</f>
        <v>31+131</v>
      </c>
      <c r="F2" t="str">
        <f>'AHarv+PermP'!F2</f>
        <v>AHarv+PermP (Ha)</v>
      </c>
      <c r="G2">
        <f>'AHarv+PermP'!G2</f>
        <v>55750375</v>
      </c>
      <c r="H2">
        <f>'AHarv+PermP'!H2</f>
        <v>55961797</v>
      </c>
      <c r="I2">
        <f>'AHarv+PermP'!I2</f>
        <v>55961838</v>
      </c>
      <c r="J2">
        <f>'AHarv+PermP'!J2</f>
        <v>55966200</v>
      </c>
      <c r="K2">
        <f>'AHarv+PermP'!K2</f>
        <v>55950564</v>
      </c>
      <c r="L2">
        <f>'AHarv+PermP'!L2</f>
        <v>55986697</v>
      </c>
      <c r="M2">
        <f>'AHarv+PermP'!M2</f>
        <v>56015949</v>
      </c>
      <c r="N2">
        <f>'AHarv+PermP'!N2</f>
        <v>56042927</v>
      </c>
      <c r="O2">
        <f>'AHarv+PermP'!O2</f>
        <v>56129923</v>
      </c>
      <c r="P2">
        <f>'AHarv+PermP'!P2</f>
        <v>56053475</v>
      </c>
      <c r="Q2">
        <f>'AHarv+PermP'!Q2</f>
        <v>56092275</v>
      </c>
      <c r="R2">
        <f>'AHarv+PermP'!R2</f>
        <v>56075870</v>
      </c>
      <c r="S2">
        <f>'AHarv+PermP'!S2</f>
        <v>56142870</v>
      </c>
      <c r="T2">
        <f>'AHarv+PermP'!T2</f>
        <v>56118170</v>
      </c>
      <c r="U2">
        <f>'AHarv+PermP'!U2</f>
        <v>55888200</v>
      </c>
      <c r="V2">
        <f>'AHarv+PermP'!V2</f>
        <v>55716000</v>
      </c>
      <c r="W2">
        <f>'AHarv+PermP'!W2</f>
        <v>55698600</v>
      </c>
      <c r="X2">
        <f>'AHarv+PermP'!X2</f>
        <v>55689700</v>
      </c>
      <c r="Y2">
        <f>'AHarv+PermP'!Y2</f>
        <v>55663200</v>
      </c>
      <c r="Z2">
        <f>'AHarv+PermP'!Z2</f>
        <v>55595700</v>
      </c>
      <c r="AA2">
        <f>'AHarv+PermP'!AA2</f>
        <v>55544300</v>
      </c>
      <c r="AB2">
        <f>'AHarv+PermP'!AB2</f>
        <v>55581800</v>
      </c>
      <c r="AC2">
        <f>'AHarv+PermP'!AC2</f>
        <v>55597700</v>
      </c>
      <c r="AD2">
        <f>'AHarv+PermP'!AD2</f>
        <v>55617700</v>
      </c>
      <c r="AE2">
        <f>'AHarv+PermP'!AE2</f>
        <v>55636800</v>
      </c>
      <c r="AF2">
        <f>'AHarv+PermP'!AF2</f>
        <v>55876000</v>
      </c>
      <c r="AG2">
        <f>'AHarv+PermP'!AG2</f>
        <v>55942000</v>
      </c>
      <c r="AH2">
        <f>'AHarv+PermP'!AH2</f>
        <v>55945700</v>
      </c>
      <c r="AI2">
        <f>'AHarv+PermP'!AI2</f>
        <v>55925650</v>
      </c>
      <c r="AJ2">
        <f>'AHarv+PermP'!AJ2</f>
        <v>55670689</v>
      </c>
      <c r="AK2">
        <f>'AHarv+PermP'!AK2</f>
        <v>55773139</v>
      </c>
      <c r="AL2">
        <f>'AHarv+PermP'!AL2</f>
        <v>55937712</v>
      </c>
      <c r="AM2">
        <f>'AHarv+PermP'!AM2</f>
        <v>56123103</v>
      </c>
      <c r="AN2">
        <f>'AHarv+PermP'!AN2</f>
        <v>56001280</v>
      </c>
      <c r="AO2">
        <f>'AHarv+PermP'!AO2</f>
        <v>55817130</v>
      </c>
      <c r="AP2">
        <f>'AHarv+PermP'!AP2</f>
        <v>55809112</v>
      </c>
      <c r="AQ2">
        <f>'AHarv+PermP'!AQ2</f>
        <v>55847635</v>
      </c>
      <c r="AR2">
        <f>'AHarv+PermP'!AR2</f>
        <v>56026609</v>
      </c>
      <c r="AS2">
        <f>'AHarv+PermP'!AS2</f>
        <v>55919215</v>
      </c>
      <c r="AT2">
        <f>'AHarv+PermP'!AT2</f>
        <v>56020342</v>
      </c>
      <c r="AU2">
        <f>'AHarv+PermP'!AU2</f>
        <v>56175017</v>
      </c>
      <c r="AV2">
        <f>'AHarv+PermP'!AV2</f>
        <v>56403537</v>
      </c>
      <c r="AW2">
        <f>'AHarv+PermP'!AW2</f>
        <v>56637574</v>
      </c>
      <c r="AX2">
        <f>'AHarv+PermP'!AX2</f>
        <v>57110958</v>
      </c>
      <c r="AY2">
        <f>'AHarv+PermP'!AY2</f>
        <v>57290556</v>
      </c>
      <c r="AZ2">
        <f>'AHarv+PermP'!AZ2</f>
        <v>57233892</v>
      </c>
      <c r="BA2">
        <f>'AHarv+PermP'!BA2</f>
        <v>57465581</v>
      </c>
      <c r="BB2">
        <f>'AHarv+PermP'!BB2</f>
        <v>56747108</v>
      </c>
      <c r="BC2">
        <f>'AHarv+PermP'!BC2</f>
        <v>58240711</v>
      </c>
    </row>
    <row r="3" spans="1:56" x14ac:dyDescent="0.2">
      <c r="A3">
        <f>VLOOKUP(C3,SelectCntr!$A$2:$C$52,3,0)</f>
        <v>3</v>
      </c>
      <c r="B3" t="str">
        <f>'AHarv+PermP'!B3</f>
        <v>Botswana</v>
      </c>
      <c r="C3">
        <f>'AHarv+PermP'!C3</f>
        <v>20</v>
      </c>
      <c r="D3" t="str">
        <f>'AHarv+PermP'!D3</f>
        <v>Botswana</v>
      </c>
      <c r="E3" t="str">
        <f>'AHarv+PermP'!E3</f>
        <v>31+131</v>
      </c>
      <c r="F3" t="str">
        <f>'AHarv+PermP'!F3</f>
        <v>AHarv+PermP (Ha)</v>
      </c>
      <c r="G3">
        <f>'AHarv+PermP'!G3</f>
        <v>25819341</v>
      </c>
      <c r="H3">
        <f>'AHarv+PermP'!H3</f>
        <v>25680924</v>
      </c>
      <c r="I3">
        <f>'AHarv+PermP'!I3</f>
        <v>25681200</v>
      </c>
      <c r="J3">
        <f>'AHarv+PermP'!J3</f>
        <v>25674232</v>
      </c>
      <c r="K3">
        <f>'AHarv+PermP'!K3</f>
        <v>25666149</v>
      </c>
      <c r="L3">
        <f>'AHarv+PermP'!L3</f>
        <v>25712750</v>
      </c>
      <c r="M3">
        <f>'AHarv+PermP'!M3</f>
        <v>25840852</v>
      </c>
      <c r="N3">
        <f>'AHarv+PermP'!N3</f>
        <v>25735275</v>
      </c>
      <c r="O3">
        <f>'AHarv+PermP'!O3</f>
        <v>25798197</v>
      </c>
      <c r="P3">
        <f>'AHarv+PermP'!P3</f>
        <v>25818659</v>
      </c>
      <c r="Q3">
        <f>'AHarv+PermP'!Q3</f>
        <v>25859124</v>
      </c>
      <c r="R3">
        <f>'AHarv+PermP'!R3</f>
        <v>25726649</v>
      </c>
      <c r="S3">
        <f>'AHarv+PermP'!S3</f>
        <v>25768390</v>
      </c>
      <c r="T3">
        <f>'AHarv+PermP'!T3</f>
        <v>25803410</v>
      </c>
      <c r="U3">
        <f>'AHarv+PermP'!U3</f>
        <v>25800270</v>
      </c>
      <c r="V3">
        <f>'AHarv+PermP'!V3</f>
        <v>25842230</v>
      </c>
      <c r="W3">
        <f>'AHarv+PermP'!W3</f>
        <v>25830670</v>
      </c>
      <c r="X3">
        <f>'AHarv+PermP'!X3</f>
        <v>25781130</v>
      </c>
      <c r="Y3">
        <f>'AHarv+PermP'!Y3</f>
        <v>25724880</v>
      </c>
      <c r="Z3">
        <f>'AHarv+PermP'!Z3</f>
        <v>25847580</v>
      </c>
      <c r="AA3">
        <f>'AHarv+PermP'!AA3</f>
        <v>25847680</v>
      </c>
      <c r="AB3">
        <f>'AHarv+PermP'!AB3</f>
        <v>25713801</v>
      </c>
      <c r="AC3">
        <f>'AHarv+PermP'!AC3</f>
        <v>25708340</v>
      </c>
      <c r="AD3">
        <f>'AHarv+PermP'!AD3</f>
        <v>25710340</v>
      </c>
      <c r="AE3">
        <f>'AHarv+PermP'!AE3</f>
        <v>25748940</v>
      </c>
      <c r="AF3">
        <f>'AHarv+PermP'!AF3</f>
        <v>25764340</v>
      </c>
      <c r="AG3">
        <f>'AHarv+PermP'!AG3</f>
        <v>25772890</v>
      </c>
      <c r="AH3">
        <f>'AHarv+PermP'!AH3</f>
        <v>25933790</v>
      </c>
      <c r="AI3">
        <f>'AHarv+PermP'!AI3</f>
        <v>25914790</v>
      </c>
      <c r="AJ3">
        <f>'AHarv+PermP'!AJ3</f>
        <v>25854246</v>
      </c>
      <c r="AK3">
        <f>'AHarv+PermP'!AK3</f>
        <v>25787826</v>
      </c>
      <c r="AL3">
        <f>'AHarv+PermP'!AL3</f>
        <v>25727106</v>
      </c>
      <c r="AM3">
        <f>'AHarv+PermP'!AM3</f>
        <v>25752198</v>
      </c>
      <c r="AN3">
        <f>'AHarv+PermP'!AN3</f>
        <v>25899254</v>
      </c>
      <c r="AO3">
        <f>'AHarv+PermP'!AO3</f>
        <v>25787083</v>
      </c>
      <c r="AP3">
        <f>'AHarv+PermP'!AP3</f>
        <v>25928316</v>
      </c>
      <c r="AQ3">
        <f>'AHarv+PermP'!AQ3</f>
        <v>25812399</v>
      </c>
      <c r="AR3">
        <f>'AHarv+PermP'!AR3</f>
        <v>25715709</v>
      </c>
      <c r="AS3">
        <f>'AHarv+PermP'!AS3</f>
        <v>25739171</v>
      </c>
      <c r="AT3">
        <f>'AHarv+PermP'!AT3</f>
        <v>25831806</v>
      </c>
      <c r="AU3">
        <f>'AHarv+PermP'!AU3</f>
        <v>25757134</v>
      </c>
      <c r="AV3">
        <f>'AHarv+PermP'!AV3</f>
        <v>25758882</v>
      </c>
      <c r="AW3">
        <f>'AHarv+PermP'!AW3</f>
        <v>25691796</v>
      </c>
      <c r="AX3">
        <f>'AHarv+PermP'!AX3</f>
        <v>25699862</v>
      </c>
      <c r="AY3">
        <f>'AHarv+PermP'!AY3</f>
        <v>25705203</v>
      </c>
      <c r="AZ3">
        <f>'AHarv+PermP'!AZ3</f>
        <v>25733154</v>
      </c>
      <c r="BA3">
        <f>'AHarv+PermP'!BA3</f>
        <v>25714360</v>
      </c>
      <c r="BB3">
        <f>'AHarv+PermP'!BB3</f>
        <v>25733666</v>
      </c>
      <c r="BC3">
        <f>'AHarv+PermP'!BC3</f>
        <v>25750542</v>
      </c>
    </row>
    <row r="4" spans="1:56" x14ac:dyDescent="0.2">
      <c r="A4">
        <f>VLOOKUP(C4,SelectCntr!$A$2:$C$52,3,0)</f>
        <v>2</v>
      </c>
      <c r="B4" t="str">
        <f>'AHarv+PermP'!B4</f>
        <v>Burundi</v>
      </c>
      <c r="C4">
        <f>'AHarv+PermP'!C4</f>
        <v>29</v>
      </c>
      <c r="D4" t="str">
        <f>'AHarv+PermP'!D4</f>
        <v>Burundi</v>
      </c>
      <c r="E4" t="str">
        <f>'AHarv+PermP'!E4</f>
        <v>31+131</v>
      </c>
      <c r="F4" t="str">
        <f>'AHarv+PermP'!F4</f>
        <v>AHarv+PermP (Ha)</v>
      </c>
      <c r="G4">
        <f>'AHarv+PermP'!G4</f>
        <v>1453929</v>
      </c>
      <c r="H4">
        <f>'AHarv+PermP'!H4</f>
        <v>1429436</v>
      </c>
      <c r="I4">
        <f>'AHarv+PermP'!I4</f>
        <v>1447958</v>
      </c>
      <c r="J4">
        <f>'AHarv+PermP'!J4</f>
        <v>1472295</v>
      </c>
      <c r="K4">
        <f>'AHarv+PermP'!K4</f>
        <v>1488403</v>
      </c>
      <c r="L4">
        <f>'AHarv+PermP'!L4</f>
        <v>1495293</v>
      </c>
      <c r="M4">
        <f>'AHarv+PermP'!M4</f>
        <v>1521566</v>
      </c>
      <c r="N4">
        <f>'AHarv+PermP'!N4</f>
        <v>1535876</v>
      </c>
      <c r="O4">
        <f>'AHarv+PermP'!O4</f>
        <v>1518609</v>
      </c>
      <c r="P4">
        <f>'AHarv+PermP'!P4</f>
        <v>1564014</v>
      </c>
      <c r="Q4">
        <f>'AHarv+PermP'!Q4</f>
        <v>1607581</v>
      </c>
      <c r="R4">
        <f>'AHarv+PermP'!R4</f>
        <v>1598954</v>
      </c>
      <c r="S4">
        <f>'AHarv+PermP'!S4</f>
        <v>1686529</v>
      </c>
      <c r="T4">
        <f>'AHarv+PermP'!T4</f>
        <v>1640857</v>
      </c>
      <c r="U4">
        <f>'AHarv+PermP'!U4</f>
        <v>1755791</v>
      </c>
      <c r="V4">
        <f>'AHarv+PermP'!V4</f>
        <v>1794010</v>
      </c>
      <c r="W4">
        <f>'AHarv+PermP'!W4</f>
        <v>1829151</v>
      </c>
      <c r="X4">
        <f>'AHarv+PermP'!X4</f>
        <v>1804802</v>
      </c>
      <c r="Y4">
        <f>'AHarv+PermP'!Y4</f>
        <v>1846465</v>
      </c>
      <c r="Z4">
        <f>'AHarv+PermP'!Z4</f>
        <v>1909584</v>
      </c>
      <c r="AA4">
        <f>'AHarv+PermP'!AA4</f>
        <v>1906944</v>
      </c>
      <c r="AB4">
        <f>'AHarv+PermP'!AB4</f>
        <v>1938084</v>
      </c>
      <c r="AC4">
        <f>'AHarv+PermP'!AC4</f>
        <v>1937995</v>
      </c>
      <c r="AD4">
        <f>'AHarv+PermP'!AD4</f>
        <v>1879244</v>
      </c>
      <c r="AE4">
        <f>'AHarv+PermP'!AE4</f>
        <v>2009739</v>
      </c>
      <c r="AF4">
        <f>'AHarv+PermP'!AF4</f>
        <v>2040791</v>
      </c>
      <c r="AG4">
        <f>'AHarv+PermP'!AG4</f>
        <v>2059392</v>
      </c>
      <c r="AH4">
        <f>'AHarv+PermP'!AH4</f>
        <v>2075712</v>
      </c>
      <c r="AI4">
        <f>'AHarv+PermP'!AI4</f>
        <v>1974937</v>
      </c>
      <c r="AJ4">
        <f>'AHarv+PermP'!AJ4</f>
        <v>1981847</v>
      </c>
      <c r="AK4">
        <f>'AHarv+PermP'!AK4</f>
        <v>2037764</v>
      </c>
      <c r="AL4">
        <f>'AHarv+PermP'!AL4</f>
        <v>2055534</v>
      </c>
      <c r="AM4">
        <f>'AHarv+PermP'!AM4</f>
        <v>2017925</v>
      </c>
      <c r="AN4">
        <f>'AHarv+PermP'!AN4</f>
        <v>1871973</v>
      </c>
      <c r="AO4">
        <f>'AHarv+PermP'!AO4</f>
        <v>1926364</v>
      </c>
      <c r="AP4">
        <f>'AHarv+PermP'!AP4</f>
        <v>2002201</v>
      </c>
      <c r="AQ4">
        <f>'AHarv+PermP'!AQ4</f>
        <v>2050320</v>
      </c>
      <c r="AR4">
        <f>'AHarv+PermP'!AR4</f>
        <v>2078301</v>
      </c>
      <c r="AS4">
        <f>'AHarv+PermP'!AS4</f>
        <v>2032100</v>
      </c>
      <c r="AT4">
        <f>'AHarv+PermP'!AT4</f>
        <v>2059525</v>
      </c>
      <c r="AU4">
        <f>'AHarv+PermP'!AU4</f>
        <v>2117088</v>
      </c>
      <c r="AV4">
        <f>'AHarv+PermP'!AV4</f>
        <v>2177022</v>
      </c>
      <c r="AW4">
        <f>'AHarv+PermP'!AW4</f>
        <v>2169168</v>
      </c>
      <c r="AX4">
        <f>'AHarv+PermP'!AX4</f>
        <v>2175548</v>
      </c>
      <c r="AY4">
        <f>'AHarv+PermP'!AY4</f>
        <v>2174832</v>
      </c>
      <c r="AZ4">
        <f>'AHarv+PermP'!AZ4</f>
        <v>2111865</v>
      </c>
      <c r="BA4">
        <f>'AHarv+PermP'!BA4</f>
        <v>2073365</v>
      </c>
      <c r="BB4">
        <f>'AHarv+PermP'!BB4</f>
        <v>2070263</v>
      </c>
      <c r="BC4">
        <f>'AHarv+PermP'!BC4</f>
        <v>1933573</v>
      </c>
    </row>
    <row r="5" spans="1:56" x14ac:dyDescent="0.2">
      <c r="A5">
        <f>VLOOKUP(C5,SelectCntr!$A$2:$C$52,3,0)</f>
        <v>1</v>
      </c>
      <c r="B5" t="str">
        <f>'AHarv+PermP'!B5</f>
        <v>Cameroon</v>
      </c>
      <c r="C5">
        <f>'AHarv+PermP'!C5</f>
        <v>32</v>
      </c>
      <c r="D5" t="str">
        <f>'AHarv+PermP'!D5</f>
        <v>Cameroon</v>
      </c>
      <c r="E5" t="str">
        <f>'AHarv+PermP'!E5</f>
        <v>31+131</v>
      </c>
      <c r="F5" t="str">
        <f>'AHarv+PermP'!F5</f>
        <v>AHarv+PermP (Ha)</v>
      </c>
      <c r="G5">
        <f>'AHarv+PermP'!G5</f>
        <v>4148746</v>
      </c>
      <c r="H5">
        <f>'AHarv+PermP'!H5</f>
        <v>4295008</v>
      </c>
      <c r="I5">
        <f>'AHarv+PermP'!I5</f>
        <v>4452271</v>
      </c>
      <c r="J5">
        <f>'AHarv+PermP'!J5</f>
        <v>4422997</v>
      </c>
      <c r="K5">
        <f>'AHarv+PermP'!K5</f>
        <v>4397471</v>
      </c>
      <c r="L5">
        <f>'AHarv+PermP'!L5</f>
        <v>4457054</v>
      </c>
      <c r="M5">
        <f>'AHarv+PermP'!M5</f>
        <v>4613639</v>
      </c>
      <c r="N5">
        <f>'AHarv+PermP'!N5</f>
        <v>4651735</v>
      </c>
      <c r="O5">
        <f>'AHarv+PermP'!O5</f>
        <v>4744985</v>
      </c>
      <c r="P5">
        <f>'AHarv+PermP'!P5</f>
        <v>4855459</v>
      </c>
      <c r="Q5">
        <f>'AHarv+PermP'!Q5</f>
        <v>5030386</v>
      </c>
      <c r="R5">
        <f>'AHarv+PermP'!R5</f>
        <v>4942391</v>
      </c>
      <c r="S5">
        <f>'AHarv+PermP'!S5</f>
        <v>5059405</v>
      </c>
      <c r="T5">
        <f>'AHarv+PermP'!T5</f>
        <v>5193933</v>
      </c>
      <c r="U5">
        <f>'AHarv+PermP'!U5</f>
        <v>5366555</v>
      </c>
      <c r="V5">
        <f>'AHarv+PermP'!V5</f>
        <v>5272362</v>
      </c>
      <c r="W5">
        <f>'AHarv+PermP'!W5</f>
        <v>5315342</v>
      </c>
      <c r="X5">
        <f>'AHarv+PermP'!X5</f>
        <v>5354695</v>
      </c>
      <c r="Y5">
        <f>'AHarv+PermP'!Y5</f>
        <v>5348748</v>
      </c>
      <c r="Z5">
        <f>'AHarv+PermP'!Z5</f>
        <v>5377787</v>
      </c>
      <c r="AA5">
        <f>'AHarv+PermP'!AA5</f>
        <v>5255765</v>
      </c>
      <c r="AB5">
        <f>'AHarv+PermP'!AB5</f>
        <v>5419291</v>
      </c>
      <c r="AC5">
        <f>'AHarv+PermP'!AC5</f>
        <v>5455254</v>
      </c>
      <c r="AD5">
        <f>'AHarv+PermP'!AD5</f>
        <v>4989338</v>
      </c>
      <c r="AE5">
        <f>'AHarv+PermP'!AE5</f>
        <v>5233722</v>
      </c>
      <c r="AF5">
        <f>'AHarv+PermP'!AF5</f>
        <v>5403179</v>
      </c>
      <c r="AG5">
        <f>'AHarv+PermP'!AG5</f>
        <v>4905841</v>
      </c>
      <c r="AH5">
        <f>'AHarv+PermP'!AH5</f>
        <v>5121180</v>
      </c>
      <c r="AI5">
        <f>'AHarv+PermP'!AI5</f>
        <v>5074714</v>
      </c>
      <c r="AJ5">
        <f>'AHarv+PermP'!AJ5</f>
        <v>4917039</v>
      </c>
      <c r="AK5">
        <f>'AHarv+PermP'!AK5</f>
        <v>5178284</v>
      </c>
      <c r="AL5">
        <f>'AHarv+PermP'!AL5</f>
        <v>5338283</v>
      </c>
      <c r="AM5">
        <f>'AHarv+PermP'!AM5</f>
        <v>5514186</v>
      </c>
      <c r="AN5">
        <f>'AHarv+PermP'!AN5</f>
        <v>5602251</v>
      </c>
      <c r="AO5">
        <f>'AHarv+PermP'!AO5</f>
        <v>5727897</v>
      </c>
      <c r="AP5">
        <f>'AHarv+PermP'!AP5</f>
        <v>5698045</v>
      </c>
      <c r="AQ5">
        <f>'AHarv+PermP'!AQ5</f>
        <v>5721937</v>
      </c>
      <c r="AR5">
        <f>'AHarv+PermP'!AR5</f>
        <v>5866968</v>
      </c>
      <c r="AS5">
        <f>'AHarv+PermP'!AS5</f>
        <v>5355263</v>
      </c>
      <c r="AT5">
        <f>'AHarv+PermP'!AT5</f>
        <v>5535656</v>
      </c>
      <c r="AU5">
        <f>'AHarv+PermP'!AU5</f>
        <v>5660266</v>
      </c>
      <c r="AV5">
        <f>'AHarv+PermP'!AV5</f>
        <v>5967296</v>
      </c>
      <c r="AW5">
        <f>'AHarv+PermP'!AW5</f>
        <v>6275650</v>
      </c>
      <c r="AX5">
        <f>'AHarv+PermP'!AX5</f>
        <v>6465590</v>
      </c>
      <c r="AY5">
        <f>'AHarv+PermP'!AY5</f>
        <v>6515555</v>
      </c>
      <c r="AZ5">
        <f>'AHarv+PermP'!AZ5</f>
        <v>6617151</v>
      </c>
      <c r="BA5">
        <f>'AHarv+PermP'!BA5</f>
        <v>6511965</v>
      </c>
      <c r="BB5">
        <f>'AHarv+PermP'!BB5</f>
        <v>6621532</v>
      </c>
      <c r="BC5">
        <f>'AHarv+PermP'!BC5</f>
        <v>6812558</v>
      </c>
    </row>
    <row r="6" spans="1:56" x14ac:dyDescent="0.2">
      <c r="A6">
        <f>VLOOKUP(C6,SelectCntr!$A$2:$C$52,3,0)</f>
        <v>1</v>
      </c>
      <c r="B6" t="str">
        <f>'AHarv+PermP'!B6</f>
        <v>Cape Verde</v>
      </c>
      <c r="C6">
        <f>'AHarv+PermP'!C6</f>
        <v>35</v>
      </c>
      <c r="D6" t="str">
        <f>'AHarv+PermP'!D6</f>
        <v>Cape Verde</v>
      </c>
      <c r="E6" t="str">
        <f>'AHarv+PermP'!E6</f>
        <v>31+131</v>
      </c>
      <c r="F6" t="str">
        <f>'AHarv+PermP'!F6</f>
        <v>AHarv+PermP (Ha)</v>
      </c>
      <c r="G6">
        <f>'AHarv+PermP'!G6</f>
        <v>73375</v>
      </c>
      <c r="H6">
        <f>'AHarv+PermP'!H6</f>
        <v>73685</v>
      </c>
      <c r="I6">
        <f>'AHarv+PermP'!I6</f>
        <v>74140</v>
      </c>
      <c r="J6">
        <f>'AHarv+PermP'!J6</f>
        <v>73025</v>
      </c>
      <c r="K6">
        <f>'AHarv+PermP'!K6</f>
        <v>87985</v>
      </c>
      <c r="L6">
        <f>'AHarv+PermP'!L6</f>
        <v>91435</v>
      </c>
      <c r="M6">
        <f>'AHarv+PermP'!M6</f>
        <v>94588</v>
      </c>
      <c r="N6">
        <f>'AHarv+PermP'!N6</f>
        <v>61815</v>
      </c>
      <c r="O6">
        <f>'AHarv+PermP'!O6</f>
        <v>54896</v>
      </c>
      <c r="P6">
        <f>'AHarv+PermP'!P6</f>
        <v>38672</v>
      </c>
      <c r="Q6">
        <f>'AHarv+PermP'!Q6</f>
        <v>37212</v>
      </c>
      <c r="R6">
        <f>'AHarv+PermP'!R6</f>
        <v>36554</v>
      </c>
      <c r="S6">
        <f>'AHarv+PermP'!S6</f>
        <v>35328</v>
      </c>
      <c r="T6">
        <f>'AHarv+PermP'!T6</f>
        <v>40440</v>
      </c>
      <c r="U6">
        <f>'AHarv+PermP'!U6</f>
        <v>42940</v>
      </c>
      <c r="V6">
        <f>'AHarv+PermP'!V6</f>
        <v>47632</v>
      </c>
      <c r="W6">
        <f>'AHarv+PermP'!W6</f>
        <v>37280</v>
      </c>
      <c r="X6">
        <f>'AHarv+PermP'!X6</f>
        <v>41055</v>
      </c>
      <c r="Y6">
        <f>'AHarv+PermP'!Y6</f>
        <v>58090</v>
      </c>
      <c r="Z6">
        <f>'AHarv+PermP'!Z6</f>
        <v>69895</v>
      </c>
      <c r="AA6">
        <f>'AHarv+PermP'!AA6</f>
        <v>43835</v>
      </c>
      <c r="AB6">
        <f>'AHarv+PermP'!AB6</f>
        <v>53394</v>
      </c>
      <c r="AC6">
        <f>'AHarv+PermP'!AC6</f>
        <v>48492</v>
      </c>
      <c r="AD6">
        <f>'AHarv+PermP'!AD6</f>
        <v>56000</v>
      </c>
      <c r="AE6">
        <f>'AHarv+PermP'!AE6</f>
        <v>45598</v>
      </c>
      <c r="AF6">
        <f>'AHarv+PermP'!AF6</f>
        <v>75280</v>
      </c>
      <c r="AG6">
        <f>'AHarv+PermP'!AG6</f>
        <v>116930</v>
      </c>
      <c r="AH6">
        <f>'AHarv+PermP'!AH6</f>
        <v>109155</v>
      </c>
      <c r="AI6">
        <f>'AHarv+PermP'!AI6</f>
        <v>115598</v>
      </c>
      <c r="AJ6">
        <f>'AHarv+PermP'!AJ6</f>
        <v>111799</v>
      </c>
      <c r="AK6">
        <f>'AHarv+PermP'!AK6</f>
        <v>109193</v>
      </c>
      <c r="AL6">
        <f>'AHarv+PermP'!AL6</f>
        <v>104631</v>
      </c>
      <c r="AM6">
        <f>'AHarv+PermP'!AM6</f>
        <v>102360</v>
      </c>
      <c r="AN6">
        <f>'AHarv+PermP'!AN6</f>
        <v>103162</v>
      </c>
      <c r="AO6">
        <f>'AHarv+PermP'!AO6</f>
        <v>98993</v>
      </c>
      <c r="AP6">
        <f>'AHarv+PermP'!AP6</f>
        <v>100214</v>
      </c>
      <c r="AQ6">
        <f>'AHarv+PermP'!AQ6</f>
        <v>99745</v>
      </c>
      <c r="AR6">
        <f>'AHarv+PermP'!AR6</f>
        <v>95738</v>
      </c>
      <c r="AS6">
        <f>'AHarv+PermP'!AS6</f>
        <v>91513</v>
      </c>
      <c r="AT6">
        <f>'AHarv+PermP'!AT6</f>
        <v>92791</v>
      </c>
      <c r="AU6">
        <f>'AHarv+PermP'!AU6</f>
        <v>102276</v>
      </c>
      <c r="AV6">
        <f>'AHarv+PermP'!AV6</f>
        <v>108944</v>
      </c>
      <c r="AW6">
        <f>'AHarv+PermP'!AW6</f>
        <v>108291</v>
      </c>
      <c r="AX6">
        <f>'AHarv+PermP'!AX6</f>
        <v>96792</v>
      </c>
      <c r="AY6">
        <f>'AHarv+PermP'!AY6</f>
        <v>82969</v>
      </c>
      <c r="AZ6">
        <f>'AHarv+PermP'!AZ6</f>
        <v>93413</v>
      </c>
      <c r="BA6">
        <f>'AHarv+PermP'!BA6</f>
        <v>87086</v>
      </c>
      <c r="BB6">
        <f>'AHarv+PermP'!BB6</f>
        <v>92749</v>
      </c>
      <c r="BC6">
        <f>'AHarv+PermP'!BC6</f>
        <v>80861</v>
      </c>
    </row>
    <row r="7" spans="1:56" x14ac:dyDescent="0.2">
      <c r="A7">
        <f>VLOOKUP(C7,SelectCntr!$A$2:$C$52,3,0)</f>
        <v>1</v>
      </c>
      <c r="B7" t="str">
        <f>'AHarv+PermP'!B7</f>
        <v>Cent Afr Rep</v>
      </c>
      <c r="C7">
        <f>'AHarv+PermP'!C7</f>
        <v>37</v>
      </c>
      <c r="D7" t="str">
        <f>'AHarv+PermP'!D7</f>
        <v>Cent Afr Rep</v>
      </c>
      <c r="E7" t="str">
        <f>'AHarv+PermP'!E7</f>
        <v>31+131</v>
      </c>
      <c r="F7" t="str">
        <f>'AHarv+PermP'!F7</f>
        <v>AHarv+PermP (Ha)</v>
      </c>
      <c r="G7">
        <f>'AHarv+PermP'!G7</f>
        <v>3727090</v>
      </c>
      <c r="H7">
        <f>'AHarv+PermP'!H7</f>
        <v>3718950</v>
      </c>
      <c r="I7">
        <f>'AHarv+PermP'!I7</f>
        <v>3709050</v>
      </c>
      <c r="J7">
        <f>'AHarv+PermP'!J7</f>
        <v>3673880</v>
      </c>
      <c r="K7">
        <f>'AHarv+PermP'!K7</f>
        <v>3642550</v>
      </c>
      <c r="L7">
        <f>'AHarv+PermP'!L7</f>
        <v>3694280</v>
      </c>
      <c r="M7">
        <f>'AHarv+PermP'!M7</f>
        <v>3746453</v>
      </c>
      <c r="N7">
        <f>'AHarv+PermP'!N7</f>
        <v>3765578</v>
      </c>
      <c r="O7">
        <f>'AHarv+PermP'!O7</f>
        <v>3782886</v>
      </c>
      <c r="P7">
        <f>'AHarv+PermP'!P7</f>
        <v>3802838</v>
      </c>
      <c r="Q7">
        <f>'AHarv+PermP'!Q7</f>
        <v>3825051</v>
      </c>
      <c r="R7">
        <f>'AHarv+PermP'!R7</f>
        <v>3853640</v>
      </c>
      <c r="S7">
        <f>'AHarv+PermP'!S7</f>
        <v>3881383</v>
      </c>
      <c r="T7">
        <f>'AHarv+PermP'!T7</f>
        <v>3966913</v>
      </c>
      <c r="U7">
        <f>'AHarv+PermP'!U7</f>
        <v>3899875</v>
      </c>
      <c r="V7">
        <f>'AHarv+PermP'!V7</f>
        <v>3910414</v>
      </c>
      <c r="W7">
        <f>'AHarv+PermP'!W7</f>
        <v>3907605</v>
      </c>
      <c r="X7">
        <f>'AHarv+PermP'!X7</f>
        <v>3855417</v>
      </c>
      <c r="Y7">
        <f>'AHarv+PermP'!Y7</f>
        <v>3893245</v>
      </c>
      <c r="Z7">
        <f>'AHarv+PermP'!Z7</f>
        <v>3887796</v>
      </c>
      <c r="AA7">
        <f>'AHarv+PermP'!AA7</f>
        <v>3865866</v>
      </c>
      <c r="AB7">
        <f>'AHarv+PermP'!AB7</f>
        <v>3845830</v>
      </c>
      <c r="AC7">
        <f>'AHarv+PermP'!AC7</f>
        <v>3735272</v>
      </c>
      <c r="AD7">
        <f>'AHarv+PermP'!AD7</f>
        <v>3657177</v>
      </c>
      <c r="AE7">
        <f>'AHarv+PermP'!AE7</f>
        <v>3589810</v>
      </c>
      <c r="AF7">
        <f>'AHarv+PermP'!AF7</f>
        <v>3687367</v>
      </c>
      <c r="AG7">
        <f>'AHarv+PermP'!AG7</f>
        <v>3639576</v>
      </c>
      <c r="AH7">
        <f>'AHarv+PermP'!AH7</f>
        <v>3656477</v>
      </c>
      <c r="AI7">
        <f>'AHarv+PermP'!AI7</f>
        <v>3612989</v>
      </c>
      <c r="AJ7">
        <f>'AHarv+PermP'!AJ7</f>
        <v>3650112</v>
      </c>
      <c r="AK7">
        <f>'AHarv+PermP'!AK7</f>
        <v>3611011</v>
      </c>
      <c r="AL7">
        <f>'AHarv+PermP'!AL7</f>
        <v>3600136</v>
      </c>
      <c r="AM7">
        <f>'AHarv+PermP'!AM7</f>
        <v>3596087</v>
      </c>
      <c r="AN7">
        <f>'AHarv+PermP'!AN7</f>
        <v>3661582</v>
      </c>
      <c r="AO7">
        <f>'AHarv+PermP'!AO7</f>
        <v>3669879</v>
      </c>
      <c r="AP7">
        <f>'AHarv+PermP'!AP7</f>
        <v>3756228</v>
      </c>
      <c r="AQ7">
        <f>'AHarv+PermP'!AQ7</f>
        <v>3875989</v>
      </c>
      <c r="AR7">
        <f>'AHarv+PermP'!AR7</f>
        <v>3940094</v>
      </c>
      <c r="AS7">
        <f>'AHarv+PermP'!AS7</f>
        <v>3938624</v>
      </c>
      <c r="AT7">
        <f>'AHarv+PermP'!AT7</f>
        <v>3933584</v>
      </c>
      <c r="AU7">
        <f>'AHarv+PermP'!AU7</f>
        <v>3975059</v>
      </c>
      <c r="AV7">
        <f>'AHarv+PermP'!AV7</f>
        <v>3954767</v>
      </c>
      <c r="AW7">
        <f>'AHarv+PermP'!AW7</f>
        <v>4016010</v>
      </c>
      <c r="AX7">
        <f>'AHarv+PermP'!AX7</f>
        <v>4058569</v>
      </c>
      <c r="AY7">
        <f>'AHarv+PermP'!AY7</f>
        <v>4082522</v>
      </c>
      <c r="AZ7">
        <f>'AHarv+PermP'!AZ7</f>
        <v>4120455</v>
      </c>
      <c r="BA7">
        <f>'AHarv+PermP'!BA7</f>
        <v>4157993</v>
      </c>
      <c r="BB7">
        <f>'AHarv+PermP'!BB7</f>
        <v>4171580</v>
      </c>
      <c r="BC7">
        <f>'AHarv+PermP'!BC7</f>
        <v>4236176</v>
      </c>
    </row>
    <row r="8" spans="1:56" x14ac:dyDescent="0.2">
      <c r="A8">
        <f>VLOOKUP(C8,SelectCntr!$A$2:$C$52,3,0)</f>
        <v>1</v>
      </c>
      <c r="B8" t="str">
        <f>'AHarv+PermP'!B8</f>
        <v>Chad</v>
      </c>
      <c r="C8">
        <f>'AHarv+PermP'!C8</f>
        <v>39</v>
      </c>
      <c r="D8" t="str">
        <f>'AHarv+PermP'!D8</f>
        <v>Chad</v>
      </c>
      <c r="E8" t="str">
        <f>'AHarv+PermP'!E8</f>
        <v>31+131</v>
      </c>
      <c r="F8" t="str">
        <f>'AHarv+PermP'!F8</f>
        <v>AHarv+PermP (Ha)</v>
      </c>
      <c r="G8">
        <f>'AHarv+PermP'!G8</f>
        <v>46961170</v>
      </c>
      <c r="H8">
        <f>'AHarv+PermP'!H8</f>
        <v>47001970</v>
      </c>
      <c r="I8">
        <f>'AHarv+PermP'!I8</f>
        <v>46914920</v>
      </c>
      <c r="J8">
        <f>'AHarv+PermP'!J8</f>
        <v>46908724</v>
      </c>
      <c r="K8">
        <f>'AHarv+PermP'!K8</f>
        <v>46928342</v>
      </c>
      <c r="L8">
        <f>'AHarv+PermP'!L8</f>
        <v>46719031</v>
      </c>
      <c r="M8">
        <f>'AHarv+PermP'!M8</f>
        <v>46742488</v>
      </c>
      <c r="N8">
        <f>'AHarv+PermP'!N8</f>
        <v>46782415</v>
      </c>
      <c r="O8">
        <f>'AHarv+PermP'!O8</f>
        <v>46704836</v>
      </c>
      <c r="P8">
        <f>'AHarv+PermP'!P8</f>
        <v>46653837</v>
      </c>
      <c r="Q8">
        <f>'AHarv+PermP'!Q8</f>
        <v>46737534</v>
      </c>
      <c r="R8">
        <f>'AHarv+PermP'!R8</f>
        <v>46670333</v>
      </c>
      <c r="S8">
        <f>'AHarv+PermP'!S8</f>
        <v>46578173</v>
      </c>
      <c r="T8">
        <f>'AHarv+PermP'!T8</f>
        <v>46596793</v>
      </c>
      <c r="U8">
        <f>'AHarv+PermP'!U8</f>
        <v>46766753</v>
      </c>
      <c r="V8">
        <f>'AHarv+PermP'!V8</f>
        <v>46889953</v>
      </c>
      <c r="W8">
        <f>'AHarv+PermP'!W8</f>
        <v>46884418</v>
      </c>
      <c r="X8">
        <f>'AHarv+PermP'!X8</f>
        <v>46927887</v>
      </c>
      <c r="Y8">
        <f>'AHarv+PermP'!Y8</f>
        <v>46724963</v>
      </c>
      <c r="Z8">
        <f>'AHarv+PermP'!Z8</f>
        <v>46656175</v>
      </c>
      <c r="AA8">
        <f>'AHarv+PermP'!AA8</f>
        <v>46129571</v>
      </c>
      <c r="AB8">
        <f>'AHarv+PermP'!AB8</f>
        <v>46094543</v>
      </c>
      <c r="AC8">
        <f>'AHarv+PermP'!AC8</f>
        <v>46432422</v>
      </c>
      <c r="AD8">
        <f>'AHarv+PermP'!AD8</f>
        <v>46251731</v>
      </c>
      <c r="AE8">
        <f>'AHarv+PermP'!AE8</f>
        <v>46727415</v>
      </c>
      <c r="AF8">
        <f>'AHarv+PermP'!AF8</f>
        <v>46643481</v>
      </c>
      <c r="AG8">
        <f>'AHarv+PermP'!AG8</f>
        <v>46570126</v>
      </c>
      <c r="AH8">
        <f>'AHarv+PermP'!AH8</f>
        <v>46696648</v>
      </c>
      <c r="AI8">
        <f>'AHarv+PermP'!AI8</f>
        <v>46709437</v>
      </c>
      <c r="AJ8">
        <f>'AHarv+PermP'!AJ8</f>
        <v>46747440</v>
      </c>
      <c r="AK8">
        <f>'AHarv+PermP'!AK8</f>
        <v>47109875</v>
      </c>
      <c r="AL8">
        <f>'AHarv+PermP'!AL8</f>
        <v>47103640</v>
      </c>
      <c r="AM8">
        <f>'AHarv+PermP'!AM8</f>
        <v>46928315</v>
      </c>
      <c r="AN8">
        <f>'AHarv+PermP'!AN8</f>
        <v>47352327</v>
      </c>
      <c r="AO8">
        <f>'AHarv+PermP'!AO8</f>
        <v>47382099</v>
      </c>
      <c r="AP8">
        <f>'AHarv+PermP'!AP8</f>
        <v>47372167</v>
      </c>
      <c r="AQ8">
        <f>'AHarv+PermP'!AQ8</f>
        <v>47850329</v>
      </c>
      <c r="AR8">
        <f>'AHarv+PermP'!AR8</f>
        <v>48071488</v>
      </c>
      <c r="AS8">
        <f>'AHarv+PermP'!AS8</f>
        <v>47931404</v>
      </c>
      <c r="AT8">
        <f>'AHarv+PermP'!AT8</f>
        <v>47930949</v>
      </c>
      <c r="AU8">
        <f>'AHarv+PermP'!AU8</f>
        <v>48389599</v>
      </c>
      <c r="AV8">
        <f>'AHarv+PermP'!AV8</f>
        <v>48073426</v>
      </c>
      <c r="AW8">
        <f>'AHarv+PermP'!AW8</f>
        <v>48298846</v>
      </c>
      <c r="AX8">
        <f>'AHarv+PermP'!AX8</f>
        <v>48140435</v>
      </c>
      <c r="AY8">
        <f>'AHarv+PermP'!AY8</f>
        <v>48774812</v>
      </c>
      <c r="AZ8">
        <f>'AHarv+PermP'!AZ8</f>
        <v>48742504</v>
      </c>
      <c r="BA8">
        <f>'AHarv+PermP'!BA8</f>
        <v>48567849</v>
      </c>
      <c r="BB8">
        <f>'AHarv+PermP'!BB8</f>
        <v>48677101</v>
      </c>
      <c r="BC8">
        <f>'AHarv+PermP'!BC8</f>
        <v>48627171</v>
      </c>
    </row>
    <row r="9" spans="1:56" x14ac:dyDescent="0.2">
      <c r="A9">
        <f>VLOOKUP(C9,SelectCntr!$A$2:$C$52,3,0)</f>
        <v>2</v>
      </c>
      <c r="B9" t="str">
        <f>'AHarv+PermP'!B9</f>
        <v>Comoros</v>
      </c>
      <c r="C9">
        <f>'AHarv+PermP'!C9</f>
        <v>45</v>
      </c>
      <c r="D9" t="str">
        <f>'AHarv+PermP'!D9</f>
        <v>Comoros</v>
      </c>
      <c r="E9" t="str">
        <f>'AHarv+PermP'!E9</f>
        <v>31+131</v>
      </c>
      <c r="F9" t="str">
        <f>'AHarv+PermP'!F9</f>
        <v>AHarv+PermP (Ha)</v>
      </c>
      <c r="G9">
        <f>'AHarv+PermP'!G9</f>
        <v>51890</v>
      </c>
      <c r="H9">
        <f>'AHarv+PermP'!H9</f>
        <v>52375</v>
      </c>
      <c r="I9">
        <f>'AHarv+PermP'!I9</f>
        <v>53750</v>
      </c>
      <c r="J9">
        <f>'AHarv+PermP'!J9</f>
        <v>54006</v>
      </c>
      <c r="K9">
        <f>'AHarv+PermP'!K9</f>
        <v>56170</v>
      </c>
      <c r="L9">
        <f>'AHarv+PermP'!L9</f>
        <v>57650</v>
      </c>
      <c r="M9">
        <f>'AHarv+PermP'!M9</f>
        <v>56656</v>
      </c>
      <c r="N9">
        <f>'AHarv+PermP'!N9</f>
        <v>54800</v>
      </c>
      <c r="O9">
        <f>'AHarv+PermP'!O9</f>
        <v>55202</v>
      </c>
      <c r="P9">
        <f>'AHarv+PermP'!P9</f>
        <v>55400</v>
      </c>
      <c r="Q9">
        <f>'AHarv+PermP'!Q9</f>
        <v>55500</v>
      </c>
      <c r="R9">
        <f>'AHarv+PermP'!R9</f>
        <v>54925</v>
      </c>
      <c r="S9">
        <f>'AHarv+PermP'!S9</f>
        <v>55370</v>
      </c>
      <c r="T9">
        <f>'AHarv+PermP'!T9</f>
        <v>56570</v>
      </c>
      <c r="U9">
        <f>'AHarv+PermP'!U9</f>
        <v>56260</v>
      </c>
      <c r="V9">
        <f>'AHarv+PermP'!V9</f>
        <v>55450</v>
      </c>
      <c r="W9">
        <f>'AHarv+PermP'!W9</f>
        <v>57095</v>
      </c>
      <c r="X9">
        <f>'AHarv+PermP'!X9</f>
        <v>59945</v>
      </c>
      <c r="Y9">
        <f>'AHarv+PermP'!Y9</f>
        <v>62695</v>
      </c>
      <c r="Z9">
        <f>'AHarv+PermP'!Z9</f>
        <v>63372</v>
      </c>
      <c r="AA9">
        <f>'AHarv+PermP'!AA9</f>
        <v>63995</v>
      </c>
      <c r="AB9">
        <f>'AHarv+PermP'!AB9</f>
        <v>66428</v>
      </c>
      <c r="AC9">
        <f>'AHarv+PermP'!AC9</f>
        <v>66335</v>
      </c>
      <c r="AD9">
        <f>'AHarv+PermP'!AD9</f>
        <v>65990</v>
      </c>
      <c r="AE9">
        <f>'AHarv+PermP'!AE9</f>
        <v>75065</v>
      </c>
      <c r="AF9">
        <f>'AHarv+PermP'!AF9</f>
        <v>77128</v>
      </c>
      <c r="AG9">
        <f>'AHarv+PermP'!AG9</f>
        <v>81446</v>
      </c>
      <c r="AH9">
        <f>'AHarv+PermP'!AH9</f>
        <v>82647</v>
      </c>
      <c r="AI9">
        <f>'AHarv+PermP'!AI9</f>
        <v>83945</v>
      </c>
      <c r="AJ9">
        <f>'AHarv+PermP'!AJ9</f>
        <v>87150</v>
      </c>
      <c r="AK9">
        <f>'AHarv+PermP'!AK9</f>
        <v>87345</v>
      </c>
      <c r="AL9">
        <f>'AHarv+PermP'!AL9</f>
        <v>88818</v>
      </c>
      <c r="AM9">
        <f>'AHarv+PermP'!AM9</f>
        <v>89951</v>
      </c>
      <c r="AN9">
        <f>'AHarv+PermP'!AN9</f>
        <v>94516</v>
      </c>
      <c r="AO9">
        <f>'AHarv+PermP'!AO9</f>
        <v>96848</v>
      </c>
      <c r="AP9">
        <f>'AHarv+PermP'!AP9</f>
        <v>102518</v>
      </c>
      <c r="AQ9">
        <f>'AHarv+PermP'!AQ9</f>
        <v>105659</v>
      </c>
      <c r="AR9">
        <f>'AHarv+PermP'!AR9</f>
        <v>111613</v>
      </c>
      <c r="AS9">
        <f>'AHarv+PermP'!AS9</f>
        <v>112593</v>
      </c>
      <c r="AT9">
        <f>'AHarv+PermP'!AT9</f>
        <v>118750</v>
      </c>
      <c r="AU9">
        <f>'AHarv+PermP'!AU9</f>
        <v>124938</v>
      </c>
      <c r="AV9">
        <f>'AHarv+PermP'!AV9</f>
        <v>124004</v>
      </c>
      <c r="AW9">
        <f>'AHarv+PermP'!AW9</f>
        <v>121850</v>
      </c>
      <c r="AX9">
        <f>'AHarv+PermP'!AX9</f>
        <v>124145</v>
      </c>
      <c r="AY9">
        <f>'AHarv+PermP'!AY9</f>
        <v>116112</v>
      </c>
      <c r="AZ9">
        <f>'AHarv+PermP'!AZ9</f>
        <v>121229</v>
      </c>
      <c r="BA9">
        <f>'AHarv+PermP'!BA9</f>
        <v>118996</v>
      </c>
      <c r="BB9">
        <f>'AHarv+PermP'!BB9</f>
        <v>131135</v>
      </c>
      <c r="BC9">
        <f>'AHarv+PermP'!BC9</f>
        <v>138882</v>
      </c>
    </row>
    <row r="10" spans="1:56" x14ac:dyDescent="0.2">
      <c r="A10">
        <f>VLOOKUP(C10,SelectCntr!$A$2:$C$52,3,0)</f>
        <v>1</v>
      </c>
      <c r="B10" t="str">
        <f>'AHarv+PermP'!B10</f>
        <v>Congo, Rep</v>
      </c>
      <c r="C10">
        <f>'AHarv+PermP'!C10</f>
        <v>46</v>
      </c>
      <c r="D10" t="str">
        <f>'AHarv+PermP'!D10</f>
        <v>Congo, Rep</v>
      </c>
      <c r="E10" t="str">
        <f>'AHarv+PermP'!E10</f>
        <v>31+131</v>
      </c>
      <c r="F10" t="str">
        <f>'AHarv+PermP'!F10</f>
        <v>AHarv+PermP (Ha)</v>
      </c>
      <c r="G10">
        <f>'AHarv+PermP'!G10</f>
        <v>10196200</v>
      </c>
      <c r="H10">
        <f>'AHarv+PermP'!H10</f>
        <v>10202050</v>
      </c>
      <c r="I10">
        <f>'AHarv+PermP'!I10</f>
        <v>10196770</v>
      </c>
      <c r="J10">
        <f>'AHarv+PermP'!J10</f>
        <v>10198730</v>
      </c>
      <c r="K10">
        <f>'AHarv+PermP'!K10</f>
        <v>10198180</v>
      </c>
      <c r="L10">
        <f>'AHarv+PermP'!L10</f>
        <v>10194740</v>
      </c>
      <c r="M10">
        <f>'AHarv+PermP'!M10</f>
        <v>10203440</v>
      </c>
      <c r="N10">
        <f>'AHarv+PermP'!N10</f>
        <v>10208710</v>
      </c>
      <c r="O10">
        <f>'AHarv+PermP'!O10</f>
        <v>10210250</v>
      </c>
      <c r="P10">
        <f>'AHarv+PermP'!P10</f>
        <v>10209966</v>
      </c>
      <c r="Q10">
        <f>'AHarv+PermP'!Q10</f>
        <v>10220310</v>
      </c>
      <c r="R10">
        <f>'AHarv+PermP'!R10</f>
        <v>10218104</v>
      </c>
      <c r="S10">
        <f>'AHarv+PermP'!S10</f>
        <v>10224559</v>
      </c>
      <c r="T10">
        <f>'AHarv+PermP'!T10</f>
        <v>10231010</v>
      </c>
      <c r="U10">
        <f>'AHarv+PermP'!U10</f>
        <v>10225759</v>
      </c>
      <c r="V10">
        <f>'AHarv+PermP'!V10</f>
        <v>10210054</v>
      </c>
      <c r="W10">
        <f>'AHarv+PermP'!W10</f>
        <v>10231775</v>
      </c>
      <c r="X10">
        <f>'AHarv+PermP'!X10</f>
        <v>10221234</v>
      </c>
      <c r="Y10">
        <f>'AHarv+PermP'!Y10</f>
        <v>10210180</v>
      </c>
      <c r="Z10">
        <f>'AHarv+PermP'!Z10</f>
        <v>10191895</v>
      </c>
      <c r="AA10">
        <f>'AHarv+PermP'!AA10</f>
        <v>10197560</v>
      </c>
      <c r="AB10">
        <f>'AHarv+PermP'!AB10</f>
        <v>10201510</v>
      </c>
      <c r="AC10">
        <f>'AHarv+PermP'!AC10</f>
        <v>10205327</v>
      </c>
      <c r="AD10">
        <f>'AHarv+PermP'!AD10</f>
        <v>10218755</v>
      </c>
      <c r="AE10">
        <f>'AHarv+PermP'!AE10</f>
        <v>10228824</v>
      </c>
      <c r="AF10">
        <f>'AHarv+PermP'!AF10</f>
        <v>10227582</v>
      </c>
      <c r="AG10">
        <f>'AHarv+PermP'!AG10</f>
        <v>10233118</v>
      </c>
      <c r="AH10">
        <f>'AHarv+PermP'!AH10</f>
        <v>10241600</v>
      </c>
      <c r="AI10">
        <f>'AHarv+PermP'!AI10</f>
        <v>10244648</v>
      </c>
      <c r="AJ10">
        <f>'AHarv+PermP'!AJ10</f>
        <v>10225992</v>
      </c>
      <c r="AK10">
        <f>'AHarv+PermP'!AK10</f>
        <v>10204834</v>
      </c>
      <c r="AL10">
        <f>'AHarv+PermP'!AL10</f>
        <v>10207466</v>
      </c>
      <c r="AM10">
        <f>'AHarv+PermP'!AM10</f>
        <v>10224825</v>
      </c>
      <c r="AN10">
        <f>'AHarv+PermP'!AN10</f>
        <v>10222682</v>
      </c>
      <c r="AO10">
        <f>'AHarv+PermP'!AO10</f>
        <v>10204931</v>
      </c>
      <c r="AP10">
        <f>'AHarv+PermP'!AP10</f>
        <v>10210258</v>
      </c>
      <c r="AQ10">
        <f>'AHarv+PermP'!AQ10</f>
        <v>10209098</v>
      </c>
      <c r="AR10">
        <f>'AHarv+PermP'!AR10</f>
        <v>10204690</v>
      </c>
      <c r="AS10">
        <f>'AHarv+PermP'!AS10</f>
        <v>10232451</v>
      </c>
      <c r="AT10">
        <f>'AHarv+PermP'!AT10</f>
        <v>10238242</v>
      </c>
      <c r="AU10">
        <f>'AHarv+PermP'!AU10</f>
        <v>10251759</v>
      </c>
      <c r="AV10">
        <f>'AHarv+PermP'!AV10</f>
        <v>10256515</v>
      </c>
      <c r="AW10">
        <f>'AHarv+PermP'!AW10</f>
        <v>10263746</v>
      </c>
      <c r="AX10">
        <f>'AHarv+PermP'!AX10</f>
        <v>10278613</v>
      </c>
      <c r="AY10">
        <f>'AHarv+PermP'!AY10</f>
        <v>10278999</v>
      </c>
      <c r="AZ10">
        <f>'AHarv+PermP'!AZ10</f>
        <v>10288752</v>
      </c>
      <c r="BA10">
        <f>'AHarv+PermP'!BA10</f>
        <v>10278067</v>
      </c>
      <c r="BB10">
        <f>'AHarv+PermP'!BB10</f>
        <v>10296647</v>
      </c>
      <c r="BC10">
        <f>'AHarv+PermP'!BC10</f>
        <v>10345254</v>
      </c>
    </row>
    <row r="11" spans="1:56" x14ac:dyDescent="0.2">
      <c r="A11">
        <f>VLOOKUP(C11,SelectCntr!$A$2:$C$52,3,0)</f>
        <v>1</v>
      </c>
      <c r="B11" t="str">
        <f>'AHarv+PermP'!B11</f>
        <v>Benin</v>
      </c>
      <c r="C11">
        <f>'AHarv+PermP'!C11</f>
        <v>53</v>
      </c>
      <c r="D11" t="str">
        <f>'AHarv+PermP'!D11</f>
        <v>Benin</v>
      </c>
      <c r="E11" t="str">
        <f>'AHarv+PermP'!E11</f>
        <v>31+131</v>
      </c>
      <c r="F11" t="str">
        <f>'AHarv+PermP'!F11</f>
        <v>AHarv+PermP (Ha)</v>
      </c>
      <c r="G11">
        <f>'AHarv+PermP'!G11</f>
        <v>1426279</v>
      </c>
      <c r="H11">
        <f>'AHarv+PermP'!H11</f>
        <v>1468182</v>
      </c>
      <c r="I11">
        <f>'AHarv+PermP'!I11</f>
        <v>1433635</v>
      </c>
      <c r="J11">
        <f>'AHarv+PermP'!J11</f>
        <v>1384070</v>
      </c>
      <c r="K11">
        <f>'AHarv+PermP'!K11</f>
        <v>1387530</v>
      </c>
      <c r="L11">
        <f>'AHarv+PermP'!L11</f>
        <v>1350038</v>
      </c>
      <c r="M11">
        <f>'AHarv+PermP'!M11</f>
        <v>1430994</v>
      </c>
      <c r="N11">
        <f>'AHarv+PermP'!N11</f>
        <v>1414269</v>
      </c>
      <c r="O11">
        <f>'AHarv+PermP'!O11</f>
        <v>1421072</v>
      </c>
      <c r="P11">
        <f>'AHarv+PermP'!P11</f>
        <v>1448002</v>
      </c>
      <c r="Q11">
        <f>'AHarv+PermP'!Q11</f>
        <v>1376828</v>
      </c>
      <c r="R11">
        <f>'AHarv+PermP'!R11</f>
        <v>1392909</v>
      </c>
      <c r="S11">
        <f>'AHarv+PermP'!S11</f>
        <v>1374293</v>
      </c>
      <c r="T11">
        <f>'AHarv+PermP'!T11</f>
        <v>1320231</v>
      </c>
      <c r="U11">
        <f>'AHarv+PermP'!U11</f>
        <v>1220736</v>
      </c>
      <c r="V11">
        <f>'AHarv+PermP'!V11</f>
        <v>1238293</v>
      </c>
      <c r="W11">
        <f>'AHarv+PermP'!W11</f>
        <v>1292566</v>
      </c>
      <c r="X11">
        <f>'AHarv+PermP'!X11</f>
        <v>1501115</v>
      </c>
      <c r="Y11">
        <f>'AHarv+PermP'!Y11</f>
        <v>1488820</v>
      </c>
      <c r="Z11">
        <f>'AHarv+PermP'!Z11</f>
        <v>1373485</v>
      </c>
      <c r="AA11">
        <f>'AHarv+PermP'!AA11</f>
        <v>1457174</v>
      </c>
      <c r="AB11">
        <f>'AHarv+PermP'!AB11</f>
        <v>1464090</v>
      </c>
      <c r="AC11">
        <f>'AHarv+PermP'!AC11</f>
        <v>1502516</v>
      </c>
      <c r="AD11">
        <f>'AHarv+PermP'!AD11</f>
        <v>1581839</v>
      </c>
      <c r="AE11">
        <f>'AHarv+PermP'!AE11</f>
        <v>1668363</v>
      </c>
      <c r="AF11">
        <f>'AHarv+PermP'!AF11</f>
        <v>1725826</v>
      </c>
      <c r="AG11">
        <f>'AHarv+PermP'!AG11</f>
        <v>1622914</v>
      </c>
      <c r="AH11">
        <f>'AHarv+PermP'!AH11</f>
        <v>1835904</v>
      </c>
      <c r="AI11">
        <f>'AHarv+PermP'!AI11</f>
        <v>1819953</v>
      </c>
      <c r="AJ11">
        <f>'AHarv+PermP'!AJ11</f>
        <v>1905759</v>
      </c>
      <c r="AK11">
        <f>'AHarv+PermP'!AK11</f>
        <v>2004140</v>
      </c>
      <c r="AL11">
        <f>'AHarv+PermP'!AL11</f>
        <v>1993166</v>
      </c>
      <c r="AM11">
        <f>'AHarv+PermP'!AM11</f>
        <v>2055244</v>
      </c>
      <c r="AN11">
        <f>'AHarv+PermP'!AN11</f>
        <v>2135253</v>
      </c>
      <c r="AO11">
        <f>'AHarv+PermP'!AO11</f>
        <v>2289128</v>
      </c>
      <c r="AP11">
        <f>'AHarv+PermP'!AP11</f>
        <v>2480634</v>
      </c>
      <c r="AQ11">
        <f>'AHarv+PermP'!AQ11</f>
        <v>2634066</v>
      </c>
      <c r="AR11">
        <f>'AHarv+PermP'!AR11</f>
        <v>2701653</v>
      </c>
      <c r="AS11">
        <f>'AHarv+PermP'!AS11</f>
        <v>2760502</v>
      </c>
      <c r="AT11">
        <f>'AHarv+PermP'!AT11</f>
        <v>2831371</v>
      </c>
      <c r="AU11">
        <f>'AHarv+PermP'!AU11</f>
        <v>2849690</v>
      </c>
      <c r="AV11">
        <f>'AHarv+PermP'!AV11</f>
        <v>3119750</v>
      </c>
      <c r="AW11">
        <f>'AHarv+PermP'!AW11</f>
        <v>2956692</v>
      </c>
      <c r="AX11">
        <f>'AHarv+PermP'!AX11</f>
        <v>3009428</v>
      </c>
      <c r="AY11">
        <f>'AHarv+PermP'!AY11</f>
        <v>2994756</v>
      </c>
      <c r="AZ11">
        <f>'AHarv+PermP'!AZ11</f>
        <v>2586653</v>
      </c>
      <c r="BA11">
        <f>'AHarv+PermP'!BA11</f>
        <v>2922632</v>
      </c>
      <c r="BB11">
        <f>'AHarv+PermP'!BB11</f>
        <v>3113888</v>
      </c>
      <c r="BC11">
        <f>'AHarv+PermP'!BC11</f>
        <v>2939392</v>
      </c>
    </row>
    <row r="12" spans="1:56" x14ac:dyDescent="0.2">
      <c r="A12">
        <f>VLOOKUP(C12,SelectCntr!$A$2:$C$52,3,0)</f>
        <v>1</v>
      </c>
      <c r="B12" t="str">
        <f>'AHarv+PermP'!B12</f>
        <v>Eq Guinea</v>
      </c>
      <c r="C12">
        <f>'AHarv+PermP'!C12</f>
        <v>61</v>
      </c>
      <c r="D12" t="str">
        <f>'AHarv+PermP'!D12</f>
        <v>Eq Guinea</v>
      </c>
      <c r="E12" t="str">
        <f>'AHarv+PermP'!E12</f>
        <v>31+131</v>
      </c>
      <c r="F12" t="str">
        <f>'AHarv+PermP'!F12</f>
        <v>AHarv+PermP (Ha)</v>
      </c>
      <c r="G12">
        <f>'AHarv+PermP'!G12</f>
        <v>232600</v>
      </c>
      <c r="H12">
        <f>'AHarv+PermP'!H12</f>
        <v>233400</v>
      </c>
      <c r="I12">
        <f>'AHarv+PermP'!I12</f>
        <v>230000</v>
      </c>
      <c r="J12">
        <f>'AHarv+PermP'!J12</f>
        <v>230500</v>
      </c>
      <c r="K12">
        <f>'AHarv+PermP'!K12</f>
        <v>230000</v>
      </c>
      <c r="L12">
        <f>'AHarv+PermP'!L12</f>
        <v>232300</v>
      </c>
      <c r="M12">
        <f>'AHarv+PermP'!M12</f>
        <v>235300</v>
      </c>
      <c r="N12">
        <f>'AHarv+PermP'!N12</f>
        <v>249500</v>
      </c>
      <c r="O12">
        <f>'AHarv+PermP'!O12</f>
        <v>238500</v>
      </c>
      <c r="P12">
        <f>'AHarv+PermP'!P12</f>
        <v>238500</v>
      </c>
      <c r="Q12">
        <f>'AHarv+PermP'!Q12</f>
        <v>239600</v>
      </c>
      <c r="R12">
        <f>'AHarv+PermP'!R12</f>
        <v>218800</v>
      </c>
      <c r="S12">
        <f>'AHarv+PermP'!S12</f>
        <v>216800</v>
      </c>
      <c r="T12">
        <f>'AHarv+PermP'!T12</f>
        <v>216300</v>
      </c>
      <c r="U12">
        <f>'AHarv+PermP'!U12</f>
        <v>216800</v>
      </c>
      <c r="V12">
        <f>'AHarv+PermP'!V12</f>
        <v>216800</v>
      </c>
      <c r="W12">
        <f>'AHarv+PermP'!W12</f>
        <v>215800</v>
      </c>
      <c r="X12">
        <f>'AHarv+PermP'!X12</f>
        <v>217800</v>
      </c>
      <c r="Y12">
        <f>'AHarv+PermP'!Y12</f>
        <v>218300</v>
      </c>
      <c r="Z12">
        <f>'AHarv+PermP'!Z12</f>
        <v>220200</v>
      </c>
      <c r="AA12">
        <f>'AHarv+PermP'!AA12</f>
        <v>220300</v>
      </c>
      <c r="AB12">
        <f>'AHarv+PermP'!AB12</f>
        <v>223700</v>
      </c>
      <c r="AC12">
        <f>'AHarv+PermP'!AC12</f>
        <v>221000</v>
      </c>
      <c r="AD12">
        <f>'AHarv+PermP'!AD12</f>
        <v>224200</v>
      </c>
      <c r="AE12">
        <f>'AHarv+PermP'!AE12</f>
        <v>228200</v>
      </c>
      <c r="AF12">
        <f>'AHarv+PermP'!AF12</f>
        <v>229300</v>
      </c>
      <c r="AG12">
        <f>'AHarv+PermP'!AG12</f>
        <v>231300</v>
      </c>
      <c r="AH12">
        <f>'AHarv+PermP'!AH12</f>
        <v>231300</v>
      </c>
      <c r="AI12">
        <f>'AHarv+PermP'!AI12</f>
        <v>231400</v>
      </c>
      <c r="AJ12">
        <f>'AHarv+PermP'!AJ12</f>
        <v>233512</v>
      </c>
      <c r="AK12">
        <f>'AHarv+PermP'!AK12</f>
        <v>228278</v>
      </c>
      <c r="AL12">
        <f>'AHarv+PermP'!AL12</f>
        <v>237787</v>
      </c>
      <c r="AM12">
        <f>'AHarv+PermP'!AM12</f>
        <v>237200</v>
      </c>
      <c r="AN12">
        <f>'AHarv+PermP'!AN12</f>
        <v>222383</v>
      </c>
      <c r="AO12">
        <f>'AHarv+PermP'!AO12</f>
        <v>211861</v>
      </c>
      <c r="AP12">
        <f>'AHarv+PermP'!AP12</f>
        <v>210416</v>
      </c>
      <c r="AQ12">
        <f>'AHarv+PermP'!AQ12</f>
        <v>219423</v>
      </c>
      <c r="AR12">
        <f>'AHarv+PermP'!AR12</f>
        <v>209064</v>
      </c>
      <c r="AS12">
        <f>'AHarv+PermP'!AS12</f>
        <v>218547</v>
      </c>
      <c r="AT12">
        <f>'AHarv+PermP'!AT12</f>
        <v>217537</v>
      </c>
      <c r="AU12">
        <f>'AHarv+PermP'!AU12</f>
        <v>211655</v>
      </c>
      <c r="AV12">
        <f>'AHarv+PermP'!AV12</f>
        <v>190600</v>
      </c>
      <c r="AW12">
        <f>'AHarv+PermP'!AW12</f>
        <v>197145</v>
      </c>
      <c r="AX12">
        <f>'AHarv+PermP'!AX12</f>
        <v>204824</v>
      </c>
      <c r="AY12">
        <f>'AHarv+PermP'!AY12</f>
        <v>204666</v>
      </c>
      <c r="AZ12">
        <f>'AHarv+PermP'!AZ12</f>
        <v>196730</v>
      </c>
      <c r="BA12">
        <f>'AHarv+PermP'!BA12</f>
        <v>201712</v>
      </c>
      <c r="BB12">
        <f>'AHarv+PermP'!BB12</f>
        <v>194875</v>
      </c>
      <c r="BC12">
        <f>'AHarv+PermP'!BC12</f>
        <v>201933</v>
      </c>
    </row>
    <row r="13" spans="1:56" x14ac:dyDescent="0.2">
      <c r="A13">
        <f>VLOOKUP(C13,SelectCntr!$A$2:$C$52,3,0)</f>
        <v>2</v>
      </c>
      <c r="B13" t="str">
        <f>'AHarv+PermP'!B13</f>
        <v>Ethiopia Pdr</v>
      </c>
      <c r="C13">
        <f>'AHarv+PermP'!C13</f>
        <v>62</v>
      </c>
      <c r="D13" t="str">
        <f>'AHarv+PermP'!D13</f>
        <v>Ethiopia Pdr</v>
      </c>
      <c r="E13" t="str">
        <f>'AHarv+PermP'!E13</f>
        <v>31+131</v>
      </c>
      <c r="F13" t="str">
        <f>'AHarv+PermP'!F13</f>
        <v>AHarv+PermP (Ha)</v>
      </c>
      <c r="G13">
        <f>'AHarv+PermP'!G13</f>
        <v>54653000</v>
      </c>
      <c r="H13">
        <f>'AHarv+PermP'!H13</f>
        <v>55026650</v>
      </c>
      <c r="I13">
        <f>'AHarv+PermP'!I13</f>
        <v>55060280</v>
      </c>
      <c r="J13">
        <f>'AHarv+PermP'!J13</f>
        <v>55074740</v>
      </c>
      <c r="K13">
        <f>'AHarv+PermP'!K13</f>
        <v>55131450</v>
      </c>
      <c r="L13">
        <f>'AHarv+PermP'!L13</f>
        <v>55187900</v>
      </c>
      <c r="M13">
        <f>'AHarv+PermP'!M13</f>
        <v>55256400</v>
      </c>
      <c r="N13">
        <f>'AHarv+PermP'!N13</f>
        <v>55346720</v>
      </c>
      <c r="O13">
        <f>'AHarv+PermP'!O13</f>
        <v>55428170</v>
      </c>
      <c r="P13">
        <f>'AHarv+PermP'!P13</f>
        <v>55511900</v>
      </c>
      <c r="Q13">
        <f>'AHarv+PermP'!Q13</f>
        <v>55595380</v>
      </c>
      <c r="R13">
        <f>'AHarv+PermP'!R13</f>
        <v>55278195</v>
      </c>
      <c r="S13">
        <f>'AHarv+PermP'!S13</f>
        <v>54151335</v>
      </c>
      <c r="T13">
        <f>'AHarv+PermP'!T13</f>
        <v>54005194</v>
      </c>
      <c r="U13">
        <f>'AHarv+PermP'!U13</f>
        <v>53136035</v>
      </c>
      <c r="V13">
        <f>'AHarv+PermP'!V13</f>
        <v>52758888</v>
      </c>
      <c r="W13">
        <f>'AHarv+PermP'!W13</f>
        <v>52520241</v>
      </c>
      <c r="X13">
        <f>'AHarv+PermP'!X13</f>
        <v>52646765</v>
      </c>
      <c r="Y13">
        <f>'AHarv+PermP'!Y13</f>
        <v>52788528</v>
      </c>
      <c r="Z13">
        <f>'AHarv+PermP'!Z13</f>
        <v>53348667</v>
      </c>
      <c r="AA13">
        <f>'AHarv+PermP'!AA13</f>
        <v>52896882</v>
      </c>
      <c r="AB13">
        <f>'AHarv+PermP'!AB13</f>
        <v>52876971</v>
      </c>
      <c r="AC13">
        <f>'AHarv+PermP'!AC13</f>
        <v>53181802</v>
      </c>
      <c r="AD13">
        <f>'AHarv+PermP'!AD13</f>
        <v>52720003</v>
      </c>
      <c r="AE13">
        <f>'AHarv+PermP'!AE13</f>
        <v>52889268</v>
      </c>
      <c r="AF13">
        <f>'AHarv+PermP'!AF13</f>
        <v>52926712</v>
      </c>
      <c r="AG13">
        <f>'AHarv+PermP'!AG13</f>
        <v>52732325</v>
      </c>
      <c r="AH13">
        <f>'AHarv+PermP'!AH13</f>
        <v>52922689</v>
      </c>
      <c r="AI13">
        <f>'AHarv+PermP'!AI13</f>
        <v>52664092</v>
      </c>
      <c r="AJ13">
        <f>'AHarv+PermP'!AJ13</f>
        <v>52744135</v>
      </c>
      <c r="AK13">
        <f>'AHarv+PermP'!AK13</f>
        <v>52272218</v>
      </c>
      <c r="AL13">
        <f>'AHarv+PermP'!AL13</f>
        <v>52198970</v>
      </c>
      <c r="AM13">
        <f>'AHarv+PermP'!AM13</f>
        <v>0</v>
      </c>
      <c r="AN13">
        <f>'AHarv+PermP'!AN13</f>
        <v>0</v>
      </c>
      <c r="AO13">
        <f>'AHarv+PermP'!AO13</f>
        <v>0</v>
      </c>
      <c r="AP13">
        <f>'AHarv+PermP'!AP13</f>
        <v>0</v>
      </c>
      <c r="AQ13">
        <f>'AHarv+PermP'!AQ13</f>
        <v>0</v>
      </c>
      <c r="AR13">
        <f>'AHarv+PermP'!AR13</f>
        <v>0</v>
      </c>
      <c r="AS13">
        <f>'AHarv+PermP'!AS13</f>
        <v>0</v>
      </c>
      <c r="AT13">
        <f>'AHarv+PermP'!AT13</f>
        <v>0</v>
      </c>
      <c r="AU13">
        <f>'AHarv+PermP'!AU13</f>
        <v>0</v>
      </c>
      <c r="AV13">
        <f>'AHarv+PermP'!AV13</f>
        <v>0</v>
      </c>
      <c r="AW13">
        <f>'AHarv+PermP'!AW13</f>
        <v>0</v>
      </c>
      <c r="AX13">
        <f>'AHarv+PermP'!AX13</f>
        <v>0</v>
      </c>
      <c r="AY13">
        <f>'AHarv+PermP'!AY13</f>
        <v>0</v>
      </c>
      <c r="AZ13">
        <f>'AHarv+PermP'!AZ13</f>
        <v>0</v>
      </c>
      <c r="BA13">
        <f>'AHarv+PermP'!BA13</f>
        <v>0</v>
      </c>
      <c r="BB13">
        <f>'AHarv+PermP'!BB13</f>
        <v>0</v>
      </c>
      <c r="BC13">
        <f>'AHarv+PermP'!BC13</f>
        <v>0</v>
      </c>
    </row>
    <row r="14" spans="1:56" x14ac:dyDescent="0.2">
      <c r="A14">
        <f>VLOOKUP(C14,SelectCntr!$A$2:$C$52,3,0)</f>
        <v>2</v>
      </c>
      <c r="B14" t="str">
        <f>'AHarv+PermP'!B14</f>
        <v>Djibouti</v>
      </c>
      <c r="C14">
        <f>'AHarv+PermP'!C14</f>
        <v>72</v>
      </c>
      <c r="D14" t="str">
        <f>'AHarv+PermP'!D14</f>
        <v>Djibouti</v>
      </c>
      <c r="E14" t="str">
        <f>'AHarv+PermP'!E14</f>
        <v>31+131</v>
      </c>
      <c r="F14" t="str">
        <f>'AHarv+PermP'!F14</f>
        <v>AHarv+PermP (Ha)</v>
      </c>
      <c r="G14">
        <f>'AHarv+PermP'!G14</f>
        <v>1300200</v>
      </c>
      <c r="H14">
        <f>'AHarv+PermP'!H14</f>
        <v>1300200</v>
      </c>
      <c r="I14">
        <f>'AHarv+PermP'!I14</f>
        <v>1300200</v>
      </c>
      <c r="J14">
        <f>'AHarv+PermP'!J14</f>
        <v>1300200</v>
      </c>
      <c r="K14">
        <f>'AHarv+PermP'!K14</f>
        <v>1300280</v>
      </c>
      <c r="L14">
        <f>'AHarv+PermP'!L14</f>
        <v>1300290</v>
      </c>
      <c r="M14">
        <f>'AHarv+PermP'!M14</f>
        <v>1300310</v>
      </c>
      <c r="N14">
        <f>'AHarv+PermP'!N14</f>
        <v>1300330</v>
      </c>
      <c r="O14">
        <f>'AHarv+PermP'!O14</f>
        <v>1300340</v>
      </c>
      <c r="P14">
        <f>'AHarv+PermP'!P14</f>
        <v>1300350</v>
      </c>
      <c r="Q14">
        <f>'AHarv+PermP'!Q14</f>
        <v>1300350</v>
      </c>
      <c r="R14">
        <f>'AHarv+PermP'!R14</f>
        <v>1300460</v>
      </c>
      <c r="S14">
        <f>'AHarv+PermP'!S14</f>
        <v>1300470</v>
      </c>
      <c r="T14">
        <f>'AHarv+PermP'!T14</f>
        <v>1300480</v>
      </c>
      <c r="U14">
        <f>'AHarv+PermP'!U14</f>
        <v>1300480</v>
      </c>
      <c r="V14">
        <f>'AHarv+PermP'!V14</f>
        <v>1300530</v>
      </c>
      <c r="W14">
        <f>'AHarv+PermP'!W14</f>
        <v>1300570</v>
      </c>
      <c r="X14">
        <f>'AHarv+PermP'!X14</f>
        <v>1300600</v>
      </c>
      <c r="Y14">
        <f>'AHarv+PermP'!Y14</f>
        <v>1300900</v>
      </c>
      <c r="Z14">
        <f>'AHarv+PermP'!Z14</f>
        <v>1303300</v>
      </c>
      <c r="AA14">
        <f>'AHarv+PermP'!AA14</f>
        <v>1303402</v>
      </c>
      <c r="AB14">
        <f>'AHarv+PermP'!AB14</f>
        <v>1303502</v>
      </c>
      <c r="AC14">
        <f>'AHarv+PermP'!AC14</f>
        <v>1303502</v>
      </c>
      <c r="AD14">
        <f>'AHarv+PermP'!AD14</f>
        <v>1303803</v>
      </c>
      <c r="AE14">
        <f>'AHarv+PermP'!AE14</f>
        <v>1304084</v>
      </c>
      <c r="AF14">
        <f>'AHarv+PermP'!AF14</f>
        <v>1304486</v>
      </c>
      <c r="AG14">
        <f>'AHarv+PermP'!AG14</f>
        <v>1304561</v>
      </c>
      <c r="AH14">
        <f>'AHarv+PermP'!AH14</f>
        <v>1304106</v>
      </c>
      <c r="AI14">
        <f>'AHarv+PermP'!AI14</f>
        <v>1304748</v>
      </c>
      <c r="AJ14">
        <f>'AHarv+PermP'!AJ14</f>
        <v>1309655</v>
      </c>
      <c r="AK14">
        <f>'AHarv+PermP'!AK14</f>
        <v>1347620</v>
      </c>
      <c r="AL14">
        <f>'AHarv+PermP'!AL14</f>
        <v>1382730</v>
      </c>
      <c r="AM14">
        <f>'AHarv+PermP'!AM14</f>
        <v>1412861</v>
      </c>
      <c r="AN14">
        <f>'AHarv+PermP'!AN14</f>
        <v>1413877</v>
      </c>
      <c r="AO14">
        <f>'AHarv+PermP'!AO14</f>
        <v>1464636</v>
      </c>
      <c r="AP14">
        <f>'AHarv+PermP'!AP14</f>
        <v>1494153</v>
      </c>
      <c r="AQ14">
        <f>'AHarv+PermP'!AQ14</f>
        <v>1515192</v>
      </c>
      <c r="AR14">
        <f>'AHarv+PermP'!AR14</f>
        <v>1512946</v>
      </c>
      <c r="AS14">
        <f>'AHarv+PermP'!AS14</f>
        <v>1563716</v>
      </c>
      <c r="AT14">
        <f>'AHarv+PermP'!AT14</f>
        <v>1613862</v>
      </c>
      <c r="AU14">
        <f>'AHarv+PermP'!AU14</f>
        <v>1694449</v>
      </c>
      <c r="AV14">
        <f>'AHarv+PermP'!AV14</f>
        <v>1715613</v>
      </c>
      <c r="AW14">
        <f>'AHarv+PermP'!AW14</f>
        <v>1710016</v>
      </c>
      <c r="AX14">
        <f>'AHarv+PermP'!AX14</f>
        <v>1710560</v>
      </c>
      <c r="AY14">
        <f>'AHarv+PermP'!AY14</f>
        <v>1712012</v>
      </c>
      <c r="AZ14">
        <f>'AHarv+PermP'!AZ14</f>
        <v>1709966</v>
      </c>
      <c r="BA14">
        <f>'AHarv+PermP'!BA14</f>
        <v>1709498</v>
      </c>
      <c r="BB14">
        <f>'AHarv+PermP'!BB14</f>
        <v>1709718</v>
      </c>
      <c r="BC14">
        <f>'AHarv+PermP'!BC14</f>
        <v>1711278</v>
      </c>
    </row>
    <row r="15" spans="1:56" x14ac:dyDescent="0.2">
      <c r="A15">
        <f>VLOOKUP(C15,SelectCntr!$A$2:$C$52,3,0)</f>
        <v>1</v>
      </c>
      <c r="B15" t="str">
        <f>'AHarv+PermP'!B15</f>
        <v>Gabon</v>
      </c>
      <c r="C15">
        <f>'AHarv+PermP'!C15</f>
        <v>74</v>
      </c>
      <c r="D15" t="str">
        <f>'AHarv+PermP'!D15</f>
        <v>Gabon</v>
      </c>
      <c r="E15" t="str">
        <f>'AHarv+PermP'!E15</f>
        <v>31+131</v>
      </c>
      <c r="F15" t="str">
        <f>'AHarv+PermP'!F15</f>
        <v>AHarv+PermP (Ha)</v>
      </c>
      <c r="G15">
        <f>'AHarv+PermP'!G15</f>
        <v>5142540</v>
      </c>
      <c r="H15">
        <f>'AHarv+PermP'!H15</f>
        <v>5145470</v>
      </c>
      <c r="I15">
        <f>'AHarv+PermP'!I15</f>
        <v>5141240</v>
      </c>
      <c r="J15">
        <f>'AHarv+PermP'!J15</f>
        <v>5142094</v>
      </c>
      <c r="K15">
        <f>'AHarv+PermP'!K15</f>
        <v>5143576</v>
      </c>
      <c r="L15">
        <f>'AHarv+PermP'!L15</f>
        <v>5155470</v>
      </c>
      <c r="M15">
        <f>'AHarv+PermP'!M15</f>
        <v>5105980</v>
      </c>
      <c r="N15">
        <f>'AHarv+PermP'!N15</f>
        <v>5112110</v>
      </c>
      <c r="O15">
        <f>'AHarv+PermP'!O15</f>
        <v>5060960</v>
      </c>
      <c r="P15">
        <f>'AHarv+PermP'!P15</f>
        <v>5011805</v>
      </c>
      <c r="Q15">
        <f>'AHarv+PermP'!Q15</f>
        <v>5017040</v>
      </c>
      <c r="R15">
        <f>'AHarv+PermP'!R15</f>
        <v>4967140</v>
      </c>
      <c r="S15">
        <f>'AHarv+PermP'!S15</f>
        <v>4922250</v>
      </c>
      <c r="T15">
        <f>'AHarv+PermP'!T15</f>
        <v>4925470</v>
      </c>
      <c r="U15">
        <f>'AHarv+PermP'!U15</f>
        <v>4922967</v>
      </c>
      <c r="V15">
        <f>'AHarv+PermP'!V15</f>
        <v>4876647</v>
      </c>
      <c r="W15">
        <f>'AHarv+PermP'!W15</f>
        <v>4888793</v>
      </c>
      <c r="X15">
        <f>'AHarv+PermP'!X15</f>
        <v>4898276</v>
      </c>
      <c r="Y15">
        <f>'AHarv+PermP'!Y15</f>
        <v>4852865</v>
      </c>
      <c r="Z15">
        <f>'AHarv+PermP'!Z15</f>
        <v>4862558</v>
      </c>
      <c r="AA15">
        <f>'AHarv+PermP'!AA15</f>
        <v>4857150</v>
      </c>
      <c r="AB15">
        <f>'AHarv+PermP'!AB15</f>
        <v>4858460</v>
      </c>
      <c r="AC15">
        <f>'AHarv+PermP'!AC15</f>
        <v>4861820</v>
      </c>
      <c r="AD15">
        <f>'AHarv+PermP'!AD15</f>
        <v>4862779</v>
      </c>
      <c r="AE15">
        <f>'AHarv+PermP'!AE15</f>
        <v>4868890</v>
      </c>
      <c r="AF15">
        <f>'AHarv+PermP'!AF15</f>
        <v>4876380</v>
      </c>
      <c r="AG15">
        <f>'AHarv+PermP'!AG15</f>
        <v>4880570</v>
      </c>
      <c r="AH15">
        <f>'AHarv+PermP'!AH15</f>
        <v>4893790</v>
      </c>
      <c r="AI15">
        <f>'AHarv+PermP'!AI15</f>
        <v>4895318</v>
      </c>
      <c r="AJ15">
        <f>'AHarv+PermP'!AJ15</f>
        <v>4901788</v>
      </c>
      <c r="AK15">
        <f>'AHarv+PermP'!AK15</f>
        <v>4896718</v>
      </c>
      <c r="AL15">
        <f>'AHarv+PermP'!AL15</f>
        <v>4900441</v>
      </c>
      <c r="AM15">
        <f>'AHarv+PermP'!AM15</f>
        <v>4897557</v>
      </c>
      <c r="AN15">
        <f>'AHarv+PermP'!AN15</f>
        <v>4894477</v>
      </c>
      <c r="AO15">
        <f>'AHarv+PermP'!AO15</f>
        <v>4832544</v>
      </c>
      <c r="AP15">
        <f>'AHarv+PermP'!AP15</f>
        <v>4847739</v>
      </c>
      <c r="AQ15">
        <f>'AHarv+PermP'!AQ15</f>
        <v>4858760</v>
      </c>
      <c r="AR15">
        <f>'AHarv+PermP'!AR15</f>
        <v>4865087</v>
      </c>
      <c r="AS15">
        <f>'AHarv+PermP'!AS15</f>
        <v>4861544</v>
      </c>
      <c r="AT15">
        <f>'AHarv+PermP'!AT15</f>
        <v>4866628</v>
      </c>
      <c r="AU15">
        <f>'AHarv+PermP'!AU15</f>
        <v>4873937</v>
      </c>
      <c r="AV15">
        <f>'AHarv+PermP'!AV15</f>
        <v>4879433</v>
      </c>
      <c r="AW15">
        <f>'AHarv+PermP'!AW15</f>
        <v>4886850</v>
      </c>
      <c r="AX15">
        <f>'AHarv+PermP'!AX15</f>
        <v>4887120</v>
      </c>
      <c r="AY15">
        <f>'AHarv+PermP'!AY15</f>
        <v>4894351</v>
      </c>
      <c r="AZ15">
        <f>'AHarv+PermP'!AZ15</f>
        <v>4888847</v>
      </c>
      <c r="BA15">
        <f>'AHarv+PermP'!BA15</f>
        <v>4883487</v>
      </c>
      <c r="BB15">
        <f>'AHarv+PermP'!BB15</f>
        <v>4884817</v>
      </c>
      <c r="BC15">
        <f>'AHarv+PermP'!BC15</f>
        <v>4919236</v>
      </c>
    </row>
    <row r="16" spans="1:56" x14ac:dyDescent="0.2">
      <c r="A16">
        <f>VLOOKUP(C16,SelectCntr!$A$2:$C$52,3,0)</f>
        <v>1</v>
      </c>
      <c r="B16" t="str">
        <f>'AHarv+PermP'!B16</f>
        <v>Gambia</v>
      </c>
      <c r="C16">
        <f>'AHarv+PermP'!C16</f>
        <v>75</v>
      </c>
      <c r="D16" t="str">
        <f>'AHarv+PermP'!D16</f>
        <v>Gambia</v>
      </c>
      <c r="E16" t="str">
        <f>'AHarv+PermP'!E16</f>
        <v>31+131</v>
      </c>
      <c r="F16" t="str">
        <f>'AHarv+PermP'!F16</f>
        <v>AHarv+PermP (Ha)</v>
      </c>
      <c r="G16">
        <f>'AHarv+PermP'!G16</f>
        <v>588879</v>
      </c>
      <c r="H16">
        <f>'AHarv+PermP'!H16</f>
        <v>594010</v>
      </c>
      <c r="I16">
        <f>'AHarv+PermP'!I16</f>
        <v>593360</v>
      </c>
      <c r="J16">
        <f>'AHarv+PermP'!J16</f>
        <v>595489</v>
      </c>
      <c r="K16">
        <f>'AHarv+PermP'!K16</f>
        <v>596891</v>
      </c>
      <c r="L16">
        <f>'AHarv+PermP'!L16</f>
        <v>598340</v>
      </c>
      <c r="M16">
        <f>'AHarv+PermP'!M16</f>
        <v>576840</v>
      </c>
      <c r="N16">
        <f>'AHarv+PermP'!N16</f>
        <v>589972</v>
      </c>
      <c r="O16">
        <f>'AHarv+PermP'!O16</f>
        <v>585044</v>
      </c>
      <c r="P16">
        <f>'AHarv+PermP'!P16</f>
        <v>589673</v>
      </c>
      <c r="Q16">
        <f>'AHarv+PermP'!Q16</f>
        <v>600802</v>
      </c>
      <c r="R16">
        <f>'AHarv+PermP'!R16</f>
        <v>588610</v>
      </c>
      <c r="S16">
        <f>'AHarv+PermP'!S16</f>
        <v>604367</v>
      </c>
      <c r="T16">
        <f>'AHarv+PermP'!T16</f>
        <v>582150</v>
      </c>
      <c r="U16">
        <f>'AHarv+PermP'!U16</f>
        <v>574451</v>
      </c>
      <c r="V16">
        <f>'AHarv+PermP'!V16</f>
        <v>575928</v>
      </c>
      <c r="W16">
        <f>'AHarv+PermP'!W16</f>
        <v>575358</v>
      </c>
      <c r="X16">
        <f>'AHarv+PermP'!X16</f>
        <v>587296</v>
      </c>
      <c r="Y16">
        <f>'AHarv+PermP'!Y16</f>
        <v>530979</v>
      </c>
      <c r="Z16">
        <f>'AHarv+PermP'!Z16</f>
        <v>545953</v>
      </c>
      <c r="AA16">
        <f>'AHarv+PermP'!AA16</f>
        <v>573235</v>
      </c>
      <c r="AB16">
        <f>'AHarv+PermP'!AB16</f>
        <v>595540</v>
      </c>
      <c r="AC16">
        <f>'AHarv+PermP'!AC16</f>
        <v>574935</v>
      </c>
      <c r="AD16">
        <f>'AHarv+PermP'!AD16</f>
        <v>576882</v>
      </c>
      <c r="AE16">
        <f>'AHarv+PermP'!AE16</f>
        <v>627913</v>
      </c>
      <c r="AF16">
        <f>'AHarv+PermP'!AF16</f>
        <v>635459</v>
      </c>
      <c r="AG16">
        <f>'AHarv+PermP'!AG16</f>
        <v>651775</v>
      </c>
      <c r="AH16">
        <f>'AHarv+PermP'!AH16</f>
        <v>654067</v>
      </c>
      <c r="AI16">
        <f>'AHarv+PermP'!AI16</f>
        <v>649977</v>
      </c>
      <c r="AJ16">
        <f>'AHarv+PermP'!AJ16</f>
        <v>658559</v>
      </c>
      <c r="AK16">
        <f>'AHarv+PermP'!AK16</f>
        <v>658926</v>
      </c>
      <c r="AL16">
        <f>'AHarv+PermP'!AL16</f>
        <v>623008</v>
      </c>
      <c r="AM16">
        <f>'AHarv+PermP'!AM16</f>
        <v>626574</v>
      </c>
      <c r="AN16">
        <f>'AHarv+PermP'!AN16</f>
        <v>643639</v>
      </c>
      <c r="AO16">
        <f>'AHarv+PermP'!AO16</f>
        <v>664946</v>
      </c>
      <c r="AP16">
        <f>'AHarv+PermP'!AP16</f>
        <v>650935</v>
      </c>
      <c r="AQ16">
        <f>'AHarv+PermP'!AQ16</f>
        <v>670731</v>
      </c>
      <c r="AR16">
        <f>'AHarv+PermP'!AR16</f>
        <v>647385</v>
      </c>
      <c r="AS16">
        <f>'AHarv+PermP'!AS16</f>
        <v>678443</v>
      </c>
      <c r="AT16">
        <f>'AHarv+PermP'!AT16</f>
        <v>678926</v>
      </c>
      <c r="AU16">
        <f>'AHarv+PermP'!AU16</f>
        <v>716529</v>
      </c>
      <c r="AV16">
        <f>'AHarv+PermP'!AV16</f>
        <v>622198</v>
      </c>
      <c r="AW16">
        <f>'AHarv+PermP'!AW16</f>
        <v>621218</v>
      </c>
      <c r="AX16">
        <f>'AHarv+PermP'!AX16</f>
        <v>638909</v>
      </c>
      <c r="AY16">
        <f>'AHarv+PermP'!AY16</f>
        <v>634597</v>
      </c>
      <c r="AZ16">
        <f>'AHarv+PermP'!AZ16</f>
        <v>643313</v>
      </c>
      <c r="BA16">
        <f>'AHarv+PermP'!BA16</f>
        <v>627345</v>
      </c>
      <c r="BB16">
        <f>'AHarv+PermP'!BB16</f>
        <v>665851</v>
      </c>
      <c r="BC16">
        <f>'AHarv+PermP'!BC16</f>
        <v>731111</v>
      </c>
    </row>
    <row r="17" spans="1:55" x14ac:dyDescent="0.2">
      <c r="A17">
        <f>VLOOKUP(C17,SelectCntr!$A$2:$C$52,3,0)</f>
        <v>1</v>
      </c>
      <c r="B17" t="str">
        <f>'AHarv+PermP'!B17</f>
        <v>Ghana</v>
      </c>
      <c r="C17">
        <f>'AHarv+PermP'!C17</f>
        <v>81</v>
      </c>
      <c r="D17" t="str">
        <f>'AHarv+PermP'!D17</f>
        <v>Ghana</v>
      </c>
      <c r="E17" t="str">
        <f>'AHarv+PermP'!E17</f>
        <v>31+131</v>
      </c>
      <c r="F17" t="str">
        <f>'AHarv+PermP'!F17</f>
        <v>AHarv+PermP (Ha)</v>
      </c>
      <c r="G17">
        <f>'AHarv+PermP'!G17</f>
        <v>11481958</v>
      </c>
      <c r="H17">
        <f>'AHarv+PermP'!H17</f>
        <v>11516230</v>
      </c>
      <c r="I17">
        <f>'AHarv+PermP'!I17</f>
        <v>11568296</v>
      </c>
      <c r="J17">
        <f>'AHarv+PermP'!J17</f>
        <v>11673943</v>
      </c>
      <c r="K17">
        <f>'AHarv+PermP'!K17</f>
        <v>11516911</v>
      </c>
      <c r="L17">
        <f>'AHarv+PermP'!L17</f>
        <v>11249151</v>
      </c>
      <c r="M17">
        <f>'AHarv+PermP'!M17</f>
        <v>11445416</v>
      </c>
      <c r="N17">
        <f>'AHarv+PermP'!N17</f>
        <v>11323207</v>
      </c>
      <c r="O17">
        <f>'AHarv+PermP'!O17</f>
        <v>11591842</v>
      </c>
      <c r="P17">
        <f>'AHarv+PermP'!P17</f>
        <v>12238337</v>
      </c>
      <c r="Q17">
        <f>'AHarv+PermP'!Q17</f>
        <v>12247928</v>
      </c>
      <c r="R17">
        <f>'AHarv+PermP'!R17</f>
        <v>12070314</v>
      </c>
      <c r="S17">
        <f>'AHarv+PermP'!S17</f>
        <v>12050254</v>
      </c>
      <c r="T17">
        <f>'AHarv+PermP'!T17</f>
        <v>12264042</v>
      </c>
      <c r="U17">
        <f>'AHarv+PermP'!U17</f>
        <v>12111404</v>
      </c>
      <c r="V17">
        <f>'AHarv+PermP'!V17</f>
        <v>11921990</v>
      </c>
      <c r="W17">
        <f>'AHarv+PermP'!W17</f>
        <v>11599017</v>
      </c>
      <c r="X17">
        <f>'AHarv+PermP'!X17</f>
        <v>11424187</v>
      </c>
      <c r="Y17">
        <f>'AHarv+PermP'!Y17</f>
        <v>11729140</v>
      </c>
      <c r="Z17">
        <f>'AHarv+PermP'!Z17</f>
        <v>11709617</v>
      </c>
      <c r="AA17">
        <f>'AHarv+PermP'!AA17</f>
        <v>11691500</v>
      </c>
      <c r="AB17">
        <f>'AHarv+PermP'!AB17</f>
        <v>11381350</v>
      </c>
      <c r="AC17">
        <f>'AHarv+PermP'!AC17</f>
        <v>11221050</v>
      </c>
      <c r="AD17">
        <f>'AHarv+PermP'!AD17</f>
        <v>12191010</v>
      </c>
      <c r="AE17">
        <f>'AHarv+PermP'!AE17</f>
        <v>11910979</v>
      </c>
      <c r="AF17">
        <f>'AHarv+PermP'!AF17</f>
        <v>11865716</v>
      </c>
      <c r="AG17">
        <f>'AHarv+PermP'!AG17</f>
        <v>11915653</v>
      </c>
      <c r="AH17">
        <f>'AHarv+PermP'!AH17</f>
        <v>11723066</v>
      </c>
      <c r="AI17">
        <f>'AHarv+PermP'!AI17</f>
        <v>12060017</v>
      </c>
      <c r="AJ17">
        <f>'AHarv+PermP'!AJ17</f>
        <v>11329535</v>
      </c>
      <c r="AK17">
        <f>'AHarv+PermP'!AK17</f>
        <v>12098023</v>
      </c>
      <c r="AL17">
        <f>'AHarv+PermP'!AL17</f>
        <v>12165138</v>
      </c>
      <c r="AM17">
        <f>'AHarv+PermP'!AM17</f>
        <v>12169128</v>
      </c>
      <c r="AN17">
        <f>'AHarv+PermP'!AN17</f>
        <v>12128778</v>
      </c>
      <c r="AO17">
        <f>'AHarv+PermP'!AO17</f>
        <v>12685392</v>
      </c>
      <c r="AP17">
        <f>'AHarv+PermP'!AP17</f>
        <v>12913112</v>
      </c>
      <c r="AQ17">
        <f>'AHarv+PermP'!AQ17</f>
        <v>12856841</v>
      </c>
      <c r="AR17">
        <f>'AHarv+PermP'!AR17</f>
        <v>13400535</v>
      </c>
      <c r="AS17">
        <f>'AHarv+PermP'!AS17</f>
        <v>13359919</v>
      </c>
      <c r="AT17">
        <f>'AHarv+PermP'!AT17</f>
        <v>13657242</v>
      </c>
      <c r="AU17">
        <f>'AHarv+PermP'!AU17</f>
        <v>13635681</v>
      </c>
      <c r="AV17">
        <f>'AHarv+PermP'!AV17</f>
        <v>14074856</v>
      </c>
      <c r="AW17">
        <f>'AHarv+PermP'!AW17</f>
        <v>14418131</v>
      </c>
      <c r="AX17">
        <f>'AHarv+PermP'!AX17</f>
        <v>14812140</v>
      </c>
      <c r="AY17">
        <f>'AHarv+PermP'!AY17</f>
        <v>14793865</v>
      </c>
      <c r="AZ17">
        <f>'AHarv+PermP'!AZ17</f>
        <v>14916225</v>
      </c>
      <c r="BA17">
        <f>'AHarv+PermP'!BA17</f>
        <v>14212804</v>
      </c>
      <c r="BB17">
        <f>'AHarv+PermP'!BB17</f>
        <v>14899343</v>
      </c>
      <c r="BC17">
        <f>'AHarv+PermP'!BC17</f>
        <v>14787583</v>
      </c>
    </row>
    <row r="18" spans="1:55" x14ac:dyDescent="0.2">
      <c r="A18">
        <f>VLOOKUP(C18,SelectCntr!$A$2:$C$52,3,0)</f>
        <v>1</v>
      </c>
      <c r="B18" t="str">
        <f>'AHarv+PermP'!B18</f>
        <v>Guinea</v>
      </c>
      <c r="C18">
        <f>'AHarv+PermP'!C18</f>
        <v>90</v>
      </c>
      <c r="D18" t="str">
        <f>'AHarv+PermP'!D18</f>
        <v>Guinea</v>
      </c>
      <c r="E18" t="str">
        <f>'AHarv+PermP'!E18</f>
        <v>31+131</v>
      </c>
      <c r="F18" t="str">
        <f>'AHarv+PermP'!F18</f>
        <v>AHarv+PermP (Ha)</v>
      </c>
      <c r="G18">
        <f>'AHarv+PermP'!G18</f>
        <v>11839010</v>
      </c>
      <c r="H18">
        <f>'AHarv+PermP'!H18</f>
        <v>11837785</v>
      </c>
      <c r="I18">
        <f>'AHarv+PermP'!I18</f>
        <v>11815145</v>
      </c>
      <c r="J18">
        <f>'AHarv+PermP'!J18</f>
        <v>11830955</v>
      </c>
      <c r="K18">
        <f>'AHarv+PermP'!K18</f>
        <v>11810240</v>
      </c>
      <c r="L18">
        <f>'AHarv+PermP'!L18</f>
        <v>11849125</v>
      </c>
      <c r="M18">
        <f>'AHarv+PermP'!M18</f>
        <v>11887650</v>
      </c>
      <c r="N18">
        <f>'AHarv+PermP'!N18</f>
        <v>11909420</v>
      </c>
      <c r="O18">
        <f>'AHarv+PermP'!O18</f>
        <v>11901200</v>
      </c>
      <c r="P18">
        <f>'AHarv+PermP'!P18</f>
        <v>11938590</v>
      </c>
      <c r="Q18">
        <f>'AHarv+PermP'!Q18</f>
        <v>11946855</v>
      </c>
      <c r="R18">
        <f>'AHarv+PermP'!R18</f>
        <v>11926500</v>
      </c>
      <c r="S18">
        <f>'AHarv+PermP'!S18</f>
        <v>11940275</v>
      </c>
      <c r="T18">
        <f>'AHarv+PermP'!T18</f>
        <v>11958450</v>
      </c>
      <c r="U18">
        <f>'AHarv+PermP'!U18</f>
        <v>11977070</v>
      </c>
      <c r="V18">
        <f>'AHarv+PermP'!V18</f>
        <v>12009190</v>
      </c>
      <c r="W18">
        <f>'AHarv+PermP'!W18</f>
        <v>12026360</v>
      </c>
      <c r="X18">
        <f>'AHarv+PermP'!X18</f>
        <v>12046454</v>
      </c>
      <c r="Y18">
        <f>'AHarv+PermP'!Y18</f>
        <v>12070776</v>
      </c>
      <c r="Z18">
        <f>'AHarv+PermP'!Z18</f>
        <v>12093593</v>
      </c>
      <c r="AA18">
        <f>'AHarv+PermP'!AA18</f>
        <v>12112343</v>
      </c>
      <c r="AB18">
        <f>'AHarv+PermP'!AB18</f>
        <v>12126035</v>
      </c>
      <c r="AC18">
        <f>'AHarv+PermP'!AC18</f>
        <v>12146711</v>
      </c>
      <c r="AD18">
        <f>'AHarv+PermP'!AD18</f>
        <v>12209570</v>
      </c>
      <c r="AE18">
        <f>'AHarv+PermP'!AE18</f>
        <v>12234286</v>
      </c>
      <c r="AF18">
        <f>'AHarv+PermP'!AF18</f>
        <v>12204971</v>
      </c>
      <c r="AG18">
        <f>'AHarv+PermP'!AG18</f>
        <v>12202899</v>
      </c>
      <c r="AH18">
        <f>'AHarv+PermP'!AH18</f>
        <v>12256095</v>
      </c>
      <c r="AI18">
        <f>'AHarv+PermP'!AI18</f>
        <v>12303201</v>
      </c>
      <c r="AJ18">
        <f>'AHarv+PermP'!AJ18</f>
        <v>12479991</v>
      </c>
      <c r="AK18">
        <f>'AHarv+PermP'!AK18</f>
        <v>12488171</v>
      </c>
      <c r="AL18">
        <f>'AHarv+PermP'!AL18</f>
        <v>12609625</v>
      </c>
      <c r="AM18">
        <f>'AHarv+PermP'!AM18</f>
        <v>12688602</v>
      </c>
      <c r="AN18">
        <f>'AHarv+PermP'!AN18</f>
        <v>12759776</v>
      </c>
      <c r="AO18">
        <f>'AHarv+PermP'!AO18</f>
        <v>12810795</v>
      </c>
      <c r="AP18">
        <f>'AHarv+PermP'!AP18</f>
        <v>12935276</v>
      </c>
      <c r="AQ18">
        <f>'AHarv+PermP'!AQ18</f>
        <v>13030584</v>
      </c>
      <c r="AR18">
        <f>'AHarv+PermP'!AR18</f>
        <v>13137472</v>
      </c>
      <c r="AS18">
        <f>'AHarv+PermP'!AS18</f>
        <v>13258893</v>
      </c>
      <c r="AT18">
        <f>'AHarv+PermP'!AT18</f>
        <v>13316936</v>
      </c>
      <c r="AU18">
        <f>'AHarv+PermP'!AU18</f>
        <v>13245581</v>
      </c>
      <c r="AV18">
        <f>'AHarv+PermP'!AV18</f>
        <v>13394240</v>
      </c>
      <c r="AW18">
        <f>'AHarv+PermP'!AW18</f>
        <v>13529890</v>
      </c>
      <c r="AX18">
        <f>'AHarv+PermP'!AX18</f>
        <v>13644126</v>
      </c>
      <c r="AY18">
        <f>'AHarv+PermP'!AY18</f>
        <v>13805049</v>
      </c>
      <c r="AZ18">
        <f>'AHarv+PermP'!AZ18</f>
        <v>13704927</v>
      </c>
      <c r="BA18">
        <f>'AHarv+PermP'!BA18</f>
        <v>13801190</v>
      </c>
      <c r="BB18">
        <f>'AHarv+PermP'!BB18</f>
        <v>14006599</v>
      </c>
      <c r="BC18">
        <f>'AHarv+PermP'!BC18</f>
        <v>13979389</v>
      </c>
    </row>
    <row r="19" spans="1:55" x14ac:dyDescent="0.2">
      <c r="A19">
        <f>VLOOKUP(C19,SelectCntr!$A$2:$C$52,3,0)</f>
        <v>1</v>
      </c>
      <c r="B19" t="str">
        <f>'AHarv+PermP'!B19</f>
        <v>Cote dIvoire</v>
      </c>
      <c r="C19">
        <f>'AHarv+PermP'!C19</f>
        <v>107</v>
      </c>
      <c r="D19" t="str">
        <f>'AHarv+PermP'!D19</f>
        <v>Cote dIvoire</v>
      </c>
      <c r="E19" t="str">
        <f>'AHarv+PermP'!E19</f>
        <v>31+131</v>
      </c>
      <c r="F19" t="str">
        <f>'AHarv+PermP'!F19</f>
        <v>AHarv+PermP (Ha)</v>
      </c>
      <c r="G19">
        <f>'AHarv+PermP'!G19</f>
        <v>15075273</v>
      </c>
      <c r="H19">
        <f>'AHarv+PermP'!H19</f>
        <v>15372737</v>
      </c>
      <c r="I19">
        <f>'AHarv+PermP'!I19</f>
        <v>15482080</v>
      </c>
      <c r="J19">
        <f>'AHarv+PermP'!J19</f>
        <v>15611011</v>
      </c>
      <c r="K19">
        <f>'AHarv+PermP'!K19</f>
        <v>15675644</v>
      </c>
      <c r="L19">
        <f>'AHarv+PermP'!L19</f>
        <v>15704002</v>
      </c>
      <c r="M19">
        <f>'AHarv+PermP'!M19</f>
        <v>15821648</v>
      </c>
      <c r="N19">
        <f>'AHarv+PermP'!N19</f>
        <v>15884445</v>
      </c>
      <c r="O19">
        <f>'AHarv+PermP'!O19</f>
        <v>15979103</v>
      </c>
      <c r="P19">
        <f>'AHarv+PermP'!P19</f>
        <v>15965321</v>
      </c>
      <c r="Q19">
        <f>'AHarv+PermP'!Q19</f>
        <v>16028103</v>
      </c>
      <c r="R19">
        <f>'AHarv+PermP'!R19</f>
        <v>16114401</v>
      </c>
      <c r="S19">
        <f>'AHarv+PermP'!S19</f>
        <v>16283344</v>
      </c>
      <c r="T19">
        <f>'AHarv+PermP'!T19</f>
        <v>16537129</v>
      </c>
      <c r="U19">
        <f>'AHarv+PermP'!U19</f>
        <v>16887486</v>
      </c>
      <c r="V19">
        <f>'AHarv+PermP'!V19</f>
        <v>17023987</v>
      </c>
      <c r="W19">
        <f>'AHarv+PermP'!W19</f>
        <v>17271788</v>
      </c>
      <c r="X19">
        <f>'AHarv+PermP'!X19</f>
        <v>17485448</v>
      </c>
      <c r="Y19">
        <f>'AHarv+PermP'!Y19</f>
        <v>17607501</v>
      </c>
      <c r="Z19">
        <f>'AHarv+PermP'!Z19</f>
        <v>17227949</v>
      </c>
      <c r="AA19">
        <f>'AHarv+PermP'!AA19</f>
        <v>17385768</v>
      </c>
      <c r="AB19">
        <f>'AHarv+PermP'!AB19</f>
        <v>17575957</v>
      </c>
      <c r="AC19">
        <f>'AHarv+PermP'!AC19</f>
        <v>17675287</v>
      </c>
      <c r="AD19">
        <f>'AHarv+PermP'!AD19</f>
        <v>17827207</v>
      </c>
      <c r="AE19">
        <f>'AHarv+PermP'!AE19</f>
        <v>17965653</v>
      </c>
      <c r="AF19">
        <f>'AHarv+PermP'!AF19</f>
        <v>18228104</v>
      </c>
      <c r="AG19">
        <f>'AHarv+PermP'!AG19</f>
        <v>18408781</v>
      </c>
      <c r="AH19">
        <f>'AHarv+PermP'!AH19</f>
        <v>18862325</v>
      </c>
      <c r="AI19">
        <f>'AHarv+PermP'!AI19</f>
        <v>18688454</v>
      </c>
      <c r="AJ19">
        <f>'AHarv+PermP'!AJ19</f>
        <v>19318353</v>
      </c>
      <c r="AK19">
        <f>'AHarv+PermP'!AK19</f>
        <v>18955652</v>
      </c>
      <c r="AL19">
        <f>'AHarv+PermP'!AL19</f>
        <v>18892494</v>
      </c>
      <c r="AM19">
        <f>'AHarv+PermP'!AM19</f>
        <v>18800654</v>
      </c>
      <c r="AN19">
        <f>'AHarv+PermP'!AN19</f>
        <v>19122356</v>
      </c>
      <c r="AO19">
        <f>'AHarv+PermP'!AO19</f>
        <v>19705800</v>
      </c>
      <c r="AP19">
        <f>'AHarv+PermP'!AP19</f>
        <v>19386525</v>
      </c>
      <c r="AQ19">
        <f>'AHarv+PermP'!AQ19</f>
        <v>19087450</v>
      </c>
      <c r="AR19">
        <f>'AHarv+PermP'!AR19</f>
        <v>19018207</v>
      </c>
      <c r="AS19">
        <f>'AHarv+PermP'!AS19</f>
        <v>19190739</v>
      </c>
      <c r="AT19">
        <f>'AHarv+PermP'!AT19</f>
        <v>19299672</v>
      </c>
      <c r="AU19">
        <f>'AHarv+PermP'!AU19</f>
        <v>18670899</v>
      </c>
      <c r="AV19">
        <f>'AHarv+PermP'!AV19</f>
        <v>18868395</v>
      </c>
      <c r="AW19">
        <f>'AHarv+PermP'!AW19</f>
        <v>18841479</v>
      </c>
      <c r="AX19">
        <f>'AHarv+PermP'!AX19</f>
        <v>19331361</v>
      </c>
      <c r="AY19">
        <f>'AHarv+PermP'!AY19</f>
        <v>19979987</v>
      </c>
      <c r="AZ19">
        <f>'AHarv+PermP'!AZ19</f>
        <v>20364038</v>
      </c>
      <c r="BA19">
        <f>'AHarv+PermP'!BA19</f>
        <v>20555615</v>
      </c>
      <c r="BB19">
        <f>'AHarv+PermP'!BB19</f>
        <v>20074431</v>
      </c>
      <c r="BC19">
        <f>'AHarv+PermP'!BC19</f>
        <v>19757679</v>
      </c>
    </row>
    <row r="20" spans="1:55" x14ac:dyDescent="0.2">
      <c r="A20">
        <f>VLOOKUP(C20,SelectCntr!$A$2:$C$52,3,0)</f>
        <v>2</v>
      </c>
      <c r="B20" t="str">
        <f>'AHarv+PermP'!B20</f>
        <v>Kenya</v>
      </c>
      <c r="C20">
        <f>'AHarv+PermP'!C20</f>
        <v>114</v>
      </c>
      <c r="D20" t="str">
        <f>'AHarv+PermP'!D20</f>
        <v>Kenya</v>
      </c>
      <c r="E20" t="str">
        <f>'AHarv+PermP'!E20</f>
        <v>31+131</v>
      </c>
      <c r="F20" t="str">
        <f>'AHarv+PermP'!F20</f>
        <v>AHarv+PermP (Ha)</v>
      </c>
      <c r="G20">
        <f>'AHarv+PermP'!G20</f>
        <v>23526561</v>
      </c>
      <c r="H20">
        <f>'AHarv+PermP'!H20</f>
        <v>23744796</v>
      </c>
      <c r="I20">
        <f>'AHarv+PermP'!I20</f>
        <v>23857163</v>
      </c>
      <c r="J20">
        <f>'AHarv+PermP'!J20</f>
        <v>23895957</v>
      </c>
      <c r="K20">
        <f>'AHarv+PermP'!K20</f>
        <v>24100173</v>
      </c>
      <c r="L20">
        <f>'AHarv+PermP'!L20</f>
        <v>23969026</v>
      </c>
      <c r="M20">
        <f>'AHarv+PermP'!M20</f>
        <v>24139922</v>
      </c>
      <c r="N20">
        <f>'AHarv+PermP'!N20</f>
        <v>24312733</v>
      </c>
      <c r="O20">
        <f>'AHarv+PermP'!O20</f>
        <v>24359996</v>
      </c>
      <c r="P20">
        <f>'AHarv+PermP'!P20</f>
        <v>24311142</v>
      </c>
      <c r="Q20">
        <f>'AHarv+PermP'!Q20</f>
        <v>24266247</v>
      </c>
      <c r="R20">
        <f>'AHarv+PermP'!R20</f>
        <v>24452183</v>
      </c>
      <c r="S20">
        <f>'AHarv+PermP'!S20</f>
        <v>24670617</v>
      </c>
      <c r="T20">
        <f>'AHarv+PermP'!T20</f>
        <v>24719457</v>
      </c>
      <c r="U20">
        <f>'AHarv+PermP'!U20</f>
        <v>24857276</v>
      </c>
      <c r="V20">
        <f>'AHarv+PermP'!V20</f>
        <v>25040118</v>
      </c>
      <c r="W20">
        <f>'AHarv+PermP'!W20</f>
        <v>25132421</v>
      </c>
      <c r="X20">
        <f>'AHarv+PermP'!X20</f>
        <v>25127308</v>
      </c>
      <c r="Y20">
        <f>'AHarv+PermP'!Y20</f>
        <v>24937789</v>
      </c>
      <c r="Z20">
        <f>'AHarv+PermP'!Z20</f>
        <v>24696425</v>
      </c>
      <c r="AA20">
        <f>'AHarv+PermP'!AA20</f>
        <v>24472000</v>
      </c>
      <c r="AB20">
        <f>'AHarv+PermP'!AB20</f>
        <v>24585210</v>
      </c>
      <c r="AC20">
        <f>'AHarv+PermP'!AC20</f>
        <v>24693392</v>
      </c>
      <c r="AD20">
        <f>'AHarv+PermP'!AD20</f>
        <v>24296401</v>
      </c>
      <c r="AE20">
        <f>'AHarv+PermP'!AE20</f>
        <v>25059803</v>
      </c>
      <c r="AF20">
        <f>'AHarv+PermP'!AF20</f>
        <v>25083114</v>
      </c>
      <c r="AG20">
        <f>'AHarv+PermP'!AG20</f>
        <v>25121106</v>
      </c>
      <c r="AH20">
        <f>'AHarv+PermP'!AH20</f>
        <v>25396666</v>
      </c>
      <c r="AI20">
        <f>'AHarv+PermP'!AI20</f>
        <v>25694068</v>
      </c>
      <c r="AJ20">
        <f>'AHarv+PermP'!AJ20</f>
        <v>25489361</v>
      </c>
      <c r="AK20">
        <f>'AHarv+PermP'!AK20</f>
        <v>25600662</v>
      </c>
      <c r="AL20">
        <f>'AHarv+PermP'!AL20</f>
        <v>25789891</v>
      </c>
      <c r="AM20">
        <f>'AHarv+PermP'!AM20</f>
        <v>25592655</v>
      </c>
      <c r="AN20">
        <f>'AHarv+PermP'!AN20</f>
        <v>25861715</v>
      </c>
      <c r="AO20">
        <f>'AHarv+PermP'!AO20</f>
        <v>25826822</v>
      </c>
      <c r="AP20">
        <f>'AHarv+PermP'!AP20</f>
        <v>25299889</v>
      </c>
      <c r="AQ20">
        <f>'AHarv+PermP'!AQ20</f>
        <v>25440949</v>
      </c>
      <c r="AR20">
        <f>'AHarv+PermP'!AR20</f>
        <v>25346639</v>
      </c>
      <c r="AS20">
        <f>'AHarv+PermP'!AS20</f>
        <v>25674930</v>
      </c>
      <c r="AT20">
        <f>'AHarv+PermP'!AT20</f>
        <v>25517680</v>
      </c>
      <c r="AU20">
        <f>'AHarv+PermP'!AU20</f>
        <v>25864343</v>
      </c>
      <c r="AV20">
        <f>'AHarv+PermP'!AV20</f>
        <v>25871994</v>
      </c>
      <c r="AW20">
        <f>'AHarv+PermP'!AW20</f>
        <v>25958239</v>
      </c>
      <c r="AX20">
        <f>'AHarv+PermP'!AX20</f>
        <v>25556093</v>
      </c>
      <c r="AY20">
        <f>'AHarv+PermP'!AY20</f>
        <v>26043533</v>
      </c>
      <c r="AZ20">
        <f>'AHarv+PermP'!AZ20</f>
        <v>26426976</v>
      </c>
      <c r="BA20">
        <f>'AHarv+PermP'!BA20</f>
        <v>25847114</v>
      </c>
      <c r="BB20">
        <f>'AHarv+PermP'!BB20</f>
        <v>25698538</v>
      </c>
      <c r="BC20">
        <f>'AHarv+PermP'!BC20</f>
        <v>26386857</v>
      </c>
    </row>
    <row r="21" spans="1:55" x14ac:dyDescent="0.2">
      <c r="A21">
        <f>VLOOKUP(C21,SelectCntr!$A$2:$C$52,3,0)</f>
        <v>3</v>
      </c>
      <c r="B21" t="str">
        <f>'AHarv+PermP'!B21</f>
        <v>Lesotho</v>
      </c>
      <c r="C21">
        <f>'AHarv+PermP'!C21</f>
        <v>122</v>
      </c>
      <c r="D21" t="str">
        <f>'AHarv+PermP'!D21</f>
        <v>Lesotho</v>
      </c>
      <c r="E21" t="str">
        <f>'AHarv+PermP'!E21</f>
        <v>31+131</v>
      </c>
      <c r="F21" t="str">
        <f>'AHarv+PermP'!F21</f>
        <v>AHarv+PermP (Ha)</v>
      </c>
      <c r="G21">
        <f>'AHarv+PermP'!G21</f>
        <v>2517595</v>
      </c>
      <c r="H21">
        <f>'AHarv+PermP'!H21</f>
        <v>2516430</v>
      </c>
      <c r="I21">
        <f>'AHarv+PermP'!I21</f>
        <v>2515485</v>
      </c>
      <c r="J21">
        <f>'AHarv+PermP'!J21</f>
        <v>2518045</v>
      </c>
      <c r="K21">
        <f>'AHarv+PermP'!K21</f>
        <v>2530485</v>
      </c>
      <c r="L21">
        <f>'AHarv+PermP'!L21</f>
        <v>2523855</v>
      </c>
      <c r="M21">
        <f>'AHarv+PermP'!M21</f>
        <v>2536155</v>
      </c>
      <c r="N21">
        <f>'AHarv+PermP'!N21</f>
        <v>2503138</v>
      </c>
      <c r="O21">
        <f>'AHarv+PermP'!O21</f>
        <v>2449045</v>
      </c>
      <c r="P21">
        <f>'AHarv+PermP'!P21</f>
        <v>2390746</v>
      </c>
      <c r="Q21">
        <f>'AHarv+PermP'!Q21</f>
        <v>2351487</v>
      </c>
      <c r="R21">
        <f>'AHarv+PermP'!R21</f>
        <v>2303892</v>
      </c>
      <c r="S21">
        <f>'AHarv+PermP'!S21</f>
        <v>2285650</v>
      </c>
      <c r="T21">
        <f>'AHarv+PermP'!T21</f>
        <v>2327117</v>
      </c>
      <c r="U21">
        <f>'AHarv+PermP'!U21</f>
        <v>2263651</v>
      </c>
      <c r="V21">
        <f>'AHarv+PermP'!V21</f>
        <v>2232715</v>
      </c>
      <c r="W21">
        <f>'AHarv+PermP'!W21</f>
        <v>2194638</v>
      </c>
      <c r="X21">
        <f>'AHarv+PermP'!X21</f>
        <v>2227587</v>
      </c>
      <c r="Y21">
        <f>'AHarv+PermP'!Y21</f>
        <v>2223478</v>
      </c>
      <c r="Z21">
        <f>'AHarv+PermP'!Z21</f>
        <v>2222543</v>
      </c>
      <c r="AA21">
        <f>'AHarv+PermP'!AA21</f>
        <v>2226116</v>
      </c>
      <c r="AB21">
        <f>'AHarv+PermP'!AB21</f>
        <v>2218752</v>
      </c>
      <c r="AC21">
        <f>'AHarv+PermP'!AC21</f>
        <v>2202502</v>
      </c>
      <c r="AD21">
        <f>'AHarv+PermP'!AD21</f>
        <v>2227286</v>
      </c>
      <c r="AE21">
        <f>'AHarv+PermP'!AE21</f>
        <v>2254977</v>
      </c>
      <c r="AF21">
        <f>'AHarv+PermP'!AF21</f>
        <v>2224160</v>
      </c>
      <c r="AG21">
        <f>'AHarv+PermP'!AG21</f>
        <v>2268665</v>
      </c>
      <c r="AH21">
        <f>'AHarv+PermP'!AH21</f>
        <v>2319375</v>
      </c>
      <c r="AI21">
        <f>'AHarv+PermP'!AI21</f>
        <v>2245911</v>
      </c>
      <c r="AJ21">
        <f>'AHarv+PermP'!AJ21</f>
        <v>2258815</v>
      </c>
      <c r="AK21">
        <f>'AHarv+PermP'!AK21</f>
        <v>2173426</v>
      </c>
      <c r="AL21">
        <f>'AHarv+PermP'!AL21</f>
        <v>2170990</v>
      </c>
      <c r="AM21">
        <f>'AHarv+PermP'!AM21</f>
        <v>2174011</v>
      </c>
      <c r="AN21">
        <f>'AHarv+PermP'!AN21</f>
        <v>2296661</v>
      </c>
      <c r="AO21">
        <f>'AHarv+PermP'!AO21</f>
        <v>2123957</v>
      </c>
      <c r="AP21">
        <f>'AHarv+PermP'!AP21</f>
        <v>2245252</v>
      </c>
      <c r="AQ21">
        <f>'AHarv+PermP'!AQ21</f>
        <v>2233924</v>
      </c>
      <c r="AR21">
        <f>'AHarv+PermP'!AR21</f>
        <v>2152810</v>
      </c>
      <c r="AS21">
        <f>'AHarv+PermP'!AS21</f>
        <v>2214406</v>
      </c>
      <c r="AT21">
        <f>'AHarv+PermP'!AT21</f>
        <v>2239442</v>
      </c>
      <c r="AU21">
        <f>'AHarv+PermP'!AU21</f>
        <v>2287975</v>
      </c>
      <c r="AV21">
        <f>'AHarv+PermP'!AV21</f>
        <v>2233252</v>
      </c>
      <c r="AW21">
        <f>'AHarv+PermP'!AW21</f>
        <v>2223019</v>
      </c>
      <c r="AX21">
        <f>'AHarv+PermP'!AX21</f>
        <v>2207868</v>
      </c>
      <c r="AY21">
        <f>'AHarv+PermP'!AY21</f>
        <v>2188141</v>
      </c>
      <c r="AZ21">
        <f>'AHarv+PermP'!AZ21</f>
        <v>2272510</v>
      </c>
      <c r="BA21">
        <f>'AHarv+PermP'!BA21</f>
        <v>2204964</v>
      </c>
      <c r="BB21">
        <f>'AHarv+PermP'!BB21</f>
        <v>2217472</v>
      </c>
      <c r="BC21">
        <f>'AHarv+PermP'!BC21</f>
        <v>2205038</v>
      </c>
    </row>
    <row r="22" spans="1:55" x14ac:dyDescent="0.2">
      <c r="A22">
        <f>VLOOKUP(C22,SelectCntr!$A$2:$C$52,3,0)</f>
        <v>1</v>
      </c>
      <c r="B22" t="str">
        <f>'AHarv+PermP'!B22</f>
        <v>Liberia</v>
      </c>
      <c r="C22">
        <f>'AHarv+PermP'!C22</f>
        <v>123</v>
      </c>
      <c r="D22" t="str">
        <f>'AHarv+PermP'!D22</f>
        <v>Liberia</v>
      </c>
      <c r="E22" t="str">
        <f>'AHarv+PermP'!E22</f>
        <v>31+131</v>
      </c>
      <c r="F22" t="str">
        <f>'AHarv+PermP'!F22</f>
        <v>AHarv+PermP (Ha)</v>
      </c>
      <c r="G22">
        <f>'AHarv+PermP'!G22</f>
        <v>2396170</v>
      </c>
      <c r="H22">
        <f>'AHarv+PermP'!H22</f>
        <v>2407370</v>
      </c>
      <c r="I22">
        <f>'AHarv+PermP'!I22</f>
        <v>2436030</v>
      </c>
      <c r="J22">
        <f>'AHarv+PermP'!J22</f>
        <v>2453130</v>
      </c>
      <c r="K22">
        <f>'AHarv+PermP'!K22</f>
        <v>2470890</v>
      </c>
      <c r="L22">
        <f>'AHarv+PermP'!L22</f>
        <v>2355790</v>
      </c>
      <c r="M22">
        <f>'AHarv+PermP'!M22</f>
        <v>2348350</v>
      </c>
      <c r="N22">
        <f>'AHarv+PermP'!N22</f>
        <v>2363660</v>
      </c>
      <c r="O22">
        <f>'AHarv+PermP'!O22</f>
        <v>2373430</v>
      </c>
      <c r="P22">
        <f>'AHarv+PermP'!P22</f>
        <v>2411740</v>
      </c>
      <c r="Q22">
        <f>'AHarv+PermP'!Q22</f>
        <v>2435884</v>
      </c>
      <c r="R22">
        <f>'AHarv+PermP'!R22</f>
        <v>2436092</v>
      </c>
      <c r="S22">
        <f>'AHarv+PermP'!S22</f>
        <v>2444950</v>
      </c>
      <c r="T22">
        <f>'AHarv+PermP'!T22</f>
        <v>2472820</v>
      </c>
      <c r="U22">
        <f>'AHarv+PermP'!U22</f>
        <v>2452320</v>
      </c>
      <c r="V22">
        <f>'AHarv+PermP'!V22</f>
        <v>2454780</v>
      </c>
      <c r="W22">
        <f>'AHarv+PermP'!W22</f>
        <v>2460280</v>
      </c>
      <c r="X22">
        <f>'AHarv+PermP'!X22</f>
        <v>2461190</v>
      </c>
      <c r="Y22">
        <f>'AHarv+PermP'!Y22</f>
        <v>2471430</v>
      </c>
      <c r="Z22">
        <f>'AHarv+PermP'!Z22</f>
        <v>2476360</v>
      </c>
      <c r="AA22">
        <f>'AHarv+PermP'!AA22</f>
        <v>2497780</v>
      </c>
      <c r="AB22">
        <f>'AHarv+PermP'!AB22</f>
        <v>2504740</v>
      </c>
      <c r="AC22">
        <f>'AHarv+PermP'!AC22</f>
        <v>2514760</v>
      </c>
      <c r="AD22">
        <f>'AHarv+PermP'!AD22</f>
        <v>2510795</v>
      </c>
      <c r="AE22">
        <f>'AHarv+PermP'!AE22</f>
        <v>2520781</v>
      </c>
      <c r="AF22">
        <f>'AHarv+PermP'!AF22</f>
        <v>2523009</v>
      </c>
      <c r="AG22">
        <f>'AHarv+PermP'!AG22</f>
        <v>2527155</v>
      </c>
      <c r="AH22">
        <f>'AHarv+PermP'!AH22</f>
        <v>2530530</v>
      </c>
      <c r="AI22">
        <f>'AHarv+PermP'!AI22</f>
        <v>2557450</v>
      </c>
      <c r="AJ22">
        <f>'AHarv+PermP'!AJ22</f>
        <v>2383401</v>
      </c>
      <c r="AK22">
        <f>'AHarv+PermP'!AK22</f>
        <v>2287322</v>
      </c>
      <c r="AL22">
        <f>'AHarv+PermP'!AL22</f>
        <v>2312323</v>
      </c>
      <c r="AM22">
        <f>'AHarv+PermP'!AM22</f>
        <v>2262815</v>
      </c>
      <c r="AN22">
        <f>'AHarv+PermP'!AN22</f>
        <v>2224614</v>
      </c>
      <c r="AO22">
        <f>'AHarv+PermP'!AO22</f>
        <v>2227861</v>
      </c>
      <c r="AP22">
        <f>'AHarv+PermP'!AP22</f>
        <v>2278394</v>
      </c>
      <c r="AQ22">
        <f>'AHarv+PermP'!AQ22</f>
        <v>2394961</v>
      </c>
      <c r="AR22">
        <f>'AHarv+PermP'!AR22</f>
        <v>2452744</v>
      </c>
      <c r="AS22">
        <f>'AHarv+PermP'!AS22</f>
        <v>2477232</v>
      </c>
      <c r="AT22">
        <f>'AHarv+PermP'!AT22</f>
        <v>2495943</v>
      </c>
      <c r="AU22">
        <f>'AHarv+PermP'!AU22</f>
        <v>2474522</v>
      </c>
      <c r="AV22">
        <f>'AHarv+PermP'!AV22</f>
        <v>2476554</v>
      </c>
      <c r="AW22">
        <f>'AHarv+PermP'!AW22</f>
        <v>2484436</v>
      </c>
      <c r="AX22">
        <f>'AHarv+PermP'!AX22</f>
        <v>2492270</v>
      </c>
      <c r="AY22">
        <f>'AHarv+PermP'!AY22</f>
        <v>2521951</v>
      </c>
      <c r="AZ22">
        <f>'AHarv+PermP'!AZ22</f>
        <v>2475733</v>
      </c>
      <c r="BA22">
        <f>'AHarv+PermP'!BA22</f>
        <v>2553546</v>
      </c>
      <c r="BB22">
        <f>'AHarv+PermP'!BB22</f>
        <v>2548944</v>
      </c>
      <c r="BC22">
        <f>'AHarv+PermP'!BC22</f>
        <v>2493373</v>
      </c>
    </row>
    <row r="23" spans="1:55" x14ac:dyDescent="0.2">
      <c r="A23">
        <f>VLOOKUP(C23,SelectCntr!$A$2:$C$52,3,0)</f>
        <v>2</v>
      </c>
      <c r="B23" t="str">
        <f>'AHarv+PermP'!B23</f>
        <v>Madagascar</v>
      </c>
      <c r="C23">
        <f>'AHarv+PermP'!C23</f>
        <v>129</v>
      </c>
      <c r="D23" t="str">
        <f>'AHarv+PermP'!D23</f>
        <v>Madagascar</v>
      </c>
      <c r="E23" t="str">
        <f>'AHarv+PermP'!E23</f>
        <v>31+131</v>
      </c>
      <c r="F23" t="str">
        <f>'AHarv+PermP'!F23</f>
        <v>AHarv+PermP (Ha)</v>
      </c>
      <c r="G23">
        <f>'AHarv+PermP'!G23</f>
        <v>34646150</v>
      </c>
      <c r="H23">
        <f>'AHarv+PermP'!H23</f>
        <v>34713100</v>
      </c>
      <c r="I23">
        <f>'AHarv+PermP'!I23</f>
        <v>34727105</v>
      </c>
      <c r="J23">
        <f>'AHarv+PermP'!J23</f>
        <v>34777725</v>
      </c>
      <c r="K23">
        <f>'AHarv+PermP'!K23</f>
        <v>34786605</v>
      </c>
      <c r="L23">
        <f>'AHarv+PermP'!L23</f>
        <v>34913210</v>
      </c>
      <c r="M23">
        <f>'AHarv+PermP'!M23</f>
        <v>34951975</v>
      </c>
      <c r="N23">
        <f>'AHarv+PermP'!N23</f>
        <v>34988465</v>
      </c>
      <c r="O23">
        <f>'AHarv+PermP'!O23</f>
        <v>34993805</v>
      </c>
      <c r="P23">
        <f>'AHarv+PermP'!P23</f>
        <v>34979158</v>
      </c>
      <c r="Q23">
        <f>'AHarv+PermP'!Q23</f>
        <v>35015078</v>
      </c>
      <c r="R23">
        <f>'AHarv+PermP'!R23</f>
        <v>35062067</v>
      </c>
      <c r="S23">
        <f>'AHarv+PermP'!S23</f>
        <v>35092307</v>
      </c>
      <c r="T23">
        <f>'AHarv+PermP'!T23</f>
        <v>35149467</v>
      </c>
      <c r="U23">
        <f>'AHarv+PermP'!U23</f>
        <v>35198474</v>
      </c>
      <c r="V23">
        <f>'AHarv+PermP'!V23</f>
        <v>35239412</v>
      </c>
      <c r="W23">
        <f>'AHarv+PermP'!W23</f>
        <v>35310562</v>
      </c>
      <c r="X23">
        <f>'AHarv+PermP'!X23</f>
        <v>35346419</v>
      </c>
      <c r="Y23">
        <f>'AHarv+PermP'!Y23</f>
        <v>35373904</v>
      </c>
      <c r="Z23">
        <f>'AHarv+PermP'!Z23</f>
        <v>35450218</v>
      </c>
      <c r="AA23">
        <f>'AHarv+PermP'!AA23</f>
        <v>35450864</v>
      </c>
      <c r="AB23">
        <f>'AHarv+PermP'!AB23</f>
        <v>35488866</v>
      </c>
      <c r="AC23">
        <f>'AHarv+PermP'!AC23</f>
        <v>35550211</v>
      </c>
      <c r="AD23">
        <f>'AHarv+PermP'!AD23</f>
        <v>35558350</v>
      </c>
      <c r="AE23">
        <f>'AHarv+PermP'!AE23</f>
        <v>35613227</v>
      </c>
      <c r="AF23">
        <f>'AHarv+PermP'!AF23</f>
        <v>35666372</v>
      </c>
      <c r="AG23">
        <f>'AHarv+PermP'!AG23</f>
        <v>35495959</v>
      </c>
      <c r="AH23">
        <f>'AHarv+PermP'!AH23</f>
        <v>35548673</v>
      </c>
      <c r="AI23">
        <f>'AHarv+PermP'!AI23</f>
        <v>35615264</v>
      </c>
      <c r="AJ23">
        <f>'AHarv+PermP'!AJ23</f>
        <v>35675963</v>
      </c>
      <c r="AK23">
        <f>'AHarv+PermP'!AK23</f>
        <v>35679522</v>
      </c>
      <c r="AL23">
        <f>'AHarv+PermP'!AL23</f>
        <v>35659792</v>
      </c>
      <c r="AM23">
        <f>'AHarv+PermP'!AM23</f>
        <v>35806505</v>
      </c>
      <c r="AN23">
        <f>'AHarv+PermP'!AN23</f>
        <v>35635761</v>
      </c>
      <c r="AO23">
        <f>'AHarv+PermP'!AO23</f>
        <v>35681763</v>
      </c>
      <c r="AP23">
        <f>'AHarv+PermP'!AP23</f>
        <v>35824583</v>
      </c>
      <c r="AQ23">
        <f>'AHarv+PermP'!AQ23</f>
        <v>36770529</v>
      </c>
      <c r="AR23">
        <f>'AHarv+PermP'!AR23</f>
        <v>37820966</v>
      </c>
      <c r="AS23">
        <f>'AHarv+PermP'!AS23</f>
        <v>38809063</v>
      </c>
      <c r="AT23">
        <f>'AHarv+PermP'!AT23</f>
        <v>39817424</v>
      </c>
      <c r="AU23">
        <f>'AHarv+PermP'!AU23</f>
        <v>40130327</v>
      </c>
      <c r="AV23">
        <f>'AHarv+PermP'!AV23</f>
        <v>40132113</v>
      </c>
      <c r="AW23">
        <f>'AHarv+PermP'!AW23</f>
        <v>40164872</v>
      </c>
      <c r="AX23">
        <f>'AHarv+PermP'!AX23</f>
        <v>40178433</v>
      </c>
      <c r="AY23">
        <f>'AHarv+PermP'!AY23</f>
        <v>40253129</v>
      </c>
      <c r="AZ23">
        <f>'AHarv+PermP'!AZ23</f>
        <v>40259996</v>
      </c>
      <c r="BA23">
        <f>'AHarv+PermP'!BA23</f>
        <v>40150586</v>
      </c>
      <c r="BB23">
        <f>'AHarv+PermP'!BB23</f>
        <v>40312757</v>
      </c>
      <c r="BC23">
        <f>'AHarv+PermP'!BC23</f>
        <v>40515721</v>
      </c>
    </row>
    <row r="24" spans="1:55" x14ac:dyDescent="0.2">
      <c r="A24">
        <f>VLOOKUP(C24,SelectCntr!$A$2:$C$52,3,0)</f>
        <v>3</v>
      </c>
      <c r="B24" t="str">
        <f>'AHarv+PermP'!B24</f>
        <v>Malawi</v>
      </c>
      <c r="C24">
        <f>'AHarv+PermP'!C24</f>
        <v>130</v>
      </c>
      <c r="D24" t="str">
        <f>'AHarv+PermP'!D24</f>
        <v>Malawi</v>
      </c>
      <c r="E24" t="str">
        <f>'AHarv+PermP'!E24</f>
        <v>31+131</v>
      </c>
      <c r="F24" t="str">
        <f>'AHarv+PermP'!F24</f>
        <v>AHarv+PermP (Ha)</v>
      </c>
      <c r="G24">
        <f>'AHarv+PermP'!G24</f>
        <v>3284069</v>
      </c>
      <c r="H24">
        <f>'AHarv+PermP'!H24</f>
        <v>3331309</v>
      </c>
      <c r="I24">
        <f>'AHarv+PermP'!I24</f>
        <v>3385028</v>
      </c>
      <c r="J24">
        <f>'AHarv+PermP'!J24</f>
        <v>3369913</v>
      </c>
      <c r="K24">
        <f>'AHarv+PermP'!K24</f>
        <v>3639738</v>
      </c>
      <c r="L24">
        <f>'AHarv+PermP'!L24</f>
        <v>3660586</v>
      </c>
      <c r="M24">
        <f>'AHarv+PermP'!M24</f>
        <v>3533573</v>
      </c>
      <c r="N24">
        <f>'AHarv+PermP'!N24</f>
        <v>3714019</v>
      </c>
      <c r="O24">
        <f>'AHarv+PermP'!O24</f>
        <v>3738652</v>
      </c>
      <c r="P24">
        <f>'AHarv+PermP'!P24</f>
        <v>3688948</v>
      </c>
      <c r="Q24">
        <f>'AHarv+PermP'!Q24</f>
        <v>3828743</v>
      </c>
      <c r="R24">
        <f>'AHarv+PermP'!R24</f>
        <v>3904721</v>
      </c>
      <c r="S24">
        <f>'AHarv+PermP'!S24</f>
        <v>3988517</v>
      </c>
      <c r="T24">
        <f>'AHarv+PermP'!T24</f>
        <v>3965693</v>
      </c>
      <c r="U24">
        <f>'AHarv+PermP'!U24</f>
        <v>3841810</v>
      </c>
      <c r="V24">
        <f>'AHarv+PermP'!V24</f>
        <v>3882830</v>
      </c>
      <c r="W24">
        <f>'AHarv+PermP'!W24</f>
        <v>3916926</v>
      </c>
      <c r="X24">
        <f>'AHarv+PermP'!X24</f>
        <v>3990451</v>
      </c>
      <c r="Y24">
        <f>'AHarv+PermP'!Y24</f>
        <v>4003448</v>
      </c>
      <c r="Z24">
        <f>'AHarv+PermP'!Z24</f>
        <v>3811790</v>
      </c>
      <c r="AA24">
        <f>'AHarv+PermP'!AA24</f>
        <v>3942112</v>
      </c>
      <c r="AB24">
        <f>'AHarv+PermP'!AB24</f>
        <v>4053562</v>
      </c>
      <c r="AC24">
        <f>'AHarv+PermP'!AC24</f>
        <v>3957211</v>
      </c>
      <c r="AD24">
        <f>'AHarv+PermP'!AD24</f>
        <v>4001129</v>
      </c>
      <c r="AE24">
        <f>'AHarv+PermP'!AE24</f>
        <v>4009404</v>
      </c>
      <c r="AF24">
        <f>'AHarv+PermP'!AF24</f>
        <v>4088016</v>
      </c>
      <c r="AG24">
        <f>'AHarv+PermP'!AG24</f>
        <v>4102371</v>
      </c>
      <c r="AH24">
        <f>'AHarv+PermP'!AH24</f>
        <v>4113293</v>
      </c>
      <c r="AI24">
        <f>'AHarv+PermP'!AI24</f>
        <v>4144229</v>
      </c>
      <c r="AJ24">
        <f>'AHarv+PermP'!AJ24</f>
        <v>4199729</v>
      </c>
      <c r="AK24">
        <f>'AHarv+PermP'!AK24</f>
        <v>4307820</v>
      </c>
      <c r="AL24">
        <f>'AHarv+PermP'!AL24</f>
        <v>4214349</v>
      </c>
      <c r="AM24">
        <f>'AHarv+PermP'!AM24</f>
        <v>4240219</v>
      </c>
      <c r="AN24">
        <f>'AHarv+PermP'!AN24</f>
        <v>4038305</v>
      </c>
      <c r="AO24">
        <f>'AHarv+PermP'!AO24</f>
        <v>4324469</v>
      </c>
      <c r="AP24">
        <f>'AHarv+PermP'!AP24</f>
        <v>4376465</v>
      </c>
      <c r="AQ24">
        <f>'AHarv+PermP'!AQ24</f>
        <v>4415872</v>
      </c>
      <c r="AR24">
        <f>'AHarv+PermP'!AR24</f>
        <v>4552718</v>
      </c>
      <c r="AS24">
        <f>'AHarv+PermP'!AS24</f>
        <v>4682539</v>
      </c>
      <c r="AT24">
        <f>'AHarv+PermP'!AT24</f>
        <v>4768585</v>
      </c>
      <c r="AU24">
        <f>'AHarv+PermP'!AU24</f>
        <v>4953011</v>
      </c>
      <c r="AV24">
        <f>'AHarv+PermP'!AV24</f>
        <v>4862307</v>
      </c>
      <c r="AW24">
        <f>'AHarv+PermP'!AW24</f>
        <v>5153357</v>
      </c>
      <c r="AX24">
        <f>'AHarv+PermP'!AX24</f>
        <v>5150406</v>
      </c>
      <c r="AY24">
        <f>'AHarv+PermP'!AY24</f>
        <v>5252495</v>
      </c>
      <c r="AZ24">
        <f>'AHarv+PermP'!AZ24</f>
        <v>5502084</v>
      </c>
      <c r="BA24">
        <f>'AHarv+PermP'!BA24</f>
        <v>4970061</v>
      </c>
      <c r="BB24">
        <f>'AHarv+PermP'!BB24</f>
        <v>5458228</v>
      </c>
      <c r="BC24">
        <f>'AHarv+PermP'!BC24</f>
        <v>5691444</v>
      </c>
    </row>
    <row r="25" spans="1:55" x14ac:dyDescent="0.2">
      <c r="A25">
        <f>VLOOKUP(C25,SelectCntr!$A$2:$C$52,3,0)</f>
        <v>1</v>
      </c>
      <c r="B25" t="str">
        <f>'AHarv+PermP'!B25</f>
        <v>Mali</v>
      </c>
      <c r="C25">
        <f>'AHarv+PermP'!C25</f>
        <v>133</v>
      </c>
      <c r="D25" t="str">
        <f>'AHarv+PermP'!D25</f>
        <v>Mali</v>
      </c>
      <c r="E25" t="str">
        <f>'AHarv+PermP'!E25</f>
        <v>31+131</v>
      </c>
      <c r="F25" t="str">
        <f>'AHarv+PermP'!F25</f>
        <v>AHarv+PermP (Ha)</v>
      </c>
      <c r="G25">
        <f>'AHarv+PermP'!G25</f>
        <v>31972800</v>
      </c>
      <c r="H25">
        <f>'AHarv+PermP'!H25</f>
        <v>32023440</v>
      </c>
      <c r="I25">
        <f>'AHarv+PermP'!I25</f>
        <v>32079958</v>
      </c>
      <c r="J25">
        <f>'AHarv+PermP'!J25</f>
        <v>31667089</v>
      </c>
      <c r="K25">
        <f>'AHarv+PermP'!K25</f>
        <v>31625318</v>
      </c>
      <c r="L25">
        <f>'AHarv+PermP'!L25</f>
        <v>31703390</v>
      </c>
      <c r="M25">
        <f>'AHarv+PermP'!M25</f>
        <v>31924689</v>
      </c>
      <c r="N25">
        <f>'AHarv+PermP'!N25</f>
        <v>31791253</v>
      </c>
      <c r="O25">
        <f>'AHarv+PermP'!O25</f>
        <v>31816773</v>
      </c>
      <c r="P25">
        <f>'AHarv+PermP'!P25</f>
        <v>31768155</v>
      </c>
      <c r="Q25">
        <f>'AHarv+PermP'!Q25</f>
        <v>31719844</v>
      </c>
      <c r="R25">
        <f>'AHarv+PermP'!R25</f>
        <v>31714894</v>
      </c>
      <c r="S25">
        <f>'AHarv+PermP'!S25</f>
        <v>31791556</v>
      </c>
      <c r="T25">
        <f>'AHarv+PermP'!T25</f>
        <v>31958774</v>
      </c>
      <c r="U25">
        <f>'AHarv+PermP'!U25</f>
        <v>31976634</v>
      </c>
      <c r="V25">
        <f>'AHarv+PermP'!V25</f>
        <v>32256204</v>
      </c>
      <c r="W25">
        <f>'AHarv+PermP'!W25</f>
        <v>32254745</v>
      </c>
      <c r="X25">
        <f>'AHarv+PermP'!X25</f>
        <v>31584644</v>
      </c>
      <c r="Y25">
        <f>'AHarv+PermP'!Y25</f>
        <v>31776836</v>
      </c>
      <c r="Z25">
        <f>'AHarv+PermP'!Z25</f>
        <v>31827130</v>
      </c>
      <c r="AA25">
        <f>'AHarv+PermP'!AA25</f>
        <v>31910631</v>
      </c>
      <c r="AB25">
        <f>'AHarv+PermP'!AB25</f>
        <v>32113715</v>
      </c>
      <c r="AC25">
        <f>'AHarv+PermP'!AC25</f>
        <v>32209745</v>
      </c>
      <c r="AD25">
        <f>'AHarv+PermP'!AD25</f>
        <v>32120654</v>
      </c>
      <c r="AE25">
        <f>'AHarv+PermP'!AE25</f>
        <v>32183790</v>
      </c>
      <c r="AF25">
        <f>'AHarv+PermP'!AF25</f>
        <v>32131927</v>
      </c>
      <c r="AG25">
        <f>'AHarv+PermP'!AG25</f>
        <v>32147022</v>
      </c>
      <c r="AH25">
        <f>'AHarv+PermP'!AH25</f>
        <v>33076612</v>
      </c>
      <c r="AI25">
        <f>'AHarv+PermP'!AI25</f>
        <v>32945871</v>
      </c>
      <c r="AJ25">
        <f>'AHarv+PermP'!AJ25</f>
        <v>33281932</v>
      </c>
      <c r="AK25">
        <f>'AHarv+PermP'!AK25</f>
        <v>33065034</v>
      </c>
      <c r="AL25">
        <f>'AHarv+PermP'!AL25</f>
        <v>33554240</v>
      </c>
      <c r="AM25">
        <f>'AHarv+PermP'!AM25</f>
        <v>34044697</v>
      </c>
      <c r="AN25">
        <f>'AHarv+PermP'!AN25</f>
        <v>35880970</v>
      </c>
      <c r="AO25">
        <f>'AHarv+PermP'!AO25</f>
        <v>35610663</v>
      </c>
      <c r="AP25">
        <f>'AHarv+PermP'!AP25</f>
        <v>35156910</v>
      </c>
      <c r="AQ25">
        <f>'AHarv+PermP'!AQ25</f>
        <v>36176529</v>
      </c>
      <c r="AR25">
        <f>'AHarv+PermP'!AR25</f>
        <v>36306467</v>
      </c>
      <c r="AS25">
        <f>'AHarv+PermP'!AS25</f>
        <v>36736885</v>
      </c>
      <c r="AT25">
        <f>'AHarv+PermP'!AT25</f>
        <v>37248483</v>
      </c>
      <c r="AU25">
        <f>'AHarv+PermP'!AU25</f>
        <v>38533529</v>
      </c>
      <c r="AV25">
        <f>'AHarv+PermP'!AV25</f>
        <v>39170297</v>
      </c>
      <c r="AW25">
        <f>'AHarv+PermP'!AW25</f>
        <v>39510749</v>
      </c>
      <c r="AX25">
        <f>'AHarv+PermP'!AX25</f>
        <v>39330042</v>
      </c>
      <c r="AY25">
        <f>'AHarv+PermP'!AY25</f>
        <v>39202041</v>
      </c>
      <c r="AZ25">
        <f>'AHarv+PermP'!AZ25</f>
        <v>39194956</v>
      </c>
      <c r="BA25">
        <f>'AHarv+PermP'!BA25</f>
        <v>39355899</v>
      </c>
      <c r="BB25">
        <f>'AHarv+PermP'!BB25</f>
        <v>39204779</v>
      </c>
      <c r="BC25">
        <f>'AHarv+PermP'!BC25</f>
        <v>39864918</v>
      </c>
    </row>
    <row r="26" spans="1:55" x14ac:dyDescent="0.2">
      <c r="A26">
        <f>VLOOKUP(C26,SelectCntr!$A$2:$C$52,3,0)</f>
        <v>1</v>
      </c>
      <c r="B26" t="str">
        <f>'AHarv+PermP'!B26</f>
        <v>Mauritania</v>
      </c>
      <c r="C26">
        <f>'AHarv+PermP'!C26</f>
        <v>136</v>
      </c>
      <c r="D26" t="str">
        <f>'AHarv+PermP'!D26</f>
        <v>Mauritania</v>
      </c>
      <c r="E26" t="str">
        <f>'AHarv+PermP'!E26</f>
        <v>31+131</v>
      </c>
      <c r="F26" t="str">
        <f>'AHarv+PermP'!F26</f>
        <v>AHarv+PermP (Ha)</v>
      </c>
      <c r="G26">
        <f>'AHarv+PermP'!G26</f>
        <v>39547570</v>
      </c>
      <c r="H26">
        <f>'AHarv+PermP'!H26</f>
        <v>39547215</v>
      </c>
      <c r="I26">
        <f>'AHarv+PermP'!I26</f>
        <v>39566065</v>
      </c>
      <c r="J26">
        <f>'AHarv+PermP'!J26</f>
        <v>39567135</v>
      </c>
      <c r="K26">
        <f>'AHarv+PermP'!K26</f>
        <v>39625860</v>
      </c>
      <c r="L26">
        <f>'AHarv+PermP'!L26</f>
        <v>39574240</v>
      </c>
      <c r="M26">
        <f>'AHarv+PermP'!M26</f>
        <v>39576835</v>
      </c>
      <c r="N26">
        <f>'AHarv+PermP'!N26</f>
        <v>39570773</v>
      </c>
      <c r="O26">
        <f>'AHarv+PermP'!O26</f>
        <v>39606517</v>
      </c>
      <c r="P26">
        <f>'AHarv+PermP'!P26</f>
        <v>39581928</v>
      </c>
      <c r="Q26">
        <f>'AHarv+PermP'!Q26</f>
        <v>39589475</v>
      </c>
      <c r="R26">
        <f>'AHarv+PermP'!R26</f>
        <v>39520805</v>
      </c>
      <c r="S26">
        <f>'AHarv+PermP'!S26</f>
        <v>39428995</v>
      </c>
      <c r="T26">
        <f>'AHarv+PermP'!T26</f>
        <v>39468165</v>
      </c>
      <c r="U26">
        <f>'AHarv+PermP'!U26</f>
        <v>39433751</v>
      </c>
      <c r="V26">
        <f>'AHarv+PermP'!V26</f>
        <v>39400352</v>
      </c>
      <c r="W26">
        <f>'AHarv+PermP'!W26</f>
        <v>39397995</v>
      </c>
      <c r="X26">
        <f>'AHarv+PermP'!X26</f>
        <v>39450520</v>
      </c>
      <c r="Y26">
        <f>'AHarv+PermP'!Y26</f>
        <v>39448345</v>
      </c>
      <c r="Z26">
        <f>'AHarv+PermP'!Z26</f>
        <v>39449037</v>
      </c>
      <c r="AA26">
        <f>'AHarv+PermP'!AA26</f>
        <v>39479999</v>
      </c>
      <c r="AB26">
        <f>'AHarv+PermP'!AB26</f>
        <v>39474710</v>
      </c>
      <c r="AC26">
        <f>'AHarv+PermP'!AC26</f>
        <v>39436985</v>
      </c>
      <c r="AD26">
        <f>'AHarv+PermP'!AD26</f>
        <v>39439233</v>
      </c>
      <c r="AE26">
        <f>'AHarv+PermP'!AE26</f>
        <v>39507510</v>
      </c>
      <c r="AF26">
        <f>'AHarv+PermP'!AF26</f>
        <v>39521200</v>
      </c>
      <c r="AG26">
        <f>'AHarv+PermP'!AG26</f>
        <v>39491810</v>
      </c>
      <c r="AH26">
        <f>'AHarv+PermP'!AH26</f>
        <v>39546572</v>
      </c>
      <c r="AI26">
        <f>'AHarv+PermP'!AI26</f>
        <v>39545022</v>
      </c>
      <c r="AJ26">
        <f>'AHarv+PermP'!AJ26</f>
        <v>39443467</v>
      </c>
      <c r="AK26">
        <f>'AHarv+PermP'!AK26</f>
        <v>39504784</v>
      </c>
      <c r="AL26">
        <f>'AHarv+PermP'!AL26</f>
        <v>39476846</v>
      </c>
      <c r="AM26">
        <f>'AHarv+PermP'!AM26</f>
        <v>39550794</v>
      </c>
      <c r="AN26">
        <f>'AHarv+PermP'!AN26</f>
        <v>39697536</v>
      </c>
      <c r="AO26">
        <f>'AHarv+PermP'!AO26</f>
        <v>39683415</v>
      </c>
      <c r="AP26">
        <f>'AHarv+PermP'!AP26</f>
        <v>39680150</v>
      </c>
      <c r="AQ26">
        <f>'AHarv+PermP'!AQ26</f>
        <v>39614516</v>
      </c>
      <c r="AR26">
        <f>'AHarv+PermP'!AR26</f>
        <v>39635444</v>
      </c>
      <c r="AS26">
        <f>'AHarv+PermP'!AS26</f>
        <v>39602671</v>
      </c>
      <c r="AT26">
        <f>'AHarv+PermP'!AT26</f>
        <v>39581675</v>
      </c>
      <c r="AU26">
        <f>'AHarv+PermP'!AU26</f>
        <v>39582029</v>
      </c>
      <c r="AV26">
        <f>'AHarv+PermP'!AV26</f>
        <v>39487723</v>
      </c>
      <c r="AW26">
        <f>'AHarv+PermP'!AW26</f>
        <v>39592783</v>
      </c>
      <c r="AX26">
        <f>'AHarv+PermP'!AX26</f>
        <v>39542193</v>
      </c>
      <c r="AY26">
        <f>'AHarv+PermP'!AY26</f>
        <v>39584195</v>
      </c>
      <c r="AZ26">
        <f>'AHarv+PermP'!AZ26</f>
        <v>39633640</v>
      </c>
      <c r="BA26">
        <f>'AHarv+PermP'!BA26</f>
        <v>39648718</v>
      </c>
      <c r="BB26">
        <f>'AHarv+PermP'!BB26</f>
        <v>39643120</v>
      </c>
      <c r="BC26">
        <f>'AHarv+PermP'!BC26</f>
        <v>39589180</v>
      </c>
    </row>
    <row r="27" spans="1:55" x14ac:dyDescent="0.2">
      <c r="A27">
        <f>VLOOKUP(C27,SelectCntr!$A$2:$C$52,3,0)</f>
        <v>3</v>
      </c>
      <c r="B27" t="str">
        <f>'AHarv+PermP'!B27</f>
        <v>Mauritius</v>
      </c>
      <c r="C27">
        <f>'AHarv+PermP'!C27</f>
        <v>137</v>
      </c>
      <c r="D27" t="str">
        <f>'AHarv+PermP'!D27</f>
        <v>Mauritius</v>
      </c>
      <c r="E27" t="str">
        <f>'AHarv+PermP'!E27</f>
        <v>31+131</v>
      </c>
      <c r="F27" t="str">
        <f>'AHarv+PermP'!F27</f>
        <v>AHarv+PermP (Ha)</v>
      </c>
      <c r="G27">
        <f>'AHarv+PermP'!G27</f>
        <v>98161</v>
      </c>
      <c r="H27">
        <f>'AHarv+PermP'!H27</f>
        <v>102369</v>
      </c>
      <c r="I27">
        <f>'AHarv+PermP'!I27</f>
        <v>99720</v>
      </c>
      <c r="J27">
        <f>'AHarv+PermP'!J27</f>
        <v>100617</v>
      </c>
      <c r="K27">
        <f>'AHarv+PermP'!K27</f>
        <v>101159</v>
      </c>
      <c r="L27">
        <f>'AHarv+PermP'!L27</f>
        <v>100851</v>
      </c>
      <c r="M27">
        <f>'AHarv+PermP'!M27</f>
        <v>99437</v>
      </c>
      <c r="N27">
        <f>'AHarv+PermP'!N27</f>
        <v>97470</v>
      </c>
      <c r="O27">
        <f>'AHarv+PermP'!O27</f>
        <v>97007</v>
      </c>
      <c r="P27">
        <f>'AHarv+PermP'!P27</f>
        <v>97813</v>
      </c>
      <c r="Q27">
        <f>'AHarv+PermP'!Q27</f>
        <v>98081</v>
      </c>
      <c r="R27">
        <f>'AHarv+PermP'!R27</f>
        <v>97747</v>
      </c>
      <c r="S27">
        <f>'AHarv+PermP'!S27</f>
        <v>98157</v>
      </c>
      <c r="T27">
        <f>'AHarv+PermP'!T27</f>
        <v>98023</v>
      </c>
      <c r="U27">
        <f>'AHarv+PermP'!U27</f>
        <v>99221</v>
      </c>
      <c r="V27">
        <f>'AHarv+PermP'!V27</f>
        <v>99399</v>
      </c>
      <c r="W27">
        <f>'AHarv+PermP'!W27</f>
        <v>100234</v>
      </c>
      <c r="X27">
        <f>'AHarv+PermP'!X27</f>
        <v>99734</v>
      </c>
      <c r="Y27">
        <f>'AHarv+PermP'!Y27</f>
        <v>97065</v>
      </c>
      <c r="Z27">
        <f>'AHarv+PermP'!Z27</f>
        <v>96468</v>
      </c>
      <c r="AA27">
        <f>'AHarv+PermP'!AA27</f>
        <v>96076</v>
      </c>
      <c r="AB27">
        <f>'AHarv+PermP'!AB27</f>
        <v>97189</v>
      </c>
      <c r="AC27">
        <f>'AHarv+PermP'!AC27</f>
        <v>96291</v>
      </c>
      <c r="AD27">
        <f>'AHarv+PermP'!AD27</f>
        <v>96682</v>
      </c>
      <c r="AE27">
        <f>'AHarv+PermP'!AE27</f>
        <v>96557</v>
      </c>
      <c r="AF27">
        <f>'AHarv+PermP'!AF27</f>
        <v>96799</v>
      </c>
      <c r="AG27">
        <f>'AHarv+PermP'!AG27</f>
        <v>95333</v>
      </c>
      <c r="AH27">
        <f>'AHarv+PermP'!AH27</f>
        <v>94484</v>
      </c>
      <c r="AI27">
        <f>'AHarv+PermP'!AI27</f>
        <v>94293</v>
      </c>
      <c r="AJ27">
        <f>'AHarv+PermP'!AJ27</f>
        <v>94151</v>
      </c>
      <c r="AK27">
        <f>'AHarv+PermP'!AK27</f>
        <v>93511</v>
      </c>
      <c r="AL27">
        <f>'AHarv+PermP'!AL27</f>
        <v>93393</v>
      </c>
      <c r="AM27">
        <f>'AHarv+PermP'!AM27</f>
        <v>92408</v>
      </c>
      <c r="AN27">
        <f>'AHarv+PermP'!AN27</f>
        <v>91680</v>
      </c>
      <c r="AO27">
        <f>'AHarv+PermP'!AO27</f>
        <v>90421</v>
      </c>
      <c r="AP27">
        <f>'AHarv+PermP'!AP27</f>
        <v>88834</v>
      </c>
      <c r="AQ27">
        <f>'AHarv+PermP'!AQ27</f>
        <v>89712</v>
      </c>
      <c r="AR27">
        <f>'AHarv+PermP'!AR27</f>
        <v>91044</v>
      </c>
      <c r="AS27">
        <f>'AHarv+PermP'!AS27</f>
        <v>87774</v>
      </c>
      <c r="AT27">
        <f>'AHarv+PermP'!AT27</f>
        <v>89149</v>
      </c>
      <c r="AU27">
        <f>'AHarv+PermP'!AU27</f>
        <v>89987</v>
      </c>
      <c r="AV27">
        <f>'AHarv+PermP'!AV27</f>
        <v>88423</v>
      </c>
      <c r="AW27">
        <f>'AHarv+PermP'!AW27</f>
        <v>88128</v>
      </c>
      <c r="AX27">
        <f>'AHarv+PermP'!AX27</f>
        <v>87052</v>
      </c>
      <c r="AY27">
        <f>'AHarv+PermP'!AY27</f>
        <v>85053</v>
      </c>
      <c r="AZ27">
        <f>'AHarv+PermP'!AZ27</f>
        <v>83294</v>
      </c>
      <c r="BA27">
        <f>'AHarv+PermP'!BA27</f>
        <v>81432</v>
      </c>
      <c r="BB27">
        <f>'AHarv+PermP'!BB27</f>
        <v>77796</v>
      </c>
      <c r="BC27">
        <f>'AHarv+PermP'!BC27</f>
        <v>77319</v>
      </c>
    </row>
    <row r="28" spans="1:55" x14ac:dyDescent="0.2">
      <c r="A28">
        <f>VLOOKUP(C28,SelectCntr!$A$2:$C$52,3,0)</f>
        <v>3</v>
      </c>
      <c r="B28" t="str">
        <f>'AHarv+PermP'!B28</f>
        <v>Mozambique</v>
      </c>
      <c r="C28">
        <f>'AHarv+PermP'!C28</f>
        <v>144</v>
      </c>
      <c r="D28" t="str">
        <f>'AHarv+PermP'!D28</f>
        <v>Mozambique</v>
      </c>
      <c r="E28" t="str">
        <f>'AHarv+PermP'!E28</f>
        <v>31+131</v>
      </c>
      <c r="F28" t="str">
        <f>'AHarv+PermP'!F28</f>
        <v>AHarv+PermP (Ha)</v>
      </c>
      <c r="G28">
        <f>'AHarv+PermP'!G28</f>
        <v>46760125</v>
      </c>
      <c r="H28">
        <f>'AHarv+PermP'!H28</f>
        <v>46700936</v>
      </c>
      <c r="I28">
        <f>'AHarv+PermP'!I28</f>
        <v>46743041</v>
      </c>
      <c r="J28">
        <f>'AHarv+PermP'!J28</f>
        <v>46796050</v>
      </c>
      <c r="K28">
        <f>'AHarv+PermP'!K28</f>
        <v>46878912</v>
      </c>
      <c r="L28">
        <f>'AHarv+PermP'!L28</f>
        <v>46914075</v>
      </c>
      <c r="M28">
        <f>'AHarv+PermP'!M28</f>
        <v>47058920</v>
      </c>
      <c r="N28">
        <f>'AHarv+PermP'!N28</f>
        <v>47144647</v>
      </c>
      <c r="O28">
        <f>'AHarv+PermP'!O28</f>
        <v>47147847</v>
      </c>
      <c r="P28">
        <f>'AHarv+PermP'!P28</f>
        <v>47060535</v>
      </c>
      <c r="Q28">
        <f>'AHarv+PermP'!Q28</f>
        <v>47171466</v>
      </c>
      <c r="R28">
        <f>'AHarv+PermP'!R28</f>
        <v>47243611</v>
      </c>
      <c r="S28">
        <f>'AHarv+PermP'!S28</f>
        <v>47541916</v>
      </c>
      <c r="T28">
        <f>'AHarv+PermP'!T28</f>
        <v>47476050</v>
      </c>
      <c r="U28">
        <f>'AHarv+PermP'!U28</f>
        <v>47281670</v>
      </c>
      <c r="V28">
        <f>'AHarv+PermP'!V28</f>
        <v>47161970</v>
      </c>
      <c r="W28">
        <f>'AHarv+PermP'!W28</f>
        <v>47005970</v>
      </c>
      <c r="X28">
        <f>'AHarv+PermP'!X28</f>
        <v>46994050</v>
      </c>
      <c r="Y28">
        <f>'AHarv+PermP'!Y28</f>
        <v>47075307</v>
      </c>
      <c r="Z28">
        <f>'AHarv+PermP'!Z28</f>
        <v>47239650</v>
      </c>
      <c r="AA28">
        <f>'AHarv+PermP'!AA28</f>
        <v>47341450</v>
      </c>
      <c r="AB28">
        <f>'AHarv+PermP'!AB28</f>
        <v>47456350</v>
      </c>
      <c r="AC28">
        <f>'AHarv+PermP'!AC28</f>
        <v>47362950</v>
      </c>
      <c r="AD28">
        <f>'AHarv+PermP'!AD28</f>
        <v>47359950</v>
      </c>
      <c r="AE28">
        <f>'AHarv+PermP'!AE28</f>
        <v>47382400</v>
      </c>
      <c r="AF28">
        <f>'AHarv+PermP'!AF28</f>
        <v>47554700</v>
      </c>
      <c r="AG28">
        <f>'AHarv+PermP'!AG28</f>
        <v>47516300</v>
      </c>
      <c r="AH28">
        <f>'AHarv+PermP'!AH28</f>
        <v>47569900</v>
      </c>
      <c r="AI28">
        <f>'AHarv+PermP'!AI28</f>
        <v>47669900</v>
      </c>
      <c r="AJ28">
        <f>'AHarv+PermP'!AJ28</f>
        <v>47564141</v>
      </c>
      <c r="AK28">
        <f>'AHarv+PermP'!AK28</f>
        <v>47694119</v>
      </c>
      <c r="AL28">
        <f>'AHarv+PermP'!AL28</f>
        <v>47453082</v>
      </c>
      <c r="AM28">
        <f>'AHarv+PermP'!AM28</f>
        <v>47165444</v>
      </c>
      <c r="AN28">
        <f>'AHarv+PermP'!AN28</f>
        <v>47518778</v>
      </c>
      <c r="AO28">
        <f>'AHarv+PermP'!AO28</f>
        <v>47906311</v>
      </c>
      <c r="AP28">
        <f>'AHarv+PermP'!AP28</f>
        <v>47898053</v>
      </c>
      <c r="AQ28">
        <f>'AHarv+PermP'!AQ28</f>
        <v>48250176</v>
      </c>
      <c r="AR28">
        <f>'AHarv+PermP'!AR28</f>
        <v>48501459</v>
      </c>
      <c r="AS28">
        <f>'AHarv+PermP'!AS28</f>
        <v>48091464</v>
      </c>
      <c r="AT28">
        <f>'AHarv+PermP'!AT28</f>
        <v>47901661</v>
      </c>
      <c r="AU28">
        <f>'AHarv+PermP'!AU28</f>
        <v>47812514</v>
      </c>
      <c r="AV28">
        <f>'AHarv+PermP'!AV28</f>
        <v>48129832</v>
      </c>
      <c r="AW28">
        <f>'AHarv+PermP'!AW28</f>
        <v>48418674</v>
      </c>
      <c r="AX28">
        <f>'AHarv+PermP'!AX28</f>
        <v>48414491</v>
      </c>
      <c r="AY28">
        <f>'AHarv+PermP'!AY28</f>
        <v>48402397</v>
      </c>
      <c r="AZ28">
        <f>'AHarv+PermP'!AZ28</f>
        <v>48985192</v>
      </c>
      <c r="BA28">
        <f>'AHarv+PermP'!BA28</f>
        <v>48596775</v>
      </c>
      <c r="BB28">
        <f>'AHarv+PermP'!BB28</f>
        <v>48677462</v>
      </c>
      <c r="BC28">
        <f>'AHarv+PermP'!BC28</f>
        <v>48883443</v>
      </c>
    </row>
    <row r="29" spans="1:55" x14ac:dyDescent="0.2">
      <c r="A29">
        <f>VLOOKUP(C29,SelectCntr!$A$2:$C$52,3,0)</f>
        <v>3</v>
      </c>
      <c r="B29" t="str">
        <f>'AHarv+PermP'!B29</f>
        <v>Namibia</v>
      </c>
      <c r="C29">
        <f>'AHarv+PermP'!C29</f>
        <v>147</v>
      </c>
      <c r="D29" t="str">
        <f>'AHarv+PermP'!D29</f>
        <v>Namibia</v>
      </c>
      <c r="E29" t="str">
        <f>'AHarv+PermP'!E29</f>
        <v>31+131</v>
      </c>
      <c r="F29" t="str">
        <f>'AHarv+PermP'!F29</f>
        <v>AHarv+PermP (Ha)</v>
      </c>
      <c r="G29">
        <f>'AHarv+PermP'!G29</f>
        <v>38109100</v>
      </c>
      <c r="H29">
        <f>'AHarv+PermP'!H29</f>
        <v>38112900</v>
      </c>
      <c r="I29">
        <f>'AHarv+PermP'!I29</f>
        <v>38112950</v>
      </c>
      <c r="J29">
        <f>'AHarv+PermP'!J29</f>
        <v>38125050</v>
      </c>
      <c r="K29">
        <f>'AHarv+PermP'!K29</f>
        <v>38140050</v>
      </c>
      <c r="L29">
        <f>'AHarv+PermP'!L29</f>
        <v>38151300</v>
      </c>
      <c r="M29">
        <f>'AHarv+PermP'!M29</f>
        <v>38162300</v>
      </c>
      <c r="N29">
        <f>'AHarv+PermP'!N29</f>
        <v>38169300</v>
      </c>
      <c r="O29">
        <f>'AHarv+PermP'!O29</f>
        <v>38176300</v>
      </c>
      <c r="P29">
        <f>'AHarv+PermP'!P29</f>
        <v>38176400</v>
      </c>
      <c r="Q29">
        <f>'AHarv+PermP'!Q29</f>
        <v>38187500</v>
      </c>
      <c r="R29">
        <f>'AHarv+PermP'!R29</f>
        <v>38189800</v>
      </c>
      <c r="S29">
        <f>'AHarv+PermP'!S29</f>
        <v>38195800</v>
      </c>
      <c r="T29">
        <f>'AHarv+PermP'!T29</f>
        <v>38198300</v>
      </c>
      <c r="U29">
        <f>'AHarv+PermP'!U29</f>
        <v>38206300</v>
      </c>
      <c r="V29">
        <f>'AHarv+PermP'!V29</f>
        <v>38207900</v>
      </c>
      <c r="W29">
        <f>'AHarv+PermP'!W29</f>
        <v>38216100</v>
      </c>
      <c r="X29">
        <f>'AHarv+PermP'!X29</f>
        <v>38217100</v>
      </c>
      <c r="Y29">
        <f>'AHarv+PermP'!Y29</f>
        <v>38222400</v>
      </c>
      <c r="Z29">
        <f>'AHarv+PermP'!Z29</f>
        <v>38226600</v>
      </c>
      <c r="AA29">
        <f>'AHarv+PermP'!AA29</f>
        <v>38227900</v>
      </c>
      <c r="AB29">
        <f>'AHarv+PermP'!AB29</f>
        <v>38234000</v>
      </c>
      <c r="AC29">
        <f>'AHarv+PermP'!AC29</f>
        <v>38241200</v>
      </c>
      <c r="AD29">
        <f>'AHarv+PermP'!AD29</f>
        <v>38243500</v>
      </c>
      <c r="AE29">
        <f>'AHarv+PermP'!AE29</f>
        <v>38227900</v>
      </c>
      <c r="AF29">
        <f>'AHarv+PermP'!AF29</f>
        <v>38235330</v>
      </c>
      <c r="AG29">
        <f>'AHarv+PermP'!AG29</f>
        <v>38230500</v>
      </c>
      <c r="AH29">
        <f>'AHarv+PermP'!AH29</f>
        <v>38246159</v>
      </c>
      <c r="AI29">
        <f>'AHarv+PermP'!AI29</f>
        <v>38254413</v>
      </c>
      <c r="AJ29">
        <f>'AHarv+PermP'!AJ29</f>
        <v>38252366</v>
      </c>
      <c r="AK29">
        <f>'AHarv+PermP'!AK29</f>
        <v>38248612</v>
      </c>
      <c r="AL29">
        <f>'AHarv+PermP'!AL29</f>
        <v>38230199</v>
      </c>
      <c r="AM29">
        <f>'AHarv+PermP'!AM29</f>
        <v>38247131</v>
      </c>
      <c r="AN29">
        <f>'AHarv+PermP'!AN29</f>
        <v>38387106</v>
      </c>
      <c r="AO29">
        <f>'AHarv+PermP'!AO29</f>
        <v>38360642</v>
      </c>
      <c r="AP29">
        <f>'AHarv+PermP'!AP29</f>
        <v>38368621</v>
      </c>
      <c r="AQ29">
        <f>'AHarv+PermP'!AQ29</f>
        <v>38400828</v>
      </c>
      <c r="AR29">
        <f>'AHarv+PermP'!AR29</f>
        <v>38321944</v>
      </c>
      <c r="AS29">
        <f>'AHarv+PermP'!AS29</f>
        <v>38353228</v>
      </c>
      <c r="AT29">
        <f>'AHarv+PermP'!AT29</f>
        <v>38376596</v>
      </c>
      <c r="AU29">
        <f>'AHarv+PermP'!AU29</f>
        <v>38332232</v>
      </c>
      <c r="AV29">
        <f>'AHarv+PermP'!AV29</f>
        <v>38297422</v>
      </c>
      <c r="AW29">
        <f>'AHarv+PermP'!AW29</f>
        <v>38358343</v>
      </c>
      <c r="AX29">
        <f>'AHarv+PermP'!AX29</f>
        <v>38369517</v>
      </c>
      <c r="AY29">
        <f>'AHarv+PermP'!AY29</f>
        <v>38344107</v>
      </c>
      <c r="AZ29">
        <f>'AHarv+PermP'!AZ29</f>
        <v>38370412</v>
      </c>
      <c r="BA29">
        <f>'AHarv+PermP'!BA29</f>
        <v>38310804</v>
      </c>
      <c r="BB29">
        <f>'AHarv+PermP'!BB29</f>
        <v>38293140</v>
      </c>
      <c r="BC29">
        <f>'AHarv+PermP'!BC29</f>
        <v>38371436</v>
      </c>
    </row>
    <row r="30" spans="1:55" x14ac:dyDescent="0.2">
      <c r="A30">
        <f>VLOOKUP(C30,SelectCntr!$A$2:$C$52,3,0)</f>
        <v>1</v>
      </c>
      <c r="B30" t="str">
        <f>'AHarv+PermP'!B30</f>
        <v>Niger</v>
      </c>
      <c r="C30">
        <f>'AHarv+PermP'!C30</f>
        <v>158</v>
      </c>
      <c r="D30" t="str">
        <f>'AHarv+PermP'!D30</f>
        <v>Niger</v>
      </c>
      <c r="E30" t="str">
        <f>'AHarv+PermP'!E30</f>
        <v>31+131</v>
      </c>
      <c r="F30" t="str">
        <f>'AHarv+PermP'!F30</f>
        <v>AHarv+PermP (Ha)</v>
      </c>
      <c r="G30">
        <f>'AHarv+PermP'!G30</f>
        <v>22940181</v>
      </c>
      <c r="H30">
        <f>'AHarv+PermP'!H30</f>
        <v>23177700</v>
      </c>
      <c r="I30">
        <f>'AHarv+PermP'!I30</f>
        <v>23276045</v>
      </c>
      <c r="J30">
        <f>'AHarv+PermP'!J30</f>
        <v>23129071</v>
      </c>
      <c r="K30">
        <f>'AHarv+PermP'!K30</f>
        <v>23184113</v>
      </c>
      <c r="L30">
        <f>'AHarv+PermP'!L30</f>
        <v>23359763</v>
      </c>
      <c r="M30">
        <f>'AHarv+PermP'!M30</f>
        <v>23560951</v>
      </c>
      <c r="N30">
        <f>'AHarv+PermP'!N30</f>
        <v>23793458</v>
      </c>
      <c r="O30">
        <f>'AHarv+PermP'!O30</f>
        <v>24297923</v>
      </c>
      <c r="P30">
        <f>'AHarv+PermP'!P30</f>
        <v>24375465</v>
      </c>
      <c r="Q30">
        <f>'AHarv+PermP'!Q30</f>
        <v>24466390</v>
      </c>
      <c r="R30">
        <f>'AHarv+PermP'!R30</f>
        <v>24217482</v>
      </c>
      <c r="S30">
        <f>'AHarv+PermP'!S30</f>
        <v>23749029</v>
      </c>
      <c r="T30">
        <f>'AHarv+PermP'!T30</f>
        <v>24062187</v>
      </c>
      <c r="U30">
        <f>'AHarv+PermP'!U30</f>
        <v>23771424</v>
      </c>
      <c r="V30">
        <f>'AHarv+PermP'!V30</f>
        <v>24293567</v>
      </c>
      <c r="W30">
        <f>'AHarv+PermP'!W30</f>
        <v>24481415</v>
      </c>
      <c r="X30">
        <f>'AHarv+PermP'!X30</f>
        <v>24796724</v>
      </c>
      <c r="Y30">
        <f>'AHarv+PermP'!Y30</f>
        <v>24833638</v>
      </c>
      <c r="Z30">
        <f>'AHarv+PermP'!Z30</f>
        <v>25734403</v>
      </c>
      <c r="AA30">
        <f>'AHarv+PermP'!AA30</f>
        <v>26049637</v>
      </c>
      <c r="AB30">
        <f>'AHarv+PermP'!AB30</f>
        <v>26393282</v>
      </c>
      <c r="AC30">
        <f>'AHarv+PermP'!AC30</f>
        <v>27062373</v>
      </c>
      <c r="AD30">
        <f>'AHarv+PermP'!AD30</f>
        <v>26884477</v>
      </c>
      <c r="AE30">
        <f>'AHarv+PermP'!AE30</f>
        <v>27101854</v>
      </c>
      <c r="AF30">
        <f>'AHarv+PermP'!AF30</f>
        <v>27671691</v>
      </c>
      <c r="AG30">
        <f>'AHarv+PermP'!AG30</f>
        <v>27943488</v>
      </c>
      <c r="AH30">
        <f>'AHarv+PermP'!AH30</f>
        <v>28907210</v>
      </c>
      <c r="AI30">
        <f>'AHarv+PermP'!AI30</f>
        <v>29354553</v>
      </c>
      <c r="AJ30">
        <f>'AHarv+PermP'!AJ30</f>
        <v>31623648</v>
      </c>
      <c r="AK30">
        <f>'AHarv+PermP'!AK30</f>
        <v>31449337</v>
      </c>
      <c r="AL30">
        <f>'AHarv+PermP'!AL30</f>
        <v>33707907</v>
      </c>
      <c r="AM30">
        <f>'AHarv+PermP'!AM30</f>
        <v>32453678</v>
      </c>
      <c r="AN30">
        <f>'AHarv+PermP'!AN30</f>
        <v>32206324</v>
      </c>
      <c r="AO30">
        <f>'AHarv+PermP'!AO30</f>
        <v>33048686</v>
      </c>
      <c r="AP30">
        <f>'AHarv+PermP'!AP30</f>
        <v>32774019</v>
      </c>
      <c r="AQ30">
        <f>'AHarv+PermP'!AQ30</f>
        <v>32122786</v>
      </c>
      <c r="AR30">
        <f>'AHarv+PermP'!AR30</f>
        <v>33793425</v>
      </c>
      <c r="AS30">
        <f>'AHarv+PermP'!AS30</f>
        <v>34725397</v>
      </c>
      <c r="AT30">
        <f>'AHarv+PermP'!AT30</f>
        <v>33466794</v>
      </c>
      <c r="AU30">
        <f>'AHarv+PermP'!AU30</f>
        <v>35797987</v>
      </c>
      <c r="AV30">
        <f>'AHarv+PermP'!AV30</f>
        <v>36284694</v>
      </c>
      <c r="AW30">
        <f>'AHarv+PermP'!AW30</f>
        <v>37147950</v>
      </c>
      <c r="AX30">
        <f>'AHarv+PermP'!AX30</f>
        <v>35468126</v>
      </c>
      <c r="AY30">
        <f>'AHarv+PermP'!AY30</f>
        <v>41191921</v>
      </c>
      <c r="AZ30">
        <f>'AHarv+PermP'!AZ30</f>
        <v>42488475</v>
      </c>
      <c r="BA30">
        <f>'AHarv+PermP'!BA30</f>
        <v>43317313</v>
      </c>
      <c r="BB30">
        <f>'AHarv+PermP'!BB30</f>
        <v>44987815</v>
      </c>
      <c r="BC30">
        <f>'AHarv+PermP'!BC30</f>
        <v>43995166</v>
      </c>
    </row>
    <row r="31" spans="1:55" x14ac:dyDescent="0.2">
      <c r="A31">
        <f>VLOOKUP(C31,SelectCntr!$A$2:$C$52,3,0)</f>
        <v>1</v>
      </c>
      <c r="B31" t="str">
        <f>'AHarv+PermP'!B31</f>
        <v>Nigeria</v>
      </c>
      <c r="C31">
        <f>'AHarv+PermP'!C31</f>
        <v>159</v>
      </c>
      <c r="D31" t="str">
        <f>'AHarv+PermP'!D31</f>
        <v>Nigeria</v>
      </c>
      <c r="E31" t="str">
        <f>'AHarv+PermP'!E31</f>
        <v>31+131</v>
      </c>
      <c r="F31" t="str">
        <f>'AHarv+PermP'!F31</f>
        <v>AHarv+PermP (Ha)</v>
      </c>
      <c r="G31">
        <f>'AHarv+PermP'!G31</f>
        <v>60954984</v>
      </c>
      <c r="H31">
        <f>'AHarv+PermP'!H31</f>
        <v>61284284</v>
      </c>
      <c r="I31">
        <f>'AHarv+PermP'!I31</f>
        <v>63130442</v>
      </c>
      <c r="J31">
        <f>'AHarv+PermP'!J31</f>
        <v>63809385</v>
      </c>
      <c r="K31">
        <f>'AHarv+PermP'!K31</f>
        <v>65421294</v>
      </c>
      <c r="L31">
        <f>'AHarv+PermP'!L31</f>
        <v>63581982</v>
      </c>
      <c r="M31">
        <f>'AHarv+PermP'!M31</f>
        <v>64551606</v>
      </c>
      <c r="N31">
        <f>'AHarv+PermP'!N31</f>
        <v>64522985</v>
      </c>
      <c r="O31">
        <f>'AHarv+PermP'!O31</f>
        <v>68533657</v>
      </c>
      <c r="P31">
        <f>'AHarv+PermP'!P31</f>
        <v>66927876</v>
      </c>
      <c r="Q31">
        <f>'AHarv+PermP'!Q31</f>
        <v>65828500</v>
      </c>
      <c r="R31">
        <f>'AHarv+PermP'!R31</f>
        <v>61510210</v>
      </c>
      <c r="S31">
        <f>'AHarv+PermP'!S31</f>
        <v>66124360</v>
      </c>
      <c r="T31">
        <f>'AHarv+PermP'!T31</f>
        <v>62762760</v>
      </c>
      <c r="U31">
        <f>'AHarv+PermP'!U31</f>
        <v>61125744</v>
      </c>
      <c r="V31">
        <f>'AHarv+PermP'!V31</f>
        <v>61219162</v>
      </c>
      <c r="W31">
        <f>'AHarv+PermP'!W31</f>
        <v>57765010</v>
      </c>
      <c r="X31">
        <f>'AHarv+PermP'!X31</f>
        <v>56308940</v>
      </c>
      <c r="Y31">
        <f>'AHarv+PermP'!Y31</f>
        <v>55981630</v>
      </c>
      <c r="Z31">
        <f>'AHarv+PermP'!Z31</f>
        <v>57229680</v>
      </c>
      <c r="AA31">
        <f>'AHarv+PermP'!AA31</f>
        <v>54904266</v>
      </c>
      <c r="AB31">
        <f>'AHarv+PermP'!AB31</f>
        <v>55558260</v>
      </c>
      <c r="AC31">
        <f>'AHarv+PermP'!AC31</f>
        <v>55545150</v>
      </c>
      <c r="AD31">
        <f>'AHarv+PermP'!AD31</f>
        <v>58445200</v>
      </c>
      <c r="AE31">
        <f>'AHarv+PermP'!AE31</f>
        <v>59782400</v>
      </c>
      <c r="AF31">
        <f>'AHarv+PermP'!AF31</f>
        <v>63360100</v>
      </c>
      <c r="AG31">
        <f>'AHarv+PermP'!AG31</f>
        <v>63926500</v>
      </c>
      <c r="AH31">
        <f>'AHarv+PermP'!AH31</f>
        <v>64190200</v>
      </c>
      <c r="AI31">
        <f>'AHarv+PermP'!AI31</f>
        <v>66915400</v>
      </c>
      <c r="AJ31">
        <f>'AHarv+PermP'!AJ31</f>
        <v>68721943</v>
      </c>
      <c r="AK31">
        <f>'AHarv+PermP'!AK31</f>
        <v>72369414</v>
      </c>
      <c r="AL31">
        <f>'AHarv+PermP'!AL31</f>
        <v>73633775</v>
      </c>
      <c r="AM31">
        <f>'AHarv+PermP'!AM31</f>
        <v>75074958</v>
      </c>
      <c r="AN31">
        <f>'AHarv+PermP'!AN31</f>
        <v>76650289</v>
      </c>
      <c r="AO31">
        <f>'AHarv+PermP'!AO31</f>
        <v>78787456</v>
      </c>
      <c r="AP31">
        <f>'AHarv+PermP'!AP31</f>
        <v>79252258</v>
      </c>
      <c r="AQ31">
        <f>'AHarv+PermP'!AQ31</f>
        <v>78783112</v>
      </c>
      <c r="AR31">
        <f>'AHarv+PermP'!AR31</f>
        <v>81352070</v>
      </c>
      <c r="AS31">
        <f>'AHarv+PermP'!AS31</f>
        <v>80537681</v>
      </c>
      <c r="AT31">
        <f>'AHarv+PermP'!AT31</f>
        <v>81240223</v>
      </c>
      <c r="AU31">
        <f>'AHarv+PermP'!AU31</f>
        <v>79229362</v>
      </c>
      <c r="AV31">
        <f>'AHarv+PermP'!AV31</f>
        <v>80452823</v>
      </c>
      <c r="AW31">
        <f>'AHarv+PermP'!AW31</f>
        <v>81283285</v>
      </c>
      <c r="AX31">
        <f>'AHarv+PermP'!AX31</f>
        <v>82036442</v>
      </c>
      <c r="AY31">
        <f>'AHarv+PermP'!AY31</f>
        <v>83160716</v>
      </c>
      <c r="AZ31">
        <f>'AHarv+PermP'!AZ31</f>
        <v>83852440</v>
      </c>
      <c r="BA31">
        <f>'AHarv+PermP'!BA31</f>
        <v>84010630</v>
      </c>
      <c r="BB31">
        <f>'AHarv+PermP'!BB31</f>
        <v>83214753</v>
      </c>
      <c r="BC31">
        <f>'AHarv+PermP'!BC31</f>
        <v>75233421</v>
      </c>
    </row>
    <row r="32" spans="1:55" x14ac:dyDescent="0.2">
      <c r="A32">
        <f>VLOOKUP(C32,SelectCntr!$A$2:$C$52,3,0)</f>
        <v>1</v>
      </c>
      <c r="B32" t="str">
        <f>'AHarv+PermP'!B32</f>
        <v>Guineabissau</v>
      </c>
      <c r="C32">
        <f>'AHarv+PermP'!C32</f>
        <v>175</v>
      </c>
      <c r="D32" t="str">
        <f>'AHarv+PermP'!D32</f>
        <v>Guineabissau</v>
      </c>
      <c r="E32" t="str">
        <f>'AHarv+PermP'!E32</f>
        <v>31+131</v>
      </c>
      <c r="F32" t="str">
        <f>'AHarv+PermP'!F32</f>
        <v>AHarv+PermP (Ha)</v>
      </c>
      <c r="G32">
        <f>'AHarv+PermP'!G32</f>
        <v>1329700</v>
      </c>
      <c r="H32">
        <f>'AHarv+PermP'!H32</f>
        <v>1333690</v>
      </c>
      <c r="I32">
        <f>'AHarv+PermP'!I32</f>
        <v>1327200</v>
      </c>
      <c r="J32">
        <f>'AHarv+PermP'!J32</f>
        <v>1347870</v>
      </c>
      <c r="K32">
        <f>'AHarv+PermP'!K32</f>
        <v>1327870</v>
      </c>
      <c r="L32">
        <f>'AHarv+PermP'!L32</f>
        <v>1313535</v>
      </c>
      <c r="M32">
        <f>'AHarv+PermP'!M32</f>
        <v>1302335</v>
      </c>
      <c r="N32">
        <f>'AHarv+PermP'!N32</f>
        <v>1294700</v>
      </c>
      <c r="O32">
        <f>'AHarv+PermP'!O32</f>
        <v>1288200</v>
      </c>
      <c r="P32">
        <f>'AHarv+PermP'!P32</f>
        <v>1287700</v>
      </c>
      <c r="Q32">
        <f>'AHarv+PermP'!Q32</f>
        <v>1277000</v>
      </c>
      <c r="R32">
        <f>'AHarv+PermP'!R32</f>
        <v>1279000</v>
      </c>
      <c r="S32">
        <f>'AHarv+PermP'!S32</f>
        <v>1280800</v>
      </c>
      <c r="T32">
        <f>'AHarv+PermP'!T32</f>
        <v>1302700</v>
      </c>
      <c r="U32">
        <f>'AHarv+PermP'!U32</f>
        <v>1339100</v>
      </c>
      <c r="V32">
        <f>'AHarv+PermP'!V32</f>
        <v>1357650</v>
      </c>
      <c r="W32">
        <f>'AHarv+PermP'!W32</f>
        <v>1350450</v>
      </c>
      <c r="X32">
        <f>'AHarv+PermP'!X32</f>
        <v>1336815</v>
      </c>
      <c r="Y32">
        <f>'AHarv+PermP'!Y32</f>
        <v>1348910</v>
      </c>
      <c r="Z32">
        <f>'AHarv+PermP'!Z32</f>
        <v>1360150</v>
      </c>
      <c r="AA32">
        <f>'AHarv+PermP'!AA32</f>
        <v>1396415</v>
      </c>
      <c r="AB32">
        <f>'AHarv+PermP'!AB32</f>
        <v>1463570</v>
      </c>
      <c r="AC32">
        <f>'AHarv+PermP'!AC32</f>
        <v>1436760</v>
      </c>
      <c r="AD32">
        <f>'AHarv+PermP'!AD32</f>
        <v>1432330</v>
      </c>
      <c r="AE32">
        <f>'AHarv+PermP'!AE32</f>
        <v>1347585</v>
      </c>
      <c r="AF32">
        <f>'AHarv+PermP'!AF32</f>
        <v>1351010</v>
      </c>
      <c r="AG32">
        <f>'AHarv+PermP'!AG32</f>
        <v>1316160</v>
      </c>
      <c r="AH32">
        <f>'AHarv+PermP'!AH32</f>
        <v>1287435</v>
      </c>
      <c r="AI32">
        <f>'AHarv+PermP'!AI32</f>
        <v>1328127</v>
      </c>
      <c r="AJ32">
        <f>'AHarv+PermP'!AJ32</f>
        <v>1336680</v>
      </c>
      <c r="AK32">
        <f>'AHarv+PermP'!AK32</f>
        <v>1326745</v>
      </c>
      <c r="AL32">
        <f>'AHarv+PermP'!AL32</f>
        <v>1344173</v>
      </c>
      <c r="AM32">
        <f>'AHarv+PermP'!AM32</f>
        <v>1353933</v>
      </c>
      <c r="AN32">
        <f>'AHarv+PermP'!AN32</f>
        <v>1366721</v>
      </c>
      <c r="AO32">
        <f>'AHarv+PermP'!AO32</f>
        <v>1385777</v>
      </c>
      <c r="AP32">
        <f>'AHarv+PermP'!AP32</f>
        <v>1385758</v>
      </c>
      <c r="AQ32">
        <f>'AHarv+PermP'!AQ32</f>
        <v>1432304</v>
      </c>
      <c r="AR32">
        <f>'AHarv+PermP'!AR32</f>
        <v>1440977</v>
      </c>
      <c r="AS32">
        <f>'AHarv+PermP'!AS32</f>
        <v>1493297</v>
      </c>
      <c r="AT32">
        <f>'AHarv+PermP'!AT32</f>
        <v>1532495</v>
      </c>
      <c r="AU32">
        <f>'AHarv+PermP'!AU32</f>
        <v>1512738</v>
      </c>
      <c r="AV32">
        <f>'AHarv+PermP'!AV32</f>
        <v>1517072</v>
      </c>
      <c r="AW32">
        <f>'AHarv+PermP'!AW32</f>
        <v>1507510</v>
      </c>
      <c r="AX32">
        <f>'AHarv+PermP'!AX32</f>
        <v>1524049</v>
      </c>
      <c r="AY32">
        <f>'AHarv+PermP'!AY32</f>
        <v>1516812</v>
      </c>
      <c r="AZ32">
        <f>'AHarv+PermP'!AZ32</f>
        <v>1516601</v>
      </c>
      <c r="BA32">
        <f>'AHarv+PermP'!BA32</f>
        <v>1527773</v>
      </c>
      <c r="BB32">
        <f>'AHarv+PermP'!BB32</f>
        <v>1546895</v>
      </c>
      <c r="BC32">
        <f>'AHarv+PermP'!BC32</f>
        <v>1545504</v>
      </c>
    </row>
    <row r="33" spans="1:55" x14ac:dyDescent="0.2">
      <c r="A33">
        <f>VLOOKUP(C33,SelectCntr!$A$2:$C$52,3,0)</f>
        <v>2</v>
      </c>
      <c r="B33" t="str">
        <f>'AHarv+PermP'!B33</f>
        <v>Eritrea</v>
      </c>
      <c r="C33">
        <f>'AHarv+PermP'!C33</f>
        <v>178</v>
      </c>
      <c r="D33" t="str">
        <f>'AHarv+PermP'!D33</f>
        <v>Eritrea</v>
      </c>
      <c r="E33" t="str">
        <f>'AHarv+PermP'!E33</f>
        <v>31+131</v>
      </c>
      <c r="F33" t="str">
        <f>'AHarv+PermP'!F33</f>
        <v>AHarv+PermP (Ha)</v>
      </c>
      <c r="G33">
        <f>'AHarv+PermP'!G33</f>
        <v>0</v>
      </c>
      <c r="H33">
        <f>'AHarv+PermP'!H33</f>
        <v>0</v>
      </c>
      <c r="I33">
        <f>'AHarv+PermP'!I33</f>
        <v>0</v>
      </c>
      <c r="J33">
        <f>'AHarv+PermP'!J33</f>
        <v>0</v>
      </c>
      <c r="K33">
        <f>'AHarv+PermP'!K33</f>
        <v>0</v>
      </c>
      <c r="L33">
        <f>'AHarv+PermP'!L33</f>
        <v>0</v>
      </c>
      <c r="M33">
        <f>'AHarv+PermP'!M33</f>
        <v>0</v>
      </c>
      <c r="N33">
        <f>'AHarv+PermP'!N33</f>
        <v>0</v>
      </c>
      <c r="O33">
        <f>'AHarv+PermP'!O33</f>
        <v>0</v>
      </c>
      <c r="P33">
        <f>'AHarv+PermP'!P33</f>
        <v>0</v>
      </c>
      <c r="Q33">
        <f>'AHarv+PermP'!Q33</f>
        <v>0</v>
      </c>
      <c r="R33">
        <f>'AHarv+PermP'!R33</f>
        <v>0</v>
      </c>
      <c r="S33">
        <f>'AHarv+PermP'!S33</f>
        <v>0</v>
      </c>
      <c r="T33">
        <f>'AHarv+PermP'!T33</f>
        <v>0</v>
      </c>
      <c r="U33">
        <f>'AHarv+PermP'!U33</f>
        <v>0</v>
      </c>
      <c r="V33">
        <f>'AHarv+PermP'!V33</f>
        <v>0</v>
      </c>
      <c r="W33">
        <f>'AHarv+PermP'!W33</f>
        <v>0</v>
      </c>
      <c r="X33">
        <f>'AHarv+PermP'!X33</f>
        <v>0</v>
      </c>
      <c r="Y33">
        <f>'AHarv+PermP'!Y33</f>
        <v>0</v>
      </c>
      <c r="Z33">
        <f>'AHarv+PermP'!Z33</f>
        <v>0</v>
      </c>
      <c r="AA33">
        <f>'AHarv+PermP'!AA33</f>
        <v>0</v>
      </c>
      <c r="AB33">
        <f>'AHarv+PermP'!AB33</f>
        <v>0</v>
      </c>
      <c r="AC33">
        <f>'AHarv+PermP'!AC33</f>
        <v>0</v>
      </c>
      <c r="AD33">
        <f>'AHarv+PermP'!AD33</f>
        <v>0</v>
      </c>
      <c r="AE33">
        <f>'AHarv+PermP'!AE33</f>
        <v>0</v>
      </c>
      <c r="AF33">
        <f>'AHarv+PermP'!AF33</f>
        <v>0</v>
      </c>
      <c r="AG33">
        <f>'AHarv+PermP'!AG33</f>
        <v>0</v>
      </c>
      <c r="AH33">
        <f>'AHarv+PermP'!AH33</f>
        <v>0</v>
      </c>
      <c r="AI33">
        <f>'AHarv+PermP'!AI33</f>
        <v>0</v>
      </c>
      <c r="AJ33">
        <f>'AHarv+PermP'!AJ33</f>
        <v>0</v>
      </c>
      <c r="AK33">
        <f>'AHarv+PermP'!AK33</f>
        <v>0</v>
      </c>
      <c r="AL33">
        <f>'AHarv+PermP'!AL33</f>
        <v>0</v>
      </c>
      <c r="AM33">
        <f>'AHarv+PermP'!AM33</f>
        <v>8681269</v>
      </c>
      <c r="AN33">
        <f>'AHarv+PermP'!AN33</f>
        <v>7478284</v>
      </c>
      <c r="AO33">
        <f>'AHarv+PermP'!AO33</f>
        <v>7463018</v>
      </c>
      <c r="AP33">
        <f>'AHarv+PermP'!AP33</f>
        <v>7470912</v>
      </c>
      <c r="AQ33">
        <f>'AHarv+PermP'!AQ33</f>
        <v>7505760</v>
      </c>
      <c r="AR33">
        <f>'AHarv+PermP'!AR33</f>
        <v>7629535</v>
      </c>
      <c r="AS33">
        <f>'AHarv+PermP'!AS33</f>
        <v>7585190</v>
      </c>
      <c r="AT33">
        <f>'AHarv+PermP'!AT33</f>
        <v>7495711</v>
      </c>
      <c r="AU33">
        <f>'AHarv+PermP'!AU33</f>
        <v>7539944</v>
      </c>
      <c r="AV33">
        <f>'AHarv+PermP'!AV33</f>
        <v>7490928</v>
      </c>
      <c r="AW33">
        <f>'AHarv+PermP'!AW33</f>
        <v>7569692</v>
      </c>
      <c r="AX33">
        <f>'AHarv+PermP'!AX33</f>
        <v>7528767</v>
      </c>
      <c r="AY33">
        <f>'AHarv+PermP'!AY33</f>
        <v>7585590</v>
      </c>
      <c r="AZ33">
        <f>'AHarv+PermP'!AZ33</f>
        <v>7541718</v>
      </c>
      <c r="BA33">
        <f>'AHarv+PermP'!BA33</f>
        <v>7551507</v>
      </c>
      <c r="BB33">
        <f>'AHarv+PermP'!BB33</f>
        <v>7457246</v>
      </c>
      <c r="BC33">
        <f>'AHarv+PermP'!BC33</f>
        <v>7501220</v>
      </c>
    </row>
    <row r="34" spans="1:55" x14ac:dyDescent="0.2">
      <c r="A34">
        <f>VLOOKUP(C34,SelectCntr!$A$2:$C$52,3,0)</f>
        <v>3</v>
      </c>
      <c r="B34" t="str">
        <f>'AHarv+PermP'!B34</f>
        <v>Zimbabwe</v>
      </c>
      <c r="C34">
        <f>'AHarv+PermP'!C34</f>
        <v>181</v>
      </c>
      <c r="D34" t="str">
        <f>'AHarv+PermP'!D34</f>
        <v>Zimbabwe</v>
      </c>
      <c r="E34" t="str">
        <f>'AHarv+PermP'!E34</f>
        <v>31+131</v>
      </c>
      <c r="F34" t="str">
        <f>'AHarv+PermP'!F34</f>
        <v>AHarv+PermP (Ha)</v>
      </c>
      <c r="G34">
        <f>'AHarv+PermP'!G34</f>
        <v>10664946</v>
      </c>
      <c r="H34">
        <f>'AHarv+PermP'!H34</f>
        <v>10731758</v>
      </c>
      <c r="I34">
        <f>'AHarv+PermP'!I34</f>
        <v>10664950</v>
      </c>
      <c r="J34">
        <f>'AHarv+PermP'!J34</f>
        <v>10732913</v>
      </c>
      <c r="K34">
        <f>'AHarv+PermP'!K34</f>
        <v>10736047</v>
      </c>
      <c r="L34">
        <f>'AHarv+PermP'!L34</f>
        <v>10822356</v>
      </c>
      <c r="M34">
        <f>'AHarv+PermP'!M34</f>
        <v>11036640</v>
      </c>
      <c r="N34">
        <f>'AHarv+PermP'!N34</f>
        <v>10854429</v>
      </c>
      <c r="O34">
        <f>'AHarv+PermP'!O34</f>
        <v>11404942</v>
      </c>
      <c r="P34">
        <f>'AHarv+PermP'!P34</f>
        <v>11280039</v>
      </c>
      <c r="Q34">
        <f>'AHarv+PermP'!Q34</f>
        <v>11424735</v>
      </c>
      <c r="R34">
        <f>'AHarv+PermP'!R34</f>
        <v>11524033</v>
      </c>
      <c r="S34">
        <f>'AHarv+PermP'!S34</f>
        <v>11274933</v>
      </c>
      <c r="T34">
        <f>'AHarv+PermP'!T34</f>
        <v>11785276</v>
      </c>
      <c r="U34">
        <f>'AHarv+PermP'!U34</f>
        <v>11698698</v>
      </c>
      <c r="V34">
        <f>'AHarv+PermP'!V34</f>
        <v>11751732</v>
      </c>
      <c r="W34">
        <f>'AHarv+PermP'!W34</f>
        <v>11499675</v>
      </c>
      <c r="X34">
        <f>'AHarv+PermP'!X34</f>
        <v>11674149</v>
      </c>
      <c r="Y34">
        <f>'AHarv+PermP'!Y34</f>
        <v>11488234</v>
      </c>
      <c r="Z34">
        <f>'AHarv+PermP'!Z34</f>
        <v>11875889</v>
      </c>
      <c r="AA34">
        <f>'AHarv+PermP'!AA34</f>
        <v>12210701</v>
      </c>
      <c r="AB34">
        <f>'AHarv+PermP'!AB34</f>
        <v>12323029</v>
      </c>
      <c r="AC34">
        <f>'AHarv+PermP'!AC34</f>
        <v>12308326</v>
      </c>
      <c r="AD34">
        <f>'AHarv+PermP'!AD34</f>
        <v>12269350</v>
      </c>
      <c r="AE34">
        <f>'AHarv+PermP'!AE34</f>
        <v>12342314</v>
      </c>
      <c r="AF34">
        <f>'AHarv+PermP'!AF34</f>
        <v>12366889</v>
      </c>
      <c r="AG34">
        <f>'AHarv+PermP'!AG34</f>
        <v>12476120</v>
      </c>
      <c r="AH34">
        <f>'AHarv+PermP'!AH34</f>
        <v>12780299</v>
      </c>
      <c r="AI34">
        <f>'AHarv+PermP'!AI34</f>
        <v>12549011</v>
      </c>
      <c r="AJ34">
        <f>'AHarv+PermP'!AJ34</f>
        <v>12462117</v>
      </c>
      <c r="AK34">
        <f>'AHarv+PermP'!AK34</f>
        <v>12631076</v>
      </c>
      <c r="AL34">
        <f>'AHarv+PermP'!AL34</f>
        <v>12237275</v>
      </c>
      <c r="AM34">
        <f>'AHarv+PermP'!AM34</f>
        <v>12881092</v>
      </c>
      <c r="AN34">
        <f>'AHarv+PermP'!AN34</f>
        <v>13282839</v>
      </c>
      <c r="AO34">
        <f>'AHarv+PermP'!AO34</f>
        <v>13374412</v>
      </c>
      <c r="AP34">
        <f>'AHarv+PermP'!AP34</f>
        <v>13692207</v>
      </c>
      <c r="AQ34">
        <f>'AHarv+PermP'!AQ34</f>
        <v>13937202</v>
      </c>
      <c r="AR34">
        <f>'AHarv+PermP'!AR34</f>
        <v>13650891</v>
      </c>
      <c r="AS34">
        <f>'AHarv+PermP'!AS34</f>
        <v>14038773</v>
      </c>
      <c r="AT34">
        <f>'AHarv+PermP'!AT34</f>
        <v>14246003</v>
      </c>
      <c r="AU34">
        <f>'AHarv+PermP'!AU34</f>
        <v>14260936</v>
      </c>
      <c r="AV34">
        <f>'AHarv+PermP'!AV34</f>
        <v>14497793</v>
      </c>
      <c r="AW34">
        <f>'AHarv+PermP'!AW34</f>
        <v>14623361</v>
      </c>
      <c r="AX34">
        <f>'AHarv+PermP'!AX34</f>
        <v>15013365</v>
      </c>
      <c r="AY34">
        <f>'AHarv+PermP'!AY34</f>
        <v>15121109</v>
      </c>
      <c r="AZ34">
        <f>'AHarv+PermP'!AZ34</f>
        <v>15264269</v>
      </c>
      <c r="BA34">
        <f>'AHarv+PermP'!BA34</f>
        <v>15185910</v>
      </c>
      <c r="BB34">
        <f>'AHarv+PermP'!BB34</f>
        <v>15381186</v>
      </c>
      <c r="BC34">
        <f>'AHarv+PermP'!BC34</f>
        <v>15107067</v>
      </c>
    </row>
    <row r="35" spans="1:55" x14ac:dyDescent="0.2">
      <c r="A35">
        <f>VLOOKUP(C35,SelectCntr!$A$2:$C$52,3,0)</f>
        <v>2</v>
      </c>
      <c r="B35" t="str">
        <f>'AHarv+PermP'!B35</f>
        <v>Reunion</v>
      </c>
      <c r="C35">
        <f>'AHarv+PermP'!C35</f>
        <v>182</v>
      </c>
      <c r="D35" t="str">
        <f>'AHarv+PermP'!D35</f>
        <v>Reunion</v>
      </c>
      <c r="E35" t="str">
        <f>'AHarv+PermP'!E35</f>
        <v>31+131</v>
      </c>
      <c r="F35" t="str">
        <f>'AHarv+PermP'!F35</f>
        <v>AHarv+PermP (Ha)</v>
      </c>
      <c r="G35">
        <f>'AHarv+PermP'!G35</f>
        <v>52207</v>
      </c>
      <c r="H35">
        <f>'AHarv+PermP'!H35</f>
        <v>52052</v>
      </c>
      <c r="I35">
        <f>'AHarv+PermP'!I35</f>
        <v>52455</v>
      </c>
      <c r="J35">
        <f>'AHarv+PermP'!J35</f>
        <v>51885</v>
      </c>
      <c r="K35">
        <f>'AHarv+PermP'!K35</f>
        <v>51685</v>
      </c>
      <c r="L35">
        <f>'AHarv+PermP'!L35</f>
        <v>51777</v>
      </c>
      <c r="M35">
        <f>'AHarv+PermP'!M35</f>
        <v>49361</v>
      </c>
      <c r="N35">
        <f>'AHarv+PermP'!N35</f>
        <v>49290</v>
      </c>
      <c r="O35">
        <f>'AHarv+PermP'!O35</f>
        <v>52000</v>
      </c>
      <c r="P35">
        <f>'AHarv+PermP'!P35</f>
        <v>52387</v>
      </c>
      <c r="Q35">
        <f>'AHarv+PermP'!Q35</f>
        <v>57992</v>
      </c>
      <c r="R35">
        <f>'AHarv+PermP'!R35</f>
        <v>55943</v>
      </c>
      <c r="S35">
        <f>'AHarv+PermP'!S35</f>
        <v>47581</v>
      </c>
      <c r="T35">
        <f>'AHarv+PermP'!T35</f>
        <v>46763</v>
      </c>
      <c r="U35">
        <f>'AHarv+PermP'!U35</f>
        <v>46841</v>
      </c>
      <c r="V35">
        <f>'AHarv+PermP'!V35</f>
        <v>48455</v>
      </c>
      <c r="W35">
        <f>'AHarv+PermP'!W35</f>
        <v>46365</v>
      </c>
      <c r="X35">
        <f>'AHarv+PermP'!X35</f>
        <v>51149</v>
      </c>
      <c r="Y35">
        <f>'AHarv+PermP'!Y35</f>
        <v>54077</v>
      </c>
      <c r="Z35">
        <f>'AHarv+PermP'!Z35</f>
        <v>54068</v>
      </c>
      <c r="AA35">
        <f>'AHarv+PermP'!AA35</f>
        <v>55999</v>
      </c>
      <c r="AB35">
        <f>'AHarv+PermP'!AB35</f>
        <v>55282</v>
      </c>
      <c r="AC35">
        <f>'AHarv+PermP'!AC35</f>
        <v>56957</v>
      </c>
      <c r="AD35">
        <f>'AHarv+PermP'!AD35</f>
        <v>56937</v>
      </c>
      <c r="AE35">
        <f>'AHarv+PermP'!AE35</f>
        <v>61680</v>
      </c>
      <c r="AF35">
        <f>'AHarv+PermP'!AF35</f>
        <v>62626</v>
      </c>
      <c r="AG35">
        <f>'AHarv+PermP'!AG35</f>
        <v>63414</v>
      </c>
      <c r="AH35">
        <f>'AHarv+PermP'!AH35</f>
        <v>65371</v>
      </c>
      <c r="AI35">
        <f>'AHarv+PermP'!AI35</f>
        <v>62527</v>
      </c>
      <c r="AJ35">
        <f>'AHarv+PermP'!AJ35</f>
        <v>65888</v>
      </c>
      <c r="AK35">
        <f>'AHarv+PermP'!AK35</f>
        <v>63937</v>
      </c>
      <c r="AL35">
        <f>'AHarv+PermP'!AL35</f>
        <v>63515</v>
      </c>
      <c r="AM35">
        <f>'AHarv+PermP'!AM35</f>
        <v>56249</v>
      </c>
      <c r="AN35">
        <f>'AHarv+PermP'!AN35</f>
        <v>57952</v>
      </c>
      <c r="AO35">
        <f>'AHarv+PermP'!AO35</f>
        <v>56976</v>
      </c>
      <c r="AP35">
        <f>'AHarv+PermP'!AP35</f>
        <v>58316</v>
      </c>
      <c r="AQ35">
        <f>'AHarv+PermP'!AQ35</f>
        <v>59195</v>
      </c>
      <c r="AR35">
        <f>'AHarv+PermP'!AR35</f>
        <v>58337</v>
      </c>
      <c r="AS35">
        <f>'AHarv+PermP'!AS35</f>
        <v>53715</v>
      </c>
      <c r="AT35">
        <f>'AHarv+PermP'!AT35</f>
        <v>51145</v>
      </c>
      <c r="AU35">
        <f>'AHarv+PermP'!AU35</f>
        <v>52060</v>
      </c>
      <c r="AV35">
        <f>'AHarv+PermP'!AV35</f>
        <v>52302</v>
      </c>
      <c r="AW35">
        <f>'AHarv+PermP'!AW35</f>
        <v>55268</v>
      </c>
      <c r="AX35">
        <f>'AHarv+PermP'!AX35</f>
        <v>55367</v>
      </c>
      <c r="AY35">
        <f>'AHarv+PermP'!AY35</f>
        <v>56760</v>
      </c>
      <c r="AZ35">
        <f>'AHarv+PermP'!AZ35</f>
        <v>57931</v>
      </c>
      <c r="BA35">
        <f>'AHarv+PermP'!BA35</f>
        <v>56927</v>
      </c>
      <c r="BB35">
        <f>'AHarv+PermP'!BB35</f>
        <v>57884</v>
      </c>
      <c r="BC35">
        <f>'AHarv+PermP'!BC35</f>
        <v>59104</v>
      </c>
    </row>
    <row r="36" spans="1:55" x14ac:dyDescent="0.2">
      <c r="A36">
        <f>VLOOKUP(C36,SelectCntr!$A$2:$C$52,3,0)</f>
        <v>2</v>
      </c>
      <c r="B36" t="str">
        <f>'AHarv+PermP'!B36</f>
        <v>Rwanda</v>
      </c>
      <c r="C36">
        <f>'AHarv+PermP'!C36</f>
        <v>184</v>
      </c>
      <c r="D36" t="str">
        <f>'AHarv+PermP'!D36</f>
        <v>Rwanda</v>
      </c>
      <c r="E36" t="str">
        <f>'AHarv+PermP'!E36</f>
        <v>31+131</v>
      </c>
      <c r="F36" t="str">
        <f>'AHarv+PermP'!F36</f>
        <v>AHarv+PermP (Ha)</v>
      </c>
      <c r="G36">
        <f>'AHarv+PermP'!G36</f>
        <v>1270568</v>
      </c>
      <c r="H36">
        <f>'AHarv+PermP'!H36</f>
        <v>1358431</v>
      </c>
      <c r="I36">
        <f>'AHarv+PermP'!I36</f>
        <v>1248732</v>
      </c>
      <c r="J36">
        <f>'AHarv+PermP'!J36</f>
        <v>1207230</v>
      </c>
      <c r="K36">
        <f>'AHarv+PermP'!K36</f>
        <v>1234877</v>
      </c>
      <c r="L36">
        <f>'AHarv+PermP'!L36</f>
        <v>1345559</v>
      </c>
      <c r="M36">
        <f>'AHarv+PermP'!M36</f>
        <v>1390502</v>
      </c>
      <c r="N36">
        <f>'AHarv+PermP'!N36</f>
        <v>1387052</v>
      </c>
      <c r="O36">
        <f>'AHarv+PermP'!O36</f>
        <v>1409816</v>
      </c>
      <c r="P36">
        <f>'AHarv+PermP'!P36</f>
        <v>1468249</v>
      </c>
      <c r="Q36">
        <f>'AHarv+PermP'!Q36</f>
        <v>1461438</v>
      </c>
      <c r="R36">
        <f>'AHarv+PermP'!R36</f>
        <v>1455263</v>
      </c>
      <c r="S36">
        <f>'AHarv+PermP'!S36</f>
        <v>1476359</v>
      </c>
      <c r="T36">
        <f>'AHarv+PermP'!T36</f>
        <v>1555739</v>
      </c>
      <c r="U36">
        <f>'AHarv+PermP'!U36</f>
        <v>1584045</v>
      </c>
      <c r="V36">
        <f>'AHarv+PermP'!V36</f>
        <v>1625492</v>
      </c>
      <c r="W36">
        <f>'AHarv+PermP'!W36</f>
        <v>1667251</v>
      </c>
      <c r="X36">
        <f>'AHarv+PermP'!X36</f>
        <v>1684361</v>
      </c>
      <c r="Y36">
        <f>'AHarv+PermP'!Y36</f>
        <v>1712283</v>
      </c>
      <c r="Z36">
        <f>'AHarv+PermP'!Z36</f>
        <v>1757925</v>
      </c>
      <c r="AA36">
        <f>'AHarv+PermP'!AA36</f>
        <v>1843425</v>
      </c>
      <c r="AB36">
        <f>'AHarv+PermP'!AB36</f>
        <v>1851800</v>
      </c>
      <c r="AC36">
        <f>'AHarv+PermP'!AC36</f>
        <v>1877052</v>
      </c>
      <c r="AD36">
        <f>'AHarv+PermP'!AD36</f>
        <v>1899939</v>
      </c>
      <c r="AE36">
        <f>'AHarv+PermP'!AE36</f>
        <v>1973541</v>
      </c>
      <c r="AF36">
        <f>'AHarv+PermP'!AF36</f>
        <v>1877133</v>
      </c>
      <c r="AG36">
        <f>'AHarv+PermP'!AG36</f>
        <v>1835667</v>
      </c>
      <c r="AH36">
        <f>'AHarv+PermP'!AH36</f>
        <v>1957987</v>
      </c>
      <c r="AI36">
        <f>'AHarv+PermP'!AI36</f>
        <v>2043073</v>
      </c>
      <c r="AJ36">
        <f>'AHarv+PermP'!AJ36</f>
        <v>2199255</v>
      </c>
      <c r="AK36">
        <f>'AHarv+PermP'!AK36</f>
        <v>2298023</v>
      </c>
      <c r="AL36">
        <f>'AHarv+PermP'!AL36</f>
        <v>2293445</v>
      </c>
      <c r="AM36">
        <f>'AHarv+PermP'!AM36</f>
        <v>1802499</v>
      </c>
      <c r="AN36">
        <f>'AHarv+PermP'!AN36</f>
        <v>1410090</v>
      </c>
      <c r="AO36">
        <f>'AHarv+PermP'!AO36</f>
        <v>1476430</v>
      </c>
      <c r="AP36">
        <f>'AHarv+PermP'!AP36</f>
        <v>1634337</v>
      </c>
      <c r="AQ36">
        <f>'AHarv+PermP'!AQ36</f>
        <v>1785114</v>
      </c>
      <c r="AR36">
        <f>'AHarv+PermP'!AR36</f>
        <v>1826015</v>
      </c>
      <c r="AS36">
        <f>'AHarv+PermP'!AS36</f>
        <v>1927396</v>
      </c>
      <c r="AT36">
        <f>'AHarv+PermP'!AT36</f>
        <v>2107148</v>
      </c>
      <c r="AU36">
        <f>'AHarv+PermP'!AU36</f>
        <v>2178260</v>
      </c>
      <c r="AV36">
        <f>'AHarv+PermP'!AV36</f>
        <v>2160224</v>
      </c>
      <c r="AW36">
        <f>'AHarv+PermP'!AW36</f>
        <v>2145231</v>
      </c>
      <c r="AX36">
        <f>'AHarv+PermP'!AX36</f>
        <v>2162421</v>
      </c>
      <c r="AY36">
        <f>'AHarv+PermP'!AY36</f>
        <v>2165218</v>
      </c>
      <c r="AZ36">
        <f>'AHarv+PermP'!AZ36</f>
        <v>2164664</v>
      </c>
      <c r="BA36">
        <f>'AHarv+PermP'!BA36</f>
        <v>2207423</v>
      </c>
      <c r="BB36">
        <f>'AHarv+PermP'!BB36</f>
        <v>2247676</v>
      </c>
      <c r="BC36">
        <f>'AHarv+PermP'!BC36</f>
        <v>2148445</v>
      </c>
    </row>
    <row r="37" spans="1:55" x14ac:dyDescent="0.2">
      <c r="A37">
        <f>VLOOKUP(C37,SelectCntr!$A$2:$C$52,3,0)</f>
        <v>1</v>
      </c>
      <c r="B37" t="str">
        <f>'AHarv+PermP'!B37</f>
        <v>Sao Tome Prn</v>
      </c>
      <c r="C37">
        <f>'AHarv+PermP'!C37</f>
        <v>193</v>
      </c>
      <c r="D37" t="str">
        <f>'AHarv+PermP'!D37</f>
        <v>Sao Tome Prn</v>
      </c>
      <c r="E37" t="str">
        <f>'AHarv+PermP'!E37</f>
        <v>31+131</v>
      </c>
      <c r="F37" t="str">
        <f>'AHarv+PermP'!F37</f>
        <v>AHarv+PermP (Ha)</v>
      </c>
      <c r="G37">
        <f>'AHarv+PermP'!G37</f>
        <v>52160</v>
      </c>
      <c r="H37">
        <f>'AHarv+PermP'!H37</f>
        <v>54160</v>
      </c>
      <c r="I37">
        <f>'AHarv+PermP'!I37</f>
        <v>51840</v>
      </c>
      <c r="J37">
        <f>'AHarv+PermP'!J37</f>
        <v>53940</v>
      </c>
      <c r="K37">
        <f>'AHarv+PermP'!K37</f>
        <v>54760</v>
      </c>
      <c r="L37">
        <f>'AHarv+PermP'!L37</f>
        <v>52834</v>
      </c>
      <c r="M37">
        <f>'AHarv+PermP'!M37</f>
        <v>52794</v>
      </c>
      <c r="N37">
        <f>'AHarv+PermP'!N37</f>
        <v>51636</v>
      </c>
      <c r="O37">
        <f>'AHarv+PermP'!O37</f>
        <v>52651</v>
      </c>
      <c r="P37">
        <f>'AHarv+PermP'!P37</f>
        <v>50636</v>
      </c>
      <c r="Q37">
        <f>'AHarv+PermP'!Q37</f>
        <v>50530</v>
      </c>
      <c r="R37">
        <f>'AHarv+PermP'!R37</f>
        <v>51425</v>
      </c>
      <c r="S37">
        <f>'AHarv+PermP'!S37</f>
        <v>51160</v>
      </c>
      <c r="T37">
        <f>'AHarv+PermP'!T37</f>
        <v>51305</v>
      </c>
      <c r="U37">
        <f>'AHarv+PermP'!U37</f>
        <v>48105</v>
      </c>
      <c r="V37">
        <f>'AHarv+PermP'!V37</f>
        <v>47265</v>
      </c>
      <c r="W37">
        <f>'AHarv+PermP'!W37</f>
        <v>51560</v>
      </c>
      <c r="X37">
        <f>'AHarv+PermP'!X37</f>
        <v>48715</v>
      </c>
      <c r="Y37">
        <f>'AHarv+PermP'!Y37</f>
        <v>51650</v>
      </c>
      <c r="Z37">
        <f>'AHarv+PermP'!Z37</f>
        <v>48760</v>
      </c>
      <c r="AA37">
        <f>'AHarv+PermP'!AA37</f>
        <v>47875</v>
      </c>
      <c r="AB37">
        <f>'AHarv+PermP'!AB37</f>
        <v>47860</v>
      </c>
      <c r="AC37">
        <f>'AHarv+PermP'!AC37</f>
        <v>48160</v>
      </c>
      <c r="AD37">
        <f>'AHarv+PermP'!AD37</f>
        <v>42390</v>
      </c>
      <c r="AE37">
        <f>'AHarv+PermP'!AE37</f>
        <v>42960</v>
      </c>
      <c r="AF37">
        <f>'AHarv+PermP'!AF37</f>
        <v>43340</v>
      </c>
      <c r="AG37">
        <f>'AHarv+PermP'!AG37</f>
        <v>43700</v>
      </c>
      <c r="AH37">
        <f>'AHarv+PermP'!AH37</f>
        <v>44143</v>
      </c>
      <c r="AI37">
        <f>'AHarv+PermP'!AI37</f>
        <v>42212</v>
      </c>
      <c r="AJ37">
        <f>'AHarv+PermP'!AJ37</f>
        <v>42479</v>
      </c>
      <c r="AK37">
        <f>'AHarv+PermP'!AK37</f>
        <v>44639</v>
      </c>
      <c r="AL37">
        <f>'AHarv+PermP'!AL37</f>
        <v>43913</v>
      </c>
      <c r="AM37">
        <f>'AHarv+PermP'!AM37</f>
        <v>44248</v>
      </c>
      <c r="AN37">
        <f>'AHarv+PermP'!AN37</f>
        <v>45220</v>
      </c>
      <c r="AO37">
        <f>'AHarv+PermP'!AO37</f>
        <v>39795</v>
      </c>
      <c r="AP37">
        <f>'AHarv+PermP'!AP37</f>
        <v>41172</v>
      </c>
      <c r="AQ37">
        <f>'AHarv+PermP'!AQ37</f>
        <v>41437</v>
      </c>
      <c r="AR37">
        <f>'AHarv+PermP'!AR37</f>
        <v>42886</v>
      </c>
      <c r="AS37">
        <f>'AHarv+PermP'!AS37</f>
        <v>46128</v>
      </c>
      <c r="AT37">
        <f>'AHarv+PermP'!AT37</f>
        <v>49008</v>
      </c>
      <c r="AU37">
        <f>'AHarv+PermP'!AU37</f>
        <v>50031</v>
      </c>
      <c r="AV37">
        <f>'AHarv+PermP'!AV37</f>
        <v>48757</v>
      </c>
      <c r="AW37">
        <f>'AHarv+PermP'!AW37</f>
        <v>54914</v>
      </c>
      <c r="AX37">
        <f>'AHarv+PermP'!AX37</f>
        <v>48311</v>
      </c>
      <c r="AY37">
        <f>'AHarv+PermP'!AY37</f>
        <v>42755</v>
      </c>
      <c r="AZ37">
        <f>'AHarv+PermP'!AZ37</f>
        <v>41964</v>
      </c>
      <c r="BA37">
        <f>'AHarv+PermP'!BA37</f>
        <v>48498</v>
      </c>
      <c r="BB37">
        <f>'AHarv+PermP'!BB37</f>
        <v>43386</v>
      </c>
      <c r="BC37">
        <f>'AHarv+PermP'!BC37</f>
        <v>49346</v>
      </c>
    </row>
    <row r="38" spans="1:55" x14ac:dyDescent="0.2">
      <c r="A38">
        <f>VLOOKUP(C38,SelectCntr!$A$2:$C$52,3,0)</f>
        <v>1</v>
      </c>
      <c r="B38" t="str">
        <f>'AHarv+PermP'!B38</f>
        <v>Senegal</v>
      </c>
      <c r="C38">
        <f>'AHarv+PermP'!C38</f>
        <v>195</v>
      </c>
      <c r="D38" t="str">
        <f>'AHarv+PermP'!D38</f>
        <v>Senegal</v>
      </c>
      <c r="E38" t="str">
        <f>'AHarv+PermP'!E38</f>
        <v>31+131</v>
      </c>
      <c r="F38" t="str">
        <f>'AHarv+PermP'!F38</f>
        <v>AHarv+PermP (Ha)</v>
      </c>
      <c r="G38">
        <f>'AHarv+PermP'!G38</f>
        <v>7791235</v>
      </c>
      <c r="H38">
        <f>'AHarv+PermP'!H38</f>
        <v>7809974</v>
      </c>
      <c r="I38">
        <f>'AHarv+PermP'!I38</f>
        <v>7972833</v>
      </c>
      <c r="J38">
        <f>'AHarv+PermP'!J38</f>
        <v>8023250</v>
      </c>
      <c r="K38">
        <f>'AHarv+PermP'!K38</f>
        <v>8153758</v>
      </c>
      <c r="L38">
        <f>'AHarv+PermP'!L38</f>
        <v>8109566</v>
      </c>
      <c r="M38">
        <f>'AHarv+PermP'!M38</f>
        <v>8413882</v>
      </c>
      <c r="N38">
        <f>'AHarv+PermP'!N38</f>
        <v>8228518</v>
      </c>
      <c r="O38">
        <f>'AHarv+PermP'!O38</f>
        <v>8021953</v>
      </c>
      <c r="P38">
        <f>'AHarv+PermP'!P38</f>
        <v>7950105</v>
      </c>
      <c r="Q38">
        <f>'AHarv+PermP'!Q38</f>
        <v>8034372</v>
      </c>
      <c r="R38">
        <f>'AHarv+PermP'!R38</f>
        <v>7997534</v>
      </c>
      <c r="S38">
        <f>'AHarv+PermP'!S38</f>
        <v>8093482</v>
      </c>
      <c r="T38">
        <f>'AHarv+PermP'!T38</f>
        <v>8313194</v>
      </c>
      <c r="U38">
        <f>'AHarv+PermP'!U38</f>
        <v>8287693</v>
      </c>
      <c r="V38">
        <f>'AHarv+PermP'!V38</f>
        <v>8247186</v>
      </c>
      <c r="W38">
        <f>'AHarv+PermP'!W38</f>
        <v>8043162</v>
      </c>
      <c r="X38">
        <f>'AHarv+PermP'!X38</f>
        <v>8252801</v>
      </c>
      <c r="Y38">
        <f>'AHarv+PermP'!Y38</f>
        <v>7963331</v>
      </c>
      <c r="Z38">
        <f>'AHarv+PermP'!Z38</f>
        <v>8132063</v>
      </c>
      <c r="AA38">
        <f>'AHarv+PermP'!AA38</f>
        <v>8189295</v>
      </c>
      <c r="AB38">
        <f>'AHarv+PermP'!AB38</f>
        <v>8125031</v>
      </c>
      <c r="AC38">
        <f>'AHarv+PermP'!AC38</f>
        <v>7840446</v>
      </c>
      <c r="AD38">
        <f>'AHarv+PermP'!AD38</f>
        <v>7878568</v>
      </c>
      <c r="AE38">
        <f>'AHarv+PermP'!AE38</f>
        <v>8041871</v>
      </c>
      <c r="AF38">
        <f>'AHarv+PermP'!AF38</f>
        <v>7883016</v>
      </c>
      <c r="AG38">
        <f>'AHarv+PermP'!AG38</f>
        <v>7962850</v>
      </c>
      <c r="AH38">
        <f>'AHarv+PermP'!AH38</f>
        <v>8000980</v>
      </c>
      <c r="AI38">
        <f>'AHarv+PermP'!AI38</f>
        <v>7904793</v>
      </c>
      <c r="AJ38">
        <f>'AHarv+PermP'!AJ38</f>
        <v>8051103</v>
      </c>
      <c r="AK38">
        <f>'AHarv+PermP'!AK38</f>
        <v>7886053</v>
      </c>
      <c r="AL38">
        <f>'AHarv+PermP'!AL38</f>
        <v>7946074</v>
      </c>
      <c r="AM38">
        <f>'AHarv+PermP'!AM38</f>
        <v>7970337</v>
      </c>
      <c r="AN38">
        <f>'AHarv+PermP'!AN38</f>
        <v>8083609</v>
      </c>
      <c r="AO38">
        <f>'AHarv+PermP'!AO38</f>
        <v>7987954</v>
      </c>
      <c r="AP38">
        <f>'AHarv+PermP'!AP38</f>
        <v>8090321</v>
      </c>
      <c r="AQ38">
        <f>'AHarv+PermP'!AQ38</f>
        <v>7806532</v>
      </c>
      <c r="AR38">
        <f>'AHarv+PermP'!AR38</f>
        <v>7563434</v>
      </c>
      <c r="AS38">
        <f>'AHarv+PermP'!AS38</f>
        <v>8325861</v>
      </c>
      <c r="AT38">
        <f>'AHarv+PermP'!AT38</f>
        <v>8210449</v>
      </c>
      <c r="AU38">
        <f>'AHarv+PermP'!AU38</f>
        <v>7977452</v>
      </c>
      <c r="AV38">
        <f>'AHarv+PermP'!AV38</f>
        <v>7978724</v>
      </c>
      <c r="AW38">
        <f>'AHarv+PermP'!AW38</f>
        <v>7867364</v>
      </c>
      <c r="AX38">
        <f>'AHarv+PermP'!AX38</f>
        <v>7919976</v>
      </c>
      <c r="AY38">
        <f>'AHarv+PermP'!AY38</f>
        <v>8004316</v>
      </c>
      <c r="AZ38">
        <f>'AHarv+PermP'!AZ38</f>
        <v>7733784</v>
      </c>
      <c r="BA38">
        <f>'AHarv+PermP'!BA38</f>
        <v>7676888</v>
      </c>
      <c r="BB38">
        <f>'AHarv+PermP'!BB38</f>
        <v>8488724</v>
      </c>
      <c r="BC38">
        <f>'AHarv+PermP'!BC38</f>
        <v>8716577</v>
      </c>
    </row>
    <row r="39" spans="1:55" x14ac:dyDescent="0.2">
      <c r="A39">
        <f>VLOOKUP(C39,SelectCntr!$A$2:$C$52,3,0)</f>
        <v>2</v>
      </c>
      <c r="B39" t="str">
        <f>'AHarv+PermP'!B39</f>
        <v>Seychelles</v>
      </c>
      <c r="C39">
        <f>'AHarv+PermP'!C39</f>
        <v>196</v>
      </c>
      <c r="D39" t="str">
        <f>'AHarv+PermP'!D39</f>
        <v>Seychelles</v>
      </c>
      <c r="E39" t="str">
        <f>'AHarv+PermP'!E39</f>
        <v>31+131</v>
      </c>
      <c r="F39" t="str">
        <f>'AHarv+PermP'!F39</f>
        <v>AHarv+PermP (Ha)</v>
      </c>
      <c r="G39">
        <f>'AHarv+PermP'!G39</f>
        <v>14276</v>
      </c>
      <c r="H39">
        <f>'AHarv+PermP'!H39</f>
        <v>15682</v>
      </c>
      <c r="I39">
        <f>'AHarv+PermP'!I39</f>
        <v>13388</v>
      </c>
      <c r="J39">
        <f>'AHarv+PermP'!J39</f>
        <v>16400</v>
      </c>
      <c r="K39">
        <f>'AHarv+PermP'!K39</f>
        <v>15710</v>
      </c>
      <c r="L39">
        <f>'AHarv+PermP'!L39</f>
        <v>18428</v>
      </c>
      <c r="M39">
        <f>'AHarv+PermP'!M39</f>
        <v>23463</v>
      </c>
      <c r="N39">
        <f>'AHarv+PermP'!N39</f>
        <v>25672</v>
      </c>
      <c r="O39">
        <f>'AHarv+PermP'!O39</f>
        <v>15430</v>
      </c>
      <c r="P39">
        <f>'AHarv+PermP'!P39</f>
        <v>14185</v>
      </c>
      <c r="Q39">
        <f>'AHarv+PermP'!Q39</f>
        <v>12617</v>
      </c>
      <c r="R39">
        <f>'AHarv+PermP'!R39</f>
        <v>16639</v>
      </c>
      <c r="S39">
        <f>'AHarv+PermP'!S39</f>
        <v>14382</v>
      </c>
      <c r="T39">
        <f>'AHarv+PermP'!T39</f>
        <v>13284</v>
      </c>
      <c r="U39">
        <f>'AHarv+PermP'!U39</f>
        <v>11201</v>
      </c>
      <c r="V39">
        <f>'AHarv+PermP'!V39</f>
        <v>10997</v>
      </c>
      <c r="W39">
        <f>'AHarv+PermP'!W39</f>
        <v>9502</v>
      </c>
      <c r="X39">
        <f>'AHarv+PermP'!X39</f>
        <v>8009</v>
      </c>
      <c r="Y39">
        <f>'AHarv+PermP'!Y39</f>
        <v>8383</v>
      </c>
      <c r="Z39">
        <f>'AHarv+PermP'!Z39</f>
        <v>8783</v>
      </c>
      <c r="AA39">
        <f>'AHarv+PermP'!AA39</f>
        <v>7888</v>
      </c>
      <c r="AB39">
        <f>'AHarv+PermP'!AB39</f>
        <v>9356</v>
      </c>
      <c r="AC39">
        <f>'AHarv+PermP'!AC39</f>
        <v>10545</v>
      </c>
      <c r="AD39">
        <f>'AHarv+PermP'!AD39</f>
        <v>6468</v>
      </c>
      <c r="AE39">
        <f>'AHarv+PermP'!AE39</f>
        <v>8966</v>
      </c>
      <c r="AF39">
        <f>'AHarv+PermP'!AF39</f>
        <v>9268</v>
      </c>
      <c r="AG39">
        <f>'AHarv+PermP'!AG39</f>
        <v>5672</v>
      </c>
      <c r="AH39">
        <f>'AHarv+PermP'!AH39</f>
        <v>4374</v>
      </c>
      <c r="AI39">
        <f>'AHarv+PermP'!AI39</f>
        <v>3981</v>
      </c>
      <c r="AJ39">
        <f>'AHarv+PermP'!AJ39</f>
        <v>3649</v>
      </c>
      <c r="AK39">
        <f>'AHarv+PermP'!AK39</f>
        <v>4785</v>
      </c>
      <c r="AL39">
        <f>'AHarv+PermP'!AL39</f>
        <v>3551</v>
      </c>
      <c r="AM39">
        <f>'AHarv+PermP'!AM39</f>
        <v>3422</v>
      </c>
      <c r="AN39">
        <f>'AHarv+PermP'!AN39</f>
        <v>4594</v>
      </c>
      <c r="AO39">
        <f>'AHarv+PermP'!AO39</f>
        <v>5260</v>
      </c>
      <c r="AP39">
        <f>'AHarv+PermP'!AP39</f>
        <v>5459</v>
      </c>
      <c r="AQ39">
        <f>'AHarv+PermP'!AQ39</f>
        <v>5302</v>
      </c>
      <c r="AR39">
        <f>'AHarv+PermP'!AR39</f>
        <v>5120</v>
      </c>
      <c r="AS39">
        <f>'AHarv+PermP'!AS39</f>
        <v>4803</v>
      </c>
      <c r="AT39">
        <f>'AHarv+PermP'!AT39</f>
        <v>4937</v>
      </c>
      <c r="AU39">
        <f>'AHarv+PermP'!AU39</f>
        <v>5042</v>
      </c>
      <c r="AV39">
        <f>'AHarv+PermP'!AV39</f>
        <v>4982</v>
      </c>
      <c r="AW39">
        <f>'AHarv+PermP'!AW39</f>
        <v>5097</v>
      </c>
      <c r="AX39">
        <f>'AHarv+PermP'!AX39</f>
        <v>4999</v>
      </c>
      <c r="AY39">
        <f>'AHarv+PermP'!AY39</f>
        <v>5816</v>
      </c>
      <c r="AZ39">
        <f>'AHarv+PermP'!AZ39</f>
        <v>6070</v>
      </c>
      <c r="BA39">
        <f>'AHarv+PermP'!BA39</f>
        <v>2190</v>
      </c>
      <c r="BB39">
        <f>'AHarv+PermP'!BB39</f>
        <v>2303</v>
      </c>
      <c r="BC39">
        <f>'AHarv+PermP'!BC39</f>
        <v>2093</v>
      </c>
    </row>
    <row r="40" spans="1:55" x14ac:dyDescent="0.2">
      <c r="A40">
        <f>VLOOKUP(C40,SelectCntr!$A$2:$C$52,3,0)</f>
        <v>1</v>
      </c>
      <c r="B40" t="str">
        <f>'AHarv+PermP'!B40</f>
        <v>Sierra Leone</v>
      </c>
      <c r="C40">
        <f>'AHarv+PermP'!C40</f>
        <v>197</v>
      </c>
      <c r="D40" t="str">
        <f>'AHarv+PermP'!D40</f>
        <v>Sierra Leone</v>
      </c>
      <c r="E40" t="str">
        <f>'AHarv+PermP'!E40</f>
        <v>31+131</v>
      </c>
      <c r="F40" t="str">
        <f>'AHarv+PermP'!F40</f>
        <v>AHarv+PermP (Ha)</v>
      </c>
      <c r="G40">
        <f>'AHarv+PermP'!G40</f>
        <v>2698145</v>
      </c>
      <c r="H40">
        <f>'AHarv+PermP'!H40</f>
        <v>2673300</v>
      </c>
      <c r="I40">
        <f>'AHarv+PermP'!I40</f>
        <v>2683371</v>
      </c>
      <c r="J40">
        <f>'AHarv+PermP'!J40</f>
        <v>2684004</v>
      </c>
      <c r="K40">
        <f>'AHarv+PermP'!K40</f>
        <v>2716840</v>
      </c>
      <c r="L40">
        <f>'AHarv+PermP'!L40</f>
        <v>2740210</v>
      </c>
      <c r="M40">
        <f>'AHarv+PermP'!M40</f>
        <v>2761320</v>
      </c>
      <c r="N40">
        <f>'AHarv+PermP'!N40</f>
        <v>2730920</v>
      </c>
      <c r="O40">
        <f>'AHarv+PermP'!O40</f>
        <v>2717004</v>
      </c>
      <c r="P40">
        <f>'AHarv+PermP'!P40</f>
        <v>2736241</v>
      </c>
      <c r="Q40">
        <f>'AHarv+PermP'!Q40</f>
        <v>2764670</v>
      </c>
      <c r="R40">
        <f>'AHarv+PermP'!R40</f>
        <v>2760400</v>
      </c>
      <c r="S40">
        <f>'AHarv+PermP'!S40</f>
        <v>2765650</v>
      </c>
      <c r="T40">
        <f>'AHarv+PermP'!T40</f>
        <v>2781450</v>
      </c>
      <c r="U40">
        <f>'AHarv+PermP'!U40</f>
        <v>2793089</v>
      </c>
      <c r="V40">
        <f>'AHarv+PermP'!V40</f>
        <v>2815429</v>
      </c>
      <c r="W40">
        <f>'AHarv+PermP'!W40</f>
        <v>2829594</v>
      </c>
      <c r="X40">
        <f>'AHarv+PermP'!X40</f>
        <v>2849659</v>
      </c>
      <c r="Y40">
        <f>'AHarv+PermP'!Y40</f>
        <v>2830429</v>
      </c>
      <c r="Z40">
        <f>'AHarv+PermP'!Z40</f>
        <v>2843920</v>
      </c>
      <c r="AA40">
        <f>'AHarv+PermP'!AA40</f>
        <v>2847150</v>
      </c>
      <c r="AB40">
        <f>'AHarv+PermP'!AB40</f>
        <v>2859950</v>
      </c>
      <c r="AC40">
        <f>'AHarv+PermP'!AC40</f>
        <v>2837700</v>
      </c>
      <c r="AD40">
        <f>'AHarv+PermP'!AD40</f>
        <v>2799392</v>
      </c>
      <c r="AE40">
        <f>'AHarv+PermP'!AE40</f>
        <v>2870435</v>
      </c>
      <c r="AF40">
        <f>'AHarv+PermP'!AF40</f>
        <v>2873110</v>
      </c>
      <c r="AG40">
        <f>'AHarv+PermP'!AG40</f>
        <v>2895916</v>
      </c>
      <c r="AH40">
        <f>'AHarv+PermP'!AH40</f>
        <v>2939020</v>
      </c>
      <c r="AI40">
        <f>'AHarv+PermP'!AI40</f>
        <v>2952890</v>
      </c>
      <c r="AJ40">
        <f>'AHarv+PermP'!AJ40</f>
        <v>2959551</v>
      </c>
      <c r="AK40">
        <f>'AHarv+PermP'!AK40</f>
        <v>2958525</v>
      </c>
      <c r="AL40">
        <f>'AHarv+PermP'!AL40</f>
        <v>2885196</v>
      </c>
      <c r="AM40">
        <f>'AHarv+PermP'!AM40</f>
        <v>2915626</v>
      </c>
      <c r="AN40">
        <f>'AHarv+PermP'!AN40</f>
        <v>2935435</v>
      </c>
      <c r="AO40">
        <f>'AHarv+PermP'!AO40</f>
        <v>2843804</v>
      </c>
      <c r="AP40">
        <f>'AHarv+PermP'!AP40</f>
        <v>2888406</v>
      </c>
      <c r="AQ40">
        <f>'AHarv+PermP'!AQ40</f>
        <v>2961516</v>
      </c>
      <c r="AR40">
        <f>'AHarv+PermP'!AR40</f>
        <v>2894753</v>
      </c>
      <c r="AS40">
        <f>'AHarv+PermP'!AS40</f>
        <v>2779667</v>
      </c>
      <c r="AT40">
        <f>'AHarv+PermP'!AT40</f>
        <v>2705423</v>
      </c>
      <c r="AU40">
        <f>'AHarv+PermP'!AU40</f>
        <v>2875843</v>
      </c>
      <c r="AV40">
        <f>'AHarv+PermP'!AV40</f>
        <v>3057796</v>
      </c>
      <c r="AW40">
        <f>'AHarv+PermP'!AW40</f>
        <v>3108743</v>
      </c>
      <c r="AX40">
        <f>'AHarv+PermP'!AX40</f>
        <v>3275275</v>
      </c>
      <c r="AY40">
        <f>'AHarv+PermP'!AY40</f>
        <v>3415828</v>
      </c>
      <c r="AZ40">
        <f>'AHarv+PermP'!AZ40</f>
        <v>3578141</v>
      </c>
      <c r="BA40">
        <f>'AHarv+PermP'!BA40</f>
        <v>3176691</v>
      </c>
      <c r="BB40">
        <f>'AHarv+PermP'!BB40</f>
        <v>3230993</v>
      </c>
      <c r="BC40">
        <f>'AHarv+PermP'!BC40</f>
        <v>3237674</v>
      </c>
    </row>
    <row r="41" spans="1:55" x14ac:dyDescent="0.2">
      <c r="A41">
        <f>VLOOKUP(C41,SelectCntr!$A$2:$C$52,3,0)</f>
        <v>2</v>
      </c>
      <c r="B41" t="str">
        <f>'AHarv+PermP'!B41</f>
        <v>Somalia</v>
      </c>
      <c r="C41">
        <f>'AHarv+PermP'!C41</f>
        <v>201</v>
      </c>
      <c r="D41" t="str">
        <f>'AHarv+PermP'!D41</f>
        <v>Somalia</v>
      </c>
      <c r="E41" t="str">
        <f>'AHarv+PermP'!E41</f>
        <v>31+131</v>
      </c>
      <c r="F41" t="str">
        <f>'AHarv+PermP'!F41</f>
        <v>AHarv+PermP (Ha)</v>
      </c>
      <c r="G41">
        <f>'AHarv+PermP'!G41</f>
        <v>43580024</v>
      </c>
      <c r="H41">
        <f>'AHarv+PermP'!H41</f>
        <v>43578640</v>
      </c>
      <c r="I41">
        <f>'AHarv+PermP'!I41</f>
        <v>43574074</v>
      </c>
      <c r="J41">
        <f>'AHarv+PermP'!J41</f>
        <v>43568148</v>
      </c>
      <c r="K41">
        <f>'AHarv+PermP'!K41</f>
        <v>43572622</v>
      </c>
      <c r="L41">
        <f>'AHarv+PermP'!L41</f>
        <v>43586370</v>
      </c>
      <c r="M41">
        <f>'AHarv+PermP'!M41</f>
        <v>43623040</v>
      </c>
      <c r="N41">
        <f>'AHarv+PermP'!N41</f>
        <v>43606020</v>
      </c>
      <c r="O41">
        <f>'AHarv+PermP'!O41</f>
        <v>43615170</v>
      </c>
      <c r="P41">
        <f>'AHarv+PermP'!P41</f>
        <v>43602100</v>
      </c>
      <c r="Q41">
        <f>'AHarv+PermP'!Q41</f>
        <v>43546530</v>
      </c>
      <c r="R41">
        <f>'AHarv+PermP'!R41</f>
        <v>43752995</v>
      </c>
      <c r="S41">
        <f>'AHarv+PermP'!S41</f>
        <v>43487444</v>
      </c>
      <c r="T41">
        <f>'AHarv+PermP'!T41</f>
        <v>43491215</v>
      </c>
      <c r="U41">
        <f>'AHarv+PermP'!U41</f>
        <v>43634440</v>
      </c>
      <c r="V41">
        <f>'AHarv+PermP'!V41</f>
        <v>43727070</v>
      </c>
      <c r="W41">
        <f>'AHarv+PermP'!W41</f>
        <v>43758275</v>
      </c>
      <c r="X41">
        <f>'AHarv+PermP'!X41</f>
        <v>43724880</v>
      </c>
      <c r="Y41">
        <f>'AHarv+PermP'!Y41</f>
        <v>43760815</v>
      </c>
      <c r="Z41">
        <f>'AHarv+PermP'!Z41</f>
        <v>43725325</v>
      </c>
      <c r="AA41">
        <f>'AHarv+PermP'!AA41</f>
        <v>43890930</v>
      </c>
      <c r="AB41">
        <f>'AHarv+PermP'!AB41</f>
        <v>43928645</v>
      </c>
      <c r="AC41">
        <f>'AHarv+PermP'!AC41</f>
        <v>43740160</v>
      </c>
      <c r="AD41">
        <f>'AHarv+PermP'!AD41</f>
        <v>43959580</v>
      </c>
      <c r="AE41">
        <f>'AHarv+PermP'!AE41</f>
        <v>43904390</v>
      </c>
      <c r="AF41">
        <f>'AHarv+PermP'!AF41</f>
        <v>43805700</v>
      </c>
      <c r="AG41">
        <f>'AHarv+PermP'!AG41</f>
        <v>44007600</v>
      </c>
      <c r="AH41">
        <f>'AHarv+PermP'!AH41</f>
        <v>44080110</v>
      </c>
      <c r="AI41">
        <f>'AHarv+PermP'!AI41</f>
        <v>44043420</v>
      </c>
      <c r="AJ41">
        <f>'AHarv+PermP'!AJ41</f>
        <v>43940820</v>
      </c>
      <c r="AK41">
        <f>'AHarv+PermP'!AK41</f>
        <v>43649630</v>
      </c>
      <c r="AL41">
        <f>'AHarv+PermP'!AL41</f>
        <v>43534969</v>
      </c>
      <c r="AM41">
        <f>'AHarv+PermP'!AM41</f>
        <v>43543116</v>
      </c>
      <c r="AN41">
        <f>'AHarv+PermP'!AN41</f>
        <v>44175472</v>
      </c>
      <c r="AO41">
        <f>'AHarv+PermP'!AO41</f>
        <v>43767120</v>
      </c>
      <c r="AP41">
        <f>'AHarv+PermP'!AP41</f>
        <v>43752097</v>
      </c>
      <c r="AQ41">
        <f>'AHarv+PermP'!AQ41</f>
        <v>43831545</v>
      </c>
      <c r="AR41">
        <f>'AHarv+PermP'!AR41</f>
        <v>43663719</v>
      </c>
      <c r="AS41">
        <f>'AHarv+PermP'!AS41</f>
        <v>43705381</v>
      </c>
      <c r="AT41">
        <f>'AHarv+PermP'!AT41</f>
        <v>43721514</v>
      </c>
      <c r="AU41">
        <f>'AHarv+PermP'!AU41</f>
        <v>43717139</v>
      </c>
      <c r="AV41">
        <f>'AHarv+PermP'!AV41</f>
        <v>43782186</v>
      </c>
      <c r="AW41">
        <f>'AHarv+PermP'!AW41</f>
        <v>43798400</v>
      </c>
      <c r="AX41">
        <f>'AHarv+PermP'!AX41</f>
        <v>43969764</v>
      </c>
      <c r="AY41">
        <f>'AHarv+PermP'!AY41</f>
        <v>44026192</v>
      </c>
      <c r="AZ41">
        <f>'AHarv+PermP'!AZ41</f>
        <v>43879700</v>
      </c>
      <c r="BA41">
        <f>'AHarv+PermP'!BA41</f>
        <v>43664267</v>
      </c>
      <c r="BB41">
        <f>'AHarv+PermP'!BB41</f>
        <v>43775747</v>
      </c>
      <c r="BC41">
        <f>'AHarv+PermP'!BC41</f>
        <v>43810154</v>
      </c>
    </row>
    <row r="42" spans="1:55" x14ac:dyDescent="0.2">
      <c r="A42">
        <f>VLOOKUP(C42,SelectCntr!$A$2:$C$52,3,0)</f>
        <v>3</v>
      </c>
      <c r="B42" t="str">
        <f>'AHarv+PermP'!B42</f>
        <v>South Africa</v>
      </c>
      <c r="C42">
        <f>'AHarv+PermP'!C42</f>
        <v>202</v>
      </c>
      <c r="D42" t="str">
        <f>'AHarv+PermP'!D42</f>
        <v>South Africa</v>
      </c>
      <c r="E42" t="str">
        <f>'AHarv+PermP'!E42</f>
        <v>31+131</v>
      </c>
      <c r="F42" t="str">
        <f>'AHarv+PermP'!F42</f>
        <v>AHarv+PermP (Ha)</v>
      </c>
      <c r="G42">
        <f>'AHarv+PermP'!G42</f>
        <v>96407879</v>
      </c>
      <c r="H42">
        <f>'AHarv+PermP'!H42</f>
        <v>95306680</v>
      </c>
      <c r="I42">
        <f>'AHarv+PermP'!I42</f>
        <v>94673507</v>
      </c>
      <c r="J42">
        <f>'AHarv+PermP'!J42</f>
        <v>93071384</v>
      </c>
      <c r="K42">
        <f>'AHarv+PermP'!K42</f>
        <v>91910539</v>
      </c>
      <c r="L42">
        <f>'AHarv+PermP'!L42</f>
        <v>91461358</v>
      </c>
      <c r="M42">
        <f>'AHarv+PermP'!M42</f>
        <v>91960282</v>
      </c>
      <c r="N42">
        <f>'AHarv+PermP'!N42</f>
        <v>91853090</v>
      </c>
      <c r="O42">
        <f>'AHarv+PermP'!O42</f>
        <v>91461809</v>
      </c>
      <c r="P42">
        <f>'AHarv+PermP'!P42</f>
        <v>91341283</v>
      </c>
      <c r="Q42">
        <f>'AHarv+PermP'!Q42</f>
        <v>91443845</v>
      </c>
      <c r="R42">
        <f>'AHarv+PermP'!R42</f>
        <v>91377128</v>
      </c>
      <c r="S42">
        <f>'AHarv+PermP'!S42</f>
        <v>90108344</v>
      </c>
      <c r="T42">
        <f>'AHarv+PermP'!T42</f>
        <v>90733589</v>
      </c>
      <c r="U42">
        <f>'AHarv+PermP'!U42</f>
        <v>90194758</v>
      </c>
      <c r="V42">
        <f>'AHarv+PermP'!V42</f>
        <v>90189949</v>
      </c>
      <c r="W42">
        <f>'AHarv+PermP'!W42</f>
        <v>89958844</v>
      </c>
      <c r="X42">
        <f>'AHarv+PermP'!X42</f>
        <v>89960332</v>
      </c>
      <c r="Y42">
        <f>'AHarv+PermP'!Y42</f>
        <v>90036876</v>
      </c>
      <c r="Z42">
        <f>'AHarv+PermP'!Z42</f>
        <v>89646528</v>
      </c>
      <c r="AA42">
        <f>'AHarv+PermP'!AA42</f>
        <v>89735082</v>
      </c>
      <c r="AB42">
        <f>'AHarv+PermP'!AB42</f>
        <v>89954726</v>
      </c>
      <c r="AC42">
        <f>'AHarv+PermP'!AC42</f>
        <v>89825588</v>
      </c>
      <c r="AD42">
        <f>'AHarv+PermP'!AD42</f>
        <v>90295198</v>
      </c>
      <c r="AE42">
        <f>'AHarv+PermP'!AE42</f>
        <v>89937489</v>
      </c>
      <c r="AF42">
        <f>'AHarv+PermP'!AF42</f>
        <v>90441830</v>
      </c>
      <c r="AG42">
        <f>'AHarv+PermP'!AG42</f>
        <v>90900491</v>
      </c>
      <c r="AH42">
        <f>'AHarv+PermP'!AH42</f>
        <v>91090419</v>
      </c>
      <c r="AI42">
        <f>'AHarv+PermP'!AI42</f>
        <v>90740602</v>
      </c>
      <c r="AJ42">
        <f>'AHarv+PermP'!AJ42</f>
        <v>90386842</v>
      </c>
      <c r="AK42">
        <f>'AHarv+PermP'!AK42</f>
        <v>90296209</v>
      </c>
      <c r="AL42">
        <f>'AHarv+PermP'!AL42</f>
        <v>90078010</v>
      </c>
      <c r="AM42">
        <f>'AHarv+PermP'!AM42</f>
        <v>90697552</v>
      </c>
      <c r="AN42">
        <f>'AHarv+PermP'!AN42</f>
        <v>91231963</v>
      </c>
      <c r="AO42">
        <f>'AHarv+PermP'!AO42</f>
        <v>90634152</v>
      </c>
      <c r="AP42">
        <f>'AHarv+PermP'!AP42</f>
        <v>91231186</v>
      </c>
      <c r="AQ42">
        <f>'AHarv+PermP'!AQ42</f>
        <v>91359235</v>
      </c>
      <c r="AR42">
        <f>'AHarv+PermP'!AR42</f>
        <v>90334763</v>
      </c>
      <c r="AS42">
        <f>'AHarv+PermP'!AS42</f>
        <v>90643333</v>
      </c>
      <c r="AT42">
        <f>'AHarv+PermP'!AT42</f>
        <v>90821513</v>
      </c>
      <c r="AU42">
        <f>'AHarv+PermP'!AU42</f>
        <v>90244647</v>
      </c>
      <c r="AV42">
        <f>'AHarv+PermP'!AV42</f>
        <v>90564470</v>
      </c>
      <c r="AW42">
        <f>'AHarv+PermP'!AW42</f>
        <v>90364359</v>
      </c>
      <c r="AX42">
        <f>'AHarv+PermP'!AX42</f>
        <v>90026132</v>
      </c>
      <c r="AY42">
        <f>'AHarv+PermP'!AY42</f>
        <v>89862104</v>
      </c>
      <c r="AZ42">
        <f>'AHarv+PermP'!AZ42</f>
        <v>88653058</v>
      </c>
      <c r="BA42">
        <f>'AHarv+PermP'!BA42</f>
        <v>88845259</v>
      </c>
      <c r="BB42">
        <f>'AHarv+PermP'!BB42</f>
        <v>89483205</v>
      </c>
      <c r="BC42">
        <f>'AHarv+PermP'!BC42</f>
        <v>89150884</v>
      </c>
    </row>
    <row r="43" spans="1:55" s="64" customFormat="1" x14ac:dyDescent="0.2">
      <c r="A43">
        <f>VLOOKUP(C43,SelectCntr!$A$2:$C$52,3,0)</f>
        <v>0</v>
      </c>
      <c r="B43" s="64" t="str">
        <f>'AHarv+PermP'!B43</f>
        <v>Westn Sahara</v>
      </c>
      <c r="C43" s="64">
        <f>'AHarv+PermP'!C43</f>
        <v>205</v>
      </c>
      <c r="D43" s="64" t="str">
        <f>'AHarv+PermP'!D43</f>
        <v>Westn Sahara</v>
      </c>
      <c r="E43" s="64" t="str">
        <f>'AHarv+PermP'!E43</f>
        <v>31+131</v>
      </c>
      <c r="F43" s="64" t="str">
        <f>'AHarv+PermP'!F43</f>
        <v>AHarv+PermP (Ha)</v>
      </c>
      <c r="G43" s="64">
        <f>'AHarv+PermP'!G43</f>
        <v>5000000</v>
      </c>
      <c r="H43" s="64">
        <f>'AHarv+PermP'!H43</f>
        <v>5000000</v>
      </c>
      <c r="I43" s="64">
        <f>'AHarv+PermP'!I43</f>
        <v>5000000</v>
      </c>
      <c r="J43" s="64">
        <f>'AHarv+PermP'!J43</f>
        <v>5000000</v>
      </c>
      <c r="K43" s="64">
        <f>'AHarv+PermP'!K43</f>
        <v>5000000</v>
      </c>
      <c r="L43" s="64">
        <f>'AHarv+PermP'!L43</f>
        <v>5000000</v>
      </c>
      <c r="M43" s="64">
        <f>'AHarv+PermP'!M43</f>
        <v>5000000</v>
      </c>
      <c r="N43" s="64">
        <f>'AHarv+PermP'!N43</f>
        <v>5001095</v>
      </c>
      <c r="O43" s="64">
        <f>'AHarv+PermP'!O43</f>
        <v>5001266</v>
      </c>
      <c r="P43" s="64">
        <f>'AHarv+PermP'!P43</f>
        <v>5001420</v>
      </c>
      <c r="Q43" s="64">
        <f>'AHarv+PermP'!Q43</f>
        <v>5001420</v>
      </c>
      <c r="R43" s="64">
        <f>'AHarv+PermP'!R43</f>
        <v>5001420</v>
      </c>
      <c r="S43" s="64">
        <f>'AHarv+PermP'!S43</f>
        <v>5001450</v>
      </c>
      <c r="T43" s="64">
        <f>'AHarv+PermP'!T43</f>
        <v>5001500</v>
      </c>
      <c r="U43" s="64">
        <f>'AHarv+PermP'!U43</f>
        <v>5001500</v>
      </c>
      <c r="V43" s="64">
        <f>'AHarv+PermP'!V43</f>
        <v>5001600</v>
      </c>
      <c r="W43" s="64">
        <f>'AHarv+PermP'!W43</f>
        <v>5001700</v>
      </c>
      <c r="X43" s="64">
        <f>'AHarv+PermP'!X43</f>
        <v>5002000</v>
      </c>
      <c r="Y43" s="64">
        <f>'AHarv+PermP'!Y43</f>
        <v>5002000</v>
      </c>
      <c r="Z43" s="64">
        <f>'AHarv+PermP'!Z43</f>
        <v>5002300</v>
      </c>
      <c r="AA43" s="64">
        <f>'AHarv+PermP'!AA43</f>
        <v>5002300</v>
      </c>
      <c r="AB43" s="64">
        <f>'AHarv+PermP'!AB43</f>
        <v>5002300</v>
      </c>
      <c r="AC43" s="64">
        <f>'AHarv+PermP'!AC43</f>
        <v>5002400</v>
      </c>
      <c r="AD43" s="64">
        <f>'AHarv+PermP'!AD43</f>
        <v>5002400</v>
      </c>
      <c r="AE43" s="64">
        <f>'AHarv+PermP'!AE43</f>
        <v>5002500</v>
      </c>
      <c r="AF43" s="64">
        <f>'AHarv+PermP'!AF43</f>
        <v>5002600</v>
      </c>
      <c r="AG43" s="64">
        <f>'AHarv+PermP'!AG43</f>
        <v>5002600</v>
      </c>
      <c r="AH43" s="64">
        <f>'AHarv+PermP'!AH43</f>
        <v>5002700</v>
      </c>
      <c r="AI43" s="64">
        <f>'AHarv+PermP'!AI43</f>
        <v>5002800</v>
      </c>
      <c r="AJ43" s="64">
        <f>'AHarv+PermP'!AJ43</f>
        <v>5002900</v>
      </c>
      <c r="AK43" s="64">
        <f>'AHarv+PermP'!AK43</f>
        <v>5003000</v>
      </c>
      <c r="AL43" s="64">
        <f>'AHarv+PermP'!AL43</f>
        <v>5003216</v>
      </c>
      <c r="AM43" s="64">
        <f>'AHarv+PermP'!AM43</f>
        <v>5003100</v>
      </c>
      <c r="AN43" s="64">
        <f>'AHarv+PermP'!AN43</f>
        <v>5002701</v>
      </c>
      <c r="AO43" s="64">
        <f>'AHarv+PermP'!AO43</f>
        <v>5003200</v>
      </c>
      <c r="AP43" s="64">
        <f>'AHarv+PermP'!AP43</f>
        <v>5003956</v>
      </c>
      <c r="AQ43" s="64">
        <f>'AHarv+PermP'!AQ43</f>
        <v>5003300</v>
      </c>
      <c r="AR43" s="64">
        <f>'AHarv+PermP'!AR43</f>
        <v>5003912</v>
      </c>
      <c r="AS43" s="64">
        <f>'AHarv+PermP'!AS43</f>
        <v>5003400</v>
      </c>
      <c r="AT43" s="64">
        <f>'AHarv+PermP'!AT43</f>
        <v>5002600</v>
      </c>
      <c r="AU43" s="64">
        <f>'AHarv+PermP'!AU43</f>
        <v>5003000</v>
      </c>
      <c r="AV43" s="64">
        <f>'AHarv+PermP'!AV43</f>
        <v>5002600</v>
      </c>
      <c r="AW43" s="64">
        <f>'AHarv+PermP'!AW43</f>
        <v>5002809</v>
      </c>
      <c r="AX43" s="64">
        <f>'AHarv+PermP'!AX43</f>
        <v>5002500</v>
      </c>
      <c r="AY43" s="64">
        <f>'AHarv+PermP'!AY43</f>
        <v>5003000</v>
      </c>
      <c r="AZ43" s="64">
        <f>'AHarv+PermP'!AZ43</f>
        <v>5002500</v>
      </c>
      <c r="BA43" s="64">
        <f>'AHarv+PermP'!BA43</f>
        <v>5002600</v>
      </c>
      <c r="BB43" s="64">
        <f>'AHarv+PermP'!BB43</f>
        <v>5003000</v>
      </c>
      <c r="BC43" s="64">
        <f>'AHarv+PermP'!BC43</f>
        <v>5003256</v>
      </c>
    </row>
    <row r="44" spans="1:55" x14ac:dyDescent="0.2">
      <c r="A44">
        <f>VLOOKUP(C44,SelectCntr!$A$2:$C$52,3,0)</f>
        <v>2</v>
      </c>
      <c r="B44" t="str">
        <f>'AHarv+PermP'!B44</f>
        <v>Sudan</v>
      </c>
      <c r="C44">
        <f>'AHarv+PermP'!C44</f>
        <v>206</v>
      </c>
      <c r="D44" t="str">
        <f>'AHarv+PermP'!D44</f>
        <v>Sudan</v>
      </c>
      <c r="E44" t="str">
        <f>'AHarv+PermP'!E44</f>
        <v>31+131</v>
      </c>
      <c r="F44" t="str">
        <f>'AHarv+PermP'!F44</f>
        <v>AHarv+PermP (Ha)</v>
      </c>
      <c r="G44">
        <f>'AHarv+PermP'!G44</f>
        <v>101133721</v>
      </c>
      <c r="H44">
        <f>'AHarv+PermP'!H44</f>
        <v>101378813</v>
      </c>
      <c r="I44">
        <f>'AHarv+PermP'!I44</f>
        <v>101653120</v>
      </c>
      <c r="J44">
        <f>'AHarv+PermP'!J44</f>
        <v>101560310</v>
      </c>
      <c r="K44">
        <f>'AHarv+PermP'!K44</f>
        <v>101604716</v>
      </c>
      <c r="L44">
        <f>'AHarv+PermP'!L44</f>
        <v>101531366</v>
      </c>
      <c r="M44">
        <f>'AHarv+PermP'!M44</f>
        <v>102392486</v>
      </c>
      <c r="N44">
        <f>'AHarv+PermP'!N44</f>
        <v>101514041</v>
      </c>
      <c r="O44">
        <f>'AHarv+PermP'!O44</f>
        <v>102308792</v>
      </c>
      <c r="P44">
        <f>'AHarv+PermP'!P44</f>
        <v>102964309</v>
      </c>
      <c r="Q44">
        <f>'AHarv+PermP'!Q44</f>
        <v>103187946</v>
      </c>
      <c r="R44">
        <f>'AHarv+PermP'!R44</f>
        <v>103690712</v>
      </c>
      <c r="S44">
        <f>'AHarv+PermP'!S44</f>
        <v>104073426</v>
      </c>
      <c r="T44">
        <f>'AHarv+PermP'!T44</f>
        <v>104208519</v>
      </c>
      <c r="U44">
        <f>'AHarv+PermP'!U44</f>
        <v>104894963</v>
      </c>
      <c r="V44">
        <f>'AHarv+PermP'!V44</f>
        <v>104822500</v>
      </c>
      <c r="W44">
        <f>'AHarv+PermP'!W44</f>
        <v>105395669</v>
      </c>
      <c r="X44">
        <f>'AHarv+PermP'!X44</f>
        <v>105196653</v>
      </c>
      <c r="Y44">
        <f>'AHarv+PermP'!Y44</f>
        <v>104259238</v>
      </c>
      <c r="Z44">
        <f>'AHarv+PermP'!Z44</f>
        <v>104800995</v>
      </c>
      <c r="AA44">
        <f>'AHarv+PermP'!AA44</f>
        <v>106025510</v>
      </c>
      <c r="AB44">
        <f>'AHarv+PermP'!AB44</f>
        <v>104721154</v>
      </c>
      <c r="AC44">
        <f>'AHarv+PermP'!AC44</f>
        <v>105611135</v>
      </c>
      <c r="AD44">
        <f>'AHarv+PermP'!AD44</f>
        <v>105307348</v>
      </c>
      <c r="AE44">
        <f>'AHarv+PermP'!AE44</f>
        <v>109679091</v>
      </c>
      <c r="AF44">
        <f>'AHarv+PermP'!AF44</f>
        <v>112046153</v>
      </c>
      <c r="AG44">
        <f>'AHarv+PermP'!AG44</f>
        <v>112225006</v>
      </c>
      <c r="AH44">
        <f>'AHarv+PermP'!AH44</f>
        <v>118953598</v>
      </c>
      <c r="AI44">
        <f>'AHarv+PermP'!AI44</f>
        <v>118066574</v>
      </c>
      <c r="AJ44">
        <f>'AHarv+PermP'!AJ44</f>
        <v>115315768</v>
      </c>
      <c r="AK44">
        <f>'AHarv+PermP'!AK44</f>
        <v>118323040</v>
      </c>
      <c r="AL44">
        <f>'AHarv+PermP'!AL44</f>
        <v>121988234</v>
      </c>
      <c r="AM44">
        <f>'AHarv+PermP'!AM44</f>
        <v>120938780</v>
      </c>
      <c r="AN44">
        <f>'AHarv+PermP'!AN44</f>
        <v>126127794</v>
      </c>
      <c r="AO44">
        <f>'AHarv+PermP'!AO44</f>
        <v>124562622</v>
      </c>
      <c r="AP44">
        <f>'AHarv+PermP'!AP44</f>
        <v>126029600</v>
      </c>
      <c r="AQ44">
        <f>'AHarv+PermP'!AQ44</f>
        <v>127910323</v>
      </c>
      <c r="AR44">
        <f>'AHarv+PermP'!AR44</f>
        <v>127582375</v>
      </c>
      <c r="AS44">
        <f>'AHarv+PermP'!AS44</f>
        <v>126478064</v>
      </c>
      <c r="AT44">
        <f>'AHarv+PermP'!AT44</f>
        <v>126024151</v>
      </c>
      <c r="AU44">
        <f>'AHarv+PermP'!AU44</f>
        <v>128209433</v>
      </c>
      <c r="AV44">
        <f>'AHarv+PermP'!AV44</f>
        <v>127054077</v>
      </c>
      <c r="AW44">
        <f>'AHarv+PermP'!AW44</f>
        <v>129718677</v>
      </c>
      <c r="AX44">
        <f>'AHarv+PermP'!AX44</f>
        <v>125259459</v>
      </c>
      <c r="AY44">
        <f>'AHarv+PermP'!AY44</f>
        <v>132077042</v>
      </c>
      <c r="AZ44">
        <f>'AHarv+PermP'!AZ44</f>
        <v>128929261</v>
      </c>
      <c r="BA44">
        <f>'AHarv+PermP'!BA44</f>
        <v>128459515</v>
      </c>
      <c r="BB44">
        <f>'AHarv+PermP'!BB44</f>
        <v>129481004</v>
      </c>
      <c r="BC44">
        <f>'AHarv+PermP'!BC44</f>
        <v>129516400</v>
      </c>
    </row>
    <row r="45" spans="1:55" x14ac:dyDescent="0.2">
      <c r="A45">
        <f>VLOOKUP(C45,SelectCntr!$A$2:$C$52,3,0)</f>
        <v>3</v>
      </c>
      <c r="B45" t="str">
        <f>'AHarv+PermP'!B45</f>
        <v>Swaziland</v>
      </c>
      <c r="C45">
        <f>'AHarv+PermP'!C45</f>
        <v>209</v>
      </c>
      <c r="D45" t="str">
        <f>'AHarv+PermP'!D45</f>
        <v>Swaziland</v>
      </c>
      <c r="E45" t="str">
        <f>'AHarv+PermP'!E45</f>
        <v>31+131</v>
      </c>
      <c r="F45" t="str">
        <f>'AHarv+PermP'!F45</f>
        <v>AHarv+PermP (Ha)</v>
      </c>
      <c r="G45">
        <f>'AHarv+PermP'!G45</f>
        <v>1482279</v>
      </c>
      <c r="H45">
        <f>'AHarv+PermP'!H45</f>
        <v>1480372</v>
      </c>
      <c r="I45">
        <f>'AHarv+PermP'!I45</f>
        <v>1470386</v>
      </c>
      <c r="J45">
        <f>'AHarv+PermP'!J45</f>
        <v>1469954</v>
      </c>
      <c r="K45">
        <f>'AHarv+PermP'!K45</f>
        <v>1475574</v>
      </c>
      <c r="L45">
        <f>'AHarv+PermP'!L45</f>
        <v>1489832</v>
      </c>
      <c r="M45">
        <f>'AHarv+PermP'!M45</f>
        <v>1500844</v>
      </c>
      <c r="N45">
        <f>'AHarv+PermP'!N45</f>
        <v>1506098</v>
      </c>
      <c r="O45">
        <f>'AHarv+PermP'!O45</f>
        <v>1509254</v>
      </c>
      <c r="P45">
        <f>'AHarv+PermP'!P45</f>
        <v>1513816</v>
      </c>
      <c r="Q45">
        <f>'AHarv+PermP'!Q45</f>
        <v>1471314</v>
      </c>
      <c r="R45">
        <f>'AHarv+PermP'!R45</f>
        <v>1475386</v>
      </c>
      <c r="S45">
        <f>'AHarv+PermP'!S45</f>
        <v>1484431</v>
      </c>
      <c r="T45">
        <f>'AHarv+PermP'!T45</f>
        <v>1462362</v>
      </c>
      <c r="U45">
        <f>'AHarv+PermP'!U45</f>
        <v>1281618</v>
      </c>
      <c r="V45">
        <f>'AHarv+PermP'!V45</f>
        <v>1344614</v>
      </c>
      <c r="W45">
        <f>'AHarv+PermP'!W45</f>
        <v>1359797</v>
      </c>
      <c r="X45">
        <f>'AHarv+PermP'!X45</f>
        <v>1331817</v>
      </c>
      <c r="Y45">
        <f>'AHarv+PermP'!Y45</f>
        <v>1301975</v>
      </c>
      <c r="Z45">
        <f>'AHarv+PermP'!Z45</f>
        <v>1260373</v>
      </c>
      <c r="AA45">
        <f>'AHarv+PermP'!AA45</f>
        <v>1281528</v>
      </c>
      <c r="AB45">
        <f>'AHarv+PermP'!AB45</f>
        <v>1284467</v>
      </c>
      <c r="AC45">
        <f>'AHarv+PermP'!AC45</f>
        <v>1270156</v>
      </c>
      <c r="AD45">
        <f>'AHarv+PermP'!AD45</f>
        <v>1254963</v>
      </c>
      <c r="AE45">
        <f>'AHarv+PermP'!AE45</f>
        <v>1287141</v>
      </c>
      <c r="AF45">
        <f>'AHarv+PermP'!AF45</f>
        <v>1322251</v>
      </c>
      <c r="AG45">
        <f>'AHarv+PermP'!AG45</f>
        <v>1292284</v>
      </c>
      <c r="AH45">
        <f>'AHarv+PermP'!AH45</f>
        <v>1302986</v>
      </c>
      <c r="AI45">
        <f>'AHarv+PermP'!AI45</f>
        <v>1261811</v>
      </c>
      <c r="AJ45">
        <f>'AHarv+PermP'!AJ45</f>
        <v>1234582</v>
      </c>
      <c r="AK45">
        <f>'AHarv+PermP'!AK45</f>
        <v>1190686</v>
      </c>
      <c r="AL45">
        <f>'AHarv+PermP'!AL45</f>
        <v>1183144</v>
      </c>
      <c r="AM45">
        <f>'AHarv+PermP'!AM45</f>
        <v>1178393</v>
      </c>
      <c r="AN45">
        <f>'AHarv+PermP'!AN45</f>
        <v>1185224</v>
      </c>
      <c r="AO45">
        <f>'AHarv+PermP'!AO45</f>
        <v>1181524</v>
      </c>
      <c r="AP45">
        <f>'AHarv+PermP'!AP45</f>
        <v>1187823</v>
      </c>
      <c r="AQ45">
        <f>'AHarv+PermP'!AQ45</f>
        <v>1209875</v>
      </c>
      <c r="AR45">
        <f>'AHarv+PermP'!AR45</f>
        <v>1202464</v>
      </c>
      <c r="AS45">
        <f>'AHarv+PermP'!AS45</f>
        <v>1219775</v>
      </c>
      <c r="AT45">
        <f>'AHarv+PermP'!AT45</f>
        <v>1203509</v>
      </c>
      <c r="AU45">
        <f>'AHarv+PermP'!AU45</f>
        <v>1179439</v>
      </c>
      <c r="AV45">
        <f>'AHarv+PermP'!AV45</f>
        <v>1194276</v>
      </c>
      <c r="AW45">
        <f>'AHarv+PermP'!AW45</f>
        <v>1191433</v>
      </c>
      <c r="AX45">
        <f>'AHarv+PermP'!AX45</f>
        <v>1178888</v>
      </c>
      <c r="AY45">
        <f>'AHarv+PermP'!AY45</f>
        <v>1184142</v>
      </c>
      <c r="AZ45">
        <f>'AHarv+PermP'!AZ45</f>
        <v>1171738</v>
      </c>
      <c r="BA45">
        <f>'AHarv+PermP'!BA45</f>
        <v>1170465</v>
      </c>
      <c r="BB45">
        <f>'AHarv+PermP'!BB45</f>
        <v>1179169</v>
      </c>
      <c r="BC45">
        <f>'AHarv+PermP'!BC45</f>
        <v>1178327</v>
      </c>
    </row>
    <row r="46" spans="1:55" x14ac:dyDescent="0.2">
      <c r="A46">
        <f>VLOOKUP(C46,SelectCntr!$A$2:$C$52,3,0)</f>
        <v>2</v>
      </c>
      <c r="B46" t="str">
        <f>'AHarv+PermP'!B46</f>
        <v>Tanzania</v>
      </c>
      <c r="C46">
        <f>'AHarv+PermP'!C46</f>
        <v>215</v>
      </c>
      <c r="D46" t="str">
        <f>'AHarv+PermP'!D46</f>
        <v>Tanzania</v>
      </c>
      <c r="E46" t="str">
        <f>'AHarv+PermP'!E46</f>
        <v>31+131</v>
      </c>
      <c r="F46" t="str">
        <f>'AHarv+PermP'!F46</f>
        <v>AHarv+PermP (Ha)</v>
      </c>
      <c r="G46">
        <f>'AHarv+PermP'!G46</f>
        <v>23512581</v>
      </c>
      <c r="H46">
        <f>'AHarv+PermP'!H46</f>
        <v>23604215</v>
      </c>
      <c r="I46">
        <f>'AHarv+PermP'!I46</f>
        <v>23971977</v>
      </c>
      <c r="J46">
        <f>'AHarv+PermP'!J46</f>
        <v>23961653</v>
      </c>
      <c r="K46">
        <f>'AHarv+PermP'!K46</f>
        <v>24048965</v>
      </c>
      <c r="L46">
        <f>'AHarv+PermP'!L46</f>
        <v>26653668</v>
      </c>
      <c r="M46">
        <f>'AHarv+PermP'!M46</f>
        <v>26440236</v>
      </c>
      <c r="N46">
        <f>'AHarv+PermP'!N46</f>
        <v>26520110</v>
      </c>
      <c r="O46">
        <f>'AHarv+PermP'!O46</f>
        <v>26755522</v>
      </c>
      <c r="P46">
        <f>'AHarv+PermP'!P46</f>
        <v>26976437</v>
      </c>
      <c r="Q46">
        <f>'AHarv+PermP'!Q46</f>
        <v>28775251</v>
      </c>
      <c r="R46">
        <f>'AHarv+PermP'!R46</f>
        <v>28907362</v>
      </c>
      <c r="S46">
        <f>'AHarv+PermP'!S46</f>
        <v>28997677</v>
      </c>
      <c r="T46">
        <f>'AHarv+PermP'!T46</f>
        <v>29112594</v>
      </c>
      <c r="U46">
        <f>'AHarv+PermP'!U46</f>
        <v>29076003</v>
      </c>
      <c r="V46">
        <f>'AHarv+PermP'!V46</f>
        <v>29523392</v>
      </c>
      <c r="W46">
        <f>'AHarv+PermP'!W46</f>
        <v>29793570</v>
      </c>
      <c r="X46">
        <f>'AHarv+PermP'!X46</f>
        <v>30115987</v>
      </c>
      <c r="Y46">
        <f>'AHarv+PermP'!Y46</f>
        <v>29991725</v>
      </c>
      <c r="Z46">
        <f>'AHarv+PermP'!Z46</f>
        <v>30150840</v>
      </c>
      <c r="AA46">
        <f>'AHarv+PermP'!AA46</f>
        <v>30024652</v>
      </c>
      <c r="AB46">
        <f>'AHarv+PermP'!AB46</f>
        <v>29401354</v>
      </c>
      <c r="AC46">
        <f>'AHarv+PermP'!AC46</f>
        <v>29713177</v>
      </c>
      <c r="AD46">
        <f>'AHarv+PermP'!AD46</f>
        <v>30114765</v>
      </c>
      <c r="AE46">
        <f>'AHarv+PermP'!AE46</f>
        <v>30547330</v>
      </c>
      <c r="AF46">
        <f>'AHarv+PermP'!AF46</f>
        <v>30901540</v>
      </c>
      <c r="AG46">
        <f>'AHarv+PermP'!AG46</f>
        <v>30935750</v>
      </c>
      <c r="AH46">
        <f>'AHarv+PermP'!AH46</f>
        <v>30649048</v>
      </c>
      <c r="AI46">
        <f>'AHarv+PermP'!AI46</f>
        <v>31004249</v>
      </c>
      <c r="AJ46">
        <f>'AHarv+PermP'!AJ46</f>
        <v>30322052</v>
      </c>
      <c r="AK46">
        <f>'AHarv+PermP'!AK46</f>
        <v>30947194</v>
      </c>
      <c r="AL46">
        <f>'AHarv+PermP'!AL46</f>
        <v>30799661</v>
      </c>
      <c r="AM46">
        <f>'AHarv+PermP'!AM46</f>
        <v>30835153</v>
      </c>
      <c r="AN46">
        <f>'AHarv+PermP'!AN46</f>
        <v>29986501</v>
      </c>
      <c r="AO46">
        <f>'AHarv+PermP'!AO46</f>
        <v>30263441</v>
      </c>
      <c r="AP46">
        <f>'AHarv+PermP'!AP46</f>
        <v>30937920</v>
      </c>
      <c r="AQ46">
        <f>'AHarv+PermP'!AQ46</f>
        <v>31086955</v>
      </c>
      <c r="AR46">
        <f>'AHarv+PermP'!AR46</f>
        <v>32030279</v>
      </c>
      <c r="AS46">
        <f>'AHarv+PermP'!AS46</f>
        <v>30506124</v>
      </c>
      <c r="AT46">
        <f>'AHarv+PermP'!AT46</f>
        <v>31198619</v>
      </c>
      <c r="AU46">
        <f>'AHarv+PermP'!AU46</f>
        <v>31329465</v>
      </c>
      <c r="AV46">
        <f>'AHarv+PermP'!AV46</f>
        <v>32939009</v>
      </c>
      <c r="AW46">
        <f>'AHarv+PermP'!AW46</f>
        <v>34142010</v>
      </c>
      <c r="AX46">
        <f>'AHarv+PermP'!AX46</f>
        <v>34675292</v>
      </c>
      <c r="AY46">
        <f>'AHarv+PermP'!AY46</f>
        <v>35074148</v>
      </c>
      <c r="AZ46">
        <f>'AHarv+PermP'!AZ46</f>
        <v>34832237</v>
      </c>
      <c r="BA46">
        <f>'AHarv+PermP'!BA46</f>
        <v>34633032</v>
      </c>
      <c r="BB46">
        <f>'AHarv+PermP'!BB46</f>
        <v>35230059</v>
      </c>
      <c r="BC46">
        <f>'AHarv+PermP'!BC46</f>
        <v>36313259</v>
      </c>
    </row>
    <row r="47" spans="1:55" x14ac:dyDescent="0.2">
      <c r="A47">
        <f>VLOOKUP(C47,SelectCntr!$A$2:$C$52,3,0)</f>
        <v>1</v>
      </c>
      <c r="B47" t="str">
        <f>'AHarv+PermP'!B47</f>
        <v>Togo</v>
      </c>
      <c r="C47">
        <f>'AHarv+PermP'!C47</f>
        <v>217</v>
      </c>
      <c r="D47" t="str">
        <f>'AHarv+PermP'!D47</f>
        <v>Togo</v>
      </c>
      <c r="E47" t="str">
        <f>'AHarv+PermP'!E47</f>
        <v>31+131</v>
      </c>
      <c r="F47" t="str">
        <f>'AHarv+PermP'!F47</f>
        <v>AHarv+PermP (Ha)</v>
      </c>
      <c r="G47">
        <f>'AHarv+PermP'!G47</f>
        <v>1854933</v>
      </c>
      <c r="H47">
        <f>'AHarv+PermP'!H47</f>
        <v>1872797</v>
      </c>
      <c r="I47">
        <f>'AHarv+PermP'!I47</f>
        <v>1939920</v>
      </c>
      <c r="J47">
        <f>'AHarv+PermP'!J47</f>
        <v>1983690</v>
      </c>
      <c r="K47">
        <f>'AHarv+PermP'!K47</f>
        <v>2051837</v>
      </c>
      <c r="L47">
        <f>'AHarv+PermP'!L47</f>
        <v>2170142</v>
      </c>
      <c r="M47">
        <f>'AHarv+PermP'!M47</f>
        <v>2074979</v>
      </c>
      <c r="N47">
        <f>'AHarv+PermP'!N47</f>
        <v>1980997</v>
      </c>
      <c r="O47">
        <f>'AHarv+PermP'!O47</f>
        <v>1857625</v>
      </c>
      <c r="P47">
        <f>'AHarv+PermP'!P47</f>
        <v>1936010</v>
      </c>
      <c r="Q47">
        <f>'AHarv+PermP'!Q47</f>
        <v>1709545</v>
      </c>
      <c r="R47">
        <f>'AHarv+PermP'!R47</f>
        <v>1550410</v>
      </c>
      <c r="S47">
        <f>'AHarv+PermP'!S47</f>
        <v>1585730</v>
      </c>
      <c r="T47">
        <f>'AHarv+PermP'!T47</f>
        <v>1540043</v>
      </c>
      <c r="U47">
        <f>'AHarv+PermP'!U47</f>
        <v>1549455</v>
      </c>
      <c r="V47">
        <f>'AHarv+PermP'!V47</f>
        <v>1575170</v>
      </c>
      <c r="W47">
        <f>'AHarv+PermP'!W47</f>
        <v>1597358</v>
      </c>
      <c r="X47">
        <f>'AHarv+PermP'!X47</f>
        <v>1636300</v>
      </c>
      <c r="Y47">
        <f>'AHarv+PermP'!Y47</f>
        <v>1766759</v>
      </c>
      <c r="Z47">
        <f>'AHarv+PermP'!Z47</f>
        <v>1866076</v>
      </c>
      <c r="AA47">
        <f>'AHarv+PermP'!AA47</f>
        <v>1808874</v>
      </c>
      <c r="AB47">
        <f>'AHarv+PermP'!AB47</f>
        <v>1821130</v>
      </c>
      <c r="AC47">
        <f>'AHarv+PermP'!AC47</f>
        <v>1847400</v>
      </c>
      <c r="AD47">
        <f>'AHarv+PermP'!AD47</f>
        <v>1936200</v>
      </c>
      <c r="AE47">
        <f>'AHarv+PermP'!AE47</f>
        <v>1902170</v>
      </c>
      <c r="AF47">
        <f>'AHarv+PermP'!AF47</f>
        <v>1940338</v>
      </c>
      <c r="AG47">
        <f>'AHarv+PermP'!AG47</f>
        <v>1974087</v>
      </c>
      <c r="AH47">
        <f>'AHarv+PermP'!AH47</f>
        <v>2068135</v>
      </c>
      <c r="AI47">
        <f>'AHarv+PermP'!AI47</f>
        <v>2098144</v>
      </c>
      <c r="AJ47">
        <f>'AHarv+PermP'!AJ47</f>
        <v>2160472</v>
      </c>
      <c r="AK47">
        <f>'AHarv+PermP'!AK47</f>
        <v>2066926</v>
      </c>
      <c r="AL47">
        <f>'AHarv+PermP'!AL47</f>
        <v>2053962</v>
      </c>
      <c r="AM47">
        <f>'AHarv+PermP'!AM47</f>
        <v>2325389</v>
      </c>
      <c r="AN47">
        <f>'AHarv+PermP'!AN47</f>
        <v>2391024</v>
      </c>
      <c r="AO47">
        <f>'AHarv+PermP'!AO47</f>
        <v>2329460</v>
      </c>
      <c r="AP47">
        <f>'AHarv+PermP'!AP47</f>
        <v>2595934</v>
      </c>
      <c r="AQ47">
        <f>'AHarv+PermP'!AQ47</f>
        <v>2506595</v>
      </c>
      <c r="AR47">
        <f>'AHarv+PermP'!AR47</f>
        <v>2523445</v>
      </c>
      <c r="AS47">
        <f>'AHarv+PermP'!AS47</f>
        <v>2440223</v>
      </c>
      <c r="AT47">
        <f>'AHarv+PermP'!AT47</f>
        <v>2424872</v>
      </c>
      <c r="AU47">
        <f>'AHarv+PermP'!AU47</f>
        <v>2405335</v>
      </c>
      <c r="AV47">
        <f>'AHarv+PermP'!AV47</f>
        <v>2429577</v>
      </c>
      <c r="AW47">
        <f>'AHarv+PermP'!AW47</f>
        <v>2438195</v>
      </c>
      <c r="AX47">
        <f>'AHarv+PermP'!AX47</f>
        <v>2494420</v>
      </c>
      <c r="AY47">
        <f>'AHarv+PermP'!AY47</f>
        <v>2461888</v>
      </c>
      <c r="AZ47">
        <f>'AHarv+PermP'!AZ47</f>
        <v>2525187</v>
      </c>
      <c r="BA47">
        <f>'AHarv+PermP'!BA47</f>
        <v>2515311</v>
      </c>
      <c r="BB47">
        <f>'AHarv+PermP'!BB47</f>
        <v>2596852</v>
      </c>
      <c r="BC47">
        <f>'AHarv+PermP'!BC47</f>
        <v>2389916</v>
      </c>
    </row>
    <row r="48" spans="1:55" x14ac:dyDescent="0.2">
      <c r="A48">
        <f>VLOOKUP(C48,SelectCntr!$A$2:$C$52,3,0)</f>
        <v>2</v>
      </c>
      <c r="B48" t="str">
        <f>'AHarv+PermP'!B48</f>
        <v>Uganda</v>
      </c>
      <c r="C48">
        <f>'AHarv+PermP'!C48</f>
        <v>226</v>
      </c>
      <c r="D48" t="str">
        <f>'AHarv+PermP'!D48</f>
        <v>Uganda</v>
      </c>
      <c r="E48" t="str">
        <f>'AHarv+PermP'!E48</f>
        <v>31+131</v>
      </c>
      <c r="F48" t="str">
        <f>'AHarv+PermP'!F48</f>
        <v>AHarv+PermP (Ha)</v>
      </c>
      <c r="G48">
        <f>'AHarv+PermP'!G48</f>
        <v>8919109</v>
      </c>
      <c r="H48">
        <f>'AHarv+PermP'!H48</f>
        <v>8790556</v>
      </c>
      <c r="I48">
        <f>'AHarv+PermP'!I48</f>
        <v>8983421</v>
      </c>
      <c r="J48">
        <f>'AHarv+PermP'!J48</f>
        <v>9166113</v>
      </c>
      <c r="K48">
        <f>'AHarv+PermP'!K48</f>
        <v>9168783</v>
      </c>
      <c r="L48">
        <f>'AHarv+PermP'!L48</f>
        <v>9053479</v>
      </c>
      <c r="M48">
        <f>'AHarv+PermP'!M48</f>
        <v>9306195</v>
      </c>
      <c r="N48">
        <f>'AHarv+PermP'!N48</f>
        <v>9438334</v>
      </c>
      <c r="O48">
        <f>'AHarv+PermP'!O48</f>
        <v>9774624</v>
      </c>
      <c r="P48">
        <f>'AHarv+PermP'!P48</f>
        <v>10235126</v>
      </c>
      <c r="Q48">
        <f>'AHarv+PermP'!Q48</f>
        <v>10798540</v>
      </c>
      <c r="R48">
        <f>'AHarv+PermP'!R48</f>
        <v>10609890</v>
      </c>
      <c r="S48">
        <f>'AHarv+PermP'!S48</f>
        <v>10570340</v>
      </c>
      <c r="T48">
        <f>'AHarv+PermP'!T48</f>
        <v>10306780</v>
      </c>
      <c r="U48">
        <f>'AHarv+PermP'!U48</f>
        <v>10563093</v>
      </c>
      <c r="V48">
        <f>'AHarv+PermP'!V48</f>
        <v>10615998</v>
      </c>
      <c r="W48">
        <f>'AHarv+PermP'!W48</f>
        <v>10331512</v>
      </c>
      <c r="X48">
        <f>'AHarv+PermP'!X48</f>
        <v>10719650</v>
      </c>
      <c r="Y48">
        <f>'AHarv+PermP'!Y48</f>
        <v>9053900</v>
      </c>
      <c r="Z48">
        <f>'AHarv+PermP'!Z48</f>
        <v>8697000</v>
      </c>
      <c r="AA48">
        <f>'AHarv+PermP'!AA48</f>
        <v>8769600</v>
      </c>
      <c r="AB48">
        <f>'AHarv+PermP'!AB48</f>
        <v>9055150</v>
      </c>
      <c r="AC48">
        <f>'AHarv+PermP'!AC48</f>
        <v>9307950</v>
      </c>
      <c r="AD48">
        <f>'AHarv+PermP'!AD48</f>
        <v>9340950</v>
      </c>
      <c r="AE48">
        <f>'AHarv+PermP'!AE48</f>
        <v>8994040</v>
      </c>
      <c r="AF48">
        <f>'AHarv+PermP'!AF48</f>
        <v>9446785</v>
      </c>
      <c r="AG48">
        <f>'AHarv+PermP'!AG48</f>
        <v>9341370</v>
      </c>
      <c r="AH48">
        <f>'AHarv+PermP'!AH48</f>
        <v>9617040</v>
      </c>
      <c r="AI48">
        <f>'AHarv+PermP'!AI48</f>
        <v>9854948</v>
      </c>
      <c r="AJ48">
        <f>'AHarv+PermP'!AJ48</f>
        <v>10045469</v>
      </c>
      <c r="AK48">
        <f>'AHarv+PermP'!AK48</f>
        <v>10233086</v>
      </c>
      <c r="AL48">
        <f>'AHarv+PermP'!AL48</f>
        <v>10377029</v>
      </c>
      <c r="AM48">
        <f>'AHarv+PermP'!AM48</f>
        <v>10482070</v>
      </c>
      <c r="AN48">
        <f>'AHarv+PermP'!AN48</f>
        <v>10579833</v>
      </c>
      <c r="AO48">
        <f>'AHarv+PermP'!AO48</f>
        <v>10678740</v>
      </c>
      <c r="AP48">
        <f>'AHarv+PermP'!AP48</f>
        <v>10815857</v>
      </c>
      <c r="AQ48">
        <f>'AHarv+PermP'!AQ48</f>
        <v>10903295</v>
      </c>
      <c r="AR48">
        <f>'AHarv+PermP'!AR48</f>
        <v>11059689</v>
      </c>
      <c r="AS48">
        <f>'AHarv+PermP'!AS48</f>
        <v>11242937</v>
      </c>
      <c r="AT48">
        <f>'AHarv+PermP'!AT48</f>
        <v>11460030</v>
      </c>
      <c r="AU48">
        <f>'AHarv+PermP'!AU48</f>
        <v>11573384</v>
      </c>
      <c r="AV48">
        <f>'AHarv+PermP'!AV48</f>
        <v>11699565</v>
      </c>
      <c r="AW48">
        <f>'AHarv+PermP'!AW48</f>
        <v>11975648</v>
      </c>
      <c r="AX48">
        <f>'AHarv+PermP'!AX48</f>
        <v>12059248</v>
      </c>
      <c r="AY48">
        <f>'AHarv+PermP'!AY48</f>
        <v>12078467</v>
      </c>
      <c r="AZ48">
        <f>'AHarv+PermP'!AZ48</f>
        <v>12160824</v>
      </c>
      <c r="BA48">
        <f>'AHarv+PermP'!BA48</f>
        <v>12329747</v>
      </c>
      <c r="BB48">
        <f>'AHarv+PermP'!BB48</f>
        <v>12562560</v>
      </c>
      <c r="BC48">
        <f>'AHarv+PermP'!BC48</f>
        <v>12662896</v>
      </c>
    </row>
    <row r="49" spans="1:55" x14ac:dyDescent="0.2">
      <c r="A49">
        <f>VLOOKUP(C49,SelectCntr!$A$2:$C$52,3,0)</f>
        <v>1</v>
      </c>
      <c r="B49" t="str">
        <f>'AHarv+PermP'!B49</f>
        <v>Burkina Faso</v>
      </c>
      <c r="C49">
        <f>'AHarv+PermP'!C49</f>
        <v>233</v>
      </c>
      <c r="D49" t="str">
        <f>'AHarv+PermP'!D49</f>
        <v>Burkina Faso</v>
      </c>
      <c r="E49" t="str">
        <f>'AHarv+PermP'!E49</f>
        <v>31+131</v>
      </c>
      <c r="F49" t="str">
        <f>'AHarv+PermP'!F49</f>
        <v>AHarv+PermP (Ha)</v>
      </c>
      <c r="G49">
        <f>'AHarv+PermP'!G49</f>
        <v>8211609</v>
      </c>
      <c r="H49">
        <f>'AHarv+PermP'!H49</f>
        <v>8368583</v>
      </c>
      <c r="I49">
        <f>'AHarv+PermP'!I49</f>
        <v>8422238</v>
      </c>
      <c r="J49">
        <f>'AHarv+PermP'!J49</f>
        <v>8485140</v>
      </c>
      <c r="K49">
        <f>'AHarv+PermP'!K49</f>
        <v>8495011</v>
      </c>
      <c r="L49">
        <f>'AHarv+PermP'!L49</f>
        <v>8571103</v>
      </c>
      <c r="M49">
        <f>'AHarv+PermP'!M49</f>
        <v>8865041</v>
      </c>
      <c r="N49">
        <f>'AHarv+PermP'!N49</f>
        <v>8337290</v>
      </c>
      <c r="O49">
        <f>'AHarv+PermP'!O49</f>
        <v>8733985</v>
      </c>
      <c r="P49">
        <f>'AHarv+PermP'!P49</f>
        <v>8665989</v>
      </c>
      <c r="Q49">
        <f>'AHarv+PermP'!Q49</f>
        <v>8538143</v>
      </c>
      <c r="R49">
        <f>'AHarv+PermP'!R49</f>
        <v>8428350</v>
      </c>
      <c r="S49">
        <f>'AHarv+PermP'!S49</f>
        <v>8465539</v>
      </c>
      <c r="T49">
        <f>'AHarv+PermP'!T49</f>
        <v>8851830</v>
      </c>
      <c r="U49">
        <f>'AHarv+PermP'!U49</f>
        <v>8909503</v>
      </c>
      <c r="V49">
        <f>'AHarv+PermP'!V49</f>
        <v>8611848</v>
      </c>
      <c r="W49">
        <f>'AHarv+PermP'!W49</f>
        <v>8733201</v>
      </c>
      <c r="X49">
        <f>'AHarv+PermP'!X49</f>
        <v>8676864</v>
      </c>
      <c r="Y49">
        <f>'AHarv+PermP'!Y49</f>
        <v>8693779</v>
      </c>
      <c r="Z49">
        <f>'AHarv+PermP'!Z49</f>
        <v>8426927</v>
      </c>
      <c r="AA49">
        <f>'AHarv+PermP'!AA49</f>
        <v>8856586</v>
      </c>
      <c r="AB49">
        <f>'AHarv+PermP'!AB49</f>
        <v>8794346</v>
      </c>
      <c r="AC49">
        <f>'AHarv+PermP'!AC49</f>
        <v>8804163</v>
      </c>
      <c r="AD49">
        <f>'AHarv+PermP'!AD49</f>
        <v>8460384</v>
      </c>
      <c r="AE49">
        <f>'AHarv+PermP'!AE49</f>
        <v>9085277</v>
      </c>
      <c r="AF49">
        <f>'AHarv+PermP'!AF49</f>
        <v>9691913</v>
      </c>
      <c r="AG49">
        <f>'AHarv+PermP'!AG49</f>
        <v>9510119</v>
      </c>
      <c r="AH49">
        <f>'AHarv+PermP'!AH49</f>
        <v>9988133</v>
      </c>
      <c r="AI49">
        <f>'AHarv+PermP'!AI49</f>
        <v>9913933</v>
      </c>
      <c r="AJ49">
        <f>'AHarv+PermP'!AJ49</f>
        <v>9452414</v>
      </c>
      <c r="AK49">
        <f>'AHarv+PermP'!AK49</f>
        <v>10004642</v>
      </c>
      <c r="AL49">
        <f>'AHarv+PermP'!AL49</f>
        <v>10042803</v>
      </c>
      <c r="AM49">
        <f>'AHarv+PermP'!AM49</f>
        <v>9752935</v>
      </c>
      <c r="AN49">
        <f>'AHarv+PermP'!AN49</f>
        <v>9906607</v>
      </c>
      <c r="AO49">
        <f>'AHarv+PermP'!AO49</f>
        <v>9788544</v>
      </c>
      <c r="AP49">
        <f>'AHarv+PermP'!AP49</f>
        <v>9916187</v>
      </c>
      <c r="AQ49">
        <f>'AHarv+PermP'!AQ49</f>
        <v>9997833</v>
      </c>
      <c r="AR49">
        <f>'AHarv+PermP'!AR49</f>
        <v>10406396</v>
      </c>
      <c r="AS49">
        <f>'AHarv+PermP'!AS49</f>
        <v>10279718</v>
      </c>
      <c r="AT49">
        <f>'AHarv+PermP'!AT49</f>
        <v>9595494</v>
      </c>
      <c r="AU49">
        <f>'AHarv+PermP'!AU49</f>
        <v>10960004</v>
      </c>
      <c r="AV49">
        <f>'AHarv+PermP'!AV49</f>
        <v>11014788</v>
      </c>
      <c r="AW49">
        <f>'AHarv+PermP'!AW49</f>
        <v>11642445</v>
      </c>
      <c r="AX49">
        <f>'AHarv+PermP'!AX49</f>
        <v>10799302</v>
      </c>
      <c r="AY49">
        <f>'AHarv+PermP'!AY49</f>
        <v>11354884</v>
      </c>
      <c r="AZ49">
        <f>'AHarv+PermP'!AZ49</f>
        <v>11139134</v>
      </c>
      <c r="BA49">
        <f>'AHarv+PermP'!BA49</f>
        <v>10892269</v>
      </c>
      <c r="BB49">
        <f>'AHarv+PermP'!BB49</f>
        <v>12023101</v>
      </c>
      <c r="BC49">
        <f>'AHarv+PermP'!BC49</f>
        <v>11452433</v>
      </c>
    </row>
    <row r="50" spans="1:55" x14ac:dyDescent="0.2">
      <c r="A50">
        <f>VLOOKUP(C50,SelectCntr!$A$2:$C$52,3,0)</f>
        <v>2</v>
      </c>
      <c r="B50" t="str">
        <f>'AHarv+PermP'!B50</f>
        <v>Ethiopia</v>
      </c>
      <c r="C50">
        <f>'AHarv+PermP'!C50</f>
        <v>238</v>
      </c>
      <c r="D50" t="str">
        <f>'AHarv+PermP'!D50</f>
        <v>Ethiopia</v>
      </c>
      <c r="E50" t="str">
        <f>'AHarv+PermP'!E50</f>
        <v>31+131</v>
      </c>
      <c r="F50" t="str">
        <f>'AHarv+PermP'!F50</f>
        <v>AHarv+PermP (Ha)</v>
      </c>
      <c r="G50">
        <f>'AHarv+PermP'!G50</f>
        <v>0</v>
      </c>
      <c r="H50">
        <f>'AHarv+PermP'!H50</f>
        <v>0</v>
      </c>
      <c r="I50">
        <f>'AHarv+PermP'!I50</f>
        <v>0</v>
      </c>
      <c r="J50">
        <f>'AHarv+PermP'!J50</f>
        <v>0</v>
      </c>
      <c r="K50">
        <f>'AHarv+PermP'!K50</f>
        <v>0</v>
      </c>
      <c r="L50">
        <f>'AHarv+PermP'!L50</f>
        <v>0</v>
      </c>
      <c r="M50">
        <f>'AHarv+PermP'!M50</f>
        <v>0</v>
      </c>
      <c r="N50">
        <f>'AHarv+PermP'!N50</f>
        <v>0</v>
      </c>
      <c r="O50">
        <f>'AHarv+PermP'!O50</f>
        <v>0</v>
      </c>
      <c r="P50">
        <f>'AHarv+PermP'!P50</f>
        <v>0</v>
      </c>
      <c r="Q50">
        <f>'AHarv+PermP'!Q50</f>
        <v>0</v>
      </c>
      <c r="R50">
        <f>'AHarv+PermP'!R50</f>
        <v>0</v>
      </c>
      <c r="S50">
        <f>'AHarv+PermP'!S50</f>
        <v>0</v>
      </c>
      <c r="T50">
        <f>'AHarv+PermP'!T50</f>
        <v>0</v>
      </c>
      <c r="U50">
        <f>'AHarv+PermP'!U50</f>
        <v>0</v>
      </c>
      <c r="V50">
        <f>'AHarv+PermP'!V50</f>
        <v>0</v>
      </c>
      <c r="W50">
        <f>'AHarv+PermP'!W50</f>
        <v>0</v>
      </c>
      <c r="X50">
        <f>'AHarv+PermP'!X50</f>
        <v>0</v>
      </c>
      <c r="Y50">
        <f>'AHarv+PermP'!Y50</f>
        <v>0</v>
      </c>
      <c r="Z50">
        <f>'AHarv+PermP'!Z50</f>
        <v>0</v>
      </c>
      <c r="AA50">
        <f>'AHarv+PermP'!AA50</f>
        <v>0</v>
      </c>
      <c r="AB50">
        <f>'AHarv+PermP'!AB50</f>
        <v>0</v>
      </c>
      <c r="AC50">
        <f>'AHarv+PermP'!AC50</f>
        <v>0</v>
      </c>
      <c r="AD50">
        <f>'AHarv+PermP'!AD50</f>
        <v>0</v>
      </c>
      <c r="AE50">
        <f>'AHarv+PermP'!AE50</f>
        <v>0</v>
      </c>
      <c r="AF50">
        <f>'AHarv+PermP'!AF50</f>
        <v>0</v>
      </c>
      <c r="AG50">
        <f>'AHarv+PermP'!AG50</f>
        <v>0</v>
      </c>
      <c r="AH50">
        <f>'AHarv+PermP'!AH50</f>
        <v>0</v>
      </c>
      <c r="AI50">
        <f>'AHarv+PermP'!AI50</f>
        <v>0</v>
      </c>
      <c r="AJ50">
        <f>'AHarv+PermP'!AJ50</f>
        <v>0</v>
      </c>
      <c r="AK50">
        <f>'AHarv+PermP'!AK50</f>
        <v>0</v>
      </c>
      <c r="AL50">
        <f>'AHarv+PermP'!AL50</f>
        <v>0</v>
      </c>
      <c r="AM50">
        <f>'AHarv+PermP'!AM50</f>
        <v>26808938</v>
      </c>
      <c r="AN50">
        <f>'AHarv+PermP'!AN50</f>
        <v>28289165</v>
      </c>
      <c r="AO50">
        <f>'AHarv+PermP'!AO50</f>
        <v>29550251</v>
      </c>
      <c r="AP50">
        <f>'AHarv+PermP'!AP50</f>
        <v>30893214</v>
      </c>
      <c r="AQ50">
        <f>'AHarv+PermP'!AQ50</f>
        <v>30525464</v>
      </c>
      <c r="AR50">
        <f>'AHarv+PermP'!AR50</f>
        <v>29505274</v>
      </c>
      <c r="AS50">
        <f>'AHarv+PermP'!AS50</f>
        <v>30769605</v>
      </c>
      <c r="AT50">
        <f>'AHarv+PermP'!AT50</f>
        <v>30572708</v>
      </c>
      <c r="AU50">
        <f>'AHarv+PermP'!AU50</f>
        <v>31910766</v>
      </c>
      <c r="AV50">
        <f>'AHarv+PermP'!AV50</f>
        <v>30209684</v>
      </c>
      <c r="AW50">
        <f>'AHarv+PermP'!AW50</f>
        <v>32193816</v>
      </c>
      <c r="AX50">
        <f>'AHarv+PermP'!AX50</f>
        <v>33338446</v>
      </c>
      <c r="AY50">
        <f>'AHarv+PermP'!AY50</f>
        <v>34142885</v>
      </c>
      <c r="AZ50">
        <f>'AHarv+PermP'!AZ50</f>
        <v>32404204</v>
      </c>
      <c r="BA50">
        <f>'AHarv+PermP'!BA50</f>
        <v>33097011</v>
      </c>
      <c r="BB50">
        <f>'AHarv+PermP'!BB50</f>
        <v>33783543</v>
      </c>
      <c r="BC50">
        <f>'AHarv+PermP'!BC50</f>
        <v>34207922</v>
      </c>
    </row>
    <row r="51" spans="1:55" x14ac:dyDescent="0.2">
      <c r="A51">
        <f>VLOOKUP(C51,SelectCntr!$A$2:$C$52,3,0)</f>
        <v>2</v>
      </c>
      <c r="B51" t="str">
        <f>'AHarv+PermP'!B51</f>
        <v>Congo, Dem R</v>
      </c>
      <c r="C51">
        <f>'AHarv+PermP'!C51</f>
        <v>250</v>
      </c>
      <c r="D51" t="str">
        <f>'AHarv+PermP'!D51</f>
        <v>Congo, Dem R</v>
      </c>
      <c r="E51" t="str">
        <f>'AHarv+PermP'!E51</f>
        <v>31+131</v>
      </c>
      <c r="F51" t="str">
        <f>'AHarv+PermP'!F51</f>
        <v>AHarv+PermP (Ha)</v>
      </c>
      <c r="G51">
        <f>'AHarv+PermP'!G51</f>
        <v>18669088</v>
      </c>
      <c r="H51">
        <f>'AHarv+PermP'!H51</f>
        <v>18687213</v>
      </c>
      <c r="I51">
        <f>'AHarv+PermP'!I51</f>
        <v>18635350</v>
      </c>
      <c r="J51">
        <f>'AHarv+PermP'!J51</f>
        <v>18631065</v>
      </c>
      <c r="K51">
        <f>'AHarv+PermP'!K51</f>
        <v>18632229</v>
      </c>
      <c r="L51">
        <f>'AHarv+PermP'!L51</f>
        <v>18706092</v>
      </c>
      <c r="M51">
        <f>'AHarv+PermP'!M51</f>
        <v>18844490</v>
      </c>
      <c r="N51">
        <f>'AHarv+PermP'!N51</f>
        <v>19094336</v>
      </c>
      <c r="O51">
        <f>'AHarv+PermP'!O51</f>
        <v>19169334</v>
      </c>
      <c r="P51">
        <f>'AHarv+PermP'!P51</f>
        <v>19344792</v>
      </c>
      <c r="Q51">
        <f>'AHarv+PermP'!Q51</f>
        <v>19398032</v>
      </c>
      <c r="R51">
        <f>'AHarv+PermP'!R51</f>
        <v>19466166</v>
      </c>
      <c r="S51">
        <f>'AHarv+PermP'!S51</f>
        <v>19554506</v>
      </c>
      <c r="T51">
        <f>'AHarv+PermP'!T51</f>
        <v>19638089</v>
      </c>
      <c r="U51">
        <f>'AHarv+PermP'!U51</f>
        <v>19722611</v>
      </c>
      <c r="V51">
        <f>'AHarv+PermP'!V51</f>
        <v>19795330</v>
      </c>
      <c r="W51">
        <f>'AHarv+PermP'!W51</f>
        <v>19869020</v>
      </c>
      <c r="X51">
        <f>'AHarv+PermP'!X51</f>
        <v>19909190</v>
      </c>
      <c r="Y51">
        <f>'AHarv+PermP'!Y51</f>
        <v>19927220</v>
      </c>
      <c r="Z51">
        <f>'AHarv+PermP'!Z51</f>
        <v>20119513</v>
      </c>
      <c r="AA51">
        <f>'AHarv+PermP'!AA51</f>
        <v>20260203</v>
      </c>
      <c r="AB51">
        <f>'AHarv+PermP'!AB51</f>
        <v>20491925</v>
      </c>
      <c r="AC51">
        <f>'AHarv+PermP'!AC51</f>
        <v>20645973</v>
      </c>
      <c r="AD51">
        <f>'AHarv+PermP'!AD51</f>
        <v>20770573</v>
      </c>
      <c r="AE51">
        <f>'AHarv+PermP'!AE51</f>
        <v>20845003</v>
      </c>
      <c r="AF51">
        <f>'AHarv+PermP'!AF51</f>
        <v>21018343</v>
      </c>
      <c r="AG51">
        <f>'AHarv+PermP'!AG51</f>
        <v>21037263</v>
      </c>
      <c r="AH51">
        <f>'AHarv+PermP'!AH51</f>
        <v>21271723</v>
      </c>
      <c r="AI51">
        <f>'AHarv+PermP'!AI51</f>
        <v>21536053</v>
      </c>
      <c r="AJ51">
        <f>'AHarv+PermP'!AJ51</f>
        <v>21812115</v>
      </c>
      <c r="AK51">
        <f>'AHarv+PermP'!AK51</f>
        <v>21967149</v>
      </c>
      <c r="AL51">
        <f>'AHarv+PermP'!AL51</f>
        <v>22180896</v>
      </c>
      <c r="AM51">
        <f>'AHarv+PermP'!AM51</f>
        <v>22329319</v>
      </c>
      <c r="AN51">
        <f>'AHarv+PermP'!AN51</f>
        <v>22427600</v>
      </c>
      <c r="AO51">
        <f>'AHarv+PermP'!AO51</f>
        <v>21296776</v>
      </c>
      <c r="AP51">
        <f>'AHarv+PermP'!AP51</f>
        <v>21331465</v>
      </c>
      <c r="AQ51">
        <f>'AHarv+PermP'!AQ51</f>
        <v>21118599</v>
      </c>
      <c r="AR51">
        <f>'AHarv+PermP'!AR51</f>
        <v>21238430</v>
      </c>
      <c r="AS51">
        <f>'AHarv+PermP'!AS51</f>
        <v>21126651</v>
      </c>
      <c r="AT51">
        <f>'AHarv+PermP'!AT51</f>
        <v>20995860</v>
      </c>
      <c r="AU51">
        <f>'AHarv+PermP'!AU51</f>
        <v>20859429</v>
      </c>
      <c r="AV51">
        <f>'AHarv+PermP'!AV51</f>
        <v>20746570</v>
      </c>
      <c r="AW51">
        <f>'AHarv+PermP'!AW51</f>
        <v>20775743</v>
      </c>
      <c r="AX51">
        <f>'AHarv+PermP'!AX51</f>
        <v>20828483</v>
      </c>
      <c r="AY51">
        <f>'AHarv+PermP'!AY51</f>
        <v>20843023</v>
      </c>
      <c r="AZ51">
        <f>'AHarv+PermP'!AZ51</f>
        <v>20882607</v>
      </c>
      <c r="BA51">
        <f>'AHarv+PermP'!BA51</f>
        <v>20847121</v>
      </c>
      <c r="BB51">
        <f>'AHarv+PermP'!BB51</f>
        <v>20863291</v>
      </c>
      <c r="BC51">
        <f>'AHarv+PermP'!BC51</f>
        <v>20823522</v>
      </c>
    </row>
    <row r="52" spans="1:55" x14ac:dyDescent="0.2">
      <c r="A52">
        <f>VLOOKUP(C52,SelectCntr!$A$2:$C$52,3,0)</f>
        <v>3</v>
      </c>
      <c r="B52" t="str">
        <f>'AHarv+PermP'!B52</f>
        <v>Zambia</v>
      </c>
      <c r="C52">
        <f>'AHarv+PermP'!C52</f>
        <v>251</v>
      </c>
      <c r="D52" t="str">
        <f>'AHarv+PermP'!D52</f>
        <v>Zambia</v>
      </c>
      <c r="E52" t="str">
        <f>'AHarv+PermP'!E52</f>
        <v>31+131</v>
      </c>
      <c r="F52" t="str">
        <f>'AHarv+PermP'!F52</f>
        <v>AHarv+PermP (Ha)</v>
      </c>
      <c r="G52">
        <f>'AHarv+PermP'!G52</f>
        <v>17814347</v>
      </c>
      <c r="H52">
        <f>'AHarv+PermP'!H52</f>
        <v>17867570</v>
      </c>
      <c r="I52">
        <f>'AHarv+PermP'!I52</f>
        <v>17913556</v>
      </c>
      <c r="J52">
        <f>'AHarv+PermP'!J52</f>
        <v>17971006</v>
      </c>
      <c r="K52">
        <f>'AHarv+PermP'!K52</f>
        <v>18024748</v>
      </c>
      <c r="L52">
        <f>'AHarv+PermP'!L52</f>
        <v>18112959</v>
      </c>
      <c r="M52">
        <f>'AHarv+PermP'!M52</f>
        <v>18165108</v>
      </c>
      <c r="N52">
        <f>'AHarv+PermP'!N52</f>
        <v>18240299</v>
      </c>
      <c r="O52">
        <f>'AHarv+PermP'!O52</f>
        <v>18308909</v>
      </c>
      <c r="P52">
        <f>'AHarv+PermP'!P52</f>
        <v>18378851</v>
      </c>
      <c r="Q52">
        <f>'AHarv+PermP'!Q52</f>
        <v>18558598</v>
      </c>
      <c r="R52">
        <f>'AHarv+PermP'!R52</f>
        <v>18755926</v>
      </c>
      <c r="S52">
        <f>'AHarv+PermP'!S52</f>
        <v>18648470</v>
      </c>
      <c r="T52">
        <f>'AHarv+PermP'!T52</f>
        <v>18707556</v>
      </c>
      <c r="U52">
        <f>'AHarv+PermP'!U52</f>
        <v>18744927</v>
      </c>
      <c r="V52">
        <f>'AHarv+PermP'!V52</f>
        <v>18919282</v>
      </c>
      <c r="W52">
        <f>'AHarv+PermP'!W52</f>
        <v>18779183</v>
      </c>
      <c r="X52">
        <f>'AHarv+PermP'!X52</f>
        <v>18657960</v>
      </c>
      <c r="Y52">
        <f>'AHarv+PermP'!Y52</f>
        <v>18284146</v>
      </c>
      <c r="Z52">
        <f>'AHarv+PermP'!Z52</f>
        <v>18350648</v>
      </c>
      <c r="AA52">
        <f>'AHarv+PermP'!AA52</f>
        <v>18338398</v>
      </c>
      <c r="AB52">
        <f>'AHarv+PermP'!AB52</f>
        <v>18310200</v>
      </c>
      <c r="AC52">
        <f>'AHarv+PermP'!AC52</f>
        <v>18463787</v>
      </c>
      <c r="AD52">
        <f>'AHarv+PermP'!AD52</f>
        <v>18484692</v>
      </c>
      <c r="AE52">
        <f>'AHarv+PermP'!AE52</f>
        <v>18626411</v>
      </c>
      <c r="AF52">
        <f>'AHarv+PermP'!AF52</f>
        <v>18728797</v>
      </c>
      <c r="AG52">
        <f>'AHarv+PermP'!AG52</f>
        <v>18868032</v>
      </c>
      <c r="AH52">
        <f>'AHarv+PermP'!AH52</f>
        <v>19033890</v>
      </c>
      <c r="AI52">
        <f>'AHarv+PermP'!AI52</f>
        <v>19402408</v>
      </c>
      <c r="AJ52">
        <f>'AHarv+PermP'!AJ52</f>
        <v>19216026</v>
      </c>
      <c r="AK52">
        <f>'AHarv+PermP'!AK52</f>
        <v>19228502</v>
      </c>
      <c r="AL52">
        <f>'AHarv+PermP'!AL52</f>
        <v>19470277</v>
      </c>
      <c r="AM52">
        <f>'AHarv+PermP'!AM52</f>
        <v>19615704</v>
      </c>
      <c r="AN52">
        <f>'AHarv+PermP'!AN52</f>
        <v>19879597</v>
      </c>
      <c r="AO52">
        <f>'AHarv+PermP'!AO52</f>
        <v>19860438</v>
      </c>
      <c r="AP52">
        <f>'AHarv+PermP'!AP52</f>
        <v>20268487</v>
      </c>
      <c r="AQ52">
        <f>'AHarv+PermP'!AQ52</f>
        <v>20373419</v>
      </c>
      <c r="AR52">
        <f>'AHarv+PermP'!AR52</f>
        <v>20428341</v>
      </c>
      <c r="AS52">
        <f>'AHarv+PermP'!AS52</f>
        <v>20813251</v>
      </c>
      <c r="AT52">
        <f>'AHarv+PermP'!AT52</f>
        <v>20906894</v>
      </c>
      <c r="AU52">
        <f>'AHarv+PermP'!AU52</f>
        <v>20963821</v>
      </c>
      <c r="AV52">
        <f>'AHarv+PermP'!AV52</f>
        <v>21027736</v>
      </c>
      <c r="AW52">
        <f>'AHarv+PermP'!AW52</f>
        <v>21324077</v>
      </c>
      <c r="AX52">
        <f>'AHarv+PermP'!AX52</f>
        <v>21317749</v>
      </c>
      <c r="AY52">
        <f>'AHarv+PermP'!AY52</f>
        <v>21185462</v>
      </c>
      <c r="AZ52">
        <f>'AHarv+PermP'!AZ52</f>
        <v>21509005</v>
      </c>
      <c r="BA52">
        <f>'AHarv+PermP'!BA52</f>
        <v>21418505</v>
      </c>
      <c r="BB52">
        <f>'AHarv+PermP'!BB52</f>
        <v>21545398</v>
      </c>
      <c r="BC52">
        <f>'AHarv+PermP'!BC52</f>
        <v>21877694</v>
      </c>
    </row>
    <row r="53" spans="1:55" x14ac:dyDescent="0.2">
      <c r="A53">
        <f>'AHarv+PermP'!A53</f>
        <v>2</v>
      </c>
      <c r="B53" t="str">
        <f>'AHarv+PermP'!B53</f>
        <v>Eastern&amp;Central A</v>
      </c>
      <c r="C53">
        <f>'AHarv+PermP'!C53</f>
        <v>0</v>
      </c>
      <c r="D53" t="str">
        <f>'AHarv+PermP'!D53</f>
        <v>Eastern&amp;Central A</v>
      </c>
      <c r="E53" t="str">
        <f>'AHarv+PermP'!E53</f>
        <v>31+131</v>
      </c>
      <c r="F53" t="str">
        <f>'AHarv+PermP'!F53</f>
        <v>AHarv+PermP (Ha)</v>
      </c>
      <c r="G53">
        <f>'AHarv+PermP'!G53</f>
        <v>312783304</v>
      </c>
      <c r="H53">
        <f>'AHarv+PermP'!H53</f>
        <v>313732159</v>
      </c>
      <c r="I53">
        <f>'AHarv+PermP'!I53</f>
        <v>314578973</v>
      </c>
      <c r="J53">
        <f>'AHarv+PermP'!J53</f>
        <v>314737727</v>
      </c>
      <c r="K53">
        <f>'AHarv+PermP'!K53</f>
        <v>315192668</v>
      </c>
      <c r="L53">
        <f>'AHarv+PermP'!L53</f>
        <v>317870108</v>
      </c>
      <c r="M53">
        <f>'AHarv+PermP'!M53</f>
        <v>319296602</v>
      </c>
      <c r="N53">
        <f>'AHarv+PermP'!N53</f>
        <v>319173779</v>
      </c>
      <c r="O53">
        <f>'AHarv+PermP'!O53</f>
        <v>320756810</v>
      </c>
      <c r="P53">
        <f>'AHarv+PermP'!P53</f>
        <v>322379549</v>
      </c>
      <c r="Q53">
        <f>'AHarv+PermP'!Q53</f>
        <v>325078482</v>
      </c>
      <c r="R53">
        <f>'AHarv+PermP'!R53</f>
        <v>325701754</v>
      </c>
      <c r="S53">
        <f>'AHarv+PermP'!S53</f>
        <v>325178343</v>
      </c>
      <c r="T53">
        <f>'AHarv+PermP'!T53</f>
        <v>325245008</v>
      </c>
      <c r="U53">
        <f>'AHarv+PermP'!U53</f>
        <v>325837513</v>
      </c>
      <c r="V53">
        <f>'AHarv+PermP'!V53</f>
        <v>326357642</v>
      </c>
      <c r="W53">
        <f>'AHarv+PermP'!W53</f>
        <v>327021204</v>
      </c>
      <c r="X53">
        <f>'AHarv+PermP'!X53</f>
        <v>327695718</v>
      </c>
      <c r="Y53">
        <f>'AHarv+PermP'!Y53</f>
        <v>325077922</v>
      </c>
      <c r="Z53">
        <f>'AHarv+PermP'!Z53</f>
        <v>326086015</v>
      </c>
      <c r="AA53">
        <f>'AHarv+PermP'!AA53</f>
        <v>326972294</v>
      </c>
      <c r="AB53">
        <f>'AHarv+PermP'!AB53</f>
        <v>325773727</v>
      </c>
      <c r="AC53">
        <f>'AHarv+PermP'!AC53</f>
        <v>327696186</v>
      </c>
      <c r="AD53">
        <f>'AHarv+PermP'!AD53</f>
        <v>327280351</v>
      </c>
      <c r="AE53">
        <f>'AHarv+PermP'!AE53</f>
        <v>332965227</v>
      </c>
      <c r="AF53">
        <f>'AHarv+PermP'!AF53</f>
        <v>336266151</v>
      </c>
      <c r="AG53">
        <f>'AHarv+PermP'!AG53</f>
        <v>336246531</v>
      </c>
      <c r="AH53">
        <f>'AHarv+PermP'!AH53</f>
        <v>343929744</v>
      </c>
      <c r="AI53">
        <f>'AHarv+PermP'!AI53</f>
        <v>343951879</v>
      </c>
      <c r="AJ53">
        <f>'AHarv+PermP'!AJ53</f>
        <v>340993127</v>
      </c>
      <c r="AK53">
        <f>'AHarv+PermP'!AK53</f>
        <v>344511975</v>
      </c>
      <c r="AL53">
        <f>'AHarv+PermP'!AL53</f>
        <v>348417035</v>
      </c>
      <c r="AM53">
        <f>'AHarv+PermP'!AM53</f>
        <v>330400712</v>
      </c>
      <c r="AN53">
        <f>'AHarv+PermP'!AN53</f>
        <v>335415127</v>
      </c>
      <c r="AO53">
        <f>'AHarv+PermP'!AO53</f>
        <v>334117067</v>
      </c>
      <c r="AP53">
        <f>'AHarv+PermP'!AP53</f>
        <v>337652521</v>
      </c>
      <c r="AQ53">
        <f>'AHarv+PermP'!AQ53</f>
        <v>340614201</v>
      </c>
      <c r="AR53">
        <f>'AHarv+PermP'!AR53</f>
        <v>341469238</v>
      </c>
      <c r="AS53">
        <f>'AHarv+PermP'!AS53</f>
        <v>341592268</v>
      </c>
      <c r="AT53">
        <f>'AHarv+PermP'!AT53</f>
        <v>342759064</v>
      </c>
      <c r="AU53">
        <f>'AHarv+PermP'!AU53</f>
        <v>347306067</v>
      </c>
      <c r="AV53">
        <f>'AHarv+PermP'!AV53</f>
        <v>346160273</v>
      </c>
      <c r="AW53">
        <f>'AHarv+PermP'!AW53</f>
        <v>352503727</v>
      </c>
      <c r="AX53">
        <f>'AHarv+PermP'!AX53</f>
        <v>349627025</v>
      </c>
      <c r="AY53">
        <f>'AHarv+PermP'!AY53</f>
        <v>358354759</v>
      </c>
      <c r="AZ53">
        <f>'AHarv+PermP'!AZ53</f>
        <v>353489248</v>
      </c>
      <c r="BA53">
        <f>'AHarv+PermP'!BA53</f>
        <v>352748299</v>
      </c>
      <c r="BB53">
        <f>'AHarv+PermP'!BB53</f>
        <v>355383724</v>
      </c>
      <c r="BC53">
        <f>'AHarv+PermP'!BC53</f>
        <v>357731326</v>
      </c>
    </row>
    <row r="54" spans="1:55" x14ac:dyDescent="0.2">
      <c r="A54">
        <f>'AHarv+PermP'!A54</f>
        <v>1</v>
      </c>
      <c r="B54" t="str">
        <f>'AHarv+PermP'!B54</f>
        <v>Western A</v>
      </c>
      <c r="C54">
        <f>'AHarv+PermP'!C54</f>
        <v>0</v>
      </c>
      <c r="D54" t="str">
        <f>'AHarv+PermP'!D54</f>
        <v>Western A</v>
      </c>
      <c r="E54" t="str">
        <f>'AHarv+PermP'!E54</f>
        <v>31+131</v>
      </c>
      <c r="F54" t="str">
        <f>'AHarv+PermP'!F54</f>
        <v>AHarv+PermP (Ha)</v>
      </c>
      <c r="G54">
        <f>'AHarv+PermP'!G54</f>
        <v>290642607</v>
      </c>
      <c r="H54">
        <f>'AHarv+PermP'!H54</f>
        <v>292011990</v>
      </c>
      <c r="I54">
        <f>'AHarv+PermP'!I54</f>
        <v>294496849</v>
      </c>
      <c r="J54">
        <f>'AHarv+PermP'!J54</f>
        <v>294949122</v>
      </c>
      <c r="K54">
        <f>'AHarv+PermP'!K54</f>
        <v>296742871</v>
      </c>
      <c r="L54">
        <f>'AHarv+PermP'!L54</f>
        <v>294827521</v>
      </c>
      <c r="M54">
        <f>'AHarv+PermP'!M54</f>
        <v>297337218</v>
      </c>
      <c r="N54">
        <f>'AHarv+PermP'!N54</f>
        <v>296619366</v>
      </c>
      <c r="O54">
        <f>'AHarv+PermP'!O54</f>
        <v>301575292</v>
      </c>
      <c r="P54">
        <f>'AHarv+PermP'!P54</f>
        <v>300682845</v>
      </c>
      <c r="Q54">
        <f>'AHarv+PermP'!Q54</f>
        <v>299722002</v>
      </c>
      <c r="R54">
        <f>'AHarv+PermP'!R54</f>
        <v>294466298</v>
      </c>
      <c r="S54">
        <f>'AHarv+PermP'!S54</f>
        <v>298951682</v>
      </c>
      <c r="T54">
        <f>'AHarv+PermP'!T54</f>
        <v>297398089</v>
      </c>
      <c r="U54">
        <f>'AHarv+PermP'!U54</f>
        <v>295899614</v>
      </c>
      <c r="V54">
        <f>'AHarv+PermP'!V54</f>
        <v>296471863</v>
      </c>
      <c r="W54">
        <f>'AHarv+PermP'!W54</f>
        <v>293210872</v>
      </c>
      <c r="X54">
        <f>'AHarv+PermP'!X54</f>
        <v>291964036</v>
      </c>
      <c r="Y54">
        <f>'AHarv+PermP'!Y54</f>
        <v>291900344</v>
      </c>
      <c r="Z54">
        <f>'AHarv+PermP'!Z54</f>
        <v>293611409</v>
      </c>
      <c r="AA54">
        <f>'AHarv+PermP'!AA54</f>
        <v>291778575</v>
      </c>
      <c r="AB54">
        <f>'AHarv+PermP'!AB54</f>
        <v>292996294</v>
      </c>
      <c r="AC54">
        <f>'AHarv+PermP'!AC54</f>
        <v>293663728</v>
      </c>
      <c r="AD54">
        <f>'AHarv+PermP'!AD54</f>
        <v>296596111</v>
      </c>
      <c r="AE54">
        <f>'AHarv+PermP'!AE54</f>
        <v>299716286</v>
      </c>
      <c r="AF54">
        <f>'AHarv+PermP'!AF54</f>
        <v>304793299</v>
      </c>
      <c r="AG54">
        <f>'AHarv+PermP'!AG54</f>
        <v>305118290</v>
      </c>
      <c r="AH54">
        <f>'AHarv+PermP'!AH54</f>
        <v>308860577</v>
      </c>
      <c r="AI54">
        <f>'AHarv+PermP'!AI54</f>
        <v>311964101</v>
      </c>
      <c r="AJ54">
        <f>'AHarv+PermP'!AJ54</f>
        <v>315936969</v>
      </c>
      <c r="AK54">
        <f>'AHarv+PermP'!AK54</f>
        <v>320506526</v>
      </c>
      <c r="AL54">
        <f>'AHarv+PermP'!AL54</f>
        <v>324777027</v>
      </c>
      <c r="AM54">
        <f>'AHarv+PermP'!AM54</f>
        <v>325590142</v>
      </c>
      <c r="AN54">
        <f>'AHarv+PermP'!AN54</f>
        <v>330237015</v>
      </c>
      <c r="AO54">
        <f>'AHarv+PermP'!AO54</f>
        <v>334017680</v>
      </c>
      <c r="AP54">
        <f>'AHarv+PermP'!AP54</f>
        <v>334621058</v>
      </c>
      <c r="AQ54">
        <f>'AHarv+PermP'!AQ54</f>
        <v>334953074</v>
      </c>
      <c r="AR54">
        <f>'AHarv+PermP'!AR54</f>
        <v>340570422</v>
      </c>
      <c r="AS54">
        <f>'AHarv+PermP'!AS54</f>
        <v>341322602</v>
      </c>
      <c r="AT54">
        <f>'AHarv+PermP'!AT54</f>
        <v>341150393</v>
      </c>
      <c r="AU54">
        <f>'AHarv+PermP'!AU54</f>
        <v>343981763</v>
      </c>
      <c r="AV54">
        <f>'AHarv+PermP'!AV54</f>
        <v>347429225</v>
      </c>
      <c r="AW54">
        <f>'AHarv+PermP'!AW54</f>
        <v>351052322</v>
      </c>
      <c r="AX54">
        <f>'AHarv+PermP'!AX54</f>
        <v>350498313</v>
      </c>
      <c r="AY54">
        <f>'AHarv+PermP'!AY54</f>
        <v>359499435</v>
      </c>
      <c r="AZ54">
        <f>'AHarv+PermP'!AZ54</f>
        <v>361343063</v>
      </c>
      <c r="BA54">
        <f>'AHarv+PermP'!BA54</f>
        <v>361531281</v>
      </c>
      <c r="BB54">
        <f>'AHarv+PermP'!BB54</f>
        <v>365228775</v>
      </c>
      <c r="BC54">
        <f>'AHarv+PermP'!BC54</f>
        <v>355985851</v>
      </c>
    </row>
    <row r="55" spans="1:55" x14ac:dyDescent="0.2">
      <c r="A55">
        <f>'AHarv+PermP'!A55</f>
        <v>3</v>
      </c>
      <c r="B55" t="str">
        <f>'AHarv+PermP'!B55</f>
        <v>Southern A</v>
      </c>
      <c r="C55">
        <f>'AHarv+PermP'!C55</f>
        <v>0</v>
      </c>
      <c r="D55" t="str">
        <f>'AHarv+PermP'!D55</f>
        <v>Southern A</v>
      </c>
      <c r="E55" t="str">
        <f>'AHarv+PermP'!E55</f>
        <v>31+131</v>
      </c>
      <c r="F55" t="str">
        <f>'AHarv+PermP'!F55</f>
        <v>AHarv+PermP (Ha)</v>
      </c>
      <c r="G55">
        <f>'AHarv+PermP'!G55</f>
        <v>298708217</v>
      </c>
      <c r="H55">
        <f>'AHarv+PermP'!H55</f>
        <v>297793045</v>
      </c>
      <c r="I55">
        <f>'AHarv+PermP'!I55</f>
        <v>297221661</v>
      </c>
      <c r="J55">
        <f>'AHarv+PermP'!J55</f>
        <v>295795364</v>
      </c>
      <c r="K55">
        <f>'AHarv+PermP'!K55</f>
        <v>295053965</v>
      </c>
      <c r="L55">
        <f>'AHarv+PermP'!L55</f>
        <v>294936619</v>
      </c>
      <c r="M55">
        <f>'AHarv+PermP'!M55</f>
        <v>295910060</v>
      </c>
      <c r="N55">
        <f>'AHarv+PermP'!N55</f>
        <v>295860692</v>
      </c>
      <c r="O55">
        <f>'AHarv+PermP'!O55</f>
        <v>296221885</v>
      </c>
      <c r="P55">
        <f>'AHarv+PermP'!P55</f>
        <v>295800565</v>
      </c>
      <c r="Q55">
        <f>'AHarv+PermP'!Q55</f>
        <v>296487168</v>
      </c>
      <c r="R55">
        <f>'AHarv+PermP'!R55</f>
        <v>296674763</v>
      </c>
      <c r="S55">
        <f>'AHarv+PermP'!S55</f>
        <v>295537478</v>
      </c>
      <c r="T55">
        <f>'AHarv+PermP'!T55</f>
        <v>296675546</v>
      </c>
      <c r="U55">
        <f>'AHarv+PermP'!U55</f>
        <v>295301123</v>
      </c>
      <c r="V55">
        <f>'AHarv+PermP'!V55</f>
        <v>295348621</v>
      </c>
      <c r="W55">
        <f>'AHarv+PermP'!W55</f>
        <v>294560637</v>
      </c>
      <c r="X55">
        <f>'AHarv+PermP'!X55</f>
        <v>294624010</v>
      </c>
      <c r="Y55">
        <f>'AHarv+PermP'!Y55</f>
        <v>294121009</v>
      </c>
      <c r="Z55">
        <f>'AHarv+PermP'!Z55</f>
        <v>294173769</v>
      </c>
      <c r="AA55">
        <f>'AHarv+PermP'!AA55</f>
        <v>294791343</v>
      </c>
      <c r="AB55">
        <f>'AHarv+PermP'!AB55</f>
        <v>295227876</v>
      </c>
      <c r="AC55">
        <f>'AHarv+PermP'!AC55</f>
        <v>295034051</v>
      </c>
      <c r="AD55">
        <f>'AHarv+PermP'!AD55</f>
        <v>295560790</v>
      </c>
      <c r="AE55">
        <f>'AHarv+PermP'!AE55</f>
        <v>295550333</v>
      </c>
      <c r="AF55">
        <f>'AHarv+PermP'!AF55</f>
        <v>296699112</v>
      </c>
      <c r="AG55">
        <f>'AHarv+PermP'!AG55</f>
        <v>297464986</v>
      </c>
      <c r="AH55">
        <f>'AHarv+PermP'!AH55</f>
        <v>298430295</v>
      </c>
      <c r="AI55">
        <f>'AHarv+PermP'!AI55</f>
        <v>298203018</v>
      </c>
      <c r="AJ55">
        <f>'AHarv+PermP'!AJ55</f>
        <v>297193704</v>
      </c>
      <c r="AK55">
        <f>'AHarv+PermP'!AK55</f>
        <v>297424926</v>
      </c>
      <c r="AL55">
        <f>'AHarv+PermP'!AL55</f>
        <v>296795537</v>
      </c>
      <c r="AM55">
        <f>'AHarv+PermP'!AM55</f>
        <v>298167255</v>
      </c>
      <c r="AN55">
        <f>'AHarv+PermP'!AN55</f>
        <v>299812687</v>
      </c>
      <c r="AO55">
        <f>'AHarv+PermP'!AO55</f>
        <v>299460539</v>
      </c>
      <c r="AP55">
        <f>'AHarv+PermP'!AP55</f>
        <v>301094356</v>
      </c>
      <c r="AQ55">
        <f>'AHarv+PermP'!AQ55</f>
        <v>301930277</v>
      </c>
      <c r="AR55">
        <f>'AHarv+PermP'!AR55</f>
        <v>300978752</v>
      </c>
      <c r="AS55">
        <f>'AHarv+PermP'!AS55</f>
        <v>301802929</v>
      </c>
      <c r="AT55">
        <f>'AHarv+PermP'!AT55</f>
        <v>302405500</v>
      </c>
      <c r="AU55">
        <f>'AHarv+PermP'!AU55</f>
        <v>302056713</v>
      </c>
      <c r="AV55">
        <f>'AHarv+PermP'!AV55</f>
        <v>303057930</v>
      </c>
      <c r="AW55">
        <f>'AHarv+PermP'!AW55</f>
        <v>304074121</v>
      </c>
      <c r="AX55">
        <f>'AHarv+PermP'!AX55</f>
        <v>304576288</v>
      </c>
      <c r="AY55">
        <f>'AHarv+PermP'!AY55</f>
        <v>304620769</v>
      </c>
      <c r="AZ55">
        <f>'AHarv+PermP'!AZ55</f>
        <v>304778608</v>
      </c>
      <c r="BA55">
        <f>'AHarv+PermP'!BA55</f>
        <v>303964116</v>
      </c>
      <c r="BB55">
        <f>'AHarv+PermP'!BB55</f>
        <v>304793830</v>
      </c>
      <c r="BC55">
        <f>'AHarv+PermP'!BC55</f>
        <v>306533905</v>
      </c>
    </row>
    <row r="56" spans="1:55" x14ac:dyDescent="0.2">
      <c r="A56">
        <f>'AHarv+PermP'!A56</f>
        <v>0</v>
      </c>
      <c r="B56" t="str">
        <f>'AHarv+PermP'!B56</f>
        <v>SSA</v>
      </c>
      <c r="C56">
        <f>'AHarv+PermP'!C56</f>
        <v>0</v>
      </c>
      <c r="D56" t="str">
        <f>'AHarv+PermP'!D56</f>
        <v>SSA</v>
      </c>
      <c r="E56" t="str">
        <f>'AHarv+PermP'!E56</f>
        <v>31+131</v>
      </c>
      <c r="F56" t="str">
        <f>'AHarv+PermP'!F56</f>
        <v>AHarv+PermP (Ha)</v>
      </c>
      <c r="G56">
        <f>'AHarv+PermP'!G56</f>
        <v>902134128</v>
      </c>
      <c r="H56">
        <f>'AHarv+PermP'!H56</f>
        <v>903537194</v>
      </c>
      <c r="I56">
        <f>'AHarv+PermP'!I56</f>
        <v>906297483</v>
      </c>
      <c r="J56">
        <f>'AHarv+PermP'!J56</f>
        <v>905482213</v>
      </c>
      <c r="K56">
        <f>'AHarv+PermP'!K56</f>
        <v>906989504</v>
      </c>
      <c r="L56">
        <f>'AHarv+PermP'!L56</f>
        <v>907634248</v>
      </c>
      <c r="M56">
        <f>'AHarv+PermP'!M56</f>
        <v>912543880</v>
      </c>
      <c r="N56">
        <f>'AHarv+PermP'!N56</f>
        <v>911653837</v>
      </c>
      <c r="O56">
        <f>'AHarv+PermP'!O56</f>
        <v>918553987</v>
      </c>
      <c r="P56">
        <f>'AHarv+PermP'!P56</f>
        <v>918862959</v>
      </c>
      <c r="Q56">
        <f>'AHarv+PermP'!Q56</f>
        <v>921287652</v>
      </c>
      <c r="R56">
        <f>'AHarv+PermP'!R56</f>
        <v>916842815</v>
      </c>
      <c r="S56">
        <f>'AHarv+PermP'!S56</f>
        <v>919667503</v>
      </c>
      <c r="T56">
        <f>'AHarv+PermP'!T56</f>
        <v>919318643</v>
      </c>
      <c r="U56">
        <f>'AHarv+PermP'!U56</f>
        <v>917038250</v>
      </c>
      <c r="V56">
        <f>'AHarv+PermP'!V56</f>
        <v>918178126</v>
      </c>
      <c r="W56">
        <f>'AHarv+PermP'!W56</f>
        <v>914792713</v>
      </c>
      <c r="X56">
        <f>'AHarv+PermP'!X56</f>
        <v>914283764</v>
      </c>
      <c r="Y56">
        <f>'AHarv+PermP'!Y56</f>
        <v>911099275</v>
      </c>
      <c r="Z56">
        <f>'AHarv+PermP'!Z56</f>
        <v>913871193</v>
      </c>
      <c r="AA56">
        <f>'AHarv+PermP'!AA56</f>
        <v>913542212</v>
      </c>
      <c r="AB56">
        <f>'AHarv+PermP'!AB56</f>
        <v>913997897</v>
      </c>
      <c r="AC56">
        <f>'AHarv+PermP'!AC56</f>
        <v>916393965</v>
      </c>
      <c r="AD56">
        <f>'AHarv+PermP'!AD56</f>
        <v>919437252</v>
      </c>
      <c r="AE56">
        <f>'AHarv+PermP'!AE56</f>
        <v>928231846</v>
      </c>
      <c r="AF56">
        <f>'AHarv+PermP'!AF56</f>
        <v>937758562</v>
      </c>
      <c r="AG56">
        <f>'AHarv+PermP'!AG56</f>
        <v>938829807</v>
      </c>
      <c r="AH56">
        <f>'AHarv+PermP'!AH56</f>
        <v>951220616</v>
      </c>
      <c r="AI56">
        <f>'AHarv+PermP'!AI56</f>
        <v>954118998</v>
      </c>
      <c r="AJ56">
        <f>'AHarv+PermP'!AJ56</f>
        <v>954123800</v>
      </c>
      <c r="AK56">
        <f>'AHarv+PermP'!AK56</f>
        <v>962443427</v>
      </c>
      <c r="AL56">
        <f>'AHarv+PermP'!AL56</f>
        <v>969989599</v>
      </c>
      <c r="AM56">
        <f>'AHarv+PermP'!AM56</f>
        <v>954158109</v>
      </c>
      <c r="AN56">
        <f>'AHarv+PermP'!AN56</f>
        <v>965464829</v>
      </c>
      <c r="AO56">
        <f>'AHarv+PermP'!AO56</f>
        <v>967595286</v>
      </c>
      <c r="AP56">
        <f>'AHarv+PermP'!AP56</f>
        <v>973367935</v>
      </c>
      <c r="AQ56">
        <f>'AHarv+PermP'!AQ56</f>
        <v>977497552</v>
      </c>
      <c r="AR56">
        <f>'AHarv+PermP'!AR56</f>
        <v>983018412</v>
      </c>
      <c r="AS56">
        <f>'AHarv+PermP'!AS56</f>
        <v>984717799</v>
      </c>
      <c r="AT56">
        <f>'AHarv+PermP'!AT56</f>
        <v>986314957</v>
      </c>
      <c r="AU56">
        <f>'AHarv+PermP'!AU56</f>
        <v>993344543</v>
      </c>
      <c r="AV56">
        <f>'AHarv+PermP'!AV56</f>
        <v>996647428</v>
      </c>
      <c r="AW56">
        <f>'AHarv+PermP'!AW56</f>
        <v>1007630170</v>
      </c>
      <c r="AX56">
        <f>'AHarv+PermP'!AX56</f>
        <v>1004701626</v>
      </c>
      <c r="AY56">
        <f>'AHarv+PermP'!AY56</f>
        <v>1022474963</v>
      </c>
      <c r="AZ56">
        <f>'AHarv+PermP'!AZ56</f>
        <v>1019610919</v>
      </c>
      <c r="BA56">
        <f>'AHarv+PermP'!BA56</f>
        <v>1018243696</v>
      </c>
      <c r="BB56">
        <f>'AHarv+PermP'!BB56</f>
        <v>1025406329</v>
      </c>
      <c r="BC56">
        <f>'AHarv+PermP'!BC56</f>
        <v>1020251082</v>
      </c>
    </row>
    <row r="57" spans="1:55" x14ac:dyDescent="0.2">
      <c r="A57">
        <f>'AHarv+PermP'!A57</f>
        <v>0</v>
      </c>
      <c r="B57" t="str">
        <f>'AHarv+PermP'!B57</f>
        <v>Southern A - SA</v>
      </c>
      <c r="C57">
        <f>'AHarv+PermP'!C57</f>
        <v>0</v>
      </c>
      <c r="D57" t="str">
        <f>'AHarv+PermP'!D57</f>
        <v>Southern A - SA</v>
      </c>
      <c r="E57" t="str">
        <f>'AHarv+PermP'!E57</f>
        <v>31+131</v>
      </c>
      <c r="F57" t="str">
        <f>'AHarv+PermP'!F57</f>
        <v>AHarv+PermP (Ha)</v>
      </c>
      <c r="G57">
        <f>'AHarv+PermP'!G57</f>
        <v>202300338</v>
      </c>
      <c r="H57">
        <f>'AHarv+PermP'!H57</f>
        <v>202486365</v>
      </c>
      <c r="I57">
        <f>'AHarv+PermP'!I57</f>
        <v>202548154</v>
      </c>
      <c r="J57">
        <f>'AHarv+PermP'!J57</f>
        <v>202723980</v>
      </c>
      <c r="K57">
        <f>'AHarv+PermP'!K57</f>
        <v>203143426</v>
      </c>
      <c r="L57">
        <f>'AHarv+PermP'!L57</f>
        <v>203475261</v>
      </c>
      <c r="M57">
        <f>'AHarv+PermP'!M57</f>
        <v>203949778</v>
      </c>
      <c r="N57">
        <f>'AHarv+PermP'!N57</f>
        <v>204007602</v>
      </c>
      <c r="O57">
        <f>'AHarv+PermP'!O57</f>
        <v>204760076</v>
      </c>
      <c r="P57">
        <f>'AHarv+PermP'!P57</f>
        <v>204459282</v>
      </c>
      <c r="Q57">
        <f>'AHarv+PermP'!Q57</f>
        <v>205043323</v>
      </c>
      <c r="R57">
        <f>'AHarv+PermP'!R57</f>
        <v>205297635</v>
      </c>
      <c r="S57">
        <f>'AHarv+PermP'!S57</f>
        <v>205429134</v>
      </c>
      <c r="T57">
        <f>'AHarv+PermP'!T57</f>
        <v>205941957</v>
      </c>
      <c r="U57">
        <f>'AHarv+PermP'!U57</f>
        <v>205106365</v>
      </c>
      <c r="V57">
        <f>'AHarv+PermP'!V57</f>
        <v>205158672</v>
      </c>
      <c r="W57">
        <f>'AHarv+PermP'!W57</f>
        <v>204601793</v>
      </c>
      <c r="X57">
        <f>'AHarv+PermP'!X57</f>
        <v>204663678</v>
      </c>
      <c r="Y57">
        <f>'AHarv+PermP'!Y57</f>
        <v>204084133</v>
      </c>
      <c r="Z57">
        <f>'AHarv+PermP'!Z57</f>
        <v>204527241</v>
      </c>
      <c r="AA57">
        <f>'AHarv+PermP'!AA57</f>
        <v>205056261</v>
      </c>
      <c r="AB57">
        <f>'AHarv+PermP'!AB57</f>
        <v>205273150</v>
      </c>
      <c r="AC57">
        <f>'AHarv+PermP'!AC57</f>
        <v>205208463</v>
      </c>
      <c r="AD57">
        <f>'AHarv+PermP'!AD57</f>
        <v>205265592</v>
      </c>
      <c r="AE57">
        <f>'AHarv+PermP'!AE57</f>
        <v>205612844</v>
      </c>
      <c r="AF57">
        <f>'AHarv+PermP'!AF57</f>
        <v>206257282</v>
      </c>
      <c r="AG57">
        <f>'AHarv+PermP'!AG57</f>
        <v>206564495</v>
      </c>
      <c r="AH57">
        <f>'AHarv+PermP'!AH57</f>
        <v>207339876</v>
      </c>
      <c r="AI57">
        <f>'AHarv+PermP'!AI57</f>
        <v>207462416</v>
      </c>
      <c r="AJ57">
        <f>'AHarv+PermP'!AJ57</f>
        <v>206806862</v>
      </c>
      <c r="AK57">
        <f>'AHarv+PermP'!AK57</f>
        <v>207128717</v>
      </c>
      <c r="AL57">
        <f>'AHarv+PermP'!AL57</f>
        <v>206717527</v>
      </c>
      <c r="AM57">
        <f>'AHarv+PermP'!AM57</f>
        <v>207469703</v>
      </c>
      <c r="AN57">
        <f>'AHarv+PermP'!AN57</f>
        <v>208580724</v>
      </c>
      <c r="AO57">
        <f>'AHarv+PermP'!AO57</f>
        <v>208826387</v>
      </c>
      <c r="AP57">
        <f>'AHarv+PermP'!AP57</f>
        <v>209863170</v>
      </c>
      <c r="AQ57">
        <f>'AHarv+PermP'!AQ57</f>
        <v>210571042</v>
      </c>
      <c r="AR57">
        <f>'AHarv+PermP'!AR57</f>
        <v>210643989</v>
      </c>
      <c r="AS57">
        <f>'AHarv+PermP'!AS57</f>
        <v>211159596</v>
      </c>
      <c r="AT57">
        <f>'AHarv+PermP'!AT57</f>
        <v>211583987</v>
      </c>
      <c r="AU57">
        <f>'AHarv+PermP'!AU57</f>
        <v>211812066</v>
      </c>
      <c r="AV57">
        <f>'AHarv+PermP'!AV57</f>
        <v>212493460</v>
      </c>
      <c r="AW57">
        <f>'AHarv+PermP'!AW57</f>
        <v>213709762</v>
      </c>
      <c r="AX57">
        <f>'AHarv+PermP'!AX57</f>
        <v>214550156</v>
      </c>
      <c r="AY57">
        <f>'AHarv+PermP'!AY57</f>
        <v>214758665</v>
      </c>
      <c r="AZ57">
        <f>'AHarv+PermP'!AZ57</f>
        <v>216125550</v>
      </c>
      <c r="BA57">
        <f>'AHarv+PermP'!BA57</f>
        <v>215118857</v>
      </c>
      <c r="BB57">
        <f>'AHarv+PermP'!BB57</f>
        <v>215310625</v>
      </c>
      <c r="BC57">
        <f>'AHarv+PermP'!BC57</f>
        <v>217383021</v>
      </c>
    </row>
    <row r="58" spans="1:55" x14ac:dyDescent="0.2">
      <c r="A58">
        <f>'AHarv+PermP'!A58</f>
        <v>0</v>
      </c>
      <c r="B58" t="str">
        <f>'AHarv+PermP'!B58</f>
        <v>Ethiopia + Eritrea</v>
      </c>
      <c r="C58">
        <f>'AHarv+PermP'!C58</f>
        <v>0</v>
      </c>
      <c r="D58" t="str">
        <f>'AHarv+PermP'!D58</f>
        <v>Ethiopia + Eritrea</v>
      </c>
      <c r="E58" t="str">
        <f>'AHarv+PermP'!E58</f>
        <v>31+131</v>
      </c>
      <c r="F58" t="str">
        <f>'AHarv+PermP'!F58</f>
        <v>AHarv+PermP (Ha)</v>
      </c>
      <c r="G58">
        <f>'AHarv+PermP'!G58</f>
        <v>54653000</v>
      </c>
      <c r="H58">
        <f>'AHarv+PermP'!H58</f>
        <v>55026650</v>
      </c>
      <c r="I58">
        <f>'AHarv+PermP'!I58</f>
        <v>55060280</v>
      </c>
      <c r="J58">
        <f>'AHarv+PermP'!J58</f>
        <v>55074740</v>
      </c>
      <c r="K58">
        <f>'AHarv+PermP'!K58</f>
        <v>55131450</v>
      </c>
      <c r="L58">
        <f>'AHarv+PermP'!L58</f>
        <v>55187900</v>
      </c>
      <c r="M58">
        <f>'AHarv+PermP'!M58</f>
        <v>55256400</v>
      </c>
      <c r="N58">
        <f>'AHarv+PermP'!N58</f>
        <v>55346720</v>
      </c>
      <c r="O58">
        <f>'AHarv+PermP'!O58</f>
        <v>55428170</v>
      </c>
      <c r="P58">
        <f>'AHarv+PermP'!P58</f>
        <v>55511900</v>
      </c>
      <c r="Q58">
        <f>'AHarv+PermP'!Q58</f>
        <v>55595380</v>
      </c>
      <c r="R58">
        <f>'AHarv+PermP'!R58</f>
        <v>55278195</v>
      </c>
      <c r="S58">
        <f>'AHarv+PermP'!S58</f>
        <v>54151335</v>
      </c>
      <c r="T58">
        <f>'AHarv+PermP'!T58</f>
        <v>54005194</v>
      </c>
      <c r="U58">
        <f>'AHarv+PermP'!U58</f>
        <v>53136035</v>
      </c>
      <c r="V58">
        <f>'AHarv+PermP'!V58</f>
        <v>52758888</v>
      </c>
      <c r="W58">
        <f>'AHarv+PermP'!W58</f>
        <v>52520241</v>
      </c>
      <c r="X58">
        <f>'AHarv+PermP'!X58</f>
        <v>52646765</v>
      </c>
      <c r="Y58">
        <f>'AHarv+PermP'!Y58</f>
        <v>52788528</v>
      </c>
      <c r="Z58">
        <f>'AHarv+PermP'!Z58</f>
        <v>53348667</v>
      </c>
      <c r="AA58">
        <f>'AHarv+PermP'!AA58</f>
        <v>52896882</v>
      </c>
      <c r="AB58">
        <f>'AHarv+PermP'!AB58</f>
        <v>52876971</v>
      </c>
      <c r="AC58">
        <f>'AHarv+PermP'!AC58</f>
        <v>53181802</v>
      </c>
      <c r="AD58">
        <f>'AHarv+PermP'!AD58</f>
        <v>52720003</v>
      </c>
      <c r="AE58">
        <f>'AHarv+PermP'!AE58</f>
        <v>52889268</v>
      </c>
      <c r="AF58">
        <f>'AHarv+PermP'!AF58</f>
        <v>52926712</v>
      </c>
      <c r="AG58">
        <f>'AHarv+PermP'!AG58</f>
        <v>52732325</v>
      </c>
      <c r="AH58">
        <f>'AHarv+PermP'!AH58</f>
        <v>52922689</v>
      </c>
      <c r="AI58">
        <f>'AHarv+PermP'!AI58</f>
        <v>52664092</v>
      </c>
      <c r="AJ58">
        <f>'AHarv+PermP'!AJ58</f>
        <v>52744135</v>
      </c>
      <c r="AK58">
        <f>'AHarv+PermP'!AK58</f>
        <v>52272218</v>
      </c>
      <c r="AL58">
        <f>'AHarv+PermP'!AL58</f>
        <v>52198970</v>
      </c>
      <c r="AM58">
        <f>'AHarv+PermP'!AM58</f>
        <v>35490207</v>
      </c>
      <c r="AN58">
        <f>'AHarv+PermP'!AN58</f>
        <v>35767449</v>
      </c>
      <c r="AO58">
        <f>'AHarv+PermP'!AO58</f>
        <v>37013269</v>
      </c>
      <c r="AP58">
        <f>'AHarv+PermP'!AP58</f>
        <v>38364126</v>
      </c>
      <c r="AQ58">
        <f>'AHarv+PermP'!AQ58</f>
        <v>38031224</v>
      </c>
      <c r="AR58">
        <f>'AHarv+PermP'!AR58</f>
        <v>37134809</v>
      </c>
      <c r="AS58">
        <f>'AHarv+PermP'!AS58</f>
        <v>38354795</v>
      </c>
      <c r="AT58">
        <f>'AHarv+PermP'!AT58</f>
        <v>38068419</v>
      </c>
      <c r="AU58">
        <f>'AHarv+PermP'!AU58</f>
        <v>39450710</v>
      </c>
      <c r="AV58">
        <f>'AHarv+PermP'!AV58</f>
        <v>37700612</v>
      </c>
      <c r="AW58">
        <f>'AHarv+PermP'!AW58</f>
        <v>39763508</v>
      </c>
      <c r="AX58">
        <f>'AHarv+PermP'!AX58</f>
        <v>40867213</v>
      </c>
      <c r="AY58">
        <f>'AHarv+PermP'!AY58</f>
        <v>41728475</v>
      </c>
      <c r="AZ58">
        <f>'AHarv+PermP'!AZ58</f>
        <v>39945922</v>
      </c>
      <c r="BA58">
        <f>'AHarv+PermP'!BA58</f>
        <v>40648518</v>
      </c>
      <c r="BB58">
        <f>'AHarv+PermP'!BB58</f>
        <v>41240789</v>
      </c>
      <c r="BC58">
        <f>'AHarv+PermP'!BC58</f>
        <v>41709142</v>
      </c>
    </row>
    <row r="61" spans="1:55" s="11" customFormat="1" ht="15" x14ac:dyDescent="0.25">
      <c r="A61" s="7" t="s">
        <v>190</v>
      </c>
    </row>
    <row r="62" spans="1:55" x14ac:dyDescent="0.2">
      <c r="A62">
        <f>VLOOKUP(C62,SelectCntr!$A$2:$C$52,3,0)</f>
        <v>3</v>
      </c>
      <c r="B62" t="str">
        <f>ValProdTot!B2</f>
        <v>Angola</v>
      </c>
      <c r="C62">
        <f>ValProdTot!C2</f>
        <v>7</v>
      </c>
      <c r="D62" t="str">
        <f>ValProdTot!D2</f>
        <v>Angola</v>
      </c>
      <c r="E62">
        <f>ValProdTot!E2</f>
        <v>152</v>
      </c>
      <c r="F62" t="str">
        <f>ValProdTot!F2</f>
        <v>Gross Production Value (constant 2004-2006 1000 I$)</v>
      </c>
      <c r="G62">
        <f>ValProdTot!G2</f>
        <v>856039</v>
      </c>
      <c r="H62">
        <f>ValProdTot!H2</f>
        <v>905692</v>
      </c>
      <c r="I62">
        <f>ValProdTot!I2</f>
        <v>890521</v>
      </c>
      <c r="J62">
        <f>ValProdTot!J2</f>
        <v>955215</v>
      </c>
      <c r="K62">
        <f>ValProdTot!K2</f>
        <v>988269</v>
      </c>
      <c r="L62">
        <f>ValProdTot!L2</f>
        <v>1024962</v>
      </c>
      <c r="M62">
        <f>ValProdTot!M2</f>
        <v>1050376</v>
      </c>
      <c r="N62">
        <f>ValProdTot!N2</f>
        <v>1028896</v>
      </c>
      <c r="O62">
        <f>ValProdTot!O2</f>
        <v>1098828</v>
      </c>
      <c r="P62">
        <f>ValProdTot!P2</f>
        <v>1130933</v>
      </c>
      <c r="Q62">
        <f>ValProdTot!Q2</f>
        <v>1156369</v>
      </c>
      <c r="R62">
        <f>ValProdTot!R2</f>
        <v>1114841</v>
      </c>
      <c r="S62">
        <f>ValProdTot!S2</f>
        <v>1144510</v>
      </c>
      <c r="T62">
        <f>ValProdTot!T2</f>
        <v>1158079</v>
      </c>
      <c r="U62">
        <f>ValProdTot!U2</f>
        <v>1040272</v>
      </c>
      <c r="V62">
        <f>ValProdTot!V2</f>
        <v>891527</v>
      </c>
      <c r="W62">
        <f>ValProdTot!W2</f>
        <v>860471</v>
      </c>
      <c r="X62">
        <f>ValProdTot!X2</f>
        <v>840806</v>
      </c>
      <c r="Y62">
        <f>ValProdTot!Y2</f>
        <v>796920</v>
      </c>
      <c r="Z62">
        <f>ValProdTot!Z2</f>
        <v>804904</v>
      </c>
      <c r="AA62">
        <f>ValProdTot!AA2</f>
        <v>765562</v>
      </c>
      <c r="AB62">
        <f>ValProdTot!AB2</f>
        <v>778340</v>
      </c>
      <c r="AC62">
        <f>ValProdTot!AC2</f>
        <v>785107</v>
      </c>
      <c r="AD62">
        <f>ValProdTot!AD2</f>
        <v>794281</v>
      </c>
      <c r="AE62">
        <f>ValProdTot!AE2</f>
        <v>802981</v>
      </c>
      <c r="AF62">
        <f>ValProdTot!AF2</f>
        <v>833907</v>
      </c>
      <c r="AG62">
        <f>ValProdTot!AG2</f>
        <v>839895</v>
      </c>
      <c r="AH62">
        <f>ValProdTot!AH2</f>
        <v>842240</v>
      </c>
      <c r="AI62">
        <f>ValProdTot!AI2</f>
        <v>838904</v>
      </c>
      <c r="AJ62">
        <f>ValProdTot!AJ2</f>
        <v>833343</v>
      </c>
      <c r="AK62">
        <f>ValProdTot!AK2</f>
        <v>872141</v>
      </c>
      <c r="AL62">
        <f>ValProdTot!AL2</f>
        <v>916619</v>
      </c>
      <c r="AM62">
        <f>ValProdTot!AM2</f>
        <v>916805</v>
      </c>
      <c r="AN62">
        <f>ValProdTot!AN2</f>
        <v>1034504</v>
      </c>
      <c r="AO62">
        <f>ValProdTot!AO2</f>
        <v>1031538</v>
      </c>
      <c r="AP62">
        <f>ValProdTot!AP2</f>
        <v>1070179</v>
      </c>
      <c r="AQ62">
        <f>ValProdTot!AQ2</f>
        <v>1076824</v>
      </c>
      <c r="AR62">
        <f>ValProdTot!AR2</f>
        <v>1233338</v>
      </c>
      <c r="AS62">
        <f>ValProdTot!AS2</f>
        <v>1181261</v>
      </c>
      <c r="AT62">
        <f>ValProdTot!AT2</f>
        <v>1336994</v>
      </c>
      <c r="AU62">
        <f>ValProdTot!AU2</f>
        <v>1506312</v>
      </c>
      <c r="AV62">
        <f>ValProdTot!AV2</f>
        <v>1667137</v>
      </c>
      <c r="AW62">
        <f>ValProdTot!AW2</f>
        <v>1740472</v>
      </c>
      <c r="AX62">
        <f>ValProdTot!AX2</f>
        <v>1699382</v>
      </c>
      <c r="AY62">
        <f>ValProdTot!AY2</f>
        <v>2015977</v>
      </c>
      <c r="AZ62">
        <f>ValProdTot!AZ2</f>
        <v>2003368</v>
      </c>
      <c r="BA62">
        <f>ValProdTot!BA2</f>
        <v>2182301</v>
      </c>
      <c r="BB62">
        <f>ValProdTot!BB2</f>
        <v>2234097</v>
      </c>
      <c r="BC62">
        <f>ValProdTot!BC2</f>
        <v>2722468</v>
      </c>
    </row>
    <row r="63" spans="1:55" x14ac:dyDescent="0.2">
      <c r="A63">
        <f>VLOOKUP(C63,SelectCntr!$A$2:$C$52,3,0)</f>
        <v>3</v>
      </c>
      <c r="B63" t="str">
        <f>ValProdTot!B3</f>
        <v>Botswana</v>
      </c>
      <c r="C63">
        <f>ValProdTot!C3</f>
        <v>20</v>
      </c>
      <c r="D63" t="str">
        <f>ValProdTot!D3</f>
        <v>Botswana</v>
      </c>
      <c r="E63">
        <f>ValProdTot!E3</f>
        <v>152</v>
      </c>
      <c r="F63" t="str">
        <f>ValProdTot!F3</f>
        <v>Gross Production Value (constant 2004-2006 1000 I$)</v>
      </c>
      <c r="G63">
        <f>ValProdTot!G3</f>
        <v>131619</v>
      </c>
      <c r="H63">
        <f>ValProdTot!H3</f>
        <v>132544</v>
      </c>
      <c r="I63">
        <f>ValProdTot!I3</f>
        <v>145566</v>
      </c>
      <c r="J63">
        <f>ValProdTot!J3</f>
        <v>161886</v>
      </c>
      <c r="K63">
        <f>ValProdTot!K3</f>
        <v>159855</v>
      </c>
      <c r="L63">
        <f>ValProdTot!L3</f>
        <v>164640</v>
      </c>
      <c r="M63">
        <f>ValProdTot!M3</f>
        <v>170430</v>
      </c>
      <c r="N63">
        <f>ValProdTot!N3</f>
        <v>164810</v>
      </c>
      <c r="O63">
        <f>ValProdTot!O3</f>
        <v>168164</v>
      </c>
      <c r="P63">
        <f>ValProdTot!P3</f>
        <v>181946</v>
      </c>
      <c r="Q63">
        <f>ValProdTot!Q3</f>
        <v>198357</v>
      </c>
      <c r="R63">
        <f>ValProdTot!R3</f>
        <v>196665</v>
      </c>
      <c r="S63">
        <f>ValProdTot!S3</f>
        <v>186890</v>
      </c>
      <c r="T63">
        <f>ValProdTot!T3</f>
        <v>193042</v>
      </c>
      <c r="U63">
        <f>ValProdTot!U3</f>
        <v>187174</v>
      </c>
      <c r="V63">
        <f>ValProdTot!V3</f>
        <v>209010</v>
      </c>
      <c r="W63">
        <f>ValProdTot!W3</f>
        <v>199654</v>
      </c>
      <c r="X63">
        <f>ValProdTot!X3</f>
        <v>165134</v>
      </c>
      <c r="Y63">
        <f>ValProdTot!Y3</f>
        <v>207827</v>
      </c>
      <c r="Z63">
        <f>ValProdTot!Z3</f>
        <v>163044</v>
      </c>
      <c r="AA63">
        <f>ValProdTot!AA3</f>
        <v>202329</v>
      </c>
      <c r="AB63">
        <f>ValProdTot!AB3</f>
        <v>211108</v>
      </c>
      <c r="AC63">
        <f>ValProdTot!AC3</f>
        <v>196902</v>
      </c>
      <c r="AD63">
        <f>ValProdTot!AD3</f>
        <v>216371</v>
      </c>
      <c r="AE63">
        <f>ValProdTot!AE3</f>
        <v>210427</v>
      </c>
      <c r="AF63">
        <f>ValProdTot!AF3</f>
        <v>207234</v>
      </c>
      <c r="AG63">
        <f>ValProdTot!AG3</f>
        <v>186201</v>
      </c>
      <c r="AH63">
        <f>ValProdTot!AH3</f>
        <v>199242</v>
      </c>
      <c r="AI63">
        <f>ValProdTot!AI3</f>
        <v>205875</v>
      </c>
      <c r="AJ63">
        <f>ValProdTot!AJ3</f>
        <v>220531</v>
      </c>
      <c r="AK63">
        <f>ValProdTot!AK3</f>
        <v>235605</v>
      </c>
      <c r="AL63">
        <f>ValProdTot!AL3</f>
        <v>228259</v>
      </c>
      <c r="AM63">
        <f>ValProdTot!AM3</f>
        <v>227597</v>
      </c>
      <c r="AN63">
        <f>ValProdTot!AN3</f>
        <v>211838</v>
      </c>
      <c r="AO63">
        <f>ValProdTot!AO3</f>
        <v>249622</v>
      </c>
      <c r="AP63">
        <f>ValProdTot!AP3</f>
        <v>233382</v>
      </c>
      <c r="AQ63">
        <f>ValProdTot!AQ3</f>
        <v>217391</v>
      </c>
      <c r="AR63">
        <f>ValProdTot!AR3</f>
        <v>206320</v>
      </c>
      <c r="AS63">
        <f>ValProdTot!AS3</f>
        <v>184812</v>
      </c>
      <c r="AT63">
        <f>ValProdTot!AT3</f>
        <v>202848</v>
      </c>
      <c r="AU63">
        <f>ValProdTot!AU3</f>
        <v>220545</v>
      </c>
      <c r="AV63">
        <f>ValProdTot!AV3</f>
        <v>206517</v>
      </c>
      <c r="AW63">
        <f>ValProdTot!AW3</f>
        <v>211189</v>
      </c>
      <c r="AX63">
        <f>ValProdTot!AX3</f>
        <v>228556</v>
      </c>
      <c r="AY63">
        <f>ValProdTot!AY3</f>
        <v>233771</v>
      </c>
      <c r="AZ63">
        <f>ValProdTot!AZ3</f>
        <v>231758</v>
      </c>
      <c r="BA63">
        <f>ValProdTot!BA3</f>
        <v>239600</v>
      </c>
      <c r="BB63">
        <f>ValProdTot!BB3</f>
        <v>267981</v>
      </c>
      <c r="BC63">
        <f>ValProdTot!BC3</f>
        <v>268191</v>
      </c>
    </row>
    <row r="64" spans="1:55" x14ac:dyDescent="0.2">
      <c r="A64">
        <f>VLOOKUP(C64,SelectCntr!$A$2:$C$52,3,0)</f>
        <v>2</v>
      </c>
      <c r="B64" t="str">
        <f>ValProdTot!B4</f>
        <v>Burundi</v>
      </c>
      <c r="C64">
        <f>ValProdTot!C4</f>
        <v>29</v>
      </c>
      <c r="D64" t="str">
        <f>ValProdTot!D4</f>
        <v>Burundi</v>
      </c>
      <c r="E64">
        <f>ValProdTot!E4</f>
        <v>152</v>
      </c>
      <c r="F64" t="str">
        <f>ValProdTot!F4</f>
        <v>Gross Production Value (constant 2004-2006 1000 I$)</v>
      </c>
      <c r="G64">
        <f>ValProdTot!G4</f>
        <v>633200</v>
      </c>
      <c r="H64">
        <f>ValProdTot!H4</f>
        <v>632650</v>
      </c>
      <c r="I64">
        <f>ValProdTot!I4</f>
        <v>633716</v>
      </c>
      <c r="J64">
        <f>ValProdTot!J4</f>
        <v>697069</v>
      </c>
      <c r="K64">
        <f>ValProdTot!K4</f>
        <v>695856</v>
      </c>
      <c r="L64">
        <f>ValProdTot!L4</f>
        <v>700653</v>
      </c>
      <c r="M64">
        <f>ValProdTot!M4</f>
        <v>732703</v>
      </c>
      <c r="N64">
        <f>ValProdTot!N4</f>
        <v>750267</v>
      </c>
      <c r="O64">
        <f>ValProdTot!O4</f>
        <v>746026</v>
      </c>
      <c r="P64">
        <f>ValProdTot!P4</f>
        <v>762008</v>
      </c>
      <c r="Q64">
        <f>ValProdTot!Q4</f>
        <v>783407</v>
      </c>
      <c r="R64">
        <f>ValProdTot!R4</f>
        <v>713769</v>
      </c>
      <c r="S64">
        <f>ValProdTot!S4</f>
        <v>799875</v>
      </c>
      <c r="T64">
        <f>ValProdTot!T4</f>
        <v>754640</v>
      </c>
      <c r="U64">
        <f>ValProdTot!U4</f>
        <v>810970</v>
      </c>
      <c r="V64">
        <f>ValProdTot!V4</f>
        <v>832239</v>
      </c>
      <c r="W64">
        <f>ValProdTot!W4</f>
        <v>847128</v>
      </c>
      <c r="X64">
        <f>ValProdTot!X4</f>
        <v>796365</v>
      </c>
      <c r="Y64">
        <f>ValProdTot!Y4</f>
        <v>808510</v>
      </c>
      <c r="Z64">
        <f>ValProdTot!Z4</f>
        <v>788147</v>
      </c>
      <c r="AA64">
        <f>ValProdTot!AA4</f>
        <v>861884</v>
      </c>
      <c r="AB64">
        <f>ValProdTot!AB4</f>
        <v>823838</v>
      </c>
      <c r="AC64">
        <f>ValProdTot!AC4</f>
        <v>825321</v>
      </c>
      <c r="AD64">
        <f>ValProdTot!AD4</f>
        <v>816617</v>
      </c>
      <c r="AE64">
        <f>ValProdTot!AE4</f>
        <v>926499</v>
      </c>
      <c r="AF64">
        <f>ValProdTot!AF4</f>
        <v>972457</v>
      </c>
      <c r="AG64">
        <f>ValProdTot!AG4</f>
        <v>1003886</v>
      </c>
      <c r="AH64">
        <f>ValProdTot!AH4</f>
        <v>1027079</v>
      </c>
      <c r="AI64">
        <f>ValProdTot!AI4</f>
        <v>968307</v>
      </c>
      <c r="AJ64">
        <f>ValProdTot!AJ4</f>
        <v>1050286</v>
      </c>
      <c r="AK64">
        <f>ValProdTot!AK4</f>
        <v>1078884</v>
      </c>
      <c r="AL64">
        <f>ValProdTot!AL4</f>
        <v>1109827</v>
      </c>
      <c r="AM64">
        <f>ValProdTot!AM4</f>
        <v>1075495</v>
      </c>
      <c r="AN64">
        <f>ValProdTot!AN4</f>
        <v>946555</v>
      </c>
      <c r="AO64">
        <f>ValProdTot!AO4</f>
        <v>973159</v>
      </c>
      <c r="AP64">
        <f>ValProdTot!AP4</f>
        <v>986624</v>
      </c>
      <c r="AQ64">
        <f>ValProdTot!AQ4</f>
        <v>982317</v>
      </c>
      <c r="AR64">
        <f>ValProdTot!AR4</f>
        <v>922767</v>
      </c>
      <c r="AS64">
        <f>ValProdTot!AS4</f>
        <v>951457</v>
      </c>
      <c r="AT64">
        <f>ValProdTot!AT4</f>
        <v>910814</v>
      </c>
      <c r="AU64">
        <f>ValProdTot!AU4</f>
        <v>982998</v>
      </c>
      <c r="AV64">
        <f>ValProdTot!AV4</f>
        <v>1025961</v>
      </c>
      <c r="AW64">
        <f>ValProdTot!AW4</f>
        <v>1022982</v>
      </c>
      <c r="AX64">
        <f>ValProdTot!AX4</f>
        <v>1041570</v>
      </c>
      <c r="AY64">
        <f>ValProdTot!AY4</f>
        <v>1052010</v>
      </c>
      <c r="AZ64">
        <f>ValProdTot!AZ4</f>
        <v>1076774</v>
      </c>
      <c r="BA64">
        <f>ValProdTot!BA4</f>
        <v>1070959</v>
      </c>
      <c r="BB64">
        <f>ValProdTot!BB4</f>
        <v>1055460</v>
      </c>
      <c r="BC64">
        <f>ValProdTot!BC4</f>
        <v>713305</v>
      </c>
    </row>
    <row r="65" spans="1:55" x14ac:dyDescent="0.2">
      <c r="A65">
        <f>VLOOKUP(C65,SelectCntr!$A$2:$C$52,3,0)</f>
        <v>1</v>
      </c>
      <c r="B65" t="str">
        <f>ValProdTot!B5</f>
        <v>Cameroon</v>
      </c>
      <c r="C65">
        <f>ValProdTot!C5</f>
        <v>32</v>
      </c>
      <c r="D65" t="str">
        <f>ValProdTot!D5</f>
        <v>Cameroon</v>
      </c>
      <c r="E65">
        <f>ValProdTot!E5</f>
        <v>152</v>
      </c>
      <c r="F65" t="str">
        <f>ValProdTot!F5</f>
        <v>Gross Production Value (constant 2004-2006 1000 I$)</v>
      </c>
      <c r="G65">
        <f>ValProdTot!G5</f>
        <v>981513</v>
      </c>
      <c r="H65">
        <f>ValProdTot!H5</f>
        <v>1045222</v>
      </c>
      <c r="I65">
        <f>ValProdTot!I5</f>
        <v>1141741</v>
      </c>
      <c r="J65">
        <f>ValProdTot!J5</f>
        <v>1160191</v>
      </c>
      <c r="K65">
        <f>ValProdTot!K5</f>
        <v>1105185</v>
      </c>
      <c r="L65">
        <f>ValProdTot!L5</f>
        <v>1149789</v>
      </c>
      <c r="M65">
        <f>ValProdTot!M5</f>
        <v>1273343</v>
      </c>
      <c r="N65">
        <f>ValProdTot!N5</f>
        <v>1335656</v>
      </c>
      <c r="O65">
        <f>ValProdTot!O5</f>
        <v>1329875</v>
      </c>
      <c r="P65">
        <f>ValProdTot!P5</f>
        <v>1454052</v>
      </c>
      <c r="Q65">
        <f>ValProdTot!Q5</f>
        <v>1491997</v>
      </c>
      <c r="R65">
        <f>ValProdTot!R5</f>
        <v>1561425</v>
      </c>
      <c r="S65">
        <f>ValProdTot!S5</f>
        <v>1589277</v>
      </c>
      <c r="T65">
        <f>ValProdTot!T5</f>
        <v>1719615</v>
      </c>
      <c r="U65">
        <f>ValProdTot!U5</f>
        <v>1717997</v>
      </c>
      <c r="V65">
        <f>ValProdTot!V5</f>
        <v>1648251</v>
      </c>
      <c r="W65">
        <f>ValProdTot!W5</f>
        <v>1684164</v>
      </c>
      <c r="X65">
        <f>ValProdTot!X5</f>
        <v>1673717</v>
      </c>
      <c r="Y65">
        <f>ValProdTot!Y5</f>
        <v>1717179</v>
      </c>
      <c r="Z65">
        <f>ValProdTot!Z5</f>
        <v>1757296</v>
      </c>
      <c r="AA65">
        <f>ValProdTot!AA5</f>
        <v>1787785</v>
      </c>
      <c r="AB65">
        <f>ValProdTot!AB5</f>
        <v>1851382</v>
      </c>
      <c r="AC65">
        <f>ValProdTot!AC5</f>
        <v>1831766</v>
      </c>
      <c r="AD65">
        <f>ValProdTot!AD5</f>
        <v>1886758</v>
      </c>
      <c r="AE65">
        <f>ValProdTot!AE5</f>
        <v>1992528</v>
      </c>
      <c r="AF65">
        <f>ValProdTot!AF5</f>
        <v>2146081</v>
      </c>
      <c r="AG65">
        <f>ValProdTot!AG5</f>
        <v>1928648</v>
      </c>
      <c r="AH65">
        <f>ValProdTot!AH5</f>
        <v>2052750</v>
      </c>
      <c r="AI65">
        <f>ValProdTot!AI5</f>
        <v>2094185</v>
      </c>
      <c r="AJ65">
        <f>ValProdTot!AJ5</f>
        <v>2181308</v>
      </c>
      <c r="AK65">
        <f>ValProdTot!AK5</f>
        <v>2236829</v>
      </c>
      <c r="AL65">
        <f>ValProdTot!AL5</f>
        <v>2238251</v>
      </c>
      <c r="AM65">
        <f>ValProdTot!AM5</f>
        <v>2343349</v>
      </c>
      <c r="AN65">
        <f>ValProdTot!AN5</f>
        <v>2467142</v>
      </c>
      <c r="AO65">
        <f>ValProdTot!AO5</f>
        <v>2595363</v>
      </c>
      <c r="AP65">
        <f>ValProdTot!AP5</f>
        <v>2719646</v>
      </c>
      <c r="AQ65">
        <f>ValProdTot!AQ5</f>
        <v>2615217</v>
      </c>
      <c r="AR65">
        <f>ValProdTot!AR5</f>
        <v>2781208</v>
      </c>
      <c r="AS65">
        <f>ValProdTot!AS5</f>
        <v>2921909</v>
      </c>
      <c r="AT65">
        <f>ValProdTot!AT5</f>
        <v>2976636</v>
      </c>
      <c r="AU65">
        <f>ValProdTot!AU5</f>
        <v>3027829</v>
      </c>
      <c r="AV65">
        <f>ValProdTot!AV5</f>
        <v>3076643</v>
      </c>
      <c r="AW65">
        <f>ValProdTot!AW5</f>
        <v>3149873</v>
      </c>
      <c r="AX65">
        <f>ValProdTot!AX5</f>
        <v>3270151</v>
      </c>
      <c r="AY65">
        <f>ValProdTot!AY5</f>
        <v>3523950</v>
      </c>
      <c r="AZ65">
        <f>ValProdTot!AZ5</f>
        <v>3665439</v>
      </c>
      <c r="BA65">
        <f>ValProdTot!BA5</f>
        <v>3681513</v>
      </c>
      <c r="BB65">
        <f>ValProdTot!BB5</f>
        <v>3783940</v>
      </c>
      <c r="BC65">
        <f>ValProdTot!BC5</f>
        <v>3881265</v>
      </c>
    </row>
    <row r="66" spans="1:55" x14ac:dyDescent="0.2">
      <c r="A66">
        <f>VLOOKUP(C66,SelectCntr!$A$2:$C$52,3,0)</f>
        <v>1</v>
      </c>
      <c r="B66" t="str">
        <f>ValProdTot!B6</f>
        <v>Cape Verde</v>
      </c>
      <c r="C66">
        <f>ValProdTot!C6</f>
        <v>35</v>
      </c>
      <c r="D66" t="str">
        <f>ValProdTot!D6</f>
        <v>Cape Verde</v>
      </c>
      <c r="E66">
        <f>ValProdTot!E6</f>
        <v>152</v>
      </c>
      <c r="F66" t="str">
        <f>ValProdTot!F6</f>
        <v>Gross Production Value (constant 2004-2006 1000 I$)</v>
      </c>
      <c r="G66">
        <f>ValProdTot!G6</f>
        <v>13499</v>
      </c>
      <c r="H66">
        <f>ValProdTot!H6</f>
        <v>14522</v>
      </c>
      <c r="I66">
        <f>ValProdTot!I6</f>
        <v>15149</v>
      </c>
      <c r="J66">
        <f>ValProdTot!J6</f>
        <v>16246</v>
      </c>
      <c r="K66">
        <f>ValProdTot!K6</f>
        <v>17743</v>
      </c>
      <c r="L66">
        <f>ValProdTot!L6</f>
        <v>18328</v>
      </c>
      <c r="M66">
        <f>ValProdTot!M6</f>
        <v>17932</v>
      </c>
      <c r="N66">
        <f>ValProdTot!N6</f>
        <v>13728</v>
      </c>
      <c r="O66">
        <f>ValProdTot!O6</f>
        <v>13843</v>
      </c>
      <c r="P66">
        <f>ValProdTot!P6</f>
        <v>11978</v>
      </c>
      <c r="Q66">
        <f>ValProdTot!Q6</f>
        <v>10759</v>
      </c>
      <c r="R66">
        <f>ValProdTot!R6</f>
        <v>10349</v>
      </c>
      <c r="S66">
        <f>ValProdTot!S6</f>
        <v>10131</v>
      </c>
      <c r="T66">
        <f>ValProdTot!T6</f>
        <v>9940</v>
      </c>
      <c r="U66">
        <f>ValProdTot!U6</f>
        <v>10260</v>
      </c>
      <c r="V66">
        <f>ValProdTot!V6</f>
        <v>11474</v>
      </c>
      <c r="W66">
        <f>ValProdTot!W6</f>
        <v>11725</v>
      </c>
      <c r="X66">
        <f>ValProdTot!X6</f>
        <v>13314</v>
      </c>
      <c r="Y66">
        <f>ValProdTot!Y6</f>
        <v>14696</v>
      </c>
      <c r="Z66">
        <f>ValProdTot!Z6</f>
        <v>18401</v>
      </c>
      <c r="AA66">
        <f>ValProdTot!AA6</f>
        <v>13662</v>
      </c>
      <c r="AB66">
        <f>ValProdTot!AB6</f>
        <v>15180</v>
      </c>
      <c r="AC66">
        <f>ValProdTot!AC6</f>
        <v>13316</v>
      </c>
      <c r="AD66">
        <f>ValProdTot!AD6</f>
        <v>15812</v>
      </c>
      <c r="AE66">
        <f>ValProdTot!AE6</f>
        <v>16504</v>
      </c>
      <c r="AF66">
        <f>ValProdTot!AF6</f>
        <v>21241</v>
      </c>
      <c r="AG66">
        <f>ValProdTot!AG6</f>
        <v>29929</v>
      </c>
      <c r="AH66">
        <f>ValProdTot!AH6</f>
        <v>30530</v>
      </c>
      <c r="AI66">
        <f>ValProdTot!AI6</f>
        <v>30321</v>
      </c>
      <c r="AJ66">
        <f>ValProdTot!AJ6</f>
        <v>28571</v>
      </c>
      <c r="AK66">
        <f>ValProdTot!AK6</f>
        <v>26311</v>
      </c>
      <c r="AL66">
        <f>ValProdTot!AL6</f>
        <v>31069</v>
      </c>
      <c r="AM66">
        <f>ValProdTot!AM6</f>
        <v>31602</v>
      </c>
      <c r="AN66">
        <f>ValProdTot!AN6</f>
        <v>26726</v>
      </c>
      <c r="AO66">
        <f>ValProdTot!AO6</f>
        <v>32280</v>
      </c>
      <c r="AP66">
        <f>ValProdTot!AP6</f>
        <v>28152</v>
      </c>
      <c r="AQ66">
        <f>ValProdTot!AQ6</f>
        <v>30081</v>
      </c>
      <c r="AR66">
        <f>ValProdTot!AR6</f>
        <v>33786</v>
      </c>
      <c r="AS66">
        <f>ValProdTot!AS6</f>
        <v>39854</v>
      </c>
      <c r="AT66">
        <f>ValProdTot!AT6</f>
        <v>37002</v>
      </c>
      <c r="AU66">
        <f>ValProdTot!AU6</f>
        <v>39003</v>
      </c>
      <c r="AV66">
        <f>ValProdTot!AV6</f>
        <v>37488</v>
      </c>
      <c r="AW66">
        <f>ValProdTot!AW6</f>
        <v>38697</v>
      </c>
      <c r="AX66">
        <f>ValProdTot!AX6</f>
        <v>40414</v>
      </c>
      <c r="AY66">
        <f>ValProdTot!AY6</f>
        <v>39055</v>
      </c>
      <c r="AZ66">
        <f>ValProdTot!AZ6</f>
        <v>41185</v>
      </c>
      <c r="BA66">
        <f>ValProdTot!BA6</f>
        <v>42909</v>
      </c>
      <c r="BB66">
        <f>ValProdTot!BB6</f>
        <v>47495</v>
      </c>
      <c r="BC66">
        <f>ValProdTot!BC6</f>
        <v>47261</v>
      </c>
    </row>
    <row r="67" spans="1:55" x14ac:dyDescent="0.2">
      <c r="A67">
        <f>VLOOKUP(C67,SelectCntr!$A$2:$C$52,3,0)</f>
        <v>1</v>
      </c>
      <c r="B67" t="str">
        <f>ValProdTot!B7</f>
        <v>Central African Republic</v>
      </c>
      <c r="C67">
        <f>ValProdTot!C7</f>
        <v>37</v>
      </c>
      <c r="D67" t="str">
        <f>ValProdTot!D7</f>
        <v>Central African Republic</v>
      </c>
      <c r="E67">
        <f>ValProdTot!E7</f>
        <v>152</v>
      </c>
      <c r="F67" t="str">
        <f>ValProdTot!F7</f>
        <v>Gross Production Value (constant 2004-2006 1000 I$)</v>
      </c>
      <c r="G67">
        <f>ValProdTot!G7</f>
        <v>274261</v>
      </c>
      <c r="H67">
        <f>ValProdTot!H7</f>
        <v>278426</v>
      </c>
      <c r="I67">
        <f>ValProdTot!I7</f>
        <v>286873</v>
      </c>
      <c r="J67">
        <f>ValProdTot!J7</f>
        <v>281719</v>
      </c>
      <c r="K67">
        <f>ValProdTot!K7</f>
        <v>299450</v>
      </c>
      <c r="L67">
        <f>ValProdTot!L7</f>
        <v>299712</v>
      </c>
      <c r="M67">
        <f>ValProdTot!M7</f>
        <v>325222</v>
      </c>
      <c r="N67">
        <f>ValProdTot!N7</f>
        <v>333094</v>
      </c>
      <c r="O67">
        <f>ValProdTot!O7</f>
        <v>350278</v>
      </c>
      <c r="P67">
        <f>ValProdTot!P7</f>
        <v>353801</v>
      </c>
      <c r="Q67">
        <f>ValProdTot!Q7</f>
        <v>354534</v>
      </c>
      <c r="R67">
        <f>ValProdTot!R7</f>
        <v>371253</v>
      </c>
      <c r="S67">
        <f>ValProdTot!S7</f>
        <v>381017</v>
      </c>
      <c r="T67">
        <f>ValProdTot!T7</f>
        <v>408050</v>
      </c>
      <c r="U67">
        <f>ValProdTot!U7</f>
        <v>411959</v>
      </c>
      <c r="V67">
        <f>ValProdTot!V7</f>
        <v>418900</v>
      </c>
      <c r="W67">
        <f>ValProdTot!W7</f>
        <v>421689</v>
      </c>
      <c r="X67">
        <f>ValProdTot!X7</f>
        <v>420167</v>
      </c>
      <c r="Y67">
        <f>ValProdTot!Y7</f>
        <v>433306</v>
      </c>
      <c r="Z67">
        <f>ValProdTot!Z7</f>
        <v>442152</v>
      </c>
      <c r="AA67">
        <f>ValProdTot!AA7</f>
        <v>452060</v>
      </c>
      <c r="AB67">
        <f>ValProdTot!AB7</f>
        <v>472097</v>
      </c>
      <c r="AC67">
        <f>ValProdTot!AC7</f>
        <v>470463</v>
      </c>
      <c r="AD67">
        <f>ValProdTot!AD7</f>
        <v>463255</v>
      </c>
      <c r="AE67">
        <f>ValProdTot!AE7</f>
        <v>460434</v>
      </c>
      <c r="AF67">
        <f>ValProdTot!AF7</f>
        <v>500202</v>
      </c>
      <c r="AG67">
        <f>ValProdTot!AG7</f>
        <v>498842</v>
      </c>
      <c r="AH67">
        <f>ValProdTot!AH7</f>
        <v>534044</v>
      </c>
      <c r="AI67">
        <f>ValProdTot!AI7</f>
        <v>539402</v>
      </c>
      <c r="AJ67">
        <f>ValProdTot!AJ7</f>
        <v>541978</v>
      </c>
      <c r="AK67">
        <f>ValProdTot!AK7</f>
        <v>549440</v>
      </c>
      <c r="AL67">
        <f>ValProdTot!AL7</f>
        <v>566354</v>
      </c>
      <c r="AM67">
        <f>ValProdTot!AM7</f>
        <v>571590</v>
      </c>
      <c r="AN67">
        <f>ValProdTot!AN7</f>
        <v>600660</v>
      </c>
      <c r="AO67">
        <f>ValProdTot!AO7</f>
        <v>629831</v>
      </c>
      <c r="AP67">
        <f>ValProdTot!AP7</f>
        <v>718707</v>
      </c>
      <c r="AQ67">
        <f>ValProdTot!AQ7</f>
        <v>710446</v>
      </c>
      <c r="AR67">
        <f>ValProdTot!AR7</f>
        <v>724729</v>
      </c>
      <c r="AS67">
        <f>ValProdTot!AS7</f>
        <v>703611</v>
      </c>
      <c r="AT67">
        <f>ValProdTot!AT7</f>
        <v>780650</v>
      </c>
      <c r="AU67">
        <f>ValProdTot!AU7</f>
        <v>802000</v>
      </c>
      <c r="AV67">
        <f>ValProdTot!AV7</f>
        <v>804652</v>
      </c>
      <c r="AW67">
        <f>ValProdTot!AW7</f>
        <v>790067</v>
      </c>
      <c r="AX67">
        <f>ValProdTot!AX7</f>
        <v>815985</v>
      </c>
      <c r="AY67">
        <f>ValProdTot!AY7</f>
        <v>821264</v>
      </c>
      <c r="AZ67">
        <f>ValProdTot!AZ7</f>
        <v>839877</v>
      </c>
      <c r="BA67">
        <f>ValProdTot!BA7</f>
        <v>876230</v>
      </c>
      <c r="BB67">
        <f>ValProdTot!BB7</f>
        <v>902731</v>
      </c>
      <c r="BC67">
        <f>ValProdTot!BC7</f>
        <v>925839</v>
      </c>
    </row>
    <row r="68" spans="1:55" x14ac:dyDescent="0.2">
      <c r="A68">
        <f>VLOOKUP(C68,SelectCntr!$A$2:$C$52,3,0)</f>
        <v>1</v>
      </c>
      <c r="B68" t="str">
        <f>ValProdTot!B8</f>
        <v>Chad</v>
      </c>
      <c r="C68">
        <f>ValProdTot!C8</f>
        <v>39</v>
      </c>
      <c r="D68" t="str">
        <f>ValProdTot!D8</f>
        <v>Chad</v>
      </c>
      <c r="E68">
        <f>ValProdTot!E8</f>
        <v>152</v>
      </c>
      <c r="F68" t="str">
        <f>ValProdTot!F8</f>
        <v>Gross Production Value (constant 2004-2006 1000 I$)</v>
      </c>
      <c r="G68">
        <f>ValProdTot!G8</f>
        <v>564090</v>
      </c>
      <c r="H68">
        <f>ValProdTot!H8</f>
        <v>615446</v>
      </c>
      <c r="I68">
        <f>ValProdTot!I8</f>
        <v>657802</v>
      </c>
      <c r="J68">
        <f>ValProdTot!J8</f>
        <v>642306</v>
      </c>
      <c r="K68">
        <f>ValProdTot!K8</f>
        <v>624718</v>
      </c>
      <c r="L68">
        <f>ValProdTot!L8</f>
        <v>651857</v>
      </c>
      <c r="M68">
        <f>ValProdTot!M8</f>
        <v>634128</v>
      </c>
      <c r="N68">
        <f>ValProdTot!N8</f>
        <v>686211</v>
      </c>
      <c r="O68">
        <f>ValProdTot!O8</f>
        <v>659065</v>
      </c>
      <c r="P68">
        <f>ValProdTot!P8</f>
        <v>629379</v>
      </c>
      <c r="Q68">
        <f>ValProdTot!Q8</f>
        <v>631839</v>
      </c>
      <c r="R68">
        <f>ValProdTot!R8</f>
        <v>602105</v>
      </c>
      <c r="S68">
        <f>ValProdTot!S8</f>
        <v>568787</v>
      </c>
      <c r="T68">
        <f>ValProdTot!T8</f>
        <v>596053</v>
      </c>
      <c r="U68">
        <f>ValProdTot!U8</f>
        <v>646402</v>
      </c>
      <c r="V68">
        <f>ValProdTot!V8</f>
        <v>648811</v>
      </c>
      <c r="W68">
        <f>ValProdTot!W8</f>
        <v>651769</v>
      </c>
      <c r="X68">
        <f>ValProdTot!X8</f>
        <v>688832</v>
      </c>
      <c r="Y68">
        <f>ValProdTot!Y8</f>
        <v>668950</v>
      </c>
      <c r="Z68">
        <f>ValProdTot!Z8</f>
        <v>685743</v>
      </c>
      <c r="AA68">
        <f>ValProdTot!AA8</f>
        <v>656659</v>
      </c>
      <c r="AB68">
        <f>ValProdTot!AB8</f>
        <v>688300</v>
      </c>
      <c r="AC68">
        <f>ValProdTot!AC8</f>
        <v>738833</v>
      </c>
      <c r="AD68">
        <f>ValProdTot!AD8</f>
        <v>605440</v>
      </c>
      <c r="AE68">
        <f>ValProdTot!AE8</f>
        <v>716050</v>
      </c>
      <c r="AF68">
        <f>ValProdTot!AF8</f>
        <v>723000</v>
      </c>
      <c r="AG68">
        <f>ValProdTot!AG8</f>
        <v>743572</v>
      </c>
      <c r="AH68">
        <f>ValProdTot!AH8</f>
        <v>837080</v>
      </c>
      <c r="AI68">
        <f>ValProdTot!AI8</f>
        <v>839852</v>
      </c>
      <c r="AJ68">
        <f>ValProdTot!AJ8</f>
        <v>833582</v>
      </c>
      <c r="AK68">
        <f>ValProdTot!AK8</f>
        <v>968169</v>
      </c>
      <c r="AL68">
        <f>ValProdTot!AL8</f>
        <v>940382</v>
      </c>
      <c r="AM68">
        <f>ValProdTot!AM8</f>
        <v>808608</v>
      </c>
      <c r="AN68">
        <f>ValProdTot!AN8</f>
        <v>978169</v>
      </c>
      <c r="AO68">
        <f>ValProdTot!AO8</f>
        <v>985197</v>
      </c>
      <c r="AP68">
        <f>ValProdTot!AP8</f>
        <v>1050189</v>
      </c>
      <c r="AQ68">
        <f>ValProdTot!AQ8</f>
        <v>1184838</v>
      </c>
      <c r="AR68">
        <f>ValProdTot!AR8</f>
        <v>1270097</v>
      </c>
      <c r="AS68">
        <f>ValProdTot!AS8</f>
        <v>1195066</v>
      </c>
      <c r="AT68">
        <f>ValProdTot!AT8</f>
        <v>1113166</v>
      </c>
      <c r="AU68">
        <f>ValProdTot!AU8</f>
        <v>1303776</v>
      </c>
      <c r="AV68">
        <f>ValProdTot!AV8</f>
        <v>1295484</v>
      </c>
      <c r="AW68">
        <f>ValProdTot!AW8</f>
        <v>1346968</v>
      </c>
      <c r="AX68">
        <f>ValProdTot!AX8</f>
        <v>1347992</v>
      </c>
      <c r="AY68">
        <f>ValProdTot!AY8</f>
        <v>1476884</v>
      </c>
      <c r="AZ68">
        <f>ValProdTot!AZ8</f>
        <v>1435779</v>
      </c>
      <c r="BA68">
        <f>ValProdTot!BA8</f>
        <v>1359499</v>
      </c>
      <c r="BB68">
        <f>ValProdTot!BB8</f>
        <v>1458269</v>
      </c>
      <c r="BC68">
        <f>ValProdTot!BC8</f>
        <v>1520848</v>
      </c>
    </row>
    <row r="69" spans="1:55" x14ac:dyDescent="0.2">
      <c r="A69">
        <f>VLOOKUP(C69,SelectCntr!$A$2:$C$52,3,0)</f>
        <v>2</v>
      </c>
      <c r="B69" t="str">
        <f>ValProdTot!B9</f>
        <v>Comoros</v>
      </c>
      <c r="C69">
        <f>ValProdTot!C9</f>
        <v>45</v>
      </c>
      <c r="D69" t="str">
        <f>ValProdTot!D9</f>
        <v>Comoros</v>
      </c>
      <c r="E69">
        <f>ValProdTot!E9</f>
        <v>152</v>
      </c>
      <c r="F69" t="str">
        <f>ValProdTot!F9</f>
        <v>Gross Production Value (constant 2004-2006 1000 I$)</v>
      </c>
      <c r="G69">
        <f>ValProdTot!G9</f>
        <v>27767</v>
      </c>
      <c r="H69">
        <f>ValProdTot!H9</f>
        <v>27839</v>
      </c>
      <c r="I69">
        <f>ValProdTot!I9</f>
        <v>30927</v>
      </c>
      <c r="J69">
        <f>ValProdTot!J9</f>
        <v>31245</v>
      </c>
      <c r="K69">
        <f>ValProdTot!K9</f>
        <v>31836</v>
      </c>
      <c r="L69">
        <f>ValProdTot!L9</f>
        <v>32412</v>
      </c>
      <c r="M69">
        <f>ValProdTot!M9</f>
        <v>32741</v>
      </c>
      <c r="N69">
        <f>ValProdTot!N9</f>
        <v>33092</v>
      </c>
      <c r="O69">
        <f>ValProdTot!O9</f>
        <v>34660</v>
      </c>
      <c r="P69">
        <f>ValProdTot!P9</f>
        <v>33578</v>
      </c>
      <c r="Q69">
        <f>ValProdTot!Q9</f>
        <v>34581</v>
      </c>
      <c r="R69">
        <f>ValProdTot!R9</f>
        <v>34318</v>
      </c>
      <c r="S69">
        <f>ValProdTot!S9</f>
        <v>34324</v>
      </c>
      <c r="T69">
        <f>ValProdTot!T9</f>
        <v>36758</v>
      </c>
      <c r="U69">
        <f>ValProdTot!U9</f>
        <v>36881</v>
      </c>
      <c r="V69">
        <f>ValProdTot!V9</f>
        <v>36813</v>
      </c>
      <c r="W69">
        <f>ValProdTot!W9</f>
        <v>39017</v>
      </c>
      <c r="X69">
        <f>ValProdTot!X9</f>
        <v>39384</v>
      </c>
      <c r="Y69">
        <f>ValProdTot!Y9</f>
        <v>39335</v>
      </c>
      <c r="Z69">
        <f>ValProdTot!Z9</f>
        <v>40167</v>
      </c>
      <c r="AA69">
        <f>ValProdTot!AA9</f>
        <v>37680</v>
      </c>
      <c r="AB69">
        <f>ValProdTot!AB9</f>
        <v>40619</v>
      </c>
      <c r="AC69">
        <f>ValProdTot!AC9</f>
        <v>41548</v>
      </c>
      <c r="AD69">
        <f>ValProdTot!AD9</f>
        <v>39384</v>
      </c>
      <c r="AE69">
        <f>ValProdTot!AE9</f>
        <v>41079</v>
      </c>
      <c r="AF69">
        <f>ValProdTot!AF9</f>
        <v>42912</v>
      </c>
      <c r="AG69">
        <f>ValProdTot!AG9</f>
        <v>46261</v>
      </c>
      <c r="AH69">
        <f>ValProdTot!AH9</f>
        <v>47908</v>
      </c>
      <c r="AI69">
        <f>ValProdTot!AI9</f>
        <v>48067</v>
      </c>
      <c r="AJ69">
        <f>ValProdTot!AJ9</f>
        <v>51978</v>
      </c>
      <c r="AK69">
        <f>ValProdTot!AK9</f>
        <v>52666</v>
      </c>
      <c r="AL69">
        <f>ValProdTot!AL9</f>
        <v>54553</v>
      </c>
      <c r="AM69">
        <f>ValProdTot!AM9</f>
        <v>56590</v>
      </c>
      <c r="AN69">
        <f>ValProdTot!AN9</f>
        <v>56746</v>
      </c>
      <c r="AO69">
        <f>ValProdTot!AO9</f>
        <v>57093</v>
      </c>
      <c r="AP69">
        <f>ValProdTot!AP9</f>
        <v>58570</v>
      </c>
      <c r="AQ69">
        <f>ValProdTot!AQ9</f>
        <v>57799</v>
      </c>
      <c r="AR69">
        <f>ValProdTot!AR9</f>
        <v>61193</v>
      </c>
      <c r="AS69">
        <f>ValProdTot!AS9</f>
        <v>62477</v>
      </c>
      <c r="AT69">
        <f>ValProdTot!AT9</f>
        <v>64144</v>
      </c>
      <c r="AU69">
        <f>ValProdTot!AU9</f>
        <v>65588</v>
      </c>
      <c r="AV69">
        <f>ValProdTot!AV9</f>
        <v>65207</v>
      </c>
      <c r="AW69">
        <f>ValProdTot!AW9</f>
        <v>68003</v>
      </c>
      <c r="AX69">
        <f>ValProdTot!AX9</f>
        <v>75067</v>
      </c>
      <c r="AY69">
        <f>ValProdTot!AY9</f>
        <v>66830</v>
      </c>
      <c r="AZ69">
        <f>ValProdTot!AZ9</f>
        <v>69558</v>
      </c>
      <c r="BA69">
        <f>ValProdTot!BA9</f>
        <v>68454</v>
      </c>
      <c r="BB69">
        <f>ValProdTot!BB9</f>
        <v>67547</v>
      </c>
      <c r="BC69">
        <f>ValProdTot!BC9</f>
        <v>67276</v>
      </c>
    </row>
    <row r="70" spans="1:55" x14ac:dyDescent="0.2">
      <c r="A70">
        <f>VLOOKUP(C70,SelectCntr!$A$2:$C$52,3,0)</f>
        <v>1</v>
      </c>
      <c r="B70" t="str">
        <f>ValProdTot!B10</f>
        <v>Congo</v>
      </c>
      <c r="C70">
        <f>ValProdTot!C10</f>
        <v>46</v>
      </c>
      <c r="D70" t="str">
        <f>ValProdTot!D10</f>
        <v>Congo</v>
      </c>
      <c r="E70">
        <f>ValProdTot!E10</f>
        <v>152</v>
      </c>
      <c r="F70" t="str">
        <f>ValProdTot!F10</f>
        <v>Gross Production Value (constant 2004-2006 1000 I$)</v>
      </c>
      <c r="G70">
        <f>ValProdTot!G10</f>
        <v>129911</v>
      </c>
      <c r="H70">
        <f>ValProdTot!H10</f>
        <v>133164</v>
      </c>
      <c r="I70">
        <f>ValProdTot!I10</f>
        <v>135749</v>
      </c>
      <c r="J70">
        <f>ValProdTot!J10</f>
        <v>140739</v>
      </c>
      <c r="K70">
        <f>ValProdTot!K10</f>
        <v>146082</v>
      </c>
      <c r="L70">
        <f>ValProdTot!L10</f>
        <v>149257</v>
      </c>
      <c r="M70">
        <f>ValProdTot!M10</f>
        <v>161125</v>
      </c>
      <c r="N70">
        <f>ValProdTot!N10</f>
        <v>160768</v>
      </c>
      <c r="O70">
        <f>ValProdTot!O10</f>
        <v>159248</v>
      </c>
      <c r="P70">
        <f>ValProdTot!P10</f>
        <v>158910</v>
      </c>
      <c r="Q70">
        <f>ValProdTot!Q10</f>
        <v>163184</v>
      </c>
      <c r="R70">
        <f>ValProdTot!R10</f>
        <v>157223</v>
      </c>
      <c r="S70">
        <f>ValProdTot!S10</f>
        <v>162143</v>
      </c>
      <c r="T70">
        <f>ValProdTot!T10</f>
        <v>157185</v>
      </c>
      <c r="U70">
        <f>ValProdTot!U10</f>
        <v>161654</v>
      </c>
      <c r="V70">
        <f>ValProdTot!V10</f>
        <v>165631</v>
      </c>
      <c r="W70">
        <f>ValProdTot!W10</f>
        <v>169363</v>
      </c>
      <c r="X70">
        <f>ValProdTot!X10</f>
        <v>167192</v>
      </c>
      <c r="Y70">
        <f>ValProdTot!Y10</f>
        <v>171695</v>
      </c>
      <c r="Z70">
        <f>ValProdTot!Z10</f>
        <v>175305</v>
      </c>
      <c r="AA70">
        <f>ValProdTot!AA10</f>
        <v>182301</v>
      </c>
      <c r="AB70">
        <f>ValProdTot!AB10</f>
        <v>190768</v>
      </c>
      <c r="AC70">
        <f>ValProdTot!AC10</f>
        <v>189344</v>
      </c>
      <c r="AD70">
        <f>ValProdTot!AD10</f>
        <v>195702</v>
      </c>
      <c r="AE70">
        <f>ValProdTot!AE10</f>
        <v>204932</v>
      </c>
      <c r="AF70">
        <f>ValProdTot!AF10</f>
        <v>200772</v>
      </c>
      <c r="AG70">
        <f>ValProdTot!AG10</f>
        <v>205253</v>
      </c>
      <c r="AH70">
        <f>ValProdTot!AH10</f>
        <v>211630</v>
      </c>
      <c r="AI70">
        <f>ValProdTot!AI10</f>
        <v>208083</v>
      </c>
      <c r="AJ70">
        <f>ValProdTot!AJ10</f>
        <v>208024</v>
      </c>
      <c r="AK70">
        <f>ValProdTot!AK10</f>
        <v>201577</v>
      </c>
      <c r="AL70">
        <f>ValProdTot!AL10</f>
        <v>205962</v>
      </c>
      <c r="AM70">
        <f>ValProdTot!AM10</f>
        <v>210253</v>
      </c>
      <c r="AN70">
        <f>ValProdTot!AN10</f>
        <v>223443</v>
      </c>
      <c r="AO70">
        <f>ValProdTot!AO10</f>
        <v>241559</v>
      </c>
      <c r="AP70">
        <f>ValProdTot!AP10</f>
        <v>250050</v>
      </c>
      <c r="AQ70">
        <f>ValProdTot!AQ10</f>
        <v>251504</v>
      </c>
      <c r="AR70">
        <f>ValProdTot!AR10</f>
        <v>251300</v>
      </c>
      <c r="AS70">
        <f>ValProdTot!AS10</f>
        <v>270012</v>
      </c>
      <c r="AT70">
        <f>ValProdTot!AT10</f>
        <v>275129</v>
      </c>
      <c r="AU70">
        <f>ValProdTot!AU10</f>
        <v>279523</v>
      </c>
      <c r="AV70">
        <f>ValProdTot!AV10</f>
        <v>289058</v>
      </c>
      <c r="AW70">
        <f>ValProdTot!AW10</f>
        <v>296090</v>
      </c>
      <c r="AX70">
        <f>ValProdTot!AX10</f>
        <v>315883</v>
      </c>
      <c r="AY70">
        <f>ValProdTot!AY10</f>
        <v>325508</v>
      </c>
      <c r="AZ70">
        <f>ValProdTot!AZ10</f>
        <v>345462</v>
      </c>
      <c r="BA70">
        <f>ValProdTot!BA10</f>
        <v>331470</v>
      </c>
      <c r="BB70">
        <f>ValProdTot!BB10</f>
        <v>349099</v>
      </c>
      <c r="BC70">
        <f>ValProdTot!BC10</f>
        <v>381455</v>
      </c>
    </row>
    <row r="71" spans="1:55" x14ac:dyDescent="0.2">
      <c r="A71">
        <f>VLOOKUP(C71,SelectCntr!$A$2:$C$52,3,0)</f>
        <v>1</v>
      </c>
      <c r="B71" t="str">
        <f>ValProdTot!B11</f>
        <v>Benin</v>
      </c>
      <c r="C71">
        <f>ValProdTot!C11</f>
        <v>53</v>
      </c>
      <c r="D71" t="str">
        <f>ValProdTot!D11</f>
        <v>Benin</v>
      </c>
      <c r="E71">
        <f>ValProdTot!E11</f>
        <v>152</v>
      </c>
      <c r="F71" t="str">
        <f>ValProdTot!F11</f>
        <v>Gross Production Value (constant 2004-2006 1000 I$)</v>
      </c>
      <c r="G71">
        <f>ValProdTot!G11</f>
        <v>396354</v>
      </c>
      <c r="H71">
        <f>ValProdTot!H11</f>
        <v>369643</v>
      </c>
      <c r="I71">
        <f>ValProdTot!I11</f>
        <v>372733</v>
      </c>
      <c r="J71">
        <f>ValProdTot!J11</f>
        <v>391960</v>
      </c>
      <c r="K71">
        <f>ValProdTot!K11</f>
        <v>400970</v>
      </c>
      <c r="L71">
        <f>ValProdTot!L11</f>
        <v>390776</v>
      </c>
      <c r="M71">
        <f>ValProdTot!M11</f>
        <v>432736</v>
      </c>
      <c r="N71">
        <f>ValProdTot!N11</f>
        <v>461901</v>
      </c>
      <c r="O71">
        <f>ValProdTot!O11</f>
        <v>452247</v>
      </c>
      <c r="P71">
        <f>ValProdTot!P11</f>
        <v>466221</v>
      </c>
      <c r="Q71">
        <f>ValProdTot!Q11</f>
        <v>477215</v>
      </c>
      <c r="R71">
        <f>ValProdTot!R11</f>
        <v>476185</v>
      </c>
      <c r="S71">
        <f>ValProdTot!S11</f>
        <v>481894</v>
      </c>
      <c r="T71">
        <f>ValProdTot!T11</f>
        <v>448869</v>
      </c>
      <c r="U71">
        <f>ValProdTot!U11</f>
        <v>455658</v>
      </c>
      <c r="V71">
        <f>ValProdTot!V11</f>
        <v>518244</v>
      </c>
      <c r="W71">
        <f>ValProdTot!W11</f>
        <v>509349</v>
      </c>
      <c r="X71">
        <f>ValProdTot!X11</f>
        <v>555784</v>
      </c>
      <c r="Y71">
        <f>ValProdTot!Y11</f>
        <v>587269</v>
      </c>
      <c r="Z71">
        <f>ValProdTot!Z11</f>
        <v>561050</v>
      </c>
      <c r="AA71">
        <f>ValProdTot!AA11</f>
        <v>548898</v>
      </c>
      <c r="AB71">
        <f>ValProdTot!AB11</f>
        <v>565566</v>
      </c>
      <c r="AC71">
        <f>ValProdTot!AC11</f>
        <v>574697</v>
      </c>
      <c r="AD71">
        <f>ValProdTot!AD11</f>
        <v>725095</v>
      </c>
      <c r="AE71">
        <f>ValProdTot!AE11</f>
        <v>730066</v>
      </c>
      <c r="AF71">
        <f>ValProdTot!AF11</f>
        <v>784135</v>
      </c>
      <c r="AG71">
        <f>ValProdTot!AG11</f>
        <v>683316</v>
      </c>
      <c r="AH71">
        <f>ValProdTot!AH11</f>
        <v>818545</v>
      </c>
      <c r="AI71">
        <f>ValProdTot!AI11</f>
        <v>845811</v>
      </c>
      <c r="AJ71">
        <f>ValProdTot!AJ11</f>
        <v>897478</v>
      </c>
      <c r="AK71">
        <f>ValProdTot!AK11</f>
        <v>981347</v>
      </c>
      <c r="AL71">
        <f>ValProdTot!AL11</f>
        <v>982702</v>
      </c>
      <c r="AM71">
        <f>ValProdTot!AM11</f>
        <v>1096002</v>
      </c>
      <c r="AN71">
        <f>ValProdTot!AN11</f>
        <v>1126623</v>
      </c>
      <c r="AO71">
        <f>ValProdTot!AO11</f>
        <v>1231100</v>
      </c>
      <c r="AP71">
        <f>ValProdTot!AP11</f>
        <v>1370272</v>
      </c>
      <c r="AQ71">
        <f>ValProdTot!AQ11</f>
        <v>1444316</v>
      </c>
      <c r="AR71">
        <f>ValProdTot!AR11</f>
        <v>1474479</v>
      </c>
      <c r="AS71">
        <f>ValProdTot!AS11</f>
        <v>1531261</v>
      </c>
      <c r="AT71">
        <f>ValProdTot!AT11</f>
        <v>1631567</v>
      </c>
      <c r="AU71">
        <f>ValProdTot!AU11</f>
        <v>1643385</v>
      </c>
      <c r="AV71">
        <f>ValProdTot!AV11</f>
        <v>1786515</v>
      </c>
      <c r="AW71">
        <f>ValProdTot!AW11</f>
        <v>1844563</v>
      </c>
      <c r="AX71">
        <f>ValProdTot!AX11</f>
        <v>1936413</v>
      </c>
      <c r="AY71">
        <f>ValProdTot!AY11</f>
        <v>1873476</v>
      </c>
      <c r="AZ71">
        <f>ValProdTot!AZ11</f>
        <v>1741419</v>
      </c>
      <c r="BA71">
        <f>ValProdTot!BA11</f>
        <v>1802403</v>
      </c>
      <c r="BB71">
        <f>ValProdTot!BB11</f>
        <v>2108012</v>
      </c>
      <c r="BC71">
        <f>ValProdTot!BC11</f>
        <v>2118537</v>
      </c>
    </row>
    <row r="72" spans="1:55" x14ac:dyDescent="0.2">
      <c r="A72">
        <f>VLOOKUP(C72,SelectCntr!$A$2:$C$52,3,0)</f>
        <v>1</v>
      </c>
      <c r="B72" t="str">
        <f>ValProdTot!B12</f>
        <v>Equatorial Guinea</v>
      </c>
      <c r="C72">
        <f>ValProdTot!C12</f>
        <v>61</v>
      </c>
      <c r="D72" t="str">
        <f>ValProdTot!D12</f>
        <v>Equatorial Guinea</v>
      </c>
      <c r="E72">
        <f>ValProdTot!E12</f>
        <v>152</v>
      </c>
      <c r="F72" t="str">
        <f>ValProdTot!F12</f>
        <v>Gross Production Value (constant 2004-2006 1000 I$)</v>
      </c>
      <c r="G72">
        <f>ValProdTot!G12</f>
        <v>46581</v>
      </c>
      <c r="H72">
        <f>ValProdTot!H12</f>
        <v>53641</v>
      </c>
      <c r="I72">
        <f>ValProdTot!I12</f>
        <v>54123</v>
      </c>
      <c r="J72">
        <f>ValProdTot!J12</f>
        <v>58459</v>
      </c>
      <c r="K72">
        <f>ValProdTot!K12</f>
        <v>57150</v>
      </c>
      <c r="L72">
        <f>ValProdTot!L12</f>
        <v>59830</v>
      </c>
      <c r="M72">
        <f>ValProdTot!M12</f>
        <v>57451</v>
      </c>
      <c r="N72">
        <f>ValProdTot!N12</f>
        <v>61165</v>
      </c>
      <c r="O72">
        <f>ValProdTot!O12</f>
        <v>50732</v>
      </c>
      <c r="P72">
        <f>ValProdTot!P12</f>
        <v>58152</v>
      </c>
      <c r="Q72">
        <f>ValProdTot!Q12</f>
        <v>44274</v>
      </c>
      <c r="R72">
        <f>ValProdTot!R12</f>
        <v>30903</v>
      </c>
      <c r="S72">
        <f>ValProdTot!S12</f>
        <v>32330</v>
      </c>
      <c r="T72">
        <f>ValProdTot!T12</f>
        <v>32790</v>
      </c>
      <c r="U72">
        <f>ValProdTot!U12</f>
        <v>27943</v>
      </c>
      <c r="V72">
        <f>ValProdTot!V12</f>
        <v>24085</v>
      </c>
      <c r="W72">
        <f>ValProdTot!W12</f>
        <v>23575</v>
      </c>
      <c r="X72">
        <f>ValProdTot!X12</f>
        <v>24300</v>
      </c>
      <c r="Y72">
        <f>ValProdTot!Y12</f>
        <v>24963</v>
      </c>
      <c r="Z72">
        <f>ValProdTot!Z12</f>
        <v>27290</v>
      </c>
      <c r="AA72">
        <f>ValProdTot!AA12</f>
        <v>30283</v>
      </c>
      <c r="AB72">
        <f>ValProdTot!AB12</f>
        <v>27800</v>
      </c>
      <c r="AC72">
        <f>ValProdTot!AC12</f>
        <v>28215</v>
      </c>
      <c r="AD72">
        <f>ValProdTot!AD12</f>
        <v>29786</v>
      </c>
      <c r="AE72">
        <f>ValProdTot!AE12</f>
        <v>29302</v>
      </c>
      <c r="AF72">
        <f>ValProdTot!AF12</f>
        <v>29962</v>
      </c>
      <c r="AG72">
        <f>ValProdTot!AG12</f>
        <v>32405</v>
      </c>
      <c r="AH72">
        <f>ValProdTot!AH12</f>
        <v>32349</v>
      </c>
      <c r="AI72">
        <f>ValProdTot!AI12</f>
        <v>30687</v>
      </c>
      <c r="AJ72">
        <f>ValProdTot!AJ12</f>
        <v>39175</v>
      </c>
      <c r="AK72">
        <f>ValProdTot!AK12</f>
        <v>38081</v>
      </c>
      <c r="AL72">
        <f>ValProdTot!AL12</f>
        <v>36536</v>
      </c>
      <c r="AM72">
        <f>ValProdTot!AM12</f>
        <v>33611</v>
      </c>
      <c r="AN72">
        <f>ValProdTot!AN12</f>
        <v>35800</v>
      </c>
      <c r="AO72">
        <f>ValProdTot!AO12</f>
        <v>36740</v>
      </c>
      <c r="AP72">
        <f>ValProdTot!AP12</f>
        <v>37610</v>
      </c>
      <c r="AQ72">
        <f>ValProdTot!AQ12</f>
        <v>37439</v>
      </c>
      <c r="AR72">
        <f>ValProdTot!AR12</f>
        <v>36581</v>
      </c>
      <c r="AS72">
        <f>ValProdTot!AS12</f>
        <v>37609</v>
      </c>
      <c r="AT72">
        <f>ValProdTot!AT12</f>
        <v>39095</v>
      </c>
      <c r="AU72">
        <f>ValProdTot!AU12</f>
        <v>39283</v>
      </c>
      <c r="AV72">
        <f>ValProdTot!AV12</f>
        <v>38316</v>
      </c>
      <c r="AW72">
        <f>ValProdTot!AW12</f>
        <v>39840</v>
      </c>
      <c r="AX72">
        <f>ValProdTot!AX12</f>
        <v>40452</v>
      </c>
      <c r="AY72">
        <f>ValProdTot!AY12</f>
        <v>42129</v>
      </c>
      <c r="AZ72">
        <f>ValProdTot!AZ12</f>
        <v>43264</v>
      </c>
      <c r="BA72">
        <f>ValProdTot!BA12</f>
        <v>47021</v>
      </c>
      <c r="BB72">
        <f>ValProdTot!BB12</f>
        <v>45726</v>
      </c>
      <c r="BC72">
        <f>ValProdTot!BC12</f>
        <v>46417</v>
      </c>
    </row>
    <row r="73" spans="1:55" x14ac:dyDescent="0.2">
      <c r="A73">
        <f>VLOOKUP(C73,SelectCntr!$A$2:$C$52,3,0)</f>
        <v>2</v>
      </c>
      <c r="B73" t="str">
        <f>ValProdTot!B13</f>
        <v>Ethiopia PDR</v>
      </c>
      <c r="C73">
        <f>ValProdTot!C13</f>
        <v>62</v>
      </c>
      <c r="D73" t="str">
        <f>ValProdTot!D13</f>
        <v>Ethiopia PDR</v>
      </c>
      <c r="E73">
        <f>ValProdTot!E13</f>
        <v>152</v>
      </c>
      <c r="F73" t="str">
        <f>ValProdTot!F13</f>
        <v>Gross Production Value (constant 2004-2006 1000 I$)</v>
      </c>
      <c r="G73">
        <f>ValProdTot!G13</f>
        <v>3057456</v>
      </c>
      <c r="H73">
        <f>ValProdTot!H13</f>
        <v>3127866</v>
      </c>
      <c r="I73">
        <f>ValProdTot!I13</f>
        <v>3161027</v>
      </c>
      <c r="J73">
        <f>ValProdTot!J13</f>
        <v>3262286</v>
      </c>
      <c r="K73">
        <f>ValProdTot!K13</f>
        <v>3297421</v>
      </c>
      <c r="L73">
        <f>ValProdTot!L13</f>
        <v>3376592</v>
      </c>
      <c r="M73">
        <f>ValProdTot!M13</f>
        <v>3462465</v>
      </c>
      <c r="N73">
        <f>ValProdTot!N13</f>
        <v>3520113</v>
      </c>
      <c r="O73">
        <f>ValProdTot!O13</f>
        <v>3635360</v>
      </c>
      <c r="P73">
        <f>ValProdTot!P13</f>
        <v>3743079</v>
      </c>
      <c r="Q73">
        <f>ValProdTot!Q13</f>
        <v>3645319</v>
      </c>
      <c r="R73">
        <f>ValProdTot!R13</f>
        <v>3647195</v>
      </c>
      <c r="S73">
        <f>ValProdTot!S13</f>
        <v>3557343</v>
      </c>
      <c r="T73">
        <f>ValProdTot!T13</f>
        <v>3516084</v>
      </c>
      <c r="U73">
        <f>ValProdTot!U13</f>
        <v>3397014</v>
      </c>
      <c r="V73">
        <f>ValProdTot!V13</f>
        <v>3593347</v>
      </c>
      <c r="W73">
        <f>ValProdTot!W13</f>
        <v>3659681</v>
      </c>
      <c r="X73">
        <f>ValProdTot!X13</f>
        <v>3634583</v>
      </c>
      <c r="Y73">
        <f>ValProdTot!Y13</f>
        <v>3972819</v>
      </c>
      <c r="Z73">
        <f>ValProdTot!Z13</f>
        <v>4333812</v>
      </c>
      <c r="AA73">
        <f>ValProdTot!AA13</f>
        <v>4233108</v>
      </c>
      <c r="AB73">
        <f>ValProdTot!AB13</f>
        <v>4230335</v>
      </c>
      <c r="AC73">
        <f>ValProdTot!AC13</f>
        <v>4514887</v>
      </c>
      <c r="AD73">
        <f>ValProdTot!AD13</f>
        <v>4089763</v>
      </c>
      <c r="AE73">
        <f>ValProdTot!AE13</f>
        <v>3915323</v>
      </c>
      <c r="AF73">
        <f>ValProdTot!AF13</f>
        <v>4366074</v>
      </c>
      <c r="AG73">
        <f>ValProdTot!AG13</f>
        <v>4208193</v>
      </c>
      <c r="AH73">
        <f>ValProdTot!AH13</f>
        <v>4349090</v>
      </c>
      <c r="AI73">
        <f>ValProdTot!AI13</f>
        <v>4450662</v>
      </c>
      <c r="AJ73">
        <f>ValProdTot!AJ13</f>
        <v>4607104</v>
      </c>
      <c r="AK73">
        <f>ValProdTot!AK13</f>
        <v>4792816</v>
      </c>
      <c r="AL73">
        <f>ValProdTot!AL13</f>
        <v>4547863</v>
      </c>
      <c r="AM73">
        <f>ValProdTot!AM13</f>
        <v>0</v>
      </c>
      <c r="AN73">
        <f>ValProdTot!AN13</f>
        <v>0</v>
      </c>
      <c r="AO73">
        <f>ValProdTot!AO13</f>
        <v>0</v>
      </c>
      <c r="AP73">
        <f>ValProdTot!AP13</f>
        <v>0</v>
      </c>
      <c r="AQ73">
        <f>ValProdTot!AQ13</f>
        <v>0</v>
      </c>
      <c r="AR73">
        <f>ValProdTot!AR13</f>
        <v>0</v>
      </c>
      <c r="AS73">
        <f>ValProdTot!AS13</f>
        <v>0</v>
      </c>
      <c r="AT73">
        <f>ValProdTot!AT13</f>
        <v>0</v>
      </c>
      <c r="AU73">
        <f>ValProdTot!AU13</f>
        <v>0</v>
      </c>
      <c r="AV73">
        <f>ValProdTot!AV13</f>
        <v>0</v>
      </c>
      <c r="AW73">
        <f>ValProdTot!AW13</f>
        <v>0</v>
      </c>
      <c r="AX73">
        <f>ValProdTot!AX13</f>
        <v>0</v>
      </c>
      <c r="AY73">
        <f>ValProdTot!AY13</f>
        <v>0</v>
      </c>
      <c r="AZ73">
        <f>ValProdTot!AZ13</f>
        <v>0</v>
      </c>
      <c r="BA73">
        <f>ValProdTot!BA13</f>
        <v>0</v>
      </c>
      <c r="BB73">
        <f>ValProdTot!BB13</f>
        <v>0</v>
      </c>
      <c r="BC73">
        <f>ValProdTot!BC13</f>
        <v>0</v>
      </c>
    </row>
    <row r="74" spans="1:55" x14ac:dyDescent="0.2">
      <c r="A74">
        <f>VLOOKUP(C74,SelectCntr!$A$2:$C$52,3,0)</f>
        <v>2</v>
      </c>
      <c r="B74" t="str">
        <f>ValProdTot!B14</f>
        <v>Djibouti</v>
      </c>
      <c r="C74">
        <f>ValProdTot!C14</f>
        <v>72</v>
      </c>
      <c r="D74" t="str">
        <f>ValProdTot!D14</f>
        <v>Djibouti</v>
      </c>
      <c r="E74">
        <f>ValProdTot!E14</f>
        <v>152</v>
      </c>
      <c r="F74" t="str">
        <f>ValProdTot!F14</f>
        <v>Gross Production Value (constant 2004-2006 1000 I$)</v>
      </c>
      <c r="G74">
        <f>ValProdTot!G14</f>
        <v>7308</v>
      </c>
      <c r="H74">
        <f>ValProdTot!H14</f>
        <v>7501</v>
      </c>
      <c r="I74">
        <f>ValProdTot!I14</f>
        <v>7747</v>
      </c>
      <c r="J74">
        <f>ValProdTot!J14</f>
        <v>7917</v>
      </c>
      <c r="K74">
        <f>ValProdTot!K14</f>
        <v>8068</v>
      </c>
      <c r="L74">
        <f>ValProdTot!L14</f>
        <v>8736</v>
      </c>
      <c r="M74">
        <f>ValProdTot!M14</f>
        <v>9122</v>
      </c>
      <c r="N74">
        <f>ValProdTot!N14</f>
        <v>9808</v>
      </c>
      <c r="O74">
        <f>ValProdTot!O14</f>
        <v>10549</v>
      </c>
      <c r="P74">
        <f>ValProdTot!P14</f>
        <v>10954</v>
      </c>
      <c r="Q74">
        <f>ValProdTot!Q14</f>
        <v>11457</v>
      </c>
      <c r="R74">
        <f>ValProdTot!R14</f>
        <v>12069</v>
      </c>
      <c r="S74">
        <f>ValProdTot!S14</f>
        <v>12098</v>
      </c>
      <c r="T74">
        <f>ValProdTot!T14</f>
        <v>12908</v>
      </c>
      <c r="U74">
        <f>ValProdTot!U14</f>
        <v>13117</v>
      </c>
      <c r="V74">
        <f>ValProdTot!V14</f>
        <v>14720</v>
      </c>
      <c r="W74">
        <f>ValProdTot!W14</f>
        <v>14404</v>
      </c>
      <c r="X74">
        <f>ValProdTot!X14</f>
        <v>15202</v>
      </c>
      <c r="Y74">
        <f>ValProdTot!Y14</f>
        <v>19956</v>
      </c>
      <c r="Z74">
        <f>ValProdTot!Z14</f>
        <v>25473</v>
      </c>
      <c r="AA74">
        <f>ValProdTot!AA14</f>
        <v>24634</v>
      </c>
      <c r="AB74">
        <f>ValProdTot!AB14</f>
        <v>24806</v>
      </c>
      <c r="AC74">
        <f>ValProdTot!AC14</f>
        <v>28966</v>
      </c>
      <c r="AD74">
        <f>ValProdTot!AD14</f>
        <v>31806</v>
      </c>
      <c r="AE74">
        <f>ValProdTot!AE14</f>
        <v>37376</v>
      </c>
      <c r="AF74">
        <f>ValProdTot!AF14</f>
        <v>40315</v>
      </c>
      <c r="AG74">
        <f>ValProdTot!AG14</f>
        <v>41489</v>
      </c>
      <c r="AH74">
        <f>ValProdTot!AH14</f>
        <v>43178</v>
      </c>
      <c r="AI74">
        <f>ValProdTot!AI14</f>
        <v>52031</v>
      </c>
      <c r="AJ74">
        <f>ValProdTot!AJ14</f>
        <v>51017</v>
      </c>
      <c r="AK74">
        <f>ValProdTot!AK14</f>
        <v>38131</v>
      </c>
      <c r="AL74">
        <f>ValProdTot!AL14</f>
        <v>40260</v>
      </c>
      <c r="AM74">
        <f>ValProdTot!AM14</f>
        <v>38500</v>
      </c>
      <c r="AN74">
        <f>ValProdTot!AN14</f>
        <v>39926</v>
      </c>
      <c r="AO74">
        <f>ValProdTot!AO14</f>
        <v>42935</v>
      </c>
      <c r="AP74">
        <f>ValProdTot!AP14</f>
        <v>39008</v>
      </c>
      <c r="AQ74">
        <f>ValProdTot!AQ14</f>
        <v>40788</v>
      </c>
      <c r="AR74">
        <f>ValProdTot!AR14</f>
        <v>41859</v>
      </c>
      <c r="AS74">
        <f>ValProdTot!AS14</f>
        <v>42592</v>
      </c>
      <c r="AT74">
        <f>ValProdTot!AT14</f>
        <v>46234</v>
      </c>
      <c r="AU74">
        <f>ValProdTot!AU14</f>
        <v>46711</v>
      </c>
      <c r="AV74">
        <f>ValProdTot!AV14</f>
        <v>53278</v>
      </c>
      <c r="AW74">
        <f>ValProdTot!AW14</f>
        <v>52832</v>
      </c>
      <c r="AX74">
        <f>ValProdTot!AX14</f>
        <v>50871</v>
      </c>
      <c r="AY74">
        <f>ValProdTot!AY14</f>
        <v>51885</v>
      </c>
      <c r="AZ74">
        <f>ValProdTot!AZ14</f>
        <v>59994</v>
      </c>
      <c r="BA74">
        <f>ValProdTot!BA14</f>
        <v>69448</v>
      </c>
      <c r="BB74">
        <f>ValProdTot!BB14</f>
        <v>68592</v>
      </c>
      <c r="BC74">
        <f>ValProdTot!BC14</f>
        <v>53489</v>
      </c>
    </row>
    <row r="75" spans="1:55" x14ac:dyDescent="0.2">
      <c r="A75">
        <f>VLOOKUP(C75,SelectCntr!$A$2:$C$52,3,0)</f>
        <v>1</v>
      </c>
      <c r="B75" t="str">
        <f>ValProdTot!B15</f>
        <v>Gabon</v>
      </c>
      <c r="C75">
        <f>ValProdTot!C15</f>
        <v>74</v>
      </c>
      <c r="D75" t="str">
        <f>ValProdTot!D15</f>
        <v>Gabon</v>
      </c>
      <c r="E75">
        <f>ValProdTot!E15</f>
        <v>152</v>
      </c>
      <c r="F75" t="str">
        <f>ValProdTot!F15</f>
        <v>Gross Production Value (constant 2004-2006 1000 I$)</v>
      </c>
      <c r="G75">
        <f>ValProdTot!G15</f>
        <v>101991</v>
      </c>
      <c r="H75">
        <f>ValProdTot!H15</f>
        <v>104896</v>
      </c>
      <c r="I75">
        <f>ValProdTot!I15</f>
        <v>105420</v>
      </c>
      <c r="J75">
        <f>ValProdTot!J15</f>
        <v>106632</v>
      </c>
      <c r="K75">
        <f>ValProdTot!K15</f>
        <v>108336</v>
      </c>
      <c r="L75">
        <f>ValProdTot!L15</f>
        <v>110498</v>
      </c>
      <c r="M75">
        <f>ValProdTot!M15</f>
        <v>112346</v>
      </c>
      <c r="N75">
        <f>ValProdTot!N15</f>
        <v>116174</v>
      </c>
      <c r="O75">
        <f>ValProdTot!O15</f>
        <v>115730</v>
      </c>
      <c r="P75">
        <f>ValProdTot!P15</f>
        <v>119182</v>
      </c>
      <c r="Q75">
        <f>ValProdTot!Q15</f>
        <v>122145</v>
      </c>
      <c r="R75">
        <f>ValProdTot!R15</f>
        <v>124330</v>
      </c>
      <c r="S75">
        <f>ValProdTot!S15</f>
        <v>127149</v>
      </c>
      <c r="T75">
        <f>ValProdTot!T15</f>
        <v>129352</v>
      </c>
      <c r="U75">
        <f>ValProdTot!U15</f>
        <v>130202</v>
      </c>
      <c r="V75">
        <f>ValProdTot!V15</f>
        <v>134291</v>
      </c>
      <c r="W75">
        <f>ValProdTot!W15</f>
        <v>144946</v>
      </c>
      <c r="X75">
        <f>ValProdTot!X15</f>
        <v>154176</v>
      </c>
      <c r="Y75">
        <f>ValProdTot!Y15</f>
        <v>160845</v>
      </c>
      <c r="Z75">
        <f>ValProdTot!Z15</f>
        <v>167506</v>
      </c>
      <c r="AA75">
        <f>ValProdTot!AA15</f>
        <v>163968</v>
      </c>
      <c r="AB75">
        <f>ValProdTot!AB15</f>
        <v>167969</v>
      </c>
      <c r="AC75">
        <f>ValProdTot!AC15</f>
        <v>172517</v>
      </c>
      <c r="AD75">
        <f>ValProdTot!AD15</f>
        <v>176063</v>
      </c>
      <c r="AE75">
        <f>ValProdTot!AE15</f>
        <v>177563</v>
      </c>
      <c r="AF75">
        <f>ValProdTot!AF15</f>
        <v>185531</v>
      </c>
      <c r="AG75">
        <f>ValProdTot!AG15</f>
        <v>188694</v>
      </c>
      <c r="AH75">
        <f>ValProdTot!AH15</f>
        <v>197480</v>
      </c>
      <c r="AI75">
        <f>ValProdTot!AI15</f>
        <v>199577</v>
      </c>
      <c r="AJ75">
        <f>ValProdTot!AJ15</f>
        <v>200203</v>
      </c>
      <c r="AK75">
        <f>ValProdTot!AK15</f>
        <v>221020</v>
      </c>
      <c r="AL75">
        <f>ValProdTot!AL15</f>
        <v>214734</v>
      </c>
      <c r="AM75">
        <f>ValProdTot!AM15</f>
        <v>210581</v>
      </c>
      <c r="AN75">
        <f>ValProdTot!AN15</f>
        <v>215175</v>
      </c>
      <c r="AO75">
        <f>ValProdTot!AO15</f>
        <v>216450</v>
      </c>
      <c r="AP75">
        <f>ValProdTot!AP15</f>
        <v>227607</v>
      </c>
      <c r="AQ75">
        <f>ValProdTot!AQ15</f>
        <v>234607</v>
      </c>
      <c r="AR75">
        <f>ValProdTot!AR15</f>
        <v>243375</v>
      </c>
      <c r="AS75">
        <f>ValProdTot!AS15</f>
        <v>242974</v>
      </c>
      <c r="AT75">
        <f>ValProdTot!AT15</f>
        <v>248464</v>
      </c>
      <c r="AU75">
        <f>ValProdTot!AU15</f>
        <v>242353</v>
      </c>
      <c r="AV75">
        <f>ValProdTot!AV15</f>
        <v>244403</v>
      </c>
      <c r="AW75">
        <f>ValProdTot!AW15</f>
        <v>245672</v>
      </c>
      <c r="AX75">
        <f>ValProdTot!AX15</f>
        <v>245634</v>
      </c>
      <c r="AY75">
        <f>ValProdTot!AY15</f>
        <v>249015</v>
      </c>
      <c r="AZ75">
        <f>ValProdTot!AZ15</f>
        <v>249754</v>
      </c>
      <c r="BA75">
        <f>ValProdTot!BA15</f>
        <v>251631</v>
      </c>
      <c r="BB75">
        <f>ValProdTot!BB15</f>
        <v>257005</v>
      </c>
      <c r="BC75">
        <f>ValProdTot!BC15</f>
        <v>283932</v>
      </c>
    </row>
    <row r="76" spans="1:55" x14ac:dyDescent="0.2">
      <c r="A76">
        <f>VLOOKUP(C76,SelectCntr!$A$2:$C$52,3,0)</f>
        <v>1</v>
      </c>
      <c r="B76" t="str">
        <f>ValProdTot!B16</f>
        <v>Gambia</v>
      </c>
      <c r="C76">
        <f>ValProdTot!C16</f>
        <v>75</v>
      </c>
      <c r="D76" t="str">
        <f>ValProdTot!D16</f>
        <v>Gambia</v>
      </c>
      <c r="E76">
        <f>ValProdTot!E16</f>
        <v>152</v>
      </c>
      <c r="F76" t="str">
        <f>ValProdTot!F16</f>
        <v>Gross Production Value (constant 2004-2006 1000 I$)</v>
      </c>
      <c r="G76">
        <f>ValProdTot!G16</f>
        <v>82443</v>
      </c>
      <c r="H76">
        <f>ValProdTot!H16</f>
        <v>84284</v>
      </c>
      <c r="I76">
        <f>ValProdTot!I16</f>
        <v>84474</v>
      </c>
      <c r="J76">
        <f>ValProdTot!J16</f>
        <v>87575</v>
      </c>
      <c r="K76">
        <f>ValProdTot!K16</f>
        <v>95609</v>
      </c>
      <c r="L76">
        <f>ValProdTot!L16</f>
        <v>102242</v>
      </c>
      <c r="M76">
        <f>ValProdTot!M16</f>
        <v>93633</v>
      </c>
      <c r="N76">
        <f>ValProdTot!N16</f>
        <v>102132</v>
      </c>
      <c r="O76">
        <f>ValProdTot!O16</f>
        <v>97158</v>
      </c>
      <c r="P76">
        <f>ValProdTot!P16</f>
        <v>100112</v>
      </c>
      <c r="Q76">
        <f>ValProdTot!Q16</f>
        <v>106061</v>
      </c>
      <c r="R76">
        <f>ValProdTot!R16</f>
        <v>95915</v>
      </c>
      <c r="S76">
        <f>ValProdTot!S16</f>
        <v>110492</v>
      </c>
      <c r="T76">
        <f>ValProdTot!T16</f>
        <v>102061</v>
      </c>
      <c r="U76">
        <f>ValProdTot!U16</f>
        <v>99570</v>
      </c>
      <c r="V76">
        <f>ValProdTot!V16</f>
        <v>97970</v>
      </c>
      <c r="W76">
        <f>ValProdTot!W16</f>
        <v>78312</v>
      </c>
      <c r="X76">
        <f>ValProdTot!X16</f>
        <v>98154</v>
      </c>
      <c r="Y76">
        <f>ValProdTot!Y16</f>
        <v>65539</v>
      </c>
      <c r="Z76">
        <f>ValProdTot!Z16</f>
        <v>68459</v>
      </c>
      <c r="AA76">
        <f>ValProdTot!AA16</f>
        <v>94558</v>
      </c>
      <c r="AB76">
        <f>ValProdTot!AB16</f>
        <v>112977</v>
      </c>
      <c r="AC76">
        <f>ValProdTot!AC16</f>
        <v>89884</v>
      </c>
      <c r="AD76">
        <f>ValProdTot!AD16</f>
        <v>89939</v>
      </c>
      <c r="AE76">
        <f>ValProdTot!AE16</f>
        <v>81257</v>
      </c>
      <c r="AF76">
        <f>ValProdTot!AF16</f>
        <v>94491</v>
      </c>
      <c r="AG76">
        <f>ValProdTot!AG16</f>
        <v>97069</v>
      </c>
      <c r="AH76">
        <f>ValProdTot!AH16</f>
        <v>90462</v>
      </c>
      <c r="AI76">
        <f>ValProdTot!AI16</f>
        <v>104454</v>
      </c>
      <c r="AJ76">
        <f>ValProdTot!AJ16</f>
        <v>77556</v>
      </c>
      <c r="AK76">
        <f>ValProdTot!AK16</f>
        <v>86385</v>
      </c>
      <c r="AL76">
        <f>ValProdTot!AL16</f>
        <v>71400</v>
      </c>
      <c r="AM76">
        <f>ValProdTot!AM16</f>
        <v>81862</v>
      </c>
      <c r="AN76">
        <f>ValProdTot!AN16</f>
        <v>85147</v>
      </c>
      <c r="AO76">
        <f>ValProdTot!AO16</f>
        <v>81000</v>
      </c>
      <c r="AP76">
        <f>ValProdTot!AP16</f>
        <v>69117</v>
      </c>
      <c r="AQ76">
        <f>ValProdTot!AQ16</f>
        <v>83553</v>
      </c>
      <c r="AR76">
        <f>ValProdTot!AR16</f>
        <v>83037</v>
      </c>
      <c r="AS76">
        <f>ValProdTot!AS16</f>
        <v>114756</v>
      </c>
      <c r="AT76">
        <f>ValProdTot!AT16</f>
        <v>125466</v>
      </c>
      <c r="AU76">
        <f>ValProdTot!AU16</f>
        <v>134390</v>
      </c>
      <c r="AV76">
        <f>ValProdTot!AV16</f>
        <v>87980</v>
      </c>
      <c r="AW76">
        <f>ValProdTot!AW16</f>
        <v>112079</v>
      </c>
      <c r="AX76">
        <f>ValProdTot!AX16</f>
        <v>137506</v>
      </c>
      <c r="AY76">
        <f>ValProdTot!AY16</f>
        <v>120361</v>
      </c>
      <c r="AZ76">
        <f>ValProdTot!AZ16</f>
        <v>126593</v>
      </c>
      <c r="BA76">
        <f>ValProdTot!BA16</f>
        <v>93340</v>
      </c>
      <c r="BB76">
        <f>ValProdTot!BB16</f>
        <v>128612</v>
      </c>
      <c r="BC76">
        <f>ValProdTot!BC16</f>
        <v>151375</v>
      </c>
    </row>
    <row r="77" spans="1:55" x14ac:dyDescent="0.2">
      <c r="A77">
        <f>VLOOKUP(C77,SelectCntr!$A$2:$C$52,3,0)</f>
        <v>1</v>
      </c>
      <c r="B77" t="str">
        <f>ValProdTot!B17</f>
        <v>Ghana</v>
      </c>
      <c r="C77">
        <f>ValProdTot!C17</f>
        <v>81</v>
      </c>
      <c r="D77" t="str">
        <f>ValProdTot!D17</f>
        <v>Ghana</v>
      </c>
      <c r="E77">
        <f>ValProdTot!E17</f>
        <v>152</v>
      </c>
      <c r="F77" t="str">
        <f>ValProdTot!F17</f>
        <v>Gross Production Value (constant 2004-2006 1000 I$)</v>
      </c>
      <c r="G77">
        <f>ValProdTot!G17</f>
        <v>1470610</v>
      </c>
      <c r="H77">
        <f>ValProdTot!H17</f>
        <v>1492150</v>
      </c>
      <c r="I77">
        <f>ValProdTot!I17</f>
        <v>1521302</v>
      </c>
      <c r="J77">
        <f>ValProdTot!J17</f>
        <v>1724581</v>
      </c>
      <c r="K77">
        <f>ValProdTot!K17</f>
        <v>1558681</v>
      </c>
      <c r="L77">
        <f>ValProdTot!L17</f>
        <v>1586808</v>
      </c>
      <c r="M77">
        <f>ValProdTot!M17</f>
        <v>1724104</v>
      </c>
      <c r="N77">
        <f>ValProdTot!N17</f>
        <v>1671018</v>
      </c>
      <c r="O77">
        <f>ValProdTot!O17</f>
        <v>1809266</v>
      </c>
      <c r="P77">
        <f>ValProdTot!P17</f>
        <v>1880216</v>
      </c>
      <c r="Q77">
        <f>ValProdTot!Q17</f>
        <v>1953323</v>
      </c>
      <c r="R77">
        <f>ValProdTot!R17</f>
        <v>1908213</v>
      </c>
      <c r="S77">
        <f>ValProdTot!S17</f>
        <v>1926720</v>
      </c>
      <c r="T77">
        <f>ValProdTot!T17</f>
        <v>2172523</v>
      </c>
      <c r="U77">
        <f>ValProdTot!U17</f>
        <v>2026074</v>
      </c>
      <c r="V77">
        <f>ValProdTot!V17</f>
        <v>1788393</v>
      </c>
      <c r="W77">
        <f>ValProdTot!W17</f>
        <v>1592379</v>
      </c>
      <c r="X77">
        <f>ValProdTot!X17</f>
        <v>1573952</v>
      </c>
      <c r="Y77">
        <f>ValProdTot!Y17</f>
        <v>1643796</v>
      </c>
      <c r="Z77">
        <f>ValProdTot!Z17</f>
        <v>1657821</v>
      </c>
      <c r="AA77">
        <f>ValProdTot!AA17</f>
        <v>1629553</v>
      </c>
      <c r="AB77">
        <f>ValProdTot!AB17</f>
        <v>1526081</v>
      </c>
      <c r="AC77">
        <f>ValProdTot!AC17</f>
        <v>1549335</v>
      </c>
      <c r="AD77">
        <f>ValProdTot!AD17</f>
        <v>1949852</v>
      </c>
      <c r="AE77">
        <f>ValProdTot!AE17</f>
        <v>1924261</v>
      </c>
      <c r="AF77">
        <f>ValProdTot!AF17</f>
        <v>2087165</v>
      </c>
      <c r="AG77">
        <f>ValProdTot!AG17</f>
        <v>2130688</v>
      </c>
      <c r="AH77">
        <f>ValProdTot!AH17</f>
        <v>2189060</v>
      </c>
      <c r="AI77">
        <f>ValProdTot!AI17</f>
        <v>2417485</v>
      </c>
      <c r="AJ77">
        <f>ValProdTot!AJ17</f>
        <v>2011702</v>
      </c>
      <c r="AK77">
        <f>ValProdTot!AK17</f>
        <v>2998442</v>
      </c>
      <c r="AL77">
        <f>ValProdTot!AL17</f>
        <v>2967385</v>
      </c>
      <c r="AM77">
        <f>ValProdTot!AM17</f>
        <v>3217744</v>
      </c>
      <c r="AN77">
        <f>ValProdTot!AN17</f>
        <v>3038587</v>
      </c>
      <c r="AO77">
        <f>ValProdTot!AO17</f>
        <v>3475606</v>
      </c>
      <c r="AP77">
        <f>ValProdTot!AP17</f>
        <v>3779099</v>
      </c>
      <c r="AQ77">
        <f>ValProdTot!AQ17</f>
        <v>3715251</v>
      </c>
      <c r="AR77">
        <f>ValProdTot!AR17</f>
        <v>4042718</v>
      </c>
      <c r="AS77">
        <f>ValProdTot!AS17</f>
        <v>4299817</v>
      </c>
      <c r="AT77">
        <f>ValProdTot!AT17</f>
        <v>4236926</v>
      </c>
      <c r="AU77">
        <f>ValProdTot!AU17</f>
        <v>4372676</v>
      </c>
      <c r="AV77">
        <f>ValProdTot!AV17</f>
        <v>4804887</v>
      </c>
      <c r="AW77">
        <f>ValProdTot!AW17</f>
        <v>4959729</v>
      </c>
      <c r="AX77">
        <f>ValProdTot!AX17</f>
        <v>5170539</v>
      </c>
      <c r="AY77">
        <f>ValProdTot!AY17</f>
        <v>5334142</v>
      </c>
      <c r="AZ77">
        <f>ValProdTot!AZ17</f>
        <v>5505163</v>
      </c>
      <c r="BA77">
        <f>ValProdTot!BA17</f>
        <v>5423918</v>
      </c>
      <c r="BB77">
        <f>ValProdTot!BB17</f>
        <v>6084967</v>
      </c>
      <c r="BC77">
        <f>ValProdTot!BC17</f>
        <v>6351936</v>
      </c>
    </row>
    <row r="78" spans="1:55" x14ac:dyDescent="0.2">
      <c r="A78">
        <f>VLOOKUP(C78,SelectCntr!$A$2:$C$52,3,0)</f>
        <v>1</v>
      </c>
      <c r="B78" t="str">
        <f>ValProdTot!B18</f>
        <v>Guinea</v>
      </c>
      <c r="C78">
        <f>ValProdTot!C18</f>
        <v>90</v>
      </c>
      <c r="D78" t="str">
        <f>ValProdTot!D18</f>
        <v>Guinea</v>
      </c>
      <c r="E78">
        <f>ValProdTot!E18</f>
        <v>152</v>
      </c>
      <c r="F78" t="str">
        <f>ValProdTot!F18</f>
        <v>Gross Production Value (constant 2004-2006 1000 I$)</v>
      </c>
      <c r="G78">
        <f>ValProdTot!G18</f>
        <v>611277</v>
      </c>
      <c r="H78">
        <f>ValProdTot!H18</f>
        <v>620208</v>
      </c>
      <c r="I78">
        <f>ValProdTot!I18</f>
        <v>587017</v>
      </c>
      <c r="J78">
        <f>ValProdTot!J18</f>
        <v>613085</v>
      </c>
      <c r="K78">
        <f>ValProdTot!K18</f>
        <v>603266</v>
      </c>
      <c r="L78">
        <f>ValProdTot!L18</f>
        <v>651649</v>
      </c>
      <c r="M78">
        <f>ValProdTot!M18</f>
        <v>678050</v>
      </c>
      <c r="N78">
        <f>ValProdTot!N18</f>
        <v>696162</v>
      </c>
      <c r="O78">
        <f>ValProdTot!O18</f>
        <v>687268</v>
      </c>
      <c r="P78">
        <f>ValProdTot!P18</f>
        <v>711893</v>
      </c>
      <c r="Q78">
        <f>ValProdTot!Q18</f>
        <v>734429</v>
      </c>
      <c r="R78">
        <f>ValProdTot!R18</f>
        <v>704287</v>
      </c>
      <c r="S78">
        <f>ValProdTot!S18</f>
        <v>713855</v>
      </c>
      <c r="T78">
        <f>ValProdTot!T18</f>
        <v>721473</v>
      </c>
      <c r="U78">
        <f>ValProdTot!U18</f>
        <v>736672</v>
      </c>
      <c r="V78">
        <f>ValProdTot!V18</f>
        <v>766118</v>
      </c>
      <c r="W78">
        <f>ValProdTot!W18</f>
        <v>773833</v>
      </c>
      <c r="X78">
        <f>ValProdTot!X18</f>
        <v>777696</v>
      </c>
      <c r="Y78">
        <f>ValProdTot!Y18</f>
        <v>800215</v>
      </c>
      <c r="Z78">
        <f>ValProdTot!Z18</f>
        <v>808211</v>
      </c>
      <c r="AA78">
        <f>ValProdTot!AA18</f>
        <v>813673</v>
      </c>
      <c r="AB78">
        <f>ValProdTot!AB18</f>
        <v>822891</v>
      </c>
      <c r="AC78">
        <f>ValProdTot!AC18</f>
        <v>830566</v>
      </c>
      <c r="AD78">
        <f>ValProdTot!AD18</f>
        <v>868245</v>
      </c>
      <c r="AE78">
        <f>ValProdTot!AE18</f>
        <v>875209</v>
      </c>
      <c r="AF78">
        <f>ValProdTot!AF18</f>
        <v>869297</v>
      </c>
      <c r="AG78">
        <f>ValProdTot!AG18</f>
        <v>885393</v>
      </c>
      <c r="AH78">
        <f>ValProdTot!AH18</f>
        <v>918571</v>
      </c>
      <c r="AI78">
        <f>ValProdTot!AI18</f>
        <v>973449</v>
      </c>
      <c r="AJ78">
        <f>ValProdTot!AJ18</f>
        <v>1028143</v>
      </c>
      <c r="AK78">
        <f>ValProdTot!AK18</f>
        <v>1083766</v>
      </c>
      <c r="AL78">
        <f>ValProdTot!AL18</f>
        <v>1165598</v>
      </c>
      <c r="AM78">
        <f>ValProdTot!AM18</f>
        <v>1196319</v>
      </c>
      <c r="AN78">
        <f>ValProdTot!AN18</f>
        <v>1281921</v>
      </c>
      <c r="AO78">
        <f>ValProdTot!AO18</f>
        <v>1282927</v>
      </c>
      <c r="AP78">
        <f>ValProdTot!AP18</f>
        <v>1347085</v>
      </c>
      <c r="AQ78">
        <f>ValProdTot!AQ18</f>
        <v>1402871</v>
      </c>
      <c r="AR78">
        <f>ValProdTot!AR18</f>
        <v>1377844</v>
      </c>
      <c r="AS78">
        <f>ValProdTot!AS18</f>
        <v>1436892</v>
      </c>
      <c r="AT78">
        <f>ValProdTot!AT18</f>
        <v>1496324</v>
      </c>
      <c r="AU78">
        <f>ValProdTot!AU18</f>
        <v>1495944</v>
      </c>
      <c r="AV78">
        <f>ValProdTot!AV18</f>
        <v>1576980</v>
      </c>
      <c r="AW78">
        <f>ValProdTot!AW18</f>
        <v>1655515</v>
      </c>
      <c r="AX78">
        <f>ValProdTot!AX18</f>
        <v>1736339</v>
      </c>
      <c r="AY78">
        <f>ValProdTot!AY18</f>
        <v>1792539</v>
      </c>
      <c r="AZ78">
        <f>ValProdTot!AZ18</f>
        <v>1810184</v>
      </c>
      <c r="BA78">
        <f>ValProdTot!BA18</f>
        <v>1869077</v>
      </c>
      <c r="BB78">
        <f>ValProdTot!BB18</f>
        <v>2034752</v>
      </c>
      <c r="BC78">
        <f>ValProdTot!BC18</f>
        <v>1907415</v>
      </c>
    </row>
    <row r="79" spans="1:55" x14ac:dyDescent="0.2">
      <c r="A79">
        <f>VLOOKUP(C79,SelectCntr!$A$2:$C$52,3,0)</f>
        <v>1</v>
      </c>
      <c r="B79" t="str">
        <f>ValProdTot!B19</f>
        <v>Côte d'Ivoire</v>
      </c>
      <c r="C79">
        <f>ValProdTot!C19</f>
        <v>107</v>
      </c>
      <c r="D79" t="str">
        <f>ValProdTot!D19</f>
        <v>Côte d'Ivoire</v>
      </c>
      <c r="E79">
        <f>ValProdTot!E19</f>
        <v>152</v>
      </c>
      <c r="F79" t="str">
        <f>ValProdTot!F19</f>
        <v>Gross Production Value (constant 2004-2006 1000 I$)</v>
      </c>
      <c r="G79">
        <f>ValProdTot!G19</f>
        <v>1103894</v>
      </c>
      <c r="H79">
        <f>ValProdTot!H19</f>
        <v>1145691</v>
      </c>
      <c r="I79">
        <f>ValProdTot!I19</f>
        <v>1256651</v>
      </c>
      <c r="J79">
        <f>ValProdTot!J19</f>
        <v>1405589</v>
      </c>
      <c r="K79">
        <f>ValProdTot!K19</f>
        <v>1353274</v>
      </c>
      <c r="L79">
        <f>ValProdTot!L19</f>
        <v>1499811</v>
      </c>
      <c r="M79">
        <f>ValProdTot!M19</f>
        <v>1415320</v>
      </c>
      <c r="N79">
        <f>ValProdTot!N19</f>
        <v>1628718</v>
      </c>
      <c r="O79">
        <f>ValProdTot!O19</f>
        <v>1640340</v>
      </c>
      <c r="P79">
        <f>ValProdTot!P19</f>
        <v>1739201</v>
      </c>
      <c r="Q79">
        <f>ValProdTot!Q19</f>
        <v>1818088</v>
      </c>
      <c r="R79">
        <f>ValProdTot!R19</f>
        <v>1819154</v>
      </c>
      <c r="S79">
        <f>ValProdTot!S19</f>
        <v>1973093</v>
      </c>
      <c r="T79">
        <f>ValProdTot!T19</f>
        <v>2060334</v>
      </c>
      <c r="U79">
        <f>ValProdTot!U19</f>
        <v>2340706</v>
      </c>
      <c r="V79">
        <f>ValProdTot!V19</f>
        <v>2348702</v>
      </c>
      <c r="W79">
        <f>ValProdTot!W19</f>
        <v>2377469</v>
      </c>
      <c r="X79">
        <f>ValProdTot!X19</f>
        <v>2416942</v>
      </c>
      <c r="Y79">
        <f>ValProdTot!Y19</f>
        <v>2642048</v>
      </c>
      <c r="Z79">
        <f>ValProdTot!Z19</f>
        <v>2761347</v>
      </c>
      <c r="AA79">
        <f>ValProdTot!AA19</f>
        <v>2985558</v>
      </c>
      <c r="AB79">
        <f>ValProdTot!AB19</f>
        <v>2841663</v>
      </c>
      <c r="AC79">
        <f>ValProdTot!AC19</f>
        <v>2835969</v>
      </c>
      <c r="AD79">
        <f>ValProdTot!AD19</f>
        <v>3014108</v>
      </c>
      <c r="AE79">
        <f>ValProdTot!AE19</f>
        <v>3233095</v>
      </c>
      <c r="AF79">
        <f>ValProdTot!AF19</f>
        <v>3338452</v>
      </c>
      <c r="AG79">
        <f>ValProdTot!AG19</f>
        <v>3464952</v>
      </c>
      <c r="AH79">
        <f>ValProdTot!AH19</f>
        <v>3619888</v>
      </c>
      <c r="AI79">
        <f>ValProdTot!AI19</f>
        <v>3704275</v>
      </c>
      <c r="AJ79">
        <f>ValProdTot!AJ19</f>
        <v>3954524</v>
      </c>
      <c r="AK79">
        <f>ValProdTot!AK19</f>
        <v>3881014</v>
      </c>
      <c r="AL79">
        <f>ValProdTot!AL19</f>
        <v>4053158</v>
      </c>
      <c r="AM79">
        <f>ValProdTot!AM19</f>
        <v>4005951</v>
      </c>
      <c r="AN79">
        <f>ValProdTot!AN19</f>
        <v>4154598</v>
      </c>
      <c r="AO79">
        <f>ValProdTot!AO19</f>
        <v>4533785</v>
      </c>
      <c r="AP79">
        <f>ValProdTot!AP19</f>
        <v>4777842</v>
      </c>
      <c r="AQ79">
        <f>ValProdTot!AQ19</f>
        <v>5011889</v>
      </c>
      <c r="AR79">
        <f>ValProdTot!AR19</f>
        <v>5177275</v>
      </c>
      <c r="AS79">
        <f>ValProdTot!AS19</f>
        <v>5279063</v>
      </c>
      <c r="AT79">
        <f>ValProdTot!AT19</f>
        <v>5663687</v>
      </c>
      <c r="AU79">
        <f>ValProdTot!AU19</f>
        <v>5311061</v>
      </c>
      <c r="AV79">
        <f>ValProdTot!AV19</f>
        <v>5386914</v>
      </c>
      <c r="AW79">
        <f>ValProdTot!AW19</f>
        <v>5339927</v>
      </c>
      <c r="AX79">
        <f>ValProdTot!AX19</f>
        <v>5440466</v>
      </c>
      <c r="AY79">
        <f>ValProdTot!AY19</f>
        <v>5734612</v>
      </c>
      <c r="AZ79">
        <f>ValProdTot!AZ19</f>
        <v>5847717</v>
      </c>
      <c r="BA79">
        <f>ValProdTot!BA19</f>
        <v>5870327</v>
      </c>
      <c r="BB79">
        <f>ValProdTot!BB19</f>
        <v>6164380</v>
      </c>
      <c r="BC79">
        <f>ValProdTot!BC19</f>
        <v>5974427</v>
      </c>
    </row>
    <row r="80" spans="1:55" x14ac:dyDescent="0.2">
      <c r="A80">
        <f>VLOOKUP(C80,SelectCntr!$A$2:$C$52,3,0)</f>
        <v>2</v>
      </c>
      <c r="B80" t="str">
        <f>ValProdTot!B20</f>
        <v>Kenya</v>
      </c>
      <c r="C80">
        <f>ValProdTot!C20</f>
        <v>114</v>
      </c>
      <c r="D80" t="str">
        <f>ValProdTot!D20</f>
        <v>Kenya</v>
      </c>
      <c r="E80">
        <f>ValProdTot!E20</f>
        <v>152</v>
      </c>
      <c r="F80" t="str">
        <f>ValProdTot!F20</f>
        <v>Gross Production Value (constant 2004-2006 1000 I$)</v>
      </c>
      <c r="G80">
        <f>ValProdTot!G20</f>
        <v>1449913</v>
      </c>
      <c r="H80">
        <f>ValProdTot!H20</f>
        <v>1506541</v>
      </c>
      <c r="I80">
        <f>ValProdTot!I20</f>
        <v>1509595</v>
      </c>
      <c r="J80">
        <f>ValProdTot!J20</f>
        <v>1553570</v>
      </c>
      <c r="K80">
        <f>ValProdTot!K20</f>
        <v>1598634</v>
      </c>
      <c r="L80">
        <f>ValProdTot!L20</f>
        <v>1610925</v>
      </c>
      <c r="M80">
        <f>ValProdTot!M20</f>
        <v>1659856</v>
      </c>
      <c r="N80">
        <f>ValProdTot!N20</f>
        <v>1773041</v>
      </c>
      <c r="O80">
        <f>ValProdTot!O20</f>
        <v>1835940</v>
      </c>
      <c r="P80">
        <f>ValProdTot!P20</f>
        <v>1873275</v>
      </c>
      <c r="Q80">
        <f>ValProdTot!Q20</f>
        <v>1913291</v>
      </c>
      <c r="R80">
        <f>ValProdTot!R20</f>
        <v>2011157</v>
      </c>
      <c r="S80">
        <f>ValProdTot!S20</f>
        <v>2102847</v>
      </c>
      <c r="T80">
        <f>ValProdTot!T20</f>
        <v>2135732</v>
      </c>
      <c r="U80">
        <f>ValProdTot!U20</f>
        <v>2170981</v>
      </c>
      <c r="V80">
        <f>ValProdTot!V20</f>
        <v>2351531</v>
      </c>
      <c r="W80">
        <f>ValProdTot!W20</f>
        <v>2587520</v>
      </c>
      <c r="X80">
        <f>ValProdTot!X20</f>
        <v>2604980</v>
      </c>
      <c r="Y80">
        <f>ValProdTot!Y20</f>
        <v>2714876</v>
      </c>
      <c r="Z80">
        <f>ValProdTot!Z20</f>
        <v>2615883</v>
      </c>
      <c r="AA80">
        <f>ValProdTot!AA20</f>
        <v>2627229</v>
      </c>
      <c r="AB80">
        <f>ValProdTot!AB20</f>
        <v>2942075</v>
      </c>
      <c r="AC80">
        <f>ValProdTot!AC20</f>
        <v>3041826</v>
      </c>
      <c r="AD80">
        <f>ValProdTot!AD20</f>
        <v>2783528</v>
      </c>
      <c r="AE80">
        <f>ValProdTot!AE20</f>
        <v>3142860</v>
      </c>
      <c r="AF80">
        <f>ValProdTot!AF20</f>
        <v>3459838</v>
      </c>
      <c r="AG80">
        <f>ValProdTot!AG20</f>
        <v>3474337</v>
      </c>
      <c r="AH80">
        <f>ValProdTot!AH20</f>
        <v>3777496</v>
      </c>
      <c r="AI80">
        <f>ValProdTot!AI20</f>
        <v>3992787</v>
      </c>
      <c r="AJ80">
        <f>ValProdTot!AJ20</f>
        <v>3914669</v>
      </c>
      <c r="AK80">
        <f>ValProdTot!AK20</f>
        <v>4014705</v>
      </c>
      <c r="AL80">
        <f>ValProdTot!AL20</f>
        <v>4204584</v>
      </c>
      <c r="AM80">
        <f>ValProdTot!AM20</f>
        <v>4067173</v>
      </c>
      <c r="AN80">
        <f>ValProdTot!AN20</f>
        <v>4135837</v>
      </c>
      <c r="AO80">
        <f>ValProdTot!AO20</f>
        <v>4211539</v>
      </c>
      <c r="AP80">
        <f>ValProdTot!AP20</f>
        <v>3995678</v>
      </c>
      <c r="AQ80">
        <f>ValProdTot!AQ20</f>
        <v>4085852</v>
      </c>
      <c r="AR80">
        <f>ValProdTot!AR20</f>
        <v>4340582</v>
      </c>
      <c r="AS80">
        <f>ValProdTot!AS20</f>
        <v>4669228</v>
      </c>
      <c r="AT80">
        <f>ValProdTot!AT20</f>
        <v>4322803</v>
      </c>
      <c r="AU80">
        <f>ValProdTot!AU20</f>
        <v>4801606</v>
      </c>
      <c r="AV80">
        <f>ValProdTot!AV20</f>
        <v>5032763</v>
      </c>
      <c r="AW80">
        <f>ValProdTot!AW20</f>
        <v>5139834</v>
      </c>
      <c r="AX80">
        <f>ValProdTot!AX20</f>
        <v>5230287</v>
      </c>
      <c r="AY80">
        <f>ValProdTot!AY20</f>
        <v>5400199</v>
      </c>
      <c r="AZ80">
        <f>ValProdTot!AZ20</f>
        <v>6024799</v>
      </c>
      <c r="BA80">
        <f>ValProdTot!BA20</f>
        <v>6365066</v>
      </c>
      <c r="BB80">
        <f>ValProdTot!BB20</f>
        <v>5901491</v>
      </c>
      <c r="BC80">
        <f>ValProdTot!BC20</f>
        <v>6078951</v>
      </c>
    </row>
    <row r="81" spans="1:55" x14ac:dyDescent="0.2">
      <c r="A81">
        <f>VLOOKUP(C81,SelectCntr!$A$2:$C$52,3,0)</f>
        <v>3</v>
      </c>
      <c r="B81" t="str">
        <f>ValProdTot!B21</f>
        <v>Lesotho</v>
      </c>
      <c r="C81">
        <f>ValProdTot!C21</f>
        <v>122</v>
      </c>
      <c r="D81" t="str">
        <f>ValProdTot!D21</f>
        <v>Lesotho</v>
      </c>
      <c r="E81">
        <f>ValProdTot!E21</f>
        <v>152</v>
      </c>
      <c r="F81" t="str">
        <f>ValProdTot!F21</f>
        <v>Gross Production Value (constant 2004-2006 1000 I$)</v>
      </c>
      <c r="G81">
        <f>ValProdTot!G21</f>
        <v>89980</v>
      </c>
      <c r="H81">
        <f>ValProdTot!H21</f>
        <v>92064</v>
      </c>
      <c r="I81">
        <f>ValProdTot!I21</f>
        <v>91505</v>
      </c>
      <c r="J81">
        <f>ValProdTot!J21</f>
        <v>84272</v>
      </c>
      <c r="K81">
        <f>ValProdTot!K21</f>
        <v>88902</v>
      </c>
      <c r="L81">
        <f>ValProdTot!L21</f>
        <v>93897</v>
      </c>
      <c r="M81">
        <f>ValProdTot!M21</f>
        <v>97753</v>
      </c>
      <c r="N81">
        <f>ValProdTot!N21</f>
        <v>98991</v>
      </c>
      <c r="O81">
        <f>ValProdTot!O21</f>
        <v>106370</v>
      </c>
      <c r="P81">
        <f>ValProdTot!P21</f>
        <v>104104</v>
      </c>
      <c r="Q81">
        <f>ValProdTot!Q21</f>
        <v>104522</v>
      </c>
      <c r="R81">
        <f>ValProdTot!R21</f>
        <v>89931</v>
      </c>
      <c r="S81">
        <f>ValProdTot!S21</f>
        <v>104408</v>
      </c>
      <c r="T81">
        <f>ValProdTot!T21</f>
        <v>123297</v>
      </c>
      <c r="U81">
        <f>ValProdTot!U21</f>
        <v>104121</v>
      </c>
      <c r="V81">
        <f>ValProdTot!V21</f>
        <v>88524</v>
      </c>
      <c r="W81">
        <f>ValProdTot!W21</f>
        <v>112865</v>
      </c>
      <c r="X81">
        <f>ValProdTot!X21</f>
        <v>111647</v>
      </c>
      <c r="Y81">
        <f>ValProdTot!Y21</f>
        <v>108681</v>
      </c>
      <c r="Z81">
        <f>ValProdTot!Z21</f>
        <v>110099</v>
      </c>
      <c r="AA81">
        <f>ValProdTot!AA21</f>
        <v>115774</v>
      </c>
      <c r="AB81">
        <f>ValProdTot!AB21</f>
        <v>115251</v>
      </c>
      <c r="AC81">
        <f>ValProdTot!AC21</f>
        <v>114319</v>
      </c>
      <c r="AD81">
        <f>ValProdTot!AD21</f>
        <v>118602</v>
      </c>
      <c r="AE81">
        <f>ValProdTot!AE21</f>
        <v>114070</v>
      </c>
      <c r="AF81">
        <f>ValProdTot!AF21</f>
        <v>112348</v>
      </c>
      <c r="AG81">
        <f>ValProdTot!AG21</f>
        <v>116394</v>
      </c>
      <c r="AH81">
        <f>ValProdTot!AH21</f>
        <v>129132</v>
      </c>
      <c r="AI81">
        <f>ValProdTot!AI21</f>
        <v>125836</v>
      </c>
      <c r="AJ81">
        <f>ValProdTot!AJ21</f>
        <v>127001</v>
      </c>
      <c r="AK81">
        <f>ValProdTot!AK21</f>
        <v>97155</v>
      </c>
      <c r="AL81">
        <f>ValProdTot!AL21</f>
        <v>109812</v>
      </c>
      <c r="AM81">
        <f>ValProdTot!AM21</f>
        <v>121813</v>
      </c>
      <c r="AN81">
        <f>ValProdTot!AN21</f>
        <v>130120</v>
      </c>
      <c r="AO81">
        <f>ValProdTot!AO21</f>
        <v>111715</v>
      </c>
      <c r="AP81">
        <f>ValProdTot!AP21</f>
        <v>130684</v>
      </c>
      <c r="AQ81">
        <f>ValProdTot!AQ21</f>
        <v>131822</v>
      </c>
      <c r="AR81">
        <f>ValProdTot!AR21</f>
        <v>116798</v>
      </c>
      <c r="AS81">
        <f>ValProdTot!AS21</f>
        <v>133234</v>
      </c>
      <c r="AT81">
        <f>ValProdTot!AT21</f>
        <v>128814</v>
      </c>
      <c r="AU81">
        <f>ValProdTot!AU21</f>
        <v>143897</v>
      </c>
      <c r="AV81">
        <f>ValProdTot!AV21</f>
        <v>123501</v>
      </c>
      <c r="AW81">
        <f>ValProdTot!AW21</f>
        <v>115248</v>
      </c>
      <c r="AX81">
        <f>ValProdTot!AX21</f>
        <v>121568</v>
      </c>
      <c r="AY81">
        <f>ValProdTot!AY21</f>
        <v>129457</v>
      </c>
      <c r="AZ81">
        <f>ValProdTot!AZ21</f>
        <v>109982</v>
      </c>
      <c r="BA81">
        <f>ValProdTot!BA21</f>
        <v>129664</v>
      </c>
      <c r="BB81">
        <f>ValProdTot!BB21</f>
        <v>126357</v>
      </c>
      <c r="BC81">
        <f>ValProdTot!BC21</f>
        <v>121025</v>
      </c>
    </row>
    <row r="82" spans="1:55" x14ac:dyDescent="0.2">
      <c r="A82">
        <f>VLOOKUP(C82,SelectCntr!$A$2:$C$52,3,0)</f>
        <v>1</v>
      </c>
      <c r="B82" t="str">
        <f>ValProdTot!B22</f>
        <v>Liberia</v>
      </c>
      <c r="C82">
        <f>ValProdTot!C22</f>
        <v>123</v>
      </c>
      <c r="D82" t="str">
        <f>ValProdTot!D22</f>
        <v>Liberia</v>
      </c>
      <c r="E82">
        <f>ValProdTot!E22</f>
        <v>152</v>
      </c>
      <c r="F82" t="str">
        <f>ValProdTot!F22</f>
        <v>Gross Production Value (constant 2004-2006 1000 I$)</v>
      </c>
      <c r="G82">
        <f>ValProdTot!G22</f>
        <v>177751</v>
      </c>
      <c r="H82">
        <f>ValProdTot!H22</f>
        <v>184720</v>
      </c>
      <c r="I82">
        <f>ValProdTot!I22</f>
        <v>182870</v>
      </c>
      <c r="J82">
        <f>ValProdTot!J22</f>
        <v>187351</v>
      </c>
      <c r="K82">
        <f>ValProdTot!K22</f>
        <v>201897</v>
      </c>
      <c r="L82">
        <f>ValProdTot!L22</f>
        <v>214791</v>
      </c>
      <c r="M82">
        <f>ValProdTot!M22</f>
        <v>220492</v>
      </c>
      <c r="N82">
        <f>ValProdTot!N22</f>
        <v>229329</v>
      </c>
      <c r="O82">
        <f>ValProdTot!O22</f>
        <v>234324</v>
      </c>
      <c r="P82">
        <f>ValProdTot!P22</f>
        <v>265928</v>
      </c>
      <c r="Q82">
        <f>ValProdTot!Q22</f>
        <v>275379</v>
      </c>
      <c r="R82">
        <f>ValProdTot!R22</f>
        <v>276769</v>
      </c>
      <c r="S82">
        <f>ValProdTot!S22</f>
        <v>284355</v>
      </c>
      <c r="T82">
        <f>ValProdTot!T22</f>
        <v>299135</v>
      </c>
      <c r="U82">
        <f>ValProdTot!U22</f>
        <v>290219</v>
      </c>
      <c r="V82">
        <f>ValProdTot!V22</f>
        <v>302643</v>
      </c>
      <c r="W82">
        <f>ValProdTot!W22</f>
        <v>308341</v>
      </c>
      <c r="X82">
        <f>ValProdTot!X22</f>
        <v>308563</v>
      </c>
      <c r="Y82">
        <f>ValProdTot!Y22</f>
        <v>311390</v>
      </c>
      <c r="Z82">
        <f>ValProdTot!Z22</f>
        <v>319729</v>
      </c>
      <c r="AA82">
        <f>ValProdTot!AA22</f>
        <v>327280</v>
      </c>
      <c r="AB82">
        <f>ValProdTot!AB22</f>
        <v>329941</v>
      </c>
      <c r="AC82">
        <f>ValProdTot!AC22</f>
        <v>334714</v>
      </c>
      <c r="AD82">
        <f>ValProdTot!AD22</f>
        <v>354259</v>
      </c>
      <c r="AE82">
        <f>ValProdTot!AE22</f>
        <v>361467</v>
      </c>
      <c r="AF82">
        <f>ValProdTot!AF22</f>
        <v>365634</v>
      </c>
      <c r="AG82">
        <f>ValProdTot!AG22</f>
        <v>374638</v>
      </c>
      <c r="AH82">
        <f>ValProdTot!AH22</f>
        <v>381309</v>
      </c>
      <c r="AI82">
        <f>ValProdTot!AI22</f>
        <v>376694</v>
      </c>
      <c r="AJ82">
        <f>ValProdTot!AJ22</f>
        <v>256750</v>
      </c>
      <c r="AK82">
        <f>ValProdTot!AK22</f>
        <v>204988</v>
      </c>
      <c r="AL82">
        <f>ValProdTot!AL22</f>
        <v>227069</v>
      </c>
      <c r="AM82">
        <f>ValProdTot!AM22</f>
        <v>231729</v>
      </c>
      <c r="AN82">
        <f>ValProdTot!AN22</f>
        <v>190829</v>
      </c>
      <c r="AO82">
        <f>ValProdTot!AO22</f>
        <v>192998</v>
      </c>
      <c r="AP82">
        <f>ValProdTot!AP22</f>
        <v>237093</v>
      </c>
      <c r="AQ82">
        <f>ValProdTot!AQ22</f>
        <v>317268</v>
      </c>
      <c r="AR82">
        <f>ValProdTot!AR22</f>
        <v>350484</v>
      </c>
      <c r="AS82">
        <f>ValProdTot!AS22</f>
        <v>378040</v>
      </c>
      <c r="AT82">
        <f>ValProdTot!AT22</f>
        <v>396639</v>
      </c>
      <c r="AU82">
        <f>ValProdTot!AU22</f>
        <v>385777</v>
      </c>
      <c r="AV82">
        <f>ValProdTot!AV22</f>
        <v>385367</v>
      </c>
      <c r="AW82">
        <f>ValProdTot!AW22</f>
        <v>381203</v>
      </c>
      <c r="AX82">
        <f>ValProdTot!AX22</f>
        <v>399375</v>
      </c>
      <c r="AY82">
        <f>ValProdTot!AY22</f>
        <v>414853</v>
      </c>
      <c r="AZ82">
        <f>ValProdTot!AZ22</f>
        <v>374083</v>
      </c>
      <c r="BA82">
        <f>ValProdTot!BA22</f>
        <v>435875</v>
      </c>
      <c r="BB82">
        <f>ValProdTot!BB22</f>
        <v>432794</v>
      </c>
      <c r="BC82">
        <f>ValProdTot!BC22</f>
        <v>397755</v>
      </c>
    </row>
    <row r="83" spans="1:55" x14ac:dyDescent="0.2">
      <c r="A83">
        <f>VLOOKUP(C83,SelectCntr!$A$2:$C$52,3,0)</f>
        <v>2</v>
      </c>
      <c r="B83" t="str">
        <f>ValProdTot!B23</f>
        <v>Madagascar</v>
      </c>
      <c r="C83">
        <f>ValProdTot!C23</f>
        <v>129</v>
      </c>
      <c r="D83" t="str">
        <f>ValProdTot!D23</f>
        <v>Madagascar</v>
      </c>
      <c r="E83">
        <f>ValProdTot!E23</f>
        <v>152</v>
      </c>
      <c r="F83" t="str">
        <f>ValProdTot!F23</f>
        <v>Gross Production Value (constant 2004-2006 1000 I$)</v>
      </c>
      <c r="G83">
        <f>ValProdTot!G23</f>
        <v>1447986</v>
      </c>
      <c r="H83">
        <f>ValProdTot!H23</f>
        <v>1510632</v>
      </c>
      <c r="I83">
        <f>ValProdTot!I23</f>
        <v>1545195</v>
      </c>
      <c r="J83">
        <f>ValProdTot!J23</f>
        <v>1617775</v>
      </c>
      <c r="K83">
        <f>ValProdTot!K23</f>
        <v>1579445</v>
      </c>
      <c r="L83">
        <f>ValProdTot!L23</f>
        <v>1678764</v>
      </c>
      <c r="M83">
        <f>ValProdTot!M23</f>
        <v>1754768</v>
      </c>
      <c r="N83">
        <f>ValProdTot!N23</f>
        <v>1783629</v>
      </c>
      <c r="O83">
        <f>ValProdTot!O23</f>
        <v>1847254</v>
      </c>
      <c r="P83">
        <f>ValProdTot!P23</f>
        <v>1883187</v>
      </c>
      <c r="Q83">
        <f>ValProdTot!Q23</f>
        <v>1859677</v>
      </c>
      <c r="R83">
        <f>ValProdTot!R23</f>
        <v>1914815</v>
      </c>
      <c r="S83">
        <f>ValProdTot!S23</f>
        <v>1929099</v>
      </c>
      <c r="T83">
        <f>ValProdTot!T23</f>
        <v>2143827</v>
      </c>
      <c r="U83">
        <f>ValProdTot!U23</f>
        <v>2113934</v>
      </c>
      <c r="V83">
        <f>ValProdTot!V23</f>
        <v>2148220</v>
      </c>
      <c r="W83">
        <f>ValProdTot!W23</f>
        <v>2000190</v>
      </c>
      <c r="X83">
        <f>ValProdTot!X23</f>
        <v>2156070</v>
      </c>
      <c r="Y83">
        <f>ValProdTot!Y23</f>
        <v>2069555</v>
      </c>
      <c r="Z83">
        <f>ValProdTot!Z23</f>
        <v>2156437</v>
      </c>
      <c r="AA83">
        <f>ValProdTot!AA23</f>
        <v>2159017</v>
      </c>
      <c r="AB83">
        <f>ValProdTot!AB23</f>
        <v>2178368</v>
      </c>
      <c r="AC83">
        <f>ValProdTot!AC23</f>
        <v>2260141</v>
      </c>
      <c r="AD83">
        <f>ValProdTot!AD23</f>
        <v>2324042</v>
      </c>
      <c r="AE83">
        <f>ValProdTot!AE23</f>
        <v>2339161</v>
      </c>
      <c r="AF83">
        <f>ValProdTot!AF23</f>
        <v>2404443</v>
      </c>
      <c r="AG83">
        <f>ValProdTot!AG23</f>
        <v>2373177</v>
      </c>
      <c r="AH83">
        <f>ValProdTot!AH23</f>
        <v>2409803</v>
      </c>
      <c r="AI83">
        <f>ValProdTot!AI23</f>
        <v>2505284</v>
      </c>
      <c r="AJ83">
        <f>ValProdTot!AJ23</f>
        <v>2523875</v>
      </c>
      <c r="AK83">
        <f>ValProdTot!AK23</f>
        <v>2565347</v>
      </c>
      <c r="AL83">
        <f>ValProdTot!AL23</f>
        <v>2539749</v>
      </c>
      <c r="AM83">
        <f>ValProdTot!AM23</f>
        <v>2632088</v>
      </c>
      <c r="AN83">
        <f>ValProdTot!AN23</f>
        <v>2550933</v>
      </c>
      <c r="AO83">
        <f>ValProdTot!AO23</f>
        <v>2612375</v>
      </c>
      <c r="AP83">
        <f>ValProdTot!AP23</f>
        <v>2657265</v>
      </c>
      <c r="AQ83">
        <f>ValProdTot!AQ23</f>
        <v>2696467</v>
      </c>
      <c r="AR83">
        <f>ValProdTot!AR23</f>
        <v>2675686</v>
      </c>
      <c r="AS83">
        <f>ValProdTot!AS23</f>
        <v>2701312</v>
      </c>
      <c r="AT83">
        <f>ValProdTot!AT23</f>
        <v>2636698</v>
      </c>
      <c r="AU83">
        <f>ValProdTot!AU23</f>
        <v>2669355</v>
      </c>
      <c r="AV83">
        <f>ValProdTot!AV23</f>
        <v>2591864</v>
      </c>
      <c r="AW83">
        <f>ValProdTot!AW23</f>
        <v>2643870</v>
      </c>
      <c r="AX83">
        <f>ValProdTot!AX23</f>
        <v>2755979</v>
      </c>
      <c r="AY83">
        <f>ValProdTot!AY23</f>
        <v>3092118</v>
      </c>
      <c r="AZ83">
        <f>ValProdTot!AZ23</f>
        <v>3117865</v>
      </c>
      <c r="BA83">
        <f>ValProdTot!BA23</f>
        <v>3005262</v>
      </c>
      <c r="BB83">
        <f>ValProdTot!BB23</f>
        <v>3298110</v>
      </c>
      <c r="BC83">
        <f>ValProdTot!BC23</f>
        <v>3337342</v>
      </c>
    </row>
    <row r="84" spans="1:55" x14ac:dyDescent="0.2">
      <c r="A84">
        <f>VLOOKUP(C84,SelectCntr!$A$2:$C$52,3,0)</f>
        <v>3</v>
      </c>
      <c r="B84" t="str">
        <f>ValProdTot!B24</f>
        <v>Malawi</v>
      </c>
      <c r="C84">
        <f>ValProdTot!C24</f>
        <v>130</v>
      </c>
      <c r="D84" t="str">
        <f>ValProdTot!D24</f>
        <v>Malawi</v>
      </c>
      <c r="E84">
        <f>ValProdTot!E24</f>
        <v>152</v>
      </c>
      <c r="F84" t="str">
        <f>ValProdTot!F24</f>
        <v>Gross Production Value (constant 2004-2006 1000 I$)</v>
      </c>
      <c r="G84">
        <f>ValProdTot!G24</f>
        <v>435566</v>
      </c>
      <c r="H84">
        <f>ValProdTot!H24</f>
        <v>467437</v>
      </c>
      <c r="I84">
        <f>ValProdTot!I24</f>
        <v>456045</v>
      </c>
      <c r="J84">
        <f>ValProdTot!J24</f>
        <v>482450</v>
      </c>
      <c r="K84">
        <f>ValProdTot!K24</f>
        <v>513643</v>
      </c>
      <c r="L84">
        <f>ValProdTot!L24</f>
        <v>520785</v>
      </c>
      <c r="M84">
        <f>ValProdTot!M24</f>
        <v>596073</v>
      </c>
      <c r="N84">
        <f>ValProdTot!N24</f>
        <v>567690</v>
      </c>
      <c r="O84">
        <f>ValProdTot!O24</f>
        <v>585732</v>
      </c>
      <c r="P84">
        <f>ValProdTot!P24</f>
        <v>573629</v>
      </c>
      <c r="Q84">
        <f>ValProdTot!Q24</f>
        <v>674197</v>
      </c>
      <c r="R84">
        <f>ValProdTot!R24</f>
        <v>710886</v>
      </c>
      <c r="S84">
        <f>ValProdTot!S24</f>
        <v>750611</v>
      </c>
      <c r="T84">
        <f>ValProdTot!T24</f>
        <v>751322</v>
      </c>
      <c r="U84">
        <f>ValProdTot!U24</f>
        <v>745584</v>
      </c>
      <c r="V84">
        <f>ValProdTot!V24</f>
        <v>795019</v>
      </c>
      <c r="W84">
        <f>ValProdTot!W24</f>
        <v>872889</v>
      </c>
      <c r="X84">
        <f>ValProdTot!X24</f>
        <v>887559</v>
      </c>
      <c r="Y84">
        <f>ValProdTot!Y24</f>
        <v>880249</v>
      </c>
      <c r="Z84">
        <f>ValProdTot!Z24</f>
        <v>868411</v>
      </c>
      <c r="AA84">
        <f>ValProdTot!AA24</f>
        <v>911292</v>
      </c>
      <c r="AB84">
        <f>ValProdTot!AB24</f>
        <v>961497</v>
      </c>
      <c r="AC84">
        <f>ValProdTot!AC24</f>
        <v>913001</v>
      </c>
      <c r="AD84">
        <f>ValProdTot!AD24</f>
        <v>947025</v>
      </c>
      <c r="AE84">
        <f>ValProdTot!AE24</f>
        <v>951330</v>
      </c>
      <c r="AF84">
        <f>ValProdTot!AF24</f>
        <v>974607</v>
      </c>
      <c r="AG84">
        <f>ValProdTot!AG24</f>
        <v>966844</v>
      </c>
      <c r="AH84">
        <f>ValProdTot!AH24</f>
        <v>1011515</v>
      </c>
      <c r="AI84">
        <f>ValProdTot!AI24</f>
        <v>1013177</v>
      </c>
      <c r="AJ84">
        <f>ValProdTot!AJ24</f>
        <v>1028250</v>
      </c>
      <c r="AK84">
        <f>ValProdTot!AK24</f>
        <v>1118519</v>
      </c>
      <c r="AL84">
        <f>ValProdTot!AL24</f>
        <v>925706</v>
      </c>
      <c r="AM84">
        <f>ValProdTot!AM24</f>
        <v>1183136</v>
      </c>
      <c r="AN84">
        <f>ValProdTot!AN24</f>
        <v>968084</v>
      </c>
      <c r="AO84">
        <f>ValProdTot!AO24</f>
        <v>1174096</v>
      </c>
      <c r="AP84">
        <f>ValProdTot!AP24</f>
        <v>1359897</v>
      </c>
      <c r="AQ84">
        <f>ValProdTot!AQ24</f>
        <v>1325675</v>
      </c>
      <c r="AR84">
        <f>ValProdTot!AR24</f>
        <v>1478903</v>
      </c>
      <c r="AS84">
        <f>ValProdTot!AS24</f>
        <v>1657462</v>
      </c>
      <c r="AT84">
        <f>ValProdTot!AT24</f>
        <v>1930815</v>
      </c>
      <c r="AU84">
        <f>ValProdTot!AU24</f>
        <v>2065555</v>
      </c>
      <c r="AV84">
        <f>ValProdTot!AV24</f>
        <v>1651841</v>
      </c>
      <c r="AW84">
        <f>ValProdTot!AW24</f>
        <v>1880514</v>
      </c>
      <c r="AX84">
        <f>ValProdTot!AX24</f>
        <v>1947156</v>
      </c>
      <c r="AY84">
        <f>ValProdTot!AY24</f>
        <v>1690763</v>
      </c>
      <c r="AZ84">
        <f>ValProdTot!AZ24</f>
        <v>2298524</v>
      </c>
      <c r="BA84">
        <f>ValProdTot!BA24</f>
        <v>2612519</v>
      </c>
      <c r="BB84">
        <f>ValProdTot!BB24</f>
        <v>2638861</v>
      </c>
      <c r="BC84">
        <f>ValProdTot!BC24</f>
        <v>2626854</v>
      </c>
    </row>
    <row r="85" spans="1:55" x14ac:dyDescent="0.2">
      <c r="A85">
        <f>VLOOKUP(C85,SelectCntr!$A$2:$C$52,3,0)</f>
        <v>1</v>
      </c>
      <c r="B85" t="str">
        <f>ValProdTot!B25</f>
        <v>Mali</v>
      </c>
      <c r="C85">
        <f>ValProdTot!C25</f>
        <v>133</v>
      </c>
      <c r="D85" t="str">
        <f>ValProdTot!D25</f>
        <v>Mali</v>
      </c>
      <c r="E85">
        <f>ValProdTot!E25</f>
        <v>152</v>
      </c>
      <c r="F85" t="str">
        <f>ValProdTot!F25</f>
        <v>Gross Production Value (constant 2004-2006 1000 I$)</v>
      </c>
      <c r="G85">
        <f>ValProdTot!G25</f>
        <v>652282</v>
      </c>
      <c r="H85">
        <f>ValProdTot!H25</f>
        <v>700037</v>
      </c>
      <c r="I85">
        <f>ValProdTot!I25</f>
        <v>720181</v>
      </c>
      <c r="J85">
        <f>ValProdTot!J25</f>
        <v>724869</v>
      </c>
      <c r="K85">
        <f>ValProdTot!K25</f>
        <v>767573</v>
      </c>
      <c r="L85">
        <f>ValProdTot!L25</f>
        <v>779175</v>
      </c>
      <c r="M85">
        <f>ValProdTot!M25</f>
        <v>828055</v>
      </c>
      <c r="N85">
        <f>ValProdTot!N25</f>
        <v>814727</v>
      </c>
      <c r="O85">
        <f>ValProdTot!O25</f>
        <v>894007</v>
      </c>
      <c r="P85">
        <f>ValProdTot!P25</f>
        <v>902269</v>
      </c>
      <c r="Q85">
        <f>ValProdTot!Q25</f>
        <v>892008</v>
      </c>
      <c r="R85">
        <f>ValProdTot!R25</f>
        <v>795481</v>
      </c>
      <c r="S85">
        <f>ValProdTot!S25</f>
        <v>728965</v>
      </c>
      <c r="T85">
        <f>ValProdTot!T25</f>
        <v>830424</v>
      </c>
      <c r="U85">
        <f>ValProdTot!U25</f>
        <v>956536</v>
      </c>
      <c r="V85">
        <f>ValProdTot!V25</f>
        <v>991194</v>
      </c>
      <c r="W85">
        <f>ValProdTot!W25</f>
        <v>987278</v>
      </c>
      <c r="X85">
        <f>ValProdTot!X25</f>
        <v>1044404</v>
      </c>
      <c r="Y85">
        <f>ValProdTot!Y25</f>
        <v>1067488</v>
      </c>
      <c r="Z85">
        <f>ValProdTot!Z25</f>
        <v>1063604</v>
      </c>
      <c r="AA85">
        <f>ValProdTot!AA25</f>
        <v>1172914</v>
      </c>
      <c r="AB85">
        <f>ValProdTot!AB25</f>
        <v>1229836</v>
      </c>
      <c r="AC85">
        <f>ValProdTot!AC25</f>
        <v>1220214</v>
      </c>
      <c r="AD85">
        <f>ValProdTot!AD25</f>
        <v>1104946</v>
      </c>
      <c r="AE85">
        <f>ValProdTot!AE25</f>
        <v>1190945</v>
      </c>
      <c r="AF85">
        <f>ValProdTot!AF25</f>
        <v>1285776</v>
      </c>
      <c r="AG85">
        <f>ValProdTot!AG25</f>
        <v>1249788</v>
      </c>
      <c r="AH85">
        <f>ValProdTot!AH25</f>
        <v>1466288</v>
      </c>
      <c r="AI85">
        <f>ValProdTot!AI25</f>
        <v>1455220</v>
      </c>
      <c r="AJ85">
        <f>ValProdTot!AJ25</f>
        <v>1474378</v>
      </c>
      <c r="AK85">
        <f>ValProdTot!AK25</f>
        <v>1622637</v>
      </c>
      <c r="AL85">
        <f>ValProdTot!AL25</f>
        <v>1484290</v>
      </c>
      <c r="AM85">
        <f>ValProdTot!AM25</f>
        <v>1495739</v>
      </c>
      <c r="AN85">
        <f>ValProdTot!AN25</f>
        <v>1646903</v>
      </c>
      <c r="AO85">
        <f>ValProdTot!AO25</f>
        <v>1684259</v>
      </c>
      <c r="AP85">
        <f>ValProdTot!AP25</f>
        <v>1777099</v>
      </c>
      <c r="AQ85">
        <f>ValProdTot!AQ25</f>
        <v>1843547</v>
      </c>
      <c r="AR85">
        <f>ValProdTot!AR25</f>
        <v>1964172</v>
      </c>
      <c r="AS85">
        <f>ValProdTot!AS25</f>
        <v>2053956</v>
      </c>
      <c r="AT85">
        <f>ValProdTot!AT25</f>
        <v>1773084</v>
      </c>
      <c r="AU85">
        <f>ValProdTot!AU25</f>
        <v>2119977</v>
      </c>
      <c r="AV85">
        <f>ValProdTot!AV25</f>
        <v>2036270</v>
      </c>
      <c r="AW85">
        <f>ValProdTot!AW25</f>
        <v>2428510</v>
      </c>
      <c r="AX85">
        <f>ValProdTot!AX25</f>
        <v>2280289</v>
      </c>
      <c r="AY85">
        <f>ValProdTot!AY25</f>
        <v>2449920</v>
      </c>
      <c r="AZ85">
        <f>ValProdTot!AZ25</f>
        <v>2410406</v>
      </c>
      <c r="BA85">
        <f>ValProdTot!BA25</f>
        <v>2520655</v>
      </c>
      <c r="BB85">
        <f>ValProdTot!BB25</f>
        <v>2903053</v>
      </c>
      <c r="BC85">
        <f>ValProdTot!BC25</f>
        <v>3207302</v>
      </c>
    </row>
    <row r="86" spans="1:55" x14ac:dyDescent="0.2">
      <c r="A86">
        <f>VLOOKUP(C86,SelectCntr!$A$2:$C$52,3,0)</f>
        <v>1</v>
      </c>
      <c r="B86" t="str">
        <f>ValProdTot!B26</f>
        <v>Mauritania</v>
      </c>
      <c r="C86">
        <f>ValProdTot!C26</f>
        <v>136</v>
      </c>
      <c r="D86" t="str">
        <f>ValProdTot!D26</f>
        <v>Mauritania</v>
      </c>
      <c r="E86">
        <f>ValProdTot!E26</f>
        <v>152</v>
      </c>
      <c r="F86" t="str">
        <f>ValProdTot!F26</f>
        <v>Gross Production Value (constant 2004-2006 1000 I$)</v>
      </c>
      <c r="G86">
        <f>ValProdTot!G26</f>
        <v>237474</v>
      </c>
      <c r="H86">
        <f>ValProdTot!H26</f>
        <v>242331</v>
      </c>
      <c r="I86">
        <f>ValProdTot!I26</f>
        <v>249404</v>
      </c>
      <c r="J86">
        <f>ValProdTot!J26</f>
        <v>257259</v>
      </c>
      <c r="K86">
        <f>ValProdTot!K26</f>
        <v>265519</v>
      </c>
      <c r="L86">
        <f>ValProdTot!L26</f>
        <v>269452</v>
      </c>
      <c r="M86">
        <f>ValProdTot!M26</f>
        <v>274645</v>
      </c>
      <c r="N86">
        <f>ValProdTot!N26</f>
        <v>283523</v>
      </c>
      <c r="O86">
        <f>ValProdTot!O26</f>
        <v>275946</v>
      </c>
      <c r="P86">
        <f>ValProdTot!P26</f>
        <v>275564</v>
      </c>
      <c r="Q86">
        <f>ValProdTot!Q26</f>
        <v>268414</v>
      </c>
      <c r="R86">
        <f>ValProdTot!R26</f>
        <v>254776</v>
      </c>
      <c r="S86">
        <f>ValProdTot!S26</f>
        <v>222524</v>
      </c>
      <c r="T86">
        <f>ValProdTot!T26</f>
        <v>213379</v>
      </c>
      <c r="U86">
        <f>ValProdTot!U26</f>
        <v>220985</v>
      </c>
      <c r="V86">
        <f>ValProdTot!V26</f>
        <v>242095</v>
      </c>
      <c r="W86">
        <f>ValProdTot!W26</f>
        <v>258304</v>
      </c>
      <c r="X86">
        <f>ValProdTot!X26</f>
        <v>272115</v>
      </c>
      <c r="Y86">
        <f>ValProdTot!Y26</f>
        <v>276980</v>
      </c>
      <c r="Z86">
        <f>ValProdTot!Z26</f>
        <v>291670</v>
      </c>
      <c r="AA86">
        <f>ValProdTot!AA26</f>
        <v>302091</v>
      </c>
      <c r="AB86">
        <f>ValProdTot!AB26</f>
        <v>292686</v>
      </c>
      <c r="AC86">
        <f>ValProdTot!AC26</f>
        <v>278315</v>
      </c>
      <c r="AD86">
        <f>ValProdTot!AD26</f>
        <v>268942</v>
      </c>
      <c r="AE86">
        <f>ValProdTot!AE26</f>
        <v>293644</v>
      </c>
      <c r="AF86">
        <f>ValProdTot!AF26</f>
        <v>298567</v>
      </c>
      <c r="AG86">
        <f>ValProdTot!AG26</f>
        <v>306522</v>
      </c>
      <c r="AH86">
        <f>ValProdTot!AH26</f>
        <v>316526</v>
      </c>
      <c r="AI86">
        <f>ValProdTot!AI26</f>
        <v>334118</v>
      </c>
      <c r="AJ86">
        <f>ValProdTot!AJ26</f>
        <v>337886</v>
      </c>
      <c r="AK86">
        <f>ValProdTot!AK26</f>
        <v>344301</v>
      </c>
      <c r="AL86">
        <f>ValProdTot!AL26</f>
        <v>333793</v>
      </c>
      <c r="AM86">
        <f>ValProdTot!AM26</f>
        <v>324060</v>
      </c>
      <c r="AN86">
        <f>ValProdTot!AN26</f>
        <v>332889</v>
      </c>
      <c r="AO86">
        <f>ValProdTot!AO26</f>
        <v>346594</v>
      </c>
      <c r="AP86">
        <f>ValProdTot!AP26</f>
        <v>368510</v>
      </c>
      <c r="AQ86">
        <f>ValProdTot!AQ26</f>
        <v>364726</v>
      </c>
      <c r="AR86">
        <f>ValProdTot!AR26</f>
        <v>374645</v>
      </c>
      <c r="AS86">
        <f>ValProdTot!AS26</f>
        <v>381633</v>
      </c>
      <c r="AT86">
        <f>ValProdTot!AT26</f>
        <v>392614</v>
      </c>
      <c r="AU86">
        <f>ValProdTot!AU26</f>
        <v>396135</v>
      </c>
      <c r="AV86">
        <f>ValProdTot!AV26</f>
        <v>414855</v>
      </c>
      <c r="AW86">
        <f>ValProdTot!AW26</f>
        <v>429721</v>
      </c>
      <c r="AX86">
        <f>ValProdTot!AX26</f>
        <v>427554</v>
      </c>
      <c r="AY86">
        <f>ValProdTot!AY26</f>
        <v>444414</v>
      </c>
      <c r="AZ86">
        <f>ValProdTot!AZ26</f>
        <v>444176</v>
      </c>
      <c r="BA86">
        <f>ValProdTot!BA26</f>
        <v>448522</v>
      </c>
      <c r="BB86">
        <f>ValProdTot!BB26</f>
        <v>459494</v>
      </c>
      <c r="BC86">
        <f>ValProdTot!BC26</f>
        <v>470387</v>
      </c>
    </row>
    <row r="87" spans="1:55" x14ac:dyDescent="0.2">
      <c r="A87">
        <f>VLOOKUP(C87,SelectCntr!$A$2:$C$52,3,0)</f>
        <v>3</v>
      </c>
      <c r="B87" t="str">
        <f>ValProdTot!B27</f>
        <v>Mauritius</v>
      </c>
      <c r="C87">
        <f>ValProdTot!C27</f>
        <v>137</v>
      </c>
      <c r="D87" t="str">
        <f>ValProdTot!D27</f>
        <v>Mauritius</v>
      </c>
      <c r="E87">
        <f>ValProdTot!E27</f>
        <v>152</v>
      </c>
      <c r="F87" t="str">
        <f>ValProdTot!F27</f>
        <v>Gross Production Value (constant 2004-2006 1000 I$)</v>
      </c>
      <c r="G87">
        <f>ValProdTot!G27</f>
        <v>184967</v>
      </c>
      <c r="H87">
        <f>ValProdTot!H27</f>
        <v>177610</v>
      </c>
      <c r="I87">
        <f>ValProdTot!I27</f>
        <v>217224</v>
      </c>
      <c r="J87">
        <f>ValProdTot!J27</f>
        <v>169462</v>
      </c>
      <c r="K87">
        <f>ValProdTot!K27</f>
        <v>225100</v>
      </c>
      <c r="L87">
        <f>ValProdTot!L27</f>
        <v>187845</v>
      </c>
      <c r="M87">
        <f>ValProdTot!M27</f>
        <v>222466</v>
      </c>
      <c r="N87">
        <f>ValProdTot!N27</f>
        <v>200506</v>
      </c>
      <c r="O87">
        <f>ValProdTot!O27</f>
        <v>222377</v>
      </c>
      <c r="P87">
        <f>ValProdTot!P27</f>
        <v>197146</v>
      </c>
      <c r="Q87">
        <f>ValProdTot!Q27</f>
        <v>205478</v>
      </c>
      <c r="R87">
        <f>ValProdTot!R27</f>
        <v>239532</v>
      </c>
      <c r="S87">
        <f>ValProdTot!S27</f>
        <v>237797</v>
      </c>
      <c r="T87">
        <f>ValProdTot!T27</f>
        <v>231270</v>
      </c>
      <c r="U87">
        <f>ValProdTot!U27</f>
        <v>174667</v>
      </c>
      <c r="V87">
        <f>ValProdTot!V27</f>
        <v>246756</v>
      </c>
      <c r="W87">
        <f>ValProdTot!W27</f>
        <v>234997</v>
      </c>
      <c r="X87">
        <f>ValProdTot!X27</f>
        <v>239607</v>
      </c>
      <c r="Y87">
        <f>ValProdTot!Y27</f>
        <v>244493</v>
      </c>
      <c r="Z87">
        <f>ValProdTot!Z27</f>
        <v>185371</v>
      </c>
      <c r="AA87">
        <f>ValProdTot!AA27</f>
        <v>211852</v>
      </c>
      <c r="AB87">
        <f>ValProdTot!AB27</f>
        <v>255395</v>
      </c>
      <c r="AC87">
        <f>ValProdTot!AC27</f>
        <v>214314</v>
      </c>
      <c r="AD87">
        <f>ValProdTot!AD27</f>
        <v>209276</v>
      </c>
      <c r="AE87">
        <f>ValProdTot!AE27</f>
        <v>229514</v>
      </c>
      <c r="AF87">
        <f>ValProdTot!AF27</f>
        <v>246319</v>
      </c>
      <c r="AG87">
        <f>ValProdTot!AG27</f>
        <v>252150</v>
      </c>
      <c r="AH87">
        <f>ValProdTot!AH27</f>
        <v>231622</v>
      </c>
      <c r="AI87">
        <f>ValProdTot!AI27</f>
        <v>230038</v>
      </c>
      <c r="AJ87">
        <f>ValProdTot!AJ27</f>
        <v>238031</v>
      </c>
      <c r="AK87">
        <f>ValProdTot!AK27</f>
        <v>239619</v>
      </c>
      <c r="AL87">
        <f>ValProdTot!AL27</f>
        <v>250900</v>
      </c>
      <c r="AM87">
        <f>ValProdTot!AM27</f>
        <v>243846</v>
      </c>
      <c r="AN87">
        <f>ValProdTot!AN27</f>
        <v>225752</v>
      </c>
      <c r="AO87">
        <f>ValProdTot!AO27</f>
        <v>242325</v>
      </c>
      <c r="AP87">
        <f>ValProdTot!AP27</f>
        <v>242942</v>
      </c>
      <c r="AQ87">
        <f>ValProdTot!AQ27</f>
        <v>261843</v>
      </c>
      <c r="AR87">
        <f>ValProdTot!AR27</f>
        <v>254957</v>
      </c>
      <c r="AS87">
        <f>ValProdTot!AS27</f>
        <v>198935</v>
      </c>
      <c r="AT87">
        <f>ValProdTot!AT27</f>
        <v>246153</v>
      </c>
      <c r="AU87">
        <f>ValProdTot!AU27</f>
        <v>280025</v>
      </c>
      <c r="AV87">
        <f>ValProdTot!AV27</f>
        <v>246542</v>
      </c>
      <c r="AW87">
        <f>ValProdTot!AW27</f>
        <v>261162</v>
      </c>
      <c r="AX87">
        <f>ValProdTot!AX27</f>
        <v>269019</v>
      </c>
      <c r="AY87">
        <f>ValProdTot!AY27</f>
        <v>255015</v>
      </c>
      <c r="AZ87">
        <f>ValProdTot!AZ27</f>
        <v>252921</v>
      </c>
      <c r="BA87">
        <f>ValProdTot!BA27</f>
        <v>239482</v>
      </c>
      <c r="BB87">
        <f>ValProdTot!BB27</f>
        <v>250580</v>
      </c>
      <c r="BC87">
        <f>ValProdTot!BC27</f>
        <v>256244</v>
      </c>
    </row>
    <row r="88" spans="1:55" x14ac:dyDescent="0.2">
      <c r="A88">
        <f>VLOOKUP(C88,SelectCntr!$A$2:$C$52,3,0)</f>
        <v>3</v>
      </c>
      <c r="B88" t="str">
        <f>ValProdTot!B28</f>
        <v>Mozambique</v>
      </c>
      <c r="C88">
        <f>ValProdTot!C28</f>
        <v>144</v>
      </c>
      <c r="D88" t="str">
        <f>ValProdTot!D28</f>
        <v>Mozambique</v>
      </c>
      <c r="E88">
        <f>ValProdTot!E28</f>
        <v>152</v>
      </c>
      <c r="F88" t="str">
        <f>ValProdTot!F28</f>
        <v>Gross Production Value (constant 2004-2006 1000 I$)</v>
      </c>
      <c r="G88">
        <f>ValProdTot!G28</f>
        <v>977248</v>
      </c>
      <c r="H88">
        <f>ValProdTot!H28</f>
        <v>1007732</v>
      </c>
      <c r="I88">
        <f>ValProdTot!I28</f>
        <v>1021767</v>
      </c>
      <c r="J88">
        <f>ValProdTot!J28</f>
        <v>1076160</v>
      </c>
      <c r="K88">
        <f>ValProdTot!K28</f>
        <v>1045811</v>
      </c>
      <c r="L88">
        <f>ValProdTot!L28</f>
        <v>1065617</v>
      </c>
      <c r="M88">
        <f>ValProdTot!M28</f>
        <v>1112853</v>
      </c>
      <c r="N88">
        <f>ValProdTot!N28</f>
        <v>1217857</v>
      </c>
      <c r="O88">
        <f>ValProdTot!O28</f>
        <v>1216705</v>
      </c>
      <c r="P88">
        <f>ValProdTot!P28</f>
        <v>1273991</v>
      </c>
      <c r="Q88">
        <f>ValProdTot!Q28</f>
        <v>1317249</v>
      </c>
      <c r="R88">
        <f>ValProdTot!R28</f>
        <v>1364483</v>
      </c>
      <c r="S88">
        <f>ValProdTot!S28</f>
        <v>1421323</v>
      </c>
      <c r="T88">
        <f>ValProdTot!T28</f>
        <v>1375861</v>
      </c>
      <c r="U88">
        <f>ValProdTot!U28</f>
        <v>1274339</v>
      </c>
      <c r="V88">
        <f>ValProdTot!V28</f>
        <v>1200726</v>
      </c>
      <c r="W88">
        <f>ValProdTot!W28</f>
        <v>1171085</v>
      </c>
      <c r="X88">
        <f>ValProdTot!X28</f>
        <v>1149738</v>
      </c>
      <c r="Y88">
        <f>ValProdTot!Y28</f>
        <v>1149040</v>
      </c>
      <c r="Z88">
        <f>ValProdTot!Z28</f>
        <v>1191883</v>
      </c>
      <c r="AA88">
        <f>ValProdTot!AA28</f>
        <v>1205512</v>
      </c>
      <c r="AB88">
        <f>ValProdTot!AB28</f>
        <v>1160745</v>
      </c>
      <c r="AC88">
        <f>ValProdTot!AC28</f>
        <v>1093253</v>
      </c>
      <c r="AD88">
        <f>ValProdTot!AD28</f>
        <v>1066404</v>
      </c>
      <c r="AE88">
        <f>ValProdTot!AE28</f>
        <v>1057687</v>
      </c>
      <c r="AF88">
        <f>ValProdTot!AF28</f>
        <v>1080057</v>
      </c>
      <c r="AG88">
        <f>ValProdTot!AG28</f>
        <v>1066109</v>
      </c>
      <c r="AH88">
        <f>ValProdTot!AH28</f>
        <v>1069869</v>
      </c>
      <c r="AI88">
        <f>ValProdTot!AI28</f>
        <v>1102363</v>
      </c>
      <c r="AJ88">
        <f>ValProdTot!AJ28</f>
        <v>1161449</v>
      </c>
      <c r="AK88">
        <f>ValProdTot!AK28</f>
        <v>1041001</v>
      </c>
      <c r="AL88">
        <f>ValProdTot!AL28</f>
        <v>919188</v>
      </c>
      <c r="AM88">
        <f>ValProdTot!AM28</f>
        <v>1036588</v>
      </c>
      <c r="AN88">
        <f>ValProdTot!AN28</f>
        <v>1024218</v>
      </c>
      <c r="AO88">
        <f>ValProdTot!AO28</f>
        <v>1391325</v>
      </c>
      <c r="AP88">
        <f>ValProdTot!AP28</f>
        <v>1545742</v>
      </c>
      <c r="AQ88">
        <f>ValProdTot!AQ28</f>
        <v>1651725</v>
      </c>
      <c r="AR88">
        <f>ValProdTot!AR28</f>
        <v>1754809</v>
      </c>
      <c r="AS88">
        <f>ValProdTot!AS28</f>
        <v>1768331</v>
      </c>
      <c r="AT88">
        <f>ValProdTot!AT28</f>
        <v>1638434</v>
      </c>
      <c r="AU88">
        <f>ValProdTot!AU28</f>
        <v>1751540</v>
      </c>
      <c r="AV88">
        <f>ValProdTot!AV28</f>
        <v>1767961</v>
      </c>
      <c r="AW88">
        <f>ValProdTot!AW28</f>
        <v>1837823</v>
      </c>
      <c r="AX88">
        <f>ValProdTot!AX28</f>
        <v>1907836</v>
      </c>
      <c r="AY88">
        <f>ValProdTot!AY28</f>
        <v>1991477</v>
      </c>
      <c r="AZ88">
        <f>ValProdTot!AZ28</f>
        <v>2053307</v>
      </c>
      <c r="BA88">
        <f>ValProdTot!BA28</f>
        <v>1914376</v>
      </c>
      <c r="BB88">
        <f>ValProdTot!BB28</f>
        <v>2001397</v>
      </c>
      <c r="BC88">
        <f>ValProdTot!BC28</f>
        <v>1998758</v>
      </c>
    </row>
    <row r="89" spans="1:55" x14ac:dyDescent="0.2">
      <c r="A89">
        <f>VLOOKUP(C89,SelectCntr!$A$2:$C$52,3,0)</f>
        <v>3</v>
      </c>
      <c r="B89" t="str">
        <f>ValProdTot!B29</f>
        <v>Namibia</v>
      </c>
      <c r="C89">
        <f>ValProdTot!C29</f>
        <v>147</v>
      </c>
      <c r="D89" t="str">
        <f>ValProdTot!D29</f>
        <v>Namibia</v>
      </c>
      <c r="E89">
        <f>ValProdTot!E29</f>
        <v>152</v>
      </c>
      <c r="F89" t="str">
        <f>ValProdTot!F29</f>
        <v>Gross Production Value (constant 2004-2006 1000 I$)</v>
      </c>
      <c r="G89">
        <f>ValProdTot!G29</f>
        <v>300014</v>
      </c>
      <c r="H89">
        <f>ValProdTot!H29</f>
        <v>261062</v>
      </c>
      <c r="I89">
        <f>ValProdTot!I29</f>
        <v>322663</v>
      </c>
      <c r="J89">
        <f>ValProdTot!J29</f>
        <v>324726</v>
      </c>
      <c r="K89">
        <f>ValProdTot!K29</f>
        <v>319279</v>
      </c>
      <c r="L89">
        <f>ValProdTot!L29</f>
        <v>301904</v>
      </c>
      <c r="M89">
        <f>ValProdTot!M29</f>
        <v>347687</v>
      </c>
      <c r="N89">
        <f>ValProdTot!N29</f>
        <v>365653</v>
      </c>
      <c r="O89">
        <f>ValProdTot!O29</f>
        <v>358848</v>
      </c>
      <c r="P89">
        <f>ValProdTot!P29</f>
        <v>388104</v>
      </c>
      <c r="Q89">
        <f>ValProdTot!Q29</f>
        <v>421274</v>
      </c>
      <c r="R89">
        <f>ValProdTot!R29</f>
        <v>466852</v>
      </c>
      <c r="S89">
        <f>ValProdTot!S29</f>
        <v>484263</v>
      </c>
      <c r="T89">
        <f>ValProdTot!T29</f>
        <v>495856</v>
      </c>
      <c r="U89">
        <f>ValProdTot!U29</f>
        <v>332372</v>
      </c>
      <c r="V89">
        <f>ValProdTot!V29</f>
        <v>366409</v>
      </c>
      <c r="W89">
        <f>ValProdTot!W29</f>
        <v>349069</v>
      </c>
      <c r="X89">
        <f>ValProdTot!X29</f>
        <v>379645</v>
      </c>
      <c r="Y89">
        <f>ValProdTot!Y29</f>
        <v>395076</v>
      </c>
      <c r="Z89">
        <f>ValProdTot!Z29</f>
        <v>418427</v>
      </c>
      <c r="AA89">
        <f>ValProdTot!AA29</f>
        <v>428772</v>
      </c>
      <c r="AB89">
        <f>ValProdTot!AB29</f>
        <v>333847</v>
      </c>
      <c r="AC89">
        <f>ValProdTot!AC29</f>
        <v>287331</v>
      </c>
      <c r="AD89">
        <f>ValProdTot!AD29</f>
        <v>296853</v>
      </c>
      <c r="AE89">
        <f>ValProdTot!AE29</f>
        <v>319233</v>
      </c>
      <c r="AF89">
        <f>ValProdTot!AF29</f>
        <v>332960</v>
      </c>
      <c r="AG89">
        <f>ValProdTot!AG29</f>
        <v>358464</v>
      </c>
      <c r="AH89">
        <f>ValProdTot!AH29</f>
        <v>359837</v>
      </c>
      <c r="AI89">
        <f>ValProdTot!AI29</f>
        <v>388324</v>
      </c>
      <c r="AJ89">
        <f>ValProdTot!AJ29</f>
        <v>369917</v>
      </c>
      <c r="AK89">
        <f>ValProdTot!AK29</f>
        <v>394523</v>
      </c>
      <c r="AL89">
        <f>ValProdTot!AL29</f>
        <v>392009</v>
      </c>
      <c r="AM89">
        <f>ValProdTot!AM29</f>
        <v>402562</v>
      </c>
      <c r="AN89">
        <f>ValProdTot!AN29</f>
        <v>429149</v>
      </c>
      <c r="AO89">
        <f>ValProdTot!AO29</f>
        <v>410241</v>
      </c>
      <c r="AP89">
        <f>ValProdTot!AP29</f>
        <v>447134</v>
      </c>
      <c r="AQ89">
        <f>ValProdTot!AQ29</f>
        <v>290370</v>
      </c>
      <c r="AR89">
        <f>ValProdTot!AR29</f>
        <v>400210</v>
      </c>
      <c r="AS89">
        <f>ValProdTot!AS29</f>
        <v>396061</v>
      </c>
      <c r="AT89">
        <f>ValProdTot!AT29</f>
        <v>386112</v>
      </c>
      <c r="AU89">
        <f>ValProdTot!AU29</f>
        <v>394505</v>
      </c>
      <c r="AV89">
        <f>ValProdTot!AV29</f>
        <v>387105</v>
      </c>
      <c r="AW89">
        <f>ValProdTot!AW29</f>
        <v>404615</v>
      </c>
      <c r="AX89">
        <f>ValProdTot!AX29</f>
        <v>431587</v>
      </c>
      <c r="AY89">
        <f>ValProdTot!AY29</f>
        <v>473110</v>
      </c>
      <c r="AZ89">
        <f>ValProdTot!AZ29</f>
        <v>458715</v>
      </c>
      <c r="BA89">
        <f>ValProdTot!BA29</f>
        <v>466900</v>
      </c>
      <c r="BB89">
        <f>ValProdTot!BB29</f>
        <v>409163</v>
      </c>
      <c r="BC89">
        <f>ValProdTot!BC29</f>
        <v>408903</v>
      </c>
    </row>
    <row r="90" spans="1:55" x14ac:dyDescent="0.2">
      <c r="A90">
        <f>VLOOKUP(C90,SelectCntr!$A$2:$C$52,3,0)</f>
        <v>1</v>
      </c>
      <c r="B90" t="str">
        <f>ValProdTot!B30</f>
        <v>Niger</v>
      </c>
      <c r="C90">
        <f>ValProdTot!C30</f>
        <v>158</v>
      </c>
      <c r="D90" t="str">
        <f>ValProdTot!D30</f>
        <v>Niger</v>
      </c>
      <c r="E90">
        <f>ValProdTot!E30</f>
        <v>152</v>
      </c>
      <c r="F90" t="str">
        <f>ValProdTot!F30</f>
        <v>Gross Production Value (constant 2004-2006 1000 I$)</v>
      </c>
      <c r="G90">
        <f>ValProdTot!G30</f>
        <v>588695</v>
      </c>
      <c r="H90">
        <f>ValProdTot!H30</f>
        <v>664782</v>
      </c>
      <c r="I90">
        <f>ValProdTot!I30</f>
        <v>698235</v>
      </c>
      <c r="J90">
        <f>ValProdTot!J30</f>
        <v>698882</v>
      </c>
      <c r="K90">
        <f>ValProdTot!K30</f>
        <v>703285</v>
      </c>
      <c r="L90">
        <f>ValProdTot!L30</f>
        <v>747901</v>
      </c>
      <c r="M90">
        <f>ValProdTot!M30</f>
        <v>815416</v>
      </c>
      <c r="N90">
        <f>ValProdTot!N30</f>
        <v>761313</v>
      </c>
      <c r="O90">
        <f>ValProdTot!O30</f>
        <v>827521</v>
      </c>
      <c r="P90">
        <f>ValProdTot!P30</f>
        <v>792953</v>
      </c>
      <c r="Q90">
        <f>ValProdTot!Q30</f>
        <v>804006</v>
      </c>
      <c r="R90">
        <f>ValProdTot!R30</f>
        <v>797820</v>
      </c>
      <c r="S90">
        <f>ValProdTot!S30</f>
        <v>602014</v>
      </c>
      <c r="T90">
        <f>ValProdTot!T30</f>
        <v>701404</v>
      </c>
      <c r="U90">
        <f>ValProdTot!U30</f>
        <v>671872</v>
      </c>
      <c r="V90">
        <f>ValProdTot!V30</f>
        <v>782194</v>
      </c>
      <c r="W90">
        <f>ValProdTot!W30</f>
        <v>924423</v>
      </c>
      <c r="X90">
        <f>ValProdTot!X30</f>
        <v>957749</v>
      </c>
      <c r="Y90">
        <f>ValProdTot!Y30</f>
        <v>965203</v>
      </c>
      <c r="Z90">
        <f>ValProdTot!Z30</f>
        <v>1040891</v>
      </c>
      <c r="AA90">
        <f>ValProdTot!AA30</f>
        <v>1026390</v>
      </c>
      <c r="AB90">
        <f>ValProdTot!AB30</f>
        <v>1027845</v>
      </c>
      <c r="AC90">
        <f>ValProdTot!AC30</f>
        <v>1025029</v>
      </c>
      <c r="AD90">
        <f>ValProdTot!AD30</f>
        <v>806815</v>
      </c>
      <c r="AE90">
        <f>ValProdTot!AE30</f>
        <v>827690</v>
      </c>
      <c r="AF90">
        <f>ValProdTot!AF30</f>
        <v>917433</v>
      </c>
      <c r="AG90">
        <f>ValProdTot!AG30</f>
        <v>850526</v>
      </c>
      <c r="AH90">
        <f>ValProdTot!AH30</f>
        <v>1070929</v>
      </c>
      <c r="AI90">
        <f>ValProdTot!AI30</f>
        <v>1028071</v>
      </c>
      <c r="AJ90">
        <f>ValProdTot!AJ30</f>
        <v>1081664</v>
      </c>
      <c r="AK90">
        <f>ValProdTot!AK30</f>
        <v>1189194</v>
      </c>
      <c r="AL90">
        <f>ValProdTot!AL30</f>
        <v>1226520</v>
      </c>
      <c r="AM90">
        <f>ValProdTot!AM30</f>
        <v>1122383</v>
      </c>
      <c r="AN90">
        <f>ValProdTot!AN30</f>
        <v>1352815</v>
      </c>
      <c r="AO90">
        <f>ValProdTot!AO30</f>
        <v>1217525</v>
      </c>
      <c r="AP90">
        <f>ValProdTot!AP30</f>
        <v>1482003</v>
      </c>
      <c r="AQ90">
        <f>ValProdTot!AQ30</f>
        <v>1319107</v>
      </c>
      <c r="AR90">
        <f>ValProdTot!AR30</f>
        <v>1821528</v>
      </c>
      <c r="AS90">
        <f>ValProdTot!AS30</f>
        <v>1701702</v>
      </c>
      <c r="AT90">
        <f>ValProdTot!AT30</f>
        <v>1673533</v>
      </c>
      <c r="AU90">
        <f>ValProdTot!AU30</f>
        <v>1983168</v>
      </c>
      <c r="AV90">
        <f>ValProdTot!AV30</f>
        <v>2128652</v>
      </c>
      <c r="AW90">
        <f>ValProdTot!AW30</f>
        <v>2233200</v>
      </c>
      <c r="AX90">
        <f>ValProdTot!AX30</f>
        <v>2043282</v>
      </c>
      <c r="AY90">
        <f>ValProdTot!AY30</f>
        <v>2361173</v>
      </c>
      <c r="AZ90">
        <f>ValProdTot!AZ30</f>
        <v>2531668</v>
      </c>
      <c r="BA90">
        <f>ValProdTot!BA30</f>
        <v>2702598</v>
      </c>
      <c r="BB90">
        <f>ValProdTot!BB30</f>
        <v>3192381</v>
      </c>
      <c r="BC90">
        <f>ValProdTot!BC30</f>
        <v>3016250</v>
      </c>
    </row>
    <row r="91" spans="1:55" x14ac:dyDescent="0.2">
      <c r="A91">
        <f>VLOOKUP(C91,SelectCntr!$A$2:$C$52,3,0)</f>
        <v>1</v>
      </c>
      <c r="B91" t="str">
        <f>ValProdTot!B31</f>
        <v>Nigeria</v>
      </c>
      <c r="C91">
        <f>ValProdTot!C31</f>
        <v>159</v>
      </c>
      <c r="D91" t="str">
        <f>ValProdTot!D31</f>
        <v>Nigeria</v>
      </c>
      <c r="E91">
        <f>ValProdTot!E31</f>
        <v>152</v>
      </c>
      <c r="F91" t="str">
        <f>ValProdTot!F31</f>
        <v>Gross Production Value (constant 2004-2006 1000 I$)</v>
      </c>
      <c r="G91">
        <f>ValProdTot!G31</f>
        <v>7767430</v>
      </c>
      <c r="H91">
        <f>ValProdTot!H31</f>
        <v>8075129</v>
      </c>
      <c r="I91">
        <f>ValProdTot!I31</f>
        <v>8492231</v>
      </c>
      <c r="J91">
        <f>ValProdTot!J31</f>
        <v>8786300</v>
      </c>
      <c r="K91">
        <f>ValProdTot!K31</f>
        <v>9198710</v>
      </c>
      <c r="L91">
        <f>ValProdTot!L31</f>
        <v>8970806</v>
      </c>
      <c r="M91">
        <f>ValProdTot!M31</f>
        <v>9374767</v>
      </c>
      <c r="N91">
        <f>ValProdTot!N31</f>
        <v>9545323</v>
      </c>
      <c r="O91">
        <f>ValProdTot!O31</f>
        <v>10647351</v>
      </c>
      <c r="P91">
        <f>ValProdTot!P31</f>
        <v>11627024</v>
      </c>
      <c r="Q91">
        <f>ValProdTot!Q31</f>
        <v>10462964</v>
      </c>
      <c r="R91">
        <f>ValProdTot!R31</f>
        <v>9185674</v>
      </c>
      <c r="S91">
        <f>ValProdTot!S31</f>
        <v>9596988</v>
      </c>
      <c r="T91">
        <f>ValProdTot!T31</f>
        <v>10547195</v>
      </c>
      <c r="U91">
        <f>ValProdTot!U31</f>
        <v>10244491</v>
      </c>
      <c r="V91">
        <f>ValProdTot!V31</f>
        <v>9642238</v>
      </c>
      <c r="W91">
        <f>ValProdTot!W31</f>
        <v>9491353</v>
      </c>
      <c r="X91">
        <f>ValProdTot!X31</f>
        <v>9270519</v>
      </c>
      <c r="Y91">
        <f>ValProdTot!Y31</f>
        <v>9477840</v>
      </c>
      <c r="Z91">
        <f>ValProdTot!Z31</f>
        <v>9973877</v>
      </c>
      <c r="AA91">
        <f>ValProdTot!AA31</f>
        <v>9952165</v>
      </c>
      <c r="AB91">
        <f>ValProdTot!AB31</f>
        <v>10224218</v>
      </c>
      <c r="AC91">
        <f>ValProdTot!AC31</f>
        <v>10386910</v>
      </c>
      <c r="AD91">
        <f>ValProdTot!AD31</f>
        <v>10894364</v>
      </c>
      <c r="AE91">
        <f>ValProdTot!AE31</f>
        <v>11684148</v>
      </c>
      <c r="AF91">
        <f>ValProdTot!AF31</f>
        <v>12296177</v>
      </c>
      <c r="AG91">
        <f>ValProdTot!AG31</f>
        <v>12579297</v>
      </c>
      <c r="AH91">
        <f>ValProdTot!AH31</f>
        <v>14497797</v>
      </c>
      <c r="AI91">
        <f>ValProdTot!AI31</f>
        <v>15863766</v>
      </c>
      <c r="AJ91">
        <f>ValProdTot!AJ31</f>
        <v>16950602</v>
      </c>
      <c r="AK91">
        <f>ValProdTot!AK31</f>
        <v>19239647</v>
      </c>
      <c r="AL91">
        <f>ValProdTot!AL31</f>
        <v>20731132</v>
      </c>
      <c r="AM91">
        <f>ValProdTot!AM31</f>
        <v>21980818</v>
      </c>
      <c r="AN91">
        <f>ValProdTot!AN31</f>
        <v>22710732</v>
      </c>
      <c r="AO91">
        <f>ValProdTot!AO31</f>
        <v>23383034</v>
      </c>
      <c r="AP91">
        <f>ValProdTot!AP31</f>
        <v>24327399</v>
      </c>
      <c r="AQ91">
        <f>ValProdTot!AQ31</f>
        <v>25290798</v>
      </c>
      <c r="AR91">
        <f>ValProdTot!AR31</f>
        <v>26695170</v>
      </c>
      <c r="AS91">
        <f>ValProdTot!AS31</f>
        <v>27789900</v>
      </c>
      <c r="AT91">
        <f>ValProdTot!AT31</f>
        <v>27920406</v>
      </c>
      <c r="AU91">
        <f>ValProdTot!AU31</f>
        <v>27891924</v>
      </c>
      <c r="AV91">
        <f>ValProdTot!AV31</f>
        <v>29203422</v>
      </c>
      <c r="AW91">
        <f>ValProdTot!AW31</f>
        <v>30927994</v>
      </c>
      <c r="AX91">
        <f>ValProdTot!AX31</f>
        <v>32934355</v>
      </c>
      <c r="AY91">
        <f>ValProdTot!AY31</f>
        <v>34359317</v>
      </c>
      <c r="AZ91">
        <f>ValProdTot!AZ31</f>
        <v>36167100</v>
      </c>
      <c r="BA91">
        <f>ValProdTot!BA31</f>
        <v>33522959</v>
      </c>
      <c r="BB91">
        <f>ValProdTot!BB31</f>
        <v>35891770</v>
      </c>
      <c r="BC91">
        <f>ValProdTot!BC31</f>
        <v>31200314</v>
      </c>
    </row>
    <row r="92" spans="1:55" x14ac:dyDescent="0.2">
      <c r="A92">
        <f>VLOOKUP(C92,SelectCntr!$A$2:$C$52,3,0)</f>
        <v>1</v>
      </c>
      <c r="B92" t="str">
        <f>ValProdTot!B32</f>
        <v>Guinea-Bissau</v>
      </c>
      <c r="C92">
        <f>ValProdTot!C32</f>
        <v>175</v>
      </c>
      <c r="D92" t="str">
        <f>ValProdTot!D32</f>
        <v>Guinea-Bissau</v>
      </c>
      <c r="E92">
        <f>ValProdTot!E32</f>
        <v>152</v>
      </c>
      <c r="F92" t="str">
        <f>ValProdTot!F32</f>
        <v>Gross Production Value (constant 2004-2006 1000 I$)</v>
      </c>
      <c r="G92">
        <f>ValProdTot!G32</f>
        <v>101010</v>
      </c>
      <c r="H92">
        <f>ValProdTot!H32</f>
        <v>101459</v>
      </c>
      <c r="I92">
        <f>ValProdTot!I32</f>
        <v>98952</v>
      </c>
      <c r="J92">
        <f>ValProdTot!J32</f>
        <v>96257</v>
      </c>
      <c r="K92">
        <f>ValProdTot!K32</f>
        <v>88713</v>
      </c>
      <c r="L92">
        <f>ValProdTot!L32</f>
        <v>84541</v>
      </c>
      <c r="M92">
        <f>ValProdTot!M32</f>
        <v>83070</v>
      </c>
      <c r="N92">
        <f>ValProdTot!N32</f>
        <v>83506</v>
      </c>
      <c r="O92">
        <f>ValProdTot!O32</f>
        <v>80019</v>
      </c>
      <c r="P92">
        <f>ValProdTot!P32</f>
        <v>81210</v>
      </c>
      <c r="Q92">
        <f>ValProdTot!Q32</f>
        <v>75162</v>
      </c>
      <c r="R92">
        <f>ValProdTot!R32</f>
        <v>80400</v>
      </c>
      <c r="S92">
        <f>ValProdTot!S32</f>
        <v>78610</v>
      </c>
      <c r="T92">
        <f>ValProdTot!T32</f>
        <v>82103</v>
      </c>
      <c r="U92">
        <f>ValProdTot!U32</f>
        <v>92625</v>
      </c>
      <c r="V92">
        <f>ValProdTot!V32</f>
        <v>102266</v>
      </c>
      <c r="W92">
        <f>ValProdTot!W32</f>
        <v>96906</v>
      </c>
      <c r="X92">
        <f>ValProdTot!X32</f>
        <v>93134</v>
      </c>
      <c r="Y92">
        <f>ValProdTot!Y32</f>
        <v>96849</v>
      </c>
      <c r="Z92">
        <f>ValProdTot!Z32</f>
        <v>100165</v>
      </c>
      <c r="AA92">
        <f>ValProdTot!AA32</f>
        <v>109799</v>
      </c>
      <c r="AB92">
        <f>ValProdTot!AB32</f>
        <v>121234</v>
      </c>
      <c r="AC92">
        <f>ValProdTot!AC32</f>
        <v>111273</v>
      </c>
      <c r="AD92">
        <f>ValProdTot!AD32</f>
        <v>128622</v>
      </c>
      <c r="AE92">
        <f>ValProdTot!AE32</f>
        <v>128330</v>
      </c>
      <c r="AF92">
        <f>ValProdTot!AF32</f>
        <v>137055</v>
      </c>
      <c r="AG92">
        <f>ValProdTot!AG32</f>
        <v>135964</v>
      </c>
      <c r="AH92">
        <f>ValProdTot!AH32</f>
        <v>133936</v>
      </c>
      <c r="AI92">
        <f>ValProdTot!AI32</f>
        <v>146091</v>
      </c>
      <c r="AJ92">
        <f>ValProdTot!AJ32</f>
        <v>152161</v>
      </c>
      <c r="AK92">
        <f>ValProdTot!AK32</f>
        <v>147572</v>
      </c>
      <c r="AL92">
        <f>ValProdTot!AL32</f>
        <v>155410</v>
      </c>
      <c r="AM92">
        <f>ValProdTot!AM32</f>
        <v>163523</v>
      </c>
      <c r="AN92">
        <f>ValProdTot!AN32</f>
        <v>160228</v>
      </c>
      <c r="AO92">
        <f>ValProdTot!AO32</f>
        <v>167391</v>
      </c>
      <c r="AP92">
        <f>ValProdTot!AP32</f>
        <v>172738</v>
      </c>
      <c r="AQ92">
        <f>ValProdTot!AQ32</f>
        <v>185490</v>
      </c>
      <c r="AR92">
        <f>ValProdTot!AR32</f>
        <v>192389</v>
      </c>
      <c r="AS92">
        <f>ValProdTot!AS32</f>
        <v>203296</v>
      </c>
      <c r="AT92">
        <f>ValProdTot!AT32</f>
        <v>211577</v>
      </c>
      <c r="AU92">
        <f>ValProdTot!AU32</f>
        <v>218143</v>
      </c>
      <c r="AV92">
        <f>ValProdTot!AV32</f>
        <v>219681</v>
      </c>
      <c r="AW92">
        <f>ValProdTot!AW32</f>
        <v>219061</v>
      </c>
      <c r="AX92">
        <f>ValProdTot!AX32</f>
        <v>236145</v>
      </c>
      <c r="AY92">
        <f>ValProdTot!AY32</f>
        <v>241774</v>
      </c>
      <c r="AZ92">
        <f>ValProdTot!AZ32</f>
        <v>251985</v>
      </c>
      <c r="BA92">
        <f>ValProdTot!BA32</f>
        <v>252019</v>
      </c>
      <c r="BB92">
        <f>ValProdTot!BB32</f>
        <v>252470</v>
      </c>
      <c r="BC92">
        <f>ValProdTot!BC32</f>
        <v>239734</v>
      </c>
    </row>
    <row r="93" spans="1:55" x14ac:dyDescent="0.2">
      <c r="A93">
        <f>VLOOKUP(C93,SelectCntr!$A$2:$C$52,3,0)</f>
        <v>2</v>
      </c>
      <c r="B93" t="str">
        <f>ValProdTot!B33</f>
        <v>Eritrea</v>
      </c>
      <c r="C93">
        <f>ValProdTot!C33</f>
        <v>178</v>
      </c>
      <c r="D93" t="str">
        <f>ValProdTot!D33</f>
        <v>Eritrea</v>
      </c>
      <c r="E93">
        <f>ValProdTot!E33</f>
        <v>152</v>
      </c>
      <c r="F93" t="str">
        <f>ValProdTot!F33</f>
        <v>Gross Production Value (constant 2004-2006 1000 I$)</v>
      </c>
      <c r="G93">
        <f>ValProdTot!G33</f>
        <v>0</v>
      </c>
      <c r="H93">
        <f>ValProdTot!H33</f>
        <v>0</v>
      </c>
      <c r="I93">
        <f>ValProdTot!I33</f>
        <v>0</v>
      </c>
      <c r="J93">
        <f>ValProdTot!J33</f>
        <v>0</v>
      </c>
      <c r="K93">
        <f>ValProdTot!K33</f>
        <v>0</v>
      </c>
      <c r="L93">
        <f>ValProdTot!L33</f>
        <v>0</v>
      </c>
      <c r="M93">
        <f>ValProdTot!M33</f>
        <v>0</v>
      </c>
      <c r="N93">
        <f>ValProdTot!N33</f>
        <v>0</v>
      </c>
      <c r="O93">
        <f>ValProdTot!O33</f>
        <v>0</v>
      </c>
      <c r="P93">
        <f>ValProdTot!P33</f>
        <v>0</v>
      </c>
      <c r="Q93">
        <f>ValProdTot!Q33</f>
        <v>0</v>
      </c>
      <c r="R93">
        <f>ValProdTot!R33</f>
        <v>0</v>
      </c>
      <c r="S93">
        <f>ValProdTot!S33</f>
        <v>0</v>
      </c>
      <c r="T93">
        <f>ValProdTot!T33</f>
        <v>0</v>
      </c>
      <c r="U93">
        <f>ValProdTot!U33</f>
        <v>0</v>
      </c>
      <c r="V93">
        <f>ValProdTot!V33</f>
        <v>0</v>
      </c>
      <c r="W93">
        <f>ValProdTot!W33</f>
        <v>0</v>
      </c>
      <c r="X93">
        <f>ValProdTot!X33</f>
        <v>0</v>
      </c>
      <c r="Y93">
        <f>ValProdTot!Y33</f>
        <v>0</v>
      </c>
      <c r="Z93">
        <f>ValProdTot!Z33</f>
        <v>0</v>
      </c>
      <c r="AA93">
        <f>ValProdTot!AA33</f>
        <v>0</v>
      </c>
      <c r="AB93">
        <f>ValProdTot!AB33</f>
        <v>0</v>
      </c>
      <c r="AC93">
        <f>ValProdTot!AC33</f>
        <v>0</v>
      </c>
      <c r="AD93">
        <f>ValProdTot!AD33</f>
        <v>0</v>
      </c>
      <c r="AE93">
        <f>ValProdTot!AE33</f>
        <v>0</v>
      </c>
      <c r="AF93">
        <f>ValProdTot!AF33</f>
        <v>0</v>
      </c>
      <c r="AG93">
        <f>ValProdTot!AG33</f>
        <v>0</v>
      </c>
      <c r="AH93">
        <f>ValProdTot!AH33</f>
        <v>0</v>
      </c>
      <c r="AI93">
        <f>ValProdTot!AI33</f>
        <v>0</v>
      </c>
      <c r="AJ93">
        <f>ValProdTot!AJ33</f>
        <v>0</v>
      </c>
      <c r="AK93">
        <f>ValProdTot!AK33</f>
        <v>0</v>
      </c>
      <c r="AL93">
        <f>ValProdTot!AL33</f>
        <v>0</v>
      </c>
      <c r="AM93">
        <f>ValProdTot!AM33</f>
        <v>136315</v>
      </c>
      <c r="AN93">
        <f>ValProdTot!AN33</f>
        <v>183504</v>
      </c>
      <c r="AO93">
        <f>ValProdTot!AO33</f>
        <v>169746</v>
      </c>
      <c r="AP93">
        <f>ValProdTot!AP33</f>
        <v>162680</v>
      </c>
      <c r="AQ93">
        <f>ValProdTot!AQ33</f>
        <v>164662</v>
      </c>
      <c r="AR93">
        <f>ValProdTot!AR33</f>
        <v>238575</v>
      </c>
      <c r="AS93">
        <f>ValProdTot!AS33</f>
        <v>213226</v>
      </c>
      <c r="AT93">
        <f>ValProdTot!AT33</f>
        <v>176970</v>
      </c>
      <c r="AU93">
        <f>ValProdTot!AU33</f>
        <v>196448</v>
      </c>
      <c r="AV93">
        <f>ValProdTot!AV33</f>
        <v>160886</v>
      </c>
      <c r="AW93">
        <f>ValProdTot!AW33</f>
        <v>185049</v>
      </c>
      <c r="AX93">
        <f>ValProdTot!AX33</f>
        <v>189740</v>
      </c>
      <c r="AY93">
        <f>ValProdTot!AY33</f>
        <v>235828</v>
      </c>
      <c r="AZ93">
        <f>ValProdTot!AZ33</f>
        <v>235578</v>
      </c>
      <c r="BA93">
        <f>ValProdTot!BA33</f>
        <v>258807</v>
      </c>
      <c r="BB93">
        <f>ValProdTot!BB33</f>
        <v>176295</v>
      </c>
      <c r="BC93">
        <f>ValProdTot!BC33</f>
        <v>219073</v>
      </c>
    </row>
    <row r="94" spans="1:55" x14ac:dyDescent="0.2">
      <c r="A94">
        <f>VLOOKUP(C94,SelectCntr!$A$2:$C$52,3,0)</f>
        <v>3</v>
      </c>
      <c r="B94" t="str">
        <f>ValProdTot!B34</f>
        <v>Zimbabwe</v>
      </c>
      <c r="C94">
        <f>ValProdTot!C34</f>
        <v>181</v>
      </c>
      <c r="D94" t="str">
        <f>ValProdTot!D34</f>
        <v>Zimbabwe</v>
      </c>
      <c r="E94">
        <f>ValProdTot!E34</f>
        <v>152</v>
      </c>
      <c r="F94" t="str">
        <f>ValProdTot!F34</f>
        <v>Gross Production Value (constant 2004-2006 1000 I$)</v>
      </c>
      <c r="G94">
        <f>ValProdTot!G34</f>
        <v>716372</v>
      </c>
      <c r="H94">
        <f>ValProdTot!H34</f>
        <v>755911</v>
      </c>
      <c r="I94">
        <f>ValProdTot!I34</f>
        <v>704969</v>
      </c>
      <c r="J94">
        <f>ValProdTot!J34</f>
        <v>810574</v>
      </c>
      <c r="K94">
        <f>ValProdTot!K34</f>
        <v>774182</v>
      </c>
      <c r="L94">
        <f>ValProdTot!L34</f>
        <v>869533</v>
      </c>
      <c r="M94">
        <f>ValProdTot!M34</f>
        <v>900118</v>
      </c>
      <c r="N94">
        <f>ValProdTot!N34</f>
        <v>768161</v>
      </c>
      <c r="O94">
        <f>ValProdTot!O34</f>
        <v>1072350</v>
      </c>
      <c r="P94">
        <f>ValProdTot!P34</f>
        <v>916170</v>
      </c>
      <c r="Q94">
        <f>ValProdTot!Q34</f>
        <v>1161499</v>
      </c>
      <c r="R94">
        <f>ValProdTot!R34</f>
        <v>1320934</v>
      </c>
      <c r="S94">
        <f>ValProdTot!S34</f>
        <v>1112213</v>
      </c>
      <c r="T94">
        <f>ValProdTot!T34</f>
        <v>1324668</v>
      </c>
      <c r="U94">
        <f>ValProdTot!U34</f>
        <v>1262112</v>
      </c>
      <c r="V94">
        <f>ValProdTot!V34</f>
        <v>1376119</v>
      </c>
      <c r="W94">
        <f>ValProdTot!W34</f>
        <v>1342950</v>
      </c>
      <c r="X94">
        <f>ValProdTot!X34</f>
        <v>1336104</v>
      </c>
      <c r="Y94">
        <f>ValProdTot!Y34</f>
        <v>1235663</v>
      </c>
      <c r="Z94">
        <f>ValProdTot!Z34</f>
        <v>1264092</v>
      </c>
      <c r="AA94">
        <f>ValProdTot!AA34</f>
        <v>1391797</v>
      </c>
      <c r="AB94">
        <f>ValProdTot!AB34</f>
        <v>1293084</v>
      </c>
      <c r="AC94">
        <f>ValProdTot!AC34</f>
        <v>1141738</v>
      </c>
      <c r="AD94">
        <f>ValProdTot!AD34</f>
        <v>1328592</v>
      </c>
      <c r="AE94">
        <f>ValProdTot!AE34</f>
        <v>1637225</v>
      </c>
      <c r="AF94">
        <f>ValProdTot!AF34</f>
        <v>1575065</v>
      </c>
      <c r="AG94">
        <f>ValProdTot!AG34</f>
        <v>1386117</v>
      </c>
      <c r="AH94">
        <f>ValProdTot!AH34</f>
        <v>1702629</v>
      </c>
      <c r="AI94">
        <f>ValProdTot!AI34</f>
        <v>1598878</v>
      </c>
      <c r="AJ94">
        <f>ValProdTot!AJ34</f>
        <v>1579200</v>
      </c>
      <c r="AK94">
        <f>ValProdTot!AK34</f>
        <v>1583378</v>
      </c>
      <c r="AL94">
        <f>ValProdTot!AL34</f>
        <v>1149350</v>
      </c>
      <c r="AM94">
        <f>ValProdTot!AM34</f>
        <v>1533284</v>
      </c>
      <c r="AN94">
        <f>ValProdTot!AN34</f>
        <v>1637917</v>
      </c>
      <c r="AO94">
        <f>ValProdTot!AO34</f>
        <v>1336135</v>
      </c>
      <c r="AP94">
        <f>ValProdTot!AP34</f>
        <v>1790220</v>
      </c>
      <c r="AQ94">
        <f>ValProdTot!AQ34</f>
        <v>1867792</v>
      </c>
      <c r="AR94">
        <f>ValProdTot!AR34</f>
        <v>1831084</v>
      </c>
      <c r="AS94">
        <f>ValProdTot!AS34</f>
        <v>1815685</v>
      </c>
      <c r="AT94">
        <f>ValProdTot!AT34</f>
        <v>2079273</v>
      </c>
      <c r="AU94">
        <f>ValProdTot!AU34</f>
        <v>1967208</v>
      </c>
      <c r="AV94">
        <f>ValProdTot!AV34</f>
        <v>1612680</v>
      </c>
      <c r="AW94">
        <f>ValProdTot!AW34</f>
        <v>1627481</v>
      </c>
      <c r="AX94">
        <f>ValProdTot!AX34</f>
        <v>1718313</v>
      </c>
      <c r="AY94">
        <f>ValProdTot!AY34</f>
        <v>1464170</v>
      </c>
      <c r="AZ94">
        <f>ValProdTot!AZ34</f>
        <v>1533831</v>
      </c>
      <c r="BA94">
        <f>ValProdTot!BA34</f>
        <v>1549525</v>
      </c>
      <c r="BB94">
        <f>ValProdTot!BB34</f>
        <v>1519125</v>
      </c>
      <c r="BC94">
        <f>ValProdTot!BC34</f>
        <v>1524577</v>
      </c>
    </row>
    <row r="95" spans="1:55" x14ac:dyDescent="0.2">
      <c r="A95">
        <f>VLOOKUP(C95,SelectCntr!$A$2:$C$52,3,0)</f>
        <v>2</v>
      </c>
      <c r="B95" t="str">
        <f>ValProdTot!B35</f>
        <v>Réunion</v>
      </c>
      <c r="C95">
        <f>ValProdTot!C35</f>
        <v>182</v>
      </c>
      <c r="D95" t="str">
        <f>ValProdTot!D35</f>
        <v>Réunion</v>
      </c>
      <c r="E95">
        <f>ValProdTot!E35</f>
        <v>152</v>
      </c>
      <c r="F95" t="str">
        <f>ValProdTot!F35</f>
        <v>Gross Production Value (constant 2004-2006 1000 I$)</v>
      </c>
      <c r="G95">
        <f>ValProdTot!G35</f>
        <v>104017</v>
      </c>
      <c r="H95">
        <f>ValProdTot!H35</f>
        <v>81215</v>
      </c>
      <c r="I95">
        <f>ValProdTot!I35</f>
        <v>88934</v>
      </c>
      <c r="J95">
        <f>ValProdTot!J35</f>
        <v>82955</v>
      </c>
      <c r="K95">
        <f>ValProdTot!K35</f>
        <v>99640</v>
      </c>
      <c r="L95">
        <f>ValProdTot!L35</f>
        <v>91378</v>
      </c>
      <c r="M95">
        <f>ValProdTot!M35</f>
        <v>95792</v>
      </c>
      <c r="N95">
        <f>ValProdTot!N35</f>
        <v>98892</v>
      </c>
      <c r="O95">
        <f>ValProdTot!O35</f>
        <v>105856</v>
      </c>
      <c r="P95">
        <f>ValProdTot!P35</f>
        <v>89254</v>
      </c>
      <c r="Q95">
        <f>ValProdTot!Q35</f>
        <v>83123</v>
      </c>
      <c r="R95">
        <f>ValProdTot!R35</f>
        <v>98190</v>
      </c>
      <c r="S95">
        <f>ValProdTot!S35</f>
        <v>97415</v>
      </c>
      <c r="T95">
        <f>ValProdTot!T35</f>
        <v>95839</v>
      </c>
      <c r="U95">
        <f>ValProdTot!U35</f>
        <v>95757</v>
      </c>
      <c r="V95">
        <f>ValProdTot!V35</f>
        <v>104644</v>
      </c>
      <c r="W95">
        <f>ValProdTot!W35</f>
        <v>110309</v>
      </c>
      <c r="X95">
        <f>ValProdTot!X35</f>
        <v>116021</v>
      </c>
      <c r="Y95">
        <f>ValProdTot!Y35</f>
        <v>117086</v>
      </c>
      <c r="Z95">
        <f>ValProdTot!Z35</f>
        <v>108829</v>
      </c>
      <c r="AA95">
        <f>ValProdTot!AA35</f>
        <v>115311</v>
      </c>
      <c r="AB95">
        <f>ValProdTot!AB35</f>
        <v>120483</v>
      </c>
      <c r="AC95">
        <f>ValProdTot!AC35</f>
        <v>107807</v>
      </c>
      <c r="AD95">
        <f>ValProdTot!AD35</f>
        <v>116245</v>
      </c>
      <c r="AE95">
        <f>ValProdTot!AE35</f>
        <v>114606</v>
      </c>
      <c r="AF95">
        <f>ValProdTot!AF35</f>
        <v>122159</v>
      </c>
      <c r="AG95">
        <f>ValProdTot!AG35</f>
        <v>132608</v>
      </c>
      <c r="AH95">
        <f>ValProdTot!AH35</f>
        <v>143084</v>
      </c>
      <c r="AI95">
        <f>ValProdTot!AI35</f>
        <v>126198</v>
      </c>
      <c r="AJ95">
        <f>ValProdTot!AJ35</f>
        <v>135781</v>
      </c>
      <c r="AK95">
        <f>ValProdTot!AK35</f>
        <v>149680</v>
      </c>
      <c r="AL95">
        <f>ValProdTot!AL35</f>
        <v>152524</v>
      </c>
      <c r="AM95">
        <f>ValProdTot!AM35</f>
        <v>141601</v>
      </c>
      <c r="AN95">
        <f>ValProdTot!AN35</f>
        <v>144768</v>
      </c>
      <c r="AO95">
        <f>ValProdTot!AO35</f>
        <v>148168</v>
      </c>
      <c r="AP95">
        <f>ValProdTot!AP35</f>
        <v>152838</v>
      </c>
      <c r="AQ95">
        <f>ValProdTot!AQ35</f>
        <v>166210</v>
      </c>
      <c r="AR95">
        <f>ValProdTot!AR35</f>
        <v>157227</v>
      </c>
      <c r="AS95">
        <f>ValProdTot!AS35</f>
        <v>169666</v>
      </c>
      <c r="AT95">
        <f>ValProdTot!AT35</f>
        <v>165888</v>
      </c>
      <c r="AU95">
        <f>ValProdTot!AU35</f>
        <v>165384</v>
      </c>
      <c r="AV95">
        <f>ValProdTot!AV35</f>
        <v>158652</v>
      </c>
      <c r="AW95">
        <f>ValProdTot!AW35</f>
        <v>167708</v>
      </c>
      <c r="AX95">
        <f>ValProdTot!AX35</f>
        <v>175118</v>
      </c>
      <c r="AY95">
        <f>ValProdTot!AY35</f>
        <v>171195</v>
      </c>
      <c r="AZ95">
        <f>ValProdTot!AZ35</f>
        <v>174110</v>
      </c>
      <c r="BA95">
        <f>ValProdTot!BA35</f>
        <v>162762</v>
      </c>
      <c r="BB95">
        <f>ValProdTot!BB35</f>
        <v>176572</v>
      </c>
      <c r="BC95">
        <f>ValProdTot!BC35</f>
        <v>177045</v>
      </c>
    </row>
    <row r="96" spans="1:55" x14ac:dyDescent="0.2">
      <c r="A96">
        <f>VLOOKUP(C96,SelectCntr!$A$2:$C$52,3,0)</f>
        <v>2</v>
      </c>
      <c r="B96" t="str">
        <f>ValProdTot!B36</f>
        <v>Rwanda</v>
      </c>
      <c r="C96">
        <f>ValProdTot!C36</f>
        <v>184</v>
      </c>
      <c r="D96" t="str">
        <f>ValProdTot!D36</f>
        <v>Rwanda</v>
      </c>
      <c r="E96">
        <f>ValProdTot!E36</f>
        <v>152</v>
      </c>
      <c r="F96" t="str">
        <f>ValProdTot!F36</f>
        <v>Gross Production Value (constant 2004-2006 1000 I$)</v>
      </c>
      <c r="G96">
        <f>ValProdTot!G36</f>
        <v>419316</v>
      </c>
      <c r="H96">
        <f>ValProdTot!H36</f>
        <v>554440</v>
      </c>
      <c r="I96">
        <f>ValProdTot!I36</f>
        <v>404327</v>
      </c>
      <c r="J96">
        <f>ValProdTot!J36</f>
        <v>406080</v>
      </c>
      <c r="K96">
        <f>ValProdTot!K36</f>
        <v>456432</v>
      </c>
      <c r="L96">
        <f>ValProdTot!L36</f>
        <v>498288</v>
      </c>
      <c r="M96">
        <f>ValProdTot!M36</f>
        <v>602834</v>
      </c>
      <c r="N96">
        <f>ValProdTot!N36</f>
        <v>591717</v>
      </c>
      <c r="O96">
        <f>ValProdTot!O36</f>
        <v>636713</v>
      </c>
      <c r="P96">
        <f>ValProdTot!P36</f>
        <v>666215</v>
      </c>
      <c r="Q96">
        <f>ValProdTot!Q36</f>
        <v>681703</v>
      </c>
      <c r="R96">
        <f>ValProdTot!R36</f>
        <v>667408</v>
      </c>
      <c r="S96">
        <f>ValProdTot!S36</f>
        <v>700064</v>
      </c>
      <c r="T96">
        <f>ValProdTot!T36</f>
        <v>671934</v>
      </c>
      <c r="U96">
        <f>ValProdTot!U36</f>
        <v>756976</v>
      </c>
      <c r="V96">
        <f>ValProdTot!V36</f>
        <v>802962</v>
      </c>
      <c r="W96">
        <f>ValProdTot!W36</f>
        <v>837240</v>
      </c>
      <c r="X96">
        <f>ValProdTot!X36</f>
        <v>849810</v>
      </c>
      <c r="Y96">
        <f>ValProdTot!Y36</f>
        <v>914949</v>
      </c>
      <c r="Z96">
        <f>ValProdTot!Z36</f>
        <v>921909</v>
      </c>
      <c r="AA96">
        <f>ValProdTot!AA36</f>
        <v>1010656</v>
      </c>
      <c r="AB96">
        <f>ValProdTot!AB36</f>
        <v>1056824</v>
      </c>
      <c r="AC96">
        <f>ValProdTot!AC36</f>
        <v>1059145</v>
      </c>
      <c r="AD96">
        <f>ValProdTot!AD36</f>
        <v>973071</v>
      </c>
      <c r="AE96">
        <f>ValProdTot!AE36</f>
        <v>1160606</v>
      </c>
      <c r="AF96">
        <f>ValProdTot!AF36</f>
        <v>1066940</v>
      </c>
      <c r="AG96">
        <f>ValProdTot!AG36</f>
        <v>1065352</v>
      </c>
      <c r="AH96">
        <f>ValProdTot!AH36</f>
        <v>1033110</v>
      </c>
      <c r="AI96">
        <f>ValProdTot!AI36</f>
        <v>1150680</v>
      </c>
      <c r="AJ96">
        <f>ValProdTot!AJ36</f>
        <v>1107791</v>
      </c>
      <c r="AK96">
        <f>ValProdTot!AK36</f>
        <v>1248887</v>
      </c>
      <c r="AL96">
        <f>ValProdTot!AL36</f>
        <v>1303485</v>
      </c>
      <c r="AM96">
        <f>ValProdTot!AM36</f>
        <v>943327</v>
      </c>
      <c r="AN96">
        <f>ValProdTot!AN36</f>
        <v>646425</v>
      </c>
      <c r="AO96">
        <f>ValProdTot!AO36</f>
        <v>800652</v>
      </c>
      <c r="AP96">
        <f>ValProdTot!AP36</f>
        <v>888007</v>
      </c>
      <c r="AQ96">
        <f>ValProdTot!AQ36</f>
        <v>906685</v>
      </c>
      <c r="AR96">
        <f>ValProdTot!AR36</f>
        <v>1017444</v>
      </c>
      <c r="AS96">
        <f>ValProdTot!AS36</f>
        <v>1104758</v>
      </c>
      <c r="AT96">
        <f>ValProdTot!AT36</f>
        <v>1239741</v>
      </c>
      <c r="AU96">
        <f>ValProdTot!AU36</f>
        <v>1220245</v>
      </c>
      <c r="AV96">
        <f>ValProdTot!AV36</f>
        <v>1486240</v>
      </c>
      <c r="AW96">
        <f>ValProdTot!AW36</f>
        <v>1406554</v>
      </c>
      <c r="AX96">
        <f>ValProdTot!AX36</f>
        <v>1407230</v>
      </c>
      <c r="AY96">
        <f>ValProdTot!AY36</f>
        <v>1511155</v>
      </c>
      <c r="AZ96">
        <f>ValProdTot!AZ36</f>
        <v>1594057</v>
      </c>
      <c r="BA96">
        <f>ValProdTot!BA36</f>
        <v>1602548</v>
      </c>
      <c r="BB96">
        <f>ValProdTot!BB36</f>
        <v>1658030</v>
      </c>
      <c r="BC96">
        <f>ValProdTot!BC36</f>
        <v>1835193</v>
      </c>
    </row>
    <row r="97" spans="1:55" x14ac:dyDescent="0.2">
      <c r="A97">
        <f>VLOOKUP(C97,SelectCntr!$A$2:$C$52,3,0)</f>
        <v>1</v>
      </c>
      <c r="B97" t="str">
        <f>ValProdTot!B37</f>
        <v>Sao Tome and Principe</v>
      </c>
      <c r="C97">
        <f>ValProdTot!C37</f>
        <v>193</v>
      </c>
      <c r="D97" t="str">
        <f>ValProdTot!D37</f>
        <v>Sao Tome and Principe</v>
      </c>
      <c r="E97">
        <f>ValProdTot!E37</f>
        <v>152</v>
      </c>
      <c r="F97" t="str">
        <f>ValProdTot!F37</f>
        <v>Gross Production Value (constant 2004-2006 1000 I$)</v>
      </c>
      <c r="G97">
        <f>ValProdTot!G37</f>
        <v>20039</v>
      </c>
      <c r="H97">
        <f>ValProdTot!H37</f>
        <v>21039</v>
      </c>
      <c r="I97">
        <f>ValProdTot!I37</f>
        <v>17984</v>
      </c>
      <c r="J97">
        <f>ValProdTot!J37</f>
        <v>21657</v>
      </c>
      <c r="K97">
        <f>ValProdTot!K37</f>
        <v>20095</v>
      </c>
      <c r="L97">
        <f>ValProdTot!L37</f>
        <v>20843</v>
      </c>
      <c r="M97">
        <f>ValProdTot!M37</f>
        <v>20955</v>
      </c>
      <c r="N97">
        <f>ValProdTot!N37</f>
        <v>20188</v>
      </c>
      <c r="O97">
        <f>ValProdTot!O37</f>
        <v>18747</v>
      </c>
      <c r="P97">
        <f>ValProdTot!P37</f>
        <v>18752</v>
      </c>
      <c r="Q97">
        <f>ValProdTot!Q37</f>
        <v>20210</v>
      </c>
      <c r="R97">
        <f>ValProdTot!R37</f>
        <v>19628</v>
      </c>
      <c r="S97">
        <f>ValProdTot!S37</f>
        <v>20428</v>
      </c>
      <c r="T97">
        <f>ValProdTot!T37</f>
        <v>19381</v>
      </c>
      <c r="U97">
        <f>ValProdTot!U37</f>
        <v>16201</v>
      </c>
      <c r="V97">
        <f>ValProdTot!V37</f>
        <v>15509</v>
      </c>
      <c r="W97">
        <f>ValProdTot!W37</f>
        <v>15231</v>
      </c>
      <c r="X97">
        <f>ValProdTot!X37</f>
        <v>15859</v>
      </c>
      <c r="Y97">
        <f>ValProdTot!Y37</f>
        <v>17332</v>
      </c>
      <c r="Z97">
        <f>ValProdTot!Z37</f>
        <v>14227</v>
      </c>
      <c r="AA97">
        <f>ValProdTot!AA37</f>
        <v>15119</v>
      </c>
      <c r="AB97">
        <f>ValProdTot!AB37</f>
        <v>14536</v>
      </c>
      <c r="AC97">
        <f>ValProdTot!AC37</f>
        <v>14545</v>
      </c>
      <c r="AD97">
        <f>ValProdTot!AD37</f>
        <v>12899</v>
      </c>
      <c r="AE97">
        <f>ValProdTot!AE37</f>
        <v>13488</v>
      </c>
      <c r="AF97">
        <f>ValProdTot!AF37</f>
        <v>14177</v>
      </c>
      <c r="AG97">
        <f>ValProdTot!AG37</f>
        <v>13961</v>
      </c>
      <c r="AH97">
        <f>ValProdTot!AH37</f>
        <v>14382</v>
      </c>
      <c r="AI97">
        <f>ValProdTot!AI37</f>
        <v>13144</v>
      </c>
      <c r="AJ97">
        <f>ValProdTot!AJ37</f>
        <v>12290</v>
      </c>
      <c r="AK97">
        <f>ValProdTot!AK37</f>
        <v>12986</v>
      </c>
      <c r="AL97">
        <f>ValProdTot!AL37</f>
        <v>16479</v>
      </c>
      <c r="AM97">
        <f>ValProdTot!AM37</f>
        <v>17082</v>
      </c>
      <c r="AN97">
        <f>ValProdTot!AN37</f>
        <v>18173</v>
      </c>
      <c r="AO97">
        <f>ValProdTot!AO37</f>
        <v>16979</v>
      </c>
      <c r="AP97">
        <f>ValProdTot!AP37</f>
        <v>19332</v>
      </c>
      <c r="AQ97">
        <f>ValProdTot!AQ37</f>
        <v>22755</v>
      </c>
      <c r="AR97">
        <f>ValProdTot!AR37</f>
        <v>23646</v>
      </c>
      <c r="AS97">
        <f>ValProdTot!AS37</f>
        <v>23979</v>
      </c>
      <c r="AT97">
        <f>ValProdTot!AT37</f>
        <v>25237</v>
      </c>
      <c r="AU97">
        <f>ValProdTot!AU37</f>
        <v>26394</v>
      </c>
      <c r="AV97">
        <f>ValProdTot!AV37</f>
        <v>27129</v>
      </c>
      <c r="AW97">
        <f>ValProdTot!AW37</f>
        <v>28103</v>
      </c>
      <c r="AX97">
        <f>ValProdTot!AX37</f>
        <v>24798</v>
      </c>
      <c r="AY97">
        <f>ValProdTot!AY37</f>
        <v>25688</v>
      </c>
      <c r="AZ97">
        <f>ValProdTot!AZ37</f>
        <v>27840</v>
      </c>
      <c r="BA97">
        <f>ValProdTot!BA37</f>
        <v>28946</v>
      </c>
      <c r="BB97">
        <f>ValProdTot!BB37</f>
        <v>28999</v>
      </c>
      <c r="BC97">
        <f>ValProdTot!BC37</f>
        <v>30390</v>
      </c>
    </row>
    <row r="98" spans="1:55" x14ac:dyDescent="0.2">
      <c r="A98">
        <f>VLOOKUP(C98,SelectCntr!$A$2:$C$52,3,0)</f>
        <v>1</v>
      </c>
      <c r="B98" t="str">
        <f>ValProdTot!B38</f>
        <v>Senegal</v>
      </c>
      <c r="C98">
        <f>ValProdTot!C38</f>
        <v>195</v>
      </c>
      <c r="D98" t="str">
        <f>ValProdTot!D38</f>
        <v>Senegal</v>
      </c>
      <c r="E98">
        <f>ValProdTot!E38</f>
        <v>152</v>
      </c>
      <c r="F98" t="str">
        <f>ValProdTot!F38</f>
        <v>Gross Production Value (constant 2004-2006 1000 I$)</v>
      </c>
      <c r="G98">
        <f>ValProdTot!G38</f>
        <v>713022</v>
      </c>
      <c r="H98">
        <f>ValProdTot!H38</f>
        <v>724133</v>
      </c>
      <c r="I98">
        <f>ValProdTot!I38</f>
        <v>782533</v>
      </c>
      <c r="J98">
        <f>ValProdTot!J38</f>
        <v>770794</v>
      </c>
      <c r="K98">
        <f>ValProdTot!K38</f>
        <v>828700</v>
      </c>
      <c r="L98">
        <f>ValProdTot!L38</f>
        <v>772973</v>
      </c>
      <c r="M98">
        <f>ValProdTot!M38</f>
        <v>847702</v>
      </c>
      <c r="N98">
        <f>ValProdTot!N38</f>
        <v>706096</v>
      </c>
      <c r="O98">
        <f>ValProdTot!O38</f>
        <v>759564</v>
      </c>
      <c r="P98">
        <f>ValProdTot!P38</f>
        <v>603679</v>
      </c>
      <c r="Q98">
        <f>ValProdTot!Q38</f>
        <v>841692</v>
      </c>
      <c r="R98">
        <f>ValProdTot!R38</f>
        <v>584750</v>
      </c>
      <c r="S98">
        <f>ValProdTot!S38</f>
        <v>678552</v>
      </c>
      <c r="T98">
        <f>ValProdTot!T38</f>
        <v>865594</v>
      </c>
      <c r="U98">
        <f>ValProdTot!U38</f>
        <v>1057825</v>
      </c>
      <c r="V98">
        <f>ValProdTot!V38</f>
        <v>962284</v>
      </c>
      <c r="W98">
        <f>ValProdTot!W38</f>
        <v>606868</v>
      </c>
      <c r="X98">
        <f>ValProdTot!X38</f>
        <v>951567</v>
      </c>
      <c r="Y98">
        <f>ValProdTot!Y38</f>
        <v>706603</v>
      </c>
      <c r="Z98">
        <f>ValProdTot!Z38</f>
        <v>631573</v>
      </c>
      <c r="AA98">
        <f>ValProdTot!AA38</f>
        <v>925605</v>
      </c>
      <c r="AB98">
        <f>ValProdTot!AB38</f>
        <v>919874</v>
      </c>
      <c r="AC98">
        <f>ValProdTot!AC38</f>
        <v>653249</v>
      </c>
      <c r="AD98">
        <f>ValProdTot!AD38</f>
        <v>681044</v>
      </c>
      <c r="AE98">
        <f>ValProdTot!AE38</f>
        <v>835429</v>
      </c>
      <c r="AF98">
        <f>ValProdTot!AF38</f>
        <v>913561</v>
      </c>
      <c r="AG98">
        <f>ValProdTot!AG38</f>
        <v>1008267</v>
      </c>
      <c r="AH98">
        <f>ValProdTot!AH38</f>
        <v>873994</v>
      </c>
      <c r="AI98">
        <f>ValProdTot!AI38</f>
        <v>975277</v>
      </c>
      <c r="AJ98">
        <f>ValProdTot!AJ38</f>
        <v>900987</v>
      </c>
      <c r="AK98">
        <f>ValProdTot!AK38</f>
        <v>937837</v>
      </c>
      <c r="AL98">
        <f>ValProdTot!AL38</f>
        <v>851628</v>
      </c>
      <c r="AM98">
        <f>ValProdTot!AM38</f>
        <v>937414</v>
      </c>
      <c r="AN98">
        <f>ValProdTot!AN38</f>
        <v>920445</v>
      </c>
      <c r="AO98">
        <f>ValProdTot!AO38</f>
        <v>1020345</v>
      </c>
      <c r="AP98">
        <f>ValProdTot!AP38</f>
        <v>947923</v>
      </c>
      <c r="AQ98">
        <f>ValProdTot!AQ38</f>
        <v>887753</v>
      </c>
      <c r="AR98">
        <f>ValProdTot!AR38</f>
        <v>882366</v>
      </c>
      <c r="AS98">
        <f>ValProdTot!AS38</f>
        <v>1193237</v>
      </c>
      <c r="AT98">
        <f>ValProdTot!AT38</f>
        <v>1219574</v>
      </c>
      <c r="AU98">
        <f>ValProdTot!AU38</f>
        <v>1171772</v>
      </c>
      <c r="AV98">
        <f>ValProdTot!AV38</f>
        <v>803178</v>
      </c>
      <c r="AW98">
        <f>ValProdTot!AW38</f>
        <v>1089441</v>
      </c>
      <c r="AX98">
        <f>ValProdTot!AX38</f>
        <v>1084726</v>
      </c>
      <c r="AY98">
        <f>ValProdTot!AY38</f>
        <v>1227143</v>
      </c>
      <c r="AZ98">
        <f>ValProdTot!AZ38</f>
        <v>1126262</v>
      </c>
      <c r="BA98">
        <f>ValProdTot!BA38</f>
        <v>1021441</v>
      </c>
      <c r="BB98">
        <f>ValProdTot!BB38</f>
        <v>1459830</v>
      </c>
      <c r="BC98">
        <f>ValProdTot!BC38</f>
        <v>1532157</v>
      </c>
    </row>
    <row r="99" spans="1:55" x14ac:dyDescent="0.2">
      <c r="A99">
        <f>VLOOKUP(C99,SelectCntr!$A$2:$C$52,3,0)</f>
        <v>2</v>
      </c>
      <c r="B99" t="str">
        <f>ValProdTot!B39</f>
        <v>Seychelles</v>
      </c>
      <c r="C99">
        <f>ValProdTot!C39</f>
        <v>196</v>
      </c>
      <c r="D99" t="str">
        <f>ValProdTot!D39</f>
        <v>Seychelles</v>
      </c>
      <c r="E99">
        <f>ValProdTot!E39</f>
        <v>152</v>
      </c>
      <c r="F99" t="str">
        <f>ValProdTot!F39</f>
        <v>Gross Production Value (constant 2004-2006 1000 I$)</v>
      </c>
      <c r="G99">
        <f>ValProdTot!G39</f>
        <v>6174</v>
      </c>
      <c r="H99">
        <f>ValProdTot!H39</f>
        <v>6598</v>
      </c>
      <c r="I99">
        <f>ValProdTot!I39</f>
        <v>6163</v>
      </c>
      <c r="J99">
        <f>ValProdTot!J39</f>
        <v>7411</v>
      </c>
      <c r="K99">
        <f>ValProdTot!K39</f>
        <v>6618</v>
      </c>
      <c r="L99">
        <f>ValProdTot!L39</f>
        <v>7625</v>
      </c>
      <c r="M99">
        <f>ValProdTot!M39</f>
        <v>9041</v>
      </c>
      <c r="N99">
        <f>ValProdTot!N39</f>
        <v>9689</v>
      </c>
      <c r="O99">
        <f>ValProdTot!O39</f>
        <v>6814</v>
      </c>
      <c r="P99">
        <f>ValProdTot!P39</f>
        <v>6527</v>
      </c>
      <c r="Q99">
        <f>ValProdTot!Q39</f>
        <v>6043</v>
      </c>
      <c r="R99">
        <f>ValProdTot!R39</f>
        <v>7281</v>
      </c>
      <c r="S99">
        <f>ValProdTot!S39</f>
        <v>6859</v>
      </c>
      <c r="T99">
        <f>ValProdTot!T39</f>
        <v>6701</v>
      </c>
      <c r="U99">
        <f>ValProdTot!U39</f>
        <v>6251</v>
      </c>
      <c r="V99">
        <f>ValProdTot!V39</f>
        <v>6244</v>
      </c>
      <c r="W99">
        <f>ValProdTot!W39</f>
        <v>5805</v>
      </c>
      <c r="X99">
        <f>ValProdTot!X39</f>
        <v>5485</v>
      </c>
      <c r="Y99">
        <f>ValProdTot!Y39</f>
        <v>6119</v>
      </c>
      <c r="Z99">
        <f>ValProdTot!Z39</f>
        <v>6512</v>
      </c>
      <c r="AA99">
        <f>ValProdTot!AA39</f>
        <v>6510</v>
      </c>
      <c r="AB99">
        <f>ValProdTot!AB39</f>
        <v>6284</v>
      </c>
      <c r="AC99">
        <f>ValProdTot!AC39</f>
        <v>7135</v>
      </c>
      <c r="AD99">
        <f>ValProdTot!AD39</f>
        <v>6060</v>
      </c>
      <c r="AE99">
        <f>ValProdTot!AE39</f>
        <v>6852</v>
      </c>
      <c r="AF99">
        <f>ValProdTot!AF39</f>
        <v>7245</v>
      </c>
      <c r="AG99">
        <f>ValProdTot!AG39</f>
        <v>5919</v>
      </c>
      <c r="AH99">
        <f>ValProdTot!AH39</f>
        <v>5442</v>
      </c>
      <c r="AI99">
        <f>ValProdTot!AI39</f>
        <v>5982</v>
      </c>
      <c r="AJ99">
        <f>ValProdTot!AJ39</f>
        <v>5944</v>
      </c>
      <c r="AK99">
        <f>ValProdTot!AK39</f>
        <v>6098</v>
      </c>
      <c r="AL99">
        <f>ValProdTot!AL39</f>
        <v>5579</v>
      </c>
      <c r="AM99">
        <f>ValProdTot!AM39</f>
        <v>5854</v>
      </c>
      <c r="AN99">
        <f>ValProdTot!AN39</f>
        <v>6668</v>
      </c>
      <c r="AO99">
        <f>ValProdTot!AO39</f>
        <v>7623</v>
      </c>
      <c r="AP99">
        <f>ValProdTot!AP39</f>
        <v>7308</v>
      </c>
      <c r="AQ99">
        <f>ValProdTot!AQ39</f>
        <v>8014</v>
      </c>
      <c r="AR99">
        <f>ValProdTot!AR39</f>
        <v>7375</v>
      </c>
      <c r="AS99">
        <f>ValProdTot!AS39</f>
        <v>7369</v>
      </c>
      <c r="AT99">
        <f>ValProdTot!AT39</f>
        <v>7378</v>
      </c>
      <c r="AU99">
        <f>ValProdTot!AU39</f>
        <v>7448</v>
      </c>
      <c r="AV99">
        <f>ValProdTot!AV39</f>
        <v>6693</v>
      </c>
      <c r="AW99">
        <f>ValProdTot!AW39</f>
        <v>6675</v>
      </c>
      <c r="AX99">
        <f>ValProdTot!AX39</f>
        <v>5786</v>
      </c>
      <c r="AY99">
        <f>ValProdTot!AY39</f>
        <v>5000</v>
      </c>
      <c r="AZ99">
        <f>ValProdTot!AZ39</f>
        <v>4888</v>
      </c>
      <c r="BA99">
        <f>ValProdTot!BA39</f>
        <v>4714</v>
      </c>
      <c r="BB99">
        <f>ValProdTot!BB39</f>
        <v>4393</v>
      </c>
      <c r="BC99">
        <f>ValProdTot!BC39</f>
        <v>4179</v>
      </c>
    </row>
    <row r="100" spans="1:55" x14ac:dyDescent="0.2">
      <c r="A100">
        <f>VLOOKUP(C100,SelectCntr!$A$2:$C$52,3,0)</f>
        <v>1</v>
      </c>
      <c r="B100" t="str">
        <f>ValProdTot!B40</f>
        <v>Sierra Leone</v>
      </c>
      <c r="C100">
        <f>ValProdTot!C40</f>
        <v>197</v>
      </c>
      <c r="D100" t="str">
        <f>ValProdTot!D40</f>
        <v>Sierra Leone</v>
      </c>
      <c r="E100">
        <f>ValProdTot!E40</f>
        <v>152</v>
      </c>
      <c r="F100" t="str">
        <f>ValProdTot!F40</f>
        <v>Gross Production Value (constant 2004-2006 1000 I$)</v>
      </c>
      <c r="G100">
        <f>ValProdTot!G40</f>
        <v>248753</v>
      </c>
      <c r="H100">
        <f>ValProdTot!H40</f>
        <v>265223</v>
      </c>
      <c r="I100">
        <f>ValProdTot!I40</f>
        <v>269167</v>
      </c>
      <c r="J100">
        <f>ValProdTot!J40</f>
        <v>287934</v>
      </c>
      <c r="K100">
        <f>ValProdTot!K40</f>
        <v>293032</v>
      </c>
      <c r="L100">
        <f>ValProdTot!L40</f>
        <v>309507</v>
      </c>
      <c r="M100">
        <f>ValProdTot!M40</f>
        <v>307528</v>
      </c>
      <c r="N100">
        <f>ValProdTot!N40</f>
        <v>310817</v>
      </c>
      <c r="O100">
        <f>ValProdTot!O40</f>
        <v>336439</v>
      </c>
      <c r="P100">
        <f>ValProdTot!P40</f>
        <v>324817</v>
      </c>
      <c r="Q100">
        <f>ValProdTot!Q40</f>
        <v>327029</v>
      </c>
      <c r="R100">
        <f>ValProdTot!R40</f>
        <v>329631</v>
      </c>
      <c r="S100">
        <f>ValProdTot!S40</f>
        <v>332402</v>
      </c>
      <c r="T100">
        <f>ValProdTot!T40</f>
        <v>335084</v>
      </c>
      <c r="U100">
        <f>ValProdTot!U40</f>
        <v>358938</v>
      </c>
      <c r="V100">
        <f>ValProdTot!V40</f>
        <v>359372</v>
      </c>
      <c r="W100">
        <f>ValProdTot!W40</f>
        <v>371337</v>
      </c>
      <c r="X100">
        <f>ValProdTot!X40</f>
        <v>375798</v>
      </c>
      <c r="Y100">
        <f>ValProdTot!Y40</f>
        <v>356629</v>
      </c>
      <c r="Z100">
        <f>ValProdTot!Z40</f>
        <v>360990</v>
      </c>
      <c r="AA100">
        <f>ValProdTot!AA40</f>
        <v>364483</v>
      </c>
      <c r="AB100">
        <f>ValProdTot!AB40</f>
        <v>386321</v>
      </c>
      <c r="AC100">
        <f>ValProdTot!AC40</f>
        <v>377627</v>
      </c>
      <c r="AD100">
        <f>ValProdTot!AD40</f>
        <v>395987</v>
      </c>
      <c r="AE100">
        <f>ValProdTot!AE40</f>
        <v>391666</v>
      </c>
      <c r="AF100">
        <f>ValProdTot!AF40</f>
        <v>424197</v>
      </c>
      <c r="AG100">
        <f>ValProdTot!AG40</f>
        <v>415156</v>
      </c>
      <c r="AH100">
        <f>ValProdTot!AH40</f>
        <v>426718</v>
      </c>
      <c r="AI100">
        <f>ValProdTot!AI40</f>
        <v>438798</v>
      </c>
      <c r="AJ100">
        <f>ValProdTot!AJ40</f>
        <v>431068</v>
      </c>
      <c r="AK100">
        <f>ValProdTot!AK40</f>
        <v>432936</v>
      </c>
      <c r="AL100">
        <f>ValProdTot!AL40</f>
        <v>406761</v>
      </c>
      <c r="AM100">
        <f>ValProdTot!AM40</f>
        <v>402893</v>
      </c>
      <c r="AN100">
        <f>ValProdTot!AN40</f>
        <v>420960</v>
      </c>
      <c r="AO100">
        <f>ValProdTot!AO40</f>
        <v>393991</v>
      </c>
      <c r="AP100">
        <f>ValProdTot!AP40</f>
        <v>431928</v>
      </c>
      <c r="AQ100">
        <f>ValProdTot!AQ40</f>
        <v>455457</v>
      </c>
      <c r="AR100">
        <f>ValProdTot!AR40</f>
        <v>406045</v>
      </c>
      <c r="AS100">
        <f>ValProdTot!AS40</f>
        <v>354627</v>
      </c>
      <c r="AT100">
        <f>ValProdTot!AT40</f>
        <v>323661</v>
      </c>
      <c r="AU100">
        <f>ValProdTot!AU40</f>
        <v>379434</v>
      </c>
      <c r="AV100">
        <f>ValProdTot!AV40</f>
        <v>425060</v>
      </c>
      <c r="AW100">
        <f>ValProdTot!AW40</f>
        <v>464651</v>
      </c>
      <c r="AX100">
        <f>ValProdTot!AX40</f>
        <v>524485</v>
      </c>
      <c r="AY100">
        <f>ValProdTot!AY40</f>
        <v>602577</v>
      </c>
      <c r="AZ100">
        <f>ValProdTot!AZ40</f>
        <v>718851</v>
      </c>
      <c r="BA100">
        <f>ValProdTot!BA40</f>
        <v>559438</v>
      </c>
      <c r="BB100">
        <f>ValProdTot!BB40</f>
        <v>603775</v>
      </c>
      <c r="BC100">
        <f>ValProdTot!BC40</f>
        <v>631571</v>
      </c>
    </row>
    <row r="101" spans="1:55" x14ac:dyDescent="0.2">
      <c r="A101">
        <f>VLOOKUP(C101,SelectCntr!$A$2:$C$52,3,0)</f>
        <v>2</v>
      </c>
      <c r="B101" t="str">
        <f>ValProdTot!B41</f>
        <v>Somalia</v>
      </c>
      <c r="C101">
        <f>ValProdTot!C41</f>
        <v>201</v>
      </c>
      <c r="D101" t="str">
        <f>ValProdTot!D41</f>
        <v>Somalia</v>
      </c>
      <c r="E101">
        <f>ValProdTot!E41</f>
        <v>152</v>
      </c>
      <c r="F101" t="str">
        <f>ValProdTot!F41</f>
        <v>Gross Production Value (constant 2004-2006 1000 I$)</v>
      </c>
      <c r="G101">
        <f>ValProdTot!G41</f>
        <v>744677</v>
      </c>
      <c r="H101">
        <f>ValProdTot!H41</f>
        <v>770775</v>
      </c>
      <c r="I101">
        <f>ValProdTot!I41</f>
        <v>811624</v>
      </c>
      <c r="J101">
        <f>ValProdTot!J41</f>
        <v>843058</v>
      </c>
      <c r="K101">
        <f>ValProdTot!K41</f>
        <v>869813</v>
      </c>
      <c r="L101">
        <f>ValProdTot!L41</f>
        <v>903143</v>
      </c>
      <c r="M101">
        <f>ValProdTot!M41</f>
        <v>942366</v>
      </c>
      <c r="N101">
        <f>ValProdTot!N41</f>
        <v>987033</v>
      </c>
      <c r="O101">
        <f>ValProdTot!O41</f>
        <v>1012531</v>
      </c>
      <c r="P101">
        <f>ValProdTot!P41</f>
        <v>1041653</v>
      </c>
      <c r="Q101">
        <f>ValProdTot!Q41</f>
        <v>1034417</v>
      </c>
      <c r="R101">
        <f>ValProdTot!R41</f>
        <v>1099332</v>
      </c>
      <c r="S101">
        <f>ValProdTot!S41</f>
        <v>1046021</v>
      </c>
      <c r="T101">
        <f>ValProdTot!T41</f>
        <v>999591</v>
      </c>
      <c r="U101">
        <f>ValProdTot!U41</f>
        <v>1095781</v>
      </c>
      <c r="V101">
        <f>ValProdTot!V41</f>
        <v>1110195</v>
      </c>
      <c r="W101">
        <f>ValProdTot!W41</f>
        <v>1171817</v>
      </c>
      <c r="X101">
        <f>ValProdTot!X41</f>
        <v>1221198</v>
      </c>
      <c r="Y101">
        <f>ValProdTot!Y41</f>
        <v>1241946</v>
      </c>
      <c r="Z101">
        <f>ValProdTot!Z41</f>
        <v>1296860</v>
      </c>
      <c r="AA101">
        <f>ValProdTot!AA41</f>
        <v>1341504</v>
      </c>
      <c r="AB101">
        <f>ValProdTot!AB41</f>
        <v>1395653</v>
      </c>
      <c r="AC101">
        <f>ValProdTot!AC41</f>
        <v>1340947</v>
      </c>
      <c r="AD101">
        <f>ValProdTot!AD41</f>
        <v>1331291</v>
      </c>
      <c r="AE101">
        <f>ValProdTot!AE41</f>
        <v>1426203</v>
      </c>
      <c r="AF101">
        <f>ValProdTot!AF41</f>
        <v>1417166</v>
      </c>
      <c r="AG101">
        <f>ValProdTot!AG41</f>
        <v>1514056</v>
      </c>
      <c r="AH101">
        <f>ValProdTot!AH41</f>
        <v>1567349</v>
      </c>
      <c r="AI101">
        <f>ValProdTot!AI41</f>
        <v>1580957</v>
      </c>
      <c r="AJ101">
        <f>ValProdTot!AJ41</f>
        <v>1466254</v>
      </c>
      <c r="AK101">
        <f>ValProdTot!AK41</f>
        <v>1201093</v>
      </c>
      <c r="AL101">
        <f>ValProdTot!AL41</f>
        <v>1072025</v>
      </c>
      <c r="AM101">
        <f>ValProdTot!AM41</f>
        <v>1175504</v>
      </c>
      <c r="AN101">
        <f>ValProdTot!AN41</f>
        <v>1338240</v>
      </c>
      <c r="AO101">
        <f>ValProdTot!AO41</f>
        <v>1373717</v>
      </c>
      <c r="AP101">
        <f>ValProdTot!AP41</f>
        <v>1408223</v>
      </c>
      <c r="AQ101">
        <f>ValProdTot!AQ41</f>
        <v>1475446</v>
      </c>
      <c r="AR101">
        <f>ValProdTot!AR41</f>
        <v>1451074</v>
      </c>
      <c r="AS101">
        <f>ValProdTot!AS41</f>
        <v>1452784</v>
      </c>
      <c r="AT101">
        <f>ValProdTot!AT41</f>
        <v>1480894</v>
      </c>
      <c r="AU101">
        <f>ValProdTot!AU41</f>
        <v>1446042</v>
      </c>
      <c r="AV101">
        <f>ValProdTot!AV41</f>
        <v>1509405</v>
      </c>
      <c r="AW101">
        <f>ValProdTot!AW41</f>
        <v>1521034</v>
      </c>
      <c r="AX101">
        <f>ValProdTot!AX41</f>
        <v>1541624</v>
      </c>
      <c r="AY101">
        <f>ValProdTot!AY41</f>
        <v>1588205</v>
      </c>
      <c r="AZ101">
        <f>ValProdTot!AZ41</f>
        <v>1622131</v>
      </c>
      <c r="BA101">
        <f>ValProdTot!BA41</f>
        <v>1597680</v>
      </c>
      <c r="BB101">
        <f>ValProdTot!BB41</f>
        <v>1545192</v>
      </c>
      <c r="BC101">
        <f>ValProdTot!BC41</f>
        <v>1592805</v>
      </c>
    </row>
    <row r="102" spans="1:55" x14ac:dyDescent="0.2">
      <c r="A102">
        <f>VLOOKUP(C102,SelectCntr!$A$2:$C$52,3,0)</f>
        <v>3</v>
      </c>
      <c r="B102" t="str">
        <f>ValProdTot!B42</f>
        <v>South Africa</v>
      </c>
      <c r="C102">
        <f>ValProdTot!C42</f>
        <v>202</v>
      </c>
      <c r="D102" t="str">
        <f>ValProdTot!D42</f>
        <v>South Africa</v>
      </c>
      <c r="E102">
        <f>ValProdTot!E42</f>
        <v>152</v>
      </c>
      <c r="F102" t="str">
        <f>ValProdTot!F42</f>
        <v>Gross Production Value (constant 2004-2006 1000 I$)</v>
      </c>
      <c r="G102">
        <f>ValProdTot!G42</f>
        <v>4967392</v>
      </c>
      <c r="H102">
        <f>ValProdTot!H42</f>
        <v>5020726</v>
      </c>
      <c r="I102">
        <f>ValProdTot!I42</f>
        <v>5288906</v>
      </c>
      <c r="J102">
        <f>ValProdTot!J42</f>
        <v>5101433</v>
      </c>
      <c r="K102">
        <f>ValProdTot!K42</f>
        <v>5352267</v>
      </c>
      <c r="L102">
        <f>ValProdTot!L42</f>
        <v>5600673</v>
      </c>
      <c r="M102">
        <f>ValProdTot!M42</f>
        <v>6631999</v>
      </c>
      <c r="N102">
        <f>ValProdTot!N42</f>
        <v>5907420</v>
      </c>
      <c r="O102">
        <f>ValProdTot!O42</f>
        <v>6230937</v>
      </c>
      <c r="P102">
        <f>ValProdTot!P42</f>
        <v>6097832</v>
      </c>
      <c r="Q102">
        <f>ValProdTot!Q42</f>
        <v>6781704</v>
      </c>
      <c r="R102">
        <f>ValProdTot!R42</f>
        <v>7252882</v>
      </c>
      <c r="S102">
        <f>ValProdTot!S42</f>
        <v>6275344</v>
      </c>
      <c r="T102">
        <f>ValProdTot!T42</f>
        <v>7508463</v>
      </c>
      <c r="U102">
        <f>ValProdTot!U42</f>
        <v>7320231</v>
      </c>
      <c r="V102">
        <f>ValProdTot!V42</f>
        <v>7277636</v>
      </c>
      <c r="W102">
        <f>ValProdTot!W42</f>
        <v>7685462</v>
      </c>
      <c r="X102">
        <f>ValProdTot!X42</f>
        <v>8069127</v>
      </c>
      <c r="Y102">
        <f>ValProdTot!Y42</f>
        <v>7991454</v>
      </c>
      <c r="Z102">
        <f>ValProdTot!Z42</f>
        <v>8294278</v>
      </c>
      <c r="AA102">
        <f>ValProdTot!AA42</f>
        <v>9019250</v>
      </c>
      <c r="AB102">
        <f>ValProdTot!AB42</f>
        <v>8337620</v>
      </c>
      <c r="AC102">
        <f>ValProdTot!AC42</f>
        <v>7385813</v>
      </c>
      <c r="AD102">
        <f>ValProdTot!AD42</f>
        <v>7981047</v>
      </c>
      <c r="AE102">
        <f>ValProdTot!AE42</f>
        <v>8408860</v>
      </c>
      <c r="AF102">
        <f>ValProdTot!AF42</f>
        <v>8298306</v>
      </c>
      <c r="AG102">
        <f>ValProdTot!AG42</f>
        <v>8710880</v>
      </c>
      <c r="AH102">
        <f>ValProdTot!AH42</f>
        <v>8831597</v>
      </c>
      <c r="AI102">
        <f>ValProdTot!AI42</f>
        <v>9315778</v>
      </c>
      <c r="AJ102">
        <f>ValProdTot!AJ42</f>
        <v>9220855</v>
      </c>
      <c r="AK102">
        <f>ValProdTot!AK42</f>
        <v>9374859</v>
      </c>
      <c r="AL102">
        <f>ValProdTot!AL42</f>
        <v>8074485</v>
      </c>
      <c r="AM102">
        <f>ValProdTot!AM42</f>
        <v>9079113</v>
      </c>
      <c r="AN102">
        <f>ValProdTot!AN42</f>
        <v>9569643</v>
      </c>
      <c r="AO102">
        <f>ValProdTot!AO42</f>
        <v>8354660</v>
      </c>
      <c r="AP102">
        <f>ValProdTot!AP42</f>
        <v>9678115</v>
      </c>
      <c r="AQ102">
        <f>ValProdTot!AQ42</f>
        <v>9843695</v>
      </c>
      <c r="AR102">
        <f>ValProdTot!AR42</f>
        <v>9356774</v>
      </c>
      <c r="AS102">
        <f>ValProdTot!AS42</f>
        <v>9912707</v>
      </c>
      <c r="AT102">
        <f>ValProdTot!AT42</f>
        <v>10851423</v>
      </c>
      <c r="AU102">
        <f>ValProdTot!AU42</f>
        <v>10151998</v>
      </c>
      <c r="AV102">
        <f>ValProdTot!AV42</f>
        <v>10852821</v>
      </c>
      <c r="AW102">
        <f>ValProdTot!AW42</f>
        <v>10759861</v>
      </c>
      <c r="AX102">
        <f>ValProdTot!AX42</f>
        <v>11032816</v>
      </c>
      <c r="AY102">
        <f>ValProdTot!AY42</f>
        <v>11566702</v>
      </c>
      <c r="AZ102">
        <f>ValProdTot!AZ42</f>
        <v>11229108</v>
      </c>
      <c r="BA102">
        <f>ValProdTot!BA42</f>
        <v>11320296</v>
      </c>
      <c r="BB102">
        <f>ValProdTot!BB42</f>
        <v>12642425</v>
      </c>
      <c r="BC102">
        <f>ValProdTot!BC42</f>
        <v>12364361</v>
      </c>
    </row>
    <row r="103" spans="1:55" s="64" customFormat="1" x14ac:dyDescent="0.2">
      <c r="A103">
        <f>VLOOKUP(C103,SelectCntr!$A$2:$C$52,3,0)</f>
        <v>0</v>
      </c>
      <c r="B103" s="64" t="str">
        <f>ValProdTot!B43</f>
        <v>Western Sahara</v>
      </c>
      <c r="C103" s="64">
        <f>ValProdTot!C43</f>
        <v>205</v>
      </c>
      <c r="D103" s="64" t="str">
        <f>ValProdTot!D43</f>
        <v>Western Sahara</v>
      </c>
      <c r="E103" s="64">
        <f>ValProdTot!E43</f>
        <v>152</v>
      </c>
      <c r="F103" s="64" t="str">
        <f>ValProdTot!F43</f>
        <v>Gross Production Value (constant 2004-2006 1000 I$)</v>
      </c>
      <c r="G103" s="64">
        <f>ValProdTot!G43</f>
        <v>2173</v>
      </c>
      <c r="H103" s="64">
        <f>ValProdTot!H43</f>
        <v>1243</v>
      </c>
      <c r="I103" s="64">
        <f>ValProdTot!I43</f>
        <v>1219</v>
      </c>
      <c r="J103" s="64">
        <f>ValProdTot!J43</f>
        <v>1240</v>
      </c>
      <c r="K103" s="64">
        <f>ValProdTot!K43</f>
        <v>1061</v>
      </c>
      <c r="L103" s="64">
        <f>ValProdTot!L43</f>
        <v>1838</v>
      </c>
      <c r="M103" s="64">
        <f>ValProdTot!M43</f>
        <v>2280</v>
      </c>
      <c r="N103" s="64">
        <f>ValProdTot!N43</f>
        <v>3066</v>
      </c>
      <c r="O103" s="64">
        <f>ValProdTot!O43</f>
        <v>3868</v>
      </c>
      <c r="P103" s="64">
        <f>ValProdTot!P43</f>
        <v>4214</v>
      </c>
      <c r="Q103" s="64">
        <f>ValProdTot!Q43</f>
        <v>4336</v>
      </c>
      <c r="R103" s="64">
        <f>ValProdTot!R43</f>
        <v>4623</v>
      </c>
      <c r="S103" s="64">
        <f>ValProdTot!S43</f>
        <v>4409</v>
      </c>
      <c r="T103" s="64">
        <f>ValProdTot!T43</f>
        <v>4409</v>
      </c>
      <c r="U103" s="64">
        <f>ValProdTot!U43</f>
        <v>4629</v>
      </c>
      <c r="V103" s="64">
        <f>ValProdTot!V43</f>
        <v>4845</v>
      </c>
      <c r="W103" s="64">
        <f>ValProdTot!W43</f>
        <v>5004</v>
      </c>
      <c r="X103" s="64">
        <f>ValProdTot!X43</f>
        <v>5216</v>
      </c>
      <c r="Y103" s="64">
        <f>ValProdTot!Y43</f>
        <v>5341</v>
      </c>
      <c r="Z103" s="64">
        <f>ValProdTot!Z43</f>
        <v>5358</v>
      </c>
      <c r="AA103" s="64">
        <f>ValProdTot!AA43</f>
        <v>5498</v>
      </c>
      <c r="AB103" s="64">
        <f>ValProdTot!AB43</f>
        <v>5501</v>
      </c>
      <c r="AC103" s="64">
        <f>ValProdTot!AC43</f>
        <v>5641</v>
      </c>
      <c r="AD103" s="64">
        <f>ValProdTot!AD43</f>
        <v>5747</v>
      </c>
      <c r="AE103" s="64">
        <f>ValProdTot!AE43</f>
        <v>5879</v>
      </c>
      <c r="AF103" s="64">
        <f>ValProdTot!AF43</f>
        <v>5987</v>
      </c>
      <c r="AG103" s="64">
        <f>ValProdTot!AG43</f>
        <v>6090</v>
      </c>
      <c r="AH103" s="64">
        <f>ValProdTot!AH43</f>
        <v>6214</v>
      </c>
      <c r="AI103" s="64">
        <f>ValProdTot!AI43</f>
        <v>6305</v>
      </c>
      <c r="AJ103" s="64">
        <f>ValProdTot!AJ43</f>
        <v>6411</v>
      </c>
      <c r="AK103" s="64">
        <f>ValProdTot!AK43</f>
        <v>6516</v>
      </c>
      <c r="AL103" s="64">
        <f>ValProdTot!AL43</f>
        <v>6585</v>
      </c>
      <c r="AM103" s="64">
        <f>ValProdTot!AM43</f>
        <v>6650</v>
      </c>
      <c r="AN103" s="64">
        <f>ValProdTot!AN43</f>
        <v>6806</v>
      </c>
      <c r="AO103" s="64">
        <f>ValProdTot!AO43</f>
        <v>6801</v>
      </c>
      <c r="AP103" s="64">
        <f>ValProdTot!AP43</f>
        <v>6991</v>
      </c>
      <c r="AQ103" s="64">
        <f>ValProdTot!AQ43</f>
        <v>6960</v>
      </c>
      <c r="AR103" s="64">
        <f>ValProdTot!AR43</f>
        <v>7123</v>
      </c>
      <c r="AS103" s="64">
        <f>ValProdTot!AS43</f>
        <v>7124</v>
      </c>
      <c r="AT103" s="64">
        <f>ValProdTot!AT43</f>
        <v>7140</v>
      </c>
      <c r="AU103" s="64">
        <f>ValProdTot!AU43</f>
        <v>7163</v>
      </c>
      <c r="AV103" s="64">
        <f>ValProdTot!AV43</f>
        <v>7162</v>
      </c>
      <c r="AW103" s="64">
        <f>ValProdTot!AW43</f>
        <v>7462</v>
      </c>
      <c r="AX103" s="64">
        <f>ValProdTot!AX43</f>
        <v>7480</v>
      </c>
      <c r="AY103" s="64">
        <f>ValProdTot!AY43</f>
        <v>7448</v>
      </c>
      <c r="AZ103" s="64">
        <f>ValProdTot!AZ43</f>
        <v>7171</v>
      </c>
      <c r="BA103" s="64">
        <f>ValProdTot!BA43</f>
        <v>7280</v>
      </c>
      <c r="BB103" s="64">
        <f>ValProdTot!BB43</f>
        <v>7250</v>
      </c>
      <c r="BC103" s="64">
        <f>ValProdTot!BC43</f>
        <v>7203</v>
      </c>
    </row>
    <row r="104" spans="1:55" x14ac:dyDescent="0.2">
      <c r="A104">
        <f>VLOOKUP(C104,SelectCntr!$A$2:$C$52,3,0)</f>
        <v>2</v>
      </c>
      <c r="B104" t="str">
        <f>ValProdTot!B44</f>
        <v>Sudan</v>
      </c>
      <c r="C104">
        <f>ValProdTot!C44</f>
        <v>206</v>
      </c>
      <c r="D104" t="str">
        <f>ValProdTot!D44</f>
        <v>Sudan</v>
      </c>
      <c r="E104">
        <f>ValProdTot!E44</f>
        <v>152</v>
      </c>
      <c r="F104" t="str">
        <f>ValProdTot!F44</f>
        <v>Gross Production Value (constant 2004-2006 1000 I$)</v>
      </c>
      <c r="G104">
        <f>ValProdTot!G44</f>
        <v>2176506</v>
      </c>
      <c r="H104">
        <f>ValProdTot!H44</f>
        <v>2348360</v>
      </c>
      <c r="I104">
        <f>ValProdTot!I44</f>
        <v>2384689</v>
      </c>
      <c r="J104">
        <f>ValProdTot!J44</f>
        <v>2223789</v>
      </c>
      <c r="K104">
        <f>ValProdTot!K44</f>
        <v>2306498</v>
      </c>
      <c r="L104">
        <f>ValProdTot!L44</f>
        <v>2338621</v>
      </c>
      <c r="M104">
        <f>ValProdTot!M44</f>
        <v>2674799</v>
      </c>
      <c r="N104">
        <f>ValProdTot!N44</f>
        <v>2485697</v>
      </c>
      <c r="O104">
        <f>ValProdTot!O44</f>
        <v>2762028</v>
      </c>
      <c r="P104">
        <f>ValProdTot!P44</f>
        <v>2876604</v>
      </c>
      <c r="Q104">
        <f>ValProdTot!Q44</f>
        <v>2975200</v>
      </c>
      <c r="R104">
        <f>ValProdTot!R44</f>
        <v>3008280</v>
      </c>
      <c r="S104">
        <f>ValProdTot!S44</f>
        <v>3008035</v>
      </c>
      <c r="T104">
        <f>ValProdTot!T44</f>
        <v>3392577</v>
      </c>
      <c r="U104">
        <f>ValProdTot!U44</f>
        <v>3413297</v>
      </c>
      <c r="V104">
        <f>ValProdTot!V44</f>
        <v>3338607</v>
      </c>
      <c r="W104">
        <f>ValProdTot!W44</f>
        <v>3631024</v>
      </c>
      <c r="X104">
        <f>ValProdTot!X44</f>
        <v>3760633</v>
      </c>
      <c r="Y104">
        <f>ValProdTot!Y44</f>
        <v>3602690</v>
      </c>
      <c r="Z104">
        <f>ValProdTot!Z44</f>
        <v>3804583</v>
      </c>
      <c r="AA104">
        <f>ValProdTot!AA44</f>
        <v>4228362</v>
      </c>
      <c r="AB104">
        <f>ValProdTot!AB44</f>
        <v>3835774</v>
      </c>
      <c r="AC104">
        <f>ValProdTot!AC44</f>
        <v>4035993</v>
      </c>
      <c r="AD104">
        <f>ValProdTot!AD44</f>
        <v>3686108</v>
      </c>
      <c r="AE104">
        <f>ValProdTot!AE44</f>
        <v>4336709</v>
      </c>
      <c r="AF104">
        <f>ValProdTot!AF44</f>
        <v>4187024</v>
      </c>
      <c r="AG104">
        <f>ValProdTot!AG44</f>
        <v>3914797</v>
      </c>
      <c r="AH104">
        <f>ValProdTot!AH44</f>
        <v>4452361</v>
      </c>
      <c r="AI104">
        <f>ValProdTot!AI44</f>
        <v>3914005</v>
      </c>
      <c r="AJ104">
        <f>ValProdTot!AJ44</f>
        <v>3864693</v>
      </c>
      <c r="AK104">
        <f>ValProdTot!AK44</f>
        <v>4576167</v>
      </c>
      <c r="AL104">
        <f>ValProdTot!AL44</f>
        <v>5026488</v>
      </c>
      <c r="AM104">
        <f>ValProdTot!AM44</f>
        <v>4718452</v>
      </c>
      <c r="AN104">
        <f>ValProdTot!AN44</f>
        <v>5483956</v>
      </c>
      <c r="AO104">
        <f>ValProdTot!AO44</f>
        <v>5644425</v>
      </c>
      <c r="AP104">
        <f>ValProdTot!AP44</f>
        <v>6169177</v>
      </c>
      <c r="AQ104">
        <f>ValProdTot!AQ44</f>
        <v>6185962</v>
      </c>
      <c r="AR104">
        <f>ValProdTot!AR44</f>
        <v>6432307</v>
      </c>
      <c r="AS104">
        <f>ValProdTot!AS44</f>
        <v>6461959</v>
      </c>
      <c r="AT104">
        <f>ValProdTot!AT44</f>
        <v>6700602</v>
      </c>
      <c r="AU104">
        <f>ValProdTot!AU44</f>
        <v>7429901</v>
      </c>
      <c r="AV104">
        <f>ValProdTot!AV44</f>
        <v>7427805</v>
      </c>
      <c r="AW104">
        <f>ValProdTot!AW44</f>
        <v>8022041</v>
      </c>
      <c r="AX104">
        <f>ValProdTot!AX44</f>
        <v>7720858</v>
      </c>
      <c r="AY104">
        <f>ValProdTot!AY44</f>
        <v>8112502</v>
      </c>
      <c r="AZ104">
        <f>ValProdTot!AZ44</f>
        <v>8016845</v>
      </c>
      <c r="BA104">
        <f>ValProdTot!BA44</f>
        <v>8161581</v>
      </c>
      <c r="BB104">
        <f>ValProdTot!BB44</f>
        <v>7990698</v>
      </c>
      <c r="BC104">
        <f>ValProdTot!BC44</f>
        <v>8165498</v>
      </c>
    </row>
    <row r="105" spans="1:55" x14ac:dyDescent="0.2">
      <c r="A105">
        <f>VLOOKUP(C105,SelectCntr!$A$2:$C$52,3,0)</f>
        <v>3</v>
      </c>
      <c r="B105" t="str">
        <f>ValProdTot!B45</f>
        <v>Swaziland</v>
      </c>
      <c r="C105">
        <f>ValProdTot!C45</f>
        <v>209</v>
      </c>
      <c r="D105" t="str">
        <f>ValProdTot!D45</f>
        <v>Swaziland</v>
      </c>
      <c r="E105">
        <f>ValProdTot!E45</f>
        <v>152</v>
      </c>
      <c r="F105" t="str">
        <f>ValProdTot!F45</f>
        <v>Gross Production Value (constant 2004-2006 1000 I$)</v>
      </c>
      <c r="G105">
        <f>ValProdTot!G45</f>
        <v>97555</v>
      </c>
      <c r="H105">
        <f>ValProdTot!H45</f>
        <v>99646</v>
      </c>
      <c r="I105">
        <f>ValProdTot!I45</f>
        <v>107306</v>
      </c>
      <c r="J105">
        <f>ValProdTot!J45</f>
        <v>103224</v>
      </c>
      <c r="K105">
        <f>ValProdTot!K45</f>
        <v>101220</v>
      </c>
      <c r="L105">
        <f>ValProdTot!L45</f>
        <v>118836</v>
      </c>
      <c r="M105">
        <f>ValProdTot!M45</f>
        <v>130704</v>
      </c>
      <c r="N105">
        <f>ValProdTot!N45</f>
        <v>125364</v>
      </c>
      <c r="O105">
        <f>ValProdTot!O45</f>
        <v>129304</v>
      </c>
      <c r="P105">
        <f>ValProdTot!P45</f>
        <v>147200</v>
      </c>
      <c r="Q105">
        <f>ValProdTot!Q45</f>
        <v>149743</v>
      </c>
      <c r="R105">
        <f>ValProdTot!R45</f>
        <v>163071</v>
      </c>
      <c r="S105">
        <f>ValProdTot!S45</f>
        <v>159256</v>
      </c>
      <c r="T105">
        <f>ValProdTot!T45</f>
        <v>173989</v>
      </c>
      <c r="U105">
        <f>ValProdTot!U45</f>
        <v>178483</v>
      </c>
      <c r="V105">
        <f>ValProdTot!V45</f>
        <v>182719</v>
      </c>
      <c r="W105">
        <f>ValProdTot!W45</f>
        <v>172401</v>
      </c>
      <c r="X105">
        <f>ValProdTot!X45</f>
        <v>198103</v>
      </c>
      <c r="Y105">
        <f>ValProdTot!Y45</f>
        <v>192971</v>
      </c>
      <c r="Z105">
        <f>ValProdTot!Z45</f>
        <v>220257</v>
      </c>
      <c r="AA105">
        <f>ValProdTot!AA45</f>
        <v>234233</v>
      </c>
      <c r="AB105">
        <f>ValProdTot!AB45</f>
        <v>228789</v>
      </c>
      <c r="AC105">
        <f>ValProdTot!AC45</f>
        <v>228300</v>
      </c>
      <c r="AD105">
        <f>ValProdTot!AD45</f>
        <v>245372</v>
      </c>
      <c r="AE105">
        <f>ValProdTot!AE45</f>
        <v>250435</v>
      </c>
      <c r="AF105">
        <f>ValProdTot!AF45</f>
        <v>270689</v>
      </c>
      <c r="AG105">
        <f>ValProdTot!AG45</f>
        <v>264333</v>
      </c>
      <c r="AH105">
        <f>ValProdTot!AH45</f>
        <v>264292</v>
      </c>
      <c r="AI105">
        <f>ValProdTot!AI45</f>
        <v>265991</v>
      </c>
      <c r="AJ105">
        <f>ValProdTot!AJ45</f>
        <v>272129</v>
      </c>
      <c r="AK105">
        <f>ValProdTot!AK45</f>
        <v>279546</v>
      </c>
      <c r="AL105">
        <f>ValProdTot!AL45</f>
        <v>265352</v>
      </c>
      <c r="AM105">
        <f>ValProdTot!AM45</f>
        <v>252969</v>
      </c>
      <c r="AN105">
        <f>ValProdTot!AN45</f>
        <v>252926</v>
      </c>
      <c r="AO105">
        <f>ValProdTot!AO45</f>
        <v>234644</v>
      </c>
      <c r="AP105">
        <f>ValProdTot!AP45</f>
        <v>249706</v>
      </c>
      <c r="AQ105">
        <f>ValProdTot!AQ45</f>
        <v>249846</v>
      </c>
      <c r="AR105">
        <f>ValProdTot!AR45</f>
        <v>245840</v>
      </c>
      <c r="AS105">
        <f>ValProdTot!AS45</f>
        <v>265648</v>
      </c>
      <c r="AT105">
        <f>ValProdTot!AT45</f>
        <v>249497</v>
      </c>
      <c r="AU105">
        <f>ValProdTot!AU45</f>
        <v>243851</v>
      </c>
      <c r="AV105">
        <f>ValProdTot!AV45</f>
        <v>267360</v>
      </c>
      <c r="AW105">
        <f>ValProdTot!AW45</f>
        <v>264018</v>
      </c>
      <c r="AX105">
        <f>ValProdTot!AX45</f>
        <v>271508</v>
      </c>
      <c r="AY105">
        <f>ValProdTot!AY45</f>
        <v>288407</v>
      </c>
      <c r="AZ105">
        <f>ValProdTot!AZ45</f>
        <v>287002</v>
      </c>
      <c r="BA105">
        <f>ValProdTot!BA45</f>
        <v>279737</v>
      </c>
      <c r="BB105">
        <f>ValProdTot!BB45</f>
        <v>286585</v>
      </c>
      <c r="BC105">
        <f>ValProdTot!BC45</f>
        <v>283991</v>
      </c>
    </row>
    <row r="106" spans="1:55" x14ac:dyDescent="0.2">
      <c r="A106">
        <f>VLOOKUP(C106,SelectCntr!$A$2:$C$52,3,0)</f>
        <v>2</v>
      </c>
      <c r="B106" t="str">
        <f>ValProdTot!B46</f>
        <v>United Republic of Tanzania</v>
      </c>
      <c r="C106">
        <f>ValProdTot!C46</f>
        <v>215</v>
      </c>
      <c r="D106" t="str">
        <f>ValProdTot!D46</f>
        <v>United Republic of Tanzania</v>
      </c>
      <c r="E106">
        <f>ValProdTot!E46</f>
        <v>152</v>
      </c>
      <c r="F106" t="str">
        <f>ValProdTot!F46</f>
        <v>Gross Production Value (constant 2004-2006 1000 I$)</v>
      </c>
      <c r="G106">
        <f>ValProdTot!G46</f>
        <v>1680165</v>
      </c>
      <c r="H106">
        <f>ValProdTot!H46</f>
        <v>1746699</v>
      </c>
      <c r="I106">
        <f>ValProdTot!I46</f>
        <v>1903536</v>
      </c>
      <c r="J106">
        <f>ValProdTot!J46</f>
        <v>1922883</v>
      </c>
      <c r="K106">
        <f>ValProdTot!K46</f>
        <v>1979499</v>
      </c>
      <c r="L106">
        <f>ValProdTot!L46</f>
        <v>2203971</v>
      </c>
      <c r="M106">
        <f>ValProdTot!M46</f>
        <v>2170274</v>
      </c>
      <c r="N106">
        <f>ValProdTot!N46</f>
        <v>2110677</v>
      </c>
      <c r="O106">
        <f>ValProdTot!O46</f>
        <v>2199965</v>
      </c>
      <c r="P106">
        <f>ValProdTot!P46</f>
        <v>2301632</v>
      </c>
      <c r="Q106">
        <f>ValProdTot!Q46</f>
        <v>2295913</v>
      </c>
      <c r="R106">
        <f>ValProdTot!R46</f>
        <v>2315474</v>
      </c>
      <c r="S106">
        <f>ValProdTot!S46</f>
        <v>2412792</v>
      </c>
      <c r="T106">
        <f>ValProdTot!T46</f>
        <v>2427029</v>
      </c>
      <c r="U106">
        <f>ValProdTot!U46</f>
        <v>2668439</v>
      </c>
      <c r="V106">
        <f>ValProdTot!V46</f>
        <v>2768308</v>
      </c>
      <c r="W106">
        <f>ValProdTot!W46</f>
        <v>2933186</v>
      </c>
      <c r="X106">
        <f>ValProdTot!X46</f>
        <v>2970146</v>
      </c>
      <c r="Y106">
        <f>ValProdTot!Y46</f>
        <v>3110557</v>
      </c>
      <c r="Z106">
        <f>ValProdTot!Z46</f>
        <v>2946488</v>
      </c>
      <c r="AA106">
        <f>ValProdTot!AA46</f>
        <v>3068679</v>
      </c>
      <c r="AB106">
        <f>ValProdTot!AB46</f>
        <v>3177558</v>
      </c>
      <c r="AC106">
        <f>ValProdTot!AC46</f>
        <v>3326136</v>
      </c>
      <c r="AD106">
        <f>ValProdTot!AD46</f>
        <v>3427614</v>
      </c>
      <c r="AE106">
        <f>ValProdTot!AE46</f>
        <v>3555222</v>
      </c>
      <c r="AF106">
        <f>ValProdTot!AF46</f>
        <v>3674688</v>
      </c>
      <c r="AG106">
        <f>ValProdTot!AG46</f>
        <v>3665497</v>
      </c>
      <c r="AH106">
        <f>ValProdTot!AH46</f>
        <v>3617954</v>
      </c>
      <c r="AI106">
        <f>ValProdTot!AI46</f>
        <v>3818667</v>
      </c>
      <c r="AJ106">
        <f>ValProdTot!AJ46</f>
        <v>3840484</v>
      </c>
      <c r="AK106">
        <f>ValProdTot!AK46</f>
        <v>3952250</v>
      </c>
      <c r="AL106">
        <f>ValProdTot!AL46</f>
        <v>3779345</v>
      </c>
      <c r="AM106">
        <f>ValProdTot!AM46</f>
        <v>3787084</v>
      </c>
      <c r="AN106">
        <f>ValProdTot!AN46</f>
        <v>3635524</v>
      </c>
      <c r="AO106">
        <f>ValProdTot!AO46</f>
        <v>4003100</v>
      </c>
      <c r="AP106">
        <f>ValProdTot!AP46</f>
        <v>4071204</v>
      </c>
      <c r="AQ106">
        <f>ValProdTot!AQ46</f>
        <v>3856681</v>
      </c>
      <c r="AR106">
        <f>ValProdTot!AR46</f>
        <v>4184486</v>
      </c>
      <c r="AS106">
        <f>ValProdTot!AS46</f>
        <v>4375855</v>
      </c>
      <c r="AT106">
        <f>ValProdTot!AT46</f>
        <v>4272758</v>
      </c>
      <c r="AU106">
        <f>ValProdTot!AU46</f>
        <v>4742454</v>
      </c>
      <c r="AV106">
        <f>ValProdTot!AV46</f>
        <v>5672755</v>
      </c>
      <c r="AW106">
        <f>ValProdTot!AW46</f>
        <v>5084875</v>
      </c>
      <c r="AX106">
        <f>ValProdTot!AX46</f>
        <v>6100299</v>
      </c>
      <c r="AY106">
        <f>ValProdTot!AY46</f>
        <v>6083645</v>
      </c>
      <c r="AZ106">
        <f>ValProdTot!AZ46</f>
        <v>6629332</v>
      </c>
      <c r="BA106">
        <f>ValProdTot!BA46</f>
        <v>6504007</v>
      </c>
      <c r="BB106">
        <f>ValProdTot!BB46</f>
        <v>6451743</v>
      </c>
      <c r="BC106">
        <f>ValProdTot!BC46</f>
        <v>6795353</v>
      </c>
    </row>
    <row r="107" spans="1:55" x14ac:dyDescent="0.2">
      <c r="A107">
        <f>VLOOKUP(C107,SelectCntr!$A$2:$C$52,3,0)</f>
        <v>1</v>
      </c>
      <c r="B107" t="str">
        <f>ValProdTot!B47</f>
        <v>Togo</v>
      </c>
      <c r="C107">
        <f>ValProdTot!C47</f>
        <v>217</v>
      </c>
      <c r="D107" t="str">
        <f>ValProdTot!D47</f>
        <v>Togo</v>
      </c>
      <c r="E107">
        <f>ValProdTot!E47</f>
        <v>152</v>
      </c>
      <c r="F107" t="str">
        <f>ValProdTot!F47</f>
        <v>Gross Production Value (constant 2004-2006 1000 I$)</v>
      </c>
      <c r="G107">
        <f>ValProdTot!G47</f>
        <v>251744</v>
      </c>
      <c r="H107">
        <f>ValProdTot!H47</f>
        <v>257053</v>
      </c>
      <c r="I107">
        <f>ValProdTot!I47</f>
        <v>270108</v>
      </c>
      <c r="J107">
        <f>ValProdTot!J47</f>
        <v>277947</v>
      </c>
      <c r="K107">
        <f>ValProdTot!K47</f>
        <v>284614</v>
      </c>
      <c r="L107">
        <f>ValProdTot!L47</f>
        <v>287742</v>
      </c>
      <c r="M107">
        <f>ValProdTot!M47</f>
        <v>291215</v>
      </c>
      <c r="N107">
        <f>ValProdTot!N47</f>
        <v>300311</v>
      </c>
      <c r="O107">
        <f>ValProdTot!O47</f>
        <v>305078</v>
      </c>
      <c r="P107">
        <f>ValProdTot!P47</f>
        <v>320024</v>
      </c>
      <c r="Q107">
        <f>ValProdTot!Q47</f>
        <v>323065</v>
      </c>
      <c r="R107">
        <f>ValProdTot!R47</f>
        <v>310257</v>
      </c>
      <c r="S107">
        <f>ValProdTot!S47</f>
        <v>314624</v>
      </c>
      <c r="T107">
        <f>ValProdTot!T47</f>
        <v>313464</v>
      </c>
      <c r="U107">
        <f>ValProdTot!U47</f>
        <v>328071</v>
      </c>
      <c r="V107">
        <f>ValProdTot!V47</f>
        <v>315394</v>
      </c>
      <c r="W107">
        <f>ValProdTot!W47</f>
        <v>304165</v>
      </c>
      <c r="X107">
        <f>ValProdTot!X47</f>
        <v>328755</v>
      </c>
      <c r="Y107">
        <f>ValProdTot!Y47</f>
        <v>353863</v>
      </c>
      <c r="Z107">
        <f>ValProdTot!Z47</f>
        <v>358881</v>
      </c>
      <c r="AA107">
        <f>ValProdTot!AA47</f>
        <v>365085</v>
      </c>
      <c r="AB107">
        <f>ValProdTot!AB47</f>
        <v>356564</v>
      </c>
      <c r="AC107">
        <f>ValProdTot!AC47</f>
        <v>331332</v>
      </c>
      <c r="AD107">
        <f>ValProdTot!AD47</f>
        <v>352003</v>
      </c>
      <c r="AE107">
        <f>ValProdTot!AE47</f>
        <v>395168</v>
      </c>
      <c r="AF107">
        <f>ValProdTot!AF47</f>
        <v>410016</v>
      </c>
      <c r="AG107">
        <f>ValProdTot!AG47</f>
        <v>416172</v>
      </c>
      <c r="AH107">
        <f>ValProdTot!AH47</f>
        <v>438860</v>
      </c>
      <c r="AI107">
        <f>ValProdTot!AI47</f>
        <v>465313</v>
      </c>
      <c r="AJ107">
        <f>ValProdTot!AJ47</f>
        <v>481072</v>
      </c>
      <c r="AK107">
        <f>ValProdTot!AK47</f>
        <v>482045</v>
      </c>
      <c r="AL107">
        <f>ValProdTot!AL47</f>
        <v>475408</v>
      </c>
      <c r="AM107">
        <f>ValProdTot!AM47</f>
        <v>552424</v>
      </c>
      <c r="AN107">
        <f>ValProdTot!AN47</f>
        <v>569991</v>
      </c>
      <c r="AO107">
        <f>ValProdTot!AO47</f>
        <v>564817</v>
      </c>
      <c r="AP107">
        <f>ValProdTot!AP47</f>
        <v>648329</v>
      </c>
      <c r="AQ107">
        <f>ValProdTot!AQ47</f>
        <v>680796</v>
      </c>
      <c r="AR107">
        <f>ValProdTot!AR47</f>
        <v>679422</v>
      </c>
      <c r="AS107">
        <f>ValProdTot!AS47</f>
        <v>675716</v>
      </c>
      <c r="AT107">
        <f>ValProdTot!AT47</f>
        <v>639940</v>
      </c>
      <c r="AU107">
        <f>ValProdTot!AU47</f>
        <v>693351</v>
      </c>
      <c r="AV107">
        <f>ValProdTot!AV47</f>
        <v>704170</v>
      </c>
      <c r="AW107">
        <f>ValProdTot!AW47</f>
        <v>717020</v>
      </c>
      <c r="AX107">
        <f>ValProdTot!AX47</f>
        <v>735928</v>
      </c>
      <c r="AY107">
        <f>ValProdTot!AY47</f>
        <v>688663</v>
      </c>
      <c r="AZ107">
        <f>ValProdTot!AZ47</f>
        <v>711358</v>
      </c>
      <c r="BA107">
        <f>ValProdTot!BA47</f>
        <v>735353</v>
      </c>
      <c r="BB107">
        <f>ValProdTot!BB47</f>
        <v>792201</v>
      </c>
      <c r="BC107">
        <f>ValProdTot!BC47</f>
        <v>758588</v>
      </c>
    </row>
    <row r="108" spans="1:55" x14ac:dyDescent="0.2">
      <c r="A108">
        <f>VLOOKUP(C108,SelectCntr!$A$2:$C$52,3,0)</f>
        <v>2</v>
      </c>
      <c r="B108" t="str">
        <f>ValProdTot!B48</f>
        <v>Uganda</v>
      </c>
      <c r="C108">
        <f>ValProdTot!C48</f>
        <v>226</v>
      </c>
      <c r="D108" t="str">
        <f>ValProdTot!D48</f>
        <v>Uganda</v>
      </c>
      <c r="E108">
        <f>ValProdTot!E48</f>
        <v>152</v>
      </c>
      <c r="F108" t="str">
        <f>ValProdTot!F48</f>
        <v>Gross Production Value (constant 2004-2006 1000 I$)</v>
      </c>
      <c r="G108">
        <f>ValProdTot!G48</f>
        <v>1949811</v>
      </c>
      <c r="H108">
        <f>ValProdTot!H48</f>
        <v>1937841</v>
      </c>
      <c r="I108">
        <f>ValProdTot!I48</f>
        <v>2157363</v>
      </c>
      <c r="J108">
        <f>ValProdTot!J48</f>
        <v>2221529</v>
      </c>
      <c r="K108">
        <f>ValProdTot!K48</f>
        <v>1991206</v>
      </c>
      <c r="L108">
        <f>ValProdTot!L48</f>
        <v>2065141</v>
      </c>
      <c r="M108">
        <f>ValProdTot!M48</f>
        <v>2377759</v>
      </c>
      <c r="N108">
        <f>ValProdTot!N48</f>
        <v>2508155</v>
      </c>
      <c r="O108">
        <f>ValProdTot!O48</f>
        <v>2846844</v>
      </c>
      <c r="P108">
        <f>ValProdTot!P48</f>
        <v>3514605</v>
      </c>
      <c r="Q108">
        <f>ValProdTot!Q48</f>
        <v>3413463</v>
      </c>
      <c r="R108">
        <f>ValProdTot!R48</f>
        <v>3494666</v>
      </c>
      <c r="S108">
        <f>ValProdTot!S48</f>
        <v>3516925</v>
      </c>
      <c r="T108">
        <f>ValProdTot!T48</f>
        <v>3670000</v>
      </c>
      <c r="U108">
        <f>ValProdTot!U48</f>
        <v>3892937</v>
      </c>
      <c r="V108">
        <f>ValProdTot!V48</f>
        <v>3615617</v>
      </c>
      <c r="W108">
        <f>ValProdTot!W48</f>
        <v>3638080</v>
      </c>
      <c r="X108">
        <f>ValProdTot!X48</f>
        <v>3647394</v>
      </c>
      <c r="Y108">
        <f>ValProdTot!Y48</f>
        <v>2696133</v>
      </c>
      <c r="Z108">
        <f>ValProdTot!Z48</f>
        <v>2640936</v>
      </c>
      <c r="AA108">
        <f>ValProdTot!AA48</f>
        <v>2847343</v>
      </c>
      <c r="AB108">
        <f>ValProdTot!AB48</f>
        <v>3107421</v>
      </c>
      <c r="AC108">
        <f>ValProdTot!AC48</f>
        <v>3253261</v>
      </c>
      <c r="AD108">
        <f>ValProdTot!AD48</f>
        <v>3075780</v>
      </c>
      <c r="AE108">
        <f>ValProdTot!AE48</f>
        <v>3148000</v>
      </c>
      <c r="AF108">
        <f>ValProdTot!AF48</f>
        <v>3125107</v>
      </c>
      <c r="AG108">
        <f>ValProdTot!AG48</f>
        <v>3292283</v>
      </c>
      <c r="AH108">
        <f>ValProdTot!AH48</f>
        <v>3456677</v>
      </c>
      <c r="AI108">
        <f>ValProdTot!AI48</f>
        <v>3702899</v>
      </c>
      <c r="AJ108">
        <f>ValProdTot!AJ48</f>
        <v>3854053</v>
      </c>
      <c r="AK108">
        <f>ValProdTot!AK48</f>
        <v>3957955</v>
      </c>
      <c r="AL108">
        <f>ValProdTot!AL48</f>
        <v>3895402</v>
      </c>
      <c r="AM108">
        <f>ValProdTot!AM48</f>
        <v>4147148</v>
      </c>
      <c r="AN108">
        <f>ValProdTot!AN48</f>
        <v>4137595</v>
      </c>
      <c r="AO108">
        <f>ValProdTot!AO48</f>
        <v>4312873</v>
      </c>
      <c r="AP108">
        <f>ValProdTot!AP48</f>
        <v>4252917</v>
      </c>
      <c r="AQ108">
        <f>ValProdTot!AQ48</f>
        <v>4268995</v>
      </c>
      <c r="AR108">
        <f>ValProdTot!AR48</f>
        <v>4601197</v>
      </c>
      <c r="AS108">
        <f>ValProdTot!AS48</f>
        <v>4871729</v>
      </c>
      <c r="AT108">
        <f>ValProdTot!AT48</f>
        <v>4936855</v>
      </c>
      <c r="AU108">
        <f>ValProdTot!AU48</f>
        <v>5207690</v>
      </c>
      <c r="AV108">
        <f>ValProdTot!AV48</f>
        <v>5487451</v>
      </c>
      <c r="AW108">
        <f>ValProdTot!AW48</f>
        <v>5544777</v>
      </c>
      <c r="AX108">
        <f>ValProdTot!AX48</f>
        <v>5543659</v>
      </c>
      <c r="AY108">
        <f>ValProdTot!AY48</f>
        <v>5362441</v>
      </c>
      <c r="AZ108">
        <f>ValProdTot!AZ48</f>
        <v>5301411</v>
      </c>
      <c r="BA108">
        <f>ValProdTot!BA48</f>
        <v>5459694</v>
      </c>
      <c r="BB108">
        <f>ValProdTot!BB48</f>
        <v>5603248</v>
      </c>
      <c r="BC108">
        <f>ValProdTot!BC48</f>
        <v>5698203</v>
      </c>
    </row>
    <row r="109" spans="1:55" x14ac:dyDescent="0.2">
      <c r="A109">
        <f>VLOOKUP(C109,SelectCntr!$A$2:$C$52,3,0)</f>
        <v>1</v>
      </c>
      <c r="B109" t="str">
        <f>ValProdTot!B49</f>
        <v>Burkina Faso</v>
      </c>
      <c r="C109">
        <f>ValProdTot!C49</f>
        <v>233</v>
      </c>
      <c r="D109" t="str">
        <f>ValProdTot!D49</f>
        <v>Burkina Faso</v>
      </c>
      <c r="E109">
        <f>ValProdTot!E49</f>
        <v>152</v>
      </c>
      <c r="F109" t="str">
        <f>ValProdTot!F49</f>
        <v>Gross Production Value (constant 2004-2006 1000 I$)</v>
      </c>
      <c r="G109">
        <f>ValProdTot!G49</f>
        <v>395939</v>
      </c>
      <c r="H109">
        <f>ValProdTot!H49</f>
        <v>435290</v>
      </c>
      <c r="I109">
        <f>ValProdTot!I49</f>
        <v>439735</v>
      </c>
      <c r="J109">
        <f>ValProdTot!J49</f>
        <v>482057</v>
      </c>
      <c r="K109">
        <f>ValProdTot!K49</f>
        <v>493862</v>
      </c>
      <c r="L109">
        <f>ValProdTot!L49</f>
        <v>500584</v>
      </c>
      <c r="M109">
        <f>ValProdTot!M49</f>
        <v>514597</v>
      </c>
      <c r="N109">
        <f>ValProdTot!N49</f>
        <v>548013</v>
      </c>
      <c r="O109">
        <f>ValProdTot!O49</f>
        <v>542635</v>
      </c>
      <c r="P109">
        <f>ValProdTot!P49</f>
        <v>545473</v>
      </c>
      <c r="Q109">
        <f>ValProdTot!Q49</f>
        <v>522752</v>
      </c>
      <c r="R109">
        <f>ValProdTot!R49</f>
        <v>501930</v>
      </c>
      <c r="S109">
        <f>ValProdTot!S49</f>
        <v>451684</v>
      </c>
      <c r="T109">
        <f>ValProdTot!T49</f>
        <v>510928</v>
      </c>
      <c r="U109">
        <f>ValProdTot!U49</f>
        <v>582515</v>
      </c>
      <c r="V109">
        <f>ValProdTot!V49</f>
        <v>532478</v>
      </c>
      <c r="W109">
        <f>ValProdTot!W49</f>
        <v>537942</v>
      </c>
      <c r="X109">
        <f>ValProdTot!X49</f>
        <v>593678</v>
      </c>
      <c r="Y109">
        <f>ValProdTot!Y49</f>
        <v>631088</v>
      </c>
      <c r="Z109">
        <f>ValProdTot!Z49</f>
        <v>588118</v>
      </c>
      <c r="AA109">
        <f>ValProdTot!AA49</f>
        <v>647660</v>
      </c>
      <c r="AB109">
        <f>ValProdTot!AB49</f>
        <v>659179</v>
      </c>
      <c r="AC109">
        <f>ValProdTot!AC49</f>
        <v>673636</v>
      </c>
      <c r="AD109">
        <f>ValProdTot!AD49</f>
        <v>686930</v>
      </c>
      <c r="AE109">
        <f>ValProdTot!AE49</f>
        <v>856775</v>
      </c>
      <c r="AF109">
        <f>ValProdTot!AF49</f>
        <v>980553</v>
      </c>
      <c r="AG109">
        <f>ValProdTot!AG49</f>
        <v>905842</v>
      </c>
      <c r="AH109">
        <f>ValProdTot!AH49</f>
        <v>1028855</v>
      </c>
      <c r="AI109">
        <f>ValProdTot!AI49</f>
        <v>1002839</v>
      </c>
      <c r="AJ109">
        <f>ValProdTot!AJ49</f>
        <v>1032016</v>
      </c>
      <c r="AK109">
        <f>ValProdTot!AK49</f>
        <v>1208708</v>
      </c>
      <c r="AL109">
        <f>ValProdTot!AL49</f>
        <v>1253874</v>
      </c>
      <c r="AM109">
        <f>ValProdTot!AM49</f>
        <v>1288549</v>
      </c>
      <c r="AN109">
        <f>ValProdTot!AN49</f>
        <v>1282815</v>
      </c>
      <c r="AO109">
        <f>ValProdTot!AO49</f>
        <v>1288253</v>
      </c>
      <c r="AP109">
        <f>ValProdTot!AP49</f>
        <v>1434110</v>
      </c>
      <c r="AQ109">
        <f>ValProdTot!AQ49</f>
        <v>1423283</v>
      </c>
      <c r="AR109">
        <f>ValProdTot!AR49</f>
        <v>1628276</v>
      </c>
      <c r="AS109">
        <f>ValProdTot!AS49</f>
        <v>1638242</v>
      </c>
      <c r="AT109">
        <f>ValProdTot!AT49</f>
        <v>1462476</v>
      </c>
      <c r="AU109">
        <f>ValProdTot!AU49</f>
        <v>1851357</v>
      </c>
      <c r="AV109">
        <f>ValProdTot!AV49</f>
        <v>1915795</v>
      </c>
      <c r="AW109">
        <f>ValProdTot!AW49</f>
        <v>2064152</v>
      </c>
      <c r="AX109">
        <f>ValProdTot!AX49</f>
        <v>1984897</v>
      </c>
      <c r="AY109">
        <f>ValProdTot!AY49</f>
        <v>2227783</v>
      </c>
      <c r="AZ109">
        <f>ValProdTot!AZ49</f>
        <v>2303501</v>
      </c>
      <c r="BA109">
        <f>ValProdTot!BA49</f>
        <v>1880534</v>
      </c>
      <c r="BB109">
        <f>ValProdTot!BB49</f>
        <v>2415411</v>
      </c>
      <c r="BC109">
        <f>ValProdTot!BC49</f>
        <v>2170816</v>
      </c>
    </row>
    <row r="110" spans="1:55" x14ac:dyDescent="0.2">
      <c r="A110">
        <f>VLOOKUP(C110,SelectCntr!$A$2:$C$52,3,0)</f>
        <v>2</v>
      </c>
      <c r="B110" t="str">
        <f>ValProdTot!B50</f>
        <v>Ethiopia</v>
      </c>
      <c r="C110">
        <f>ValProdTot!C50</f>
        <v>238</v>
      </c>
      <c r="D110" t="str">
        <f>ValProdTot!D50</f>
        <v>Ethiopia</v>
      </c>
      <c r="E110">
        <f>ValProdTot!E50</f>
        <v>152</v>
      </c>
      <c r="F110" t="str">
        <f>ValProdTot!F50</f>
        <v>Gross Production Value (constant 2004-2006 1000 I$)</v>
      </c>
      <c r="G110">
        <f>ValProdTot!G50</f>
        <v>0</v>
      </c>
      <c r="H110">
        <f>ValProdTot!H50</f>
        <v>0</v>
      </c>
      <c r="I110">
        <f>ValProdTot!I50</f>
        <v>0</v>
      </c>
      <c r="J110">
        <f>ValProdTot!J50</f>
        <v>0</v>
      </c>
      <c r="K110">
        <f>ValProdTot!K50</f>
        <v>0</v>
      </c>
      <c r="L110">
        <f>ValProdTot!L50</f>
        <v>0</v>
      </c>
      <c r="M110">
        <f>ValProdTot!M50</f>
        <v>0</v>
      </c>
      <c r="N110">
        <f>ValProdTot!N50</f>
        <v>0</v>
      </c>
      <c r="O110">
        <f>ValProdTot!O50</f>
        <v>0</v>
      </c>
      <c r="P110">
        <f>ValProdTot!P50</f>
        <v>0</v>
      </c>
      <c r="Q110">
        <f>ValProdTot!Q50</f>
        <v>0</v>
      </c>
      <c r="R110">
        <f>ValProdTot!R50</f>
        <v>0</v>
      </c>
      <c r="S110">
        <f>ValProdTot!S50</f>
        <v>0</v>
      </c>
      <c r="T110">
        <f>ValProdTot!T50</f>
        <v>0</v>
      </c>
      <c r="U110">
        <f>ValProdTot!U50</f>
        <v>0</v>
      </c>
      <c r="V110">
        <f>ValProdTot!V50</f>
        <v>0</v>
      </c>
      <c r="W110">
        <f>ValProdTot!W50</f>
        <v>0</v>
      </c>
      <c r="X110">
        <f>ValProdTot!X50</f>
        <v>0</v>
      </c>
      <c r="Y110">
        <f>ValProdTot!Y50</f>
        <v>0</v>
      </c>
      <c r="Z110">
        <f>ValProdTot!Z50</f>
        <v>0</v>
      </c>
      <c r="AA110">
        <f>ValProdTot!AA50</f>
        <v>0</v>
      </c>
      <c r="AB110">
        <f>ValProdTot!AB50</f>
        <v>0</v>
      </c>
      <c r="AC110">
        <f>ValProdTot!AC50</f>
        <v>0</v>
      </c>
      <c r="AD110">
        <f>ValProdTot!AD50</f>
        <v>0</v>
      </c>
      <c r="AE110">
        <f>ValProdTot!AE50</f>
        <v>0</v>
      </c>
      <c r="AF110">
        <f>ValProdTot!AF50</f>
        <v>0</v>
      </c>
      <c r="AG110">
        <f>ValProdTot!AG50</f>
        <v>0</v>
      </c>
      <c r="AH110">
        <f>ValProdTot!AH50</f>
        <v>0</v>
      </c>
      <c r="AI110">
        <f>ValProdTot!AI50</f>
        <v>0</v>
      </c>
      <c r="AJ110">
        <f>ValProdTot!AJ50</f>
        <v>0</v>
      </c>
      <c r="AK110">
        <f>ValProdTot!AK50</f>
        <v>0</v>
      </c>
      <c r="AL110">
        <f>ValProdTot!AL50</f>
        <v>0</v>
      </c>
      <c r="AM110">
        <f>ValProdTot!AM50</f>
        <v>3990130</v>
      </c>
      <c r="AN110">
        <f>ValProdTot!AN50</f>
        <v>4043684</v>
      </c>
      <c r="AO110">
        <f>ValProdTot!AO50</f>
        <v>4476218</v>
      </c>
      <c r="AP110">
        <f>ValProdTot!AP50</f>
        <v>5168838</v>
      </c>
      <c r="AQ110">
        <f>ValProdTot!AQ50</f>
        <v>5237281</v>
      </c>
      <c r="AR110">
        <f>ValProdTot!AR50</f>
        <v>4976240</v>
      </c>
      <c r="AS110">
        <f>ValProdTot!AS50</f>
        <v>5307356</v>
      </c>
      <c r="AT110">
        <f>ValProdTot!AT50</f>
        <v>5479865</v>
      </c>
      <c r="AU110">
        <f>ValProdTot!AU50</f>
        <v>6005831</v>
      </c>
      <c r="AV110">
        <f>ValProdTot!AV50</f>
        <v>6149700</v>
      </c>
      <c r="AW110">
        <f>ValProdTot!AW50</f>
        <v>6335623</v>
      </c>
      <c r="AX110">
        <f>ValProdTot!AX50</f>
        <v>6763039</v>
      </c>
      <c r="AY110">
        <f>ValProdTot!AY50</f>
        <v>7453333</v>
      </c>
      <c r="AZ110">
        <f>ValProdTot!AZ50</f>
        <v>7614251</v>
      </c>
      <c r="BA110">
        <f>ValProdTot!BA50</f>
        <v>7651615</v>
      </c>
      <c r="BB110">
        <f>ValProdTot!BB50</f>
        <v>8058104</v>
      </c>
      <c r="BC110">
        <f>ValProdTot!BC50</f>
        <v>8901719</v>
      </c>
    </row>
    <row r="111" spans="1:55" x14ac:dyDescent="0.2">
      <c r="A111">
        <f>VLOOKUP(C111,SelectCntr!$A$2:$C$52,3,0)</f>
        <v>2</v>
      </c>
      <c r="B111" t="str">
        <f>ValProdTot!B51</f>
        <v>Democratic Republic of the Congo</v>
      </c>
      <c r="C111">
        <f>ValProdTot!C51</f>
        <v>250</v>
      </c>
      <c r="D111" t="str">
        <f>ValProdTot!D51</f>
        <v>Democratic Republic of the Congo</v>
      </c>
      <c r="E111">
        <f>ValProdTot!E51</f>
        <v>152</v>
      </c>
      <c r="F111" t="str">
        <f>ValProdTot!F51</f>
        <v>Gross Production Value (constant 2004-2006 1000 I$)</v>
      </c>
      <c r="G111">
        <f>ValProdTot!G51</f>
        <v>2371636</v>
      </c>
      <c r="H111">
        <f>ValProdTot!H51</f>
        <v>2395924</v>
      </c>
      <c r="I111">
        <f>ValProdTot!I51</f>
        <v>2414532</v>
      </c>
      <c r="J111">
        <f>ValProdTot!J51</f>
        <v>2423504</v>
      </c>
      <c r="K111">
        <f>ValProdTot!K51</f>
        <v>2411318</v>
      </c>
      <c r="L111">
        <f>ValProdTot!L51</f>
        <v>2439326</v>
      </c>
      <c r="M111">
        <f>ValProdTot!M51</f>
        <v>2526293</v>
      </c>
      <c r="N111">
        <f>ValProdTot!N51</f>
        <v>2660532</v>
      </c>
      <c r="O111">
        <f>ValProdTot!O51</f>
        <v>2717468</v>
      </c>
      <c r="P111">
        <f>ValProdTot!P51</f>
        <v>2806384</v>
      </c>
      <c r="Q111">
        <f>ValProdTot!Q51</f>
        <v>2806758</v>
      </c>
      <c r="R111">
        <f>ValProdTot!R51</f>
        <v>2861086</v>
      </c>
      <c r="S111">
        <f>ValProdTot!S51</f>
        <v>2944282</v>
      </c>
      <c r="T111">
        <f>ValProdTot!T51</f>
        <v>3010415</v>
      </c>
      <c r="U111">
        <f>ValProdTot!U51</f>
        <v>3081498</v>
      </c>
      <c r="V111">
        <f>ValProdTot!V51</f>
        <v>3123967</v>
      </c>
      <c r="W111">
        <f>ValProdTot!W51</f>
        <v>3144179</v>
      </c>
      <c r="X111">
        <f>ValProdTot!X51</f>
        <v>3043873</v>
      </c>
      <c r="Y111">
        <f>ValProdTot!Y51</f>
        <v>3186303</v>
      </c>
      <c r="Z111">
        <f>ValProdTot!Z51</f>
        <v>3316436</v>
      </c>
      <c r="AA111">
        <f>ValProdTot!AA51</f>
        <v>3365507</v>
      </c>
      <c r="AB111">
        <f>ValProdTot!AB51</f>
        <v>3539757</v>
      </c>
      <c r="AC111">
        <f>ValProdTot!AC51</f>
        <v>3631274</v>
      </c>
      <c r="AD111">
        <f>ValProdTot!AD51</f>
        <v>3729593</v>
      </c>
      <c r="AE111">
        <f>ValProdTot!AE51</f>
        <v>3853566</v>
      </c>
      <c r="AF111">
        <f>ValProdTot!AF51</f>
        <v>3941726</v>
      </c>
      <c r="AG111">
        <f>ValProdTot!AG51</f>
        <v>4038984</v>
      </c>
      <c r="AH111">
        <f>ValProdTot!AH51</f>
        <v>4156016</v>
      </c>
      <c r="AI111">
        <f>ValProdTot!AI51</f>
        <v>4280380</v>
      </c>
      <c r="AJ111">
        <f>ValProdTot!AJ51</f>
        <v>4466547</v>
      </c>
      <c r="AK111">
        <f>ValProdTot!AK51</f>
        <v>4604558</v>
      </c>
      <c r="AL111">
        <f>ValProdTot!AL51</f>
        <v>4723309</v>
      </c>
      <c r="AM111">
        <f>ValProdTot!AM51</f>
        <v>4743486</v>
      </c>
      <c r="AN111">
        <f>ValProdTot!AN51</f>
        <v>4841142</v>
      </c>
      <c r="AO111">
        <f>ValProdTot!AO51</f>
        <v>4019993</v>
      </c>
      <c r="AP111">
        <f>ValProdTot!AP51</f>
        <v>3991659</v>
      </c>
      <c r="AQ111">
        <f>ValProdTot!AQ51</f>
        <v>3894445</v>
      </c>
      <c r="AR111">
        <f>ValProdTot!AR51</f>
        <v>3959974</v>
      </c>
      <c r="AS111">
        <f>ValProdTot!AS51</f>
        <v>3855647</v>
      </c>
      <c r="AT111">
        <f>ValProdTot!AT51</f>
        <v>3769769</v>
      </c>
      <c r="AU111">
        <f>ValProdTot!AU51</f>
        <v>3682761</v>
      </c>
      <c r="AV111">
        <f>ValProdTot!AV51</f>
        <v>3602292</v>
      </c>
      <c r="AW111">
        <f>ValProdTot!AW51</f>
        <v>3624303</v>
      </c>
      <c r="AX111">
        <f>ValProdTot!AX51</f>
        <v>3642325</v>
      </c>
      <c r="AY111">
        <f>ValProdTot!AY51</f>
        <v>3649978</v>
      </c>
      <c r="AZ111">
        <f>ValProdTot!AZ51</f>
        <v>3647536</v>
      </c>
      <c r="BA111">
        <f>ValProdTot!BA51</f>
        <v>3670436</v>
      </c>
      <c r="BB111">
        <f>ValProdTot!BB51</f>
        <v>3677366</v>
      </c>
      <c r="BC111">
        <f>ValProdTot!BC51</f>
        <v>3625095</v>
      </c>
    </row>
    <row r="112" spans="1:55" x14ac:dyDescent="0.2">
      <c r="A112">
        <f>VLOOKUP(C112,SelectCntr!$A$2:$C$52,3,0)</f>
        <v>3</v>
      </c>
      <c r="B112" t="str">
        <f>ValProdTot!B52</f>
        <v>Zambia</v>
      </c>
      <c r="C112">
        <f>ValProdTot!C52</f>
        <v>251</v>
      </c>
      <c r="D112" t="str">
        <f>ValProdTot!D52</f>
        <v>Zambia</v>
      </c>
      <c r="E112">
        <f>ValProdTot!E52</f>
        <v>152</v>
      </c>
      <c r="F112" t="str">
        <f>ValProdTot!F52</f>
        <v>Gross Production Value (constant 2004-2006 1000 I$)</v>
      </c>
      <c r="G112">
        <f>ValProdTot!G52</f>
        <v>320250</v>
      </c>
      <c r="H112">
        <f>ValProdTot!H52</f>
        <v>318332</v>
      </c>
      <c r="I112">
        <f>ValProdTot!I52</f>
        <v>314752</v>
      </c>
      <c r="J112">
        <f>ValProdTot!J52</f>
        <v>337575</v>
      </c>
      <c r="K112">
        <f>ValProdTot!K52</f>
        <v>348540</v>
      </c>
      <c r="L112">
        <f>ValProdTot!L52</f>
        <v>380145</v>
      </c>
      <c r="M112">
        <f>ValProdTot!M52</f>
        <v>383633</v>
      </c>
      <c r="N112">
        <f>ValProdTot!N52</f>
        <v>394836</v>
      </c>
      <c r="O112">
        <f>ValProdTot!O52</f>
        <v>401746</v>
      </c>
      <c r="P112">
        <f>ValProdTot!P52</f>
        <v>392478</v>
      </c>
      <c r="Q112">
        <f>ValProdTot!Q52</f>
        <v>452901</v>
      </c>
      <c r="R112">
        <f>ValProdTot!R52</f>
        <v>518323</v>
      </c>
      <c r="S112">
        <f>ValProdTot!S52</f>
        <v>469867</v>
      </c>
      <c r="T112">
        <f>ValProdTot!T52</f>
        <v>496398</v>
      </c>
      <c r="U112">
        <f>ValProdTot!U52</f>
        <v>585398</v>
      </c>
      <c r="V112">
        <f>ValProdTot!V52</f>
        <v>656020</v>
      </c>
      <c r="W112">
        <f>ValProdTot!W52</f>
        <v>630924</v>
      </c>
      <c r="X112">
        <f>ValProdTot!X52</f>
        <v>581731</v>
      </c>
      <c r="Y112">
        <f>ValProdTot!Y52</f>
        <v>515327</v>
      </c>
      <c r="Z112">
        <f>ValProdTot!Z52</f>
        <v>537452</v>
      </c>
      <c r="AA112">
        <f>ValProdTot!AA52</f>
        <v>542552</v>
      </c>
      <c r="AB112">
        <f>ValProdTot!AB52</f>
        <v>521784</v>
      </c>
      <c r="AC112">
        <f>ValProdTot!AC52</f>
        <v>550235</v>
      </c>
      <c r="AD112">
        <f>ValProdTot!AD52</f>
        <v>557551</v>
      </c>
      <c r="AE112">
        <f>ValProdTot!AE52</f>
        <v>608162</v>
      </c>
      <c r="AF112">
        <f>ValProdTot!AF52</f>
        <v>641926</v>
      </c>
      <c r="AG112">
        <f>ValProdTot!AG52</f>
        <v>633169</v>
      </c>
      <c r="AH112">
        <f>ValProdTot!AH52</f>
        <v>797575</v>
      </c>
      <c r="AI112">
        <f>ValProdTot!AI52</f>
        <v>802986</v>
      </c>
      <c r="AJ112">
        <f>ValProdTot!AJ52</f>
        <v>748589</v>
      </c>
      <c r="AK112">
        <f>ValProdTot!AK52</f>
        <v>786829</v>
      </c>
      <c r="AL112">
        <f>ValProdTot!AL52</f>
        <v>654386</v>
      </c>
      <c r="AM112">
        <f>ValProdTot!AM52</f>
        <v>877937</v>
      </c>
      <c r="AN112">
        <f>ValProdTot!AN52</f>
        <v>781805</v>
      </c>
      <c r="AO112">
        <f>ValProdTot!AO52</f>
        <v>694839</v>
      </c>
      <c r="AP112">
        <f>ValProdTot!AP52</f>
        <v>834548</v>
      </c>
      <c r="AQ112">
        <f>ValProdTot!AQ52</f>
        <v>802825</v>
      </c>
      <c r="AR112">
        <f>ValProdTot!AR52</f>
        <v>775894</v>
      </c>
      <c r="AS112">
        <f>ValProdTot!AS52</f>
        <v>924097</v>
      </c>
      <c r="AT112">
        <f>ValProdTot!AT52</f>
        <v>881395</v>
      </c>
      <c r="AU112">
        <f>ValProdTot!AU52</f>
        <v>881353</v>
      </c>
      <c r="AV112">
        <f>ValProdTot!AV52</f>
        <v>898970</v>
      </c>
      <c r="AW112">
        <f>ValProdTot!AW52</f>
        <v>1035469</v>
      </c>
      <c r="AX112">
        <f>ValProdTot!AX52</f>
        <v>1069738</v>
      </c>
      <c r="AY112">
        <f>ValProdTot!AY52</f>
        <v>1115306</v>
      </c>
      <c r="AZ112">
        <f>ValProdTot!AZ52</f>
        <v>1148122</v>
      </c>
      <c r="BA112">
        <f>ValProdTot!BA52</f>
        <v>1155656</v>
      </c>
      <c r="BB112">
        <f>ValProdTot!BB52</f>
        <v>1170710</v>
      </c>
      <c r="BC112">
        <f>ValProdTot!BC52</f>
        <v>1312014</v>
      </c>
    </row>
    <row r="113" spans="1:56" x14ac:dyDescent="0.2">
      <c r="A113">
        <f>ValProdTot!A53</f>
        <v>2</v>
      </c>
      <c r="B113" t="str">
        <f>ValProdTot!B53</f>
        <v>Eastern&amp;Central A</v>
      </c>
      <c r="C113">
        <f>ValProdTot!C53</f>
        <v>0</v>
      </c>
      <c r="D113" t="str">
        <f>ValProdTot!D53</f>
        <v>Eastern&amp;Central A</v>
      </c>
      <c r="E113">
        <f>ValProdTot!E53</f>
        <v>152</v>
      </c>
      <c r="F113" t="str">
        <f>ValProdTot!F53</f>
        <v>Gross Production Value (constant 2004-2006 1000 I$)</v>
      </c>
      <c r="G113">
        <f>ValProdTot!G53</f>
        <v>16075932</v>
      </c>
      <c r="H113">
        <f>ValProdTot!H53</f>
        <v>16654881</v>
      </c>
      <c r="I113">
        <f>ValProdTot!I53</f>
        <v>17059375</v>
      </c>
      <c r="J113">
        <f>ValProdTot!J53</f>
        <v>17301071</v>
      </c>
      <c r="K113">
        <f>ValProdTot!K53</f>
        <v>17332284</v>
      </c>
      <c r="L113">
        <f>ValProdTot!L53</f>
        <v>17955575</v>
      </c>
      <c r="M113">
        <f>ValProdTot!M53</f>
        <v>19050813</v>
      </c>
      <c r="N113">
        <f>ValProdTot!N53</f>
        <v>19322342</v>
      </c>
      <c r="O113">
        <f>ValProdTot!O53</f>
        <v>20398008</v>
      </c>
      <c r="P113">
        <f>ValProdTot!P53</f>
        <v>21608955</v>
      </c>
      <c r="Q113">
        <f>ValProdTot!Q53</f>
        <v>21544352</v>
      </c>
      <c r="R113">
        <f>ValProdTot!R53</f>
        <v>21885040</v>
      </c>
      <c r="S113">
        <f>ValProdTot!S53</f>
        <v>22167979</v>
      </c>
      <c r="T113">
        <f>ValProdTot!T53</f>
        <v>22874035</v>
      </c>
      <c r="U113">
        <f>ValProdTot!U53</f>
        <v>23553833</v>
      </c>
      <c r="V113">
        <f>ValProdTot!V53</f>
        <v>23847414</v>
      </c>
      <c r="W113">
        <f>ValProdTot!W53</f>
        <v>24619580</v>
      </c>
      <c r="X113">
        <f>ValProdTot!X53</f>
        <v>24861144</v>
      </c>
      <c r="Y113">
        <f>ValProdTot!Y53</f>
        <v>24500834</v>
      </c>
      <c r="Z113">
        <f>ValProdTot!Z53</f>
        <v>25002472</v>
      </c>
      <c r="AA113">
        <f>ValProdTot!AA53</f>
        <v>25927424</v>
      </c>
      <c r="AB113">
        <f>ValProdTot!AB53</f>
        <v>26479795</v>
      </c>
      <c r="AC113">
        <f>ValProdTot!AC53</f>
        <v>27474387</v>
      </c>
      <c r="AD113">
        <f>ValProdTot!AD53</f>
        <v>26430902</v>
      </c>
      <c r="AE113">
        <f>ValProdTot!AE53</f>
        <v>28004062</v>
      </c>
      <c r="AF113">
        <f>ValProdTot!AF53</f>
        <v>28828094</v>
      </c>
      <c r="AG113">
        <f>ValProdTot!AG53</f>
        <v>28776839</v>
      </c>
      <c r="AH113">
        <f>ValProdTot!AH53</f>
        <v>30086547</v>
      </c>
      <c r="AI113">
        <f>ValProdTot!AI53</f>
        <v>30596906</v>
      </c>
      <c r="AJ113">
        <f>ValProdTot!AJ53</f>
        <v>30940476</v>
      </c>
      <c r="AK113">
        <f>ValProdTot!AK53</f>
        <v>32239237</v>
      </c>
      <c r="AL113">
        <f>ValProdTot!AL53</f>
        <v>32454993</v>
      </c>
      <c r="AM113">
        <f>ValProdTot!AM53</f>
        <v>31658747</v>
      </c>
      <c r="AN113">
        <f>ValProdTot!AN53</f>
        <v>32191503</v>
      </c>
      <c r="AO113">
        <f>ValProdTot!AO53</f>
        <v>32853616</v>
      </c>
      <c r="AP113">
        <f>ValProdTot!AP53</f>
        <v>34009996</v>
      </c>
      <c r="AQ113">
        <f>ValProdTot!AQ53</f>
        <v>34027604</v>
      </c>
      <c r="AR113">
        <f>ValProdTot!AR53</f>
        <v>35067986</v>
      </c>
      <c r="AS113">
        <f>ValProdTot!AS53</f>
        <v>36247415</v>
      </c>
      <c r="AT113">
        <f>ValProdTot!AT53</f>
        <v>36211413</v>
      </c>
      <c r="AU113">
        <f>ValProdTot!AU53</f>
        <v>38670462</v>
      </c>
      <c r="AV113">
        <f>ValProdTot!AV53</f>
        <v>40430952</v>
      </c>
      <c r="AW113">
        <f>ValProdTot!AW53</f>
        <v>40826160</v>
      </c>
      <c r="AX113">
        <f>ValProdTot!AX53</f>
        <v>42243452</v>
      </c>
      <c r="AY113">
        <f>ValProdTot!AY53</f>
        <v>43836324</v>
      </c>
      <c r="AZ113">
        <f>ValProdTot!AZ53</f>
        <v>45189129</v>
      </c>
      <c r="BA113">
        <f>ValProdTot!BA53</f>
        <v>45653033</v>
      </c>
      <c r="BB113">
        <f>ValProdTot!BB53</f>
        <v>45732841</v>
      </c>
      <c r="BC113">
        <f>ValProdTot!BC53</f>
        <v>47264526</v>
      </c>
    </row>
    <row r="114" spans="1:56" x14ac:dyDescent="0.2">
      <c r="A114">
        <f>ValProdTot!A54</f>
        <v>1</v>
      </c>
      <c r="B114" t="str">
        <f>ValProdTot!B54</f>
        <v>Western A</v>
      </c>
      <c r="C114">
        <f>ValProdTot!C54</f>
        <v>0</v>
      </c>
      <c r="D114" t="str">
        <f>ValProdTot!D54</f>
        <v>Western A</v>
      </c>
      <c r="E114">
        <f>ValProdTot!E54</f>
        <v>152</v>
      </c>
      <c r="F114" t="str">
        <f>ValProdTot!F54</f>
        <v>Gross Production Value (constant 2004-2006 1000 I$)</v>
      </c>
      <c r="G114">
        <f>ValProdTot!G54</f>
        <v>16930563</v>
      </c>
      <c r="H114">
        <f>ValProdTot!H54</f>
        <v>17628489</v>
      </c>
      <c r="I114">
        <f>ValProdTot!I54</f>
        <v>18440434</v>
      </c>
      <c r="J114">
        <f>ValProdTot!J54</f>
        <v>19220389</v>
      </c>
      <c r="K114">
        <f>ValProdTot!K54</f>
        <v>19516464</v>
      </c>
      <c r="L114">
        <f>ValProdTot!L54</f>
        <v>19628872</v>
      </c>
      <c r="M114">
        <f>ValProdTot!M54</f>
        <v>20503832</v>
      </c>
      <c r="N114">
        <f>ValProdTot!N54</f>
        <v>20869873</v>
      </c>
      <c r="O114">
        <f>ValProdTot!O54</f>
        <v>22286681</v>
      </c>
      <c r="P114">
        <f>ValProdTot!P54</f>
        <v>23440790</v>
      </c>
      <c r="Q114">
        <f>ValProdTot!Q54</f>
        <v>22720529</v>
      </c>
      <c r="R114">
        <f>ValProdTot!R54</f>
        <v>20998458</v>
      </c>
      <c r="S114">
        <f>ValProdTot!S54</f>
        <v>21388034</v>
      </c>
      <c r="T114">
        <f>ValProdTot!T54</f>
        <v>23276336</v>
      </c>
      <c r="U114">
        <f>ValProdTot!U54</f>
        <v>23585375</v>
      </c>
      <c r="V114">
        <f>ValProdTot!V54</f>
        <v>22818537</v>
      </c>
      <c r="W114">
        <f>ValProdTot!W54</f>
        <v>22340721</v>
      </c>
      <c r="X114">
        <f>ValProdTot!X54</f>
        <v>22776367</v>
      </c>
      <c r="Y114">
        <f>ValProdTot!Y54</f>
        <v>23191766</v>
      </c>
      <c r="Z114">
        <f>ValProdTot!Z54</f>
        <v>23874306</v>
      </c>
      <c r="AA114">
        <f>ValProdTot!AA54</f>
        <v>24567549</v>
      </c>
      <c r="AB114">
        <f>ValProdTot!AB54</f>
        <v>24844908</v>
      </c>
      <c r="AC114">
        <f>ValProdTot!AC54</f>
        <v>24731749</v>
      </c>
      <c r="AD114">
        <f>ValProdTot!AD54</f>
        <v>25706866</v>
      </c>
      <c r="AE114">
        <f>ValProdTot!AE54</f>
        <v>27419951</v>
      </c>
      <c r="AF114">
        <f>ValProdTot!AF54</f>
        <v>29023475</v>
      </c>
      <c r="AG114">
        <f>ValProdTot!AG54</f>
        <v>29144894</v>
      </c>
      <c r="AH114">
        <f>ValProdTot!AH54</f>
        <v>32181983</v>
      </c>
      <c r="AI114">
        <f>ValProdTot!AI54</f>
        <v>34086912</v>
      </c>
      <c r="AJ114">
        <f>ValProdTot!AJ54</f>
        <v>35113118</v>
      </c>
      <c r="AK114">
        <f>ValProdTot!AK54</f>
        <v>39095232</v>
      </c>
      <c r="AL114">
        <f>ValProdTot!AL54</f>
        <v>40635895</v>
      </c>
      <c r="AM114">
        <f>ValProdTot!AM54</f>
        <v>42324086</v>
      </c>
      <c r="AN114">
        <f>ValProdTot!AN54</f>
        <v>43840771</v>
      </c>
      <c r="AO114">
        <f>ValProdTot!AO54</f>
        <v>45618024</v>
      </c>
      <c r="AP114">
        <f>ValProdTot!AP54</f>
        <v>48221840</v>
      </c>
      <c r="AQ114">
        <f>ValProdTot!AQ54</f>
        <v>49512992</v>
      </c>
      <c r="AR114">
        <f>ValProdTot!AR54</f>
        <v>52514572</v>
      </c>
      <c r="AS114">
        <f>ValProdTot!AS54</f>
        <v>54467152</v>
      </c>
      <c r="AT114">
        <f>ValProdTot!AT54</f>
        <v>54662853</v>
      </c>
      <c r="AU114">
        <f>ValProdTot!AU54</f>
        <v>55808655</v>
      </c>
      <c r="AV114">
        <f>ValProdTot!AV54</f>
        <v>57692899</v>
      </c>
      <c r="AW114">
        <f>ValProdTot!AW54</f>
        <v>60802076</v>
      </c>
      <c r="AX114">
        <f>ValProdTot!AX54</f>
        <v>63173608</v>
      </c>
      <c r="AY114">
        <f>ValProdTot!AY54</f>
        <v>66376240</v>
      </c>
      <c r="AZ114">
        <f>ValProdTot!AZ54</f>
        <v>68719066</v>
      </c>
      <c r="BA114">
        <f>ValProdTot!BA54</f>
        <v>65757678</v>
      </c>
      <c r="BB114">
        <f>ValProdTot!BB54</f>
        <v>71797166</v>
      </c>
      <c r="BC114">
        <f>ValProdTot!BC54</f>
        <v>67245971</v>
      </c>
    </row>
    <row r="115" spans="1:56" x14ac:dyDescent="0.2">
      <c r="A115">
        <f>ValProdTot!A55</f>
        <v>3</v>
      </c>
      <c r="B115" t="str">
        <f>ValProdTot!B55</f>
        <v>Southern A</v>
      </c>
      <c r="C115">
        <f>ValProdTot!C55</f>
        <v>0</v>
      </c>
      <c r="D115" t="str">
        <f>ValProdTot!D55</f>
        <v>Southern A</v>
      </c>
      <c r="E115">
        <f>ValProdTot!E55</f>
        <v>152</v>
      </c>
      <c r="F115" t="str">
        <f>ValProdTot!F55</f>
        <v>Gross Production Value (constant 2004-2006 1000 I$)</v>
      </c>
      <c r="G115">
        <f>ValProdTot!G55</f>
        <v>9077002</v>
      </c>
      <c r="H115">
        <f>ValProdTot!H55</f>
        <v>9238756</v>
      </c>
      <c r="I115">
        <f>ValProdTot!I55</f>
        <v>9561224</v>
      </c>
      <c r="J115">
        <f>ValProdTot!J55</f>
        <v>9606977</v>
      </c>
      <c r="K115">
        <f>ValProdTot!K55</f>
        <v>9917068</v>
      </c>
      <c r="L115">
        <f>ValProdTot!L55</f>
        <v>10328837</v>
      </c>
      <c r="M115">
        <f>ValProdTot!M55</f>
        <v>11644092</v>
      </c>
      <c r="N115">
        <f>ValProdTot!N55</f>
        <v>10840184</v>
      </c>
      <c r="O115">
        <f>ValProdTot!O55</f>
        <v>11591361</v>
      </c>
      <c r="P115">
        <f>ValProdTot!P55</f>
        <v>11403533</v>
      </c>
      <c r="Q115">
        <f>ValProdTot!Q55</f>
        <v>12623293</v>
      </c>
      <c r="R115">
        <f>ValProdTot!R55</f>
        <v>13438400</v>
      </c>
      <c r="S115">
        <f>ValProdTot!S55</f>
        <v>12346482</v>
      </c>
      <c r="T115">
        <f>ValProdTot!T55</f>
        <v>13832245</v>
      </c>
      <c r="U115">
        <f>ValProdTot!U55</f>
        <v>13204753</v>
      </c>
      <c r="V115">
        <f>ValProdTot!V55</f>
        <v>13290465</v>
      </c>
      <c r="W115">
        <f>ValProdTot!W55</f>
        <v>13632767</v>
      </c>
      <c r="X115">
        <f>ValProdTot!X55</f>
        <v>13959201</v>
      </c>
      <c r="Y115">
        <f>ValProdTot!Y55</f>
        <v>13717701</v>
      </c>
      <c r="Z115">
        <f>ValProdTot!Z55</f>
        <v>14058218</v>
      </c>
      <c r="AA115">
        <f>ValProdTot!AA55</f>
        <v>15028925</v>
      </c>
      <c r="AB115">
        <f>ValProdTot!AB55</f>
        <v>14197460</v>
      </c>
      <c r="AC115">
        <f>ValProdTot!AC55</f>
        <v>12910313</v>
      </c>
      <c r="AD115">
        <f>ValProdTot!AD55</f>
        <v>13761374</v>
      </c>
      <c r="AE115">
        <f>ValProdTot!AE55</f>
        <v>14589924</v>
      </c>
      <c r="AF115">
        <f>ValProdTot!AF55</f>
        <v>14573418</v>
      </c>
      <c r="AG115">
        <f>ValProdTot!AG55</f>
        <v>14780556</v>
      </c>
      <c r="AH115">
        <f>ValProdTot!AH55</f>
        <v>15439550</v>
      </c>
      <c r="AI115">
        <f>ValProdTot!AI55</f>
        <v>15888150</v>
      </c>
      <c r="AJ115">
        <f>ValProdTot!AJ55</f>
        <v>15799295</v>
      </c>
      <c r="AK115">
        <f>ValProdTot!AK55</f>
        <v>16023175</v>
      </c>
      <c r="AL115">
        <f>ValProdTot!AL55</f>
        <v>13886066</v>
      </c>
      <c r="AM115">
        <f>ValProdTot!AM55</f>
        <v>15875650</v>
      </c>
      <c r="AN115">
        <f>ValProdTot!AN55</f>
        <v>16265956</v>
      </c>
      <c r="AO115">
        <f>ValProdTot!AO55</f>
        <v>15231140</v>
      </c>
      <c r="AP115">
        <f>ValProdTot!AP55</f>
        <v>17582549</v>
      </c>
      <c r="AQ115">
        <f>ValProdTot!AQ55</f>
        <v>17719808</v>
      </c>
      <c r="AR115">
        <f>ValProdTot!AR55</f>
        <v>17654927</v>
      </c>
      <c r="AS115">
        <f>ValProdTot!AS55</f>
        <v>18438233</v>
      </c>
      <c r="AT115">
        <f>ValProdTot!AT55</f>
        <v>19931758</v>
      </c>
      <c r="AU115">
        <f>ValProdTot!AU55</f>
        <v>19606789</v>
      </c>
      <c r="AV115">
        <f>ValProdTot!AV55</f>
        <v>19682435</v>
      </c>
      <c r="AW115">
        <f>ValProdTot!AW55</f>
        <v>20137852</v>
      </c>
      <c r="AX115">
        <f>ValProdTot!AX55</f>
        <v>20697479</v>
      </c>
      <c r="AY115">
        <f>ValProdTot!AY55</f>
        <v>21224155</v>
      </c>
      <c r="AZ115">
        <f>ValProdTot!AZ55</f>
        <v>21606638</v>
      </c>
      <c r="BA115">
        <f>ValProdTot!BA55</f>
        <v>22090056</v>
      </c>
      <c r="BB115">
        <f>ValProdTot!BB55</f>
        <v>23547281</v>
      </c>
      <c r="BC115">
        <f>ValProdTot!BC55</f>
        <v>23887386</v>
      </c>
    </row>
    <row r="116" spans="1:56" x14ac:dyDescent="0.2">
      <c r="A116">
        <f>ValProdTot!A56</f>
        <v>0</v>
      </c>
      <c r="B116" t="str">
        <f>ValProdTot!B56</f>
        <v>SSA</v>
      </c>
      <c r="C116">
        <f>ValProdTot!C56</f>
        <v>0</v>
      </c>
      <c r="D116" t="str">
        <f>ValProdTot!D56</f>
        <v>SSA</v>
      </c>
      <c r="E116">
        <f>ValProdTot!E56</f>
        <v>152</v>
      </c>
      <c r="F116" t="str">
        <f>ValProdTot!F56</f>
        <v>Gross Production Value (constant 2004-2006 1000 I$)</v>
      </c>
      <c r="G116">
        <f>ValProdTot!G56</f>
        <v>42083497</v>
      </c>
      <c r="H116">
        <f>ValProdTot!H56</f>
        <v>43522126</v>
      </c>
      <c r="I116">
        <f>ValProdTot!I56</f>
        <v>45061033</v>
      </c>
      <c r="J116">
        <f>ValProdTot!J56</f>
        <v>46128437</v>
      </c>
      <c r="K116">
        <f>ValProdTot!K56</f>
        <v>46765816</v>
      </c>
      <c r="L116">
        <f>ValProdTot!L56</f>
        <v>47913284</v>
      </c>
      <c r="M116">
        <f>ValProdTot!M56</f>
        <v>51198737</v>
      </c>
      <c r="N116">
        <f>ValProdTot!N56</f>
        <v>51032399</v>
      </c>
      <c r="O116">
        <f>ValProdTot!O56</f>
        <v>54276050</v>
      </c>
      <c r="P116">
        <f>ValProdTot!P56</f>
        <v>56453278</v>
      </c>
      <c r="Q116">
        <f>ValProdTot!Q56</f>
        <v>56888174</v>
      </c>
      <c r="R116">
        <f>ValProdTot!R56</f>
        <v>56321898</v>
      </c>
      <c r="S116">
        <f>ValProdTot!S56</f>
        <v>55902495</v>
      </c>
      <c r="T116">
        <f>ValProdTot!T56</f>
        <v>59982616</v>
      </c>
      <c r="U116">
        <f>ValProdTot!U56</f>
        <v>60343961</v>
      </c>
      <c r="V116">
        <f>ValProdTot!V56</f>
        <v>59956416</v>
      </c>
      <c r="W116">
        <f>ValProdTot!W56</f>
        <v>60593068</v>
      </c>
      <c r="X116">
        <f>ValProdTot!X56</f>
        <v>61596712</v>
      </c>
      <c r="Y116">
        <f>ValProdTot!Y56</f>
        <v>61410301</v>
      </c>
      <c r="Z116">
        <f>ValProdTot!Z56</f>
        <v>62934996</v>
      </c>
      <c r="AA116">
        <f>ValProdTot!AA56</f>
        <v>65523898</v>
      </c>
      <c r="AB116">
        <f>ValProdTot!AB56</f>
        <v>65522163</v>
      </c>
      <c r="AC116">
        <f>ValProdTot!AC56</f>
        <v>65116449</v>
      </c>
      <c r="AD116">
        <f>ValProdTot!AD56</f>
        <v>65899142</v>
      </c>
      <c r="AE116">
        <f>ValProdTot!AE56</f>
        <v>70013937</v>
      </c>
      <c r="AF116">
        <f>ValProdTot!AF56</f>
        <v>72424987</v>
      </c>
      <c r="AG116">
        <f>ValProdTot!AG56</f>
        <v>72702289</v>
      </c>
      <c r="AH116">
        <f>ValProdTot!AH56</f>
        <v>77708080</v>
      </c>
      <c r="AI116">
        <f>ValProdTot!AI56</f>
        <v>80571968</v>
      </c>
      <c r="AJ116">
        <f>ValProdTot!AJ56</f>
        <v>81852889</v>
      </c>
      <c r="AK116">
        <f>ValProdTot!AK56</f>
        <v>87357644</v>
      </c>
      <c r="AL116">
        <f>ValProdTot!AL56</f>
        <v>86976954</v>
      </c>
      <c r="AM116">
        <f>ValProdTot!AM56</f>
        <v>89858483</v>
      </c>
      <c r="AN116">
        <f>ValProdTot!AN56</f>
        <v>92298230</v>
      </c>
      <c r="AO116">
        <f>ValProdTot!AO56</f>
        <v>93702780</v>
      </c>
      <c r="AP116">
        <f>ValProdTot!AP56</f>
        <v>99814385</v>
      </c>
      <c r="AQ116">
        <f>ValProdTot!AQ56</f>
        <v>101260404</v>
      </c>
      <c r="AR116">
        <f>ValProdTot!AR56</f>
        <v>105237485</v>
      </c>
      <c r="AS116">
        <f>ValProdTot!AS56</f>
        <v>109152800</v>
      </c>
      <c r="AT116">
        <f>ValProdTot!AT56</f>
        <v>110806024</v>
      </c>
      <c r="AU116">
        <f>ValProdTot!AU56</f>
        <v>114085906</v>
      </c>
      <c r="AV116">
        <f>ValProdTot!AV56</f>
        <v>117806286</v>
      </c>
      <c r="AW116">
        <f>ValProdTot!AW56</f>
        <v>121766088</v>
      </c>
      <c r="AX116">
        <f>ValProdTot!AX56</f>
        <v>126114539</v>
      </c>
      <c r="AY116">
        <f>ValProdTot!AY56</f>
        <v>131436719</v>
      </c>
      <c r="AZ116">
        <f>ValProdTot!AZ56</f>
        <v>135514833</v>
      </c>
      <c r="BA116">
        <f>ValProdTot!BA56</f>
        <v>133500767</v>
      </c>
      <c r="BB116">
        <f>ValProdTot!BB56</f>
        <v>141077288</v>
      </c>
      <c r="BC116">
        <f>ValProdTot!BC56</f>
        <v>138397883</v>
      </c>
    </row>
    <row r="117" spans="1:56" x14ac:dyDescent="0.2">
      <c r="A117">
        <f>ValProdTot!A57</f>
        <v>0</v>
      </c>
      <c r="B117" t="str">
        <f>ValProdTot!B57</f>
        <v>Southern A - SA</v>
      </c>
      <c r="C117">
        <f>ValProdTot!C57</f>
        <v>0</v>
      </c>
      <c r="D117" t="str">
        <f>ValProdTot!D57</f>
        <v>Southern A - SA</v>
      </c>
      <c r="E117">
        <f>ValProdTot!E57</f>
        <v>152</v>
      </c>
      <c r="F117" t="str">
        <f>ValProdTot!F57</f>
        <v>Gross Production Value (constant 2004-2006 1000 I$)</v>
      </c>
      <c r="G117">
        <f>ValProdTot!G57</f>
        <v>4109610</v>
      </c>
      <c r="H117">
        <f>ValProdTot!H57</f>
        <v>4218030</v>
      </c>
      <c r="I117">
        <f>ValProdTot!I57</f>
        <v>4272318</v>
      </c>
      <c r="J117">
        <f>ValProdTot!J57</f>
        <v>4505544</v>
      </c>
      <c r="K117">
        <f>ValProdTot!K57</f>
        <v>4564801</v>
      </c>
      <c r="L117">
        <f>ValProdTot!L57</f>
        <v>4728164</v>
      </c>
      <c r="M117">
        <f>ValProdTot!M57</f>
        <v>5012093</v>
      </c>
      <c r="N117">
        <f>ValProdTot!N57</f>
        <v>4932764</v>
      </c>
      <c r="O117">
        <f>ValProdTot!O57</f>
        <v>5360424</v>
      </c>
      <c r="P117">
        <f>ValProdTot!P57</f>
        <v>5305701</v>
      </c>
      <c r="Q117">
        <f>ValProdTot!Q57</f>
        <v>5841589</v>
      </c>
      <c r="R117">
        <f>ValProdTot!R57</f>
        <v>6185518</v>
      </c>
      <c r="S117">
        <f>ValProdTot!S57</f>
        <v>6071138</v>
      </c>
      <c r="T117">
        <f>ValProdTot!T57</f>
        <v>6323782</v>
      </c>
      <c r="U117">
        <f>ValProdTot!U57</f>
        <v>5884522</v>
      </c>
      <c r="V117">
        <f>ValProdTot!V57</f>
        <v>6012829</v>
      </c>
      <c r="W117">
        <f>ValProdTot!W57</f>
        <v>5947305</v>
      </c>
      <c r="X117">
        <f>ValProdTot!X57</f>
        <v>5890074</v>
      </c>
      <c r="Y117">
        <f>ValProdTot!Y57</f>
        <v>5726247</v>
      </c>
      <c r="Z117">
        <f>ValProdTot!Z57</f>
        <v>5763940</v>
      </c>
      <c r="AA117">
        <f>ValProdTot!AA57</f>
        <v>6009675</v>
      </c>
      <c r="AB117">
        <f>ValProdTot!AB57</f>
        <v>5859840</v>
      </c>
      <c r="AC117">
        <f>ValProdTot!AC57</f>
        <v>5524500</v>
      </c>
      <c r="AD117">
        <f>ValProdTot!AD57</f>
        <v>5780327</v>
      </c>
      <c r="AE117">
        <f>ValProdTot!AE57</f>
        <v>6181064</v>
      </c>
      <c r="AF117">
        <f>ValProdTot!AF57</f>
        <v>6275112</v>
      </c>
      <c r="AG117">
        <f>ValProdTot!AG57</f>
        <v>6069676</v>
      </c>
      <c r="AH117">
        <f>ValProdTot!AH57</f>
        <v>6607953</v>
      </c>
      <c r="AI117">
        <f>ValProdTot!AI57</f>
        <v>6572372</v>
      </c>
      <c r="AJ117">
        <f>ValProdTot!AJ57</f>
        <v>6578440</v>
      </c>
      <c r="AK117">
        <f>ValProdTot!AK57</f>
        <v>6648316</v>
      </c>
      <c r="AL117">
        <f>ValProdTot!AL57</f>
        <v>5811581</v>
      </c>
      <c r="AM117">
        <f>ValProdTot!AM57</f>
        <v>6796537</v>
      </c>
      <c r="AN117">
        <f>ValProdTot!AN57</f>
        <v>6696313</v>
      </c>
      <c r="AO117">
        <f>ValProdTot!AO57</f>
        <v>6876480</v>
      </c>
      <c r="AP117">
        <f>ValProdTot!AP57</f>
        <v>7904434</v>
      </c>
      <c r="AQ117">
        <f>ValProdTot!AQ57</f>
        <v>7876113</v>
      </c>
      <c r="AR117">
        <f>ValProdTot!AR57</f>
        <v>8298153</v>
      </c>
      <c r="AS117">
        <f>ValProdTot!AS57</f>
        <v>8525526</v>
      </c>
      <c r="AT117">
        <f>ValProdTot!AT57</f>
        <v>9080335</v>
      </c>
      <c r="AU117">
        <f>ValProdTot!AU57</f>
        <v>9454791</v>
      </c>
      <c r="AV117">
        <f>ValProdTot!AV57</f>
        <v>8829614</v>
      </c>
      <c r="AW117">
        <f>ValProdTot!AW57</f>
        <v>9377991</v>
      </c>
      <c r="AX117">
        <f>ValProdTot!AX57</f>
        <v>9664663</v>
      </c>
      <c r="AY117">
        <f>ValProdTot!AY57</f>
        <v>9657453</v>
      </c>
      <c r="AZ117">
        <f>ValProdTot!AZ57</f>
        <v>10377530</v>
      </c>
      <c r="BA117">
        <f>ValProdTot!BA57</f>
        <v>10769760</v>
      </c>
      <c r="BB117">
        <f>ValProdTot!BB57</f>
        <v>10904856</v>
      </c>
      <c r="BC117">
        <f>ValProdTot!BC57</f>
        <v>11523025</v>
      </c>
    </row>
    <row r="118" spans="1:56" x14ac:dyDescent="0.2">
      <c r="A118">
        <f>ValProdTot!A58</f>
        <v>0</v>
      </c>
      <c r="B118" t="str">
        <f>ValProdTot!B58</f>
        <v>Ethiopia + Eritrea</v>
      </c>
      <c r="C118">
        <f>ValProdTot!C58</f>
        <v>0</v>
      </c>
      <c r="D118" t="str">
        <f>ValProdTot!D58</f>
        <v>Ethiopia + Eritrea</v>
      </c>
      <c r="E118">
        <f>ValProdTot!E58</f>
        <v>152</v>
      </c>
      <c r="F118" t="str">
        <f>ValProdTot!F58</f>
        <v>Gross Production Value (constant 2004-2006 1000 I$)</v>
      </c>
      <c r="G118">
        <f>ValProdTot!G58</f>
        <v>3057456</v>
      </c>
      <c r="H118">
        <f>ValProdTot!H58</f>
        <v>3127866</v>
      </c>
      <c r="I118">
        <f>ValProdTot!I58</f>
        <v>3161027</v>
      </c>
      <c r="J118">
        <f>ValProdTot!J58</f>
        <v>3262286</v>
      </c>
      <c r="K118">
        <f>ValProdTot!K58</f>
        <v>3297421</v>
      </c>
      <c r="L118">
        <f>ValProdTot!L58</f>
        <v>3376592</v>
      </c>
      <c r="M118">
        <f>ValProdTot!M58</f>
        <v>3462465</v>
      </c>
      <c r="N118">
        <f>ValProdTot!N58</f>
        <v>3520113</v>
      </c>
      <c r="O118">
        <f>ValProdTot!O58</f>
        <v>3635360</v>
      </c>
      <c r="P118">
        <f>ValProdTot!P58</f>
        <v>3743079</v>
      </c>
      <c r="Q118">
        <f>ValProdTot!Q58</f>
        <v>3645319</v>
      </c>
      <c r="R118">
        <f>ValProdTot!R58</f>
        <v>3647195</v>
      </c>
      <c r="S118">
        <f>ValProdTot!S58</f>
        <v>3557343</v>
      </c>
      <c r="T118">
        <f>ValProdTot!T58</f>
        <v>3516084</v>
      </c>
      <c r="U118">
        <f>ValProdTot!U58</f>
        <v>3397014</v>
      </c>
      <c r="V118">
        <f>ValProdTot!V58</f>
        <v>3593347</v>
      </c>
      <c r="W118">
        <f>ValProdTot!W58</f>
        <v>3659681</v>
      </c>
      <c r="X118">
        <f>ValProdTot!X58</f>
        <v>3634583</v>
      </c>
      <c r="Y118">
        <f>ValProdTot!Y58</f>
        <v>3972819</v>
      </c>
      <c r="Z118">
        <f>ValProdTot!Z58</f>
        <v>4333812</v>
      </c>
      <c r="AA118">
        <f>ValProdTot!AA58</f>
        <v>4233108</v>
      </c>
      <c r="AB118">
        <f>ValProdTot!AB58</f>
        <v>4230335</v>
      </c>
      <c r="AC118">
        <f>ValProdTot!AC58</f>
        <v>4514887</v>
      </c>
      <c r="AD118">
        <f>ValProdTot!AD58</f>
        <v>4089763</v>
      </c>
      <c r="AE118">
        <f>ValProdTot!AE58</f>
        <v>3915323</v>
      </c>
      <c r="AF118">
        <f>ValProdTot!AF58</f>
        <v>4366074</v>
      </c>
      <c r="AG118">
        <f>ValProdTot!AG58</f>
        <v>4208193</v>
      </c>
      <c r="AH118">
        <f>ValProdTot!AH58</f>
        <v>4349090</v>
      </c>
      <c r="AI118">
        <f>ValProdTot!AI58</f>
        <v>4450662</v>
      </c>
      <c r="AJ118">
        <f>ValProdTot!AJ58</f>
        <v>4607104</v>
      </c>
      <c r="AK118">
        <f>ValProdTot!AK58</f>
        <v>4792816</v>
      </c>
      <c r="AL118">
        <f>ValProdTot!AL58</f>
        <v>4547863</v>
      </c>
      <c r="AM118">
        <f>ValProdTot!AM58</f>
        <v>4126445</v>
      </c>
      <c r="AN118">
        <f>ValProdTot!AN58</f>
        <v>4227188</v>
      </c>
      <c r="AO118">
        <f>ValProdTot!AO58</f>
        <v>4645964</v>
      </c>
      <c r="AP118">
        <f>ValProdTot!AP58</f>
        <v>5331518</v>
      </c>
      <c r="AQ118">
        <f>ValProdTot!AQ58</f>
        <v>5401943</v>
      </c>
      <c r="AR118">
        <f>ValProdTot!AR58</f>
        <v>5214815</v>
      </c>
      <c r="AS118">
        <f>ValProdTot!AS58</f>
        <v>5520582</v>
      </c>
      <c r="AT118">
        <f>ValProdTot!AT58</f>
        <v>5656835</v>
      </c>
      <c r="AU118">
        <f>ValProdTot!AU58</f>
        <v>6202279</v>
      </c>
      <c r="AV118">
        <f>ValProdTot!AV58</f>
        <v>6310586</v>
      </c>
      <c r="AW118">
        <f>ValProdTot!AW58</f>
        <v>6520672</v>
      </c>
      <c r="AX118">
        <f>ValProdTot!AX58</f>
        <v>6952779</v>
      </c>
      <c r="AY118">
        <f>ValProdTot!AY58</f>
        <v>7689161</v>
      </c>
      <c r="AZ118">
        <f>ValProdTot!AZ58</f>
        <v>7849829</v>
      </c>
      <c r="BA118">
        <f>ValProdTot!BA58</f>
        <v>7910422</v>
      </c>
      <c r="BB118">
        <f>ValProdTot!BB58</f>
        <v>8234399</v>
      </c>
      <c r="BC118">
        <f>ValProdTot!BC58</f>
        <v>9120792</v>
      </c>
    </row>
    <row r="121" spans="1:56" ht="15" x14ac:dyDescent="0.25">
      <c r="A121" s="7" t="s">
        <v>191</v>
      </c>
    </row>
    <row r="122" spans="1:56" x14ac:dyDescent="0.2">
      <c r="A122">
        <f>VLOOKUP(C122,SelectCntr!$A$2:$C$52,3,0)</f>
        <v>3</v>
      </c>
      <c r="B122" t="str">
        <f>AgLabour!B2</f>
        <v>Angola</v>
      </c>
      <c r="C122">
        <f>AgLabour!C2</f>
        <v>7</v>
      </c>
      <c r="D122" t="str">
        <f>AgLabour!D2</f>
        <v>Angola</v>
      </c>
      <c r="E122" t="str">
        <f>AgLabour!E2</f>
        <v>601</v>
      </c>
      <c r="F122" t="str">
        <f>AgLabour!F2</f>
        <v>Tot Ec Act A (1000)</v>
      </c>
      <c r="G122">
        <f>AgLabour!G2*1000</f>
        <v>1885972.2029186934</v>
      </c>
      <c r="H122">
        <f>AgLabour!H2*1000</f>
        <v>1903581.6539263376</v>
      </c>
      <c r="I122">
        <f>AgLabour!I2*1000</f>
        <v>1922071.5774843642</v>
      </c>
      <c r="J122">
        <f>AgLabour!J2*1000</f>
        <v>1940561.5010423905</v>
      </c>
      <c r="K122">
        <f>AgLabour!K2*1000</f>
        <v>1959051.4246004168</v>
      </c>
      <c r="L122">
        <f>AgLabour!L2*1000</f>
        <v>1979302.2932592079</v>
      </c>
      <c r="M122">
        <f>AgLabour!M2*1000</f>
        <v>1999553.1619179985</v>
      </c>
      <c r="N122">
        <f>AgLabour!N2*1000</f>
        <v>2021564.9756775538</v>
      </c>
      <c r="O122">
        <f>AgLabour!O2*1000</f>
        <v>2044457.2619874913</v>
      </c>
      <c r="P122">
        <f>AgLabour!P2*1000</f>
        <v>2068230.0208478109</v>
      </c>
      <c r="Q122">
        <f>AgLabour!Q2*1000</f>
        <v>2101687.977762335</v>
      </c>
      <c r="R122">
        <f>AgLabour!R2*1000</f>
        <v>2136906.8797776229</v>
      </c>
      <c r="S122">
        <f>AgLabour!S2*1000</f>
        <v>2174767.1994440584</v>
      </c>
      <c r="T122">
        <f>AgLabour!T2*1000</f>
        <v>2215268.93676164</v>
      </c>
      <c r="U122">
        <f>AgLabour!U2*1000</f>
        <v>2259292.5642807502</v>
      </c>
      <c r="V122">
        <f>AgLabour!V2*1000</f>
        <v>2305957.6094510076</v>
      </c>
      <c r="W122">
        <f>AgLabour!W2*1000</f>
        <v>2355264.0722724115</v>
      </c>
      <c r="X122">
        <f>AgLabour!X2*1000</f>
        <v>2408092.4252953441</v>
      </c>
      <c r="Y122">
        <f>AgLabour!Y2*1000</f>
        <v>2467964.5587213342</v>
      </c>
      <c r="Z122">
        <f>AgLabour!Z2*1000</f>
        <v>2534000</v>
      </c>
      <c r="AA122">
        <f>AgLabour!AA2*1000</f>
        <v>2613000</v>
      </c>
      <c r="AB122">
        <f>AgLabour!AB2*1000</f>
        <v>2701000</v>
      </c>
      <c r="AC122">
        <f>AgLabour!AC2*1000</f>
        <v>2791000</v>
      </c>
      <c r="AD122">
        <f>AgLabour!AD2*1000</f>
        <v>2879000</v>
      </c>
      <c r="AE122">
        <f>AgLabour!AE2*1000</f>
        <v>2961000</v>
      </c>
      <c r="AF122">
        <f>AgLabour!AF2*1000</f>
        <v>3034000</v>
      </c>
      <c r="AG122">
        <f>AgLabour!AG2*1000</f>
        <v>3103000</v>
      </c>
      <c r="AH122">
        <f>AgLabour!AH2*1000</f>
        <v>3173000</v>
      </c>
      <c r="AI122">
        <f>AgLabour!AI2*1000</f>
        <v>3243000</v>
      </c>
      <c r="AJ122">
        <f>AgLabour!AJ2*1000</f>
        <v>3323000</v>
      </c>
      <c r="AK122">
        <f>AgLabour!AK2*1000</f>
        <v>3410000</v>
      </c>
      <c r="AL122">
        <f>AgLabour!AL2*1000</f>
        <v>3513000</v>
      </c>
      <c r="AM122">
        <f>AgLabour!AM2*1000</f>
        <v>3604000</v>
      </c>
      <c r="AN122">
        <f>AgLabour!AN2*1000</f>
        <v>3720000</v>
      </c>
      <c r="AO122">
        <f>AgLabour!AO2*1000</f>
        <v>3806000</v>
      </c>
      <c r="AP122">
        <f>AgLabour!AP2*1000</f>
        <v>3906000</v>
      </c>
      <c r="AQ122">
        <f>AgLabour!AQ2*1000</f>
        <v>4003000</v>
      </c>
      <c r="AR122">
        <f>AgLabour!AR2*1000</f>
        <v>4108000</v>
      </c>
      <c r="AS122">
        <f>AgLabour!AS2*1000</f>
        <v>4220000</v>
      </c>
      <c r="AT122">
        <f>AgLabour!AT2*1000</f>
        <v>4337000</v>
      </c>
      <c r="AU122">
        <f>AgLabour!AU2*1000</f>
        <v>4469000</v>
      </c>
      <c r="AV122">
        <f>AgLabour!AV2*1000</f>
        <v>4617000</v>
      </c>
      <c r="AW122">
        <f>AgLabour!AW2*1000</f>
        <v>4766000</v>
      </c>
      <c r="AX122">
        <f>AgLabour!AX2*1000</f>
        <v>4922000</v>
      </c>
      <c r="AY122">
        <f>AgLabour!AY2*1000</f>
        <v>5078000</v>
      </c>
      <c r="AZ122">
        <f>AgLabour!AZ2*1000</f>
        <v>5232000</v>
      </c>
      <c r="BA122">
        <f>AgLabour!BA2*1000</f>
        <v>5400000</v>
      </c>
      <c r="BB122">
        <f>AgLabour!BB2*1000</f>
        <v>5559000</v>
      </c>
      <c r="BC122">
        <f>AgLabour!BC2*1000</f>
        <v>5718000</v>
      </c>
      <c r="BD122">
        <f>(LOGEST(G122:BC122,G$1:BC$1)-1)*100</f>
        <v>2.4453720063557505</v>
      </c>
    </row>
    <row r="123" spans="1:56" x14ac:dyDescent="0.2">
      <c r="A123">
        <f>VLOOKUP(C123,SelectCntr!$A$2:$C$52,3,0)</f>
        <v>3</v>
      </c>
      <c r="B123" t="str">
        <f>AgLabour!B3</f>
        <v>Botswana</v>
      </c>
      <c r="C123">
        <f>AgLabour!C3</f>
        <v>20</v>
      </c>
      <c r="D123" t="str">
        <f>AgLabour!D3</f>
        <v>Botswana</v>
      </c>
      <c r="E123" t="str">
        <f>AgLabour!E3</f>
        <v>601</v>
      </c>
      <c r="F123" t="str">
        <f>AgLabour!F3</f>
        <v>Tot Ec Act A (1000)</v>
      </c>
      <c r="G123">
        <f>AgLabour!G3*1000</f>
        <v>183749.12891986061</v>
      </c>
      <c r="H123">
        <f>AgLabour!H3*1000</f>
        <v>184466.89895470382</v>
      </c>
      <c r="I123">
        <f>AgLabour!I3*1000</f>
        <v>184466.89895470382</v>
      </c>
      <c r="J123">
        <f>AgLabour!J3*1000</f>
        <v>185902.43902439025</v>
      </c>
      <c r="K123">
        <f>AgLabour!K3*1000</f>
        <v>186620.20905923346</v>
      </c>
      <c r="L123">
        <f>AgLabour!L3*1000</f>
        <v>187337.97909407664</v>
      </c>
      <c r="M123">
        <f>AgLabour!M3*1000</f>
        <v>188773.51916376306</v>
      </c>
      <c r="N123">
        <f>AgLabour!N3*1000</f>
        <v>190209.05923344946</v>
      </c>
      <c r="O123">
        <f>AgLabour!O3*1000</f>
        <v>191644.59930313588</v>
      </c>
      <c r="P123">
        <f>AgLabour!P3*1000</f>
        <v>193080.13937282228</v>
      </c>
      <c r="Q123">
        <f>AgLabour!Q3*1000</f>
        <v>193797.90940766552</v>
      </c>
      <c r="R123">
        <f>AgLabour!R3*1000</f>
        <v>195233.44947735191</v>
      </c>
      <c r="S123">
        <f>AgLabour!S3*1000</f>
        <v>195951.21951219512</v>
      </c>
      <c r="T123">
        <f>AgLabour!T3*1000</f>
        <v>197386.75958188155</v>
      </c>
      <c r="U123">
        <f>AgLabour!U3*1000</f>
        <v>198822.29965156794</v>
      </c>
      <c r="V123">
        <f>AgLabour!V3*1000</f>
        <v>200257.83972125436</v>
      </c>
      <c r="W123">
        <f>AgLabour!W3*1000</f>
        <v>202411.14982578397</v>
      </c>
      <c r="X123">
        <f>AgLabour!X3*1000</f>
        <v>203846.68989547036</v>
      </c>
      <c r="Y123">
        <f>AgLabour!Y3*1000</f>
        <v>205282.22996515679</v>
      </c>
      <c r="Z123">
        <f>AgLabour!Z3*1000</f>
        <v>206000</v>
      </c>
      <c r="AA123">
        <f>AgLabour!AA3*1000</f>
        <v>208000</v>
      </c>
      <c r="AB123">
        <f>AgLabour!AB3*1000</f>
        <v>211000</v>
      </c>
      <c r="AC123">
        <f>AgLabour!AC3*1000</f>
        <v>214000</v>
      </c>
      <c r="AD123">
        <f>AgLabour!AD3*1000</f>
        <v>216000</v>
      </c>
      <c r="AE123">
        <f>AgLabour!AE3*1000</f>
        <v>218000</v>
      </c>
      <c r="AF123">
        <f>AgLabour!AF3*1000</f>
        <v>216000</v>
      </c>
      <c r="AG123">
        <f>AgLabour!AG3*1000</f>
        <v>213000</v>
      </c>
      <c r="AH123">
        <f>AgLabour!AH3*1000</f>
        <v>211000</v>
      </c>
      <c r="AI123">
        <f>AgLabour!AI3*1000</f>
        <v>208000</v>
      </c>
      <c r="AJ123">
        <f>AgLabour!AJ3*1000</f>
        <v>206000</v>
      </c>
      <c r="AK123">
        <f>AgLabour!AK3*1000</f>
        <v>210000</v>
      </c>
      <c r="AL123">
        <f>AgLabour!AL3*1000</f>
        <v>217000</v>
      </c>
      <c r="AM123">
        <f>AgLabour!AM3*1000</f>
        <v>223000</v>
      </c>
      <c r="AN123">
        <f>AgLabour!AN3*1000</f>
        <v>230000</v>
      </c>
      <c r="AO123">
        <f>AgLabour!AO3*1000</f>
        <v>233000</v>
      </c>
      <c r="AP123">
        <f>AgLabour!AP3*1000</f>
        <v>235000</v>
      </c>
      <c r="AQ123">
        <f>AgLabour!AQ3*1000</f>
        <v>256000</v>
      </c>
      <c r="AR123">
        <f>AgLabour!AR3*1000</f>
        <v>275000</v>
      </c>
      <c r="AS123">
        <f>AgLabour!AS3*1000</f>
        <v>278000</v>
      </c>
      <c r="AT123">
        <f>AgLabour!AT3*1000</f>
        <v>281000</v>
      </c>
      <c r="AU123">
        <f>AgLabour!AU3*1000</f>
        <v>272000</v>
      </c>
      <c r="AV123">
        <f>AgLabour!AV3*1000</f>
        <v>276000</v>
      </c>
      <c r="AW123">
        <f>AgLabour!AW3*1000</f>
        <v>280000</v>
      </c>
      <c r="AX123">
        <f>AgLabour!AX3*1000</f>
        <v>284000</v>
      </c>
      <c r="AY123">
        <f>AgLabour!AY3*1000</f>
        <v>289000</v>
      </c>
      <c r="AZ123">
        <f>AgLabour!AZ3*1000</f>
        <v>294000</v>
      </c>
      <c r="BA123">
        <f>AgLabour!BA3*1000</f>
        <v>300000</v>
      </c>
      <c r="BB123">
        <f>AgLabour!BB3*1000</f>
        <v>306000</v>
      </c>
      <c r="BC123">
        <f>AgLabour!BC3*1000</f>
        <v>312000</v>
      </c>
      <c r="BD123">
        <f t="shared" ref="BD123:BD178" si="0">(LOGEST(G123:BC123,G$1:BC$1)-1)*100</f>
        <v>1.0749527266376013</v>
      </c>
    </row>
    <row r="124" spans="1:56" x14ac:dyDescent="0.2">
      <c r="A124">
        <f>VLOOKUP(C124,SelectCntr!$A$2:$C$52,3,0)</f>
        <v>2</v>
      </c>
      <c r="B124" t="str">
        <f>AgLabour!B4</f>
        <v>Burundi</v>
      </c>
      <c r="C124">
        <f>AgLabour!C4</f>
        <v>29</v>
      </c>
      <c r="D124" t="str">
        <f>AgLabour!D4</f>
        <v>Burundi</v>
      </c>
      <c r="E124" t="str">
        <f>AgLabour!E4</f>
        <v>601</v>
      </c>
      <c r="F124" t="str">
        <f>AgLabour!F4</f>
        <v>Tot Ec Act A (1000)</v>
      </c>
      <c r="G124">
        <f>AgLabour!G4*1000</f>
        <v>1403137.1618414808</v>
      </c>
      <c r="H124">
        <f>AgLabour!H4*1000</f>
        <v>1423244.4233507356</v>
      </c>
      <c r="I124">
        <f>AgLabour!I4*1000</f>
        <v>1443351.6848599904</v>
      </c>
      <c r="J124">
        <f>AgLabour!J4*1000</f>
        <v>1465207.4038917893</v>
      </c>
      <c r="K124">
        <f>AgLabour!K4*1000</f>
        <v>1487063.1229235879</v>
      </c>
      <c r="L124">
        <f>AgLabour!L4*1000</f>
        <v>1511541.5282392025</v>
      </c>
      <c r="M124">
        <f>AgLabour!M4*1000</f>
        <v>1536894.1623160893</v>
      </c>
      <c r="N124">
        <f>AgLabour!N4*1000</f>
        <v>1562246.7963929758</v>
      </c>
      <c r="O124">
        <f>AgLabour!O4*1000</f>
        <v>1584102.5154247745</v>
      </c>
      <c r="P124">
        <f>AgLabour!P4*1000</f>
        <v>1601587.0906502134</v>
      </c>
      <c r="Q124">
        <f>AgLabour!Q4*1000</f>
        <v>1614700.5220692926</v>
      </c>
      <c r="R124">
        <f>AgLabour!R4*1000</f>
        <v>1623442.8096820123</v>
      </c>
      <c r="S124">
        <f>AgLabour!S4*1000</f>
        <v>1631310.8685334597</v>
      </c>
      <c r="T124">
        <f>AgLabour!T4*1000</f>
        <v>1642675.8424299951</v>
      </c>
      <c r="U124">
        <f>AgLabour!U4*1000</f>
        <v>1659286.1888941622</v>
      </c>
      <c r="V124">
        <f>AgLabour!V4*1000</f>
        <v>1683764.5942097767</v>
      </c>
      <c r="W124">
        <f>AgLabour!W4*1000</f>
        <v>1713488.372093023</v>
      </c>
      <c r="X124">
        <f>AgLabour!X4*1000</f>
        <v>1750205.9800664452</v>
      </c>
      <c r="Y124">
        <f>AgLabour!Y4*1000</f>
        <v>1793043.1893687707</v>
      </c>
      <c r="Z124">
        <f>AgLabour!Z4*1000</f>
        <v>1842000</v>
      </c>
      <c r="AA124">
        <f>AgLabour!AA4*1000</f>
        <v>1900000</v>
      </c>
      <c r="AB124">
        <f>AgLabour!AB4*1000</f>
        <v>1968000</v>
      </c>
      <c r="AC124">
        <f>AgLabour!AC4*1000</f>
        <v>2037000</v>
      </c>
      <c r="AD124">
        <f>AgLabour!AD4*1000</f>
        <v>2109000</v>
      </c>
      <c r="AE124">
        <f>AgLabour!AE4*1000</f>
        <v>2176000</v>
      </c>
      <c r="AF124">
        <f>AgLabour!AF4*1000</f>
        <v>2244000</v>
      </c>
      <c r="AG124">
        <f>AgLabour!AG4*1000</f>
        <v>2331000</v>
      </c>
      <c r="AH124">
        <f>AgLabour!AH4*1000</f>
        <v>2412000</v>
      </c>
      <c r="AI124">
        <f>AgLabour!AI4*1000</f>
        <v>2484000</v>
      </c>
      <c r="AJ124">
        <f>AgLabour!AJ4*1000</f>
        <v>2546000</v>
      </c>
      <c r="AK124">
        <f>AgLabour!AK4*1000</f>
        <v>2586000</v>
      </c>
      <c r="AL124">
        <f>AgLabour!AL4*1000</f>
        <v>2621000</v>
      </c>
      <c r="AM124">
        <f>AgLabour!AM4*1000</f>
        <v>2651000</v>
      </c>
      <c r="AN124">
        <f>AgLabour!AN4*1000</f>
        <v>2672000</v>
      </c>
      <c r="AO124">
        <f>AgLabour!AO4*1000</f>
        <v>2687000</v>
      </c>
      <c r="AP124">
        <f>AgLabour!AP4*1000</f>
        <v>2694000</v>
      </c>
      <c r="AQ124">
        <f>AgLabour!AQ4*1000</f>
        <v>2693000</v>
      </c>
      <c r="AR124">
        <f>AgLabour!AR4*1000</f>
        <v>2695000</v>
      </c>
      <c r="AS124">
        <f>AgLabour!AS4*1000</f>
        <v>2713000</v>
      </c>
      <c r="AT124">
        <f>AgLabour!AT4*1000</f>
        <v>2754000</v>
      </c>
      <c r="AU124">
        <f>AgLabour!AU4*1000</f>
        <v>2817000</v>
      </c>
      <c r="AV124">
        <f>AgLabour!AV4*1000</f>
        <v>2902000</v>
      </c>
      <c r="AW124">
        <f>AgLabour!AW4*1000</f>
        <v>3004000</v>
      </c>
      <c r="AX124">
        <f>AgLabour!AX4*1000</f>
        <v>3113000</v>
      </c>
      <c r="AY124">
        <f>AgLabour!AY4*1000</f>
        <v>3225000</v>
      </c>
      <c r="AZ124">
        <f>AgLabour!AZ4*1000</f>
        <v>3338000</v>
      </c>
      <c r="BA124">
        <f>AgLabour!BA4*1000</f>
        <v>3457000</v>
      </c>
      <c r="BB124">
        <f>AgLabour!BB4*1000</f>
        <v>3564000</v>
      </c>
      <c r="BC124">
        <f>AgLabour!BC4*1000</f>
        <v>3660000</v>
      </c>
      <c r="BD124">
        <f t="shared" si="0"/>
        <v>2.0222743544996868</v>
      </c>
    </row>
    <row r="125" spans="1:56" x14ac:dyDescent="0.2">
      <c r="A125">
        <f>VLOOKUP(C125,SelectCntr!$A$2:$C$52,3,0)</f>
        <v>1</v>
      </c>
      <c r="B125" t="str">
        <f>AgLabour!B5</f>
        <v>Cameroon</v>
      </c>
      <c r="C125">
        <f>AgLabour!C5</f>
        <v>32</v>
      </c>
      <c r="D125" t="str">
        <f>AgLabour!D5</f>
        <v>Cameroon</v>
      </c>
      <c r="E125" t="str">
        <f>AgLabour!E5</f>
        <v>601</v>
      </c>
      <c r="F125" t="str">
        <f>AgLabour!F5</f>
        <v>Tot Ec Act A (1000)</v>
      </c>
      <c r="G125">
        <f>AgLabour!G5*1000</f>
        <v>2154944.8051948054</v>
      </c>
      <c r="H125">
        <f>AgLabour!H5*1000</f>
        <v>2178796.8975468976</v>
      </c>
      <c r="I125">
        <f>AgLabour!I5*1000</f>
        <v>2203566.3780663782</v>
      </c>
      <c r="J125">
        <f>AgLabour!J5*1000</f>
        <v>2230170.6349206353</v>
      </c>
      <c r="K125">
        <f>AgLabour!K5*1000</f>
        <v>2257692.2799422801</v>
      </c>
      <c r="L125">
        <f>AgLabour!L5*1000</f>
        <v>2286131.3131313133</v>
      </c>
      <c r="M125">
        <f>AgLabour!M5*1000</f>
        <v>2316405.122655123</v>
      </c>
      <c r="N125">
        <f>AgLabour!N5*1000</f>
        <v>2348513.7085137083</v>
      </c>
      <c r="O125">
        <f>AgLabour!O5*1000</f>
        <v>2381539.6825396824</v>
      </c>
      <c r="P125">
        <f>AgLabour!P5*1000</f>
        <v>2415483.0447330447</v>
      </c>
      <c r="Q125">
        <f>AgLabour!Q5*1000</f>
        <v>2424656.9264069265</v>
      </c>
      <c r="R125">
        <f>AgLabour!R5*1000</f>
        <v>2433830.8080808083</v>
      </c>
      <c r="S125">
        <f>AgLabour!S5*1000</f>
        <v>2443922.0779220783</v>
      </c>
      <c r="T125">
        <f>AgLabour!T5*1000</f>
        <v>2455848.124098124</v>
      </c>
      <c r="U125">
        <f>AgLabour!U5*1000</f>
        <v>2468691.5584415584</v>
      </c>
      <c r="V125">
        <f>AgLabour!V5*1000</f>
        <v>2482452.3809523811</v>
      </c>
      <c r="W125">
        <f>AgLabour!W5*1000</f>
        <v>2498047.9797979798</v>
      </c>
      <c r="X125">
        <f>AgLabour!X5*1000</f>
        <v>2513643.5786435786</v>
      </c>
      <c r="Y125">
        <f>AgLabour!Y5*1000</f>
        <v>2528321.7893217895</v>
      </c>
      <c r="Z125">
        <f>AgLabour!Z5*1000</f>
        <v>2543000</v>
      </c>
      <c r="AA125">
        <f>AgLabour!AA5*1000</f>
        <v>2593000</v>
      </c>
      <c r="AB125">
        <f>AgLabour!AB5*1000</f>
        <v>2621000</v>
      </c>
      <c r="AC125">
        <f>AgLabour!AC5*1000</f>
        <v>2667000</v>
      </c>
      <c r="AD125">
        <f>AgLabour!AD5*1000</f>
        <v>2708000</v>
      </c>
      <c r="AE125">
        <f>AgLabour!AE5*1000</f>
        <v>2749000</v>
      </c>
      <c r="AF125">
        <f>AgLabour!AF5*1000</f>
        <v>2813000</v>
      </c>
      <c r="AG125">
        <f>AgLabour!AG5*1000</f>
        <v>2879000</v>
      </c>
      <c r="AH125">
        <f>AgLabour!AH5*1000</f>
        <v>2945000</v>
      </c>
      <c r="AI125">
        <f>AgLabour!AI5*1000</f>
        <v>3016000</v>
      </c>
      <c r="AJ125">
        <f>AgLabour!AJ5*1000</f>
        <v>3086000</v>
      </c>
      <c r="AK125">
        <f>AgLabour!AK5*1000</f>
        <v>3131000</v>
      </c>
      <c r="AL125">
        <f>AgLabour!AL5*1000</f>
        <v>3174000</v>
      </c>
      <c r="AM125">
        <f>AgLabour!AM5*1000</f>
        <v>3216000</v>
      </c>
      <c r="AN125">
        <f>AgLabour!AN5*1000</f>
        <v>3256000</v>
      </c>
      <c r="AO125">
        <f>AgLabour!AO5*1000</f>
        <v>3296000</v>
      </c>
      <c r="AP125">
        <f>AgLabour!AP5*1000</f>
        <v>3335000</v>
      </c>
      <c r="AQ125">
        <f>AgLabour!AQ5*1000</f>
        <v>3377000</v>
      </c>
      <c r="AR125">
        <f>AgLabour!AR5*1000</f>
        <v>3416000</v>
      </c>
      <c r="AS125">
        <f>AgLabour!AS5*1000</f>
        <v>3451000</v>
      </c>
      <c r="AT125">
        <f>AgLabour!AT5*1000</f>
        <v>3482000</v>
      </c>
      <c r="AU125">
        <f>AgLabour!AU5*1000</f>
        <v>3510000</v>
      </c>
      <c r="AV125">
        <f>AgLabour!AV5*1000</f>
        <v>3526000</v>
      </c>
      <c r="AW125">
        <f>AgLabour!AW5*1000</f>
        <v>3538000</v>
      </c>
      <c r="AX125">
        <f>AgLabour!AX5*1000</f>
        <v>3549000</v>
      </c>
      <c r="AY125">
        <f>AgLabour!AY5*1000</f>
        <v>3559000</v>
      </c>
      <c r="AZ125">
        <f>AgLabour!AZ5*1000</f>
        <v>3568000</v>
      </c>
      <c r="BA125">
        <f>AgLabour!BA5*1000</f>
        <v>3545000</v>
      </c>
      <c r="BB125">
        <f>AgLabour!BB5*1000</f>
        <v>3555000</v>
      </c>
      <c r="BC125">
        <f>AgLabour!BC5*1000</f>
        <v>3563000</v>
      </c>
      <c r="BD125">
        <f t="shared" si="0"/>
        <v>1.1939710348852328</v>
      </c>
    </row>
    <row r="126" spans="1:56" x14ac:dyDescent="0.2">
      <c r="A126">
        <f>VLOOKUP(C126,SelectCntr!$A$2:$C$52,3,0)</f>
        <v>1</v>
      </c>
      <c r="B126" t="str">
        <f>AgLabour!B6</f>
        <v>Cape Verde</v>
      </c>
      <c r="C126">
        <f>AgLabour!C6</f>
        <v>35</v>
      </c>
      <c r="D126" t="str">
        <f>AgLabour!D6</f>
        <v>Cape Verde</v>
      </c>
      <c r="E126" t="str">
        <f>AgLabour!E6</f>
        <v>601</v>
      </c>
      <c r="F126" t="str">
        <f>AgLabour!F6</f>
        <v>Tot Ec Act A (1000)</v>
      </c>
      <c r="G126">
        <f>AgLabour!G6*1000</f>
        <v>38000</v>
      </c>
      <c r="H126">
        <f>AgLabour!H6*1000</f>
        <v>38000</v>
      </c>
      <c r="I126">
        <f>AgLabour!I6*1000</f>
        <v>38000</v>
      </c>
      <c r="J126">
        <f>AgLabour!J6*1000</f>
        <v>39000</v>
      </c>
      <c r="K126">
        <f>AgLabour!K6*1000</f>
        <v>39000</v>
      </c>
      <c r="L126">
        <f>AgLabour!L6*1000</f>
        <v>39000</v>
      </c>
      <c r="M126">
        <f>AgLabour!M6*1000</f>
        <v>40000</v>
      </c>
      <c r="N126">
        <f>AgLabour!N6*1000</f>
        <v>40000</v>
      </c>
      <c r="O126">
        <f>AgLabour!O6*1000</f>
        <v>40000</v>
      </c>
      <c r="P126">
        <f>AgLabour!P6*1000</f>
        <v>40000</v>
      </c>
      <c r="Q126">
        <f>AgLabour!Q6*1000</f>
        <v>40000</v>
      </c>
      <c r="R126">
        <f>AgLabour!R6*1000</f>
        <v>40000</v>
      </c>
      <c r="S126">
        <f>AgLabour!S6*1000</f>
        <v>39000</v>
      </c>
      <c r="T126">
        <f>AgLabour!T6*1000</f>
        <v>38000</v>
      </c>
      <c r="U126">
        <f>AgLabour!U6*1000</f>
        <v>38000</v>
      </c>
      <c r="V126">
        <f>AgLabour!V6*1000</f>
        <v>37000</v>
      </c>
      <c r="W126">
        <f>AgLabour!W6*1000</f>
        <v>36000</v>
      </c>
      <c r="X126">
        <f>AgLabour!X6*1000</f>
        <v>36000</v>
      </c>
      <c r="Y126">
        <f>AgLabour!Y6*1000</f>
        <v>35000</v>
      </c>
      <c r="Z126">
        <f>AgLabour!Z6*1000</f>
        <v>35000</v>
      </c>
      <c r="AA126">
        <f>AgLabour!AA6*1000</f>
        <v>34000</v>
      </c>
      <c r="AB126">
        <f>AgLabour!AB6*1000</f>
        <v>35000</v>
      </c>
      <c r="AC126">
        <f>AgLabour!AC6*1000</f>
        <v>35000</v>
      </c>
      <c r="AD126">
        <f>AgLabour!AD6*1000</f>
        <v>35000</v>
      </c>
      <c r="AE126">
        <f>AgLabour!AE6*1000</f>
        <v>35000</v>
      </c>
      <c r="AF126">
        <f>AgLabour!AF6*1000</f>
        <v>35000</v>
      </c>
      <c r="AG126">
        <f>AgLabour!AG6*1000</f>
        <v>35000</v>
      </c>
      <c r="AH126">
        <f>AgLabour!AH6*1000</f>
        <v>35000</v>
      </c>
      <c r="AI126">
        <f>AgLabour!AI6*1000</f>
        <v>34000</v>
      </c>
      <c r="AJ126">
        <f>AgLabour!AJ6*1000</f>
        <v>34000</v>
      </c>
      <c r="AK126">
        <f>AgLabour!AK6*1000</f>
        <v>34000</v>
      </c>
      <c r="AL126">
        <f>AgLabour!AL6*1000</f>
        <v>34000</v>
      </c>
      <c r="AM126">
        <f>AgLabour!AM6*1000</f>
        <v>34000</v>
      </c>
      <c r="AN126">
        <f>AgLabour!AN6*1000</f>
        <v>35000</v>
      </c>
      <c r="AO126">
        <f>AgLabour!AO6*1000</f>
        <v>35000</v>
      </c>
      <c r="AP126">
        <f>AgLabour!AP6*1000</f>
        <v>35000</v>
      </c>
      <c r="AQ126">
        <f>AgLabour!AQ6*1000</f>
        <v>35000</v>
      </c>
      <c r="AR126">
        <f>AgLabour!AR6*1000</f>
        <v>35000</v>
      </c>
      <c r="AS126">
        <f>AgLabour!AS6*1000</f>
        <v>35000</v>
      </c>
      <c r="AT126">
        <f>AgLabour!AT6*1000</f>
        <v>35000</v>
      </c>
      <c r="AU126">
        <f>AgLabour!AU6*1000</f>
        <v>35000</v>
      </c>
      <c r="AV126">
        <f>AgLabour!AV6*1000</f>
        <v>35000</v>
      </c>
      <c r="AW126">
        <f>AgLabour!AW6*1000</f>
        <v>34000</v>
      </c>
      <c r="AX126">
        <f>AgLabour!AX6*1000</f>
        <v>34000</v>
      </c>
      <c r="AY126">
        <f>AgLabour!AY6*1000</f>
        <v>34000</v>
      </c>
      <c r="AZ126">
        <f>AgLabour!AZ6*1000</f>
        <v>34000</v>
      </c>
      <c r="BA126">
        <f>AgLabour!BA6*1000</f>
        <v>33000</v>
      </c>
      <c r="BB126">
        <f>AgLabour!BB6*1000</f>
        <v>33000</v>
      </c>
      <c r="BC126">
        <f>AgLabour!BC6*1000</f>
        <v>32000</v>
      </c>
      <c r="BD126">
        <f t="shared" si="0"/>
        <v>-0.37020220276133831</v>
      </c>
    </row>
    <row r="127" spans="1:56" x14ac:dyDescent="0.2">
      <c r="A127">
        <f>VLOOKUP(C127,SelectCntr!$A$2:$C$52,3,0)</f>
        <v>1</v>
      </c>
      <c r="B127" t="str">
        <f>AgLabour!B7</f>
        <v>Central African Republic</v>
      </c>
      <c r="C127">
        <f>AgLabour!C7</f>
        <v>37</v>
      </c>
      <c r="D127" t="str">
        <f>AgLabour!D7</f>
        <v>Central African Republic</v>
      </c>
      <c r="E127" t="str">
        <f>AgLabour!E7</f>
        <v>601</v>
      </c>
      <c r="F127" t="str">
        <f>AgLabour!F7</f>
        <v>Tot Ec Act A (1000)</v>
      </c>
      <c r="G127">
        <f>AgLabour!G7*1000</f>
        <v>724920.97560975607</v>
      </c>
      <c r="H127">
        <f>AgLabour!H7*1000</f>
        <v>730807.80487804872</v>
      </c>
      <c r="I127">
        <f>AgLabour!I7*1000</f>
        <v>736694.63414634136</v>
      </c>
      <c r="J127">
        <f>AgLabour!J7*1000</f>
        <v>743422.43902439019</v>
      </c>
      <c r="K127">
        <f>AgLabour!K7*1000</f>
        <v>750150.24390243902</v>
      </c>
      <c r="L127">
        <f>AgLabour!L7*1000</f>
        <v>757719.02439024393</v>
      </c>
      <c r="M127">
        <f>AgLabour!M7*1000</f>
        <v>765287.80487804872</v>
      </c>
      <c r="N127">
        <f>AgLabour!N7*1000</f>
        <v>773697.5609756097</v>
      </c>
      <c r="O127">
        <f>AgLabour!O7*1000</f>
        <v>781266.3414634146</v>
      </c>
      <c r="P127">
        <f>AgLabour!P7*1000</f>
        <v>787994.14634146343</v>
      </c>
      <c r="Q127">
        <f>AgLabour!Q7*1000</f>
        <v>793040</v>
      </c>
      <c r="R127">
        <f>AgLabour!R7*1000</f>
        <v>798085.85365853645</v>
      </c>
      <c r="S127">
        <f>AgLabour!S7*1000</f>
        <v>802290.73170731706</v>
      </c>
      <c r="T127">
        <f>AgLabour!T7*1000</f>
        <v>807336.58536585362</v>
      </c>
      <c r="U127">
        <f>AgLabour!U7*1000</f>
        <v>814064.39024390234</v>
      </c>
      <c r="V127">
        <f>AgLabour!V7*1000</f>
        <v>821633.17073170736</v>
      </c>
      <c r="W127">
        <f>AgLabour!W7*1000</f>
        <v>830042.92682926822</v>
      </c>
      <c r="X127">
        <f>AgLabour!X7*1000</f>
        <v>839293.65853658528</v>
      </c>
      <c r="Y127">
        <f>AgLabour!Y7*1000</f>
        <v>850226.3414634146</v>
      </c>
      <c r="Z127">
        <f>AgLabour!Z7*1000</f>
        <v>862000</v>
      </c>
      <c r="AA127">
        <f>AgLabour!AA7*1000</f>
        <v>881000</v>
      </c>
      <c r="AB127">
        <f>AgLabour!AB7*1000</f>
        <v>904000</v>
      </c>
      <c r="AC127">
        <f>AgLabour!AC7*1000</f>
        <v>926000</v>
      </c>
      <c r="AD127">
        <f>AgLabour!AD7*1000</f>
        <v>948000</v>
      </c>
      <c r="AE127">
        <f>AgLabour!AE7*1000</f>
        <v>968000</v>
      </c>
      <c r="AF127">
        <f>AgLabour!AF7*1000</f>
        <v>984000</v>
      </c>
      <c r="AG127">
        <f>AgLabour!AG7*1000</f>
        <v>996000</v>
      </c>
      <c r="AH127">
        <f>AgLabour!AH7*1000</f>
        <v>1009000</v>
      </c>
      <c r="AI127">
        <f>AgLabour!AI7*1000</f>
        <v>1022000</v>
      </c>
      <c r="AJ127">
        <f>AgLabour!AJ7*1000</f>
        <v>1038000</v>
      </c>
      <c r="AK127">
        <f>AgLabour!AK7*1000</f>
        <v>1054000</v>
      </c>
      <c r="AL127">
        <f>AgLabour!AL7*1000</f>
        <v>1071000</v>
      </c>
      <c r="AM127">
        <f>AgLabour!AM7*1000</f>
        <v>1090000</v>
      </c>
      <c r="AN127">
        <f>AgLabour!AN7*1000</f>
        <v>1110000</v>
      </c>
      <c r="AO127">
        <f>AgLabour!AO7*1000</f>
        <v>1127000</v>
      </c>
      <c r="AP127">
        <f>AgLabour!AP7*1000</f>
        <v>1142000</v>
      </c>
      <c r="AQ127">
        <f>AgLabour!AQ7*1000</f>
        <v>1157000</v>
      </c>
      <c r="AR127">
        <f>AgLabour!AR7*1000</f>
        <v>1170000</v>
      </c>
      <c r="AS127">
        <f>AgLabour!AS7*1000</f>
        <v>1180000</v>
      </c>
      <c r="AT127">
        <f>AgLabour!AT7*1000</f>
        <v>1189000</v>
      </c>
      <c r="AU127">
        <f>AgLabour!AU7*1000</f>
        <v>1194000</v>
      </c>
      <c r="AV127">
        <f>AgLabour!AV7*1000</f>
        <v>1198000</v>
      </c>
      <c r="AW127">
        <f>AgLabour!AW7*1000</f>
        <v>1200000</v>
      </c>
      <c r="AX127">
        <f>AgLabour!AX7*1000</f>
        <v>1203000</v>
      </c>
      <c r="AY127">
        <f>AgLabour!AY7*1000</f>
        <v>1208000</v>
      </c>
      <c r="AZ127">
        <f>AgLabour!AZ7*1000</f>
        <v>1214000</v>
      </c>
      <c r="BA127">
        <f>AgLabour!BA7*1000</f>
        <v>1223000</v>
      </c>
      <c r="BB127">
        <f>AgLabour!BB7*1000</f>
        <v>1233000</v>
      </c>
      <c r="BC127">
        <f>AgLabour!BC7*1000</f>
        <v>1244000</v>
      </c>
      <c r="BD127">
        <f t="shared" si="0"/>
        <v>1.2852846289202358</v>
      </c>
    </row>
    <row r="128" spans="1:56" x14ac:dyDescent="0.2">
      <c r="A128">
        <f>VLOOKUP(C128,SelectCntr!$A$2:$C$52,3,0)</f>
        <v>1</v>
      </c>
      <c r="B128" t="str">
        <f>AgLabour!B8</f>
        <v>Chad</v>
      </c>
      <c r="C128">
        <f>AgLabour!C8</f>
        <v>39</v>
      </c>
      <c r="D128" t="str">
        <f>AgLabour!D8</f>
        <v>Chad</v>
      </c>
      <c r="E128" t="str">
        <f>AgLabour!E8</f>
        <v>601</v>
      </c>
      <c r="F128" t="str">
        <f>AgLabour!F8</f>
        <v>Tot Ec Act A (1000)</v>
      </c>
      <c r="G128">
        <f>AgLabour!G8*1000</f>
        <v>974785.82434514642</v>
      </c>
      <c r="H128">
        <f>AgLabour!H8*1000</f>
        <v>990909.09090909094</v>
      </c>
      <c r="I128">
        <f>AgLabour!I8*1000</f>
        <v>1008375.9630200309</v>
      </c>
      <c r="J128">
        <f>AgLabour!J8*1000</f>
        <v>1025171.032357473</v>
      </c>
      <c r="K128">
        <f>AgLabour!K8*1000</f>
        <v>1041966.1016949153</v>
      </c>
      <c r="L128">
        <f>AgLabour!L8*1000</f>
        <v>1059432.9738058553</v>
      </c>
      <c r="M128">
        <f>AgLabour!M8*1000</f>
        <v>1076228.0431432975</v>
      </c>
      <c r="N128">
        <f>AgLabour!N8*1000</f>
        <v>1093694.9152542374</v>
      </c>
      <c r="O128">
        <f>AgLabour!O8*1000</f>
        <v>1111833.5901386749</v>
      </c>
      <c r="P128">
        <f>AgLabour!P8*1000</f>
        <v>1131315.8705701081</v>
      </c>
      <c r="Q128">
        <f>AgLabour!Q8*1000</f>
        <v>1149454.5454545454</v>
      </c>
      <c r="R128">
        <f>AgLabour!R8*1000</f>
        <v>1168936.8258859785</v>
      </c>
      <c r="S128">
        <f>AgLabour!S8*1000</f>
        <v>1189090.9090909092</v>
      </c>
      <c r="T128">
        <f>AgLabour!T8*1000</f>
        <v>1208573.1895223421</v>
      </c>
      <c r="U128">
        <f>AgLabour!U8*1000</f>
        <v>1226711.8644067799</v>
      </c>
      <c r="V128">
        <f>AgLabour!V8*1000</f>
        <v>1243506.9337442219</v>
      </c>
      <c r="W128">
        <f>AgLabour!W8*1000</f>
        <v>1258958.3975346689</v>
      </c>
      <c r="X128">
        <f>AgLabour!X8*1000</f>
        <v>1274409.8613251157</v>
      </c>
      <c r="Y128">
        <f>AgLabour!Y8*1000</f>
        <v>1290533.1278890602</v>
      </c>
      <c r="Z128">
        <f>AgLabour!Z8*1000</f>
        <v>1308000</v>
      </c>
      <c r="AA128">
        <f>AgLabour!AA8*1000</f>
        <v>1348000</v>
      </c>
      <c r="AB128">
        <f>AgLabour!AB8*1000</f>
        <v>1391000</v>
      </c>
      <c r="AC128">
        <f>AgLabour!AC8*1000</f>
        <v>1436000</v>
      </c>
      <c r="AD128">
        <f>AgLabour!AD8*1000</f>
        <v>1488000</v>
      </c>
      <c r="AE128">
        <f>AgLabour!AE8*1000</f>
        <v>1542000</v>
      </c>
      <c r="AF128">
        <f>AgLabour!AF8*1000</f>
        <v>1605000</v>
      </c>
      <c r="AG128">
        <f>AgLabour!AG8*1000</f>
        <v>1672000</v>
      </c>
      <c r="AH128">
        <f>AgLabour!AH8*1000</f>
        <v>1741000</v>
      </c>
      <c r="AI128">
        <f>AgLabour!AI8*1000</f>
        <v>1814000</v>
      </c>
      <c r="AJ128">
        <f>AgLabour!AJ8*1000</f>
        <v>1889000</v>
      </c>
      <c r="AK128">
        <f>AgLabour!AK8*1000</f>
        <v>1956000</v>
      </c>
      <c r="AL128">
        <f>AgLabour!AL8*1000</f>
        <v>2023000</v>
      </c>
      <c r="AM128">
        <f>AgLabour!AM8*1000</f>
        <v>2094000</v>
      </c>
      <c r="AN128">
        <f>AgLabour!AN8*1000</f>
        <v>2145000</v>
      </c>
      <c r="AO128">
        <f>AgLabour!AO8*1000</f>
        <v>2184000</v>
      </c>
      <c r="AP128">
        <f>AgLabour!AP8*1000</f>
        <v>2227000</v>
      </c>
      <c r="AQ128">
        <f>AgLabour!AQ8*1000</f>
        <v>2276000</v>
      </c>
      <c r="AR128">
        <f>AgLabour!AR8*1000</f>
        <v>2326000</v>
      </c>
      <c r="AS128">
        <f>AgLabour!AS8*1000</f>
        <v>2370000</v>
      </c>
      <c r="AT128">
        <f>AgLabour!AT8*1000</f>
        <v>2418000</v>
      </c>
      <c r="AU128">
        <f>AgLabour!AU8*1000</f>
        <v>2481000</v>
      </c>
      <c r="AV128">
        <f>AgLabour!AV8*1000</f>
        <v>2547000</v>
      </c>
      <c r="AW128">
        <f>AgLabour!AW8*1000</f>
        <v>2639000</v>
      </c>
      <c r="AX128">
        <f>AgLabour!AX8*1000</f>
        <v>2722000</v>
      </c>
      <c r="AY128">
        <f>AgLabour!AY8*1000</f>
        <v>2779000</v>
      </c>
      <c r="AZ128">
        <f>AgLabour!AZ8*1000</f>
        <v>2818000</v>
      </c>
      <c r="BA128">
        <f>AgLabour!BA8*1000</f>
        <v>2850000</v>
      </c>
      <c r="BB128">
        <f>AgLabour!BB8*1000</f>
        <v>2889000</v>
      </c>
      <c r="BC128">
        <f>AgLabour!BC8*1000</f>
        <v>2926000</v>
      </c>
      <c r="BD128">
        <f t="shared" si="0"/>
        <v>2.537022827070512</v>
      </c>
    </row>
    <row r="129" spans="1:56" x14ac:dyDescent="0.2">
      <c r="A129">
        <f>VLOOKUP(C129,SelectCntr!$A$2:$C$52,3,0)</f>
        <v>2</v>
      </c>
      <c r="B129" t="str">
        <f>AgLabour!B9</f>
        <v>Comoros</v>
      </c>
      <c r="C129">
        <f>AgLabour!C9</f>
        <v>45</v>
      </c>
      <c r="D129" t="str">
        <f>AgLabour!D9</f>
        <v>Comoros</v>
      </c>
      <c r="E129" t="str">
        <f>AgLabour!E9</f>
        <v>601</v>
      </c>
      <c r="F129" t="str">
        <f>AgLabour!F9</f>
        <v>Tot Ec Act A (1000)</v>
      </c>
      <c r="G129">
        <f>AgLabour!G9*1000</f>
        <v>68342.857142857145</v>
      </c>
      <c r="H129">
        <f>AgLabour!H9*1000</f>
        <v>69085.71428571429</v>
      </c>
      <c r="I129">
        <f>AgLabour!I9*1000</f>
        <v>69828.571428571435</v>
      </c>
      <c r="J129">
        <f>AgLabour!J9*1000</f>
        <v>70571.428571428565</v>
      </c>
      <c r="K129">
        <f>AgLabour!K9*1000</f>
        <v>72057.14285714287</v>
      </c>
      <c r="L129">
        <f>AgLabour!L9*1000</f>
        <v>73542.857142857145</v>
      </c>
      <c r="M129">
        <f>AgLabour!M9*1000</f>
        <v>75028.57142857142</v>
      </c>
      <c r="N129">
        <f>AgLabour!N9*1000</f>
        <v>76514.285714285725</v>
      </c>
      <c r="O129">
        <f>AgLabour!O9*1000</f>
        <v>78000</v>
      </c>
      <c r="P129">
        <f>AgLabour!P9*1000</f>
        <v>79485.71428571429</v>
      </c>
      <c r="Q129">
        <f>AgLabour!Q9*1000</f>
        <v>80971.42857142858</v>
      </c>
      <c r="R129">
        <f>AgLabour!R9*1000</f>
        <v>82457.142857142855</v>
      </c>
      <c r="S129">
        <f>AgLabour!S9*1000</f>
        <v>83942.857142857145</v>
      </c>
      <c r="T129">
        <f>AgLabour!T9*1000</f>
        <v>86171.42857142858</v>
      </c>
      <c r="U129">
        <f>AgLabour!U9*1000</f>
        <v>88400</v>
      </c>
      <c r="V129">
        <f>AgLabour!V9*1000</f>
        <v>91371.42857142858</v>
      </c>
      <c r="W129">
        <f>AgLabour!W9*1000</f>
        <v>94342.857142857145</v>
      </c>
      <c r="X129">
        <f>AgLabour!X9*1000</f>
        <v>98057.14285714287</v>
      </c>
      <c r="Y129">
        <f>AgLabour!Y9*1000</f>
        <v>101028.57142857143</v>
      </c>
      <c r="Z129">
        <f>AgLabour!Z9*1000</f>
        <v>104000</v>
      </c>
      <c r="AA129">
        <f>AgLabour!AA9*1000</f>
        <v>108000</v>
      </c>
      <c r="AB129">
        <f>AgLabour!AB9*1000</f>
        <v>111000</v>
      </c>
      <c r="AC129">
        <f>AgLabour!AC9*1000</f>
        <v>114000</v>
      </c>
      <c r="AD129">
        <f>AgLabour!AD9*1000</f>
        <v>117000</v>
      </c>
      <c r="AE129">
        <f>AgLabour!AE9*1000</f>
        <v>120000</v>
      </c>
      <c r="AF129">
        <f>AgLabour!AF9*1000</f>
        <v>123000</v>
      </c>
      <c r="AG129">
        <f>AgLabour!AG9*1000</f>
        <v>126000</v>
      </c>
      <c r="AH129">
        <f>AgLabour!AH9*1000</f>
        <v>129000</v>
      </c>
      <c r="AI129">
        <f>AgLabour!AI9*1000</f>
        <v>132000</v>
      </c>
      <c r="AJ129">
        <f>AgLabour!AJ9*1000</f>
        <v>135000</v>
      </c>
      <c r="AK129">
        <f>AgLabour!AK9*1000</f>
        <v>138000</v>
      </c>
      <c r="AL129">
        <f>AgLabour!AL9*1000</f>
        <v>141000</v>
      </c>
      <c r="AM129">
        <f>AgLabour!AM9*1000</f>
        <v>145000</v>
      </c>
      <c r="AN129">
        <f>AgLabour!AN9*1000</f>
        <v>148000</v>
      </c>
      <c r="AO129">
        <f>AgLabour!AO9*1000</f>
        <v>152000</v>
      </c>
      <c r="AP129">
        <f>AgLabour!AP9*1000</f>
        <v>155000</v>
      </c>
      <c r="AQ129">
        <f>AgLabour!AQ9*1000</f>
        <v>159000</v>
      </c>
      <c r="AR129">
        <f>AgLabour!AR9*1000</f>
        <v>163000</v>
      </c>
      <c r="AS129">
        <f>AgLabour!AS9*1000</f>
        <v>167000</v>
      </c>
      <c r="AT129">
        <f>AgLabour!AT9*1000</f>
        <v>171000</v>
      </c>
      <c r="AU129">
        <f>AgLabour!AU9*1000</f>
        <v>176000</v>
      </c>
      <c r="AV129">
        <f>AgLabour!AV9*1000</f>
        <v>180000</v>
      </c>
      <c r="AW129">
        <f>AgLabour!AW9*1000</f>
        <v>185000</v>
      </c>
      <c r="AX129">
        <f>AgLabour!AX9*1000</f>
        <v>190000</v>
      </c>
      <c r="AY129">
        <f>AgLabour!AY9*1000</f>
        <v>195000</v>
      </c>
      <c r="AZ129">
        <f>AgLabour!AZ9*1000</f>
        <v>200000</v>
      </c>
      <c r="BA129">
        <f>AgLabour!BA9*1000</f>
        <v>205000</v>
      </c>
      <c r="BB129">
        <f>AgLabour!BB9*1000</f>
        <v>210000</v>
      </c>
      <c r="BC129">
        <f>AgLabour!BC9*1000</f>
        <v>216000</v>
      </c>
      <c r="BD129">
        <f t="shared" si="0"/>
        <v>2.5371511557114479</v>
      </c>
    </row>
    <row r="130" spans="1:56" x14ac:dyDescent="0.2">
      <c r="A130">
        <f>VLOOKUP(C130,SelectCntr!$A$2:$C$52,3,0)</f>
        <v>1</v>
      </c>
      <c r="B130" t="str">
        <f>AgLabour!B10</f>
        <v>Congo</v>
      </c>
      <c r="C130">
        <f>AgLabour!C10</f>
        <v>46</v>
      </c>
      <c r="D130" t="str">
        <f>AgLabour!D10</f>
        <v>Congo</v>
      </c>
      <c r="E130" t="str">
        <f>AgLabour!E10</f>
        <v>601</v>
      </c>
      <c r="F130" t="str">
        <f>AgLabour!F10</f>
        <v>Tot Ec Act A (1000)</v>
      </c>
      <c r="G130">
        <f>AgLabour!G10*1000</f>
        <v>284607.30593607307</v>
      </c>
      <c r="H130">
        <f>AgLabour!H10*1000</f>
        <v>290045.66210045666</v>
      </c>
      <c r="I130">
        <f>AgLabour!I10*1000</f>
        <v>294577.62557077629</v>
      </c>
      <c r="J130">
        <f>AgLabour!J10*1000</f>
        <v>300922.37442922371</v>
      </c>
      <c r="K130">
        <f>AgLabour!K10*1000</f>
        <v>306360.73059360735</v>
      </c>
      <c r="L130">
        <f>AgLabour!L10*1000</f>
        <v>312705.47945205483</v>
      </c>
      <c r="M130">
        <f>AgLabour!M10*1000</f>
        <v>319050.22831050231</v>
      </c>
      <c r="N130">
        <f>AgLabour!N10*1000</f>
        <v>326301.36986301368</v>
      </c>
      <c r="O130">
        <f>AgLabour!O10*1000</f>
        <v>332646.11872146121</v>
      </c>
      <c r="P130">
        <f>AgLabour!P10*1000</f>
        <v>340803.65296803653</v>
      </c>
      <c r="Q130">
        <f>AgLabour!Q10*1000</f>
        <v>345335.61643835617</v>
      </c>
      <c r="R130">
        <f>AgLabour!R10*1000</f>
        <v>350773.9726027397</v>
      </c>
      <c r="S130">
        <f>AgLabour!S10*1000</f>
        <v>357118.72146118723</v>
      </c>
      <c r="T130">
        <f>AgLabour!T10*1000</f>
        <v>362557.07762557082</v>
      </c>
      <c r="U130">
        <f>AgLabour!U10*1000</f>
        <v>367995.43378995435</v>
      </c>
      <c r="V130">
        <f>AgLabour!V10*1000</f>
        <v>373433.78995433787</v>
      </c>
      <c r="W130">
        <f>AgLabour!W10*1000</f>
        <v>379778.53881278541</v>
      </c>
      <c r="X130">
        <f>AgLabour!X10*1000</f>
        <v>385216.89497716899</v>
      </c>
      <c r="Y130">
        <f>AgLabour!Y10*1000</f>
        <v>390655.25114155252</v>
      </c>
      <c r="Z130">
        <f>AgLabour!Z10*1000</f>
        <v>397000</v>
      </c>
      <c r="AA130">
        <f>AgLabour!AA10*1000</f>
        <v>403000</v>
      </c>
      <c r="AB130">
        <f>AgLabour!AB10*1000</f>
        <v>411000</v>
      </c>
      <c r="AC130">
        <f>AgLabour!AC10*1000</f>
        <v>416000</v>
      </c>
      <c r="AD130">
        <f>AgLabour!AD10*1000</f>
        <v>421000</v>
      </c>
      <c r="AE130">
        <f>AgLabour!AE10*1000</f>
        <v>426000</v>
      </c>
      <c r="AF130">
        <f>AgLabour!AF10*1000</f>
        <v>427000</v>
      </c>
      <c r="AG130">
        <f>AgLabour!AG10*1000</f>
        <v>431000</v>
      </c>
      <c r="AH130">
        <f>AgLabour!AH10*1000</f>
        <v>438000</v>
      </c>
      <c r="AI130">
        <f>AgLabour!AI10*1000</f>
        <v>443000</v>
      </c>
      <c r="AJ130">
        <f>AgLabour!AJ10*1000</f>
        <v>447000</v>
      </c>
      <c r="AK130">
        <f>AgLabour!AK10*1000</f>
        <v>452000</v>
      </c>
      <c r="AL130">
        <f>AgLabour!AL10*1000</f>
        <v>457000</v>
      </c>
      <c r="AM130">
        <f>AgLabour!AM10*1000</f>
        <v>462000</v>
      </c>
      <c r="AN130">
        <f>AgLabour!AN10*1000</f>
        <v>466000</v>
      </c>
      <c r="AO130">
        <f>AgLabour!AO10*1000</f>
        <v>479000</v>
      </c>
      <c r="AP130">
        <f>AgLabour!AP10*1000</f>
        <v>485000</v>
      </c>
      <c r="AQ130">
        <f>AgLabour!AQ10*1000</f>
        <v>487000</v>
      </c>
      <c r="AR130">
        <f>AgLabour!AR10*1000</f>
        <v>491000</v>
      </c>
      <c r="AS130">
        <f>AgLabour!AS10*1000</f>
        <v>497000</v>
      </c>
      <c r="AT130">
        <f>AgLabour!AT10*1000</f>
        <v>501000</v>
      </c>
      <c r="AU130">
        <f>AgLabour!AU10*1000</f>
        <v>504000</v>
      </c>
      <c r="AV130">
        <f>AgLabour!AV10*1000</f>
        <v>506000</v>
      </c>
      <c r="AW130">
        <f>AgLabour!AW10*1000</f>
        <v>506000</v>
      </c>
      <c r="AX130">
        <f>AgLabour!AX10*1000</f>
        <v>507000</v>
      </c>
      <c r="AY130">
        <f>AgLabour!AY10*1000</f>
        <v>510000</v>
      </c>
      <c r="AZ130">
        <f>AgLabour!AZ10*1000</f>
        <v>513000</v>
      </c>
      <c r="BA130">
        <f>AgLabour!BA10*1000</f>
        <v>515000</v>
      </c>
      <c r="BB130">
        <f>AgLabour!BB10*1000</f>
        <v>518000</v>
      </c>
      <c r="BC130">
        <f>AgLabour!BC10*1000</f>
        <v>521000</v>
      </c>
      <c r="BD130">
        <f t="shared" si="0"/>
        <v>1.2817268478994448</v>
      </c>
    </row>
    <row r="131" spans="1:56" x14ac:dyDescent="0.2">
      <c r="A131">
        <f>VLOOKUP(C131,SelectCntr!$A$2:$C$52,3,0)</f>
        <v>1</v>
      </c>
      <c r="B131" t="str">
        <f>AgLabour!B11</f>
        <v>Benin</v>
      </c>
      <c r="C131">
        <f>AgLabour!C11</f>
        <v>53</v>
      </c>
      <c r="D131" t="str">
        <f>AgLabour!D11</f>
        <v>Benin</v>
      </c>
      <c r="E131" t="str">
        <f>AgLabour!E11</f>
        <v>601</v>
      </c>
      <c r="F131" t="str">
        <f>AgLabour!F11</f>
        <v>Tot Ec Act A (1000)</v>
      </c>
      <c r="G131">
        <f>AgLabour!G11*1000</f>
        <v>710732.66499582294</v>
      </c>
      <c r="H131">
        <f>AgLabour!H11*1000</f>
        <v>717307.43525480374</v>
      </c>
      <c r="I131">
        <f>AgLabour!I11*1000</f>
        <v>723882.20551378443</v>
      </c>
      <c r="J131">
        <f>AgLabour!J11*1000</f>
        <v>731114.45279866341</v>
      </c>
      <c r="K131">
        <f>AgLabour!K11*1000</f>
        <v>739661.65413533838</v>
      </c>
      <c r="L131">
        <f>AgLabour!L11*1000</f>
        <v>748208.85547201335</v>
      </c>
      <c r="M131">
        <f>AgLabour!M11*1000</f>
        <v>758071.01086048456</v>
      </c>
      <c r="N131">
        <f>AgLabour!N11*1000</f>
        <v>768590.64327485382</v>
      </c>
      <c r="O131">
        <f>AgLabour!O11*1000</f>
        <v>779767.75271512114</v>
      </c>
      <c r="P131">
        <f>AgLabour!P11*1000</f>
        <v>791602.33918128652</v>
      </c>
      <c r="Q131">
        <f>AgLabour!Q11*1000</f>
        <v>790287.3851294904</v>
      </c>
      <c r="R131">
        <f>AgLabour!R11*1000</f>
        <v>788972.43107769429</v>
      </c>
      <c r="S131">
        <f>AgLabour!S11*1000</f>
        <v>787657.47702589806</v>
      </c>
      <c r="T131">
        <f>AgLabour!T11*1000</f>
        <v>787000</v>
      </c>
      <c r="U131">
        <f>AgLabour!U11*1000</f>
        <v>786342.52297410194</v>
      </c>
      <c r="V131">
        <f>AgLabour!V11*1000</f>
        <v>785685.04594820389</v>
      </c>
      <c r="W131">
        <f>AgLabour!W11*1000</f>
        <v>785027.56892230583</v>
      </c>
      <c r="X131">
        <f>AgLabour!X11*1000</f>
        <v>785027.56892230583</v>
      </c>
      <c r="Y131">
        <f>AgLabour!Y11*1000</f>
        <v>785685.04594820389</v>
      </c>
      <c r="Z131">
        <f>AgLabour!Z11*1000</f>
        <v>787000</v>
      </c>
      <c r="AA131">
        <f>AgLabour!AA11*1000</f>
        <v>803000</v>
      </c>
      <c r="AB131">
        <f>AgLabour!AB11*1000</f>
        <v>818000</v>
      </c>
      <c r="AC131">
        <f>AgLabour!AC11*1000</f>
        <v>833000</v>
      </c>
      <c r="AD131">
        <f>AgLabour!AD11*1000</f>
        <v>850000</v>
      </c>
      <c r="AE131">
        <f>AgLabour!AE11*1000</f>
        <v>867000</v>
      </c>
      <c r="AF131">
        <f>AgLabour!AF11*1000</f>
        <v>884000</v>
      </c>
      <c r="AG131">
        <f>AgLabour!AG11*1000</f>
        <v>931000</v>
      </c>
      <c r="AH131">
        <f>AgLabour!AH11*1000</f>
        <v>981000</v>
      </c>
      <c r="AI131">
        <f>AgLabour!AI11*1000</f>
        <v>1035000</v>
      </c>
      <c r="AJ131">
        <f>AgLabour!AJ11*1000</f>
        <v>1095000</v>
      </c>
      <c r="AK131">
        <f>AgLabour!AK11*1000</f>
        <v>1152000</v>
      </c>
      <c r="AL131">
        <f>AgLabour!AL11*1000</f>
        <v>1213000</v>
      </c>
      <c r="AM131">
        <f>AgLabour!AM11*1000</f>
        <v>1240000</v>
      </c>
      <c r="AN131">
        <f>AgLabour!AN11*1000</f>
        <v>1268000</v>
      </c>
      <c r="AO131">
        <f>AgLabour!AO11*1000</f>
        <v>1292000</v>
      </c>
      <c r="AP131">
        <f>AgLabour!AP11*1000</f>
        <v>1313000</v>
      </c>
      <c r="AQ131">
        <f>AgLabour!AQ11*1000</f>
        <v>1331000</v>
      </c>
      <c r="AR131">
        <f>AgLabour!AR11*1000</f>
        <v>1347000</v>
      </c>
      <c r="AS131">
        <f>AgLabour!AS11*1000</f>
        <v>1364000</v>
      </c>
      <c r="AT131">
        <f>AgLabour!AT11*1000</f>
        <v>1384000</v>
      </c>
      <c r="AU131">
        <f>AgLabour!AU11*1000</f>
        <v>1406000</v>
      </c>
      <c r="AV131">
        <f>AgLabour!AV11*1000</f>
        <v>1430000</v>
      </c>
      <c r="AW131">
        <f>AgLabour!AW11*1000</f>
        <v>1455000</v>
      </c>
      <c r="AX131">
        <f>AgLabour!AX11*1000</f>
        <v>1479000</v>
      </c>
      <c r="AY131">
        <f>AgLabour!AY11*1000</f>
        <v>1502000</v>
      </c>
      <c r="AZ131">
        <f>AgLabour!AZ11*1000</f>
        <v>1524000</v>
      </c>
      <c r="BA131">
        <f>AgLabour!BA11*1000</f>
        <v>1546000</v>
      </c>
      <c r="BB131">
        <f>AgLabour!BB11*1000</f>
        <v>1566000</v>
      </c>
      <c r="BC131">
        <f>AgLabour!BC11*1000</f>
        <v>1584000</v>
      </c>
      <c r="BD131">
        <f t="shared" si="0"/>
        <v>1.9035438303143248</v>
      </c>
    </row>
    <row r="132" spans="1:56" x14ac:dyDescent="0.2">
      <c r="A132">
        <f>VLOOKUP(C132,SelectCntr!$A$2:$C$52,3,0)</f>
        <v>1</v>
      </c>
      <c r="B132" t="str">
        <f>AgLabour!B12</f>
        <v>Equatorial Guinea</v>
      </c>
      <c r="C132">
        <f>AgLabour!C12</f>
        <v>61</v>
      </c>
      <c r="D132" t="str">
        <f>AgLabour!D12</f>
        <v>Equatorial Guinea</v>
      </c>
      <c r="E132" t="str">
        <f>AgLabour!E12</f>
        <v>601</v>
      </c>
      <c r="F132" t="str">
        <f>AgLabour!F12</f>
        <v>Tot Ec Act A (1000)</v>
      </c>
      <c r="G132">
        <f>AgLabour!G12*1000</f>
        <v>92906.666666666672</v>
      </c>
      <c r="H132">
        <f>AgLabour!H12*1000</f>
        <v>93800</v>
      </c>
      <c r="I132">
        <f>AgLabour!I12*1000</f>
        <v>93800</v>
      </c>
      <c r="J132">
        <f>AgLabour!J12*1000</f>
        <v>94693.333333333328</v>
      </c>
      <c r="K132">
        <f>AgLabour!K12*1000</f>
        <v>95586.666666666657</v>
      </c>
      <c r="L132">
        <f>AgLabour!L12*1000</f>
        <v>97373.333333333328</v>
      </c>
      <c r="M132">
        <f>AgLabour!M12*1000</f>
        <v>99160</v>
      </c>
      <c r="N132">
        <f>AgLabour!N12*1000</f>
        <v>100946.66666666666</v>
      </c>
      <c r="O132">
        <f>AgLabour!O12*1000</f>
        <v>100946.66666666666</v>
      </c>
      <c r="P132">
        <f>AgLabour!P12*1000</f>
        <v>100053.33333333333</v>
      </c>
      <c r="Q132">
        <f>AgLabour!Q12*1000</f>
        <v>95586.666666666657</v>
      </c>
      <c r="R132">
        <f>AgLabour!R12*1000</f>
        <v>90226.666666666657</v>
      </c>
      <c r="S132">
        <f>AgLabour!S12*1000</f>
        <v>83973.333333333328</v>
      </c>
      <c r="T132">
        <f>AgLabour!T12*1000</f>
        <v>78613.333333333328</v>
      </c>
      <c r="U132">
        <f>AgLabour!U12*1000</f>
        <v>73253.333333333328</v>
      </c>
      <c r="V132">
        <f>AgLabour!V12*1000</f>
        <v>69679.999999999985</v>
      </c>
      <c r="W132">
        <f>AgLabour!W12*1000</f>
        <v>67000</v>
      </c>
      <c r="X132">
        <f>AgLabour!X12*1000</f>
        <v>65213.333333333336</v>
      </c>
      <c r="Y132">
        <f>AgLabour!Y12*1000</f>
        <v>65213.333333333336</v>
      </c>
      <c r="Z132">
        <f>AgLabour!Z12*1000</f>
        <v>67000</v>
      </c>
      <c r="AA132">
        <f>AgLabour!AA12*1000</f>
        <v>71000</v>
      </c>
      <c r="AB132">
        <f>AgLabour!AB12*1000</f>
        <v>76000</v>
      </c>
      <c r="AC132">
        <f>AgLabour!AC12*1000</f>
        <v>82000</v>
      </c>
      <c r="AD132">
        <f>AgLabour!AD12*1000</f>
        <v>89000</v>
      </c>
      <c r="AE132">
        <f>AgLabour!AE12*1000</f>
        <v>94000</v>
      </c>
      <c r="AF132">
        <f>AgLabour!AF12*1000</f>
        <v>98000</v>
      </c>
      <c r="AG132">
        <f>AgLabour!AG12*1000</f>
        <v>101000</v>
      </c>
      <c r="AH132">
        <f>AgLabour!AH12*1000</f>
        <v>103000</v>
      </c>
      <c r="AI132">
        <f>AgLabour!AI12*1000</f>
        <v>106000</v>
      </c>
      <c r="AJ132">
        <f>AgLabour!AJ12*1000</f>
        <v>108000</v>
      </c>
      <c r="AK132">
        <f>AgLabour!AK12*1000</f>
        <v>111000</v>
      </c>
      <c r="AL132">
        <f>AgLabour!AL12*1000</f>
        <v>114000</v>
      </c>
      <c r="AM132">
        <f>AgLabour!AM12*1000</f>
        <v>117000</v>
      </c>
      <c r="AN132">
        <f>AgLabour!AN12*1000</f>
        <v>120000</v>
      </c>
      <c r="AO132">
        <f>AgLabour!AO12*1000</f>
        <v>123000</v>
      </c>
      <c r="AP132">
        <f>AgLabour!AP12*1000</f>
        <v>127000</v>
      </c>
      <c r="AQ132">
        <f>AgLabour!AQ12*1000</f>
        <v>130000</v>
      </c>
      <c r="AR132">
        <f>AgLabour!AR12*1000</f>
        <v>134000</v>
      </c>
      <c r="AS132">
        <f>AgLabour!AS12*1000</f>
        <v>138000</v>
      </c>
      <c r="AT132">
        <f>AgLabour!AT12*1000</f>
        <v>142000</v>
      </c>
      <c r="AU132">
        <f>AgLabour!AU12*1000</f>
        <v>146000</v>
      </c>
      <c r="AV132">
        <f>AgLabour!AV12*1000</f>
        <v>150000</v>
      </c>
      <c r="AW132">
        <f>AgLabour!AW12*1000</f>
        <v>153000</v>
      </c>
      <c r="AX132">
        <f>AgLabour!AX12*1000</f>
        <v>157000</v>
      </c>
      <c r="AY132">
        <f>AgLabour!AY12*1000</f>
        <v>161000</v>
      </c>
      <c r="AZ132">
        <f>AgLabour!AZ12*1000</f>
        <v>165000</v>
      </c>
      <c r="BA132">
        <f>AgLabour!BA12*1000</f>
        <v>165000</v>
      </c>
      <c r="BB132">
        <f>AgLabour!BB12*1000</f>
        <v>169000</v>
      </c>
      <c r="BC132">
        <f>AgLabour!BC12*1000</f>
        <v>172000</v>
      </c>
      <c r="BD132">
        <f t="shared" si="0"/>
        <v>1.4953796675924336</v>
      </c>
    </row>
    <row r="133" spans="1:56" x14ac:dyDescent="0.2">
      <c r="A133">
        <f>VLOOKUP(C133,SelectCntr!$A$2:$C$52,3,0)</f>
        <v>2</v>
      </c>
      <c r="B133" t="str">
        <f>AgLabour!B13</f>
        <v>Ethiopia PDR</v>
      </c>
      <c r="C133">
        <f>AgLabour!C13</f>
        <v>62</v>
      </c>
      <c r="D133" t="str">
        <f>AgLabour!D13</f>
        <v>Ethiopia PDR</v>
      </c>
      <c r="E133" t="str">
        <f>AgLabour!E13</f>
        <v>601</v>
      </c>
      <c r="F133" t="str">
        <f>AgLabour!F13</f>
        <v>Tot Ec Act A (1000)</v>
      </c>
      <c r="G133">
        <f>AgLabour!G13*1000</f>
        <v>9127789.2696348168</v>
      </c>
      <c r="H133">
        <f>AgLabour!H13*1000</f>
        <v>9315030.2026012987</v>
      </c>
      <c r="I133">
        <f>AgLabour!I13*1000</f>
        <v>9510519.6348174084</v>
      </c>
      <c r="J133">
        <f>AgLabour!J13*1000</f>
        <v>9713432.7163581792</v>
      </c>
      <c r="K133">
        <f>AgLabour!K13*1000</f>
        <v>9922119.7473736871</v>
      </c>
      <c r="L133">
        <f>AgLabour!L13*1000</f>
        <v>10134931.028014008</v>
      </c>
      <c r="M133">
        <f>AgLabour!M13*1000</f>
        <v>10351866.55827914</v>
      </c>
      <c r="N133">
        <f>AgLabour!N13*1000</f>
        <v>10575400.887943972</v>
      </c>
      <c r="O133">
        <f>AgLabour!O13*1000</f>
        <v>10810483.116558278</v>
      </c>
      <c r="P133">
        <f>AgLabour!P13*1000</f>
        <v>11059587.793896947</v>
      </c>
      <c r="Q133">
        <f>AgLabour!Q13*1000</f>
        <v>11330963.419209603</v>
      </c>
      <c r="R133">
        <f>AgLabour!R13*1000</f>
        <v>11617186.343171585</v>
      </c>
      <c r="S133">
        <f>AgLabour!S13*1000</f>
        <v>11901759.567283642</v>
      </c>
      <c r="T133">
        <f>AgLabour!T13*1000</f>
        <v>12159937.593796898</v>
      </c>
      <c r="U133">
        <f>AgLabour!U13*1000</f>
        <v>12379347.673836917</v>
      </c>
      <c r="V133">
        <f>AgLabour!V13*1000</f>
        <v>12550916.458229113</v>
      </c>
      <c r="W133">
        <f>AgLabour!W13*1000</f>
        <v>12687016.695847925</v>
      </c>
      <c r="X133">
        <f>AgLabour!X13*1000</f>
        <v>12814868.434217108</v>
      </c>
      <c r="Y133">
        <f>AgLabour!Y13*1000</f>
        <v>12973239.619809905</v>
      </c>
      <c r="Z133">
        <f>AgLabour!Z13*1000</f>
        <v>13191000</v>
      </c>
      <c r="AA133">
        <f>AgLabour!AA13*1000</f>
        <v>13459000</v>
      </c>
      <c r="AB133">
        <f>AgLabour!AB13*1000</f>
        <v>13785000</v>
      </c>
      <c r="AC133">
        <f>AgLabour!AC13*1000</f>
        <v>14163000</v>
      </c>
      <c r="AD133">
        <f>AgLabour!AD13*1000</f>
        <v>14565000</v>
      </c>
      <c r="AE133">
        <f>AgLabour!AE13*1000</f>
        <v>15107000</v>
      </c>
      <c r="AF133">
        <f>AgLabour!AF13*1000</f>
        <v>15665000</v>
      </c>
      <c r="AG133">
        <f>AgLabour!AG13*1000</f>
        <v>16243000</v>
      </c>
      <c r="AH133">
        <f>AgLabour!AH13*1000</f>
        <v>16839000</v>
      </c>
      <c r="AI133">
        <f>AgLabour!AI13*1000</f>
        <v>17453000</v>
      </c>
      <c r="AJ133">
        <f>AgLabour!AJ13*1000</f>
        <v>18086000</v>
      </c>
      <c r="AK133">
        <f>AgLabour!AK13*1000</f>
        <v>18731000</v>
      </c>
      <c r="AL133">
        <f>AgLabour!AL13*1000</f>
        <v>19389000</v>
      </c>
      <c r="AM133">
        <f>AgLabour!AM13*1000</f>
        <v>0</v>
      </c>
      <c r="AN133">
        <f>AgLabour!AN13*1000</f>
        <v>0</v>
      </c>
      <c r="AO133">
        <f>AgLabour!AO13*1000</f>
        <v>0</v>
      </c>
      <c r="AP133">
        <f>AgLabour!AP13*1000</f>
        <v>0</v>
      </c>
      <c r="AQ133">
        <f>AgLabour!AQ13*1000</f>
        <v>0</v>
      </c>
      <c r="AR133">
        <f>AgLabour!AR13*1000</f>
        <v>0</v>
      </c>
      <c r="AS133">
        <f>AgLabour!AS13*1000</f>
        <v>0</v>
      </c>
      <c r="AT133">
        <f>AgLabour!AT13*1000</f>
        <v>0</v>
      </c>
      <c r="AU133">
        <f>AgLabour!AU13*1000</f>
        <v>0</v>
      </c>
      <c r="AV133">
        <f>AgLabour!AV13*1000</f>
        <v>0</v>
      </c>
      <c r="AW133">
        <f>AgLabour!AW13*1000</f>
        <v>0</v>
      </c>
      <c r="AX133">
        <f>AgLabour!AX13*1000</f>
        <v>0</v>
      </c>
      <c r="AY133">
        <f>AgLabour!AY13*1000</f>
        <v>0</v>
      </c>
      <c r="AZ133">
        <f>AgLabour!AZ13*1000</f>
        <v>0</v>
      </c>
      <c r="BA133">
        <f>AgLabour!BA13*1000</f>
        <v>0</v>
      </c>
      <c r="BB133">
        <f>AgLabour!BB13*1000</f>
        <v>0</v>
      </c>
      <c r="BC133">
        <f>AgLabour!BC13*1000</f>
        <v>0</v>
      </c>
      <c r="BD133" t="e">
        <f t="shared" si="0"/>
        <v>#NUM!</v>
      </c>
    </row>
    <row r="134" spans="1:56" x14ac:dyDescent="0.2">
      <c r="A134">
        <f>VLOOKUP(C134,SelectCntr!$A$2:$C$52,3,0)</f>
        <v>2</v>
      </c>
      <c r="B134" t="str">
        <f>AgLabour!B14</f>
        <v>Djibouti</v>
      </c>
      <c r="C134">
        <f>AgLabour!C14</f>
        <v>72</v>
      </c>
      <c r="D134" t="str">
        <f>AgLabour!D14</f>
        <v>Djibouti</v>
      </c>
      <c r="E134" t="str">
        <f>AgLabour!E14</f>
        <v>601</v>
      </c>
      <c r="F134" t="str">
        <f>AgLabour!F14</f>
        <v>Tot Ec Act A (1000)</v>
      </c>
      <c r="G134">
        <f>AgLabour!G14*1000</f>
        <v>32111.888111888115</v>
      </c>
      <c r="H134">
        <f>AgLabour!H14*1000</f>
        <v>34461.538461538461</v>
      </c>
      <c r="I134">
        <f>AgLabour!I14*1000</f>
        <v>36027.972027972028</v>
      </c>
      <c r="J134">
        <f>AgLabour!J14*1000</f>
        <v>38377.622377622378</v>
      </c>
      <c r="K134">
        <f>AgLabour!K14*1000</f>
        <v>41510.489510489511</v>
      </c>
      <c r="L134">
        <f>AgLabour!L14*1000</f>
        <v>43860.139860139861</v>
      </c>
      <c r="M134">
        <f>AgLabour!M14*1000</f>
        <v>46209.790209790212</v>
      </c>
      <c r="N134">
        <f>AgLabour!N14*1000</f>
        <v>49342.657342657345</v>
      </c>
      <c r="O134">
        <f>AgLabour!O14*1000</f>
        <v>52475.524475524471</v>
      </c>
      <c r="P134">
        <f>AgLabour!P14*1000</f>
        <v>55608.391608391605</v>
      </c>
      <c r="Q134">
        <f>AgLabour!Q14*1000</f>
        <v>58741.258741258738</v>
      </c>
      <c r="R134">
        <f>AgLabour!R14*1000</f>
        <v>61874.125874125872</v>
      </c>
      <c r="S134">
        <f>AgLabour!S14*1000</f>
        <v>65790.209790209788</v>
      </c>
      <c r="T134">
        <f>AgLabour!T14*1000</f>
        <v>69706.293706293713</v>
      </c>
      <c r="U134">
        <f>AgLabour!U14*1000</f>
        <v>75972.02797202798</v>
      </c>
      <c r="V134">
        <f>AgLabour!V14*1000</f>
        <v>82237.762237762247</v>
      </c>
      <c r="W134">
        <f>AgLabour!W14*1000</f>
        <v>90069.930069930066</v>
      </c>
      <c r="X134">
        <f>AgLabour!X14*1000</f>
        <v>98685.31468531469</v>
      </c>
      <c r="Y134">
        <f>AgLabour!Y14*1000</f>
        <v>106517.48251748252</v>
      </c>
      <c r="Z134">
        <f>AgLabour!Z14*1000</f>
        <v>112000</v>
      </c>
      <c r="AA134">
        <f>AgLabour!AA14*1000</f>
        <v>116000</v>
      </c>
      <c r="AB134">
        <f>AgLabour!AB14*1000</f>
        <v>119000</v>
      </c>
      <c r="AC134">
        <f>AgLabour!AC14*1000</f>
        <v>122000</v>
      </c>
      <c r="AD134">
        <f>AgLabour!AD14*1000</f>
        <v>126000</v>
      </c>
      <c r="AE134">
        <f>AgLabour!AE14*1000</f>
        <v>132000</v>
      </c>
      <c r="AF134">
        <f>AgLabour!AF14*1000</f>
        <v>140000</v>
      </c>
      <c r="AG134">
        <f>AgLabour!AG14*1000</f>
        <v>151000</v>
      </c>
      <c r="AH134">
        <f>AgLabour!AH14*1000</f>
        <v>162000</v>
      </c>
      <c r="AI134">
        <f>AgLabour!AI14*1000</f>
        <v>173000</v>
      </c>
      <c r="AJ134">
        <f>AgLabour!AJ14*1000</f>
        <v>182000</v>
      </c>
      <c r="AK134">
        <f>AgLabour!AK14*1000</f>
        <v>188000</v>
      </c>
      <c r="AL134">
        <f>AgLabour!AL14*1000</f>
        <v>191000</v>
      </c>
      <c r="AM134">
        <f>AgLabour!AM14*1000</f>
        <v>194000</v>
      </c>
      <c r="AN134">
        <f>AgLabour!AN14*1000</f>
        <v>196000</v>
      </c>
      <c r="AO134">
        <f>AgLabour!AO14*1000</f>
        <v>200000</v>
      </c>
      <c r="AP134">
        <f>AgLabour!AP14*1000</f>
        <v>206000</v>
      </c>
      <c r="AQ134">
        <f>AgLabour!AQ14*1000</f>
        <v>212000</v>
      </c>
      <c r="AR134">
        <f>AgLabour!AR14*1000</f>
        <v>220000</v>
      </c>
      <c r="AS134">
        <f>AgLabour!AS14*1000</f>
        <v>227000</v>
      </c>
      <c r="AT134">
        <f>AgLabour!AT14*1000</f>
        <v>233000</v>
      </c>
      <c r="AU134">
        <f>AgLabour!AU14*1000</f>
        <v>238000</v>
      </c>
      <c r="AV134">
        <f>AgLabour!AV14*1000</f>
        <v>243000</v>
      </c>
      <c r="AW134">
        <f>AgLabour!AW14*1000</f>
        <v>248000</v>
      </c>
      <c r="AX134">
        <f>AgLabour!AX14*1000</f>
        <v>252000</v>
      </c>
      <c r="AY134">
        <f>AgLabour!AY14*1000</f>
        <v>257000</v>
      </c>
      <c r="AZ134">
        <f>AgLabour!AZ14*1000</f>
        <v>261000</v>
      </c>
      <c r="BA134">
        <f>AgLabour!BA14*1000</f>
        <v>267000</v>
      </c>
      <c r="BB134">
        <f>AgLabour!BB14*1000</f>
        <v>273000</v>
      </c>
      <c r="BC134">
        <f>AgLabour!BC14*1000</f>
        <v>279000</v>
      </c>
      <c r="BD134">
        <f t="shared" si="0"/>
        <v>4.7528476490326543</v>
      </c>
    </row>
    <row r="135" spans="1:56" x14ac:dyDescent="0.2">
      <c r="A135">
        <f>VLOOKUP(C135,SelectCntr!$A$2:$C$52,3,0)</f>
        <v>1</v>
      </c>
      <c r="B135" t="str">
        <f>AgLabour!B15</f>
        <v>Gabon</v>
      </c>
      <c r="C135">
        <f>AgLabour!C15</f>
        <v>74</v>
      </c>
      <c r="D135" t="str">
        <f>AgLabour!D15</f>
        <v>Gabon</v>
      </c>
      <c r="E135" t="str">
        <f>AgLabour!E15</f>
        <v>601</v>
      </c>
      <c r="F135" t="str">
        <f>AgLabour!F15</f>
        <v>Tot Ec Act A (1000)</v>
      </c>
      <c r="G135">
        <f>AgLabour!G15*1000</f>
        <v>215384.61538461538</v>
      </c>
      <c r="H135">
        <f>AgLabour!H15*1000</f>
        <v>214479.63800904978</v>
      </c>
      <c r="I135">
        <f>AgLabour!I15*1000</f>
        <v>212669.68325791857</v>
      </c>
      <c r="J135">
        <f>AgLabour!J15*1000</f>
        <v>211764.70588235295</v>
      </c>
      <c r="K135">
        <f>AgLabour!K15*1000</f>
        <v>210859.72850678733</v>
      </c>
      <c r="L135">
        <f>AgLabour!L15*1000</f>
        <v>209954.75113122171</v>
      </c>
      <c r="M135">
        <f>AgLabour!M15*1000</f>
        <v>208144.7963800905</v>
      </c>
      <c r="N135">
        <f>AgLabour!N15*1000</f>
        <v>208144.7963800905</v>
      </c>
      <c r="O135">
        <f>AgLabour!O15*1000</f>
        <v>208144.7963800905</v>
      </c>
      <c r="P135">
        <f>AgLabour!P15*1000</f>
        <v>208144.7963800905</v>
      </c>
      <c r="Q135">
        <f>AgLabour!Q15*1000</f>
        <v>206334.84162895929</v>
      </c>
      <c r="R135">
        <f>AgLabour!R15*1000</f>
        <v>205429.86425339367</v>
      </c>
      <c r="S135">
        <f>AgLabour!S15*1000</f>
        <v>204524.88687782807</v>
      </c>
      <c r="T135">
        <f>AgLabour!T15*1000</f>
        <v>204524.88687782807</v>
      </c>
      <c r="U135">
        <f>AgLabour!U15*1000</f>
        <v>203619.90950226242</v>
      </c>
      <c r="V135">
        <f>AgLabour!V15*1000</f>
        <v>203619.90950226242</v>
      </c>
      <c r="W135">
        <f>AgLabour!W15*1000</f>
        <v>202714.93212669683</v>
      </c>
      <c r="X135">
        <f>AgLabour!X15*1000</f>
        <v>201809.95475113121</v>
      </c>
      <c r="Y135">
        <f>AgLabour!Y15*1000</f>
        <v>200904.97737556562</v>
      </c>
      <c r="Z135">
        <f>AgLabour!Z15*1000</f>
        <v>200000</v>
      </c>
      <c r="AA135">
        <f>AgLabour!AA15*1000</f>
        <v>201000</v>
      </c>
      <c r="AB135">
        <f>AgLabour!AB15*1000</f>
        <v>201000</v>
      </c>
      <c r="AC135">
        <f>AgLabour!AC15*1000</f>
        <v>202000</v>
      </c>
      <c r="AD135">
        <f>AgLabour!AD15*1000</f>
        <v>203000</v>
      </c>
      <c r="AE135">
        <f>AgLabour!AE15*1000</f>
        <v>204000</v>
      </c>
      <c r="AF135">
        <f>AgLabour!AF15*1000</f>
        <v>204000</v>
      </c>
      <c r="AG135">
        <f>AgLabour!AG15*1000</f>
        <v>204000</v>
      </c>
      <c r="AH135">
        <f>AgLabour!AH15*1000</f>
        <v>205000</v>
      </c>
      <c r="AI135">
        <f>AgLabour!AI15*1000</f>
        <v>206000</v>
      </c>
      <c r="AJ135">
        <f>AgLabour!AJ15*1000</f>
        <v>207000</v>
      </c>
      <c r="AK135">
        <f>AgLabour!AK15*1000</f>
        <v>208000</v>
      </c>
      <c r="AL135">
        <f>AgLabour!AL15*1000</f>
        <v>209000</v>
      </c>
      <c r="AM135">
        <f>AgLabour!AM15*1000</f>
        <v>210000</v>
      </c>
      <c r="AN135">
        <f>AgLabour!AN15*1000</f>
        <v>210000</v>
      </c>
      <c r="AO135">
        <f>AgLabour!AO15*1000</f>
        <v>211000</v>
      </c>
      <c r="AP135">
        <f>AgLabour!AP15*1000</f>
        <v>211000</v>
      </c>
      <c r="AQ135">
        <f>AgLabour!AQ15*1000</f>
        <v>210000</v>
      </c>
      <c r="AR135">
        <f>AgLabour!AR15*1000</f>
        <v>209000</v>
      </c>
      <c r="AS135">
        <f>AgLabour!AS15*1000</f>
        <v>208000</v>
      </c>
      <c r="AT135">
        <f>AgLabour!AT15*1000</f>
        <v>207000</v>
      </c>
      <c r="AU135">
        <f>AgLabour!AU15*1000</f>
        <v>205000</v>
      </c>
      <c r="AV135">
        <f>AgLabour!AV15*1000</f>
        <v>204000</v>
      </c>
      <c r="AW135">
        <f>AgLabour!AW15*1000</f>
        <v>202000</v>
      </c>
      <c r="AX135">
        <f>AgLabour!AX15*1000</f>
        <v>200000</v>
      </c>
      <c r="AY135">
        <f>AgLabour!AY15*1000</f>
        <v>197000</v>
      </c>
      <c r="AZ135">
        <f>AgLabour!AZ15*1000</f>
        <v>195000</v>
      </c>
      <c r="BA135">
        <f>AgLabour!BA15*1000</f>
        <v>192000</v>
      </c>
      <c r="BB135">
        <f>AgLabour!BB15*1000</f>
        <v>189000</v>
      </c>
      <c r="BC135">
        <f>AgLabour!BC15*1000</f>
        <v>186000</v>
      </c>
      <c r="BD135">
        <f t="shared" si="0"/>
        <v>-0.11402603432656422</v>
      </c>
    </row>
    <row r="136" spans="1:56" x14ac:dyDescent="0.2">
      <c r="A136">
        <f>VLOOKUP(C136,SelectCntr!$A$2:$C$52,3,0)</f>
        <v>1</v>
      </c>
      <c r="B136" t="str">
        <f>AgLabour!B16</f>
        <v>Gambia</v>
      </c>
      <c r="C136">
        <f>AgLabour!C16</f>
        <v>75</v>
      </c>
      <c r="D136" t="str">
        <f>AgLabour!D16</f>
        <v>Gambia</v>
      </c>
      <c r="E136" t="str">
        <f>AgLabour!E16</f>
        <v>601</v>
      </c>
      <c r="F136" t="str">
        <f>AgLabour!F16</f>
        <v>Tot Ec Act A (1000)</v>
      </c>
      <c r="G136">
        <f>AgLabour!G16*1000</f>
        <v>146790.37800687287</v>
      </c>
      <c r="H136">
        <f>AgLabour!H16*1000</f>
        <v>150034.36426116838</v>
      </c>
      <c r="I136">
        <f>AgLabour!I16*1000</f>
        <v>153278.35051546391</v>
      </c>
      <c r="J136">
        <f>AgLabour!J16*1000</f>
        <v>157333.33333333334</v>
      </c>
      <c r="K136">
        <f>AgLabour!K16*1000</f>
        <v>160577.31958762885</v>
      </c>
      <c r="L136">
        <f>AgLabour!L16*1000</f>
        <v>163821.30584192442</v>
      </c>
      <c r="M136">
        <f>AgLabour!M16*1000</f>
        <v>167065.29209621993</v>
      </c>
      <c r="N136">
        <f>AgLabour!N16*1000</f>
        <v>170309.27835051547</v>
      </c>
      <c r="O136">
        <f>AgLabour!O16*1000</f>
        <v>174364.26116838487</v>
      </c>
      <c r="P136">
        <f>AgLabour!P16*1000</f>
        <v>178419.2439862543</v>
      </c>
      <c r="Q136">
        <f>AgLabour!Q16*1000</f>
        <v>183285.22336769759</v>
      </c>
      <c r="R136">
        <f>AgLabour!R16*1000</f>
        <v>188962.19931271477</v>
      </c>
      <c r="S136">
        <f>AgLabour!S16*1000</f>
        <v>194639.17525773196</v>
      </c>
      <c r="T136">
        <f>AgLabour!T16*1000</f>
        <v>200316.15120274914</v>
      </c>
      <c r="U136">
        <f>AgLabour!U16*1000</f>
        <v>205993.12714776632</v>
      </c>
      <c r="V136">
        <f>AgLabour!V16*1000</f>
        <v>211670.10309278351</v>
      </c>
      <c r="W136">
        <f>AgLabour!W16*1000</f>
        <v>217347.07903780069</v>
      </c>
      <c r="X136">
        <f>AgLabour!X16*1000</f>
        <v>223024.05498281785</v>
      </c>
      <c r="Y136">
        <f>AgLabour!Y16*1000</f>
        <v>229512.02749140892</v>
      </c>
      <c r="Z136">
        <f>AgLabour!Z16*1000</f>
        <v>236000</v>
      </c>
      <c r="AA136">
        <f>AgLabour!AA16*1000</f>
        <v>244000</v>
      </c>
      <c r="AB136">
        <f>AgLabour!AB16*1000</f>
        <v>252000</v>
      </c>
      <c r="AC136">
        <f>AgLabour!AC16*1000</f>
        <v>261000</v>
      </c>
      <c r="AD136">
        <f>AgLabour!AD16*1000</f>
        <v>271000</v>
      </c>
      <c r="AE136">
        <f>AgLabour!AE16*1000</f>
        <v>282000</v>
      </c>
      <c r="AF136">
        <f>AgLabour!AF16*1000</f>
        <v>295000</v>
      </c>
      <c r="AG136">
        <f>AgLabour!AG16*1000</f>
        <v>309000</v>
      </c>
      <c r="AH136">
        <f>AgLabour!AH16*1000</f>
        <v>323000</v>
      </c>
      <c r="AI136">
        <f>AgLabour!AI16*1000</f>
        <v>338000</v>
      </c>
      <c r="AJ136">
        <f>AgLabour!AJ16*1000</f>
        <v>351000</v>
      </c>
      <c r="AK136">
        <f>AgLabour!AK16*1000</f>
        <v>363000</v>
      </c>
      <c r="AL136">
        <f>AgLabour!AL16*1000</f>
        <v>374000</v>
      </c>
      <c r="AM136">
        <f>AgLabour!AM16*1000</f>
        <v>384000</v>
      </c>
      <c r="AN136">
        <f>AgLabour!AN16*1000</f>
        <v>394000</v>
      </c>
      <c r="AO136">
        <f>AgLabour!AO16*1000</f>
        <v>404000</v>
      </c>
      <c r="AP136">
        <f>AgLabour!AP16*1000</f>
        <v>415000</v>
      </c>
      <c r="AQ136">
        <f>AgLabour!AQ16*1000</f>
        <v>426000</v>
      </c>
      <c r="AR136">
        <f>AgLabour!AR16*1000</f>
        <v>437000</v>
      </c>
      <c r="AS136">
        <f>AgLabour!AS16*1000</f>
        <v>449000</v>
      </c>
      <c r="AT136">
        <f>AgLabour!AT16*1000</f>
        <v>461000</v>
      </c>
      <c r="AU136">
        <f>AgLabour!AU16*1000</f>
        <v>473000</v>
      </c>
      <c r="AV136">
        <f>AgLabour!AV16*1000</f>
        <v>486000</v>
      </c>
      <c r="AW136">
        <f>AgLabour!AW16*1000</f>
        <v>500000</v>
      </c>
      <c r="AX136">
        <f>AgLabour!AX16*1000</f>
        <v>513000</v>
      </c>
      <c r="AY136">
        <f>AgLabour!AY16*1000</f>
        <v>527000</v>
      </c>
      <c r="AZ136">
        <f>AgLabour!AZ16*1000</f>
        <v>541000</v>
      </c>
      <c r="BA136">
        <f>AgLabour!BA16*1000</f>
        <v>557000</v>
      </c>
      <c r="BB136">
        <f>AgLabour!BB16*1000</f>
        <v>572000</v>
      </c>
      <c r="BC136">
        <f>AgLabour!BC16*1000</f>
        <v>588000</v>
      </c>
      <c r="BD136">
        <f t="shared" si="0"/>
        <v>3.1105601901158852</v>
      </c>
    </row>
    <row r="137" spans="1:56" x14ac:dyDescent="0.2">
      <c r="A137">
        <f>VLOOKUP(C137,SelectCntr!$A$2:$C$52,3,0)</f>
        <v>1</v>
      </c>
      <c r="B137" t="str">
        <f>AgLabour!B17</f>
        <v>Ghana</v>
      </c>
      <c r="C137">
        <f>AgLabour!C17</f>
        <v>81</v>
      </c>
      <c r="D137" t="str">
        <f>AgLabour!D17</f>
        <v>Ghana</v>
      </c>
      <c r="E137" t="str">
        <f>AgLabour!E17</f>
        <v>601</v>
      </c>
      <c r="F137" t="str">
        <f>AgLabour!F17</f>
        <v>Tot Ec Act A (1000)</v>
      </c>
      <c r="G137">
        <f>AgLabour!G17*1000</f>
        <v>1870217.12907117</v>
      </c>
      <c r="H137">
        <f>AgLabour!H17*1000</f>
        <v>1911411.3389626055</v>
      </c>
      <c r="I137">
        <f>AgLabour!I17*1000</f>
        <v>1950957.7804583835</v>
      </c>
      <c r="J137">
        <f>AgLabour!J17*1000</f>
        <v>1987208.6851628467</v>
      </c>
      <c r="K137">
        <f>AgLabour!K17*1000</f>
        <v>2019340.1688781665</v>
      </c>
      <c r="L137">
        <f>AgLabour!L17*1000</f>
        <v>2046528.3474065138</v>
      </c>
      <c r="M137">
        <f>AgLabour!M17*1000</f>
        <v>2069597.1049457176</v>
      </c>
      <c r="N137">
        <f>AgLabour!N17*1000</f>
        <v>2091841.9782870929</v>
      </c>
      <c r="O137">
        <f>AgLabour!O17*1000</f>
        <v>2115734.6200241256</v>
      </c>
      <c r="P137">
        <f>AgLabour!P17*1000</f>
        <v>2146218.3353437874</v>
      </c>
      <c r="Q137">
        <f>AgLabour!Q17*1000</f>
        <v>2203066.3449939685</v>
      </c>
      <c r="R137">
        <f>AgLabour!R17*1000</f>
        <v>2267329.312424608</v>
      </c>
      <c r="S137">
        <f>AgLabour!S17*1000</f>
        <v>2334887.816646562</v>
      </c>
      <c r="T137">
        <f>AgLabour!T17*1000</f>
        <v>2400798.5524728587</v>
      </c>
      <c r="U137">
        <f>AgLabour!U17*1000</f>
        <v>2460118.2147165257</v>
      </c>
      <c r="V137">
        <f>AgLabour!V17*1000</f>
        <v>2512022.9191797343</v>
      </c>
      <c r="W137">
        <f>AgLabour!W17*1000</f>
        <v>2558984.3184559708</v>
      </c>
      <c r="X137">
        <f>AgLabour!X17*1000</f>
        <v>2606769.6019300362</v>
      </c>
      <c r="Y137">
        <f>AgLabour!Y17*1000</f>
        <v>2661969.8431845596</v>
      </c>
      <c r="Z137">
        <f>AgLabour!Z17*1000</f>
        <v>2732000</v>
      </c>
      <c r="AA137">
        <f>AgLabour!AA17*1000</f>
        <v>2805000</v>
      </c>
      <c r="AB137">
        <f>AgLabour!AB17*1000</f>
        <v>2895000</v>
      </c>
      <c r="AC137">
        <f>AgLabour!AC17*1000</f>
        <v>2991000</v>
      </c>
      <c r="AD137">
        <f>AgLabour!AD17*1000</f>
        <v>3081000</v>
      </c>
      <c r="AE137">
        <f>AgLabour!AE17*1000</f>
        <v>3169000</v>
      </c>
      <c r="AF137">
        <f>AgLabour!AF17*1000</f>
        <v>3253000</v>
      </c>
      <c r="AG137">
        <f>AgLabour!AG17*1000</f>
        <v>3333000</v>
      </c>
      <c r="AH137">
        <f>AgLabour!AH17*1000</f>
        <v>3413000</v>
      </c>
      <c r="AI137">
        <f>AgLabour!AI17*1000</f>
        <v>3496000</v>
      </c>
      <c r="AJ137">
        <f>AgLabour!AJ17*1000</f>
        <v>3585000</v>
      </c>
      <c r="AK137">
        <f>AgLabour!AK17*1000</f>
        <v>3678000</v>
      </c>
      <c r="AL137">
        <f>AgLabour!AL17*1000</f>
        <v>3777000</v>
      </c>
      <c r="AM137">
        <f>AgLabour!AM17*1000</f>
        <v>3901000</v>
      </c>
      <c r="AN137">
        <f>AgLabour!AN17*1000</f>
        <v>4030000</v>
      </c>
      <c r="AO137">
        <f>AgLabour!AO17*1000</f>
        <v>4161000</v>
      </c>
      <c r="AP137">
        <f>AgLabour!AP17*1000</f>
        <v>4293000</v>
      </c>
      <c r="AQ137">
        <f>AgLabour!AQ17*1000</f>
        <v>4427000</v>
      </c>
      <c r="AR137">
        <f>AgLabour!AR17*1000</f>
        <v>4565000</v>
      </c>
      <c r="AS137">
        <f>AgLabour!AS17*1000</f>
        <v>4708000</v>
      </c>
      <c r="AT137">
        <f>AgLabour!AT17*1000</f>
        <v>4785000</v>
      </c>
      <c r="AU137">
        <f>AgLabour!AU17*1000</f>
        <v>4894000</v>
      </c>
      <c r="AV137">
        <f>AgLabour!AV17*1000</f>
        <v>5003000</v>
      </c>
      <c r="AW137">
        <f>AgLabour!AW17*1000</f>
        <v>5114000</v>
      </c>
      <c r="AX137">
        <f>AgLabour!AX17*1000</f>
        <v>5227000</v>
      </c>
      <c r="AY137">
        <f>AgLabour!AY17*1000</f>
        <v>5345000</v>
      </c>
      <c r="AZ137">
        <f>AgLabour!AZ17*1000</f>
        <v>5463000</v>
      </c>
      <c r="BA137">
        <f>AgLabour!BA17*1000</f>
        <v>5626000</v>
      </c>
      <c r="BB137">
        <f>AgLabour!BB17*1000</f>
        <v>5771000</v>
      </c>
      <c r="BC137">
        <f>AgLabour!BC17*1000</f>
        <v>5921000</v>
      </c>
      <c r="BD137">
        <f t="shared" si="0"/>
        <v>2.538496500754972</v>
      </c>
    </row>
    <row r="138" spans="1:56" x14ac:dyDescent="0.2">
      <c r="A138">
        <f>VLOOKUP(C138,SelectCntr!$A$2:$C$52,3,0)</f>
        <v>1</v>
      </c>
      <c r="B138" t="str">
        <f>AgLabour!B18</f>
        <v>Guinea</v>
      </c>
      <c r="C138">
        <f>AgLabour!C18</f>
        <v>90</v>
      </c>
      <c r="D138" t="str">
        <f>AgLabour!D18</f>
        <v>Guinea</v>
      </c>
      <c r="E138" t="str">
        <f>AgLabour!E18</f>
        <v>601</v>
      </c>
      <c r="F138" t="str">
        <f>AgLabour!F18</f>
        <v>Tot Ec Act A (1000)</v>
      </c>
      <c r="G138">
        <f>AgLabour!G18*1000</f>
        <v>1429770.4843820734</v>
      </c>
      <c r="H138">
        <f>AgLabour!H18*1000</f>
        <v>1452286.5550022635</v>
      </c>
      <c r="I138">
        <f>AgLabour!I18*1000</f>
        <v>1475668.6283386147</v>
      </c>
      <c r="J138">
        <f>AgLabour!J18*1000</f>
        <v>1501648.7098234496</v>
      </c>
      <c r="K138">
        <f>AgLabour!K18*1000</f>
        <v>1528494.7940244453</v>
      </c>
      <c r="L138">
        <f>AgLabour!L18*1000</f>
        <v>1558804.8890900859</v>
      </c>
      <c r="M138">
        <f>AgLabour!M18*1000</f>
        <v>1590846.989588049</v>
      </c>
      <c r="N138">
        <f>AgLabour!N18*1000</f>
        <v>1622889.0900860117</v>
      </c>
      <c r="O138">
        <f>AgLabour!O18*1000</f>
        <v>1650601.177003169</v>
      </c>
      <c r="P138">
        <f>AgLabour!P18*1000</f>
        <v>1671385.2421910367</v>
      </c>
      <c r="Q138">
        <f>AgLabour!Q18*1000</f>
        <v>1681777.2747849706</v>
      </c>
      <c r="R138">
        <f>AgLabour!R18*1000</f>
        <v>1686107.2883657764</v>
      </c>
      <c r="S138">
        <f>AgLabour!S18*1000</f>
        <v>1687839.2937980986</v>
      </c>
      <c r="T138">
        <f>AgLabour!T18*1000</f>
        <v>1695633.318243549</v>
      </c>
      <c r="U138">
        <f>AgLabour!U18*1000</f>
        <v>1712953.3725667722</v>
      </c>
      <c r="V138">
        <f>AgLabour!V18*1000</f>
        <v>1740665.4594839292</v>
      </c>
      <c r="W138">
        <f>AgLabour!W18*1000</f>
        <v>1778769.5789950204</v>
      </c>
      <c r="X138">
        <f>AgLabour!X18*1000</f>
        <v>1823801.7202354006</v>
      </c>
      <c r="Y138">
        <f>AgLabour!Y18*1000</f>
        <v>1868833.8614757808</v>
      </c>
      <c r="Z138">
        <f>AgLabour!Z18*1000</f>
        <v>1913000</v>
      </c>
      <c r="AA138">
        <f>AgLabour!AA18*1000</f>
        <v>1933000</v>
      </c>
      <c r="AB138">
        <f>AgLabour!AB18*1000</f>
        <v>1963000</v>
      </c>
      <c r="AC138">
        <f>AgLabour!AC18*1000</f>
        <v>1999000</v>
      </c>
      <c r="AD138">
        <f>AgLabour!AD18*1000</f>
        <v>2039000</v>
      </c>
      <c r="AE138">
        <f>AgLabour!AE18*1000</f>
        <v>2081000</v>
      </c>
      <c r="AF138">
        <f>AgLabour!AF18*1000</f>
        <v>2121000</v>
      </c>
      <c r="AG138">
        <f>AgLabour!AG18*1000</f>
        <v>2162000</v>
      </c>
      <c r="AH138">
        <f>AgLabour!AH18*1000</f>
        <v>2211000</v>
      </c>
      <c r="AI138">
        <f>AgLabour!AI18*1000</f>
        <v>2278000</v>
      </c>
      <c r="AJ138">
        <f>AgLabour!AJ18*1000</f>
        <v>2372000</v>
      </c>
      <c r="AK138">
        <f>AgLabour!AK18*1000</f>
        <v>2496000</v>
      </c>
      <c r="AL138">
        <f>AgLabour!AL18*1000</f>
        <v>2643000</v>
      </c>
      <c r="AM138">
        <f>AgLabour!AM18*1000</f>
        <v>2799000</v>
      </c>
      <c r="AN138">
        <f>AgLabour!AN18*1000</f>
        <v>2943000</v>
      </c>
      <c r="AO138">
        <f>AgLabour!AO18*1000</f>
        <v>3060000</v>
      </c>
      <c r="AP138">
        <f>AgLabour!AP18*1000</f>
        <v>3147000</v>
      </c>
      <c r="AQ138">
        <f>AgLabour!AQ18*1000</f>
        <v>3207000</v>
      </c>
      <c r="AR138">
        <f>AgLabour!AR18*1000</f>
        <v>3249000</v>
      </c>
      <c r="AS138">
        <f>AgLabour!AS18*1000</f>
        <v>3284000</v>
      </c>
      <c r="AT138">
        <f>AgLabour!AT18*1000</f>
        <v>3320000</v>
      </c>
      <c r="AU138">
        <f>AgLabour!AU18*1000</f>
        <v>3360000</v>
      </c>
      <c r="AV138">
        <f>AgLabour!AV18*1000</f>
        <v>3401000</v>
      </c>
      <c r="AW138">
        <f>AgLabour!AW18*1000</f>
        <v>3444000</v>
      </c>
      <c r="AX138">
        <f>AgLabour!AX18*1000</f>
        <v>3489000</v>
      </c>
      <c r="AY138">
        <f>AgLabour!AY18*1000</f>
        <v>3536000</v>
      </c>
      <c r="AZ138">
        <f>AgLabour!AZ18*1000</f>
        <v>3586000</v>
      </c>
      <c r="BA138">
        <f>AgLabour!BA18*1000</f>
        <v>3637000</v>
      </c>
      <c r="BB138">
        <f>AgLabour!BB18*1000</f>
        <v>3696000</v>
      </c>
      <c r="BC138">
        <f>AgLabour!BC18*1000</f>
        <v>3760000</v>
      </c>
      <c r="BD138">
        <f t="shared" si="0"/>
        <v>2.2308471178101419</v>
      </c>
    </row>
    <row r="139" spans="1:56" x14ac:dyDescent="0.2">
      <c r="A139">
        <f>VLOOKUP(C139,SelectCntr!$A$2:$C$52,3,0)</f>
        <v>1</v>
      </c>
      <c r="B139" t="str">
        <f>AgLabour!B19</f>
        <v>Côte d'Ivoire</v>
      </c>
      <c r="C139">
        <f>AgLabour!C19</f>
        <v>107</v>
      </c>
      <c r="D139" t="str">
        <f>AgLabour!D19</f>
        <v>Côte d'Ivoire</v>
      </c>
      <c r="E139" t="str">
        <f>AgLabour!E19</f>
        <v>601</v>
      </c>
      <c r="F139" t="str">
        <f>AgLabour!F19</f>
        <v>Tot Ec Act A (1000)</v>
      </c>
      <c r="G139">
        <f>AgLabour!G19*1000</f>
        <v>1230952.766531714</v>
      </c>
      <c r="H139">
        <f>AgLabour!H19*1000</f>
        <v>1259094.017094017</v>
      </c>
      <c r="I139">
        <f>AgLabour!I19*1000</f>
        <v>1289050.8322087268</v>
      </c>
      <c r="J139">
        <f>AgLabour!J19*1000</f>
        <v>1320823.2118758436</v>
      </c>
      <c r="K139">
        <f>AgLabour!K19*1000</f>
        <v>1355318.9383715701</v>
      </c>
      <c r="L139">
        <f>AgLabour!L19*1000</f>
        <v>1393445.7939721099</v>
      </c>
      <c r="M139">
        <f>AgLabour!M19*1000</f>
        <v>1434295.9964012597</v>
      </c>
      <c r="N139">
        <f>AgLabour!N19*1000</f>
        <v>1476961.7633828162</v>
      </c>
      <c r="O139">
        <f>AgLabour!O19*1000</f>
        <v>1520535.3126405757</v>
      </c>
      <c r="P139">
        <f>AgLabour!P19*1000</f>
        <v>1565016.6441745388</v>
      </c>
      <c r="Q139">
        <f>AgLabour!Q19*1000</f>
        <v>1602235.7174988755</v>
      </c>
      <c r="R139">
        <f>AgLabour!R19*1000</f>
        <v>1640362.5730994151</v>
      </c>
      <c r="S139">
        <f>AgLabour!S19*1000</f>
        <v>1679397.2109761585</v>
      </c>
      <c r="T139">
        <f>AgLabour!T19*1000</f>
        <v>1720247.4134053083</v>
      </c>
      <c r="U139">
        <f>AgLabour!U19*1000</f>
        <v>1764728.7449392714</v>
      </c>
      <c r="V139">
        <f>AgLabour!V19*1000</f>
        <v>1811933.4233018444</v>
      </c>
      <c r="W139">
        <f>AgLabour!W19*1000</f>
        <v>1860953.6662168242</v>
      </c>
      <c r="X139">
        <f>AgLabour!X19*1000</f>
        <v>1911789.4736842106</v>
      </c>
      <c r="Y139">
        <f>AgLabour!Y19*1000</f>
        <v>1964440.8457040035</v>
      </c>
      <c r="Z139">
        <f>AgLabour!Z19*1000</f>
        <v>2018000</v>
      </c>
      <c r="AA139">
        <f>AgLabour!AA19*1000</f>
        <v>2090000</v>
      </c>
      <c r="AB139">
        <f>AgLabour!AB19*1000</f>
        <v>2160000</v>
      </c>
      <c r="AC139">
        <f>AgLabour!AC19*1000</f>
        <v>2229000</v>
      </c>
      <c r="AD139">
        <f>AgLabour!AD19*1000</f>
        <v>2292000</v>
      </c>
      <c r="AE139">
        <f>AgLabour!AE19*1000</f>
        <v>2363000</v>
      </c>
      <c r="AF139">
        <f>AgLabour!AF19*1000</f>
        <v>2427000</v>
      </c>
      <c r="AG139">
        <f>AgLabour!AG19*1000</f>
        <v>2491000</v>
      </c>
      <c r="AH139">
        <f>AgLabour!AH19*1000</f>
        <v>2553000</v>
      </c>
      <c r="AI139">
        <f>AgLabour!AI19*1000</f>
        <v>2623000</v>
      </c>
      <c r="AJ139">
        <f>AgLabour!AJ19*1000</f>
        <v>2686000</v>
      </c>
      <c r="AK139">
        <f>AgLabour!AK19*1000</f>
        <v>2725000</v>
      </c>
      <c r="AL139">
        <f>AgLabour!AL19*1000</f>
        <v>2763000</v>
      </c>
      <c r="AM139">
        <f>AgLabour!AM19*1000</f>
        <v>2800000</v>
      </c>
      <c r="AN139">
        <f>AgLabour!AN19*1000</f>
        <v>2831000</v>
      </c>
      <c r="AO139">
        <f>AgLabour!AO19*1000</f>
        <v>2866000</v>
      </c>
      <c r="AP139">
        <f>AgLabour!AP19*1000</f>
        <v>2897000</v>
      </c>
      <c r="AQ139">
        <f>AgLabour!AQ19*1000</f>
        <v>2922000</v>
      </c>
      <c r="AR139">
        <f>AgLabour!AR19*1000</f>
        <v>2940000</v>
      </c>
      <c r="AS139">
        <f>AgLabour!AS19*1000</f>
        <v>2949000</v>
      </c>
      <c r="AT139">
        <f>AgLabour!AT19*1000</f>
        <v>2946000</v>
      </c>
      <c r="AU139">
        <f>AgLabour!AU19*1000</f>
        <v>2936000</v>
      </c>
      <c r="AV139">
        <f>AgLabour!AV19*1000</f>
        <v>2919000</v>
      </c>
      <c r="AW139">
        <f>AgLabour!AW19*1000</f>
        <v>2898000</v>
      </c>
      <c r="AX139">
        <f>AgLabour!AX19*1000</f>
        <v>2879000</v>
      </c>
      <c r="AY139">
        <f>AgLabour!AY19*1000</f>
        <v>2860000</v>
      </c>
      <c r="AZ139">
        <f>AgLabour!AZ19*1000</f>
        <v>2844000</v>
      </c>
      <c r="BA139">
        <f>AgLabour!BA19*1000</f>
        <v>2833000</v>
      </c>
      <c r="BB139">
        <f>AgLabour!BB19*1000</f>
        <v>2825000</v>
      </c>
      <c r="BC139">
        <f>AgLabour!BC19*1000</f>
        <v>2818000</v>
      </c>
      <c r="BD139">
        <f t="shared" si="0"/>
        <v>1.9907279147117318</v>
      </c>
    </row>
    <row r="140" spans="1:56" x14ac:dyDescent="0.2">
      <c r="A140">
        <f>VLOOKUP(C140,SelectCntr!$A$2:$C$52,3,0)</f>
        <v>2</v>
      </c>
      <c r="B140" t="str">
        <f>AgLabour!B20</f>
        <v>Kenya</v>
      </c>
      <c r="C140">
        <f>AgLabour!C20</f>
        <v>114</v>
      </c>
      <c r="D140" t="str">
        <f>AgLabour!D20</f>
        <v>Kenya</v>
      </c>
      <c r="E140" t="str">
        <f>AgLabour!E20</f>
        <v>601</v>
      </c>
      <c r="F140" t="str">
        <f>AgLabour!F20</f>
        <v>Tot Ec Act A (1000)</v>
      </c>
      <c r="G140">
        <f>AgLabour!G20*1000</f>
        <v>3214140.7652338217</v>
      </c>
      <c r="H140">
        <f>AgLabour!H20*1000</f>
        <v>3292407.1799716582</v>
      </c>
      <c r="I140">
        <f>AgLabour!I20*1000</f>
        <v>3375021.7288615969</v>
      </c>
      <c r="J140">
        <f>AgLabour!J20*1000</f>
        <v>3460245.1582427961</v>
      </c>
      <c r="K140">
        <f>AgLabour!K20*1000</f>
        <v>3548077.4681152576</v>
      </c>
      <c r="L140">
        <f>AgLabour!L20*1000</f>
        <v>3639388.2853093999</v>
      </c>
      <c r="M140">
        <f>AgLabour!M20*1000</f>
        <v>3734177.6098252246</v>
      </c>
      <c r="N140">
        <f>AgLabour!N20*1000</f>
        <v>3833315.0684931506</v>
      </c>
      <c r="O140">
        <f>AgLabour!O20*1000</f>
        <v>3936800.6613131789</v>
      </c>
      <c r="P140">
        <f>AgLabour!P20*1000</f>
        <v>4045504.0151157295</v>
      </c>
      <c r="Q140">
        <f>AgLabour!Q20*1000</f>
        <v>4168121.3982050065</v>
      </c>
      <c r="R140">
        <f>AgLabour!R20*1000</f>
        <v>4296826.1691072276</v>
      </c>
      <c r="S140">
        <f>AgLabour!S20*1000</f>
        <v>4430748.7009919696</v>
      </c>
      <c r="T140">
        <f>AgLabour!T20*1000</f>
        <v>4569888.9938592343</v>
      </c>
      <c r="U140">
        <f>AgLabour!U20*1000</f>
        <v>4715116.6745394431</v>
      </c>
      <c r="V140">
        <f>AgLabour!V20*1000</f>
        <v>4864692.4893717524</v>
      </c>
      <c r="W140">
        <f>AgLabour!W20*1000</f>
        <v>5019486.0651865844</v>
      </c>
      <c r="X140">
        <f>AgLabour!X20*1000</f>
        <v>5180367.0288143605</v>
      </c>
      <c r="Y140">
        <f>AgLabour!Y20*1000</f>
        <v>5348205.0070854984</v>
      </c>
      <c r="Z140">
        <f>AgLabour!Z20*1000</f>
        <v>5523000</v>
      </c>
      <c r="AA140">
        <f>AgLabour!AA20*1000</f>
        <v>5717000</v>
      </c>
      <c r="AB140">
        <f>AgLabour!AB20*1000</f>
        <v>5918000</v>
      </c>
      <c r="AC140">
        <f>AgLabour!AC20*1000</f>
        <v>6127000</v>
      </c>
      <c r="AD140">
        <f>AgLabour!AD20*1000</f>
        <v>6344000</v>
      </c>
      <c r="AE140">
        <f>AgLabour!AE20*1000</f>
        <v>6570000</v>
      </c>
      <c r="AF140">
        <f>AgLabour!AF20*1000</f>
        <v>6804000</v>
      </c>
      <c r="AG140">
        <f>AgLabour!AG20*1000</f>
        <v>7046000</v>
      </c>
      <c r="AH140">
        <f>AgLabour!AH20*1000</f>
        <v>7297000</v>
      </c>
      <c r="AI140">
        <f>AgLabour!AI20*1000</f>
        <v>7561000</v>
      </c>
      <c r="AJ140">
        <f>AgLabour!AJ20*1000</f>
        <v>7846000</v>
      </c>
      <c r="AK140">
        <f>AgLabour!AK20*1000</f>
        <v>8141000</v>
      </c>
      <c r="AL140">
        <f>AgLabour!AL20*1000</f>
        <v>8452000</v>
      </c>
      <c r="AM140">
        <f>AgLabour!AM20*1000</f>
        <v>8772000</v>
      </c>
      <c r="AN140">
        <f>AgLabour!AN20*1000</f>
        <v>9089000</v>
      </c>
      <c r="AO140">
        <f>AgLabour!AO20*1000</f>
        <v>9395000</v>
      </c>
      <c r="AP140">
        <f>AgLabour!AP20*1000</f>
        <v>9686000</v>
      </c>
      <c r="AQ140">
        <f>AgLabour!AQ20*1000</f>
        <v>9966000</v>
      </c>
      <c r="AR140">
        <f>AgLabour!AR20*1000</f>
        <v>10236000</v>
      </c>
      <c r="AS140">
        <f>AgLabour!AS20*1000</f>
        <v>10505000</v>
      </c>
      <c r="AT140">
        <f>AgLabour!AT20*1000</f>
        <v>10757000</v>
      </c>
      <c r="AU140">
        <f>AgLabour!AU20*1000</f>
        <v>11014000</v>
      </c>
      <c r="AV140">
        <f>AgLabour!AV20*1000</f>
        <v>11275000</v>
      </c>
      <c r="AW140">
        <f>AgLabour!AW20*1000</f>
        <v>11537000</v>
      </c>
      <c r="AX140">
        <f>AgLabour!AX20*1000</f>
        <v>11797000</v>
      </c>
      <c r="AY140">
        <f>AgLabour!AY20*1000</f>
        <v>12053000</v>
      </c>
      <c r="AZ140">
        <f>AgLabour!AZ20*1000</f>
        <v>12302000</v>
      </c>
      <c r="BA140">
        <f>AgLabour!BA20*1000</f>
        <v>12513000</v>
      </c>
      <c r="BB140">
        <f>AgLabour!BB20*1000</f>
        <v>12737000</v>
      </c>
      <c r="BC140">
        <f>AgLabour!BC20*1000</f>
        <v>12971000</v>
      </c>
      <c r="BD140">
        <f t="shared" si="0"/>
        <v>3.1679615080790979</v>
      </c>
    </row>
    <row r="141" spans="1:56" x14ac:dyDescent="0.2">
      <c r="A141">
        <f>VLOOKUP(C141,SelectCntr!$A$2:$C$52,3,0)</f>
        <v>3</v>
      </c>
      <c r="B141" t="str">
        <f>AgLabour!B21</f>
        <v>Lesotho</v>
      </c>
      <c r="C141">
        <f>AgLabour!C21</f>
        <v>122</v>
      </c>
      <c r="D141" t="str">
        <f>AgLabour!D21</f>
        <v>Lesotho</v>
      </c>
      <c r="E141" t="str">
        <f>AgLabour!E21</f>
        <v>601</v>
      </c>
      <c r="F141" t="str">
        <f>AgLabour!F21</f>
        <v>Tot Ec Act A (1000)</v>
      </c>
      <c r="G141">
        <f>AgLabour!G21*1000</f>
        <v>206819.04761904763</v>
      </c>
      <c r="H141">
        <f>AgLabour!H21*1000</f>
        <v>207980.9523809524</v>
      </c>
      <c r="I141">
        <f>AgLabour!I21*1000</f>
        <v>207980.9523809524</v>
      </c>
      <c r="J141">
        <f>AgLabour!J21*1000</f>
        <v>209142.85714285716</v>
      </c>
      <c r="K141">
        <f>AgLabour!K21*1000</f>
        <v>210304.76190476192</v>
      </c>
      <c r="L141">
        <f>AgLabour!L21*1000</f>
        <v>211466.66666666669</v>
      </c>
      <c r="M141">
        <f>AgLabour!M21*1000</f>
        <v>212628.57142857142</v>
      </c>
      <c r="N141">
        <f>AgLabour!N21*1000</f>
        <v>213790.47619047621</v>
      </c>
      <c r="O141">
        <f>AgLabour!O21*1000</f>
        <v>214952.38095238098</v>
      </c>
      <c r="P141">
        <f>AgLabour!P21*1000</f>
        <v>216114.28571428574</v>
      </c>
      <c r="Q141">
        <f>AgLabour!Q21*1000</f>
        <v>218438.09523809527</v>
      </c>
      <c r="R141">
        <f>AgLabour!R21*1000</f>
        <v>220761.90476190479</v>
      </c>
      <c r="S141">
        <f>AgLabour!S21*1000</f>
        <v>223085.71428571429</v>
      </c>
      <c r="T141">
        <f>AgLabour!T21*1000</f>
        <v>225409.52380952382</v>
      </c>
      <c r="U141">
        <f>AgLabour!U21*1000</f>
        <v>227733.33333333334</v>
      </c>
      <c r="V141">
        <f>AgLabour!V21*1000</f>
        <v>231219.04761904763</v>
      </c>
      <c r="W141">
        <f>AgLabour!W21*1000</f>
        <v>234704.76190476192</v>
      </c>
      <c r="X141">
        <f>AgLabour!X21*1000</f>
        <v>237028.57142857145</v>
      </c>
      <c r="Y141">
        <f>AgLabour!Y21*1000</f>
        <v>240514.28571428574</v>
      </c>
      <c r="Z141">
        <f>AgLabour!Z21*1000</f>
        <v>244000</v>
      </c>
      <c r="AA141">
        <f>AgLabour!AA21*1000</f>
        <v>250000</v>
      </c>
      <c r="AB141">
        <f>AgLabour!AB21*1000</f>
        <v>256000</v>
      </c>
      <c r="AC141">
        <f>AgLabour!AC21*1000</f>
        <v>261000</v>
      </c>
      <c r="AD141">
        <f>AgLabour!AD21*1000</f>
        <v>268000</v>
      </c>
      <c r="AE141">
        <f>AgLabour!AE21*1000</f>
        <v>275000</v>
      </c>
      <c r="AF141">
        <f>AgLabour!AF21*1000</f>
        <v>280000</v>
      </c>
      <c r="AG141">
        <f>AgLabour!AG21*1000</f>
        <v>285000</v>
      </c>
      <c r="AH141">
        <f>AgLabour!AH21*1000</f>
        <v>290000</v>
      </c>
      <c r="AI141">
        <f>AgLabour!AI21*1000</f>
        <v>296000</v>
      </c>
      <c r="AJ141">
        <f>AgLabour!AJ21*1000</f>
        <v>301000</v>
      </c>
      <c r="AK141">
        <f>AgLabour!AK21*1000</f>
        <v>305000</v>
      </c>
      <c r="AL141">
        <f>AgLabour!AL21*1000</f>
        <v>309000</v>
      </c>
      <c r="AM141">
        <f>AgLabour!AM21*1000</f>
        <v>313000</v>
      </c>
      <c r="AN141">
        <f>AgLabour!AN21*1000</f>
        <v>317000</v>
      </c>
      <c r="AO141">
        <f>AgLabour!AO21*1000</f>
        <v>322000</v>
      </c>
      <c r="AP141">
        <f>AgLabour!AP21*1000</f>
        <v>328000</v>
      </c>
      <c r="AQ141">
        <f>AgLabour!AQ21*1000</f>
        <v>333000</v>
      </c>
      <c r="AR141">
        <f>AgLabour!AR21*1000</f>
        <v>339000</v>
      </c>
      <c r="AS141">
        <f>AgLabour!AS21*1000</f>
        <v>344000</v>
      </c>
      <c r="AT141">
        <f>AgLabour!AT21*1000</f>
        <v>348000</v>
      </c>
      <c r="AU141">
        <f>AgLabour!AU21*1000</f>
        <v>351000</v>
      </c>
      <c r="AV141">
        <f>AgLabour!AV21*1000</f>
        <v>353000</v>
      </c>
      <c r="AW141">
        <f>AgLabour!AW21*1000</f>
        <v>354000</v>
      </c>
      <c r="AX141">
        <f>AgLabour!AX21*1000</f>
        <v>356000</v>
      </c>
      <c r="AY141">
        <f>AgLabour!AY21*1000</f>
        <v>357000</v>
      </c>
      <c r="AZ141">
        <f>AgLabour!AZ21*1000</f>
        <v>358000</v>
      </c>
      <c r="BA141">
        <f>AgLabour!BA21*1000</f>
        <v>357000</v>
      </c>
      <c r="BB141">
        <f>AgLabour!BB21*1000</f>
        <v>358000</v>
      </c>
      <c r="BC141">
        <f>AgLabour!BC21*1000</f>
        <v>360000</v>
      </c>
      <c r="BD141">
        <f t="shared" si="0"/>
        <v>1.4099878870061922</v>
      </c>
    </row>
    <row r="142" spans="1:56" x14ac:dyDescent="0.2">
      <c r="A142">
        <f>VLOOKUP(C142,SelectCntr!$A$2:$C$52,3,0)</f>
        <v>1</v>
      </c>
      <c r="B142" t="str">
        <f>AgLabour!B22</f>
        <v>Liberia</v>
      </c>
      <c r="C142">
        <f>AgLabour!C22</f>
        <v>123</v>
      </c>
      <c r="D142" t="str">
        <f>AgLabour!D22</f>
        <v>Liberia</v>
      </c>
      <c r="E142" t="str">
        <f>AgLabour!E22</f>
        <v>601</v>
      </c>
      <c r="F142" t="str">
        <f>AgLabour!F22</f>
        <v>Tot Ec Act A (1000)</v>
      </c>
      <c r="G142">
        <f>AgLabour!G22*1000</f>
        <v>365721.64948453603</v>
      </c>
      <c r="H142">
        <f>AgLabour!H22*1000</f>
        <v>373281.78694158071</v>
      </c>
      <c r="I142">
        <f>AgLabour!I22*1000</f>
        <v>380841.92439862539</v>
      </c>
      <c r="J142">
        <f>AgLabour!J22*1000</f>
        <v>389347.07903780066</v>
      </c>
      <c r="K142">
        <f>AgLabour!K22*1000</f>
        <v>397852.23367697594</v>
      </c>
      <c r="L142">
        <f>AgLabour!L22*1000</f>
        <v>406357.38831615116</v>
      </c>
      <c r="M142">
        <f>AgLabour!M22*1000</f>
        <v>414862.54295532644</v>
      </c>
      <c r="N142">
        <f>AgLabour!N22*1000</f>
        <v>424312.71477663226</v>
      </c>
      <c r="O142">
        <f>AgLabour!O22*1000</f>
        <v>433762.88659793814</v>
      </c>
      <c r="P142">
        <f>AgLabour!P22*1000</f>
        <v>444158.07560137456</v>
      </c>
      <c r="Q142">
        <f>AgLabour!Q22*1000</f>
        <v>453608.24742268038</v>
      </c>
      <c r="R142">
        <f>AgLabour!R22*1000</f>
        <v>463058.41924398625</v>
      </c>
      <c r="S142">
        <f>AgLabour!S22*1000</f>
        <v>472508.59106529207</v>
      </c>
      <c r="T142">
        <f>AgLabour!T22*1000</f>
        <v>482903.78006872849</v>
      </c>
      <c r="U142">
        <f>AgLabour!U22*1000</f>
        <v>493298.96907216491</v>
      </c>
      <c r="V142">
        <f>AgLabour!V22*1000</f>
        <v>503694.15807560139</v>
      </c>
      <c r="W142">
        <f>AgLabour!W22*1000</f>
        <v>514089.34707903781</v>
      </c>
      <c r="X142">
        <f>AgLabour!X22*1000</f>
        <v>524484.53608247417</v>
      </c>
      <c r="Y142">
        <f>AgLabour!Y22*1000</f>
        <v>536769.75945017184</v>
      </c>
      <c r="Z142">
        <f>AgLabour!Z22*1000</f>
        <v>550000</v>
      </c>
      <c r="AA142">
        <f>AgLabour!AA22*1000</f>
        <v>565000</v>
      </c>
      <c r="AB142">
        <f>AgLabour!AB22*1000</f>
        <v>581000</v>
      </c>
      <c r="AC142">
        <f>AgLabour!AC22*1000</f>
        <v>595000</v>
      </c>
      <c r="AD142">
        <f>AgLabour!AD22*1000</f>
        <v>606000</v>
      </c>
      <c r="AE142">
        <f>AgLabour!AE22*1000</f>
        <v>610000</v>
      </c>
      <c r="AF142">
        <f>AgLabour!AF22*1000</f>
        <v>609000</v>
      </c>
      <c r="AG142">
        <f>AgLabour!AG22*1000</f>
        <v>602000</v>
      </c>
      <c r="AH142">
        <f>AgLabour!AH22*1000</f>
        <v>592000</v>
      </c>
      <c r="AI142">
        <f>AgLabour!AI22*1000</f>
        <v>580000</v>
      </c>
      <c r="AJ142">
        <f>AgLabour!AJ22*1000</f>
        <v>568000</v>
      </c>
      <c r="AK142">
        <f>AgLabour!AK22*1000</f>
        <v>555000</v>
      </c>
      <c r="AL142">
        <f>AgLabour!AL22*1000</f>
        <v>542000</v>
      </c>
      <c r="AM142">
        <f>AgLabour!AM22*1000</f>
        <v>533000</v>
      </c>
      <c r="AN142">
        <f>AgLabour!AN22*1000</f>
        <v>532000</v>
      </c>
      <c r="AO142">
        <f>AgLabour!AO22*1000</f>
        <v>543000</v>
      </c>
      <c r="AP142">
        <f>AgLabour!AP22*1000</f>
        <v>568000</v>
      </c>
      <c r="AQ142">
        <f>AgLabour!AQ22*1000</f>
        <v>604000</v>
      </c>
      <c r="AR142">
        <f>AgLabour!AR22*1000</f>
        <v>645000</v>
      </c>
      <c r="AS142">
        <f>AgLabour!AS22*1000</f>
        <v>683000</v>
      </c>
      <c r="AT142">
        <f>AgLabour!AT22*1000</f>
        <v>712000</v>
      </c>
      <c r="AU142">
        <f>AgLabour!AU22*1000</f>
        <v>730000</v>
      </c>
      <c r="AV142">
        <f>AgLabour!AV22*1000</f>
        <v>738000</v>
      </c>
      <c r="AW142">
        <f>AgLabour!AW22*1000</f>
        <v>742000</v>
      </c>
      <c r="AX142">
        <f>AgLabour!AX22*1000</f>
        <v>749000</v>
      </c>
      <c r="AY142">
        <f>AgLabour!AY22*1000</f>
        <v>765000</v>
      </c>
      <c r="AZ142">
        <f>AgLabour!AZ22*1000</f>
        <v>789000</v>
      </c>
      <c r="BA142">
        <f>AgLabour!BA22*1000</f>
        <v>819000</v>
      </c>
      <c r="BB142">
        <f>AgLabour!BB22*1000</f>
        <v>853000</v>
      </c>
      <c r="BC142">
        <f>AgLabour!BC22*1000</f>
        <v>885000</v>
      </c>
      <c r="BD142">
        <f t="shared" si="0"/>
        <v>1.5337004391457354</v>
      </c>
    </row>
    <row r="143" spans="1:56" x14ac:dyDescent="0.2">
      <c r="A143">
        <f>VLOOKUP(C143,SelectCntr!$A$2:$C$52,3,0)</f>
        <v>2</v>
      </c>
      <c r="B143" t="str">
        <f>AgLabour!B23</f>
        <v>Madagascar</v>
      </c>
      <c r="C143">
        <f>AgLabour!C23</f>
        <v>129</v>
      </c>
      <c r="D143" t="str">
        <f>AgLabour!D23</f>
        <v>Madagascar</v>
      </c>
      <c r="E143" t="str">
        <f>AgLabour!E23</f>
        <v>601</v>
      </c>
      <c r="F143" t="str">
        <f>AgLabour!F23</f>
        <v>Tot Ec Act A (1000)</v>
      </c>
      <c r="G143">
        <f>AgLabour!G23*1000</f>
        <v>2120743.0136986305</v>
      </c>
      <c r="H143">
        <f>AgLabour!H23*1000</f>
        <v>2164523.8356164386</v>
      </c>
      <c r="I143">
        <f>AgLabour!I23*1000</f>
        <v>2210931.506849315</v>
      </c>
      <c r="J143">
        <f>AgLabour!J23*1000</f>
        <v>2257339.1780821923</v>
      </c>
      <c r="K143">
        <f>AgLabour!K23*1000</f>
        <v>2305498.0821917811</v>
      </c>
      <c r="L143">
        <f>AgLabour!L23*1000</f>
        <v>2355408.219178082</v>
      </c>
      <c r="M143">
        <f>AgLabour!M23*1000</f>
        <v>2406193.9726027399</v>
      </c>
      <c r="N143">
        <f>AgLabour!N23*1000</f>
        <v>2458730.9589041099</v>
      </c>
      <c r="O143">
        <f>AgLabour!O23*1000</f>
        <v>2512143.5616438356</v>
      </c>
      <c r="P143">
        <f>AgLabour!P23*1000</f>
        <v>2567307.3972602743</v>
      </c>
      <c r="Q143">
        <f>AgLabour!Q23*1000</f>
        <v>2622471.2328767125</v>
      </c>
      <c r="R143">
        <f>AgLabour!R23*1000</f>
        <v>2679386.3013698631</v>
      </c>
      <c r="S143">
        <f>AgLabour!S23*1000</f>
        <v>2737176.98630137</v>
      </c>
      <c r="T143">
        <f>AgLabour!T23*1000</f>
        <v>2796718.9041095893</v>
      </c>
      <c r="U143">
        <f>AgLabour!U23*1000</f>
        <v>2858887.6712328768</v>
      </c>
      <c r="V143">
        <f>AgLabour!V23*1000</f>
        <v>2921932.0547945206</v>
      </c>
      <c r="W143">
        <f>AgLabour!W23*1000</f>
        <v>2986727.6712328768</v>
      </c>
      <c r="X143">
        <f>AgLabour!X23*1000</f>
        <v>3054150.1369863017</v>
      </c>
      <c r="Y143">
        <f>AgLabour!Y23*1000</f>
        <v>3124199.4520547944</v>
      </c>
      <c r="Z143">
        <f>AgLabour!Z23*1000</f>
        <v>3196000</v>
      </c>
      <c r="AA143">
        <f>AgLabour!AA23*1000</f>
        <v>3270000</v>
      </c>
      <c r="AB143">
        <f>AgLabour!AB23*1000</f>
        <v>3342000</v>
      </c>
      <c r="AC143">
        <f>AgLabour!AC23*1000</f>
        <v>3414000</v>
      </c>
      <c r="AD143">
        <f>AgLabour!AD23*1000</f>
        <v>3488000</v>
      </c>
      <c r="AE143">
        <f>AgLabour!AE23*1000</f>
        <v>3567000</v>
      </c>
      <c r="AF143">
        <f>AgLabour!AF23*1000</f>
        <v>3651000</v>
      </c>
      <c r="AG143">
        <f>AgLabour!AG23*1000</f>
        <v>3739000</v>
      </c>
      <c r="AH143">
        <f>AgLabour!AH23*1000</f>
        <v>3831000</v>
      </c>
      <c r="AI143">
        <f>AgLabour!AI23*1000</f>
        <v>3927000</v>
      </c>
      <c r="AJ143">
        <f>AgLabour!AJ23*1000</f>
        <v>4029000</v>
      </c>
      <c r="AK143">
        <f>AgLabour!AK23*1000</f>
        <v>4135000</v>
      </c>
      <c r="AL143">
        <f>AgLabour!AL23*1000</f>
        <v>4244000</v>
      </c>
      <c r="AM143">
        <f>AgLabour!AM23*1000</f>
        <v>4355000</v>
      </c>
      <c r="AN143">
        <f>AgLabour!AN23*1000</f>
        <v>4471000</v>
      </c>
      <c r="AO143">
        <f>AgLabour!AO23*1000</f>
        <v>4590000</v>
      </c>
      <c r="AP143">
        <f>AgLabour!AP23*1000</f>
        <v>4714000</v>
      </c>
      <c r="AQ143">
        <f>AgLabour!AQ23*1000</f>
        <v>4842000</v>
      </c>
      <c r="AR143">
        <f>AgLabour!AR23*1000</f>
        <v>4972000</v>
      </c>
      <c r="AS143">
        <f>AgLabour!AS23*1000</f>
        <v>5107000</v>
      </c>
      <c r="AT143">
        <f>AgLabour!AT23*1000</f>
        <v>5243000</v>
      </c>
      <c r="AU143">
        <f>AgLabour!AU23*1000</f>
        <v>5383000</v>
      </c>
      <c r="AV143">
        <f>AgLabour!AV23*1000</f>
        <v>5532000</v>
      </c>
      <c r="AW143">
        <f>AgLabour!AW23*1000</f>
        <v>5677000</v>
      </c>
      <c r="AX143">
        <f>AgLabour!AX23*1000</f>
        <v>6017000</v>
      </c>
      <c r="AY143">
        <f>AgLabour!AY23*1000</f>
        <v>6318000</v>
      </c>
      <c r="AZ143">
        <f>AgLabour!AZ23*1000</f>
        <v>6482000</v>
      </c>
      <c r="BA143">
        <f>AgLabour!BA23*1000</f>
        <v>6568000</v>
      </c>
      <c r="BB143">
        <f>AgLabour!BB23*1000</f>
        <v>6792000</v>
      </c>
      <c r="BC143">
        <f>AgLabour!BC23*1000</f>
        <v>7022000</v>
      </c>
      <c r="BD143">
        <f t="shared" si="0"/>
        <v>2.4720183758391467</v>
      </c>
    </row>
    <row r="144" spans="1:56" x14ac:dyDescent="0.2">
      <c r="A144">
        <f>VLOOKUP(C144,SelectCntr!$A$2:$C$52,3,0)</f>
        <v>3</v>
      </c>
      <c r="B144" t="str">
        <f>AgLabour!B24</f>
        <v>Malawi</v>
      </c>
      <c r="C144">
        <f>AgLabour!C24</f>
        <v>130</v>
      </c>
      <c r="D144" t="str">
        <f>AgLabour!D24</f>
        <v>Malawi</v>
      </c>
      <c r="E144" t="str">
        <f>AgLabour!E24</f>
        <v>601</v>
      </c>
      <c r="F144" t="str">
        <f>AgLabour!F24</f>
        <v>Tot Ec Act A (1000)</v>
      </c>
      <c r="G144">
        <f>AgLabour!G24*1000</f>
        <v>1681129.7040555354</v>
      </c>
      <c r="H144">
        <f>AgLabour!H24*1000</f>
        <v>1710639.3861892582</v>
      </c>
      <c r="I144">
        <f>AgLabour!I24*1000</f>
        <v>1741071.24588966</v>
      </c>
      <c r="J144">
        <f>AgLabour!J24*1000</f>
        <v>1773347.4607234197</v>
      </c>
      <c r="K144">
        <f>AgLabour!K24*1000</f>
        <v>1805623.6755571791</v>
      </c>
      <c r="L144">
        <f>AgLabour!L24*1000</f>
        <v>1838822.0679576178</v>
      </c>
      <c r="M144">
        <f>AgLabour!M24*1000</f>
        <v>1872942.637924735</v>
      </c>
      <c r="N144">
        <f>AgLabour!N24*1000</f>
        <v>1908907.5630252101</v>
      </c>
      <c r="O144">
        <f>AgLabour!O24*1000</f>
        <v>1947639.0208257216</v>
      </c>
      <c r="P144">
        <f>AgLabour!P24*1000</f>
        <v>1990059.1888929484</v>
      </c>
      <c r="Q144">
        <f>AgLabour!Q24*1000</f>
        <v>2032479.3569601753</v>
      </c>
      <c r="R144">
        <f>AgLabour!R24*1000</f>
        <v>2078588.2352941176</v>
      </c>
      <c r="S144">
        <f>AgLabour!S24*1000</f>
        <v>2127463.6463280963</v>
      </c>
      <c r="T144">
        <f>AgLabour!T24*1000</f>
        <v>2178183.4124954329</v>
      </c>
      <c r="U144">
        <f>AgLabour!U24*1000</f>
        <v>2231669.7113628061</v>
      </c>
      <c r="V144">
        <f>AgLabour!V24*1000</f>
        <v>2288844.7204968943</v>
      </c>
      <c r="W144">
        <f>AgLabour!W24*1000</f>
        <v>2348786.2623310192</v>
      </c>
      <c r="X144">
        <f>AgLabour!X24*1000</f>
        <v>2409649.9817318232</v>
      </c>
      <c r="Y144">
        <f>AgLabour!Y24*1000</f>
        <v>2468669.3459992693</v>
      </c>
      <c r="Z144">
        <f>AgLabour!Z24*1000</f>
        <v>2524000</v>
      </c>
      <c r="AA144">
        <f>AgLabour!AA24*1000</f>
        <v>2591000</v>
      </c>
      <c r="AB144">
        <f>AgLabour!AB24*1000</f>
        <v>2650000</v>
      </c>
      <c r="AC144">
        <f>AgLabour!AC24*1000</f>
        <v>2714000</v>
      </c>
      <c r="AD144">
        <f>AgLabour!AD24*1000</f>
        <v>2728000</v>
      </c>
      <c r="AE144">
        <f>AgLabour!AE24*1000</f>
        <v>2759000</v>
      </c>
      <c r="AF144">
        <f>AgLabour!AF24*1000</f>
        <v>2812000</v>
      </c>
      <c r="AG144">
        <f>AgLabour!AG24*1000</f>
        <v>2879000</v>
      </c>
      <c r="AH144">
        <f>AgLabour!AH24*1000</f>
        <v>3068000</v>
      </c>
      <c r="AI144">
        <f>AgLabour!AI24*1000</f>
        <v>3241000</v>
      </c>
      <c r="AJ144">
        <f>AgLabour!AJ24*1000</f>
        <v>3377000</v>
      </c>
      <c r="AK144">
        <f>AgLabour!AK24*1000</f>
        <v>3458000</v>
      </c>
      <c r="AL144">
        <f>AgLabour!AL24*1000</f>
        <v>3500000</v>
      </c>
      <c r="AM144">
        <f>AgLabour!AM24*1000</f>
        <v>3519000</v>
      </c>
      <c r="AN144">
        <f>AgLabour!AN24*1000</f>
        <v>3536000</v>
      </c>
      <c r="AO144">
        <f>AgLabour!AO24*1000</f>
        <v>3566000</v>
      </c>
      <c r="AP144">
        <f>AgLabour!AP24*1000</f>
        <v>3615000</v>
      </c>
      <c r="AQ144">
        <f>AgLabour!AQ24*1000</f>
        <v>3677000</v>
      </c>
      <c r="AR144">
        <f>AgLabour!AR24*1000</f>
        <v>3749000</v>
      </c>
      <c r="AS144">
        <f>AgLabour!AS24*1000</f>
        <v>3829000</v>
      </c>
      <c r="AT144">
        <f>AgLabour!AT24*1000</f>
        <v>3907000</v>
      </c>
      <c r="AU144">
        <f>AgLabour!AU24*1000</f>
        <v>3982000</v>
      </c>
      <c r="AV144">
        <f>AgLabour!AV24*1000</f>
        <v>4054000</v>
      </c>
      <c r="AW144">
        <f>AgLabour!AW24*1000</f>
        <v>4127000</v>
      </c>
      <c r="AX144">
        <f>AgLabour!AX24*1000</f>
        <v>4206000</v>
      </c>
      <c r="AY144">
        <f>AgLabour!AY24*1000</f>
        <v>4294000</v>
      </c>
      <c r="AZ144">
        <f>AgLabour!AZ24*1000</f>
        <v>4390000</v>
      </c>
      <c r="BA144">
        <f>AgLabour!BA24*1000</f>
        <v>4511000</v>
      </c>
      <c r="BB144">
        <f>AgLabour!BB24*1000</f>
        <v>4635000</v>
      </c>
      <c r="BC144">
        <f>AgLabour!BC24*1000</f>
        <v>4767000</v>
      </c>
      <c r="BD144">
        <f t="shared" si="0"/>
        <v>2.2456103319735021</v>
      </c>
    </row>
    <row r="145" spans="1:56" x14ac:dyDescent="0.2">
      <c r="A145">
        <f>VLOOKUP(C145,SelectCntr!$A$2:$C$52,3,0)</f>
        <v>1</v>
      </c>
      <c r="B145" t="str">
        <f>AgLabour!B25</f>
        <v>Mali</v>
      </c>
      <c r="C145">
        <f>AgLabour!C25</f>
        <v>133</v>
      </c>
      <c r="D145" t="str">
        <f>AgLabour!D25</f>
        <v>Mali</v>
      </c>
      <c r="E145" t="str">
        <f>AgLabour!E25</f>
        <v>601</v>
      </c>
      <c r="F145" t="str">
        <f>AgLabour!F25</f>
        <v>Tot Ec Act A (1000)</v>
      </c>
      <c r="G145">
        <f>AgLabour!G25*1000</f>
        <v>1335516.6846071044</v>
      </c>
      <c r="H145">
        <f>AgLabour!H25*1000</f>
        <v>1354300.3229278794</v>
      </c>
      <c r="I145">
        <f>AgLabour!I25*1000</f>
        <v>1373710.0825260135</v>
      </c>
      <c r="J145">
        <f>AgLabour!J25*1000</f>
        <v>1393745.9634015069</v>
      </c>
      <c r="K145">
        <f>AgLabour!K25*1000</f>
        <v>1413781.8442770003</v>
      </c>
      <c r="L145">
        <f>AgLabour!L25*1000</f>
        <v>1434443.8464298528</v>
      </c>
      <c r="M145">
        <f>AgLabour!M25*1000</f>
        <v>1455731.9698600646</v>
      </c>
      <c r="N145">
        <f>AgLabour!N25*1000</f>
        <v>1478272.3358449945</v>
      </c>
      <c r="O145">
        <f>AgLabour!O25*1000</f>
        <v>1501438.8231072838</v>
      </c>
      <c r="P145">
        <f>AgLabour!P25*1000</f>
        <v>1526483.6742016505</v>
      </c>
      <c r="Q145">
        <f>AgLabour!Q25*1000</f>
        <v>1547145.676354503</v>
      </c>
      <c r="R145">
        <f>AgLabour!R25*1000</f>
        <v>1569059.9210620739</v>
      </c>
      <c r="S145">
        <f>AgLabour!S25*1000</f>
        <v>1591600.2870470041</v>
      </c>
      <c r="T145">
        <f>AgLabour!T25*1000</f>
        <v>1614140.6530319338</v>
      </c>
      <c r="U145">
        <f>AgLabour!U25*1000</f>
        <v>1636681.019016864</v>
      </c>
      <c r="V145">
        <f>AgLabour!V25*1000</f>
        <v>1658595.2637244349</v>
      </c>
      <c r="W145">
        <f>AgLabour!W25*1000</f>
        <v>1679883.3871546465</v>
      </c>
      <c r="X145">
        <f>AgLabour!X25*1000</f>
        <v>1701171.5105848582</v>
      </c>
      <c r="Y145">
        <f>AgLabour!Y25*1000</f>
        <v>1723085.7552924291</v>
      </c>
      <c r="Z145">
        <f>AgLabour!Z25*1000</f>
        <v>1745000</v>
      </c>
      <c r="AA145">
        <f>AgLabour!AA25*1000</f>
        <v>1769000</v>
      </c>
      <c r="AB145">
        <f>AgLabour!AB25*1000</f>
        <v>1796000</v>
      </c>
      <c r="AC145">
        <f>AgLabour!AC25*1000</f>
        <v>1818000</v>
      </c>
      <c r="AD145">
        <f>AgLabour!AD25*1000</f>
        <v>1840000</v>
      </c>
      <c r="AE145">
        <f>AgLabour!AE25*1000</f>
        <v>1865000</v>
      </c>
      <c r="AF145">
        <f>AgLabour!AF25*1000</f>
        <v>1880000</v>
      </c>
      <c r="AG145">
        <f>AgLabour!AG25*1000</f>
        <v>1896000</v>
      </c>
      <c r="AH145">
        <f>AgLabour!AH25*1000</f>
        <v>1911000</v>
      </c>
      <c r="AI145">
        <f>AgLabour!AI25*1000</f>
        <v>1929000</v>
      </c>
      <c r="AJ145">
        <f>AgLabour!AJ25*1000</f>
        <v>1953000</v>
      </c>
      <c r="AK145">
        <f>AgLabour!AK25*1000</f>
        <v>1983000</v>
      </c>
      <c r="AL145">
        <f>AgLabour!AL25*1000</f>
        <v>2016000</v>
      </c>
      <c r="AM145">
        <f>AgLabour!AM25*1000</f>
        <v>2058000</v>
      </c>
      <c r="AN145">
        <f>AgLabour!AN25*1000</f>
        <v>2100000</v>
      </c>
      <c r="AO145">
        <f>AgLabour!AO25*1000</f>
        <v>2141000</v>
      </c>
      <c r="AP145">
        <f>AgLabour!AP25*1000</f>
        <v>2184000</v>
      </c>
      <c r="AQ145">
        <f>AgLabour!AQ25*1000</f>
        <v>2226000</v>
      </c>
      <c r="AR145">
        <f>AgLabour!AR25*1000</f>
        <v>2271000</v>
      </c>
      <c r="AS145">
        <f>AgLabour!AS25*1000</f>
        <v>2320000</v>
      </c>
      <c r="AT145">
        <f>AgLabour!AT25*1000</f>
        <v>2376000</v>
      </c>
      <c r="AU145">
        <f>AgLabour!AU25*1000</f>
        <v>2427000</v>
      </c>
      <c r="AV145">
        <f>AgLabour!AV25*1000</f>
        <v>2491000</v>
      </c>
      <c r="AW145">
        <f>AgLabour!AW25*1000</f>
        <v>2559000</v>
      </c>
      <c r="AX145">
        <f>AgLabour!AX25*1000</f>
        <v>2631000</v>
      </c>
      <c r="AY145">
        <f>AgLabour!AY25*1000</f>
        <v>2700000</v>
      </c>
      <c r="AZ145">
        <f>AgLabour!AZ25*1000</f>
        <v>2771000</v>
      </c>
      <c r="BA145">
        <f>AgLabour!BA25*1000</f>
        <v>2844000</v>
      </c>
      <c r="BB145">
        <f>AgLabour!BB25*1000</f>
        <v>2911000</v>
      </c>
      <c r="BC145">
        <f>AgLabour!BC25*1000</f>
        <v>2978000</v>
      </c>
      <c r="BD145">
        <f t="shared" si="0"/>
        <v>1.5692665371698888</v>
      </c>
    </row>
    <row r="146" spans="1:56" x14ac:dyDescent="0.2">
      <c r="A146">
        <f>VLOOKUP(C146,SelectCntr!$A$2:$C$52,3,0)</f>
        <v>1</v>
      </c>
      <c r="B146" t="str">
        <f>AgLabour!B26</f>
        <v>Mauritania</v>
      </c>
      <c r="C146">
        <f>AgLabour!C26</f>
        <v>136</v>
      </c>
      <c r="D146" t="str">
        <f>AgLabour!D26</f>
        <v>Mauritania</v>
      </c>
      <c r="E146" t="str">
        <f>AgLabour!E26</f>
        <v>601</v>
      </c>
      <c r="F146" t="str">
        <f>AgLabour!F26</f>
        <v>Tot Ec Act A (1000)</v>
      </c>
      <c r="G146">
        <f>AgLabour!G26*1000</f>
        <v>356670.58823529416</v>
      </c>
      <c r="H146">
        <f>AgLabour!H26*1000</f>
        <v>361694.1176470588</v>
      </c>
      <c r="I146">
        <f>AgLabour!I26*1000</f>
        <v>365880.39215686271</v>
      </c>
      <c r="J146">
        <f>AgLabour!J26*1000</f>
        <v>370066.66666666669</v>
      </c>
      <c r="K146">
        <f>AgLabour!K26*1000</f>
        <v>375090.19607843139</v>
      </c>
      <c r="L146">
        <f>AgLabour!L26*1000</f>
        <v>380113.72549019608</v>
      </c>
      <c r="M146">
        <f>AgLabour!M26*1000</f>
        <v>384300</v>
      </c>
      <c r="N146">
        <f>AgLabour!N26*1000</f>
        <v>389323.5294117647</v>
      </c>
      <c r="O146">
        <f>AgLabour!O26*1000</f>
        <v>394347.05882352946</v>
      </c>
      <c r="P146">
        <f>AgLabour!P26*1000</f>
        <v>399370.5882352941</v>
      </c>
      <c r="Q146">
        <f>AgLabour!Q26*1000</f>
        <v>402719.60784313729</v>
      </c>
      <c r="R146">
        <f>AgLabour!R26*1000</f>
        <v>406068.62745098036</v>
      </c>
      <c r="S146">
        <f>AgLabour!S26*1000</f>
        <v>408580.39215686271</v>
      </c>
      <c r="T146">
        <f>AgLabour!T26*1000</f>
        <v>411929.4117647059</v>
      </c>
      <c r="U146">
        <f>AgLabour!U26*1000</f>
        <v>414441.17647058825</v>
      </c>
      <c r="V146">
        <f>AgLabour!V26*1000</f>
        <v>416952.9411764706</v>
      </c>
      <c r="W146">
        <f>AgLabour!W26*1000</f>
        <v>419464.70588235295</v>
      </c>
      <c r="X146">
        <f>AgLabour!X26*1000</f>
        <v>421976.4705882353</v>
      </c>
      <c r="Y146">
        <f>AgLabour!Y26*1000</f>
        <v>424488.23529411765</v>
      </c>
      <c r="Z146">
        <f>AgLabour!Z26*1000</f>
        <v>427000</v>
      </c>
      <c r="AA146">
        <f>AgLabour!AA26*1000</f>
        <v>429000</v>
      </c>
      <c r="AB146">
        <f>AgLabour!AB26*1000</f>
        <v>432000</v>
      </c>
      <c r="AC146">
        <f>AgLabour!AC26*1000</f>
        <v>434000</v>
      </c>
      <c r="AD146">
        <f>AgLabour!AD26*1000</f>
        <v>436000</v>
      </c>
      <c r="AE146">
        <f>AgLabour!AE26*1000</f>
        <v>437000</v>
      </c>
      <c r="AF146">
        <f>AgLabour!AF26*1000</f>
        <v>437000</v>
      </c>
      <c r="AG146">
        <f>AgLabour!AG26*1000</f>
        <v>437000</v>
      </c>
      <c r="AH146">
        <f>AgLabour!AH26*1000</f>
        <v>437000</v>
      </c>
      <c r="AI146">
        <f>AgLabour!AI26*1000</f>
        <v>436000</v>
      </c>
      <c r="AJ146">
        <f>AgLabour!AJ26*1000</f>
        <v>435000</v>
      </c>
      <c r="AK146">
        <f>AgLabour!AK26*1000</f>
        <v>447000</v>
      </c>
      <c r="AL146">
        <f>AgLabour!AL26*1000</f>
        <v>459000</v>
      </c>
      <c r="AM146">
        <f>AgLabour!AM26*1000</f>
        <v>471000</v>
      </c>
      <c r="AN146">
        <f>AgLabour!AN26*1000</f>
        <v>483000</v>
      </c>
      <c r="AO146">
        <f>AgLabour!AO26*1000</f>
        <v>496000</v>
      </c>
      <c r="AP146">
        <f>AgLabour!AP26*1000</f>
        <v>510000</v>
      </c>
      <c r="AQ146">
        <f>AgLabour!AQ26*1000</f>
        <v>524000</v>
      </c>
      <c r="AR146">
        <f>AgLabour!AR26*1000</f>
        <v>539000</v>
      </c>
      <c r="AS146">
        <f>AgLabour!AS26*1000</f>
        <v>554000</v>
      </c>
      <c r="AT146">
        <f>AgLabour!AT26*1000</f>
        <v>570000</v>
      </c>
      <c r="AU146">
        <f>AgLabour!AU26*1000</f>
        <v>586000</v>
      </c>
      <c r="AV146">
        <f>AgLabour!AV26*1000</f>
        <v>602000</v>
      </c>
      <c r="AW146">
        <f>AgLabour!AW26*1000</f>
        <v>620000</v>
      </c>
      <c r="AX146">
        <f>AgLabour!AX26*1000</f>
        <v>638000</v>
      </c>
      <c r="AY146">
        <f>AgLabour!AY26*1000</f>
        <v>656000</v>
      </c>
      <c r="AZ146">
        <f>AgLabour!AZ26*1000</f>
        <v>674000</v>
      </c>
      <c r="BA146">
        <f>AgLabour!BA26*1000</f>
        <v>690000</v>
      </c>
      <c r="BB146">
        <f>AgLabour!BB26*1000</f>
        <v>708000</v>
      </c>
      <c r="BC146">
        <f>AgLabour!BC26*1000</f>
        <v>726000</v>
      </c>
      <c r="BD146">
        <f t="shared" si="0"/>
        <v>1.2981413865495561</v>
      </c>
    </row>
    <row r="147" spans="1:56" x14ac:dyDescent="0.2">
      <c r="A147">
        <f>VLOOKUP(C147,SelectCntr!$A$2:$C$52,3,0)</f>
        <v>3</v>
      </c>
      <c r="B147" t="str">
        <f>AgLabour!B27</f>
        <v>Mauritius</v>
      </c>
      <c r="C147">
        <f>AgLabour!C27</f>
        <v>137</v>
      </c>
      <c r="D147" t="str">
        <f>AgLabour!D27</f>
        <v>Mauritius</v>
      </c>
      <c r="E147" t="str">
        <f>AgLabour!E27</f>
        <v>601</v>
      </c>
      <c r="F147" t="str">
        <f>AgLabour!F27</f>
        <v>Tot Ec Act A (1000)</v>
      </c>
      <c r="G147">
        <f>AgLabour!G27*1000</f>
        <v>84946.236559139783</v>
      </c>
      <c r="H147">
        <f>AgLabour!H27*1000</f>
        <v>86021.505376344081</v>
      </c>
      <c r="I147">
        <f>AgLabour!I27*1000</f>
        <v>88172.043010752692</v>
      </c>
      <c r="J147">
        <f>AgLabour!J27*1000</f>
        <v>89247.311827956975</v>
      </c>
      <c r="K147">
        <f>AgLabour!K27*1000</f>
        <v>90322.580645161288</v>
      </c>
      <c r="L147">
        <f>AgLabour!L27*1000</f>
        <v>90322.580645161288</v>
      </c>
      <c r="M147">
        <f>AgLabour!M27*1000</f>
        <v>91397.849462365586</v>
      </c>
      <c r="N147">
        <f>AgLabour!N27*1000</f>
        <v>91397.849462365586</v>
      </c>
      <c r="O147">
        <f>AgLabour!O27*1000</f>
        <v>92473.118279569884</v>
      </c>
      <c r="P147">
        <f>AgLabour!P27*1000</f>
        <v>92473.118279569884</v>
      </c>
      <c r="Q147">
        <f>AgLabour!Q27*1000</f>
        <v>93548.387096774197</v>
      </c>
      <c r="R147">
        <f>AgLabour!R27*1000</f>
        <v>93548.387096774197</v>
      </c>
      <c r="S147">
        <f>AgLabour!S27*1000</f>
        <v>94623.655913978495</v>
      </c>
      <c r="T147">
        <f>AgLabour!T27*1000</f>
        <v>95698.924731182778</v>
      </c>
      <c r="U147">
        <f>AgLabour!U27*1000</f>
        <v>96774.193548387091</v>
      </c>
      <c r="V147">
        <f>AgLabour!V27*1000</f>
        <v>96774.193548387091</v>
      </c>
      <c r="W147">
        <f>AgLabour!W27*1000</f>
        <v>97849.462365591389</v>
      </c>
      <c r="X147">
        <f>AgLabour!X27*1000</f>
        <v>98924.731182795702</v>
      </c>
      <c r="Y147">
        <f>AgLabour!Y27*1000</f>
        <v>100000</v>
      </c>
      <c r="Z147">
        <f>AgLabour!Z27*1000</f>
        <v>100000</v>
      </c>
      <c r="AA147">
        <f>AgLabour!AA27*1000</f>
        <v>99000</v>
      </c>
      <c r="AB147">
        <f>AgLabour!AB27*1000</f>
        <v>97000</v>
      </c>
      <c r="AC147">
        <f>AgLabour!AC27*1000</f>
        <v>94000</v>
      </c>
      <c r="AD147">
        <f>AgLabour!AD27*1000</f>
        <v>92000</v>
      </c>
      <c r="AE147">
        <f>AgLabour!AE27*1000</f>
        <v>90000</v>
      </c>
      <c r="AF147">
        <f>AgLabour!AF27*1000</f>
        <v>89000</v>
      </c>
      <c r="AG147">
        <f>AgLabour!AG27*1000</f>
        <v>86000</v>
      </c>
      <c r="AH147">
        <f>AgLabour!AH27*1000</f>
        <v>84000</v>
      </c>
      <c r="AI147">
        <f>AgLabour!AI27*1000</f>
        <v>81000</v>
      </c>
      <c r="AJ147">
        <f>AgLabour!AJ27*1000</f>
        <v>75000</v>
      </c>
      <c r="AK147">
        <f>AgLabour!AK27*1000</f>
        <v>75000</v>
      </c>
      <c r="AL147">
        <f>AgLabour!AL27*1000</f>
        <v>74000</v>
      </c>
      <c r="AM147">
        <f>AgLabour!AM27*1000</f>
        <v>74000</v>
      </c>
      <c r="AN147">
        <f>AgLabour!AN27*1000</f>
        <v>73000</v>
      </c>
      <c r="AO147">
        <f>AgLabour!AO27*1000</f>
        <v>69000</v>
      </c>
      <c r="AP147">
        <f>AgLabour!AP27*1000</f>
        <v>68000</v>
      </c>
      <c r="AQ147">
        <f>AgLabour!AQ27*1000</f>
        <v>66000</v>
      </c>
      <c r="AR147">
        <f>AgLabour!AR27*1000</f>
        <v>65000</v>
      </c>
      <c r="AS147">
        <f>AgLabour!AS27*1000</f>
        <v>64000</v>
      </c>
      <c r="AT147">
        <f>AgLabour!AT27*1000</f>
        <v>63000</v>
      </c>
      <c r="AU147">
        <f>AgLabour!AU27*1000</f>
        <v>62000</v>
      </c>
      <c r="AV147">
        <f>AgLabour!AV27*1000</f>
        <v>63000</v>
      </c>
      <c r="AW147">
        <f>AgLabour!AW27*1000</f>
        <v>61000</v>
      </c>
      <c r="AX147">
        <f>AgLabour!AX27*1000</f>
        <v>56000</v>
      </c>
      <c r="AY147">
        <f>AgLabour!AY27*1000</f>
        <v>55000</v>
      </c>
      <c r="AZ147">
        <f>AgLabour!AZ27*1000</f>
        <v>54000</v>
      </c>
      <c r="BA147">
        <f>AgLabour!BA27*1000</f>
        <v>53000</v>
      </c>
      <c r="BB147">
        <f>AgLabour!BB27*1000</f>
        <v>51000</v>
      </c>
      <c r="BC147">
        <f>AgLabour!BC27*1000</f>
        <v>50000</v>
      </c>
      <c r="BD147">
        <f t="shared" si="0"/>
        <v>-1.2591438782212916</v>
      </c>
    </row>
    <row r="148" spans="1:56" x14ac:dyDescent="0.2">
      <c r="A148">
        <f>VLOOKUP(C148,SelectCntr!$A$2:$C$52,3,0)</f>
        <v>3</v>
      </c>
      <c r="B148" t="str">
        <f>AgLabour!B28</f>
        <v>Mozambique</v>
      </c>
      <c r="C148">
        <f>AgLabour!C28</f>
        <v>144</v>
      </c>
      <c r="D148" t="str">
        <f>AgLabour!D28</f>
        <v>Mozambique</v>
      </c>
      <c r="E148" t="str">
        <f>AgLabour!E28</f>
        <v>601</v>
      </c>
      <c r="F148" t="str">
        <f>AgLabour!F28</f>
        <v>Tot Ec Act A (1000)</v>
      </c>
      <c r="G148">
        <f>AgLabour!G28*1000</f>
        <v>3513191.087344029</v>
      </c>
      <c r="H148">
        <f>AgLabour!H28*1000</f>
        <v>3568112.8342245989</v>
      </c>
      <c r="I148">
        <f>AgLabour!I28*1000</f>
        <v>3625735.6506238864</v>
      </c>
      <c r="J148">
        <f>AgLabour!J28*1000</f>
        <v>3684258.823529412</v>
      </c>
      <c r="K148">
        <f>AgLabour!K28*1000</f>
        <v>3745483.0659536542</v>
      </c>
      <c r="L148">
        <f>AgLabour!L28*1000</f>
        <v>3808508.0213903743</v>
      </c>
      <c r="M148">
        <f>AgLabour!M28*1000</f>
        <v>3874234.0463458113</v>
      </c>
      <c r="N148">
        <f>AgLabour!N28*1000</f>
        <v>3940860.4278074866</v>
      </c>
      <c r="O148">
        <f>AgLabour!O28*1000</f>
        <v>4010187.8787878789</v>
      </c>
      <c r="P148">
        <f>AgLabour!P28*1000</f>
        <v>4081316.042780749</v>
      </c>
      <c r="Q148">
        <f>AgLabour!Q28*1000</f>
        <v>4156945.9893048136</v>
      </c>
      <c r="R148">
        <f>AgLabour!R28*1000</f>
        <v>4234376.648841355</v>
      </c>
      <c r="S148">
        <f>AgLabour!S28*1000</f>
        <v>4315408.7344028521</v>
      </c>
      <c r="T148">
        <f>AgLabour!T28*1000</f>
        <v>4403643.6720142597</v>
      </c>
      <c r="U148">
        <f>AgLabour!U28*1000</f>
        <v>4499981.8181818184</v>
      </c>
      <c r="V148">
        <f>AgLabour!V28*1000</f>
        <v>4605323.5294117648</v>
      </c>
      <c r="W148">
        <f>AgLabour!W28*1000</f>
        <v>4716067.3796791444</v>
      </c>
      <c r="X148">
        <f>AgLabour!X28*1000</f>
        <v>4831313.0124777183</v>
      </c>
      <c r="Y148">
        <f>AgLabour!Y28*1000</f>
        <v>4943857.5757575762</v>
      </c>
      <c r="Z148">
        <f>AgLabour!Z28*1000</f>
        <v>5051000</v>
      </c>
      <c r="AA148">
        <f>AgLabour!AA28*1000</f>
        <v>5156000</v>
      </c>
      <c r="AB148">
        <f>AgLabour!AB28*1000</f>
        <v>5255000</v>
      </c>
      <c r="AC148">
        <f>AgLabour!AC28*1000</f>
        <v>5336000</v>
      </c>
      <c r="AD148">
        <f>AgLabour!AD28*1000</f>
        <v>5385000</v>
      </c>
      <c r="AE148">
        <f>AgLabour!AE28*1000</f>
        <v>5394000</v>
      </c>
      <c r="AF148">
        <f>AgLabour!AF28*1000</f>
        <v>5354000</v>
      </c>
      <c r="AG148">
        <f>AgLabour!AG28*1000</f>
        <v>5276000</v>
      </c>
      <c r="AH148">
        <f>AgLabour!AH28*1000</f>
        <v>5196000</v>
      </c>
      <c r="AI148">
        <f>AgLabour!AI28*1000</f>
        <v>5162000</v>
      </c>
      <c r="AJ148">
        <f>AgLabour!AJ28*1000</f>
        <v>5209000</v>
      </c>
      <c r="AK148">
        <f>AgLabour!AK28*1000</f>
        <v>5345000</v>
      </c>
      <c r="AL148">
        <f>AgLabour!AL28*1000</f>
        <v>5558000</v>
      </c>
      <c r="AM148">
        <f>AgLabour!AM28*1000</f>
        <v>5817000</v>
      </c>
      <c r="AN148">
        <f>AgLabour!AN28*1000</f>
        <v>6076000</v>
      </c>
      <c r="AO148">
        <f>AgLabour!AO28*1000</f>
        <v>6303000</v>
      </c>
      <c r="AP148">
        <f>AgLabour!AP28*1000</f>
        <v>6489000</v>
      </c>
      <c r="AQ148">
        <f>AgLabour!AQ28*1000</f>
        <v>6643000</v>
      </c>
      <c r="AR148">
        <f>AgLabour!AR28*1000</f>
        <v>6790000</v>
      </c>
      <c r="AS148">
        <f>AgLabour!AS28*1000</f>
        <v>6936000</v>
      </c>
      <c r="AT148">
        <f>AgLabour!AT28*1000</f>
        <v>7092000</v>
      </c>
      <c r="AU148">
        <f>AgLabour!AU28*1000</f>
        <v>7240000</v>
      </c>
      <c r="AV148">
        <f>AgLabour!AV28*1000</f>
        <v>7402000</v>
      </c>
      <c r="AW148">
        <f>AgLabour!AW28*1000</f>
        <v>7561000</v>
      </c>
      <c r="AX148">
        <f>AgLabour!AX28*1000</f>
        <v>7716000</v>
      </c>
      <c r="AY148">
        <f>AgLabour!AY28*1000</f>
        <v>7868000</v>
      </c>
      <c r="AZ148">
        <f>AgLabour!AZ28*1000</f>
        <v>8019000</v>
      </c>
      <c r="BA148">
        <f>AgLabour!BA28*1000</f>
        <v>8178000</v>
      </c>
      <c r="BB148">
        <f>AgLabour!BB28*1000</f>
        <v>8337000</v>
      </c>
      <c r="BC148">
        <f>AgLabour!BC28*1000</f>
        <v>8502000</v>
      </c>
      <c r="BD148">
        <f t="shared" si="0"/>
        <v>1.8074081681421328</v>
      </c>
    </row>
    <row r="149" spans="1:56" x14ac:dyDescent="0.2">
      <c r="A149">
        <f>VLOOKUP(C149,SelectCntr!$A$2:$C$52,3,0)</f>
        <v>3</v>
      </c>
      <c r="B149" t="str">
        <f>AgLabour!B29</f>
        <v>Namibia</v>
      </c>
      <c r="C149">
        <f>AgLabour!C29</f>
        <v>147</v>
      </c>
      <c r="D149" t="str">
        <f>AgLabour!D29</f>
        <v>Namibia</v>
      </c>
      <c r="E149" t="str">
        <f>AgLabour!E29</f>
        <v>601</v>
      </c>
      <c r="F149" t="str">
        <f>AgLabour!F29</f>
        <v>Tot Ec Act A (1000)</v>
      </c>
      <c r="G149">
        <f>AgLabour!G29*1000</f>
        <v>157760.86956521741</v>
      </c>
      <c r="H149">
        <f>AgLabour!H29*1000</f>
        <v>159300</v>
      </c>
      <c r="I149">
        <f>AgLabour!I29*1000</f>
        <v>160839.13043478262</v>
      </c>
      <c r="J149">
        <f>AgLabour!J29*1000</f>
        <v>162378.26086956522</v>
      </c>
      <c r="K149">
        <f>AgLabour!K29*1000</f>
        <v>163917.39130434784</v>
      </c>
      <c r="L149">
        <f>AgLabour!L29*1000</f>
        <v>165456.52173913043</v>
      </c>
      <c r="M149">
        <f>AgLabour!M29*1000</f>
        <v>166995.65217391305</v>
      </c>
      <c r="N149">
        <f>AgLabour!N29*1000</f>
        <v>168534.78260869565</v>
      </c>
      <c r="O149">
        <f>AgLabour!O29*1000</f>
        <v>170073.91304347827</v>
      </c>
      <c r="P149">
        <f>AgLabour!P29*1000</f>
        <v>171613.04347826086</v>
      </c>
      <c r="Q149">
        <f>AgLabour!Q29*1000</f>
        <v>173152.17391304346</v>
      </c>
      <c r="R149">
        <f>AgLabour!R29*1000</f>
        <v>174691.30434782608</v>
      </c>
      <c r="S149">
        <f>AgLabour!S29*1000</f>
        <v>176230.43478260867</v>
      </c>
      <c r="T149">
        <f>AgLabour!T29*1000</f>
        <v>177769.56521739133</v>
      </c>
      <c r="U149">
        <f>AgLabour!U29*1000</f>
        <v>178539.13043478259</v>
      </c>
      <c r="V149">
        <f>AgLabour!V29*1000</f>
        <v>178539.13043478259</v>
      </c>
      <c r="W149">
        <f>AgLabour!W29*1000</f>
        <v>178539.13043478259</v>
      </c>
      <c r="X149">
        <f>AgLabour!X29*1000</f>
        <v>177769.56521739133</v>
      </c>
      <c r="Y149">
        <f>AgLabour!Y29*1000</f>
        <v>177769.56521739133</v>
      </c>
      <c r="Z149">
        <f>AgLabour!Z29*1000</f>
        <v>177000</v>
      </c>
      <c r="AA149">
        <f>AgLabour!AA29*1000</f>
        <v>177000</v>
      </c>
      <c r="AB149">
        <f>AgLabour!AB29*1000</f>
        <v>178000</v>
      </c>
      <c r="AC149">
        <f>AgLabour!AC29*1000</f>
        <v>179000</v>
      </c>
      <c r="AD149">
        <f>AgLabour!AD29*1000</f>
        <v>181000</v>
      </c>
      <c r="AE149">
        <f>AgLabour!AE29*1000</f>
        <v>184000</v>
      </c>
      <c r="AF149">
        <f>AgLabour!AF29*1000</f>
        <v>190000</v>
      </c>
      <c r="AG149">
        <f>AgLabour!AG29*1000</f>
        <v>197000</v>
      </c>
      <c r="AH149">
        <f>AgLabour!AH29*1000</f>
        <v>204000</v>
      </c>
      <c r="AI149">
        <f>AgLabour!AI29*1000</f>
        <v>212000</v>
      </c>
      <c r="AJ149">
        <f>AgLabour!AJ29*1000</f>
        <v>219000</v>
      </c>
      <c r="AK149">
        <f>AgLabour!AK29*1000</f>
        <v>224000</v>
      </c>
      <c r="AL149">
        <f>AgLabour!AL29*1000</f>
        <v>227000</v>
      </c>
      <c r="AM149">
        <f>AgLabour!AM29*1000</f>
        <v>231000</v>
      </c>
      <c r="AN149">
        <f>AgLabour!AN29*1000</f>
        <v>234000</v>
      </c>
      <c r="AO149">
        <f>AgLabour!AO29*1000</f>
        <v>234000</v>
      </c>
      <c r="AP149">
        <f>AgLabour!AP29*1000</f>
        <v>235000</v>
      </c>
      <c r="AQ149">
        <f>AgLabour!AQ29*1000</f>
        <v>237000</v>
      </c>
      <c r="AR149">
        <f>AgLabour!AR29*1000</f>
        <v>243000</v>
      </c>
      <c r="AS149">
        <f>AgLabour!AS29*1000</f>
        <v>248000</v>
      </c>
      <c r="AT149">
        <f>AgLabour!AT29*1000</f>
        <v>253000</v>
      </c>
      <c r="AU149">
        <f>AgLabour!AU29*1000</f>
        <v>254000</v>
      </c>
      <c r="AV149">
        <f>AgLabour!AV29*1000</f>
        <v>255000</v>
      </c>
      <c r="AW149">
        <f>AgLabour!AW29*1000</f>
        <v>255000</v>
      </c>
      <c r="AX149">
        <f>AgLabour!AX29*1000</f>
        <v>255000</v>
      </c>
      <c r="AY149">
        <f>AgLabour!AY29*1000</f>
        <v>255000</v>
      </c>
      <c r="AZ149">
        <f>AgLabour!AZ29*1000</f>
        <v>256000</v>
      </c>
      <c r="BA149">
        <f>AgLabour!BA29*1000</f>
        <v>260000</v>
      </c>
      <c r="BB149">
        <f>AgLabour!BB29*1000</f>
        <v>262000</v>
      </c>
      <c r="BC149">
        <f>AgLabour!BC29*1000</f>
        <v>265000</v>
      </c>
      <c r="BD149">
        <f t="shared" si="0"/>
        <v>1.1974517861090606</v>
      </c>
    </row>
    <row r="150" spans="1:56" x14ac:dyDescent="0.2">
      <c r="A150">
        <f>VLOOKUP(C150,SelectCntr!$A$2:$C$52,3,0)</f>
        <v>1</v>
      </c>
      <c r="B150" t="str">
        <f>AgLabour!B30</f>
        <v>Niger</v>
      </c>
      <c r="C150">
        <f>AgLabour!C30</f>
        <v>158</v>
      </c>
      <c r="D150" t="str">
        <f>AgLabour!D30</f>
        <v>Niger</v>
      </c>
      <c r="E150" t="str">
        <f>AgLabour!E30</f>
        <v>601</v>
      </c>
      <c r="F150" t="str">
        <f>AgLabour!F30</f>
        <v>Tot Ec Act A (1000)</v>
      </c>
      <c r="G150">
        <f>AgLabour!G30*1000</f>
        <v>996192.30769230763</v>
      </c>
      <c r="H150">
        <f>AgLabour!H30*1000</f>
        <v>1025909.2307692309</v>
      </c>
      <c r="I150">
        <f>AgLabour!I30*1000</f>
        <v>1056976.923076923</v>
      </c>
      <c r="J150">
        <f>AgLabour!J30*1000</f>
        <v>1089395.3846153845</v>
      </c>
      <c r="K150">
        <f>AgLabour!K30*1000</f>
        <v>1122489.2307692308</v>
      </c>
      <c r="L150">
        <f>AgLabour!L30*1000</f>
        <v>1156258.4615384615</v>
      </c>
      <c r="M150">
        <f>AgLabour!M30*1000</f>
        <v>1190703.076923077</v>
      </c>
      <c r="N150">
        <f>AgLabour!N30*1000</f>
        <v>1226498.4615384615</v>
      </c>
      <c r="O150">
        <f>AgLabour!O30*1000</f>
        <v>1262969.2307692308</v>
      </c>
      <c r="P150">
        <f>AgLabour!P30*1000</f>
        <v>1300790.7692307692</v>
      </c>
      <c r="Q150">
        <f>AgLabour!Q30*1000</f>
        <v>1340638.4615384615</v>
      </c>
      <c r="R150">
        <f>AgLabour!R30*1000</f>
        <v>1381836.923076923</v>
      </c>
      <c r="S150">
        <f>AgLabour!S30*1000</f>
        <v>1423710.769230769</v>
      </c>
      <c r="T150">
        <f>AgLabour!T30*1000</f>
        <v>1467610.7692307692</v>
      </c>
      <c r="U150">
        <f>AgLabour!U30*1000</f>
        <v>1512186.1538461538</v>
      </c>
      <c r="V150">
        <f>AgLabour!V30*1000</f>
        <v>1558787.6923076923</v>
      </c>
      <c r="W150">
        <f>AgLabour!W30*1000</f>
        <v>1606740</v>
      </c>
      <c r="X150">
        <f>AgLabour!X30*1000</f>
        <v>1656043.0769230768</v>
      </c>
      <c r="Y150">
        <f>AgLabour!Y30*1000</f>
        <v>1705346.1538461538</v>
      </c>
      <c r="Z150">
        <f>AgLabour!Z30*1000</f>
        <v>1756000</v>
      </c>
      <c r="AA150">
        <f>AgLabour!AA30*1000</f>
        <v>1800000</v>
      </c>
      <c r="AB150">
        <f>AgLabour!AB30*1000</f>
        <v>1841000</v>
      </c>
      <c r="AC150">
        <f>AgLabour!AC30*1000</f>
        <v>1878000</v>
      </c>
      <c r="AD150">
        <f>AgLabour!AD30*1000</f>
        <v>1912000</v>
      </c>
      <c r="AE150">
        <f>AgLabour!AE30*1000</f>
        <v>1959000</v>
      </c>
      <c r="AF150">
        <f>AgLabour!AF30*1000</f>
        <v>2010000</v>
      </c>
      <c r="AG150">
        <f>AgLabour!AG30*1000</f>
        <v>2063000</v>
      </c>
      <c r="AH150">
        <f>AgLabour!AH30*1000</f>
        <v>2122000</v>
      </c>
      <c r="AI150">
        <f>AgLabour!AI30*1000</f>
        <v>2182000</v>
      </c>
      <c r="AJ150">
        <f>AgLabour!AJ30*1000</f>
        <v>2247000</v>
      </c>
      <c r="AK150">
        <f>AgLabour!AK30*1000</f>
        <v>2314000</v>
      </c>
      <c r="AL150">
        <f>AgLabour!AL30*1000</f>
        <v>2379000</v>
      </c>
      <c r="AM150">
        <f>AgLabour!AM30*1000</f>
        <v>2454000</v>
      </c>
      <c r="AN150">
        <f>AgLabour!AN30*1000</f>
        <v>2535000</v>
      </c>
      <c r="AO150">
        <f>AgLabour!AO30*1000</f>
        <v>2620000</v>
      </c>
      <c r="AP150">
        <f>AgLabour!AP30*1000</f>
        <v>2709000</v>
      </c>
      <c r="AQ150">
        <f>AgLabour!AQ30*1000</f>
        <v>2804000</v>
      </c>
      <c r="AR150">
        <f>AgLabour!AR30*1000</f>
        <v>2906000</v>
      </c>
      <c r="AS150">
        <f>AgLabour!AS30*1000</f>
        <v>3003000</v>
      </c>
      <c r="AT150">
        <f>AgLabour!AT30*1000</f>
        <v>3099000</v>
      </c>
      <c r="AU150">
        <f>AgLabour!AU30*1000</f>
        <v>3200000</v>
      </c>
      <c r="AV150">
        <f>AgLabour!AV30*1000</f>
        <v>3300000</v>
      </c>
      <c r="AW150">
        <f>AgLabour!AW30*1000</f>
        <v>3402000</v>
      </c>
      <c r="AX150">
        <f>AgLabour!AX30*1000</f>
        <v>3503000</v>
      </c>
      <c r="AY150">
        <f>AgLabour!AY30*1000</f>
        <v>3612000</v>
      </c>
      <c r="AZ150">
        <f>AgLabour!AZ30*1000</f>
        <v>3728000</v>
      </c>
      <c r="BA150">
        <f>AgLabour!BA30*1000</f>
        <v>3845000</v>
      </c>
      <c r="BB150">
        <f>AgLabour!BB30*1000</f>
        <v>3970000</v>
      </c>
      <c r="BC150">
        <f>AgLabour!BC30*1000</f>
        <v>4101000</v>
      </c>
      <c r="BD150">
        <f t="shared" si="0"/>
        <v>2.9351877605070964</v>
      </c>
    </row>
    <row r="151" spans="1:56" x14ac:dyDescent="0.2">
      <c r="A151">
        <f>VLOOKUP(C151,SelectCntr!$A$2:$C$52,3,0)</f>
        <v>1</v>
      </c>
      <c r="B151" t="str">
        <f>AgLabour!B31</f>
        <v>Nigeria</v>
      </c>
      <c r="C151">
        <f>AgLabour!C31</f>
        <v>159</v>
      </c>
      <c r="D151" t="str">
        <f>AgLabour!D31</f>
        <v>Nigeria</v>
      </c>
      <c r="E151" t="str">
        <f>AgLabour!E31</f>
        <v>601</v>
      </c>
      <c r="F151" t="str">
        <f>AgLabour!F31</f>
        <v>Tot Ec Act A (1000)</v>
      </c>
      <c r="G151">
        <f>AgLabour!G31*1000</f>
        <v>11254040.785498491</v>
      </c>
      <c r="H151">
        <f>AgLabour!H31*1000</f>
        <v>11441608.131923463</v>
      </c>
      <c r="I151">
        <f>AgLabour!I31*1000</f>
        <v>11634005.5387714</v>
      </c>
      <c r="J151">
        <f>AgLabour!J31*1000</f>
        <v>11831233.006042296</v>
      </c>
      <c r="K151">
        <f>AgLabour!K31*1000</f>
        <v>12034095.543806646</v>
      </c>
      <c r="L151">
        <f>AgLabour!L31*1000</f>
        <v>12241788.141993959</v>
      </c>
      <c r="M151">
        <f>AgLabour!M31*1000</f>
        <v>12456725.83081571</v>
      </c>
      <c r="N151">
        <f>AgLabour!N31*1000</f>
        <v>12677298.590130916</v>
      </c>
      <c r="O151">
        <f>AgLabour!O31*1000</f>
        <v>12903506.419939576</v>
      </c>
      <c r="P151">
        <f>AgLabour!P31*1000</f>
        <v>13135349.320241692</v>
      </c>
      <c r="Q151">
        <f>AgLabour!Q31*1000</f>
        <v>13098318.856998993</v>
      </c>
      <c r="R151">
        <f>AgLabour!R31*1000</f>
        <v>13055653.323262841</v>
      </c>
      <c r="S151">
        <f>AgLabour!S31*1000</f>
        <v>13011377.769385699</v>
      </c>
      <c r="T151">
        <f>AgLabour!T31*1000</f>
        <v>12973542.296072507</v>
      </c>
      <c r="U151">
        <f>AgLabour!U31*1000</f>
        <v>12943756.92346425</v>
      </c>
      <c r="V151">
        <f>AgLabour!V31*1000</f>
        <v>12925241.691842901</v>
      </c>
      <c r="W151">
        <f>AgLabour!W31*1000</f>
        <v>12910751.510574019</v>
      </c>
      <c r="X151">
        <f>AgLabour!X31*1000</f>
        <v>12890626.258811682</v>
      </c>
      <c r="Y151">
        <f>AgLabour!Y31*1000</f>
        <v>12852790.785498491</v>
      </c>
      <c r="Z151">
        <f>AgLabour!Z31*1000</f>
        <v>12790000</v>
      </c>
      <c r="AA151">
        <f>AgLabour!AA31*1000</f>
        <v>12840000</v>
      </c>
      <c r="AB151">
        <f>AgLabour!AB31*1000</f>
        <v>12867000</v>
      </c>
      <c r="AC151">
        <f>AgLabour!AC31*1000</f>
        <v>12870000</v>
      </c>
      <c r="AD151">
        <f>AgLabour!AD31*1000</f>
        <v>12816000</v>
      </c>
      <c r="AE151">
        <f>AgLabour!AE31*1000</f>
        <v>12752000</v>
      </c>
      <c r="AF151">
        <f>AgLabour!AF31*1000</f>
        <v>12684000</v>
      </c>
      <c r="AG151">
        <f>AgLabour!AG31*1000</f>
        <v>12694000</v>
      </c>
      <c r="AH151">
        <f>AgLabour!AH31*1000</f>
        <v>12700000</v>
      </c>
      <c r="AI151">
        <f>AgLabour!AI31*1000</f>
        <v>12703000</v>
      </c>
      <c r="AJ151">
        <f>AgLabour!AJ31*1000</f>
        <v>12689000</v>
      </c>
      <c r="AK151">
        <f>AgLabour!AK31*1000</f>
        <v>12683000</v>
      </c>
      <c r="AL151">
        <f>AgLabour!AL31*1000</f>
        <v>12669000</v>
      </c>
      <c r="AM151">
        <f>AgLabour!AM31*1000</f>
        <v>12649000</v>
      </c>
      <c r="AN151">
        <f>AgLabour!AN31*1000</f>
        <v>12624000</v>
      </c>
      <c r="AO151">
        <f>AgLabour!AO31*1000</f>
        <v>12597000</v>
      </c>
      <c r="AP151">
        <f>AgLabour!AP31*1000</f>
        <v>12568000</v>
      </c>
      <c r="AQ151">
        <f>AgLabour!AQ31*1000</f>
        <v>12536000</v>
      </c>
      <c r="AR151">
        <f>AgLabour!AR31*1000</f>
        <v>12505000</v>
      </c>
      <c r="AS151">
        <f>AgLabour!AS31*1000</f>
        <v>12472000</v>
      </c>
      <c r="AT151">
        <f>AgLabour!AT31*1000</f>
        <v>12443000</v>
      </c>
      <c r="AU151">
        <f>AgLabour!AU31*1000</f>
        <v>12415000</v>
      </c>
      <c r="AV151">
        <f>AgLabour!AV31*1000</f>
        <v>12389000</v>
      </c>
      <c r="AW151">
        <f>AgLabour!AW31*1000</f>
        <v>12364000</v>
      </c>
      <c r="AX151">
        <f>AgLabour!AX31*1000</f>
        <v>12339000</v>
      </c>
      <c r="AY151">
        <f>AgLabour!AY31*1000</f>
        <v>12315000</v>
      </c>
      <c r="AZ151">
        <f>AgLabour!AZ31*1000</f>
        <v>12292000</v>
      </c>
      <c r="BA151">
        <f>AgLabour!BA31*1000</f>
        <v>12277000</v>
      </c>
      <c r="BB151">
        <f>AgLabour!BB31*1000</f>
        <v>12267000</v>
      </c>
      <c r="BC151">
        <f>AgLabour!BC31*1000</f>
        <v>12264000</v>
      </c>
      <c r="BD151">
        <f t="shared" si="0"/>
        <v>1.2820722961359721E-2</v>
      </c>
    </row>
    <row r="152" spans="1:56" x14ac:dyDescent="0.2">
      <c r="A152">
        <f>VLOOKUP(C152,SelectCntr!$A$2:$C$52,3,0)</f>
        <v>1</v>
      </c>
      <c r="B152" t="str">
        <f>AgLabour!B32</f>
        <v>Guinea-Bissau</v>
      </c>
      <c r="C152">
        <f>AgLabour!C32</f>
        <v>175</v>
      </c>
      <c r="D152" t="str">
        <f>AgLabour!D32</f>
        <v>Guinea-Bissau</v>
      </c>
      <c r="E152" t="str">
        <f>AgLabour!E32</f>
        <v>601</v>
      </c>
      <c r="F152" t="str">
        <f>AgLabour!F32</f>
        <v>Tot Ec Act A (1000)</v>
      </c>
      <c r="G152">
        <f>AgLabour!G32*1000</f>
        <v>231736.84210526315</v>
      </c>
      <c r="H152">
        <f>AgLabour!H32*1000</f>
        <v>229947.36842105264</v>
      </c>
      <c r="I152">
        <f>AgLabour!I32*1000</f>
        <v>229052.63157894736</v>
      </c>
      <c r="J152">
        <f>AgLabour!J32*1000</f>
        <v>227263.15789473685</v>
      </c>
      <c r="K152">
        <f>AgLabour!K32*1000</f>
        <v>226368.4210526316</v>
      </c>
      <c r="L152">
        <f>AgLabour!L32*1000</f>
        <v>226368.4210526316</v>
      </c>
      <c r="M152">
        <f>AgLabour!M32*1000</f>
        <v>226368.4210526316</v>
      </c>
      <c r="N152">
        <f>AgLabour!N32*1000</f>
        <v>227263.15789473685</v>
      </c>
      <c r="O152">
        <f>AgLabour!O32*1000</f>
        <v>229052.63157894736</v>
      </c>
      <c r="P152">
        <f>AgLabour!P32*1000</f>
        <v>229947.36842105264</v>
      </c>
      <c r="Q152">
        <f>AgLabour!Q32*1000</f>
        <v>231736.84210526315</v>
      </c>
      <c r="R152">
        <f>AgLabour!R32*1000</f>
        <v>234421.05263157896</v>
      </c>
      <c r="S152">
        <f>AgLabour!S32*1000</f>
        <v>237105.26315789475</v>
      </c>
      <c r="T152">
        <f>AgLabour!T32*1000</f>
        <v>240684.21052631579</v>
      </c>
      <c r="U152">
        <f>AgLabour!U32*1000</f>
        <v>246947.36842105264</v>
      </c>
      <c r="V152">
        <f>AgLabour!V32*1000</f>
        <v>254105.26315789475</v>
      </c>
      <c r="W152">
        <f>AgLabour!W32*1000</f>
        <v>263052.63157894742</v>
      </c>
      <c r="X152">
        <f>AgLabour!X32*1000</f>
        <v>272894.73684210528</v>
      </c>
      <c r="Y152">
        <f>AgLabour!Y32*1000</f>
        <v>280947.36842105264</v>
      </c>
      <c r="Z152">
        <f>AgLabour!Z32*1000</f>
        <v>289000</v>
      </c>
      <c r="AA152">
        <f>AgLabour!AA32*1000</f>
        <v>295000</v>
      </c>
      <c r="AB152">
        <f>AgLabour!AB32*1000</f>
        <v>300000</v>
      </c>
      <c r="AC152">
        <f>AgLabour!AC32*1000</f>
        <v>303000</v>
      </c>
      <c r="AD152">
        <f>AgLabour!AD32*1000</f>
        <v>307000</v>
      </c>
      <c r="AE152">
        <f>AgLabour!AE32*1000</f>
        <v>311000</v>
      </c>
      <c r="AF152">
        <f>AgLabour!AF32*1000</f>
        <v>316000</v>
      </c>
      <c r="AG152">
        <f>AgLabour!AG32*1000</f>
        <v>321000</v>
      </c>
      <c r="AH152">
        <f>AgLabour!AH32*1000</f>
        <v>327000</v>
      </c>
      <c r="AI152">
        <f>AgLabour!AI32*1000</f>
        <v>332000</v>
      </c>
      <c r="AJ152">
        <f>AgLabour!AJ32*1000</f>
        <v>338000</v>
      </c>
      <c r="AK152">
        <f>AgLabour!AK32*1000</f>
        <v>344000</v>
      </c>
      <c r="AL152">
        <f>AgLabour!AL32*1000</f>
        <v>349000</v>
      </c>
      <c r="AM152">
        <f>AgLabour!AM32*1000</f>
        <v>355000</v>
      </c>
      <c r="AN152">
        <f>AgLabour!AN32*1000</f>
        <v>360000</v>
      </c>
      <c r="AO152">
        <f>AgLabour!AO32*1000</f>
        <v>366000</v>
      </c>
      <c r="AP152">
        <f>AgLabour!AP32*1000</f>
        <v>372000</v>
      </c>
      <c r="AQ152">
        <f>AgLabour!AQ32*1000</f>
        <v>378000</v>
      </c>
      <c r="AR152">
        <f>AgLabour!AR32*1000</f>
        <v>380000</v>
      </c>
      <c r="AS152">
        <f>AgLabour!AS32*1000</f>
        <v>385000</v>
      </c>
      <c r="AT152">
        <f>AgLabour!AT32*1000</f>
        <v>391000</v>
      </c>
      <c r="AU152">
        <f>AgLabour!AU32*1000</f>
        <v>397000</v>
      </c>
      <c r="AV152">
        <f>AgLabour!AV32*1000</f>
        <v>400000</v>
      </c>
      <c r="AW152">
        <f>AgLabour!AW32*1000</f>
        <v>405000</v>
      </c>
      <c r="AX152">
        <f>AgLabour!AX32*1000</f>
        <v>411000</v>
      </c>
      <c r="AY152">
        <f>AgLabour!AY32*1000</f>
        <v>417000</v>
      </c>
      <c r="AZ152">
        <f>AgLabour!AZ32*1000</f>
        <v>423000</v>
      </c>
      <c r="BA152">
        <f>AgLabour!BA32*1000</f>
        <v>427000</v>
      </c>
      <c r="BB152">
        <f>AgLabour!BB32*1000</f>
        <v>433000</v>
      </c>
      <c r="BC152">
        <f>AgLabour!BC32*1000</f>
        <v>440000</v>
      </c>
      <c r="BD152">
        <f t="shared" si="0"/>
        <v>1.5934260991955718</v>
      </c>
    </row>
    <row r="153" spans="1:56" x14ac:dyDescent="0.2">
      <c r="A153">
        <f>VLOOKUP(C153,SelectCntr!$A$2:$C$52,3,0)</f>
        <v>2</v>
      </c>
      <c r="B153" t="str">
        <f>AgLabour!B33</f>
        <v>Eritrea</v>
      </c>
      <c r="C153">
        <f>AgLabour!C33</f>
        <v>178</v>
      </c>
      <c r="D153" t="str">
        <f>AgLabour!D33</f>
        <v>Eritrea</v>
      </c>
      <c r="E153" t="str">
        <f>AgLabour!E33</f>
        <v>601</v>
      </c>
      <c r="F153" t="str">
        <f>AgLabour!F33</f>
        <v>Tot Ec Act A (1000)</v>
      </c>
      <c r="G153">
        <f>AgLabour!G33*1000</f>
        <v>0</v>
      </c>
      <c r="H153">
        <f>AgLabour!H33*1000</f>
        <v>0</v>
      </c>
      <c r="I153">
        <f>AgLabour!I33*1000</f>
        <v>0</v>
      </c>
      <c r="J153">
        <f>AgLabour!J33*1000</f>
        <v>0</v>
      </c>
      <c r="K153">
        <f>AgLabour!K33*1000</f>
        <v>0</v>
      </c>
      <c r="L153">
        <f>AgLabour!L33*1000</f>
        <v>0</v>
      </c>
      <c r="M153">
        <f>AgLabour!M33*1000</f>
        <v>0</v>
      </c>
      <c r="N153">
        <f>AgLabour!N33*1000</f>
        <v>0</v>
      </c>
      <c r="O153">
        <f>AgLabour!O33*1000</f>
        <v>0</v>
      </c>
      <c r="P153">
        <f>AgLabour!P33*1000</f>
        <v>0</v>
      </c>
      <c r="Q153">
        <f>AgLabour!Q33*1000</f>
        <v>0</v>
      </c>
      <c r="R153">
        <f>AgLabour!R33*1000</f>
        <v>0</v>
      </c>
      <c r="S153">
        <f>AgLabour!S33*1000</f>
        <v>0</v>
      </c>
      <c r="T153">
        <f>AgLabour!T33*1000</f>
        <v>0</v>
      </c>
      <c r="U153">
        <f>AgLabour!U33*1000</f>
        <v>0</v>
      </c>
      <c r="V153">
        <f>AgLabour!V33*1000</f>
        <v>0</v>
      </c>
      <c r="W153">
        <f>AgLabour!W33*1000</f>
        <v>0</v>
      </c>
      <c r="X153">
        <f>AgLabour!X33*1000</f>
        <v>0</v>
      </c>
      <c r="Y153">
        <f>AgLabour!Y33*1000</f>
        <v>0</v>
      </c>
      <c r="Z153">
        <f>AgLabour!Z33*1000</f>
        <v>0</v>
      </c>
      <c r="AA153">
        <f>AgLabour!AA33*1000</f>
        <v>0</v>
      </c>
      <c r="AB153">
        <f>AgLabour!AB33*1000</f>
        <v>0</v>
      </c>
      <c r="AC153">
        <f>AgLabour!AC33*1000</f>
        <v>0</v>
      </c>
      <c r="AD153">
        <f>AgLabour!AD33*1000</f>
        <v>0</v>
      </c>
      <c r="AE153">
        <f>AgLabour!AE33*1000</f>
        <v>0</v>
      </c>
      <c r="AF153">
        <f>AgLabour!AF33*1000</f>
        <v>0</v>
      </c>
      <c r="AG153">
        <f>AgLabour!AG33*1000</f>
        <v>0</v>
      </c>
      <c r="AH153">
        <f>AgLabour!AH33*1000</f>
        <v>0</v>
      </c>
      <c r="AI153">
        <f>AgLabour!AI33*1000</f>
        <v>0</v>
      </c>
      <c r="AJ153">
        <f>AgLabour!AJ33*1000</f>
        <v>0</v>
      </c>
      <c r="AK153">
        <f>AgLabour!AK33*1000</f>
        <v>0</v>
      </c>
      <c r="AL153">
        <f>AgLabour!AL33*1000</f>
        <v>0</v>
      </c>
      <c r="AM153">
        <f>AgLabour!AM33*1000</f>
        <v>944000</v>
      </c>
      <c r="AN153">
        <f>AgLabour!AN33*1000</f>
        <v>942000</v>
      </c>
      <c r="AO153">
        <f>AgLabour!AO33*1000</f>
        <v>945000</v>
      </c>
      <c r="AP153">
        <f>AgLabour!AP33*1000</f>
        <v>960000</v>
      </c>
      <c r="AQ153">
        <f>AgLabour!AQ33*1000</f>
        <v>983000</v>
      </c>
      <c r="AR153">
        <f>AgLabour!AR33*1000</f>
        <v>1013000</v>
      </c>
      <c r="AS153">
        <f>AgLabour!AS33*1000</f>
        <v>1050000</v>
      </c>
      <c r="AT153">
        <f>AgLabour!AT33*1000</f>
        <v>1090000</v>
      </c>
      <c r="AU153">
        <f>AgLabour!AU33*1000</f>
        <v>1139000</v>
      </c>
      <c r="AV153">
        <f>AgLabour!AV33*1000</f>
        <v>1192000</v>
      </c>
      <c r="AW153">
        <f>AgLabour!AW33*1000</f>
        <v>1248000</v>
      </c>
      <c r="AX153">
        <f>AgLabour!AX33*1000</f>
        <v>1302000</v>
      </c>
      <c r="AY153">
        <f>AgLabour!AY33*1000</f>
        <v>1354000</v>
      </c>
      <c r="AZ153">
        <f>AgLabour!AZ33*1000</f>
        <v>1400000</v>
      </c>
      <c r="BA153">
        <f>AgLabour!BA33*1000</f>
        <v>1434000</v>
      </c>
      <c r="BB153">
        <f>AgLabour!BB33*1000</f>
        <v>1471000</v>
      </c>
      <c r="BC153">
        <f>AgLabour!BC33*1000</f>
        <v>1508000</v>
      </c>
      <c r="BD153" t="e">
        <f t="shared" si="0"/>
        <v>#NUM!</v>
      </c>
    </row>
    <row r="154" spans="1:56" x14ac:dyDescent="0.2">
      <c r="A154">
        <f>VLOOKUP(C154,SelectCntr!$A$2:$C$52,3,0)</f>
        <v>3</v>
      </c>
      <c r="B154" t="str">
        <f>AgLabour!B34</f>
        <v>Zimbabwe</v>
      </c>
      <c r="C154">
        <f>AgLabour!C34</f>
        <v>181</v>
      </c>
      <c r="D154" t="str">
        <f>AgLabour!D34</f>
        <v>Zimbabwe</v>
      </c>
      <c r="E154" t="str">
        <f>AgLabour!E34</f>
        <v>601</v>
      </c>
      <c r="F154" t="str">
        <f>AgLabour!F34</f>
        <v>Tot Ec Act A (1000)</v>
      </c>
      <c r="G154">
        <f>AgLabour!G34*1000</f>
        <v>1299957.6124567476</v>
      </c>
      <c r="H154">
        <f>AgLabour!H34*1000</f>
        <v>1329384.0830449825</v>
      </c>
      <c r="I154">
        <f>AgLabour!I34*1000</f>
        <v>1358810.5536332179</v>
      </c>
      <c r="J154">
        <f>AgLabour!J34*1000</f>
        <v>1389102.508650519</v>
      </c>
      <c r="K154">
        <f>AgLabour!K34*1000</f>
        <v>1420259.9480968858</v>
      </c>
      <c r="L154">
        <f>AgLabour!L34*1000</f>
        <v>1450551.9031141868</v>
      </c>
      <c r="M154">
        <f>AgLabour!M34*1000</f>
        <v>1481709.3425605537</v>
      </c>
      <c r="N154">
        <f>AgLabour!N34*1000</f>
        <v>1513732.2664359864</v>
      </c>
      <c r="O154">
        <f>AgLabour!O34*1000</f>
        <v>1547486.1591695503</v>
      </c>
      <c r="P154">
        <f>AgLabour!P34*1000</f>
        <v>1582105.53633218</v>
      </c>
      <c r="Q154">
        <f>AgLabour!Q34*1000</f>
        <v>1620186.8512110726</v>
      </c>
      <c r="R154">
        <f>AgLabour!R34*1000</f>
        <v>1659999.1349480969</v>
      </c>
      <c r="S154">
        <f>AgLabour!S34*1000</f>
        <v>1700676.9031141868</v>
      </c>
      <c r="T154">
        <f>AgLabour!T34*1000</f>
        <v>1742220.1557093426</v>
      </c>
      <c r="U154">
        <f>AgLabour!U34*1000</f>
        <v>1782897.9238754325</v>
      </c>
      <c r="V154">
        <f>AgLabour!V34*1000</f>
        <v>1822710.2076124568</v>
      </c>
      <c r="W154">
        <f>AgLabour!W34*1000</f>
        <v>1863387.9757785466</v>
      </c>
      <c r="X154">
        <f>AgLabour!X34*1000</f>
        <v>1904931.2283737024</v>
      </c>
      <c r="Y154">
        <f>AgLabour!Y34*1000</f>
        <v>1950801.9031141868</v>
      </c>
      <c r="Z154">
        <f>AgLabour!Z34*1000</f>
        <v>2001000</v>
      </c>
      <c r="AA154">
        <f>AgLabour!AA34*1000</f>
        <v>2071000</v>
      </c>
      <c r="AB154">
        <f>AgLabour!AB34*1000</f>
        <v>2147000</v>
      </c>
      <c r="AC154">
        <f>AgLabour!AC34*1000</f>
        <v>2229000</v>
      </c>
      <c r="AD154">
        <f>AgLabour!AD34*1000</f>
        <v>2312000</v>
      </c>
      <c r="AE154">
        <f>AgLabour!AE34*1000</f>
        <v>2400000</v>
      </c>
      <c r="AF154">
        <f>AgLabour!AF34*1000</f>
        <v>2488000</v>
      </c>
      <c r="AG154">
        <f>AgLabour!AG34*1000</f>
        <v>2576000</v>
      </c>
      <c r="AH154">
        <f>AgLabour!AH34*1000</f>
        <v>2679000</v>
      </c>
      <c r="AI154">
        <f>AgLabour!AI34*1000</f>
        <v>2777000</v>
      </c>
      <c r="AJ154">
        <f>AgLabour!AJ34*1000</f>
        <v>2870000</v>
      </c>
      <c r="AK154">
        <f>AgLabour!AK34*1000</f>
        <v>2950000</v>
      </c>
      <c r="AL154">
        <f>AgLabour!AL34*1000</f>
        <v>3018000</v>
      </c>
      <c r="AM154">
        <f>AgLabour!AM34*1000</f>
        <v>3081000</v>
      </c>
      <c r="AN154">
        <f>AgLabour!AN34*1000</f>
        <v>3141000</v>
      </c>
      <c r="AO154">
        <f>AgLabour!AO34*1000</f>
        <v>3194000</v>
      </c>
      <c r="AP154">
        <f>AgLabour!AP34*1000</f>
        <v>3247000</v>
      </c>
      <c r="AQ154">
        <f>AgLabour!AQ34*1000</f>
        <v>3295000</v>
      </c>
      <c r="AR154">
        <f>AgLabour!AR34*1000</f>
        <v>3285000</v>
      </c>
      <c r="AS154">
        <f>AgLabour!AS34*1000</f>
        <v>3259000</v>
      </c>
      <c r="AT154">
        <f>AgLabour!AT34*1000</f>
        <v>3269000</v>
      </c>
      <c r="AU154">
        <f>AgLabour!AU34*1000</f>
        <v>3266000</v>
      </c>
      <c r="AV154">
        <f>AgLabour!AV34*1000</f>
        <v>3254000</v>
      </c>
      <c r="AW154">
        <f>AgLabour!AW34*1000</f>
        <v>3230000</v>
      </c>
      <c r="AX154">
        <f>AgLabour!AX34*1000</f>
        <v>3203000</v>
      </c>
      <c r="AY154">
        <f>AgLabour!AY34*1000</f>
        <v>3175000</v>
      </c>
      <c r="AZ154">
        <f>AgLabour!AZ34*1000</f>
        <v>3147000</v>
      </c>
      <c r="BA154">
        <f>AgLabour!BA34*1000</f>
        <v>3117000</v>
      </c>
      <c r="BB154">
        <f>AgLabour!BB34*1000</f>
        <v>3102000</v>
      </c>
      <c r="BC154">
        <f>AgLabour!BC34*1000</f>
        <v>3101000</v>
      </c>
      <c r="BD154">
        <f t="shared" si="0"/>
        <v>2.2150653683633781</v>
      </c>
    </row>
    <row r="155" spans="1:56" x14ac:dyDescent="0.2">
      <c r="A155">
        <f>VLOOKUP(C155,SelectCntr!$A$2:$C$52,3,0)</f>
        <v>2</v>
      </c>
      <c r="B155" t="str">
        <f>AgLabour!B35</f>
        <v>Réunion</v>
      </c>
      <c r="C155">
        <f>AgLabour!C35</f>
        <v>182</v>
      </c>
      <c r="D155" t="str">
        <f>AgLabour!D35</f>
        <v>Réunion</v>
      </c>
      <c r="E155" t="str">
        <f>AgLabour!E35</f>
        <v>601</v>
      </c>
      <c r="F155" t="str">
        <f>AgLabour!F35</f>
        <v>Tot Ec Act A (1000)</v>
      </c>
      <c r="G155">
        <f>AgLabour!G35*1000</f>
        <v>41854.166666666664</v>
      </c>
      <c r="H155">
        <f>AgLabour!H35*1000</f>
        <v>42875</v>
      </c>
      <c r="I155">
        <f>AgLabour!I35*1000</f>
        <v>42875</v>
      </c>
      <c r="J155">
        <f>AgLabour!J35*1000</f>
        <v>42875</v>
      </c>
      <c r="K155">
        <f>AgLabour!K35*1000</f>
        <v>43895.833333333328</v>
      </c>
      <c r="L155">
        <f>AgLabour!L35*1000</f>
        <v>44916.666666666664</v>
      </c>
      <c r="M155">
        <f>AgLabour!M35*1000</f>
        <v>44916.666666666664</v>
      </c>
      <c r="N155">
        <f>AgLabour!N35*1000</f>
        <v>45937.5</v>
      </c>
      <c r="O155">
        <f>AgLabour!O35*1000</f>
        <v>45937.5</v>
      </c>
      <c r="P155">
        <f>AgLabour!P35*1000</f>
        <v>45937.5</v>
      </c>
      <c r="Q155">
        <f>AgLabour!Q35*1000</f>
        <v>46958.333333333328</v>
      </c>
      <c r="R155">
        <f>AgLabour!R35*1000</f>
        <v>46958.333333333328</v>
      </c>
      <c r="S155">
        <f>AgLabour!S35*1000</f>
        <v>46958.333333333328</v>
      </c>
      <c r="T155">
        <f>AgLabour!T35*1000</f>
        <v>46958.333333333328</v>
      </c>
      <c r="U155">
        <f>AgLabour!U35*1000</f>
        <v>47979.166666666664</v>
      </c>
      <c r="V155">
        <f>AgLabour!V35*1000</f>
        <v>47979.166666666664</v>
      </c>
      <c r="W155">
        <f>AgLabour!W35*1000</f>
        <v>47979.166666666664</v>
      </c>
      <c r="X155">
        <f>AgLabour!X35*1000</f>
        <v>47979.166666666664</v>
      </c>
      <c r="Y155">
        <f>AgLabour!Y35*1000</f>
        <v>49000</v>
      </c>
      <c r="Z155">
        <f>AgLabour!Z35*1000</f>
        <v>49000</v>
      </c>
      <c r="AA155">
        <f>AgLabour!AA35*1000</f>
        <v>46000</v>
      </c>
      <c r="AB155">
        <f>AgLabour!AB35*1000</f>
        <v>44000</v>
      </c>
      <c r="AC155">
        <f>AgLabour!AC35*1000</f>
        <v>41000</v>
      </c>
      <c r="AD155">
        <f>AgLabour!AD35*1000</f>
        <v>38000</v>
      </c>
      <c r="AE155">
        <f>AgLabour!AE35*1000</f>
        <v>35000</v>
      </c>
      <c r="AF155">
        <f>AgLabour!AF35*1000</f>
        <v>32000</v>
      </c>
      <c r="AG155">
        <f>AgLabour!AG35*1000</f>
        <v>28000</v>
      </c>
      <c r="AH155">
        <f>AgLabour!AH35*1000</f>
        <v>24000</v>
      </c>
      <c r="AI155">
        <f>AgLabour!AI35*1000</f>
        <v>20000</v>
      </c>
      <c r="AJ155">
        <f>AgLabour!AJ35*1000</f>
        <v>16000</v>
      </c>
      <c r="AK155">
        <f>AgLabour!AK35*1000</f>
        <v>15000</v>
      </c>
      <c r="AL155">
        <f>AgLabour!AL35*1000</f>
        <v>15000</v>
      </c>
      <c r="AM155">
        <f>AgLabour!AM35*1000</f>
        <v>14000</v>
      </c>
      <c r="AN155">
        <f>AgLabour!AN35*1000</f>
        <v>13000</v>
      </c>
      <c r="AO155">
        <f>AgLabour!AO35*1000</f>
        <v>13000</v>
      </c>
      <c r="AP155">
        <f>AgLabour!AP35*1000</f>
        <v>12000</v>
      </c>
      <c r="AQ155">
        <f>AgLabour!AQ35*1000</f>
        <v>12000</v>
      </c>
      <c r="AR155">
        <f>AgLabour!AR35*1000</f>
        <v>11000</v>
      </c>
      <c r="AS155">
        <f>AgLabour!AS35*1000</f>
        <v>11000</v>
      </c>
      <c r="AT155">
        <f>AgLabour!AT35*1000</f>
        <v>10000</v>
      </c>
      <c r="AU155">
        <f>AgLabour!AU35*1000</f>
        <v>9000</v>
      </c>
      <c r="AV155">
        <f>AgLabour!AV35*1000</f>
        <v>9000</v>
      </c>
      <c r="AW155">
        <f>AgLabour!AW35*1000</f>
        <v>8000</v>
      </c>
      <c r="AX155">
        <f>AgLabour!AX35*1000</f>
        <v>8000</v>
      </c>
      <c r="AY155">
        <f>AgLabour!AY35*1000</f>
        <v>8000</v>
      </c>
      <c r="AZ155">
        <f>AgLabour!AZ35*1000</f>
        <v>7000</v>
      </c>
      <c r="BA155">
        <f>AgLabour!BA35*1000</f>
        <v>7000</v>
      </c>
      <c r="BB155">
        <f>AgLabour!BB35*1000</f>
        <v>6000</v>
      </c>
      <c r="BC155">
        <f>AgLabour!BC35*1000</f>
        <v>6000</v>
      </c>
      <c r="BD155">
        <f t="shared" si="0"/>
        <v>-4.7457649205862262</v>
      </c>
    </row>
    <row r="156" spans="1:56" x14ac:dyDescent="0.2">
      <c r="A156">
        <f>VLOOKUP(C156,SelectCntr!$A$2:$C$52,3,0)</f>
        <v>2</v>
      </c>
      <c r="B156" t="str">
        <f>AgLabour!B36</f>
        <v>Rwanda</v>
      </c>
      <c r="C156">
        <f>AgLabour!C36</f>
        <v>184</v>
      </c>
      <c r="D156" t="str">
        <f>AgLabour!D36</f>
        <v>Rwanda</v>
      </c>
      <c r="E156" t="str">
        <f>AgLabour!E36</f>
        <v>601</v>
      </c>
      <c r="F156" t="str">
        <f>AgLabour!F36</f>
        <v>Tot Ec Act A (1000)</v>
      </c>
      <c r="G156">
        <f>AgLabour!G36*1000</f>
        <v>1267492.1875</v>
      </c>
      <c r="H156">
        <f>AgLabour!H36*1000</f>
        <v>1285178.125</v>
      </c>
      <c r="I156">
        <f>AgLabour!I36*1000</f>
        <v>1302864.0625</v>
      </c>
      <c r="J156">
        <f>AgLabour!J36*1000</f>
        <v>1323076.5625</v>
      </c>
      <c r="K156">
        <f>AgLabour!K36*1000</f>
        <v>1350026.5625</v>
      </c>
      <c r="L156">
        <f>AgLabour!L36*1000</f>
        <v>1382871.875</v>
      </c>
      <c r="M156">
        <f>AgLabour!M36*1000</f>
        <v>1422454.6874999998</v>
      </c>
      <c r="N156">
        <f>AgLabour!N36*1000</f>
        <v>1466248.4375</v>
      </c>
      <c r="O156">
        <f>AgLabour!O36*1000</f>
        <v>1510884.3749999998</v>
      </c>
      <c r="P156">
        <f>AgLabour!P36*1000</f>
        <v>1554678.125</v>
      </c>
      <c r="Q156">
        <f>AgLabour!Q36*1000</f>
        <v>1606051.5625</v>
      </c>
      <c r="R156">
        <f>AgLabour!R36*1000</f>
        <v>1657425</v>
      </c>
      <c r="S156">
        <f>AgLabour!S36*1000</f>
        <v>1709640.625</v>
      </c>
      <c r="T156">
        <f>AgLabour!T36*1000</f>
        <v>1764382.8125</v>
      </c>
      <c r="U156">
        <f>AgLabour!U36*1000</f>
        <v>1822493.7499999998</v>
      </c>
      <c r="V156">
        <f>AgLabour!V36*1000</f>
        <v>1883131.25</v>
      </c>
      <c r="W156">
        <f>AgLabour!W36*1000</f>
        <v>1947137.5</v>
      </c>
      <c r="X156">
        <f>AgLabour!X36*1000</f>
        <v>2014512.5</v>
      </c>
      <c r="Y156">
        <f>AgLabour!Y36*1000</f>
        <v>2084414.0625</v>
      </c>
      <c r="Z156">
        <f>AgLabour!Z36*1000</f>
        <v>2156000</v>
      </c>
      <c r="AA156">
        <f>AgLabour!AA36*1000</f>
        <v>2220000</v>
      </c>
      <c r="AB156">
        <f>AgLabour!AB36*1000</f>
        <v>2281000</v>
      </c>
      <c r="AC156">
        <f>AgLabour!AC36*1000</f>
        <v>2339000</v>
      </c>
      <c r="AD156">
        <f>AgLabour!AD36*1000</f>
        <v>2409000</v>
      </c>
      <c r="AE156">
        <f>AgLabour!AE36*1000</f>
        <v>2485000</v>
      </c>
      <c r="AF156">
        <f>AgLabour!AF36*1000</f>
        <v>2581000</v>
      </c>
      <c r="AG156">
        <f>AgLabour!AG36*1000</f>
        <v>2694000</v>
      </c>
      <c r="AH156">
        <f>AgLabour!AH36*1000</f>
        <v>2793000</v>
      </c>
      <c r="AI156">
        <f>AgLabour!AI36*1000</f>
        <v>2844000</v>
      </c>
      <c r="AJ156">
        <f>AgLabour!AJ36*1000</f>
        <v>2824000</v>
      </c>
      <c r="AK156">
        <f>AgLabour!AK36*1000</f>
        <v>2714000</v>
      </c>
      <c r="AL156">
        <f>AgLabour!AL36*1000</f>
        <v>2530000</v>
      </c>
      <c r="AM156">
        <f>AgLabour!AM36*1000</f>
        <v>2335000</v>
      </c>
      <c r="AN156">
        <f>AgLabour!AN36*1000</f>
        <v>2212000</v>
      </c>
      <c r="AO156">
        <f>AgLabour!AO36*1000</f>
        <v>2178000</v>
      </c>
      <c r="AP156">
        <f>AgLabour!AP36*1000</f>
        <v>2276000</v>
      </c>
      <c r="AQ156">
        <f>AgLabour!AQ36*1000</f>
        <v>2481000</v>
      </c>
      <c r="AR156">
        <f>AgLabour!AR36*1000</f>
        <v>2751000</v>
      </c>
      <c r="AS156">
        <f>AgLabour!AS36*1000</f>
        <v>3020000</v>
      </c>
      <c r="AT156">
        <f>AgLabour!AT36*1000</f>
        <v>3242000</v>
      </c>
      <c r="AU156">
        <f>AgLabour!AU36*1000</f>
        <v>3403000</v>
      </c>
      <c r="AV156">
        <f>AgLabour!AV36*1000</f>
        <v>3514000</v>
      </c>
      <c r="AW156">
        <f>AgLabour!AW36*1000</f>
        <v>3598000</v>
      </c>
      <c r="AX156">
        <f>AgLabour!AX36*1000</f>
        <v>3675000</v>
      </c>
      <c r="AY156">
        <f>AgLabour!AY36*1000</f>
        <v>3768000</v>
      </c>
      <c r="AZ156">
        <f>AgLabour!AZ36*1000</f>
        <v>3881000</v>
      </c>
      <c r="BA156">
        <f>AgLabour!BA36*1000</f>
        <v>3984000</v>
      </c>
      <c r="BB156">
        <f>AgLabour!BB36*1000</f>
        <v>4106000</v>
      </c>
      <c r="BC156">
        <f>AgLabour!BC36*1000</f>
        <v>4232000</v>
      </c>
      <c r="BD156">
        <f t="shared" si="0"/>
        <v>2.3890635800915883</v>
      </c>
    </row>
    <row r="157" spans="1:56" x14ac:dyDescent="0.2">
      <c r="A157">
        <f>VLOOKUP(C157,SelectCntr!$A$2:$C$52,3,0)</f>
        <v>1</v>
      </c>
      <c r="B157" t="str">
        <f>AgLabour!B37</f>
        <v>Sao Tome and Principe</v>
      </c>
      <c r="C157">
        <f>AgLabour!C37</f>
        <v>193</v>
      </c>
      <c r="D157" t="str">
        <f>AgLabour!D37</f>
        <v>Sao Tome and Principe</v>
      </c>
      <c r="E157" t="str">
        <f>AgLabour!E37</f>
        <v>601</v>
      </c>
      <c r="F157" t="str">
        <f>AgLabour!F37</f>
        <v>Tot Ec Act A (1000)</v>
      </c>
      <c r="G157">
        <f>AgLabour!G37*1000</f>
        <v>20322.580645161288</v>
      </c>
      <c r="H157">
        <f>AgLabour!H37*1000</f>
        <v>19645.16129032258</v>
      </c>
      <c r="I157">
        <f>AgLabour!I37*1000</f>
        <v>18967.741935483868</v>
      </c>
      <c r="J157">
        <f>AgLabour!J37*1000</f>
        <v>18290.322580645159</v>
      </c>
      <c r="K157">
        <f>AgLabour!K37*1000</f>
        <v>17612.903225806451</v>
      </c>
      <c r="L157">
        <f>AgLabour!L37*1000</f>
        <v>17612.903225806451</v>
      </c>
      <c r="M157">
        <f>AgLabour!M37*1000</f>
        <v>17612.903225806451</v>
      </c>
      <c r="N157">
        <f>AgLabour!N37*1000</f>
        <v>17612.903225806451</v>
      </c>
      <c r="O157">
        <f>AgLabour!O37*1000</f>
        <v>16935.483870967739</v>
      </c>
      <c r="P157">
        <f>AgLabour!P37*1000</f>
        <v>16935.483870967739</v>
      </c>
      <c r="Q157">
        <f>AgLabour!Q37*1000</f>
        <v>17612.903225806451</v>
      </c>
      <c r="R157">
        <f>AgLabour!R37*1000</f>
        <v>17612.903225806451</v>
      </c>
      <c r="S157">
        <f>AgLabour!S37*1000</f>
        <v>18290.322580645159</v>
      </c>
      <c r="T157">
        <f>AgLabour!T37*1000</f>
        <v>18290.322580645159</v>
      </c>
      <c r="U157">
        <f>AgLabour!U37*1000</f>
        <v>18967.741935483868</v>
      </c>
      <c r="V157">
        <f>AgLabour!V37*1000</f>
        <v>18967.741935483868</v>
      </c>
      <c r="W157">
        <f>AgLabour!W37*1000</f>
        <v>19645.16129032258</v>
      </c>
      <c r="X157">
        <f>AgLabour!X37*1000</f>
        <v>20322.580645161288</v>
      </c>
      <c r="Y157">
        <f>AgLabour!Y37*1000</f>
        <v>20322.580645161288</v>
      </c>
      <c r="Z157">
        <f>AgLabour!Z37*1000</f>
        <v>21000</v>
      </c>
      <c r="AA157">
        <f>AgLabour!AA37*1000</f>
        <v>22000</v>
      </c>
      <c r="AB157">
        <f>AgLabour!AB37*1000</f>
        <v>22000</v>
      </c>
      <c r="AC157">
        <f>AgLabour!AC37*1000</f>
        <v>22000</v>
      </c>
      <c r="AD157">
        <f>AgLabour!AD37*1000</f>
        <v>22000</v>
      </c>
      <c r="AE157">
        <f>AgLabour!AE37*1000</f>
        <v>22000</v>
      </c>
      <c r="AF157">
        <f>AgLabour!AF37*1000</f>
        <v>23000</v>
      </c>
      <c r="AG157">
        <f>AgLabour!AG37*1000</f>
        <v>23000</v>
      </c>
      <c r="AH157">
        <f>AgLabour!AH37*1000</f>
        <v>23000</v>
      </c>
      <c r="AI157">
        <f>AgLabour!AI37*1000</f>
        <v>24000</v>
      </c>
      <c r="AJ157">
        <f>AgLabour!AJ37*1000</f>
        <v>24000</v>
      </c>
      <c r="AK157">
        <f>AgLabour!AK37*1000</f>
        <v>24000</v>
      </c>
      <c r="AL157">
        <f>AgLabour!AL37*1000</f>
        <v>25000</v>
      </c>
      <c r="AM157">
        <f>AgLabour!AM37*1000</f>
        <v>25000</v>
      </c>
      <c r="AN157">
        <f>AgLabour!AN37*1000</f>
        <v>25000</v>
      </c>
      <c r="AO157">
        <f>AgLabour!AO37*1000</f>
        <v>25000</v>
      </c>
      <c r="AP157">
        <f>AgLabour!AP37*1000</f>
        <v>26000</v>
      </c>
      <c r="AQ157">
        <f>AgLabour!AQ37*1000</f>
        <v>26000</v>
      </c>
      <c r="AR157">
        <f>AgLabour!AR37*1000</f>
        <v>27000</v>
      </c>
      <c r="AS157">
        <f>AgLabour!AS37*1000</f>
        <v>27000</v>
      </c>
      <c r="AT157">
        <f>AgLabour!AT37*1000</f>
        <v>28000</v>
      </c>
      <c r="AU157">
        <f>AgLabour!AU37*1000</f>
        <v>28000</v>
      </c>
      <c r="AV157">
        <f>AgLabour!AV37*1000</f>
        <v>28000</v>
      </c>
      <c r="AW157">
        <f>AgLabour!AW37*1000</f>
        <v>29000</v>
      </c>
      <c r="AX157">
        <f>AgLabour!AX37*1000</f>
        <v>29000</v>
      </c>
      <c r="AY157">
        <f>AgLabour!AY37*1000</f>
        <v>30000</v>
      </c>
      <c r="AZ157">
        <f>AgLabour!AZ37*1000</f>
        <v>30000</v>
      </c>
      <c r="BA157">
        <f>AgLabour!BA37*1000</f>
        <v>31000</v>
      </c>
      <c r="BB157">
        <f>AgLabour!BB37*1000</f>
        <v>31000</v>
      </c>
      <c r="BC157">
        <f>AgLabour!BC37*1000</f>
        <v>32000</v>
      </c>
      <c r="BD157">
        <f t="shared" si="0"/>
        <v>1.2907608243500013</v>
      </c>
    </row>
    <row r="158" spans="1:56" x14ac:dyDescent="0.2">
      <c r="A158">
        <f>VLOOKUP(C158,SelectCntr!$A$2:$C$52,3,0)</f>
        <v>1</v>
      </c>
      <c r="B158" t="str">
        <f>AgLabour!B38</f>
        <v>Senegal</v>
      </c>
      <c r="C158">
        <f>AgLabour!C38</f>
        <v>195</v>
      </c>
      <c r="D158" t="str">
        <f>AgLabour!D38</f>
        <v>Senegal</v>
      </c>
      <c r="E158" t="str">
        <f>AgLabour!E38</f>
        <v>601</v>
      </c>
      <c r="F158" t="str">
        <f>AgLabour!F38</f>
        <v>Tot Ec Act A (1000)</v>
      </c>
      <c r="G158">
        <f>AgLabour!G38*1000</f>
        <v>1166356.7567567567</v>
      </c>
      <c r="H158">
        <f>AgLabour!H38*1000</f>
        <v>1194521.6216216215</v>
      </c>
      <c r="I158">
        <f>AgLabour!I38*1000</f>
        <v>1223514.8648648649</v>
      </c>
      <c r="J158">
        <f>AgLabour!J38*1000</f>
        <v>1254993.2432432431</v>
      </c>
      <c r="K158">
        <f>AgLabour!K38*1000</f>
        <v>1287300</v>
      </c>
      <c r="L158">
        <f>AgLabour!L38*1000</f>
        <v>1321263.5135135136</v>
      </c>
      <c r="M158">
        <f>AgLabour!M38*1000</f>
        <v>1357712.1621621621</v>
      </c>
      <c r="N158">
        <f>AgLabour!N38*1000</f>
        <v>1394160.8108108107</v>
      </c>
      <c r="O158">
        <f>AgLabour!O38*1000</f>
        <v>1433094.5945945946</v>
      </c>
      <c r="P158">
        <f>AgLabour!P38*1000</f>
        <v>1472028.3783783785</v>
      </c>
      <c r="Q158">
        <f>AgLabour!Q38*1000</f>
        <v>1508477.027027027</v>
      </c>
      <c r="R158">
        <f>AgLabour!R38*1000</f>
        <v>1545754.054054054</v>
      </c>
      <c r="S158">
        <f>AgLabour!S38*1000</f>
        <v>1583031.0810810812</v>
      </c>
      <c r="T158">
        <f>AgLabour!T38*1000</f>
        <v>1620308.1081081082</v>
      </c>
      <c r="U158">
        <f>AgLabour!U38*1000</f>
        <v>1656756.7567567567</v>
      </c>
      <c r="V158">
        <f>AgLabour!V38*1000</f>
        <v>1693205.4054054054</v>
      </c>
      <c r="W158">
        <f>AgLabour!W38*1000</f>
        <v>1727997.2972972973</v>
      </c>
      <c r="X158">
        <f>AgLabour!X38*1000</f>
        <v>1763617.5675675673</v>
      </c>
      <c r="Y158">
        <f>AgLabour!Y38*1000</f>
        <v>1800894.5945945946</v>
      </c>
      <c r="Z158">
        <f>AgLabour!Z38*1000</f>
        <v>1839000</v>
      </c>
      <c r="AA158">
        <f>AgLabour!AA38*1000</f>
        <v>1872000</v>
      </c>
      <c r="AB158">
        <f>AgLabour!AB38*1000</f>
        <v>1913000</v>
      </c>
      <c r="AC158">
        <f>AgLabour!AC38*1000</f>
        <v>1953000</v>
      </c>
      <c r="AD158">
        <f>AgLabour!AD38*1000</f>
        <v>1995000</v>
      </c>
      <c r="AE158">
        <f>AgLabour!AE38*1000</f>
        <v>2042000</v>
      </c>
      <c r="AF158">
        <f>AgLabour!AF38*1000</f>
        <v>2089000</v>
      </c>
      <c r="AG158">
        <f>AgLabour!AG38*1000</f>
        <v>2139000</v>
      </c>
      <c r="AH158">
        <f>AgLabour!AH38*1000</f>
        <v>2191000</v>
      </c>
      <c r="AI158">
        <f>AgLabour!AI38*1000</f>
        <v>2241000</v>
      </c>
      <c r="AJ158">
        <f>AgLabour!AJ38*1000</f>
        <v>2296000</v>
      </c>
      <c r="AK158">
        <f>AgLabour!AK38*1000</f>
        <v>2354000</v>
      </c>
      <c r="AL158">
        <f>AgLabour!AL38*1000</f>
        <v>2414000</v>
      </c>
      <c r="AM158">
        <f>AgLabour!AM38*1000</f>
        <v>2475000</v>
      </c>
      <c r="AN158">
        <f>AgLabour!AN38*1000</f>
        <v>2538000</v>
      </c>
      <c r="AO158">
        <f>AgLabour!AO38*1000</f>
        <v>2602000</v>
      </c>
      <c r="AP158">
        <f>AgLabour!AP38*1000</f>
        <v>2664000</v>
      </c>
      <c r="AQ158">
        <f>AgLabour!AQ38*1000</f>
        <v>2727000</v>
      </c>
      <c r="AR158">
        <f>AgLabour!AR38*1000</f>
        <v>2791000</v>
      </c>
      <c r="AS158">
        <f>AgLabour!AS38*1000</f>
        <v>2859000</v>
      </c>
      <c r="AT158">
        <f>AgLabour!AT38*1000</f>
        <v>2929000</v>
      </c>
      <c r="AU158">
        <f>AgLabour!AU38*1000</f>
        <v>3002000</v>
      </c>
      <c r="AV158">
        <f>AgLabour!AV38*1000</f>
        <v>3078000</v>
      </c>
      <c r="AW158">
        <f>AgLabour!AW38*1000</f>
        <v>3159000</v>
      </c>
      <c r="AX158">
        <f>AgLabour!AX38*1000</f>
        <v>3243000</v>
      </c>
      <c r="AY158">
        <f>AgLabour!AY38*1000</f>
        <v>3328000</v>
      </c>
      <c r="AZ158">
        <f>AgLabour!AZ38*1000</f>
        <v>3414000</v>
      </c>
      <c r="BA158">
        <f>AgLabour!BA38*1000</f>
        <v>3513000</v>
      </c>
      <c r="BB158">
        <f>AgLabour!BB38*1000</f>
        <v>3612000</v>
      </c>
      <c r="BC158">
        <f>AgLabour!BC38*1000</f>
        <v>3714000</v>
      </c>
      <c r="BD158">
        <f t="shared" si="0"/>
        <v>2.377495834250265</v>
      </c>
    </row>
    <row r="159" spans="1:56" x14ac:dyDescent="0.2">
      <c r="A159">
        <f>VLOOKUP(C159,SelectCntr!$A$2:$C$52,3,0)</f>
        <v>2</v>
      </c>
      <c r="B159" t="str">
        <f>AgLabour!B39</f>
        <v>Seychelles</v>
      </c>
      <c r="C159">
        <f>AgLabour!C39</f>
        <v>196</v>
      </c>
      <c r="D159" t="str">
        <f>AgLabour!D39</f>
        <v>Seychelles</v>
      </c>
      <c r="E159" t="str">
        <f>AgLabour!E39</f>
        <v>601</v>
      </c>
      <c r="F159" t="str">
        <f>AgLabour!F39</f>
        <v>Tot Ec Act A (1000)</v>
      </c>
      <c r="G159">
        <f>AgLabour!G39*1000</f>
        <v>17037.037037037036</v>
      </c>
      <c r="H159">
        <f>AgLabour!H39*1000</f>
        <v>17888.888888888891</v>
      </c>
      <c r="I159">
        <f>AgLabour!I39*1000</f>
        <v>18740.740740740741</v>
      </c>
      <c r="J159">
        <f>AgLabour!J39*1000</f>
        <v>18740.740740740741</v>
      </c>
      <c r="K159">
        <f>AgLabour!K39*1000</f>
        <v>18740.740740740741</v>
      </c>
      <c r="L159">
        <f>AgLabour!L39*1000</f>
        <v>19592.592592592591</v>
      </c>
      <c r="M159">
        <f>AgLabour!M39*1000</f>
        <v>19592.592592592591</v>
      </c>
      <c r="N159">
        <f>AgLabour!N39*1000</f>
        <v>19592.592592592591</v>
      </c>
      <c r="O159">
        <f>AgLabour!O39*1000</f>
        <v>19592.592592592591</v>
      </c>
      <c r="P159">
        <f>AgLabour!P39*1000</f>
        <v>19592.592592592591</v>
      </c>
      <c r="Q159">
        <f>AgLabour!Q39*1000</f>
        <v>19592.592592592591</v>
      </c>
      <c r="R159">
        <f>AgLabour!R39*1000</f>
        <v>20444.444444444442</v>
      </c>
      <c r="S159">
        <f>AgLabour!S39*1000</f>
        <v>21296.296296296299</v>
      </c>
      <c r="T159">
        <f>AgLabour!T39*1000</f>
        <v>21296.296296296299</v>
      </c>
      <c r="U159">
        <f>AgLabour!U39*1000</f>
        <v>22148.14814814815</v>
      </c>
      <c r="V159">
        <f>AgLabour!V39*1000</f>
        <v>22148.14814814815</v>
      </c>
      <c r="W159">
        <f>AgLabour!W39*1000</f>
        <v>23000</v>
      </c>
      <c r="X159">
        <f>AgLabour!X39*1000</f>
        <v>23000</v>
      </c>
      <c r="Y159">
        <f>AgLabour!Y39*1000</f>
        <v>23000</v>
      </c>
      <c r="Z159">
        <f>AgLabour!Z39*1000</f>
        <v>23000</v>
      </c>
      <c r="AA159">
        <f>AgLabour!AA39*1000</f>
        <v>23000</v>
      </c>
      <c r="AB159">
        <f>AgLabour!AB39*1000</f>
        <v>23000</v>
      </c>
      <c r="AC159">
        <f>AgLabour!AC39*1000</f>
        <v>23000</v>
      </c>
      <c r="AD159">
        <f>AgLabour!AD39*1000</f>
        <v>24000</v>
      </c>
      <c r="AE159">
        <f>AgLabour!AE39*1000</f>
        <v>24000</v>
      </c>
      <c r="AF159">
        <f>AgLabour!AF39*1000</f>
        <v>24000</v>
      </c>
      <c r="AG159">
        <f>AgLabour!AG39*1000</f>
        <v>24000</v>
      </c>
      <c r="AH159">
        <f>AgLabour!AH39*1000</f>
        <v>25000</v>
      </c>
      <c r="AI159">
        <f>AgLabour!AI39*1000</f>
        <v>25000</v>
      </c>
      <c r="AJ159">
        <f>AgLabour!AJ39*1000</f>
        <v>25000</v>
      </c>
      <c r="AK159">
        <f>AgLabour!AK39*1000</f>
        <v>26000</v>
      </c>
      <c r="AL159">
        <f>AgLabour!AL39*1000</f>
        <v>26000</v>
      </c>
      <c r="AM159">
        <f>AgLabour!AM39*1000</f>
        <v>26000</v>
      </c>
      <c r="AN159">
        <f>AgLabour!AN39*1000</f>
        <v>26000</v>
      </c>
      <c r="AO159">
        <f>AgLabour!AO39*1000</f>
        <v>27000</v>
      </c>
      <c r="AP159">
        <f>AgLabour!AP39*1000</f>
        <v>27000</v>
      </c>
      <c r="AQ159">
        <f>AgLabour!AQ39*1000</f>
        <v>27000</v>
      </c>
      <c r="AR159">
        <f>AgLabour!AR39*1000</f>
        <v>27000</v>
      </c>
      <c r="AS159">
        <f>AgLabour!AS39*1000</f>
        <v>27000</v>
      </c>
      <c r="AT159">
        <f>AgLabour!AT39*1000</f>
        <v>28000</v>
      </c>
      <c r="AU159">
        <f>AgLabour!AU39*1000</f>
        <v>28000</v>
      </c>
      <c r="AV159">
        <f>AgLabour!AV39*1000</f>
        <v>28000</v>
      </c>
      <c r="AW159">
        <f>AgLabour!AW39*1000</f>
        <v>29000</v>
      </c>
      <c r="AX159">
        <f>AgLabour!AX39*1000</f>
        <v>29000</v>
      </c>
      <c r="AY159">
        <f>AgLabour!AY39*1000</f>
        <v>29000</v>
      </c>
      <c r="AZ159">
        <f>AgLabour!AZ39*1000</f>
        <v>29000</v>
      </c>
      <c r="BA159">
        <f>AgLabour!BA39*1000</f>
        <v>30000</v>
      </c>
      <c r="BB159">
        <f>AgLabour!BB39*1000</f>
        <v>30000</v>
      </c>
      <c r="BC159">
        <f>AgLabour!BC39*1000</f>
        <v>30000</v>
      </c>
      <c r="BD159">
        <f t="shared" si="0"/>
        <v>1.0876842462917313</v>
      </c>
    </row>
    <row r="160" spans="1:56" x14ac:dyDescent="0.2">
      <c r="A160">
        <f>VLOOKUP(C160,SelectCntr!$A$2:$C$52,3,0)</f>
        <v>1</v>
      </c>
      <c r="B160" t="str">
        <f>AgLabour!B40</f>
        <v>Sierra Leone</v>
      </c>
      <c r="C160">
        <f>AgLabour!C40</f>
        <v>197</v>
      </c>
      <c r="D160" t="str">
        <f>AgLabour!D40</f>
        <v>Sierra Leone</v>
      </c>
      <c r="E160" t="str">
        <f>AgLabour!E40</f>
        <v>601</v>
      </c>
      <c r="F160" t="str">
        <f>AgLabour!F40</f>
        <v>Tot Ec Act A (1000)</v>
      </c>
      <c r="G160">
        <f>AgLabour!G40*1000</f>
        <v>795650.16501650168</v>
      </c>
      <c r="H160">
        <f>AgLabour!H40*1000</f>
        <v>797617.16171617166</v>
      </c>
      <c r="I160">
        <f>AgLabour!I40*1000</f>
        <v>800567.65676567657</v>
      </c>
      <c r="J160">
        <f>AgLabour!J40*1000</f>
        <v>802534.65346534655</v>
      </c>
      <c r="K160">
        <f>AgLabour!K40*1000</f>
        <v>805485.14851485146</v>
      </c>
      <c r="L160">
        <f>AgLabour!L40*1000</f>
        <v>808435.64356435649</v>
      </c>
      <c r="M160">
        <f>AgLabour!M40*1000</f>
        <v>812369.63696369645</v>
      </c>
      <c r="N160">
        <f>AgLabour!N40*1000</f>
        <v>816303.6303630363</v>
      </c>
      <c r="O160">
        <f>AgLabour!O40*1000</f>
        <v>819254.12541254133</v>
      </c>
      <c r="P160">
        <f>AgLabour!P40*1000</f>
        <v>822204.62046204624</v>
      </c>
      <c r="Q160">
        <f>AgLabour!Q40*1000</f>
        <v>829089.10891089111</v>
      </c>
      <c r="R160">
        <f>AgLabour!R40*1000</f>
        <v>834990.09900990094</v>
      </c>
      <c r="S160">
        <f>AgLabour!S40*1000</f>
        <v>841874.58745874581</v>
      </c>
      <c r="T160">
        <f>AgLabour!T40*1000</f>
        <v>848759.07590759068</v>
      </c>
      <c r="U160">
        <f>AgLabour!U40*1000</f>
        <v>855643.56435643567</v>
      </c>
      <c r="V160">
        <f>AgLabour!V40*1000</f>
        <v>862528.05280528055</v>
      </c>
      <c r="W160">
        <f>AgLabour!W40*1000</f>
        <v>870396.03960396035</v>
      </c>
      <c r="X160">
        <f>AgLabour!X40*1000</f>
        <v>878264.02640264027</v>
      </c>
      <c r="Y160">
        <f>AgLabour!Y40*1000</f>
        <v>886132.01320132019</v>
      </c>
      <c r="Z160">
        <f>AgLabour!Z40*1000</f>
        <v>894000</v>
      </c>
      <c r="AA160">
        <f>AgLabour!AA40*1000</f>
        <v>910000</v>
      </c>
      <c r="AB160">
        <f>AgLabour!AB40*1000</f>
        <v>926000</v>
      </c>
      <c r="AC160">
        <f>AgLabour!AC40*1000</f>
        <v>944000</v>
      </c>
      <c r="AD160">
        <f>AgLabour!AD40*1000</f>
        <v>962000</v>
      </c>
      <c r="AE160">
        <f>AgLabour!AE40*1000</f>
        <v>985000</v>
      </c>
      <c r="AF160">
        <f>AgLabour!AF40*1000</f>
        <v>1007000</v>
      </c>
      <c r="AG160">
        <f>AgLabour!AG40*1000</f>
        <v>1032000</v>
      </c>
      <c r="AH160">
        <f>AgLabour!AH40*1000</f>
        <v>1058000</v>
      </c>
      <c r="AI160">
        <f>AgLabour!AI40*1000</f>
        <v>1076000</v>
      </c>
      <c r="AJ160">
        <f>AgLabour!AJ40*1000</f>
        <v>1083000</v>
      </c>
      <c r="AK160">
        <f>AgLabour!AK40*1000</f>
        <v>1079000</v>
      </c>
      <c r="AL160">
        <f>AgLabour!AL40*1000</f>
        <v>1069000</v>
      </c>
      <c r="AM160">
        <f>AgLabour!AM40*1000</f>
        <v>1053000</v>
      </c>
      <c r="AN160">
        <f>AgLabour!AN40*1000</f>
        <v>1036000</v>
      </c>
      <c r="AO160">
        <f>AgLabour!AO40*1000</f>
        <v>1026000</v>
      </c>
      <c r="AP160">
        <f>AgLabour!AP40*1000</f>
        <v>1016000</v>
      </c>
      <c r="AQ160">
        <f>AgLabour!AQ40*1000</f>
        <v>1013000</v>
      </c>
      <c r="AR160">
        <f>AgLabour!AR40*1000</f>
        <v>1013000</v>
      </c>
      <c r="AS160">
        <f>AgLabour!AS40*1000</f>
        <v>1023000</v>
      </c>
      <c r="AT160">
        <f>AgLabour!AT40*1000</f>
        <v>1041000</v>
      </c>
      <c r="AU160">
        <f>AgLabour!AU40*1000</f>
        <v>1070000</v>
      </c>
      <c r="AV160">
        <f>AgLabour!AV40*1000</f>
        <v>1106000</v>
      </c>
      <c r="AW160">
        <f>AgLabour!AW40*1000</f>
        <v>1149000</v>
      </c>
      <c r="AX160">
        <f>AgLabour!AX40*1000</f>
        <v>1190000</v>
      </c>
      <c r="AY160">
        <f>AgLabour!AY40*1000</f>
        <v>1225000</v>
      </c>
      <c r="AZ160">
        <f>AgLabour!AZ40*1000</f>
        <v>1253000</v>
      </c>
      <c r="BA160">
        <f>AgLabour!BA40*1000</f>
        <v>1274000</v>
      </c>
      <c r="BB160">
        <f>AgLabour!BB40*1000</f>
        <v>1293000</v>
      </c>
      <c r="BC160">
        <f>AgLabour!BC40*1000</f>
        <v>1309000</v>
      </c>
      <c r="BD160">
        <f t="shared" si="0"/>
        <v>0.99506927215526897</v>
      </c>
    </row>
    <row r="161" spans="1:56" x14ac:dyDescent="0.2">
      <c r="A161">
        <f>VLOOKUP(C161,SelectCntr!$A$2:$C$52,3,0)</f>
        <v>2</v>
      </c>
      <c r="B161" t="str">
        <f>AgLabour!B41</f>
        <v>Somalia</v>
      </c>
      <c r="C161">
        <f>AgLabour!C41</f>
        <v>201</v>
      </c>
      <c r="D161" t="str">
        <f>AgLabour!D41</f>
        <v>Somalia</v>
      </c>
      <c r="E161" t="str">
        <f>AgLabour!E41</f>
        <v>601</v>
      </c>
      <c r="F161" t="str">
        <f>AgLabour!F41</f>
        <v>Tot Ec Act A (1000)</v>
      </c>
      <c r="G161">
        <f>AgLabour!G41*1000</f>
        <v>979098.82455376582</v>
      </c>
      <c r="H161">
        <f>AgLabour!H41*1000</f>
        <v>994666.08619939047</v>
      </c>
      <c r="I161">
        <f>AgLabour!I41*1000</f>
        <v>1010233.3478450152</v>
      </c>
      <c r="J161">
        <f>AgLabour!J41*1000</f>
        <v>1026619.9390509359</v>
      </c>
      <c r="K161">
        <f>AgLabour!K41*1000</f>
        <v>1043006.5302568569</v>
      </c>
      <c r="L161">
        <f>AgLabour!L41*1000</f>
        <v>1062670.4397039616</v>
      </c>
      <c r="M161">
        <f>AgLabour!M41*1000</f>
        <v>1083973.0082716588</v>
      </c>
      <c r="N161">
        <f>AgLabour!N41*1000</f>
        <v>1106094.9063996519</v>
      </c>
      <c r="O161">
        <f>AgLabour!O41*1000</f>
        <v>1124939.4862864607</v>
      </c>
      <c r="P161">
        <f>AgLabour!P41*1000</f>
        <v>1138868.0888114932</v>
      </c>
      <c r="Q161">
        <f>AgLabour!Q41*1000</f>
        <v>1144603.3957335656</v>
      </c>
      <c r="R161">
        <f>AgLabour!R41*1000</f>
        <v>1143784.0661732696</v>
      </c>
      <c r="S161">
        <f>AgLabour!S41*1000</f>
        <v>1150338.7026556376</v>
      </c>
      <c r="T161">
        <f>AgLabour!T41*1000</f>
        <v>1183931.2146277754</v>
      </c>
      <c r="U161">
        <f>AgLabour!U41*1000</f>
        <v>1252754.8976926426</v>
      </c>
      <c r="V161">
        <f>AgLabour!V41*1000</f>
        <v>1365003.0474531997</v>
      </c>
      <c r="W161">
        <f>AgLabour!W41*1000</f>
        <v>1510024.3796255987</v>
      </c>
      <c r="X161">
        <f>AgLabour!X41*1000</f>
        <v>1664877.6665215499</v>
      </c>
      <c r="Y161">
        <f>AgLabour!Y41*1000</f>
        <v>1795970.396168916</v>
      </c>
      <c r="Z161">
        <f>AgLabour!Z41*1000</f>
        <v>1882000</v>
      </c>
      <c r="AA161">
        <f>AgLabour!AA41*1000</f>
        <v>1919000</v>
      </c>
      <c r="AB161">
        <f>AgLabour!AB41*1000</f>
        <v>1913000</v>
      </c>
      <c r="AC161">
        <f>AgLabour!AC41*1000</f>
        <v>1885000</v>
      </c>
      <c r="AD161">
        <f>AgLabour!AD41*1000</f>
        <v>1852000</v>
      </c>
      <c r="AE161">
        <f>AgLabour!AE41*1000</f>
        <v>1829000</v>
      </c>
      <c r="AF161">
        <f>AgLabour!AF41*1000</f>
        <v>1822000</v>
      </c>
      <c r="AG161">
        <f>AgLabour!AG41*1000</f>
        <v>1834000</v>
      </c>
      <c r="AH161">
        <f>AgLabour!AH41*1000</f>
        <v>1850000</v>
      </c>
      <c r="AI161">
        <f>AgLabour!AI41*1000</f>
        <v>1865000</v>
      </c>
      <c r="AJ161">
        <f>AgLabour!AJ41*1000</f>
        <v>1875000</v>
      </c>
      <c r="AK161">
        <f>AgLabour!AK41*1000</f>
        <v>1873000</v>
      </c>
      <c r="AL161">
        <f>AgLabour!AL41*1000</f>
        <v>1864000</v>
      </c>
      <c r="AM161">
        <f>AgLabour!AM41*1000</f>
        <v>1851000</v>
      </c>
      <c r="AN161">
        <f>AgLabour!AN41*1000</f>
        <v>1847000</v>
      </c>
      <c r="AO161">
        <f>AgLabour!AO41*1000</f>
        <v>1855000</v>
      </c>
      <c r="AP161">
        <f>AgLabour!AP41*1000</f>
        <v>1878000</v>
      </c>
      <c r="AQ161">
        <f>AgLabour!AQ41*1000</f>
        <v>1915000</v>
      </c>
      <c r="AR161">
        <f>AgLabour!AR41*1000</f>
        <v>1958000</v>
      </c>
      <c r="AS161">
        <f>AgLabour!AS41*1000</f>
        <v>2004000</v>
      </c>
      <c r="AT161">
        <f>AgLabour!AT41*1000</f>
        <v>2048000</v>
      </c>
      <c r="AU161">
        <f>AgLabour!AU41*1000</f>
        <v>2091000</v>
      </c>
      <c r="AV161">
        <f>AgLabour!AV41*1000</f>
        <v>2132000</v>
      </c>
      <c r="AW161">
        <f>AgLabour!AW41*1000</f>
        <v>2173000</v>
      </c>
      <c r="AX161">
        <f>AgLabour!AX41*1000</f>
        <v>2210000</v>
      </c>
      <c r="AY161">
        <f>AgLabour!AY41*1000</f>
        <v>2247000</v>
      </c>
      <c r="AZ161">
        <f>AgLabour!AZ41*1000</f>
        <v>2283000</v>
      </c>
      <c r="BA161">
        <f>AgLabour!BA41*1000</f>
        <v>2321000</v>
      </c>
      <c r="BB161">
        <f>AgLabour!BB41*1000</f>
        <v>2356000</v>
      </c>
      <c r="BC161">
        <f>AgLabour!BC41*1000</f>
        <v>2396000</v>
      </c>
      <c r="BD161">
        <f t="shared" si="0"/>
        <v>1.8857954267547994</v>
      </c>
    </row>
    <row r="162" spans="1:56" x14ac:dyDescent="0.2">
      <c r="A162">
        <f>VLOOKUP(C162,SelectCntr!$A$2:$C$52,3,0)</f>
        <v>3</v>
      </c>
      <c r="B162" t="str">
        <f>AgLabour!B42</f>
        <v>South Africa</v>
      </c>
      <c r="C162">
        <f>AgLabour!C42</f>
        <v>202</v>
      </c>
      <c r="D162" t="str">
        <f>AgLabour!D42</f>
        <v>South Africa</v>
      </c>
      <c r="E162" t="str">
        <f>AgLabour!E42</f>
        <v>601</v>
      </c>
      <c r="F162" t="str">
        <f>AgLabour!F42</f>
        <v>Tot Ec Act A (1000)</v>
      </c>
      <c r="G162">
        <f>AgLabour!G42*1000</f>
        <v>2116141.176470588</v>
      </c>
      <c r="H162">
        <f>AgLabour!H42*1000</f>
        <v>2129882.3529411759</v>
      </c>
      <c r="I162">
        <f>AgLabour!I42*1000</f>
        <v>2141905.8823529412</v>
      </c>
      <c r="J162">
        <f>AgLabour!J42*1000</f>
        <v>2153929.411764706</v>
      </c>
      <c r="K162">
        <f>AgLabour!K42*1000</f>
        <v>2165094.1176470588</v>
      </c>
      <c r="L162">
        <f>AgLabour!L42*1000</f>
        <v>2175400</v>
      </c>
      <c r="M162">
        <f>AgLabour!M42*1000</f>
        <v>2183988.2352941176</v>
      </c>
      <c r="N162">
        <f>AgLabour!N42*1000</f>
        <v>2192576.4705882352</v>
      </c>
      <c r="O162">
        <f>AgLabour!O42*1000</f>
        <v>2200305.8823529407</v>
      </c>
      <c r="P162">
        <f>AgLabour!P42*1000</f>
        <v>2208035.2941176472</v>
      </c>
      <c r="Q162">
        <f>AgLabour!Q42*1000</f>
        <v>2169388.2352941171</v>
      </c>
      <c r="R162">
        <f>AgLabour!R42*1000</f>
        <v>2127305.8823529407</v>
      </c>
      <c r="S162">
        <f>AgLabour!S42*1000</f>
        <v>2081788.2352941174</v>
      </c>
      <c r="T162">
        <f>AgLabour!T42*1000</f>
        <v>2031117.6470588234</v>
      </c>
      <c r="U162">
        <f>AgLabour!U42*1000</f>
        <v>1974435.294117647</v>
      </c>
      <c r="V162">
        <f>AgLabour!V42*1000</f>
        <v>1910882.3529411764</v>
      </c>
      <c r="W162">
        <f>AgLabour!W42*1000</f>
        <v>1842176.4705882352</v>
      </c>
      <c r="X162">
        <f>AgLabour!X42*1000</f>
        <v>1768317.6470588234</v>
      </c>
      <c r="Y162">
        <f>AgLabour!Y42*1000</f>
        <v>1689305.8823529412</v>
      </c>
      <c r="Z162">
        <f>AgLabour!Z42*1000</f>
        <v>1606000</v>
      </c>
      <c r="AA162">
        <f>AgLabour!AA42*1000</f>
        <v>1616000</v>
      </c>
      <c r="AB162">
        <f>AgLabour!AB42*1000</f>
        <v>1628000</v>
      </c>
      <c r="AC162">
        <f>AgLabour!AC42*1000</f>
        <v>1640000</v>
      </c>
      <c r="AD162">
        <f>AgLabour!AD42*1000</f>
        <v>1648000</v>
      </c>
      <c r="AE162">
        <f>AgLabour!AE42*1000</f>
        <v>1655000</v>
      </c>
      <c r="AF162">
        <f>AgLabour!AF42*1000</f>
        <v>1650000</v>
      </c>
      <c r="AG162">
        <f>AgLabour!AG42*1000</f>
        <v>1641000</v>
      </c>
      <c r="AH162">
        <f>AgLabour!AH42*1000</f>
        <v>1629000</v>
      </c>
      <c r="AI162">
        <f>AgLabour!AI42*1000</f>
        <v>1620000</v>
      </c>
      <c r="AJ162">
        <f>AgLabour!AJ42*1000</f>
        <v>1614000</v>
      </c>
      <c r="AK162">
        <f>AgLabour!AK42*1000</f>
        <v>1605000</v>
      </c>
      <c r="AL162">
        <f>AgLabour!AL42*1000</f>
        <v>1603000</v>
      </c>
      <c r="AM162">
        <f>AgLabour!AM42*1000</f>
        <v>1601000</v>
      </c>
      <c r="AN162">
        <f>AgLabour!AN42*1000</f>
        <v>1595000</v>
      </c>
      <c r="AO162">
        <f>AgLabour!AO42*1000</f>
        <v>1584000</v>
      </c>
      <c r="AP162">
        <f>AgLabour!AP42*1000</f>
        <v>1568000</v>
      </c>
      <c r="AQ162">
        <f>AgLabour!AQ42*1000</f>
        <v>1548000</v>
      </c>
      <c r="AR162">
        <f>AgLabour!AR42*1000</f>
        <v>1527000</v>
      </c>
      <c r="AS162">
        <f>AgLabour!AS42*1000</f>
        <v>1506000</v>
      </c>
      <c r="AT162">
        <f>AgLabour!AT42*1000</f>
        <v>1482000</v>
      </c>
      <c r="AU162">
        <f>AgLabour!AU42*1000</f>
        <v>1458000</v>
      </c>
      <c r="AV162">
        <f>AgLabour!AV42*1000</f>
        <v>1433000</v>
      </c>
      <c r="AW162">
        <f>AgLabour!AW42*1000</f>
        <v>1408000</v>
      </c>
      <c r="AX162">
        <f>AgLabour!AX42*1000</f>
        <v>1375000</v>
      </c>
      <c r="AY162">
        <f>AgLabour!AY42*1000</f>
        <v>1341000</v>
      </c>
      <c r="AZ162">
        <f>AgLabour!AZ42*1000</f>
        <v>1306000</v>
      </c>
      <c r="BA162">
        <f>AgLabour!BA42*1000</f>
        <v>1286000</v>
      </c>
      <c r="BB162">
        <f>AgLabour!BB42*1000</f>
        <v>1254000</v>
      </c>
      <c r="BC162">
        <f>AgLabour!BC42*1000</f>
        <v>1221000</v>
      </c>
      <c r="BD162">
        <f t="shared" si="0"/>
        <v>-1.1649549082822785</v>
      </c>
    </row>
    <row r="163" spans="1:56" s="64" customFormat="1" x14ac:dyDescent="0.2">
      <c r="A163">
        <f>VLOOKUP(C163,SelectCntr!$A$2:$C$52,3,0)</f>
        <v>0</v>
      </c>
      <c r="B163" s="64" t="str">
        <f>AgLabour!B43</f>
        <v>Western Sahara</v>
      </c>
      <c r="C163" s="64">
        <f>AgLabour!C43</f>
        <v>205</v>
      </c>
      <c r="D163" s="64" t="str">
        <f>AgLabour!D43</f>
        <v>Western Sahara</v>
      </c>
      <c r="E163" s="64" t="str">
        <f>AgLabour!E43</f>
        <v>601</v>
      </c>
      <c r="F163" s="64" t="str">
        <f>AgLabour!F43</f>
        <v>Tot Ec Act A (1000)</v>
      </c>
      <c r="G163" s="64">
        <f>AgLabour!G43*1000</f>
        <v>11875</v>
      </c>
      <c r="H163" s="64">
        <f>AgLabour!H43*1000</f>
        <v>11875</v>
      </c>
      <c r="I163" s="64">
        <f>AgLabour!I43*1000</f>
        <v>13062.5</v>
      </c>
      <c r="J163" s="64">
        <f>AgLabour!J43*1000</f>
        <v>14250</v>
      </c>
      <c r="K163" s="64">
        <f>AgLabour!K43*1000</f>
        <v>15437.5</v>
      </c>
      <c r="L163" s="64">
        <f>AgLabour!L43*1000</f>
        <v>16625</v>
      </c>
      <c r="M163" s="64">
        <f>AgLabour!M43*1000</f>
        <v>19000</v>
      </c>
      <c r="N163" s="64">
        <f>AgLabour!N43*1000</f>
        <v>20187.5</v>
      </c>
      <c r="O163" s="64">
        <f>AgLabour!O43*1000</f>
        <v>21375</v>
      </c>
      <c r="P163" s="64">
        <f>AgLabour!P43*1000</f>
        <v>22562.5</v>
      </c>
      <c r="Q163" s="64">
        <f>AgLabour!Q43*1000</f>
        <v>21375</v>
      </c>
      <c r="R163" s="64">
        <f>AgLabour!R43*1000</f>
        <v>20187.5</v>
      </c>
      <c r="S163" s="64">
        <f>AgLabour!S43*1000</f>
        <v>19000</v>
      </c>
      <c r="T163" s="64">
        <f>AgLabour!T43*1000</f>
        <v>19000</v>
      </c>
      <c r="U163" s="64">
        <f>AgLabour!U43*1000</f>
        <v>20187.5</v>
      </c>
      <c r="V163" s="64">
        <f>AgLabour!V43*1000</f>
        <v>22562.5</v>
      </c>
      <c r="W163" s="64">
        <f>AgLabour!W43*1000</f>
        <v>26125</v>
      </c>
      <c r="X163" s="64">
        <f>AgLabour!X43*1000</f>
        <v>30875</v>
      </c>
      <c r="Y163" s="64">
        <f>AgLabour!Y43*1000</f>
        <v>35625</v>
      </c>
      <c r="Z163" s="64">
        <f>AgLabour!Z43*1000</f>
        <v>38000</v>
      </c>
      <c r="AA163" s="64">
        <f>AgLabour!AA43*1000</f>
        <v>40000</v>
      </c>
      <c r="AB163" s="64">
        <f>AgLabour!AB43*1000</f>
        <v>41000</v>
      </c>
      <c r="AC163" s="64">
        <f>AgLabour!AC43*1000</f>
        <v>41000</v>
      </c>
      <c r="AD163" s="64">
        <f>AgLabour!AD43*1000</f>
        <v>41000</v>
      </c>
      <c r="AE163" s="64">
        <f>AgLabour!AE43*1000</f>
        <v>41000</v>
      </c>
      <c r="AF163" s="64">
        <f>AgLabour!AF43*1000</f>
        <v>41000</v>
      </c>
      <c r="AG163" s="64">
        <f>AgLabour!AG43*1000</f>
        <v>41000</v>
      </c>
      <c r="AH163" s="64">
        <f>AgLabour!AH43*1000</f>
        <v>42000</v>
      </c>
      <c r="AI163" s="64">
        <f>AgLabour!AI43*1000</f>
        <v>42000</v>
      </c>
      <c r="AJ163" s="64">
        <f>AgLabour!AJ43*1000</f>
        <v>42000</v>
      </c>
      <c r="AK163" s="64">
        <f>AgLabour!AK43*1000</f>
        <v>43000</v>
      </c>
      <c r="AL163" s="64">
        <f>AgLabour!AL43*1000</f>
        <v>43000</v>
      </c>
      <c r="AM163" s="64">
        <f>AgLabour!AM43*1000</f>
        <v>44000</v>
      </c>
      <c r="AN163" s="64">
        <f>AgLabour!AN43*1000</f>
        <v>45000</v>
      </c>
      <c r="AO163" s="64">
        <f>AgLabour!AO43*1000</f>
        <v>46000</v>
      </c>
      <c r="AP163" s="64">
        <f>AgLabour!AP43*1000</f>
        <v>46000</v>
      </c>
      <c r="AQ163" s="64">
        <f>AgLabour!AQ43*1000</f>
        <v>47000</v>
      </c>
      <c r="AR163" s="64">
        <f>AgLabour!AR43*1000</f>
        <v>49000</v>
      </c>
      <c r="AS163" s="64">
        <f>AgLabour!AS43*1000</f>
        <v>50000</v>
      </c>
      <c r="AT163" s="64">
        <f>AgLabour!AT43*1000</f>
        <v>53000</v>
      </c>
      <c r="AU163" s="64">
        <f>AgLabour!AU43*1000</f>
        <v>56000</v>
      </c>
      <c r="AV163" s="64">
        <f>AgLabour!AV43*1000</f>
        <v>60000</v>
      </c>
      <c r="AW163" s="64">
        <f>AgLabour!AW43*1000</f>
        <v>64000</v>
      </c>
      <c r="AX163" s="64">
        <f>AgLabour!AX43*1000</f>
        <v>68000</v>
      </c>
      <c r="AY163" s="64">
        <f>AgLabour!AY43*1000</f>
        <v>71000</v>
      </c>
      <c r="AZ163" s="64">
        <f>AgLabour!AZ43*1000</f>
        <v>74000</v>
      </c>
      <c r="BA163" s="64">
        <f>AgLabour!BA43*1000</f>
        <v>76000</v>
      </c>
      <c r="BB163" s="64">
        <f>AgLabour!BB43*1000</f>
        <v>78000</v>
      </c>
      <c r="BC163" s="64">
        <f>AgLabour!BC43*1000</f>
        <v>80000</v>
      </c>
      <c r="BD163">
        <f t="shared" si="0"/>
        <v>3.6903766945560301</v>
      </c>
    </row>
    <row r="164" spans="1:56" x14ac:dyDescent="0.2">
      <c r="A164">
        <f>VLOOKUP(C164,SelectCntr!$A$2:$C$52,3,0)</f>
        <v>2</v>
      </c>
      <c r="B164" t="str">
        <f>AgLabour!B44</f>
        <v>Sudan</v>
      </c>
      <c r="C164">
        <f>AgLabour!C44</f>
        <v>206</v>
      </c>
      <c r="D164" t="str">
        <f>AgLabour!D44</f>
        <v>Sudan</v>
      </c>
      <c r="E164" t="str">
        <f>AgLabour!E44</f>
        <v>601</v>
      </c>
      <c r="F164" t="str">
        <f>AgLabour!F44</f>
        <v>Tot Ec Act A (1000)</v>
      </c>
      <c r="G164">
        <f>AgLabour!G44*1000</f>
        <v>3439760.6444188724</v>
      </c>
      <c r="H164">
        <f>AgLabour!H44*1000</f>
        <v>3479051.7836593785</v>
      </c>
      <c r="I164">
        <f>AgLabour!I44*1000</f>
        <v>3519235.903337169</v>
      </c>
      <c r="J164">
        <f>AgLabour!J44*1000</f>
        <v>3560313.0034522437</v>
      </c>
      <c r="K164">
        <f>AgLabour!K44*1000</f>
        <v>3601390.1035673185</v>
      </c>
      <c r="L164">
        <f>AgLabour!L44*1000</f>
        <v>3643360.1841196776</v>
      </c>
      <c r="M164">
        <f>AgLabour!M44*1000</f>
        <v>3686223.2451093211</v>
      </c>
      <c r="N164">
        <f>AgLabour!N44*1000</f>
        <v>3731765.2474108166</v>
      </c>
      <c r="O164">
        <f>AgLabour!O44*1000</f>
        <v>3780879.1714614499</v>
      </c>
      <c r="P164">
        <f>AgLabour!P44*1000</f>
        <v>3835350.9781357879</v>
      </c>
      <c r="Q164">
        <f>AgLabour!Q44*1000</f>
        <v>3899645.5696202531</v>
      </c>
      <c r="R164">
        <f>AgLabour!R44*1000</f>
        <v>3970191.0241657072</v>
      </c>
      <c r="S164">
        <f>AgLabour!S44*1000</f>
        <v>4045201.380897583</v>
      </c>
      <c r="T164">
        <f>AgLabour!T44*1000</f>
        <v>4123783.6593785961</v>
      </c>
      <c r="U164">
        <f>AgLabour!U44*1000</f>
        <v>4205044.8791714618</v>
      </c>
      <c r="V164">
        <f>AgLabour!V44*1000</f>
        <v>4288985.0402761791</v>
      </c>
      <c r="W164">
        <f>AgLabour!W44*1000</f>
        <v>4375604.1426927503</v>
      </c>
      <c r="X164">
        <f>AgLabour!X44*1000</f>
        <v>4464009.2059838893</v>
      </c>
      <c r="Y164">
        <f>AgLabour!Y44*1000</f>
        <v>4557772.1518987333</v>
      </c>
      <c r="Z164">
        <f>AgLabour!Z44*1000</f>
        <v>4656000</v>
      </c>
      <c r="AA164">
        <f>AgLabour!AA44*1000</f>
        <v>4796000</v>
      </c>
      <c r="AB164">
        <f>AgLabour!AB44*1000</f>
        <v>4942000</v>
      </c>
      <c r="AC164">
        <f>AgLabour!AC44*1000</f>
        <v>5088000</v>
      </c>
      <c r="AD164">
        <f>AgLabour!AD44*1000</f>
        <v>5125000</v>
      </c>
      <c r="AE164">
        <f>AgLabour!AE44*1000</f>
        <v>5149000</v>
      </c>
      <c r="AF164">
        <f>AgLabour!AF44*1000</f>
        <v>5160000</v>
      </c>
      <c r="AG164">
        <f>AgLabour!AG44*1000</f>
        <v>5160000</v>
      </c>
      <c r="AH164">
        <f>AgLabour!AH44*1000</f>
        <v>5154000</v>
      </c>
      <c r="AI164">
        <f>AgLabour!AI44*1000</f>
        <v>5150000</v>
      </c>
      <c r="AJ164">
        <f>AgLabour!AJ44*1000</f>
        <v>5151000</v>
      </c>
      <c r="AK164">
        <f>AgLabour!AK44*1000</f>
        <v>5259000</v>
      </c>
      <c r="AL164">
        <f>AgLabour!AL44*1000</f>
        <v>5359000</v>
      </c>
      <c r="AM164">
        <f>AgLabour!AM44*1000</f>
        <v>5438000</v>
      </c>
      <c r="AN164">
        <f>AgLabour!AN44*1000</f>
        <v>5610000</v>
      </c>
      <c r="AO164">
        <f>AgLabour!AO44*1000</f>
        <v>5760000</v>
      </c>
      <c r="AP164">
        <f>AgLabour!AP44*1000</f>
        <v>5898000</v>
      </c>
      <c r="AQ164">
        <f>AgLabour!AQ44*1000</f>
        <v>5980000</v>
      </c>
      <c r="AR164">
        <f>AgLabour!AR44*1000</f>
        <v>6063000</v>
      </c>
      <c r="AS164">
        <f>AgLabour!AS44*1000</f>
        <v>6144000</v>
      </c>
      <c r="AT164">
        <f>AgLabour!AT44*1000</f>
        <v>6223000</v>
      </c>
      <c r="AU164">
        <f>AgLabour!AU44*1000</f>
        <v>6289000</v>
      </c>
      <c r="AV164">
        <f>AgLabour!AV44*1000</f>
        <v>6354000</v>
      </c>
      <c r="AW164">
        <f>AgLabour!AW44*1000</f>
        <v>6422000</v>
      </c>
      <c r="AX164">
        <f>AgLabour!AX44*1000</f>
        <v>6489000</v>
      </c>
      <c r="AY164">
        <f>AgLabour!AY44*1000</f>
        <v>6566000</v>
      </c>
      <c r="AZ164">
        <f>AgLabour!AZ44*1000</f>
        <v>6653000</v>
      </c>
      <c r="BA164">
        <f>AgLabour!BA44*1000</f>
        <v>6789000</v>
      </c>
      <c r="BB164">
        <f>AgLabour!BB44*1000</f>
        <v>6901000</v>
      </c>
      <c r="BC164">
        <f>AgLabour!BC44*1000</f>
        <v>7014000</v>
      </c>
      <c r="BD164">
        <f t="shared" si="0"/>
        <v>1.5293681662631675</v>
      </c>
    </row>
    <row r="165" spans="1:56" x14ac:dyDescent="0.2">
      <c r="A165">
        <f>VLOOKUP(C165,SelectCntr!$A$2:$C$52,3,0)</f>
        <v>3</v>
      </c>
      <c r="B165" t="str">
        <f>AgLabour!B45</f>
        <v>Swaziland</v>
      </c>
      <c r="C165">
        <f>AgLabour!C45</f>
        <v>209</v>
      </c>
      <c r="D165" t="str">
        <f>AgLabour!D45</f>
        <v>Swaziland</v>
      </c>
      <c r="E165" t="str">
        <f>AgLabour!E45</f>
        <v>601</v>
      </c>
      <c r="F165" t="str">
        <f>AgLabour!F45</f>
        <v>Tot Ec Act A (1000)</v>
      </c>
      <c r="G165">
        <f>AgLabour!G45*1000</f>
        <v>118000</v>
      </c>
      <c r="H165">
        <f>AgLabour!H45*1000</f>
        <v>118000</v>
      </c>
      <c r="I165">
        <f>AgLabour!I45*1000</f>
        <v>118000</v>
      </c>
      <c r="J165">
        <f>AgLabour!J45*1000</f>
        <v>118000</v>
      </c>
      <c r="K165">
        <f>AgLabour!K45*1000</f>
        <v>118000</v>
      </c>
      <c r="L165">
        <f>AgLabour!L45*1000</f>
        <v>118000</v>
      </c>
      <c r="M165">
        <f>AgLabour!M45*1000</f>
        <v>118000</v>
      </c>
      <c r="N165">
        <f>AgLabour!N45*1000</f>
        <v>118000</v>
      </c>
      <c r="O165">
        <f>AgLabour!O45*1000</f>
        <v>118000</v>
      </c>
      <c r="P165">
        <f>AgLabour!P45*1000</f>
        <v>119145.63106796116</v>
      </c>
      <c r="Q165">
        <f>AgLabour!Q45*1000</f>
        <v>119145.63106796116</v>
      </c>
      <c r="R165">
        <f>AgLabour!R45*1000</f>
        <v>119145.63106796116</v>
      </c>
      <c r="S165">
        <f>AgLabour!S45*1000</f>
        <v>119145.63106796116</v>
      </c>
      <c r="T165">
        <f>AgLabour!T45*1000</f>
        <v>119145.63106796116</v>
      </c>
      <c r="U165">
        <f>AgLabour!U45*1000</f>
        <v>119145.63106796116</v>
      </c>
      <c r="V165">
        <f>AgLabour!V45*1000</f>
        <v>119145.63106796116</v>
      </c>
      <c r="W165">
        <f>AgLabour!W45*1000</f>
        <v>119145.63106796116</v>
      </c>
      <c r="X165">
        <f>AgLabour!X45*1000</f>
        <v>119145.63106796116</v>
      </c>
      <c r="Y165">
        <f>AgLabour!Y45*1000</f>
        <v>118000</v>
      </c>
      <c r="Z165">
        <f>AgLabour!Z45*1000</f>
        <v>118000</v>
      </c>
      <c r="AA165">
        <f>AgLabour!AA45*1000</f>
        <v>119000</v>
      </c>
      <c r="AB165">
        <f>AgLabour!AB45*1000</f>
        <v>120000</v>
      </c>
      <c r="AC165">
        <f>AgLabour!AC45*1000</f>
        <v>121000</v>
      </c>
      <c r="AD165">
        <f>AgLabour!AD45*1000</f>
        <v>123000</v>
      </c>
      <c r="AE165">
        <f>AgLabour!AE45*1000</f>
        <v>125000</v>
      </c>
      <c r="AF165">
        <f>AgLabour!AF45*1000</f>
        <v>128000</v>
      </c>
      <c r="AG165">
        <f>AgLabour!AG45*1000</f>
        <v>131000</v>
      </c>
      <c r="AH165">
        <f>AgLabour!AH45*1000</f>
        <v>135000</v>
      </c>
      <c r="AI165">
        <f>AgLabour!AI45*1000</f>
        <v>138000</v>
      </c>
      <c r="AJ165">
        <f>AgLabour!AJ45*1000</f>
        <v>139000</v>
      </c>
      <c r="AK165">
        <f>AgLabour!AK45*1000</f>
        <v>141000</v>
      </c>
      <c r="AL165">
        <f>AgLabour!AL45*1000</f>
        <v>142000</v>
      </c>
      <c r="AM165">
        <f>AgLabour!AM45*1000</f>
        <v>143000</v>
      </c>
      <c r="AN165">
        <f>AgLabour!AN45*1000</f>
        <v>143000</v>
      </c>
      <c r="AO165">
        <f>AgLabour!AO45*1000</f>
        <v>144000</v>
      </c>
      <c r="AP165">
        <f>AgLabour!AP45*1000</f>
        <v>145000</v>
      </c>
      <c r="AQ165">
        <f>AgLabour!AQ45*1000</f>
        <v>146000</v>
      </c>
      <c r="AR165">
        <f>AgLabour!AR45*1000</f>
        <v>147000</v>
      </c>
      <c r="AS165">
        <f>AgLabour!AS45*1000</f>
        <v>148000</v>
      </c>
      <c r="AT165">
        <f>AgLabour!AT45*1000</f>
        <v>148000</v>
      </c>
      <c r="AU165">
        <f>AgLabour!AU45*1000</f>
        <v>147000</v>
      </c>
      <c r="AV165">
        <f>AgLabour!AV45*1000</f>
        <v>146000</v>
      </c>
      <c r="AW165">
        <f>AgLabour!AW45*1000</f>
        <v>144000</v>
      </c>
      <c r="AX165">
        <f>AgLabour!AX45*1000</f>
        <v>142000</v>
      </c>
      <c r="AY165">
        <f>AgLabour!AY45*1000</f>
        <v>141000</v>
      </c>
      <c r="AZ165">
        <f>AgLabour!AZ45*1000</f>
        <v>139000</v>
      </c>
      <c r="BA165">
        <f>AgLabour!BA45*1000</f>
        <v>139000</v>
      </c>
      <c r="BB165">
        <f>AgLabour!BB45*1000</f>
        <v>139000</v>
      </c>
      <c r="BC165">
        <f>AgLabour!BC45*1000</f>
        <v>138000</v>
      </c>
      <c r="BD165">
        <f t="shared" si="0"/>
        <v>0.56530565869079563</v>
      </c>
    </row>
    <row r="166" spans="1:56" x14ac:dyDescent="0.2">
      <c r="A166">
        <f>VLOOKUP(C166,SelectCntr!$A$2:$C$52,3,0)</f>
        <v>2</v>
      </c>
      <c r="B166" t="str">
        <f>AgLabour!B46</f>
        <v>United Republic of Tanzania</v>
      </c>
      <c r="C166">
        <f>AgLabour!C46</f>
        <v>215</v>
      </c>
      <c r="D166" t="str">
        <f>AgLabour!D46</f>
        <v>United Republic of Tanzania</v>
      </c>
      <c r="E166" t="str">
        <f>AgLabour!E46</f>
        <v>601</v>
      </c>
      <c r="F166" t="str">
        <f>AgLabour!F46</f>
        <v>Tot Ec Act A (1000)</v>
      </c>
      <c r="G166">
        <f>AgLabour!G46*1000</f>
        <v>4949711.5037865127</v>
      </c>
      <c r="H166">
        <f>AgLabour!H46*1000</f>
        <v>5071694.9152542371</v>
      </c>
      <c r="I166">
        <f>AgLabour!I46*1000</f>
        <v>5197431.6624594303</v>
      </c>
      <c r="J166">
        <f>AgLabour!J46*1000</f>
        <v>5327860.0793364588</v>
      </c>
      <c r="K166">
        <f>AgLabour!K46*1000</f>
        <v>5462041.8319509551</v>
      </c>
      <c r="L166">
        <f>AgLabour!L46*1000</f>
        <v>5599038.5863685543</v>
      </c>
      <c r="M166">
        <f>AgLabour!M46*1000</f>
        <v>5740727.0104579879</v>
      </c>
      <c r="N166">
        <f>AgLabour!N46*1000</f>
        <v>5886168.7702848902</v>
      </c>
      <c r="O166">
        <f>AgLabour!O46*1000</f>
        <v>6039117.2015867298</v>
      </c>
      <c r="P166">
        <f>AgLabour!P46*1000</f>
        <v>6198633.9704291383</v>
      </c>
      <c r="Q166">
        <f>AgLabour!Q46*1000</f>
        <v>6344075.7302560406</v>
      </c>
      <c r="R166">
        <f>AgLabour!R46*1000</f>
        <v>6496085.8276235126</v>
      </c>
      <c r="S166">
        <f>AgLabour!S46*1000</f>
        <v>6651849.2607284533</v>
      </c>
      <c r="T166">
        <f>AgLabour!T46*1000</f>
        <v>6811366.0295708627</v>
      </c>
      <c r="U166">
        <f>AgLabour!U46*1000</f>
        <v>6971821.1323476378</v>
      </c>
      <c r="V166">
        <f>AgLabour!V46*1000</f>
        <v>7134152.9029931482</v>
      </c>
      <c r="W166">
        <f>AgLabour!W46*1000</f>
        <v>7298361.341507392</v>
      </c>
      <c r="X166">
        <f>AgLabour!X46*1000</f>
        <v>7464446.4478903711</v>
      </c>
      <c r="Y166">
        <f>AgLabour!Y46*1000</f>
        <v>7633346.5560764512</v>
      </c>
      <c r="Z166">
        <f>AgLabour!Z46*1000</f>
        <v>7806000</v>
      </c>
      <c r="AA166">
        <f>AgLabour!AA46*1000</f>
        <v>8042000</v>
      </c>
      <c r="AB166">
        <f>AgLabour!AB46*1000</f>
        <v>8289000</v>
      </c>
      <c r="AC166">
        <f>AgLabour!AC46*1000</f>
        <v>8545000</v>
      </c>
      <c r="AD166">
        <f>AgLabour!AD46*1000</f>
        <v>8810000</v>
      </c>
      <c r="AE166">
        <f>AgLabour!AE46*1000</f>
        <v>9078000</v>
      </c>
      <c r="AF166">
        <f>AgLabour!AF46*1000</f>
        <v>9351000</v>
      </c>
      <c r="AG166">
        <f>AgLabour!AG46*1000</f>
        <v>9627000</v>
      </c>
      <c r="AH166">
        <f>AgLabour!AH46*1000</f>
        <v>9915000</v>
      </c>
      <c r="AI166">
        <f>AgLabour!AI46*1000</f>
        <v>10223000</v>
      </c>
      <c r="AJ166">
        <f>AgLabour!AJ46*1000</f>
        <v>10554000</v>
      </c>
      <c r="AK166">
        <f>AgLabour!AK46*1000</f>
        <v>10889000</v>
      </c>
      <c r="AL166">
        <f>AgLabour!AL46*1000</f>
        <v>11237000</v>
      </c>
      <c r="AM166">
        <f>AgLabour!AM46*1000</f>
        <v>11591000</v>
      </c>
      <c r="AN166">
        <f>AgLabour!AN46*1000</f>
        <v>11935000</v>
      </c>
      <c r="AO166">
        <f>AgLabour!AO46*1000</f>
        <v>12254000</v>
      </c>
      <c r="AP166">
        <f>AgLabour!AP46*1000</f>
        <v>12546000</v>
      </c>
      <c r="AQ166">
        <f>AgLabour!AQ46*1000</f>
        <v>12816000</v>
      </c>
      <c r="AR166">
        <f>AgLabour!AR46*1000</f>
        <v>13069000</v>
      </c>
      <c r="AS166">
        <f>AgLabour!AS46*1000</f>
        <v>13314000</v>
      </c>
      <c r="AT166">
        <f>AgLabour!AT46*1000</f>
        <v>13557000</v>
      </c>
      <c r="AU166">
        <f>AgLabour!AU46*1000</f>
        <v>13798000</v>
      </c>
      <c r="AV166">
        <f>AgLabour!AV46*1000</f>
        <v>14075000</v>
      </c>
      <c r="AW166">
        <f>AgLabour!AW46*1000</f>
        <v>14360000</v>
      </c>
      <c r="AX166">
        <f>AgLabour!AX46*1000</f>
        <v>14657000</v>
      </c>
      <c r="AY166">
        <f>AgLabour!AY46*1000</f>
        <v>14970000</v>
      </c>
      <c r="AZ166">
        <f>AgLabour!AZ46*1000</f>
        <v>15303000</v>
      </c>
      <c r="BA166">
        <f>AgLabour!BA46*1000</f>
        <v>15674000</v>
      </c>
      <c r="BB166">
        <f>AgLabour!BB46*1000</f>
        <v>16052000</v>
      </c>
      <c r="BC166">
        <f>AgLabour!BC46*1000</f>
        <v>16453000</v>
      </c>
      <c r="BD166">
        <f t="shared" si="0"/>
        <v>2.6134118902167547</v>
      </c>
    </row>
    <row r="167" spans="1:56" x14ac:dyDescent="0.2">
      <c r="A167">
        <f>VLOOKUP(C167,SelectCntr!$A$2:$C$52,3,0)</f>
        <v>1</v>
      </c>
      <c r="B167" t="str">
        <f>AgLabour!B47</f>
        <v>Togo</v>
      </c>
      <c r="C167">
        <f>AgLabour!C47</f>
        <v>217</v>
      </c>
      <c r="D167" t="str">
        <f>AgLabour!D47</f>
        <v>Togo</v>
      </c>
      <c r="E167" t="str">
        <f>AgLabour!E47</f>
        <v>601</v>
      </c>
      <c r="F167" t="str">
        <f>AgLabour!F47</f>
        <v>Tot Ec Act A (1000)</v>
      </c>
      <c r="G167">
        <f>AgLabour!G47*1000</f>
        <v>492653.13653136528</v>
      </c>
      <c r="H167">
        <f>AgLabour!H47*1000</f>
        <v>493512.91512915125</v>
      </c>
      <c r="I167">
        <f>AgLabour!I47*1000</f>
        <v>495232.47232472326</v>
      </c>
      <c r="J167">
        <f>AgLabour!J47*1000</f>
        <v>500391.14391143917</v>
      </c>
      <c r="K167">
        <f>AgLabour!K47*1000</f>
        <v>510708.48708487087</v>
      </c>
      <c r="L167">
        <f>AgLabour!L47*1000</f>
        <v>525324.7232472325</v>
      </c>
      <c r="M167">
        <f>AgLabour!M47*1000</f>
        <v>544239.85239852406</v>
      </c>
      <c r="N167">
        <f>AgLabour!N47*1000</f>
        <v>564874.53874538746</v>
      </c>
      <c r="O167">
        <f>AgLabour!O47*1000</f>
        <v>585509.22509225097</v>
      </c>
      <c r="P167">
        <f>AgLabour!P47*1000</f>
        <v>602704.79704797047</v>
      </c>
      <c r="Q167">
        <f>AgLabour!Q47*1000</f>
        <v>615601.47601476009</v>
      </c>
      <c r="R167">
        <f>AgLabour!R47*1000</f>
        <v>626778.59778597788</v>
      </c>
      <c r="S167">
        <f>AgLabour!S47*1000</f>
        <v>635376.38376383763</v>
      </c>
      <c r="T167">
        <f>AgLabour!T47*1000</f>
        <v>643114.39114391152</v>
      </c>
      <c r="U167">
        <f>AgLabour!U47*1000</f>
        <v>650852.39852398529</v>
      </c>
      <c r="V167">
        <f>AgLabour!V47*1000</f>
        <v>658590.40590405907</v>
      </c>
      <c r="W167">
        <f>AgLabour!W47*1000</f>
        <v>666328.41328413284</v>
      </c>
      <c r="X167">
        <f>AgLabour!X47*1000</f>
        <v>674926.1992619927</v>
      </c>
      <c r="Y167">
        <f>AgLabour!Y47*1000</f>
        <v>685243.5424354244</v>
      </c>
      <c r="Z167">
        <f>AgLabour!Z47*1000</f>
        <v>699000</v>
      </c>
      <c r="AA167">
        <f>AgLabour!AA47*1000</f>
        <v>716000</v>
      </c>
      <c r="AB167">
        <f>AgLabour!AB47*1000</f>
        <v>736000</v>
      </c>
      <c r="AC167">
        <f>AgLabour!AC47*1000</f>
        <v>757000</v>
      </c>
      <c r="AD167">
        <f>AgLabour!AD47*1000</f>
        <v>780000</v>
      </c>
      <c r="AE167">
        <f>AgLabour!AE47*1000</f>
        <v>803000</v>
      </c>
      <c r="AF167">
        <f>AgLabour!AF47*1000</f>
        <v>825000</v>
      </c>
      <c r="AG167">
        <f>AgLabour!AG47*1000</f>
        <v>847000</v>
      </c>
      <c r="AH167">
        <f>AgLabour!AH47*1000</f>
        <v>870000</v>
      </c>
      <c r="AI167">
        <f>AgLabour!AI47*1000</f>
        <v>891000</v>
      </c>
      <c r="AJ167">
        <f>AgLabour!AJ47*1000</f>
        <v>909000</v>
      </c>
      <c r="AK167">
        <f>AgLabour!AK47*1000</f>
        <v>922000</v>
      </c>
      <c r="AL167">
        <f>AgLabour!AL47*1000</f>
        <v>933000</v>
      </c>
      <c r="AM167">
        <f>AgLabour!AM47*1000</f>
        <v>941000</v>
      </c>
      <c r="AN167">
        <f>AgLabour!AN47*1000</f>
        <v>958000</v>
      </c>
      <c r="AO167">
        <f>AgLabour!AO47*1000</f>
        <v>976000</v>
      </c>
      <c r="AP167">
        <f>AgLabour!AP47*1000</f>
        <v>999000</v>
      </c>
      <c r="AQ167">
        <f>AgLabour!AQ47*1000</f>
        <v>1028000</v>
      </c>
      <c r="AR167">
        <f>AgLabour!AR47*1000</f>
        <v>1055000</v>
      </c>
      <c r="AS167">
        <f>AgLabour!AS47*1000</f>
        <v>1082000</v>
      </c>
      <c r="AT167">
        <f>AgLabour!AT47*1000</f>
        <v>1106000</v>
      </c>
      <c r="AU167">
        <f>AgLabour!AU47*1000</f>
        <v>1127000</v>
      </c>
      <c r="AV167">
        <f>AgLabour!AV47*1000</f>
        <v>1147000</v>
      </c>
      <c r="AW167">
        <f>AgLabour!AW47*1000</f>
        <v>1165000</v>
      </c>
      <c r="AX167">
        <f>AgLabour!AX47*1000</f>
        <v>1182000</v>
      </c>
      <c r="AY167">
        <f>AgLabour!AY47*1000</f>
        <v>1199000</v>
      </c>
      <c r="AZ167">
        <f>AgLabour!AZ47*1000</f>
        <v>1217000</v>
      </c>
      <c r="BA167">
        <f>AgLabour!BA47*1000</f>
        <v>1233000</v>
      </c>
      <c r="BB167">
        <f>AgLabour!BB47*1000</f>
        <v>1252000</v>
      </c>
      <c r="BC167">
        <f>AgLabour!BC47*1000</f>
        <v>1270000</v>
      </c>
      <c r="BD167">
        <f t="shared" si="0"/>
        <v>2.0946856997059005</v>
      </c>
    </row>
    <row r="168" spans="1:56" x14ac:dyDescent="0.2">
      <c r="A168">
        <f>VLOOKUP(C168,SelectCntr!$A$2:$C$52,3,0)</f>
        <v>2</v>
      </c>
      <c r="B168" t="str">
        <f>AgLabour!B48</f>
        <v>Uganda</v>
      </c>
      <c r="C168">
        <f>AgLabour!C48</f>
        <v>226</v>
      </c>
      <c r="D168" t="str">
        <f>AgLabour!D48</f>
        <v>Uganda</v>
      </c>
      <c r="E168" t="str">
        <f>AgLabour!E48</f>
        <v>601</v>
      </c>
      <c r="F168" t="str">
        <f>AgLabour!F48</f>
        <v>Tot Ec Act A (1000)</v>
      </c>
      <c r="G168">
        <f>AgLabour!G48*1000</f>
        <v>3064492.0273348517</v>
      </c>
      <c r="H168">
        <f>AgLabour!H48*1000</f>
        <v>3148557.5608901349</v>
      </c>
      <c r="I168">
        <f>AgLabour!I48*1000</f>
        <v>3236956.3693709481</v>
      </c>
      <c r="J168">
        <f>AgLabour!J48*1000</f>
        <v>3329688.4527772907</v>
      </c>
      <c r="K168">
        <f>AgLabour!K48*1000</f>
        <v>3425020.5011389521</v>
      </c>
      <c r="L168">
        <f>AgLabour!L48*1000</f>
        <v>3522085.8594708252</v>
      </c>
      <c r="M168">
        <f>AgLabour!M48*1000</f>
        <v>3622617.8377431226</v>
      </c>
      <c r="N168">
        <f>AgLabour!N48*1000</f>
        <v>3723149.8160154196</v>
      </c>
      <c r="O168">
        <f>AgLabour!O48*1000</f>
        <v>3822815.1393026104</v>
      </c>
      <c r="P168">
        <f>AgLabour!P48*1000</f>
        <v>3919880.4976344835</v>
      </c>
      <c r="Q168">
        <f>AgLabour!Q48*1000</f>
        <v>4013479.2360259332</v>
      </c>
      <c r="R168">
        <f>AgLabour!R48*1000</f>
        <v>4104478.0094620637</v>
      </c>
      <c r="S168">
        <f>AgLabour!S48*1000</f>
        <v>4195476.7828981951</v>
      </c>
      <c r="T168">
        <f>AgLabour!T48*1000</f>
        <v>4289075.5212896438</v>
      </c>
      <c r="U168">
        <f>AgLabour!U48*1000</f>
        <v>4387007.5346066235</v>
      </c>
      <c r="V168">
        <f>AgLabour!V48*1000</f>
        <v>4491006.1328193443</v>
      </c>
      <c r="W168">
        <f>AgLabour!W48*1000</f>
        <v>4599338.005957596</v>
      </c>
      <c r="X168">
        <f>AgLabour!X48*1000</f>
        <v>4712869.8090064824</v>
      </c>
      <c r="Y168">
        <f>AgLabour!Y48*1000</f>
        <v>4828134.9220255828</v>
      </c>
      <c r="Z168">
        <f>AgLabour!Z48*1000</f>
        <v>4946000</v>
      </c>
      <c r="AA168">
        <f>AgLabour!AA48*1000</f>
        <v>5079000</v>
      </c>
      <c r="AB168">
        <f>AgLabour!AB48*1000</f>
        <v>5217000</v>
      </c>
      <c r="AC168">
        <f>AgLabour!AC48*1000</f>
        <v>5360000</v>
      </c>
      <c r="AD168">
        <f>AgLabour!AD48*1000</f>
        <v>5515000</v>
      </c>
      <c r="AE168">
        <f>AgLabour!AE48*1000</f>
        <v>5683000</v>
      </c>
      <c r="AF168">
        <f>AgLabour!AF48*1000</f>
        <v>5865000</v>
      </c>
      <c r="AG168">
        <f>AgLabour!AG48*1000</f>
        <v>6058000</v>
      </c>
      <c r="AH168">
        <f>AgLabour!AH48*1000</f>
        <v>6260000</v>
      </c>
      <c r="AI168">
        <f>AgLabour!AI48*1000</f>
        <v>6464000</v>
      </c>
      <c r="AJ168">
        <f>AgLabour!AJ48*1000</f>
        <v>6665000</v>
      </c>
      <c r="AK168">
        <f>AgLabour!AK48*1000</f>
        <v>6852000</v>
      </c>
      <c r="AL168">
        <f>AgLabour!AL48*1000</f>
        <v>7036000</v>
      </c>
      <c r="AM168">
        <f>AgLabour!AM48*1000</f>
        <v>7216000</v>
      </c>
      <c r="AN168">
        <f>AgLabour!AN48*1000</f>
        <v>7391000</v>
      </c>
      <c r="AO168">
        <f>AgLabour!AO48*1000</f>
        <v>7561000</v>
      </c>
      <c r="AP168">
        <f>AgLabour!AP48*1000</f>
        <v>7727000</v>
      </c>
      <c r="AQ168">
        <f>AgLabour!AQ48*1000</f>
        <v>7890000</v>
      </c>
      <c r="AR168">
        <f>AgLabour!AR48*1000</f>
        <v>8056000</v>
      </c>
      <c r="AS168">
        <f>AgLabour!AS48*1000</f>
        <v>8231000</v>
      </c>
      <c r="AT168">
        <f>AgLabour!AT48*1000</f>
        <v>8420000</v>
      </c>
      <c r="AU168">
        <f>AgLabour!AU48*1000</f>
        <v>8629000</v>
      </c>
      <c r="AV168">
        <f>AgLabour!AV48*1000</f>
        <v>8852000</v>
      </c>
      <c r="AW168">
        <f>AgLabour!AW48*1000</f>
        <v>9090000</v>
      </c>
      <c r="AX168">
        <f>AgLabour!AX48*1000</f>
        <v>9337000</v>
      </c>
      <c r="AY168">
        <f>AgLabour!AY48*1000</f>
        <v>9592000</v>
      </c>
      <c r="AZ168">
        <f>AgLabour!AZ48*1000</f>
        <v>9854000</v>
      </c>
      <c r="BA168">
        <f>AgLabour!BA48*1000</f>
        <v>10144000</v>
      </c>
      <c r="BB168">
        <f>AgLabour!BB48*1000</f>
        <v>10429000</v>
      </c>
      <c r="BC168">
        <f>AgLabour!BC48*1000</f>
        <v>10720000</v>
      </c>
      <c r="BD168">
        <f t="shared" si="0"/>
        <v>2.6365303267326334</v>
      </c>
    </row>
    <row r="169" spans="1:56" x14ac:dyDescent="0.2">
      <c r="A169">
        <f>VLOOKUP(C169,SelectCntr!$A$2:$C$52,3,0)</f>
        <v>1</v>
      </c>
      <c r="B169" t="str">
        <f>AgLabour!B49</f>
        <v>Burkina Faso</v>
      </c>
      <c r="C169">
        <f>AgLabour!C49</f>
        <v>233</v>
      </c>
      <c r="D169" t="str">
        <f>AgLabour!D49</f>
        <v>Burkina Faso</v>
      </c>
      <c r="E169" t="str">
        <f>AgLabour!E49</f>
        <v>601</v>
      </c>
      <c r="F169" t="str">
        <f>AgLabour!F49</f>
        <v>Tot Ec Act A (1000)</v>
      </c>
      <c r="G169">
        <f>AgLabour!G49*1000</f>
        <v>2288358.0862929262</v>
      </c>
      <c r="H169">
        <f>AgLabour!H49*1000</f>
        <v>2304497.211623129</v>
      </c>
      <c r="I169">
        <f>AgLabour!I49*1000</f>
        <v>2322335.1922512474</v>
      </c>
      <c r="J169">
        <f>AgLabour!J49*1000</f>
        <v>2341022.600528324</v>
      </c>
      <c r="K169">
        <f>AgLabour!K49*1000</f>
        <v>2363107.7194012329</v>
      </c>
      <c r="L169">
        <f>AgLabour!L49*1000</f>
        <v>2388590.5488699735</v>
      </c>
      <c r="M169">
        <f>AgLabour!M49*1000</f>
        <v>2415772.2336366307</v>
      </c>
      <c r="N169">
        <f>AgLabour!N49*1000</f>
        <v>2446351.6289991192</v>
      </c>
      <c r="O169">
        <f>AgLabour!O49*1000</f>
        <v>2478629.8796595247</v>
      </c>
      <c r="P169">
        <f>AgLabour!P49*1000</f>
        <v>2512606.9856178458</v>
      </c>
      <c r="Q169">
        <f>AgLabour!Q49*1000</f>
        <v>2546584.0915761669</v>
      </c>
      <c r="R169">
        <f>AgLabour!R49*1000</f>
        <v>2582260.0528324037</v>
      </c>
      <c r="S169">
        <f>AgLabour!S49*1000</f>
        <v>2619634.869386557</v>
      </c>
      <c r="T169">
        <f>AgLabour!T49*1000</f>
        <v>2657859.1135896682</v>
      </c>
      <c r="U169">
        <f>AgLabour!U49*1000</f>
        <v>2696083.3577927798</v>
      </c>
      <c r="V169">
        <f>AgLabour!V49*1000</f>
        <v>2734307.601995891</v>
      </c>
      <c r="W169">
        <f>AgLabour!W49*1000</f>
        <v>2772531.8461990017</v>
      </c>
      <c r="X169">
        <f>AgLabour!X49*1000</f>
        <v>2812454.9457000294</v>
      </c>
      <c r="Y169">
        <f>AgLabour!Y49*1000</f>
        <v>2852378.0452010566</v>
      </c>
      <c r="Z169">
        <f>AgLabour!Z49*1000</f>
        <v>2894000</v>
      </c>
      <c r="AA169">
        <f>AgLabour!AA49*1000</f>
        <v>2954000</v>
      </c>
      <c r="AB169">
        <f>AgLabour!AB49*1000</f>
        <v>3020000</v>
      </c>
      <c r="AC169">
        <f>AgLabour!AC49*1000</f>
        <v>3090000</v>
      </c>
      <c r="AD169">
        <f>AgLabour!AD49*1000</f>
        <v>3165000</v>
      </c>
      <c r="AE169">
        <f>AgLabour!AE49*1000</f>
        <v>3248000</v>
      </c>
      <c r="AF169">
        <f>AgLabour!AF49*1000</f>
        <v>3336000</v>
      </c>
      <c r="AG169">
        <f>AgLabour!AG49*1000</f>
        <v>3433000</v>
      </c>
      <c r="AH169">
        <f>AgLabour!AH49*1000</f>
        <v>3532000</v>
      </c>
      <c r="AI169">
        <f>AgLabour!AI49*1000</f>
        <v>3636000</v>
      </c>
      <c r="AJ169">
        <f>AgLabour!AJ49*1000</f>
        <v>3742000</v>
      </c>
      <c r="AK169">
        <f>AgLabour!AK49*1000</f>
        <v>3845000</v>
      </c>
      <c r="AL169">
        <f>AgLabour!AL49*1000</f>
        <v>3956000</v>
      </c>
      <c r="AM169">
        <f>AgLabour!AM49*1000</f>
        <v>4070000</v>
      </c>
      <c r="AN169">
        <f>AgLabour!AN49*1000</f>
        <v>4187000</v>
      </c>
      <c r="AO169">
        <f>AgLabour!AO49*1000</f>
        <v>4308000</v>
      </c>
      <c r="AP169">
        <f>AgLabour!AP49*1000</f>
        <v>4432000</v>
      </c>
      <c r="AQ169">
        <f>AgLabour!AQ49*1000</f>
        <v>4559000</v>
      </c>
      <c r="AR169">
        <f>AgLabour!AR49*1000</f>
        <v>4692000</v>
      </c>
      <c r="AS169">
        <f>AgLabour!AS49*1000</f>
        <v>4832000</v>
      </c>
      <c r="AT169">
        <f>AgLabour!AT49*1000</f>
        <v>4982000</v>
      </c>
      <c r="AU169">
        <f>AgLabour!AU49*1000</f>
        <v>5142000</v>
      </c>
      <c r="AV169">
        <f>AgLabour!AV49*1000</f>
        <v>5311000</v>
      </c>
      <c r="AW169">
        <f>AgLabour!AW49*1000</f>
        <v>5489000</v>
      </c>
      <c r="AX169">
        <f>AgLabour!AX49*1000</f>
        <v>5673000</v>
      </c>
      <c r="AY169">
        <f>AgLabour!AY49*1000</f>
        <v>5861000</v>
      </c>
      <c r="AZ169">
        <f>AgLabour!AZ49*1000</f>
        <v>6054000</v>
      </c>
      <c r="BA169">
        <f>AgLabour!BA49*1000</f>
        <v>6259000</v>
      </c>
      <c r="BB169">
        <f>AgLabour!BB49*1000</f>
        <v>6466000</v>
      </c>
      <c r="BC169">
        <f>AgLabour!BC49*1000</f>
        <v>6682000</v>
      </c>
      <c r="BD169">
        <f t="shared" si="0"/>
        <v>2.3050827947749708</v>
      </c>
    </row>
    <row r="170" spans="1:56" x14ac:dyDescent="0.2">
      <c r="A170">
        <f>VLOOKUP(C170,SelectCntr!$A$2:$C$52,3,0)</f>
        <v>2</v>
      </c>
      <c r="B170" t="str">
        <f>AgLabour!B50</f>
        <v>Ethiopia</v>
      </c>
      <c r="C170">
        <f>AgLabour!C50</f>
        <v>238</v>
      </c>
      <c r="D170" t="str">
        <f>AgLabour!D50</f>
        <v>Ethiopia</v>
      </c>
      <c r="E170" t="str">
        <f>AgLabour!E50</f>
        <v>601</v>
      </c>
      <c r="F170" t="str">
        <f>AgLabour!F50</f>
        <v>Tot Ec Act A (1000)</v>
      </c>
      <c r="G170">
        <f>AgLabour!G50*1000</f>
        <v>0</v>
      </c>
      <c r="H170">
        <f>AgLabour!H50*1000</f>
        <v>0</v>
      </c>
      <c r="I170">
        <f>AgLabour!I50*1000</f>
        <v>0</v>
      </c>
      <c r="J170">
        <f>AgLabour!J50*1000</f>
        <v>0</v>
      </c>
      <c r="K170">
        <f>AgLabour!K50*1000</f>
        <v>0</v>
      </c>
      <c r="L170">
        <f>AgLabour!L50*1000</f>
        <v>0</v>
      </c>
      <c r="M170">
        <f>AgLabour!M50*1000</f>
        <v>0</v>
      </c>
      <c r="N170">
        <f>AgLabour!N50*1000</f>
        <v>0</v>
      </c>
      <c r="O170">
        <f>AgLabour!O50*1000</f>
        <v>0</v>
      </c>
      <c r="P170">
        <f>AgLabour!P50*1000</f>
        <v>0</v>
      </c>
      <c r="Q170">
        <f>AgLabour!Q50*1000</f>
        <v>0</v>
      </c>
      <c r="R170">
        <f>AgLabour!R50*1000</f>
        <v>0</v>
      </c>
      <c r="S170">
        <f>AgLabour!S50*1000</f>
        <v>0</v>
      </c>
      <c r="T170">
        <f>AgLabour!T50*1000</f>
        <v>0</v>
      </c>
      <c r="U170">
        <f>AgLabour!U50*1000</f>
        <v>0</v>
      </c>
      <c r="V170">
        <f>AgLabour!V50*1000</f>
        <v>0</v>
      </c>
      <c r="W170">
        <f>AgLabour!W50*1000</f>
        <v>0</v>
      </c>
      <c r="X170">
        <f>AgLabour!X50*1000</f>
        <v>0</v>
      </c>
      <c r="Y170">
        <f>AgLabour!Y50*1000</f>
        <v>0</v>
      </c>
      <c r="Z170">
        <f>AgLabour!Z50*1000</f>
        <v>0</v>
      </c>
      <c r="AA170">
        <f>AgLabour!AA50*1000</f>
        <v>0</v>
      </c>
      <c r="AB170">
        <f>AgLabour!AB50*1000</f>
        <v>0</v>
      </c>
      <c r="AC170">
        <f>AgLabour!AC50*1000</f>
        <v>0</v>
      </c>
      <c r="AD170">
        <f>AgLabour!AD50*1000</f>
        <v>0</v>
      </c>
      <c r="AE170">
        <f>AgLabour!AE50*1000</f>
        <v>0</v>
      </c>
      <c r="AF170">
        <f>AgLabour!AF50*1000</f>
        <v>0</v>
      </c>
      <c r="AG170">
        <f>AgLabour!AG50*1000</f>
        <v>0</v>
      </c>
      <c r="AH170">
        <f>AgLabour!AH50*1000</f>
        <v>0</v>
      </c>
      <c r="AI170">
        <f>AgLabour!AI50*1000</f>
        <v>0</v>
      </c>
      <c r="AJ170">
        <f>AgLabour!AJ50*1000</f>
        <v>0</v>
      </c>
      <c r="AK170">
        <f>AgLabour!AK50*1000</f>
        <v>0</v>
      </c>
      <c r="AL170">
        <f>AgLabour!AL50*1000</f>
        <v>0</v>
      </c>
      <c r="AM170">
        <f>AgLabour!AM50*1000</f>
        <v>19119000</v>
      </c>
      <c r="AN170">
        <f>AgLabour!AN50*1000</f>
        <v>19804000</v>
      </c>
      <c r="AO170">
        <f>AgLabour!AO50*1000</f>
        <v>20525000</v>
      </c>
      <c r="AP170">
        <f>AgLabour!AP50*1000</f>
        <v>21232000</v>
      </c>
      <c r="AQ170">
        <f>AgLabour!AQ50*1000</f>
        <v>21926000</v>
      </c>
      <c r="AR170">
        <f>AgLabour!AR50*1000</f>
        <v>22610000</v>
      </c>
      <c r="AS170">
        <f>AgLabour!AS50*1000</f>
        <v>23294000</v>
      </c>
      <c r="AT170">
        <f>AgLabour!AT50*1000</f>
        <v>24049000</v>
      </c>
      <c r="AU170">
        <f>AgLabour!AU50*1000</f>
        <v>24815000</v>
      </c>
      <c r="AV170">
        <f>AgLabour!AV50*1000</f>
        <v>25590000</v>
      </c>
      <c r="AW170">
        <f>AgLabour!AW50*1000</f>
        <v>26373000</v>
      </c>
      <c r="AX170">
        <f>AgLabour!AX50*1000</f>
        <v>27161000</v>
      </c>
      <c r="AY170">
        <f>AgLabour!AY50*1000</f>
        <v>27952000</v>
      </c>
      <c r="AZ170">
        <f>AgLabour!AZ50*1000</f>
        <v>28530000</v>
      </c>
      <c r="BA170">
        <f>AgLabour!BA50*1000</f>
        <v>29383000</v>
      </c>
      <c r="BB170">
        <f>AgLabour!BB50*1000</f>
        <v>30147000</v>
      </c>
      <c r="BC170">
        <f>AgLabour!BC50*1000</f>
        <v>30905000</v>
      </c>
      <c r="BD170" t="e">
        <f t="shared" si="0"/>
        <v>#NUM!</v>
      </c>
    </row>
    <row r="171" spans="1:56" x14ac:dyDescent="0.2">
      <c r="A171">
        <f>VLOOKUP(C171,SelectCntr!$A$2:$C$52,3,0)</f>
        <v>2</v>
      </c>
      <c r="B171" t="str">
        <f>AgLabour!B51</f>
        <v>Democratic Republic of the Congo</v>
      </c>
      <c r="C171">
        <f>AgLabour!C51</f>
        <v>250</v>
      </c>
      <c r="D171" t="str">
        <f>AgLabour!D51</f>
        <v>Democratic Republic of the Congo</v>
      </c>
      <c r="E171" t="str">
        <f>AgLabour!E51</f>
        <v>601</v>
      </c>
      <c r="F171" t="str">
        <f>AgLabour!F51</f>
        <v>Tot Ec Act A (1000)</v>
      </c>
      <c r="G171">
        <f>AgLabour!G51*1000</f>
        <v>5060288.1222609282</v>
      </c>
      <c r="H171">
        <f>AgLabour!H51*1000</f>
        <v>5147985.166872682</v>
      </c>
      <c r="I171">
        <f>AgLabour!I51*1000</f>
        <v>5239055.174738734</v>
      </c>
      <c r="J171">
        <f>AgLabour!J51*1000</f>
        <v>5336871.109113384</v>
      </c>
      <c r="K171">
        <f>AgLabour!K51*1000</f>
        <v>5442276.2108102031</v>
      </c>
      <c r="L171">
        <f>AgLabour!L51*1000</f>
        <v>5556956.9614563435</v>
      </c>
      <c r="M171">
        <f>AgLabour!M51*1000</f>
        <v>5680070.1202382287</v>
      </c>
      <c r="N171">
        <f>AgLabour!N51*1000</f>
        <v>5808242.7239015624</v>
      </c>
      <c r="O171">
        <f>AgLabour!O51*1000</f>
        <v>5939788.2908191932</v>
      </c>
      <c r="P171">
        <f>AgLabour!P51*1000</f>
        <v>6072177.0985503988</v>
      </c>
      <c r="Q171">
        <f>AgLabour!Q51*1000</f>
        <v>6199506.4614001578</v>
      </c>
      <c r="R171">
        <f>AgLabour!R51*1000</f>
        <v>6326835.8242499148</v>
      </c>
      <c r="S171">
        <f>AgLabour!S51*1000</f>
        <v>6456694.909540398</v>
      </c>
      <c r="T171">
        <f>AgLabour!T51*1000</f>
        <v>6591613.439712327</v>
      </c>
      <c r="U171">
        <f>AgLabour!U51*1000</f>
        <v>6733277.896392853</v>
      </c>
      <c r="V171">
        <f>AgLabour!V51*1000</f>
        <v>6881688.2795819752</v>
      </c>
      <c r="W171">
        <f>AgLabour!W51*1000</f>
        <v>7036844.5892796945</v>
      </c>
      <c r="X171">
        <f>AgLabour!X51*1000</f>
        <v>7194530.6214181362</v>
      </c>
      <c r="Y171">
        <f>AgLabour!Y51*1000</f>
        <v>7351373.412743004</v>
      </c>
      <c r="Z171">
        <f>AgLabour!Z51*1000</f>
        <v>7504000</v>
      </c>
      <c r="AA171">
        <f>AgLabour!AA51*1000</f>
        <v>7663000</v>
      </c>
      <c r="AB171">
        <f>AgLabour!AB51*1000</f>
        <v>7818000</v>
      </c>
      <c r="AC171">
        <f>AgLabour!AC51*1000</f>
        <v>7979000</v>
      </c>
      <c r="AD171">
        <f>AgLabour!AD51*1000</f>
        <v>8157000</v>
      </c>
      <c r="AE171">
        <f>AgLabour!AE51*1000</f>
        <v>8342000</v>
      </c>
      <c r="AF171">
        <f>AgLabour!AF51*1000</f>
        <v>8538000</v>
      </c>
      <c r="AG171">
        <f>AgLabour!AG51*1000</f>
        <v>8744000</v>
      </c>
      <c r="AH171">
        <f>AgLabour!AH51*1000</f>
        <v>8961000</v>
      </c>
      <c r="AI171">
        <f>AgLabour!AI51*1000</f>
        <v>9199000</v>
      </c>
      <c r="AJ171">
        <f>AgLabour!AJ51*1000</f>
        <v>9460000</v>
      </c>
      <c r="AK171">
        <f>AgLabour!AK51*1000</f>
        <v>9737000</v>
      </c>
      <c r="AL171">
        <f>AgLabour!AL51*1000</f>
        <v>10006000</v>
      </c>
      <c r="AM171">
        <f>AgLabour!AM51*1000</f>
        <v>10311000</v>
      </c>
      <c r="AN171">
        <f>AgLabour!AN51*1000</f>
        <v>10620000</v>
      </c>
      <c r="AO171">
        <f>AgLabour!AO51*1000</f>
        <v>10894000</v>
      </c>
      <c r="AP171">
        <f>AgLabour!AP51*1000</f>
        <v>11077000</v>
      </c>
      <c r="AQ171">
        <f>AgLabour!AQ51*1000</f>
        <v>11231000</v>
      </c>
      <c r="AR171">
        <f>AgLabour!AR51*1000</f>
        <v>11379000</v>
      </c>
      <c r="AS171">
        <f>AgLabour!AS51*1000</f>
        <v>11534000</v>
      </c>
      <c r="AT171">
        <f>AgLabour!AT51*1000</f>
        <v>11694000</v>
      </c>
      <c r="AU171">
        <f>AgLabour!AU51*1000</f>
        <v>11903000</v>
      </c>
      <c r="AV171">
        <f>AgLabour!AV51*1000</f>
        <v>12145000</v>
      </c>
      <c r="AW171">
        <f>AgLabour!AW51*1000</f>
        <v>12417000</v>
      </c>
      <c r="AX171">
        <f>AgLabour!AX51*1000</f>
        <v>12716000</v>
      </c>
      <c r="AY171">
        <f>AgLabour!AY51*1000</f>
        <v>13004000</v>
      </c>
      <c r="AZ171">
        <f>AgLabour!AZ51*1000</f>
        <v>13273000</v>
      </c>
      <c r="BA171">
        <f>AgLabour!BA51*1000</f>
        <v>13466000</v>
      </c>
      <c r="BB171">
        <f>AgLabour!BB51*1000</f>
        <v>13709000</v>
      </c>
      <c r="BC171">
        <f>AgLabour!BC51*1000</f>
        <v>13951000</v>
      </c>
      <c r="BD171">
        <f t="shared" si="0"/>
        <v>2.2124601658737753</v>
      </c>
    </row>
    <row r="172" spans="1:56" x14ac:dyDescent="0.2">
      <c r="A172">
        <f>VLOOKUP(C172,SelectCntr!$A$2:$C$52,3,0)</f>
        <v>3</v>
      </c>
      <c r="B172" t="str">
        <f>AgLabour!B52</f>
        <v>Zambia</v>
      </c>
      <c r="C172">
        <f>AgLabour!C52</f>
        <v>251</v>
      </c>
      <c r="D172" t="str">
        <f>AgLabour!D52</f>
        <v>Zambia</v>
      </c>
      <c r="E172" t="str">
        <f>AgLabour!E52</f>
        <v>601</v>
      </c>
      <c r="F172" t="str">
        <f>AgLabour!F52</f>
        <v>Tot Ec Act A (1000)</v>
      </c>
      <c r="G172">
        <f>AgLabour!G52*1000</f>
        <v>965886.32872503845</v>
      </c>
      <c r="H172">
        <f>AgLabour!H52*1000</f>
        <v>984110.59907834104</v>
      </c>
      <c r="I172">
        <f>AgLabour!I52*1000</f>
        <v>1002334.8694316436</v>
      </c>
      <c r="J172">
        <f>AgLabour!J52*1000</f>
        <v>1022077.8289810547</v>
      </c>
      <c r="K172">
        <f>AgLabour!K52*1000</f>
        <v>1041820.7885304659</v>
      </c>
      <c r="L172">
        <f>AgLabour!L52*1000</f>
        <v>1062323.0926779313</v>
      </c>
      <c r="M172">
        <f>AgLabour!M52*1000</f>
        <v>1082825.3968253969</v>
      </c>
      <c r="N172">
        <f>AgLabour!N52*1000</f>
        <v>1104846.3901689709</v>
      </c>
      <c r="O172">
        <f>AgLabour!O52*1000</f>
        <v>1127626.7281105991</v>
      </c>
      <c r="P172">
        <f>AgLabour!P52*1000</f>
        <v>1151166.4106502815</v>
      </c>
      <c r="Q172">
        <f>AgLabour!Q52*1000</f>
        <v>1180780.8499743983</v>
      </c>
      <c r="R172">
        <f>AgLabour!R52*1000</f>
        <v>1211913.9784946237</v>
      </c>
      <c r="S172">
        <f>AgLabour!S52*1000</f>
        <v>1243806.4516129033</v>
      </c>
      <c r="T172">
        <f>AgLabour!T52*1000</f>
        <v>1277217.6139272912</v>
      </c>
      <c r="U172">
        <f>AgLabour!U52*1000</f>
        <v>1310628.7762416794</v>
      </c>
      <c r="V172">
        <f>AgLabour!V52*1000</f>
        <v>1344039.9385560674</v>
      </c>
      <c r="W172">
        <f>AgLabour!W52*1000</f>
        <v>1377451.1008704558</v>
      </c>
      <c r="X172">
        <f>AgLabour!X52*1000</f>
        <v>1411621.607782898</v>
      </c>
      <c r="Y172">
        <f>AgLabour!Y52*1000</f>
        <v>1447310.803891449</v>
      </c>
      <c r="Z172">
        <f>AgLabour!Z52*1000</f>
        <v>1483000</v>
      </c>
      <c r="AA172">
        <f>AgLabour!AA52*1000</f>
        <v>1530000</v>
      </c>
      <c r="AB172">
        <f>AgLabour!AB52*1000</f>
        <v>1588000</v>
      </c>
      <c r="AC172">
        <f>AgLabour!AC52*1000</f>
        <v>1649000</v>
      </c>
      <c r="AD172">
        <f>AgLabour!AD52*1000</f>
        <v>1712000</v>
      </c>
      <c r="AE172">
        <f>AgLabour!AE52*1000</f>
        <v>1792000</v>
      </c>
      <c r="AF172">
        <f>AgLabour!AF52*1000</f>
        <v>1875000</v>
      </c>
      <c r="AG172">
        <f>AgLabour!AG52*1000</f>
        <v>1961000</v>
      </c>
      <c r="AH172">
        <f>AgLabour!AH52*1000</f>
        <v>2047000</v>
      </c>
      <c r="AI172">
        <f>AgLabour!AI52*1000</f>
        <v>2133000</v>
      </c>
      <c r="AJ172">
        <f>AgLabour!AJ52*1000</f>
        <v>2215000</v>
      </c>
      <c r="AK172">
        <f>AgLabour!AK52*1000</f>
        <v>2281000</v>
      </c>
      <c r="AL172">
        <f>AgLabour!AL52*1000</f>
        <v>2324000</v>
      </c>
      <c r="AM172">
        <f>AgLabour!AM52*1000</f>
        <v>2368000</v>
      </c>
      <c r="AN172">
        <f>AgLabour!AN52*1000</f>
        <v>2406000</v>
      </c>
      <c r="AO172">
        <f>AgLabour!AO52*1000</f>
        <v>2449000</v>
      </c>
      <c r="AP172">
        <f>AgLabour!AP52*1000</f>
        <v>2498000</v>
      </c>
      <c r="AQ172">
        <f>AgLabour!AQ52*1000</f>
        <v>2548000</v>
      </c>
      <c r="AR172">
        <f>AgLabour!AR52*1000</f>
        <v>2595000</v>
      </c>
      <c r="AS172">
        <f>AgLabour!AS52*1000</f>
        <v>2641000</v>
      </c>
      <c r="AT172">
        <f>AgLabour!AT52*1000</f>
        <v>2685000</v>
      </c>
      <c r="AU172">
        <f>AgLabour!AU52*1000</f>
        <v>2725000</v>
      </c>
      <c r="AV172">
        <f>AgLabour!AV52*1000</f>
        <v>2762000</v>
      </c>
      <c r="AW172">
        <f>AgLabour!AW52*1000</f>
        <v>2798000</v>
      </c>
      <c r="AX172">
        <f>AgLabour!AX52*1000</f>
        <v>2840000</v>
      </c>
      <c r="AY172">
        <f>AgLabour!AY52*1000</f>
        <v>2884000</v>
      </c>
      <c r="AZ172">
        <f>AgLabour!AZ52*1000</f>
        <v>2933000</v>
      </c>
      <c r="BA172">
        <f>AgLabour!BA52*1000</f>
        <v>2997000</v>
      </c>
      <c r="BB172">
        <f>AgLabour!BB52*1000</f>
        <v>3064000</v>
      </c>
      <c r="BC172">
        <f>AgLabour!BC52*1000</f>
        <v>3137000</v>
      </c>
      <c r="BD172">
        <f t="shared" si="0"/>
        <v>2.7188883461890079</v>
      </c>
    </row>
    <row r="173" spans="1:56" x14ac:dyDescent="0.2">
      <c r="A173">
        <f>AgLabour!A53</f>
        <v>2</v>
      </c>
      <c r="B173" t="str">
        <f>AgLabour!B53</f>
        <v>Eastern&amp;Central A</v>
      </c>
      <c r="C173">
        <f>AgLabour!C53</f>
        <v>0</v>
      </c>
      <c r="D173" t="str">
        <f>AgLabour!D53</f>
        <v>Eastern&amp;Central A</v>
      </c>
      <c r="E173" t="str">
        <f>AgLabour!E53</f>
        <v>601</v>
      </c>
      <c r="F173" t="str">
        <f>AgLabour!F53</f>
        <v>Tot Ec Act A (1000)</v>
      </c>
      <c r="G173">
        <f>AgLabour!G53*1000</f>
        <v>34785999.469222121</v>
      </c>
      <c r="H173">
        <f>AgLabour!H53*1000</f>
        <v>35486650.421052098</v>
      </c>
      <c r="I173">
        <f>AgLabour!I53*1000</f>
        <v>36213073.359836899</v>
      </c>
      <c r="J173">
        <f>AgLabour!J53*1000</f>
        <v>36971218.394495063</v>
      </c>
      <c r="K173">
        <f>AgLabour!K53*1000</f>
        <v>37762724.367270306</v>
      </c>
      <c r="L173">
        <f>AgLabour!L53*1000</f>
        <v>38590165.223122314</v>
      </c>
      <c r="M173">
        <f>AgLabour!M53*1000</f>
        <v>39450945.833241135</v>
      </c>
      <c r="N173">
        <f>AgLabour!N53*1000</f>
        <v>40342750.648896076</v>
      </c>
      <c r="O173">
        <f>AgLabour!O53*1000</f>
        <v>41257959.136464633</v>
      </c>
      <c r="P173">
        <f>AgLabour!P53*1000</f>
        <v>42194199.253971167</v>
      </c>
      <c r="Q173">
        <f>AgLabour!Q53*1000</f>
        <v>43149882.141135171</v>
      </c>
      <c r="R173">
        <f>AgLabour!R53*1000</f>
        <v>44127375.421514206</v>
      </c>
      <c r="S173">
        <f>AgLabour!S53*1000</f>
        <v>45128185.481393397</v>
      </c>
      <c r="T173">
        <f>AgLabour!T53*1000</f>
        <v>46157506.363182269</v>
      </c>
      <c r="U173">
        <f>AgLabour!U53*1000</f>
        <v>47219537.641501464</v>
      </c>
      <c r="V173">
        <f>AgLabour!V53*1000</f>
        <v>48309008.755353026</v>
      </c>
      <c r="W173">
        <f>AgLabour!W53*1000</f>
        <v>49429420.717302896</v>
      </c>
      <c r="X173">
        <f>AgLabour!X53*1000</f>
        <v>50582559.455113776</v>
      </c>
      <c r="Y173">
        <f>AgLabour!Y53*1000</f>
        <v>51769244.823677711</v>
      </c>
      <c r="Z173">
        <f>AgLabour!Z53*1000</f>
        <v>52990000</v>
      </c>
      <c r="AA173">
        <f>AgLabour!AA53*1000</f>
        <v>54358000</v>
      </c>
      <c r="AB173">
        <f>AgLabour!AB53*1000</f>
        <v>55770000</v>
      </c>
      <c r="AC173">
        <f>AgLabour!AC53*1000</f>
        <v>57237000</v>
      </c>
      <c r="AD173">
        <f>AgLabour!AD53*1000</f>
        <v>58679000</v>
      </c>
      <c r="AE173">
        <f>AgLabour!AE53*1000</f>
        <v>60297000</v>
      </c>
      <c r="AF173">
        <f>AgLabour!AF53*1000</f>
        <v>62000000</v>
      </c>
      <c r="AG173">
        <f>AgLabour!AG53*1000</f>
        <v>63805000</v>
      </c>
      <c r="AH173">
        <f>AgLabour!AH53*1000</f>
        <v>65652000</v>
      </c>
      <c r="AI173">
        <f>AgLabour!AI53*1000</f>
        <v>67520000</v>
      </c>
      <c r="AJ173">
        <f>AgLabour!AJ53*1000</f>
        <v>69394000</v>
      </c>
      <c r="AK173">
        <f>AgLabour!AK53*1000</f>
        <v>71284000</v>
      </c>
      <c r="AL173">
        <f>AgLabour!AL53*1000</f>
        <v>73111000</v>
      </c>
      <c r="AM173">
        <f>AgLabour!AM53*1000</f>
        <v>74962000</v>
      </c>
      <c r="AN173">
        <f>AgLabour!AN53*1000</f>
        <v>76976000</v>
      </c>
      <c r="AO173">
        <f>AgLabour!AO53*1000</f>
        <v>79036000</v>
      </c>
      <c r="AP173">
        <f>AgLabour!AP53*1000</f>
        <v>81088000</v>
      </c>
      <c r="AQ173">
        <f>AgLabour!AQ53*1000</f>
        <v>83133000</v>
      </c>
      <c r="AR173">
        <f>AgLabour!AR53*1000</f>
        <v>85223000</v>
      </c>
      <c r="AS173">
        <f>AgLabour!AS53*1000</f>
        <v>87348000</v>
      </c>
      <c r="AT173">
        <f>AgLabour!AT53*1000</f>
        <v>89519000</v>
      </c>
      <c r="AU173">
        <f>AgLabour!AU53*1000</f>
        <v>91732000</v>
      </c>
      <c r="AV173">
        <f>AgLabour!AV53*1000</f>
        <v>94023000</v>
      </c>
      <c r="AW173">
        <f>AgLabour!AW53*1000</f>
        <v>96369000</v>
      </c>
      <c r="AX173">
        <f>AgLabour!AX53*1000</f>
        <v>98953000</v>
      </c>
      <c r="AY173">
        <f>AgLabour!AY53*1000</f>
        <v>101538000</v>
      </c>
      <c r="AZ173">
        <f>AgLabour!AZ53*1000</f>
        <v>103796000</v>
      </c>
      <c r="BA173">
        <f>AgLabour!BA53*1000</f>
        <v>106242000</v>
      </c>
      <c r="BB173">
        <f>AgLabour!BB53*1000</f>
        <v>108783000</v>
      </c>
      <c r="BC173">
        <f>AgLabour!BC53*1000</f>
        <v>111363000</v>
      </c>
      <c r="BD173">
        <f t="shared" si="0"/>
        <v>2.5143316977810581</v>
      </c>
    </row>
    <row r="174" spans="1:56" x14ac:dyDescent="0.2">
      <c r="A174">
        <f>AgLabour!A54</f>
        <v>1</v>
      </c>
      <c r="B174" t="str">
        <f>AgLabour!B54</f>
        <v>Western A</v>
      </c>
      <c r="C174">
        <f>AgLabour!C54</f>
        <v>0</v>
      </c>
      <c r="D174" t="str">
        <f>AgLabour!D54</f>
        <v>Western A</v>
      </c>
      <c r="E174" t="str">
        <f>AgLabour!E54</f>
        <v>601</v>
      </c>
      <c r="F174" t="str">
        <f>AgLabour!F54</f>
        <v>Tot Ec Act A (1000)</v>
      </c>
      <c r="G174">
        <f>AgLabour!G54*1000</f>
        <v>29177233.19899042</v>
      </c>
      <c r="H174">
        <f>AgLabour!H54*1000</f>
        <v>29623507.834029067</v>
      </c>
      <c r="I174">
        <f>AgLabour!I54*1000</f>
        <v>30081607.501747184</v>
      </c>
      <c r="J174">
        <f>AgLabour!J54*1000</f>
        <v>30561556.134328932</v>
      </c>
      <c r="K174">
        <f>AgLabour!K54*1000</f>
        <v>31058900.354191523</v>
      </c>
      <c r="L174">
        <f>AgLabour!L54*1000</f>
        <v>31579683.384268805</v>
      </c>
      <c r="M174">
        <f>AgLabour!M54*1000</f>
        <v>32120551.019252419</v>
      </c>
      <c r="N174">
        <f>AgLabour!N54*1000</f>
        <v>32684164.072776288</v>
      </c>
      <c r="O174">
        <f>AgLabour!O54*1000</f>
        <v>33255880.678907748</v>
      </c>
      <c r="P174">
        <f>AgLabour!P54*1000</f>
        <v>33839016.71051202</v>
      </c>
      <c r="Q174">
        <f>AgLabour!Q54*1000</f>
        <v>34106592.841388151</v>
      </c>
      <c r="R174">
        <f>AgLabour!R54*1000</f>
        <v>34376511.769064859</v>
      </c>
      <c r="S174">
        <f>AgLabour!S54*1000</f>
        <v>34647431.950411491</v>
      </c>
      <c r="T174">
        <f>AgLabour!T54*1000</f>
        <v>34938590.764172398</v>
      </c>
      <c r="U174">
        <f>AgLabour!U54*1000</f>
        <v>35248087.901718743</v>
      </c>
      <c r="V174">
        <f>AgLabour!V54*1000</f>
        <v>35578279.354222521</v>
      </c>
      <c r="W174">
        <f>AgLabour!W54*1000</f>
        <v>35924505.326673046</v>
      </c>
      <c r="X174">
        <f>AgLabour!X54*1000</f>
        <v>36282781.610731505</v>
      </c>
      <c r="Y174">
        <f>AgLabour!Y54*1000</f>
        <v>36639695.278208643</v>
      </c>
      <c r="Z174">
        <f>AgLabour!Z54*1000</f>
        <v>37002000</v>
      </c>
      <c r="AA174">
        <f>AgLabour!AA54*1000</f>
        <v>37578000</v>
      </c>
      <c r="AB174">
        <f>AgLabour!AB54*1000</f>
        <v>38161000</v>
      </c>
      <c r="AC174">
        <f>AgLabour!AC54*1000</f>
        <v>38741000</v>
      </c>
      <c r="AD174">
        <f>AgLabour!AD54*1000</f>
        <v>39266000</v>
      </c>
      <c r="AE174">
        <f>AgLabour!AE54*1000</f>
        <v>39814000</v>
      </c>
      <c r="AF174">
        <f>AgLabour!AF54*1000</f>
        <v>40362000</v>
      </c>
      <c r="AG174">
        <f>AgLabour!AG54*1000</f>
        <v>41031000</v>
      </c>
      <c r="AH174">
        <f>AgLabour!AH54*1000</f>
        <v>41720000</v>
      </c>
      <c r="AI174">
        <f>AgLabour!AI54*1000</f>
        <v>42441000</v>
      </c>
      <c r="AJ174">
        <f>AgLabour!AJ54*1000</f>
        <v>43182000</v>
      </c>
      <c r="AK174">
        <f>AgLabour!AK54*1000</f>
        <v>43910000</v>
      </c>
      <c r="AL174">
        <f>AgLabour!AL54*1000</f>
        <v>44663000</v>
      </c>
      <c r="AM174">
        <f>AgLabour!AM54*1000</f>
        <v>45431000</v>
      </c>
      <c r="AN174">
        <f>AgLabour!AN54*1000</f>
        <v>46186000</v>
      </c>
      <c r="AO174">
        <f>AgLabour!AO54*1000</f>
        <v>46938000</v>
      </c>
      <c r="AP174">
        <f>AgLabour!AP54*1000</f>
        <v>47675000</v>
      </c>
      <c r="AQ174">
        <f>AgLabour!AQ54*1000</f>
        <v>48410000</v>
      </c>
      <c r="AR174">
        <f>AgLabour!AR54*1000</f>
        <v>49143000</v>
      </c>
      <c r="AS174">
        <f>AgLabour!AS54*1000</f>
        <v>49873000</v>
      </c>
      <c r="AT174">
        <f>AgLabour!AT54*1000</f>
        <v>50547000</v>
      </c>
      <c r="AU174">
        <f>AgLabour!AU54*1000</f>
        <v>51268000</v>
      </c>
      <c r="AV174">
        <f>AgLabour!AV54*1000</f>
        <v>51995000</v>
      </c>
      <c r="AW174">
        <f>AgLabour!AW54*1000</f>
        <v>52766000</v>
      </c>
      <c r="AX174">
        <f>AgLabour!AX54*1000</f>
        <v>53547000</v>
      </c>
      <c r="AY174">
        <f>AgLabour!AY54*1000</f>
        <v>54326000</v>
      </c>
      <c r="AZ174">
        <f>AgLabour!AZ54*1000</f>
        <v>55110000</v>
      </c>
      <c r="BA174">
        <f>AgLabour!BA54*1000</f>
        <v>55934000</v>
      </c>
      <c r="BB174">
        <f>AgLabour!BB54*1000</f>
        <v>56812000</v>
      </c>
      <c r="BC174">
        <f>AgLabour!BC54*1000</f>
        <v>57716000</v>
      </c>
      <c r="BD174">
        <f t="shared" si="0"/>
        <v>1.4084113495086426</v>
      </c>
    </row>
    <row r="175" spans="1:56" x14ac:dyDescent="0.2">
      <c r="A175">
        <f>AgLabour!A55</f>
        <v>3</v>
      </c>
      <c r="B175" t="str">
        <f>AgLabour!B55</f>
        <v>Southern A</v>
      </c>
      <c r="C175">
        <f>AgLabour!C55</f>
        <v>0</v>
      </c>
      <c r="D175" t="str">
        <f>AgLabour!D55</f>
        <v>Southern A</v>
      </c>
      <c r="E175" t="str">
        <f>AgLabour!E55</f>
        <v>601</v>
      </c>
      <c r="F175" t="str">
        <f>AgLabour!F55</f>
        <v>Tot Ec Act A (1000)</v>
      </c>
      <c r="G175">
        <f>AgLabour!G55*1000</f>
        <v>12213553.394633897</v>
      </c>
      <c r="H175">
        <f>AgLabour!H55*1000</f>
        <v>12381480.266116694</v>
      </c>
      <c r="I175">
        <f>AgLabour!I55*1000</f>
        <v>12551388.804196903</v>
      </c>
      <c r="J175">
        <f>AgLabour!J55*1000</f>
        <v>12727948.403556272</v>
      </c>
      <c r="K175">
        <f>AgLabour!K55*1000</f>
        <v>12906497.963299165</v>
      </c>
      <c r="L175">
        <f>AgLabour!L55*1000</f>
        <v>13087491.126544351</v>
      </c>
      <c r="M175">
        <f>AgLabour!M55*1000</f>
        <v>13273048.413097227</v>
      </c>
      <c r="N175">
        <f>AgLabour!N55*1000</f>
        <v>13464420.261198431</v>
      </c>
      <c r="O175">
        <f>AgLabour!O55*1000</f>
        <v>13664846.942812746</v>
      </c>
      <c r="P175">
        <f>AgLabour!P55*1000</f>
        <v>13873338.711534515</v>
      </c>
      <c r="Q175">
        <f>AgLabour!Q55*1000</f>
        <v>14059551.457230452</v>
      </c>
      <c r="R175">
        <f>AgLabour!R55*1000</f>
        <v>14252471.436460573</v>
      </c>
      <c r="S175">
        <f>AgLabour!S55*1000</f>
        <v>14452947.825758671</v>
      </c>
      <c r="T175">
        <f>AgLabour!T55*1000</f>
        <v>14663061.842374731</v>
      </c>
      <c r="U175">
        <f>AgLabour!U55*1000</f>
        <v>14879920.676096167</v>
      </c>
      <c r="V175">
        <f>AgLabour!V55*1000</f>
        <v>15103694.2008608</v>
      </c>
      <c r="W175">
        <f>AgLabour!W55*1000</f>
        <v>15335783.397118693</v>
      </c>
      <c r="X175">
        <f>AgLabour!X55*1000</f>
        <v>15570641.091512498</v>
      </c>
      <c r="Y175">
        <f>AgLabour!Y55*1000</f>
        <v>15809476.15073359</v>
      </c>
      <c r="Z175">
        <f>AgLabour!Z55*1000</f>
        <v>16044000</v>
      </c>
      <c r="AA175">
        <f>AgLabour!AA55*1000</f>
        <v>16430000</v>
      </c>
      <c r="AB175">
        <f>AgLabour!AB55*1000</f>
        <v>16831000</v>
      </c>
      <c r="AC175">
        <f>AgLabour!AC55*1000</f>
        <v>17228000</v>
      </c>
      <c r="AD175">
        <f>AgLabour!AD55*1000</f>
        <v>17544000</v>
      </c>
      <c r="AE175">
        <f>AgLabour!AE55*1000</f>
        <v>17853000</v>
      </c>
      <c r="AF175">
        <f>AgLabour!AF55*1000</f>
        <v>18116000</v>
      </c>
      <c r="AG175">
        <f>AgLabour!AG55*1000</f>
        <v>18348000</v>
      </c>
      <c r="AH175">
        <f>AgLabour!AH55*1000</f>
        <v>18716000</v>
      </c>
      <c r="AI175">
        <f>AgLabour!AI55*1000</f>
        <v>19111000</v>
      </c>
      <c r="AJ175">
        <f>AgLabour!AJ55*1000</f>
        <v>19548000</v>
      </c>
      <c r="AK175">
        <f>AgLabour!AK55*1000</f>
        <v>20004000</v>
      </c>
      <c r="AL175">
        <f>AgLabour!AL55*1000</f>
        <v>20485000</v>
      </c>
      <c r="AM175">
        <f>AgLabour!AM55*1000</f>
        <v>20974000</v>
      </c>
      <c r="AN175">
        <f>AgLabour!AN55*1000</f>
        <v>21471000</v>
      </c>
      <c r="AO175">
        <f>AgLabour!AO55*1000</f>
        <v>21904000</v>
      </c>
      <c r="AP175">
        <f>AgLabour!AP55*1000</f>
        <v>22334000</v>
      </c>
      <c r="AQ175">
        <f>AgLabour!AQ55*1000</f>
        <v>22752000</v>
      </c>
      <c r="AR175">
        <f>AgLabour!AR55*1000</f>
        <v>23123000</v>
      </c>
      <c r="AS175">
        <f>AgLabour!AS55*1000</f>
        <v>23473000</v>
      </c>
      <c r="AT175">
        <f>AgLabour!AT55*1000</f>
        <v>23865000</v>
      </c>
      <c r="AU175">
        <f>AgLabour!AU55*1000</f>
        <v>24226000</v>
      </c>
      <c r="AV175">
        <f>AgLabour!AV55*1000</f>
        <v>24615000</v>
      </c>
      <c r="AW175">
        <f>AgLabour!AW55*1000</f>
        <v>24984000</v>
      </c>
      <c r="AX175">
        <f>AgLabour!AX55*1000</f>
        <v>25355000</v>
      </c>
      <c r="AY175">
        <f>AgLabour!AY55*1000</f>
        <v>25737000</v>
      </c>
      <c r="AZ175">
        <f>AgLabour!AZ55*1000</f>
        <v>26128000</v>
      </c>
      <c r="BA175">
        <f>AgLabour!BA55*1000</f>
        <v>26598000</v>
      </c>
      <c r="BB175">
        <f>AgLabour!BB55*1000</f>
        <v>27067000</v>
      </c>
      <c r="BC175">
        <f>AgLabour!BC55*1000</f>
        <v>27571000</v>
      </c>
      <c r="BD175">
        <f t="shared" si="0"/>
        <v>1.7803760059672324</v>
      </c>
    </row>
    <row r="176" spans="1:56" x14ac:dyDescent="0.2">
      <c r="A176">
        <f>AgLabour!A56</f>
        <v>0</v>
      </c>
      <c r="B176" t="str">
        <f>AgLabour!B56</f>
        <v>SSA</v>
      </c>
      <c r="C176">
        <f>AgLabour!C56</f>
        <v>0</v>
      </c>
      <c r="D176" t="str">
        <f>AgLabour!D56</f>
        <v>SSA</v>
      </c>
      <c r="E176" t="str">
        <f>AgLabour!E56</f>
        <v>601</v>
      </c>
      <c r="F176" t="str">
        <f>AgLabour!F56</f>
        <v>Tot Ec Act A (1000)</v>
      </c>
      <c r="G176">
        <f>AgLabour!G56*1000</f>
        <v>76176786.062846437</v>
      </c>
      <c r="H176">
        <f>AgLabour!H56*1000</f>
        <v>77491638.52119787</v>
      </c>
      <c r="I176">
        <f>AgLabour!I56*1000</f>
        <v>78846069.665780991</v>
      </c>
      <c r="J176">
        <f>AgLabour!J56*1000</f>
        <v>80260722.932380274</v>
      </c>
      <c r="K176">
        <f>AgLabour!K56*1000</f>
        <v>81728122.684760973</v>
      </c>
      <c r="L176">
        <f>AgLabour!L56*1000</f>
        <v>83257339.733935475</v>
      </c>
      <c r="M176">
        <f>AgLabour!M56*1000</f>
        <v>84844545.265590787</v>
      </c>
      <c r="N176">
        <f>AgLabour!N56*1000</f>
        <v>86491334.982870802</v>
      </c>
      <c r="O176">
        <f>AgLabour!O56*1000</f>
        <v>88178686.758185118</v>
      </c>
      <c r="P176">
        <f>AgLabour!P56*1000</f>
        <v>89906554.676017702</v>
      </c>
      <c r="Q176">
        <f>AgLabour!Q56*1000</f>
        <v>91316026.439753786</v>
      </c>
      <c r="R176">
        <f>AgLabour!R56*1000</f>
        <v>92756358.627039626</v>
      </c>
      <c r="S176">
        <f>AgLabour!S56*1000</f>
        <v>94228565.257563561</v>
      </c>
      <c r="T176">
        <f>AgLabour!T56*1000</f>
        <v>95759158.969729409</v>
      </c>
      <c r="U176">
        <f>AgLabour!U56*1000</f>
        <v>97347546.219316363</v>
      </c>
      <c r="V176">
        <f>AgLabour!V56*1000</f>
        <v>98990982.310436353</v>
      </c>
      <c r="W176">
        <f>AgLabour!W56*1000</f>
        <v>100689709.44109465</v>
      </c>
      <c r="X176">
        <f>AgLabour!X56*1000</f>
        <v>102435982.15735778</v>
      </c>
      <c r="Y176">
        <f>AgLabour!Y56*1000</f>
        <v>104218416.25261995</v>
      </c>
      <c r="Z176">
        <f>AgLabour!Z56*1000</f>
        <v>106036000</v>
      </c>
      <c r="AA176">
        <f>AgLabour!AA56*1000</f>
        <v>108366000</v>
      </c>
      <c r="AB176">
        <f>AgLabour!AB56*1000</f>
        <v>110762000</v>
      </c>
      <c r="AC176">
        <f>AgLabour!AC56*1000</f>
        <v>113206000</v>
      </c>
      <c r="AD176">
        <f>AgLabour!AD56*1000</f>
        <v>115489000</v>
      </c>
      <c r="AE176">
        <f>AgLabour!AE56*1000</f>
        <v>117964000</v>
      </c>
      <c r="AF176">
        <f>AgLabour!AF56*1000</f>
        <v>120478000</v>
      </c>
      <c r="AG176">
        <f>AgLabour!AG56*1000</f>
        <v>123184000</v>
      </c>
      <c r="AH176">
        <f>AgLabour!AH56*1000</f>
        <v>126088000</v>
      </c>
      <c r="AI176">
        <f>AgLabour!AI56*1000</f>
        <v>129072000</v>
      </c>
      <c r="AJ176">
        <f>AgLabour!AJ56*1000</f>
        <v>132124000</v>
      </c>
      <c r="AK176">
        <f>AgLabour!AK56*1000</f>
        <v>135198000</v>
      </c>
      <c r="AL176">
        <f>AgLabour!AL56*1000</f>
        <v>138259000</v>
      </c>
      <c r="AM176">
        <f>AgLabour!AM56*1000</f>
        <v>141367000</v>
      </c>
      <c r="AN176">
        <f>AgLabour!AN56*1000</f>
        <v>144633000</v>
      </c>
      <c r="AO176">
        <f>AgLabour!AO56*1000</f>
        <v>147878000</v>
      </c>
      <c r="AP176">
        <f>AgLabour!AP56*1000</f>
        <v>151097000</v>
      </c>
      <c r="AQ176">
        <f>AgLabour!AQ56*1000</f>
        <v>154295000</v>
      </c>
      <c r="AR176">
        <f>AgLabour!AR56*1000</f>
        <v>157489000</v>
      </c>
      <c r="AS176">
        <f>AgLabour!AS56*1000</f>
        <v>160694000</v>
      </c>
      <c r="AT176">
        <f>AgLabour!AT56*1000</f>
        <v>163931000</v>
      </c>
      <c r="AU176">
        <f>AgLabour!AU56*1000</f>
        <v>167226000</v>
      </c>
      <c r="AV176">
        <f>AgLabour!AV56*1000</f>
        <v>170633000</v>
      </c>
      <c r="AW176">
        <f>AgLabour!AW56*1000</f>
        <v>174119000</v>
      </c>
      <c r="AX176">
        <f>AgLabour!AX56*1000</f>
        <v>177855000</v>
      </c>
      <c r="AY176">
        <f>AgLabour!AY56*1000</f>
        <v>181601000</v>
      </c>
      <c r="AZ176">
        <f>AgLabour!AZ56*1000</f>
        <v>185034000</v>
      </c>
      <c r="BA176">
        <f>AgLabour!BA56*1000</f>
        <v>188774000</v>
      </c>
      <c r="BB176">
        <f>AgLabour!BB56*1000</f>
        <v>192662000</v>
      </c>
      <c r="BC176">
        <f>AgLabour!BC56*1000</f>
        <v>196650000</v>
      </c>
      <c r="BD176">
        <f t="shared" si="0"/>
        <v>2.0272596332982173</v>
      </c>
    </row>
    <row r="177" spans="1:56" x14ac:dyDescent="0.2">
      <c r="A177">
        <f>AgLabour!A57</f>
        <v>0</v>
      </c>
      <c r="B177" t="str">
        <f>AgLabour!B57</f>
        <v>Southern A - SA</v>
      </c>
      <c r="C177">
        <f>AgLabour!C57</f>
        <v>0</v>
      </c>
      <c r="D177" t="str">
        <f>AgLabour!D57</f>
        <v>Southern A - SA</v>
      </c>
      <c r="E177" t="str">
        <f>AgLabour!E57</f>
        <v>601</v>
      </c>
      <c r="F177" t="str">
        <f>AgLabour!F57</f>
        <v>Tot Ec Act A (1000)</v>
      </c>
      <c r="G177">
        <f>AgLabour!G57*1000</f>
        <v>10097412.218163308</v>
      </c>
      <c r="H177">
        <f>AgLabour!H57*1000</f>
        <v>10251597.913175518</v>
      </c>
      <c r="I177">
        <f>AgLabour!I57*1000</f>
        <v>10409482.921843963</v>
      </c>
      <c r="J177">
        <f>AgLabour!J57*1000</f>
        <v>10574018.991791567</v>
      </c>
      <c r="K177">
        <f>AgLabour!K57*1000</f>
        <v>10741403.845652107</v>
      </c>
      <c r="L177">
        <f>AgLabour!L57*1000</f>
        <v>10912091.126544353</v>
      </c>
      <c r="M177">
        <f>AgLabour!M57*1000</f>
        <v>11089060.177803108</v>
      </c>
      <c r="N177">
        <f>AgLabour!N57*1000</f>
        <v>11271843.790610196</v>
      </c>
      <c r="O177">
        <f>AgLabour!O57*1000</f>
        <v>11464541.060459806</v>
      </c>
      <c r="P177">
        <f>AgLabour!P57*1000</f>
        <v>11665303.417416869</v>
      </c>
      <c r="Q177">
        <f>AgLabour!Q57*1000</f>
        <v>11890163.221936334</v>
      </c>
      <c r="R177">
        <f>AgLabour!R57*1000</f>
        <v>12125165.554107632</v>
      </c>
      <c r="S177">
        <f>AgLabour!S57*1000</f>
        <v>12371159.590464553</v>
      </c>
      <c r="T177">
        <f>AgLabour!T57*1000</f>
        <v>12631944.195315907</v>
      </c>
      <c r="U177">
        <f>AgLabour!U57*1000</f>
        <v>12905485.381978521</v>
      </c>
      <c r="V177">
        <f>AgLabour!V57*1000</f>
        <v>13192811.847919624</v>
      </c>
      <c r="W177">
        <f>AgLabour!W57*1000</f>
        <v>13493606.926530458</v>
      </c>
      <c r="X177">
        <f>AgLabour!X57*1000</f>
        <v>13802323.444453673</v>
      </c>
      <c r="Y177">
        <f>AgLabour!Y57*1000</f>
        <v>14120170.268380649</v>
      </c>
      <c r="Z177">
        <f>AgLabour!Z57*1000</f>
        <v>14438000</v>
      </c>
      <c r="AA177">
        <f>AgLabour!AA57*1000</f>
        <v>14814000</v>
      </c>
      <c r="AB177">
        <f>AgLabour!AB57*1000</f>
        <v>15203000</v>
      </c>
      <c r="AC177">
        <f>AgLabour!AC57*1000</f>
        <v>15588000</v>
      </c>
      <c r="AD177">
        <f>AgLabour!AD57*1000</f>
        <v>15896000</v>
      </c>
      <c r="AE177">
        <f>AgLabour!AE57*1000</f>
        <v>16198000</v>
      </c>
      <c r="AF177">
        <f>AgLabour!AF57*1000</f>
        <v>16466000</v>
      </c>
      <c r="AG177">
        <f>AgLabour!AG57*1000</f>
        <v>16707000</v>
      </c>
      <c r="AH177">
        <f>AgLabour!AH57*1000</f>
        <v>17087000</v>
      </c>
      <c r="AI177">
        <f>AgLabour!AI57*1000</f>
        <v>17491000</v>
      </c>
      <c r="AJ177">
        <f>AgLabour!AJ57*1000</f>
        <v>17934000</v>
      </c>
      <c r="AK177">
        <f>AgLabour!AK57*1000</f>
        <v>18399000</v>
      </c>
      <c r="AL177">
        <f>AgLabour!AL57*1000</f>
        <v>18882000</v>
      </c>
      <c r="AM177">
        <f>AgLabour!AM57*1000</f>
        <v>19373000</v>
      </c>
      <c r="AN177">
        <f>AgLabour!AN57*1000</f>
        <v>19876000</v>
      </c>
      <c r="AO177">
        <f>AgLabour!AO57*1000</f>
        <v>20320000</v>
      </c>
      <c r="AP177">
        <f>AgLabour!AP57*1000</f>
        <v>20766000</v>
      </c>
      <c r="AQ177">
        <f>AgLabour!AQ57*1000</f>
        <v>21204000</v>
      </c>
      <c r="AR177">
        <f>AgLabour!AR57*1000</f>
        <v>21596000</v>
      </c>
      <c r="AS177">
        <f>AgLabour!AS57*1000</f>
        <v>21967000</v>
      </c>
      <c r="AT177">
        <f>AgLabour!AT57*1000</f>
        <v>22383000</v>
      </c>
      <c r="AU177">
        <f>AgLabour!AU57*1000</f>
        <v>22768000</v>
      </c>
      <c r="AV177">
        <f>AgLabour!AV57*1000</f>
        <v>23182000</v>
      </c>
      <c r="AW177">
        <f>AgLabour!AW57*1000</f>
        <v>23576000</v>
      </c>
      <c r="AX177">
        <f>AgLabour!AX57*1000</f>
        <v>23980000</v>
      </c>
      <c r="AY177">
        <f>AgLabour!AY57*1000</f>
        <v>24396000</v>
      </c>
      <c r="AZ177">
        <f>AgLabour!AZ57*1000</f>
        <v>24822000</v>
      </c>
      <c r="BA177">
        <f>AgLabour!BA57*1000</f>
        <v>25312000</v>
      </c>
      <c r="BB177">
        <f>AgLabour!BB57*1000</f>
        <v>25813000</v>
      </c>
      <c r="BC177">
        <f>AgLabour!BC57*1000</f>
        <v>26350000</v>
      </c>
      <c r="BD177">
        <f t="shared" si="0"/>
        <v>2.1127155576616152</v>
      </c>
    </row>
    <row r="178" spans="1:56" x14ac:dyDescent="0.2">
      <c r="A178">
        <f>AgLabour!A58</f>
        <v>0</v>
      </c>
      <c r="B178" t="str">
        <f>AgLabour!B58</f>
        <v>Ethiopia + Eritrea</v>
      </c>
      <c r="C178">
        <f>AgLabour!C58</f>
        <v>0</v>
      </c>
      <c r="D178" t="str">
        <f>AgLabour!D58</f>
        <v>Ethiopia + Eritrea</v>
      </c>
      <c r="E178" t="str">
        <f>AgLabour!E58</f>
        <v>601</v>
      </c>
      <c r="F178" t="str">
        <f>AgLabour!F58</f>
        <v>Tot Ec Act A (1000)</v>
      </c>
      <c r="G178">
        <f>AgLabour!G58*1000</f>
        <v>9127789.2696348168</v>
      </c>
      <c r="H178">
        <f>AgLabour!H58*1000</f>
        <v>9315030.2026012987</v>
      </c>
      <c r="I178">
        <f>AgLabour!I58*1000</f>
        <v>9510519.6348174084</v>
      </c>
      <c r="J178">
        <f>AgLabour!J58*1000</f>
        <v>9713432.7163581792</v>
      </c>
      <c r="K178">
        <f>AgLabour!K58*1000</f>
        <v>9922119.7473736871</v>
      </c>
      <c r="L178">
        <f>AgLabour!L58*1000</f>
        <v>10134931.028014008</v>
      </c>
      <c r="M178">
        <f>AgLabour!M58*1000</f>
        <v>10351866.55827914</v>
      </c>
      <c r="N178">
        <f>AgLabour!N58*1000</f>
        <v>10575400.887943972</v>
      </c>
      <c r="O178">
        <f>AgLabour!O58*1000</f>
        <v>10810483.116558278</v>
      </c>
      <c r="P178">
        <f>AgLabour!P58*1000</f>
        <v>11059587.793896947</v>
      </c>
      <c r="Q178">
        <f>AgLabour!Q58*1000</f>
        <v>11330963.419209603</v>
      </c>
      <c r="R178">
        <f>AgLabour!R58*1000</f>
        <v>11617186.343171585</v>
      </c>
      <c r="S178">
        <f>AgLabour!S58*1000</f>
        <v>11901759.567283642</v>
      </c>
      <c r="T178">
        <f>AgLabour!T58*1000</f>
        <v>12159937.593796898</v>
      </c>
      <c r="U178">
        <f>AgLabour!U58*1000</f>
        <v>12379347.673836917</v>
      </c>
      <c r="V178">
        <f>AgLabour!V58*1000</f>
        <v>12550916.458229113</v>
      </c>
      <c r="W178">
        <f>AgLabour!W58*1000</f>
        <v>12687016.695847925</v>
      </c>
      <c r="X178">
        <f>AgLabour!X58*1000</f>
        <v>12814868.434217108</v>
      </c>
      <c r="Y178">
        <f>AgLabour!Y58*1000</f>
        <v>12973239.619809905</v>
      </c>
      <c r="Z178">
        <f>AgLabour!Z58*1000</f>
        <v>13191000</v>
      </c>
      <c r="AA178">
        <f>AgLabour!AA58*1000</f>
        <v>13459000</v>
      </c>
      <c r="AB178">
        <f>AgLabour!AB58*1000</f>
        <v>13785000</v>
      </c>
      <c r="AC178">
        <f>AgLabour!AC58*1000</f>
        <v>14163000</v>
      </c>
      <c r="AD178">
        <f>AgLabour!AD58*1000</f>
        <v>14565000</v>
      </c>
      <c r="AE178">
        <f>AgLabour!AE58*1000</f>
        <v>15107000</v>
      </c>
      <c r="AF178">
        <f>AgLabour!AF58*1000</f>
        <v>15665000</v>
      </c>
      <c r="AG178">
        <f>AgLabour!AG58*1000</f>
        <v>16243000</v>
      </c>
      <c r="AH178">
        <f>AgLabour!AH58*1000</f>
        <v>16839000</v>
      </c>
      <c r="AI178">
        <f>AgLabour!AI58*1000</f>
        <v>17453000</v>
      </c>
      <c r="AJ178">
        <f>AgLabour!AJ58*1000</f>
        <v>18086000</v>
      </c>
      <c r="AK178">
        <f>AgLabour!AK58*1000</f>
        <v>18731000</v>
      </c>
      <c r="AL178">
        <f>AgLabour!AL58*1000</f>
        <v>19389000</v>
      </c>
      <c r="AM178">
        <f>AgLabour!AM58*1000</f>
        <v>20063000</v>
      </c>
      <c r="AN178">
        <f>AgLabour!AN58*1000</f>
        <v>20746000</v>
      </c>
      <c r="AO178">
        <f>AgLabour!AO58*1000</f>
        <v>21470000</v>
      </c>
      <c r="AP178">
        <f>AgLabour!AP58*1000</f>
        <v>22192000</v>
      </c>
      <c r="AQ178">
        <f>AgLabour!AQ58*1000</f>
        <v>22909000</v>
      </c>
      <c r="AR178">
        <f>AgLabour!AR58*1000</f>
        <v>23623000</v>
      </c>
      <c r="AS178">
        <f>AgLabour!AS58*1000</f>
        <v>24344000</v>
      </c>
      <c r="AT178">
        <f>AgLabour!AT58*1000</f>
        <v>25139000</v>
      </c>
      <c r="AU178">
        <f>AgLabour!AU58*1000</f>
        <v>25954000</v>
      </c>
      <c r="AV178">
        <f>AgLabour!AV58*1000</f>
        <v>26782000</v>
      </c>
      <c r="AW178">
        <f>AgLabour!AW58*1000</f>
        <v>27621000</v>
      </c>
      <c r="AX178">
        <f>AgLabour!AX58*1000</f>
        <v>28463000</v>
      </c>
      <c r="AY178">
        <f>AgLabour!AY58*1000</f>
        <v>29306000</v>
      </c>
      <c r="AZ178">
        <f>AgLabour!AZ58*1000</f>
        <v>29930000</v>
      </c>
      <c r="BA178">
        <f>AgLabour!BA58*1000</f>
        <v>30817000</v>
      </c>
      <c r="BB178">
        <f>AgLabour!BB58*1000</f>
        <v>31618000</v>
      </c>
      <c r="BC178">
        <f>AgLabour!BC58*1000</f>
        <v>32413000</v>
      </c>
      <c r="BD178">
        <f t="shared" si="0"/>
        <v>2.7500128174013261</v>
      </c>
    </row>
    <row r="181" spans="1:56" ht="15" x14ac:dyDescent="0.25">
      <c r="A181" s="7" t="s">
        <v>192</v>
      </c>
    </row>
    <row r="182" spans="1:56" x14ac:dyDescent="0.2">
      <c r="A182">
        <f>VLOOKUP(C182,SelectCntr!$A$2:$C$52,3,0)</f>
        <v>3</v>
      </c>
      <c r="B182" t="str">
        <f t="shared" ref="B182:D201" si="1">B62</f>
        <v>Angola</v>
      </c>
      <c r="C182">
        <f t="shared" si="1"/>
        <v>7</v>
      </c>
      <c r="D182" t="str">
        <f t="shared" si="1"/>
        <v>Angola</v>
      </c>
      <c r="F182" s="72" t="s">
        <v>603</v>
      </c>
      <c r="G182">
        <f t="shared" ref="G182:AV182" si="2">G62*1000/G2</f>
        <v>15.354856357468448</v>
      </c>
      <c r="H182">
        <f t="shared" si="2"/>
        <v>16.184112172094832</v>
      </c>
      <c r="I182">
        <f t="shared" si="2"/>
        <v>15.913004858775368</v>
      </c>
      <c r="J182">
        <f t="shared" si="2"/>
        <v>17.067712297779732</v>
      </c>
      <c r="K182">
        <f t="shared" si="2"/>
        <v>17.663253582215901</v>
      </c>
      <c r="L182">
        <f t="shared" si="2"/>
        <v>18.307241807817309</v>
      </c>
      <c r="M182">
        <f t="shared" si="2"/>
        <v>18.751373827479028</v>
      </c>
      <c r="N182">
        <f t="shared" si="2"/>
        <v>18.359069646737044</v>
      </c>
      <c r="O182">
        <f t="shared" si="2"/>
        <v>19.576510019441859</v>
      </c>
      <c r="P182">
        <f t="shared" si="2"/>
        <v>20.175965896851178</v>
      </c>
      <c r="Q182">
        <f t="shared" si="2"/>
        <v>20.615476908362158</v>
      </c>
      <c r="R182">
        <f t="shared" si="2"/>
        <v>19.880939876634994</v>
      </c>
      <c r="S182">
        <f t="shared" si="2"/>
        <v>20.385669631780491</v>
      </c>
      <c r="T182">
        <f t="shared" si="2"/>
        <v>20.636435578708287</v>
      </c>
      <c r="U182">
        <f t="shared" si="2"/>
        <v>18.613446129952298</v>
      </c>
      <c r="V182">
        <f t="shared" si="2"/>
        <v>16.001274319764519</v>
      </c>
      <c r="W182">
        <f t="shared" si="2"/>
        <v>15.448700685475039</v>
      </c>
      <c r="X182">
        <f t="shared" si="2"/>
        <v>15.098052243053923</v>
      </c>
      <c r="Y182">
        <f t="shared" si="2"/>
        <v>14.316819730090975</v>
      </c>
      <c r="Z182">
        <f t="shared" si="2"/>
        <v>14.477810334252469</v>
      </c>
      <c r="AA182">
        <f t="shared" si="2"/>
        <v>13.782908417245334</v>
      </c>
      <c r="AB182">
        <f t="shared" si="2"/>
        <v>14.003504744358764</v>
      </c>
      <c r="AC182">
        <f t="shared" si="2"/>
        <v>14.121213647327137</v>
      </c>
      <c r="AD182">
        <f t="shared" si="2"/>
        <v>14.281083180354456</v>
      </c>
      <c r="AE182">
        <f t="shared" si="2"/>
        <v>14.432551836194749</v>
      </c>
      <c r="AF182">
        <f t="shared" si="2"/>
        <v>14.924242966568832</v>
      </c>
      <c r="AG182">
        <f t="shared" si="2"/>
        <v>15.01367487755175</v>
      </c>
      <c r="AH182">
        <f t="shared" si="2"/>
        <v>15.054597583013528</v>
      </c>
      <c r="AI182">
        <f t="shared" si="2"/>
        <v>15.000344206996253</v>
      </c>
      <c r="AJ182">
        <f t="shared" si="2"/>
        <v>14.969151899664832</v>
      </c>
      <c r="AK182">
        <f t="shared" si="2"/>
        <v>15.637294504797373</v>
      </c>
      <c r="AL182">
        <f t="shared" si="2"/>
        <v>16.3864228125741</v>
      </c>
      <c r="AM182">
        <f t="shared" si="2"/>
        <v>16.335607815555029</v>
      </c>
      <c r="AN182">
        <f t="shared" si="2"/>
        <v>18.472863477406232</v>
      </c>
      <c r="AO182">
        <f t="shared" si="2"/>
        <v>18.480670718827714</v>
      </c>
      <c r="AP182">
        <f t="shared" si="2"/>
        <v>19.175703781131656</v>
      </c>
      <c r="AQ182">
        <f t="shared" si="2"/>
        <v>19.281461068136547</v>
      </c>
      <c r="AR182">
        <f t="shared" si="2"/>
        <v>22.013432938623861</v>
      </c>
      <c r="AS182">
        <f t="shared" si="2"/>
        <v>21.124420290950077</v>
      </c>
      <c r="AT182">
        <f t="shared" si="2"/>
        <v>23.866223451474109</v>
      </c>
      <c r="AU182">
        <f t="shared" si="2"/>
        <v>26.81462472899652</v>
      </c>
      <c r="AV182">
        <f t="shared" si="2"/>
        <v>29.557313045811295</v>
      </c>
      <c r="AW182">
        <f t="shared" ref="AW182:BC182" si="3">AW62*1000/AW2</f>
        <v>30.729988540822742</v>
      </c>
      <c r="AX182">
        <f t="shared" si="3"/>
        <v>29.755795726627454</v>
      </c>
      <c r="AY182">
        <f t="shared" si="3"/>
        <v>35.188644355275585</v>
      </c>
      <c r="AZ182">
        <f t="shared" si="3"/>
        <v>35.003176090139036</v>
      </c>
      <c r="BA182">
        <f t="shared" si="3"/>
        <v>37.975792848940308</v>
      </c>
      <c r="BB182">
        <f t="shared" si="3"/>
        <v>39.369354293790622</v>
      </c>
      <c r="BC182">
        <f t="shared" si="3"/>
        <v>46.745102407832896</v>
      </c>
      <c r="BD182">
        <f>(LOGEST(G182:BC182,G$1:BC$1)-1)*100</f>
        <v>1.3641958620838057</v>
      </c>
    </row>
    <row r="183" spans="1:56" x14ac:dyDescent="0.2">
      <c r="A183">
        <f>VLOOKUP(C183,SelectCntr!$A$2:$C$52,3,0)</f>
        <v>3</v>
      </c>
      <c r="B183" t="str">
        <f t="shared" si="1"/>
        <v>Botswana</v>
      </c>
      <c r="C183">
        <f t="shared" si="1"/>
        <v>20</v>
      </c>
      <c r="D183" t="str">
        <f t="shared" si="1"/>
        <v>Botswana</v>
      </c>
      <c r="F183" s="72" t="s">
        <v>603</v>
      </c>
      <c r="G183">
        <f t="shared" ref="G183:AV183" si="4">G63*1000/G3</f>
        <v>5.097690138567053</v>
      </c>
      <c r="H183">
        <f t="shared" si="4"/>
        <v>5.1611850103212795</v>
      </c>
      <c r="I183">
        <f t="shared" si="4"/>
        <v>5.668193075089949</v>
      </c>
      <c r="J183">
        <f t="shared" si="4"/>
        <v>6.3053882195969875</v>
      </c>
      <c r="K183">
        <f t="shared" si="4"/>
        <v>6.2282424994883341</v>
      </c>
      <c r="L183">
        <f t="shared" si="4"/>
        <v>6.4030490709861843</v>
      </c>
      <c r="M183">
        <f t="shared" si="4"/>
        <v>6.5953707718305878</v>
      </c>
      <c r="N183">
        <f t="shared" si="4"/>
        <v>6.4040504715803506</v>
      </c>
      <c r="O183">
        <f t="shared" si="4"/>
        <v>6.5184400289679161</v>
      </c>
      <c r="P183">
        <f t="shared" si="4"/>
        <v>7.0470739785517136</v>
      </c>
      <c r="Q183">
        <f t="shared" si="4"/>
        <v>7.6706774753854772</v>
      </c>
      <c r="R183">
        <f t="shared" si="4"/>
        <v>7.6444079444625688</v>
      </c>
      <c r="S183">
        <f t="shared" si="4"/>
        <v>7.2526843935534968</v>
      </c>
      <c r="T183">
        <f t="shared" si="4"/>
        <v>7.481259259919522</v>
      </c>
      <c r="U183">
        <f t="shared" si="4"/>
        <v>7.2547302799544342</v>
      </c>
      <c r="V183">
        <f t="shared" si="4"/>
        <v>8.0879243006505241</v>
      </c>
      <c r="W183">
        <f t="shared" si="4"/>
        <v>7.7293388053813548</v>
      </c>
      <c r="X183">
        <f t="shared" si="4"/>
        <v>6.405227389179605</v>
      </c>
      <c r="Y183">
        <f t="shared" si="4"/>
        <v>8.0788326320666997</v>
      </c>
      <c r="Z183">
        <f t="shared" si="4"/>
        <v>6.3079019389822957</v>
      </c>
      <c r="AA183">
        <f t="shared" si="4"/>
        <v>7.8277431475474781</v>
      </c>
      <c r="AB183">
        <f t="shared" si="4"/>
        <v>8.2099103123649435</v>
      </c>
      <c r="AC183">
        <f t="shared" si="4"/>
        <v>7.6590709474046168</v>
      </c>
      <c r="AD183">
        <f t="shared" si="4"/>
        <v>8.4157191231232265</v>
      </c>
      <c r="AE183">
        <f t="shared" si="4"/>
        <v>8.1722587415248942</v>
      </c>
      <c r="AF183">
        <f t="shared" si="4"/>
        <v>8.0434429913593757</v>
      </c>
      <c r="AG183">
        <f t="shared" si="4"/>
        <v>7.224684542556151</v>
      </c>
      <c r="AH183">
        <f t="shared" si="4"/>
        <v>7.6827181834972826</v>
      </c>
      <c r="AI183">
        <f t="shared" si="4"/>
        <v>7.9443051631905952</v>
      </c>
      <c r="AJ183">
        <f t="shared" si="4"/>
        <v>8.529778822403097</v>
      </c>
      <c r="AK183">
        <f t="shared" si="4"/>
        <v>9.1362877971954681</v>
      </c>
      <c r="AL183">
        <f t="shared" si="4"/>
        <v>8.8723154481502888</v>
      </c>
      <c r="AM183">
        <f t="shared" si="4"/>
        <v>8.8379640448555108</v>
      </c>
      <c r="AN183">
        <f t="shared" si="4"/>
        <v>8.1793089484353487</v>
      </c>
      <c r="AO183">
        <f t="shared" si="4"/>
        <v>9.6801177550791611</v>
      </c>
      <c r="AP183">
        <f t="shared" si="4"/>
        <v>9.0010473491606628</v>
      </c>
      <c r="AQ183">
        <f t="shared" si="4"/>
        <v>8.4219603144984703</v>
      </c>
      <c r="AR183">
        <f t="shared" si="4"/>
        <v>8.0231114763353411</v>
      </c>
      <c r="AS183">
        <f t="shared" si="4"/>
        <v>7.1801846298779397</v>
      </c>
      <c r="AT183">
        <f t="shared" si="4"/>
        <v>7.8526449137934842</v>
      </c>
      <c r="AU183">
        <f t="shared" si="4"/>
        <v>8.5624821457231999</v>
      </c>
      <c r="AV183">
        <f t="shared" si="4"/>
        <v>8.0173122420452874</v>
      </c>
      <c r="AW183">
        <f t="shared" ref="AW183:BC183" si="5">AW63*1000/AW3</f>
        <v>8.2200948505118134</v>
      </c>
      <c r="AX183">
        <f t="shared" si="5"/>
        <v>8.8932773257692972</v>
      </c>
      <c r="AY183">
        <f t="shared" si="5"/>
        <v>9.0943067051444793</v>
      </c>
      <c r="AZ183">
        <f t="shared" si="5"/>
        <v>9.0062026598061014</v>
      </c>
      <c r="BA183">
        <f t="shared" si="5"/>
        <v>9.3177508598308485</v>
      </c>
      <c r="BB183">
        <f t="shared" si="5"/>
        <v>10.413634808192505</v>
      </c>
      <c r="BC183">
        <f t="shared" si="5"/>
        <v>10.414965246168411</v>
      </c>
      <c r="BD183">
        <f t="shared" ref="BD183:BD238" si="6">(LOGEST(G183:BC183,G$1:BC$1)-1)*100</f>
        <v>0.93405113532081252</v>
      </c>
    </row>
    <row r="184" spans="1:56" x14ac:dyDescent="0.2">
      <c r="A184">
        <f>VLOOKUP(C184,SelectCntr!$A$2:$C$52,3,0)</f>
        <v>2</v>
      </c>
      <c r="B184" t="str">
        <f t="shared" si="1"/>
        <v>Burundi</v>
      </c>
      <c r="C184">
        <f t="shared" si="1"/>
        <v>29</v>
      </c>
      <c r="D184" t="str">
        <f t="shared" si="1"/>
        <v>Burundi</v>
      </c>
      <c r="F184" s="72" t="s">
        <v>603</v>
      </c>
      <c r="G184">
        <f t="shared" ref="G184:AV184" si="7">G64*1000/G4</f>
        <v>435.50957440150103</v>
      </c>
      <c r="H184">
        <f t="shared" si="7"/>
        <v>442.58714625908402</v>
      </c>
      <c r="I184">
        <f t="shared" si="7"/>
        <v>437.66186588285018</v>
      </c>
      <c r="J184">
        <f t="shared" si="7"/>
        <v>473.45742531218269</v>
      </c>
      <c r="K184">
        <f t="shared" si="7"/>
        <v>467.5185416852828</v>
      </c>
      <c r="L184">
        <f t="shared" si="7"/>
        <v>468.57238012884432</v>
      </c>
      <c r="M184">
        <f t="shared" si="7"/>
        <v>481.54532895714021</v>
      </c>
      <c r="N184">
        <f t="shared" si="7"/>
        <v>488.49451388002677</v>
      </c>
      <c r="O184">
        <f t="shared" si="7"/>
        <v>491.25614295714036</v>
      </c>
      <c r="P184">
        <f t="shared" si="7"/>
        <v>487.21303006239077</v>
      </c>
      <c r="Q184">
        <f t="shared" si="7"/>
        <v>487.32039007676752</v>
      </c>
      <c r="R184">
        <f t="shared" si="7"/>
        <v>446.39745733773452</v>
      </c>
      <c r="S184">
        <f t="shared" si="7"/>
        <v>474.27290013987306</v>
      </c>
      <c r="T184">
        <f t="shared" si="7"/>
        <v>459.90601252881879</v>
      </c>
      <c r="U184">
        <f t="shared" si="7"/>
        <v>461.88299176838245</v>
      </c>
      <c r="V184">
        <f t="shared" si="7"/>
        <v>463.89875195790438</v>
      </c>
      <c r="W184">
        <f t="shared" si="7"/>
        <v>463.12633566064255</v>
      </c>
      <c r="X184">
        <f t="shared" si="7"/>
        <v>441.24784879449379</v>
      </c>
      <c r="Y184">
        <f t="shared" si="7"/>
        <v>437.86911747582542</v>
      </c>
      <c r="Z184">
        <f t="shared" si="7"/>
        <v>412.73230190449857</v>
      </c>
      <c r="AA184">
        <f t="shared" si="7"/>
        <v>451.97132165391326</v>
      </c>
      <c r="AB184">
        <f t="shared" si="7"/>
        <v>425.07858276524649</v>
      </c>
      <c r="AC184">
        <f t="shared" si="7"/>
        <v>425.86332782076323</v>
      </c>
      <c r="AD184">
        <f t="shared" si="7"/>
        <v>434.54548744069422</v>
      </c>
      <c r="AE184">
        <f t="shared" si="7"/>
        <v>461.00463791566966</v>
      </c>
      <c r="AF184">
        <f t="shared" si="7"/>
        <v>476.5098434871577</v>
      </c>
      <c r="AG184">
        <f t="shared" si="7"/>
        <v>487.4671747777985</v>
      </c>
      <c r="AH184">
        <f t="shared" si="7"/>
        <v>494.80804658835137</v>
      </c>
      <c r="AI184">
        <f t="shared" si="7"/>
        <v>490.29766519134535</v>
      </c>
      <c r="AJ184">
        <f t="shared" si="7"/>
        <v>529.95311948904225</v>
      </c>
      <c r="AK184">
        <f t="shared" si="7"/>
        <v>529.4450191484392</v>
      </c>
      <c r="AL184">
        <f t="shared" si="7"/>
        <v>539.92149971734841</v>
      </c>
      <c r="AM184">
        <f t="shared" si="7"/>
        <v>532.97074965620629</v>
      </c>
      <c r="AN184">
        <f t="shared" si="7"/>
        <v>505.64564766692683</v>
      </c>
      <c r="AO184">
        <f t="shared" si="7"/>
        <v>505.17918731869992</v>
      </c>
      <c r="AP184">
        <f t="shared" si="7"/>
        <v>492.76970693751525</v>
      </c>
      <c r="AQ184">
        <f t="shared" si="7"/>
        <v>479.10423738733465</v>
      </c>
      <c r="AR184">
        <f t="shared" si="7"/>
        <v>444.00065245602059</v>
      </c>
      <c r="AS184">
        <f t="shared" si="7"/>
        <v>468.21367058707739</v>
      </c>
      <c r="AT184">
        <f t="shared" si="7"/>
        <v>442.24469234410844</v>
      </c>
      <c r="AU184">
        <f t="shared" si="7"/>
        <v>464.31607944497347</v>
      </c>
      <c r="AV184">
        <f t="shared" si="7"/>
        <v>471.26809007901619</v>
      </c>
      <c r="AW184">
        <f t="shared" ref="AW184:BC184" si="8">AW64*1000/AW4</f>
        <v>471.60109313801422</v>
      </c>
      <c r="AX184">
        <f t="shared" si="8"/>
        <v>478.76213257533277</v>
      </c>
      <c r="AY184">
        <f t="shared" si="8"/>
        <v>483.72012183009997</v>
      </c>
      <c r="AZ184">
        <f t="shared" si="8"/>
        <v>509.86876528565983</v>
      </c>
      <c r="BA184">
        <f t="shared" si="8"/>
        <v>516.53182145931851</v>
      </c>
      <c r="BB184">
        <f t="shared" si="8"/>
        <v>509.81928383012206</v>
      </c>
      <c r="BC184">
        <f t="shared" si="8"/>
        <v>368.90513055364346</v>
      </c>
      <c r="BD184">
        <f t="shared" si="6"/>
        <v>0.10425272422256437</v>
      </c>
    </row>
    <row r="185" spans="1:56" x14ac:dyDescent="0.2">
      <c r="A185">
        <f>VLOOKUP(C185,SelectCntr!$A$2:$C$52,3,0)</f>
        <v>1</v>
      </c>
      <c r="B185" t="str">
        <f t="shared" si="1"/>
        <v>Cameroon</v>
      </c>
      <c r="C185">
        <f t="shared" si="1"/>
        <v>32</v>
      </c>
      <c r="D185" t="str">
        <f t="shared" si="1"/>
        <v>Cameroon</v>
      </c>
      <c r="F185" s="72" t="s">
        <v>603</v>
      </c>
      <c r="G185">
        <f t="shared" ref="G185:AV185" si="9">G65*1000/G5</f>
        <v>236.58064388612848</v>
      </c>
      <c r="H185">
        <f t="shared" si="9"/>
        <v>243.357404689351</v>
      </c>
      <c r="I185">
        <f t="shared" si="9"/>
        <v>256.44014032389316</v>
      </c>
      <c r="J185">
        <f t="shared" si="9"/>
        <v>262.30879197973684</v>
      </c>
      <c r="K185">
        <f t="shared" si="9"/>
        <v>251.32286261808207</v>
      </c>
      <c r="L185">
        <f t="shared" si="9"/>
        <v>257.97062364512522</v>
      </c>
      <c r="M185">
        <f t="shared" si="9"/>
        <v>275.99536938195644</v>
      </c>
      <c r="N185">
        <f t="shared" si="9"/>
        <v>287.13071574369565</v>
      </c>
      <c r="O185">
        <f t="shared" si="9"/>
        <v>280.26958989332951</v>
      </c>
      <c r="P185">
        <f t="shared" si="9"/>
        <v>299.46746538277841</v>
      </c>
      <c r="Q185">
        <f t="shared" si="9"/>
        <v>296.59692119054085</v>
      </c>
      <c r="R185">
        <f t="shared" si="9"/>
        <v>315.92502495249767</v>
      </c>
      <c r="S185">
        <f t="shared" si="9"/>
        <v>314.12330106010489</v>
      </c>
      <c r="T185">
        <f t="shared" si="9"/>
        <v>331.08147525199109</v>
      </c>
      <c r="U185">
        <f t="shared" si="9"/>
        <v>320.13032569311224</v>
      </c>
      <c r="V185">
        <f t="shared" si="9"/>
        <v>312.62098467442104</v>
      </c>
      <c r="W185">
        <f t="shared" si="9"/>
        <v>316.84960252792763</v>
      </c>
      <c r="X185">
        <f t="shared" si="9"/>
        <v>312.56999698395521</v>
      </c>
      <c r="Y185">
        <f t="shared" si="9"/>
        <v>321.04316748517596</v>
      </c>
      <c r="Z185">
        <f t="shared" si="9"/>
        <v>326.76935698643325</v>
      </c>
      <c r="AA185">
        <f t="shared" si="9"/>
        <v>340.1569514618709</v>
      </c>
      <c r="AB185">
        <f t="shared" si="9"/>
        <v>341.62808382129691</v>
      </c>
      <c r="AC185">
        <f t="shared" si="9"/>
        <v>335.78014882533427</v>
      </c>
      <c r="AD185">
        <f t="shared" si="9"/>
        <v>378.15798408526342</v>
      </c>
      <c r="AE185">
        <f t="shared" si="9"/>
        <v>380.70956004159183</v>
      </c>
      <c r="AF185">
        <f t="shared" si="9"/>
        <v>397.1885810186929</v>
      </c>
      <c r="AG185">
        <f t="shared" si="9"/>
        <v>393.13300206835078</v>
      </c>
      <c r="AH185">
        <f t="shared" si="9"/>
        <v>400.8353543519267</v>
      </c>
      <c r="AI185">
        <f t="shared" si="9"/>
        <v>412.67054655690941</v>
      </c>
      <c r="AJ185">
        <f t="shared" si="9"/>
        <v>443.6222694186481</v>
      </c>
      <c r="AK185">
        <f t="shared" si="9"/>
        <v>431.96336855993223</v>
      </c>
      <c r="AL185">
        <f t="shared" si="9"/>
        <v>419.28294172489547</v>
      </c>
      <c r="AM185">
        <f t="shared" si="9"/>
        <v>424.96734785515031</v>
      </c>
      <c r="AN185">
        <f t="shared" si="9"/>
        <v>440.38405276736086</v>
      </c>
      <c r="AO185">
        <f t="shared" si="9"/>
        <v>453.1092301415336</v>
      </c>
      <c r="AP185">
        <f t="shared" si="9"/>
        <v>477.29458086062851</v>
      </c>
      <c r="AQ185">
        <f t="shared" si="9"/>
        <v>457.05099514377736</v>
      </c>
      <c r="AR185">
        <f t="shared" si="9"/>
        <v>474.04519676943863</v>
      </c>
      <c r="AS185">
        <f t="shared" si="9"/>
        <v>545.61447308937022</v>
      </c>
      <c r="AT185">
        <f t="shared" si="9"/>
        <v>537.72055199961846</v>
      </c>
      <c r="AU185">
        <f t="shared" si="9"/>
        <v>534.92698046346231</v>
      </c>
      <c r="AV185">
        <f t="shared" si="9"/>
        <v>515.58411045807009</v>
      </c>
      <c r="AW185">
        <f t="shared" ref="AW185:BC185" si="10">AW65*1000/AW5</f>
        <v>501.91980113613727</v>
      </c>
      <c r="AX185">
        <f t="shared" si="10"/>
        <v>505.77766298203255</v>
      </c>
      <c r="AY185">
        <f t="shared" si="10"/>
        <v>540.85185375612673</v>
      </c>
      <c r="AZ185">
        <f t="shared" si="10"/>
        <v>553.93008259899159</v>
      </c>
      <c r="BA185">
        <f t="shared" si="10"/>
        <v>565.34594396622219</v>
      </c>
      <c r="BB185">
        <f t="shared" si="10"/>
        <v>571.4598978000862</v>
      </c>
      <c r="BC185">
        <f t="shared" si="10"/>
        <v>569.72212199881449</v>
      </c>
      <c r="BD185">
        <f t="shared" si="6"/>
        <v>1.8536655658458967</v>
      </c>
    </row>
    <row r="186" spans="1:56" x14ac:dyDescent="0.2">
      <c r="A186">
        <f>VLOOKUP(C186,SelectCntr!$A$2:$C$52,3,0)</f>
        <v>1</v>
      </c>
      <c r="B186" t="str">
        <f t="shared" si="1"/>
        <v>Cape Verde</v>
      </c>
      <c r="C186">
        <f t="shared" si="1"/>
        <v>35</v>
      </c>
      <c r="D186" t="str">
        <f t="shared" si="1"/>
        <v>Cape Verde</v>
      </c>
      <c r="F186" s="72" t="s">
        <v>603</v>
      </c>
      <c r="G186">
        <f t="shared" ref="G186:AV186" si="11">G66*1000/G6</f>
        <v>183.97274275979558</v>
      </c>
      <c r="H186">
        <f t="shared" si="11"/>
        <v>197.08217411956301</v>
      </c>
      <c r="I186">
        <f t="shared" si="11"/>
        <v>204.32964661451308</v>
      </c>
      <c r="J186">
        <f t="shared" si="11"/>
        <v>222.47175624786033</v>
      </c>
      <c r="K186">
        <f t="shared" si="11"/>
        <v>201.65937375689037</v>
      </c>
      <c r="L186">
        <f t="shared" si="11"/>
        <v>200.44840597145514</v>
      </c>
      <c r="M186">
        <f t="shared" si="11"/>
        <v>189.5800735822726</v>
      </c>
      <c r="N186">
        <f t="shared" si="11"/>
        <v>222.08201892744481</v>
      </c>
      <c r="O186">
        <f t="shared" si="11"/>
        <v>252.16773535412418</v>
      </c>
      <c r="P186">
        <f t="shared" si="11"/>
        <v>309.73314025651632</v>
      </c>
      <c r="Q186">
        <f t="shared" si="11"/>
        <v>289.12716328066216</v>
      </c>
      <c r="R186">
        <f t="shared" si="11"/>
        <v>283.11539092848938</v>
      </c>
      <c r="S186">
        <f t="shared" si="11"/>
        <v>286.7697010869565</v>
      </c>
      <c r="T186">
        <f t="shared" si="11"/>
        <v>245.79624134520276</v>
      </c>
      <c r="U186">
        <f t="shared" si="11"/>
        <v>238.93805309734512</v>
      </c>
      <c r="V186">
        <f t="shared" si="11"/>
        <v>240.88847833389318</v>
      </c>
      <c r="W186">
        <f t="shared" si="11"/>
        <v>314.51180257510731</v>
      </c>
      <c r="X186">
        <f t="shared" si="11"/>
        <v>324.29667519181584</v>
      </c>
      <c r="Y186">
        <f t="shared" si="11"/>
        <v>252.98674470648993</v>
      </c>
      <c r="Z186">
        <f t="shared" si="11"/>
        <v>263.26632806352387</v>
      </c>
      <c r="AA186">
        <f t="shared" si="11"/>
        <v>311.66875784190717</v>
      </c>
      <c r="AB186">
        <f t="shared" si="11"/>
        <v>284.3016069221261</v>
      </c>
      <c r="AC186">
        <f t="shared" si="11"/>
        <v>274.60199620555966</v>
      </c>
      <c r="AD186">
        <f t="shared" si="11"/>
        <v>282.35714285714283</v>
      </c>
      <c r="AE186">
        <f t="shared" si="11"/>
        <v>361.94569937277953</v>
      </c>
      <c r="AF186">
        <f t="shared" si="11"/>
        <v>282.15993623804462</v>
      </c>
      <c r="AG186">
        <f t="shared" si="11"/>
        <v>255.95655520396818</v>
      </c>
      <c r="AH186">
        <f t="shared" si="11"/>
        <v>279.69401310063671</v>
      </c>
      <c r="AI186">
        <f t="shared" si="11"/>
        <v>262.29692555234521</v>
      </c>
      <c r="AJ186">
        <f t="shared" si="11"/>
        <v>255.55684755677601</v>
      </c>
      <c r="AK186">
        <f t="shared" si="11"/>
        <v>240.95866951178189</v>
      </c>
      <c r="AL186">
        <f t="shared" si="11"/>
        <v>296.93876575775823</v>
      </c>
      <c r="AM186">
        <f t="shared" si="11"/>
        <v>308.73388042203987</v>
      </c>
      <c r="AN186">
        <f t="shared" si="11"/>
        <v>259.06826156918243</v>
      </c>
      <c r="AO186">
        <f t="shared" si="11"/>
        <v>326.08366248118551</v>
      </c>
      <c r="AP186">
        <f t="shared" si="11"/>
        <v>280.91883369589078</v>
      </c>
      <c r="AQ186">
        <f t="shared" si="11"/>
        <v>301.57902651761992</v>
      </c>
      <c r="AR186">
        <f t="shared" si="11"/>
        <v>352.90062462136245</v>
      </c>
      <c r="AS186">
        <f t="shared" si="11"/>
        <v>435.50096707571601</v>
      </c>
      <c r="AT186">
        <f t="shared" si="11"/>
        <v>398.76712181138259</v>
      </c>
      <c r="AU186">
        <f t="shared" si="11"/>
        <v>381.35046345183622</v>
      </c>
      <c r="AV186">
        <f t="shared" si="11"/>
        <v>344.1033925686591</v>
      </c>
      <c r="AW186">
        <f t="shared" ref="AW186:BC186" si="12">AW66*1000/AW6</f>
        <v>357.34271546111864</v>
      </c>
      <c r="AX186">
        <f t="shared" si="12"/>
        <v>417.53450698404828</v>
      </c>
      <c r="AY186">
        <f t="shared" si="12"/>
        <v>470.71797900420637</v>
      </c>
      <c r="AZ186">
        <f t="shared" si="12"/>
        <v>440.89152473424468</v>
      </c>
      <c r="BA186">
        <f t="shared" si="12"/>
        <v>492.71984015800473</v>
      </c>
      <c r="BB186">
        <f t="shared" si="12"/>
        <v>512.08099278698421</v>
      </c>
      <c r="BC186">
        <f t="shared" si="12"/>
        <v>584.472118821187</v>
      </c>
      <c r="BD186">
        <f t="shared" si="6"/>
        <v>1.6039630841774732</v>
      </c>
    </row>
    <row r="187" spans="1:56" x14ac:dyDescent="0.2">
      <c r="A187">
        <f>VLOOKUP(C187,SelectCntr!$A$2:$C$52,3,0)</f>
        <v>1</v>
      </c>
      <c r="B187" t="str">
        <f t="shared" si="1"/>
        <v>Central African Republic</v>
      </c>
      <c r="C187">
        <f t="shared" si="1"/>
        <v>37</v>
      </c>
      <c r="D187" t="str">
        <f t="shared" si="1"/>
        <v>Central African Republic</v>
      </c>
      <c r="F187" s="72" t="s">
        <v>603</v>
      </c>
      <c r="G187">
        <f t="shared" ref="G187:AV187" si="13">G67*1000/G7</f>
        <v>73.585827012495002</v>
      </c>
      <c r="H187">
        <f t="shared" si="13"/>
        <v>74.866830691458617</v>
      </c>
      <c r="I187">
        <f t="shared" si="13"/>
        <v>77.344063843841411</v>
      </c>
      <c r="J187">
        <f t="shared" si="13"/>
        <v>76.681600923274573</v>
      </c>
      <c r="K187">
        <f t="shared" si="13"/>
        <v>82.208892122276978</v>
      </c>
      <c r="L187">
        <f t="shared" si="13"/>
        <v>81.128663772101731</v>
      </c>
      <c r="M187">
        <f t="shared" si="13"/>
        <v>86.807975437033377</v>
      </c>
      <c r="N187">
        <f t="shared" si="13"/>
        <v>88.457601993638164</v>
      </c>
      <c r="O187">
        <f t="shared" si="13"/>
        <v>92.595441681298354</v>
      </c>
      <c r="P187">
        <f t="shared" si="13"/>
        <v>93.036043081509121</v>
      </c>
      <c r="Q187">
        <f t="shared" si="13"/>
        <v>92.687391619092139</v>
      </c>
      <c r="R187">
        <f t="shared" si="13"/>
        <v>96.338267196728282</v>
      </c>
      <c r="S187">
        <f t="shared" si="13"/>
        <v>98.165267380209585</v>
      </c>
      <c r="T187">
        <f t="shared" si="13"/>
        <v>102.86335999806398</v>
      </c>
      <c r="U187">
        <f t="shared" si="13"/>
        <v>105.63389852238853</v>
      </c>
      <c r="V187">
        <f t="shared" si="13"/>
        <v>107.12420730899592</v>
      </c>
      <c r="W187">
        <f t="shared" si="13"/>
        <v>107.91495046198375</v>
      </c>
      <c r="X187">
        <f t="shared" si="13"/>
        <v>108.98094810496504</v>
      </c>
      <c r="Y187">
        <f t="shared" si="13"/>
        <v>111.29687445819619</v>
      </c>
      <c r="Z187">
        <f t="shared" si="13"/>
        <v>113.72818944203863</v>
      </c>
      <c r="AA187">
        <f t="shared" si="13"/>
        <v>116.93628284063648</v>
      </c>
      <c r="AB187">
        <f t="shared" si="13"/>
        <v>122.7555560178167</v>
      </c>
      <c r="AC187">
        <f t="shared" si="13"/>
        <v>125.95147020083142</v>
      </c>
      <c r="AD187">
        <f t="shared" si="13"/>
        <v>126.6701064783028</v>
      </c>
      <c r="AE187">
        <f t="shared" si="13"/>
        <v>128.26138430724745</v>
      </c>
      <c r="AF187">
        <f t="shared" si="13"/>
        <v>135.65289270094351</v>
      </c>
      <c r="AG187">
        <f t="shared" si="13"/>
        <v>137.06047078011284</v>
      </c>
      <c r="AH187">
        <f t="shared" si="13"/>
        <v>146.0542483926468</v>
      </c>
      <c r="AI187">
        <f t="shared" si="13"/>
        <v>149.2952234285795</v>
      </c>
      <c r="AJ187">
        <f t="shared" si="13"/>
        <v>148.48256711026949</v>
      </c>
      <c r="AK187">
        <f t="shared" si="13"/>
        <v>152.15683364021876</v>
      </c>
      <c r="AL187">
        <f t="shared" si="13"/>
        <v>157.3146125590811</v>
      </c>
      <c r="AM187">
        <f t="shared" si="13"/>
        <v>158.94776739272436</v>
      </c>
      <c r="AN187">
        <f t="shared" si="13"/>
        <v>164.04384771391165</v>
      </c>
      <c r="AO187">
        <f t="shared" si="13"/>
        <v>171.62173466754626</v>
      </c>
      <c r="AP187">
        <f t="shared" si="13"/>
        <v>191.33742680156794</v>
      </c>
      <c r="AQ187">
        <f t="shared" si="13"/>
        <v>183.29412183574308</v>
      </c>
      <c r="AR187">
        <f t="shared" si="13"/>
        <v>183.93698221412993</v>
      </c>
      <c r="AS187">
        <f t="shared" si="13"/>
        <v>178.64386140946687</v>
      </c>
      <c r="AT187">
        <f t="shared" si="13"/>
        <v>198.4576915098292</v>
      </c>
      <c r="AU187">
        <f t="shared" si="13"/>
        <v>201.75801164209136</v>
      </c>
      <c r="AV187">
        <f t="shared" si="13"/>
        <v>203.46381973957</v>
      </c>
      <c r="AW187">
        <f t="shared" ref="AW187:BC187" si="14">AW67*1000/AW7</f>
        <v>196.7293408133944</v>
      </c>
      <c r="AX187">
        <f t="shared" si="14"/>
        <v>201.0523906332503</v>
      </c>
      <c r="AY187">
        <f t="shared" si="14"/>
        <v>201.16584797338507</v>
      </c>
      <c r="AZ187">
        <f t="shared" si="14"/>
        <v>203.83113029993046</v>
      </c>
      <c r="BA187">
        <f t="shared" si="14"/>
        <v>210.73388050436833</v>
      </c>
      <c r="BB187">
        <f t="shared" si="14"/>
        <v>216.40026081244997</v>
      </c>
      <c r="BC187">
        <f t="shared" si="14"/>
        <v>218.55536691582219</v>
      </c>
      <c r="BD187">
        <f t="shared" si="6"/>
        <v>2.3975549300365051</v>
      </c>
    </row>
    <row r="188" spans="1:56" x14ac:dyDescent="0.2">
      <c r="A188">
        <f>VLOOKUP(C188,SelectCntr!$A$2:$C$52,3,0)</f>
        <v>1</v>
      </c>
      <c r="B188" t="str">
        <f t="shared" si="1"/>
        <v>Chad</v>
      </c>
      <c r="C188">
        <f t="shared" si="1"/>
        <v>39</v>
      </c>
      <c r="D188" t="str">
        <f t="shared" si="1"/>
        <v>Chad</v>
      </c>
      <c r="F188" s="72" t="s">
        <v>603</v>
      </c>
      <c r="G188">
        <f t="shared" ref="G188:AV188" si="15">G68*1000/G8</f>
        <v>12.011838716965528</v>
      </c>
      <c r="H188">
        <f t="shared" si="15"/>
        <v>13.09404690909764</v>
      </c>
      <c r="I188">
        <f t="shared" si="15"/>
        <v>14.021168532313387</v>
      </c>
      <c r="J188">
        <f t="shared" si="15"/>
        <v>13.692676867526817</v>
      </c>
      <c r="K188">
        <f t="shared" si="15"/>
        <v>13.312168582474104</v>
      </c>
      <c r="L188">
        <f t="shared" si="15"/>
        <v>13.952708051671705</v>
      </c>
      <c r="M188">
        <f t="shared" si="15"/>
        <v>13.566415206653099</v>
      </c>
      <c r="N188">
        <f t="shared" si="15"/>
        <v>14.668139727288555</v>
      </c>
      <c r="O188">
        <f t="shared" si="15"/>
        <v>14.111279611387566</v>
      </c>
      <c r="P188">
        <f t="shared" si="15"/>
        <v>13.490401657638577</v>
      </c>
      <c r="Q188">
        <f t="shared" si="15"/>
        <v>13.518877568508428</v>
      </c>
      <c r="R188">
        <f t="shared" si="15"/>
        <v>12.901236423575551</v>
      </c>
      <c r="S188">
        <f t="shared" si="15"/>
        <v>12.211449341304133</v>
      </c>
      <c r="T188">
        <f t="shared" si="15"/>
        <v>12.791717232557184</v>
      </c>
      <c r="U188">
        <f t="shared" si="15"/>
        <v>13.821827656070115</v>
      </c>
      <c r="V188">
        <f t="shared" si="15"/>
        <v>13.836887403150095</v>
      </c>
      <c r="W188">
        <f t="shared" si="15"/>
        <v>13.901612258469328</v>
      </c>
      <c r="X188">
        <f t="shared" si="15"/>
        <v>14.678521536671788</v>
      </c>
      <c r="Y188">
        <f t="shared" si="15"/>
        <v>14.316758260461329</v>
      </c>
      <c r="Z188">
        <f t="shared" si="15"/>
        <v>14.697797236914514</v>
      </c>
      <c r="AA188">
        <f t="shared" si="15"/>
        <v>14.235098782947711</v>
      </c>
      <c r="AB188">
        <f t="shared" si="15"/>
        <v>14.932353272273467</v>
      </c>
      <c r="AC188">
        <f t="shared" si="15"/>
        <v>15.912006485468279</v>
      </c>
      <c r="AD188">
        <f t="shared" si="15"/>
        <v>13.090104670893291</v>
      </c>
      <c r="AE188">
        <f t="shared" si="15"/>
        <v>15.323980579708936</v>
      </c>
      <c r="AF188">
        <f t="shared" si="15"/>
        <v>15.500558373848641</v>
      </c>
      <c r="AG188">
        <f t="shared" si="15"/>
        <v>15.9667165169362</v>
      </c>
      <c r="AH188">
        <f t="shared" si="15"/>
        <v>17.925911941259681</v>
      </c>
      <c r="AI188">
        <f t="shared" si="15"/>
        <v>17.980349452724081</v>
      </c>
      <c r="AJ188">
        <f t="shared" si="15"/>
        <v>17.831607463424735</v>
      </c>
      <c r="AK188">
        <f t="shared" si="15"/>
        <v>20.551296304649505</v>
      </c>
      <c r="AL188">
        <f t="shared" si="15"/>
        <v>19.964104684903333</v>
      </c>
      <c r="AM188">
        <f t="shared" si="15"/>
        <v>17.230706024710241</v>
      </c>
      <c r="AN188">
        <f t="shared" si="15"/>
        <v>20.65725302158857</v>
      </c>
      <c r="AO188">
        <f t="shared" si="15"/>
        <v>20.792599331658987</v>
      </c>
      <c r="AP188">
        <f t="shared" si="15"/>
        <v>22.168903525143783</v>
      </c>
      <c r="AQ188">
        <f t="shared" si="15"/>
        <v>24.761334451848807</v>
      </c>
      <c r="AR188">
        <f t="shared" si="15"/>
        <v>26.421004483988511</v>
      </c>
      <c r="AS188">
        <f t="shared" si="15"/>
        <v>24.932839438627752</v>
      </c>
      <c r="AT188">
        <f t="shared" si="15"/>
        <v>23.224368038279401</v>
      </c>
      <c r="AU188">
        <f t="shared" si="15"/>
        <v>26.943310689555414</v>
      </c>
      <c r="AV188">
        <f t="shared" si="15"/>
        <v>26.94802737795305</v>
      </c>
      <c r="AW188">
        <f t="shared" ref="AW188:BC188" si="16">AW68*1000/AW8</f>
        <v>27.888202546288579</v>
      </c>
      <c r="AX188">
        <f t="shared" si="16"/>
        <v>28.001242614446671</v>
      </c>
      <c r="AY188">
        <f t="shared" si="16"/>
        <v>30.279645157832693</v>
      </c>
      <c r="AZ188">
        <f t="shared" si="16"/>
        <v>29.456406260950402</v>
      </c>
      <c r="BA188">
        <f t="shared" si="16"/>
        <v>27.991748203631584</v>
      </c>
      <c r="BB188">
        <f t="shared" si="16"/>
        <v>29.958008386736097</v>
      </c>
      <c r="BC188">
        <f t="shared" si="16"/>
        <v>31.275683300597521</v>
      </c>
      <c r="BD188">
        <f t="shared" si="6"/>
        <v>1.9946458121509414</v>
      </c>
    </row>
    <row r="189" spans="1:56" x14ac:dyDescent="0.2">
      <c r="A189">
        <f>VLOOKUP(C189,SelectCntr!$A$2:$C$52,3,0)</f>
        <v>2</v>
      </c>
      <c r="B189" t="str">
        <f t="shared" si="1"/>
        <v>Comoros</v>
      </c>
      <c r="C189">
        <f t="shared" si="1"/>
        <v>45</v>
      </c>
      <c r="D189" t="str">
        <f t="shared" si="1"/>
        <v>Comoros</v>
      </c>
      <c r="F189" s="72" t="s">
        <v>603</v>
      </c>
      <c r="G189">
        <f t="shared" ref="G189:AV189" si="17">G69*1000/G9</f>
        <v>535.1127384852573</v>
      </c>
      <c r="H189">
        <f t="shared" si="17"/>
        <v>531.53221957040569</v>
      </c>
      <c r="I189">
        <f t="shared" si="17"/>
        <v>575.38604651162791</v>
      </c>
      <c r="J189">
        <f t="shared" si="17"/>
        <v>578.5468281302077</v>
      </c>
      <c r="K189">
        <f t="shared" si="17"/>
        <v>566.77941961901365</v>
      </c>
      <c r="L189">
        <f t="shared" si="17"/>
        <v>562.22029488291412</v>
      </c>
      <c r="M189">
        <f t="shared" si="17"/>
        <v>577.89113244846089</v>
      </c>
      <c r="N189">
        <f t="shared" si="17"/>
        <v>603.8686131386861</v>
      </c>
      <c r="O189">
        <f t="shared" si="17"/>
        <v>627.87580160139123</v>
      </c>
      <c r="P189">
        <f t="shared" si="17"/>
        <v>606.10108303249092</v>
      </c>
      <c r="Q189">
        <f t="shared" si="17"/>
        <v>623.08108108108104</v>
      </c>
      <c r="R189">
        <f t="shared" si="17"/>
        <v>624.81565771506598</v>
      </c>
      <c r="S189">
        <f t="shared" si="17"/>
        <v>619.90247426404187</v>
      </c>
      <c r="T189">
        <f t="shared" si="17"/>
        <v>649.7790348241117</v>
      </c>
      <c r="U189">
        <f t="shared" si="17"/>
        <v>655.54568076786347</v>
      </c>
      <c r="V189">
        <f t="shared" si="17"/>
        <v>663.89540126239854</v>
      </c>
      <c r="W189">
        <f t="shared" si="17"/>
        <v>683.36982222611437</v>
      </c>
      <c r="X189">
        <f t="shared" si="17"/>
        <v>657.00225206439234</v>
      </c>
      <c r="Y189">
        <f t="shared" si="17"/>
        <v>627.40250418693677</v>
      </c>
      <c r="Z189">
        <f t="shared" si="17"/>
        <v>633.82882029918574</v>
      </c>
      <c r="AA189">
        <f t="shared" si="17"/>
        <v>588.79599968747561</v>
      </c>
      <c r="AB189">
        <f t="shared" si="17"/>
        <v>611.47407719636294</v>
      </c>
      <c r="AC189">
        <f t="shared" si="17"/>
        <v>626.33602170799725</v>
      </c>
      <c r="AD189">
        <f t="shared" si="17"/>
        <v>596.81769965146236</v>
      </c>
      <c r="AE189">
        <f t="shared" si="17"/>
        <v>547.24572037567441</v>
      </c>
      <c r="AF189">
        <f t="shared" si="17"/>
        <v>556.37382014313869</v>
      </c>
      <c r="AG189">
        <f t="shared" si="17"/>
        <v>567.9959727917884</v>
      </c>
      <c r="AH189">
        <f t="shared" si="17"/>
        <v>579.67016346630851</v>
      </c>
      <c r="AI189">
        <f t="shared" si="17"/>
        <v>572.60110786824703</v>
      </c>
      <c r="AJ189">
        <f t="shared" si="17"/>
        <v>596.41996557659206</v>
      </c>
      <c r="AK189">
        <f t="shared" si="17"/>
        <v>602.96525273341342</v>
      </c>
      <c r="AL189">
        <f t="shared" si="17"/>
        <v>614.21108333896279</v>
      </c>
      <c r="AM189">
        <f t="shared" si="17"/>
        <v>629.1202988293627</v>
      </c>
      <c r="AN189">
        <f t="shared" si="17"/>
        <v>600.38511997968601</v>
      </c>
      <c r="AO189">
        <f t="shared" si="17"/>
        <v>589.51139930612919</v>
      </c>
      <c r="AP189">
        <f t="shared" si="17"/>
        <v>571.31430578044831</v>
      </c>
      <c r="AQ189">
        <f t="shared" si="17"/>
        <v>547.03338097085907</v>
      </c>
      <c r="AR189">
        <f t="shared" si="17"/>
        <v>548.26050728857751</v>
      </c>
      <c r="AS189">
        <f t="shared" si="17"/>
        <v>554.89240006039449</v>
      </c>
      <c r="AT189">
        <f t="shared" si="17"/>
        <v>540.16</v>
      </c>
      <c r="AU189">
        <f t="shared" si="17"/>
        <v>524.96438233363745</v>
      </c>
      <c r="AV189">
        <f t="shared" si="17"/>
        <v>525.84594045353379</v>
      </c>
      <c r="AW189">
        <f t="shared" ref="AW189:BC189" si="18">AW69*1000/AW9</f>
        <v>558.08781288469424</v>
      </c>
      <c r="AX189">
        <f t="shared" si="18"/>
        <v>604.67195618027301</v>
      </c>
      <c r="AY189">
        <f t="shared" si="18"/>
        <v>575.56497175141249</v>
      </c>
      <c r="AZ189">
        <f t="shared" si="18"/>
        <v>573.77360202591785</v>
      </c>
      <c r="BA189">
        <f t="shared" si="18"/>
        <v>575.26303405156477</v>
      </c>
      <c r="BB189">
        <f t="shared" si="18"/>
        <v>515.09513097189915</v>
      </c>
      <c r="BC189">
        <f t="shared" si="18"/>
        <v>484.41122679684912</v>
      </c>
      <c r="BD189">
        <f t="shared" si="6"/>
        <v>-0.19968790147913973</v>
      </c>
    </row>
    <row r="190" spans="1:56" x14ac:dyDescent="0.2">
      <c r="A190">
        <f>VLOOKUP(C190,SelectCntr!$A$2:$C$52,3,0)</f>
        <v>1</v>
      </c>
      <c r="B190" t="str">
        <f t="shared" si="1"/>
        <v>Congo</v>
      </c>
      <c r="C190">
        <f t="shared" si="1"/>
        <v>46</v>
      </c>
      <c r="D190" t="str">
        <f t="shared" si="1"/>
        <v>Congo</v>
      </c>
      <c r="F190" s="72" t="s">
        <v>603</v>
      </c>
      <c r="G190">
        <f t="shared" ref="G190:AV190" si="19">G70*1000/G10</f>
        <v>12.741119240501364</v>
      </c>
      <c r="H190">
        <f t="shared" si="19"/>
        <v>13.052670786753643</v>
      </c>
      <c r="I190">
        <f t="shared" si="19"/>
        <v>13.312941254926805</v>
      </c>
      <c r="J190">
        <f t="shared" si="19"/>
        <v>13.799659369352851</v>
      </c>
      <c r="K190">
        <f t="shared" si="19"/>
        <v>14.324320614070354</v>
      </c>
      <c r="L190">
        <f t="shared" si="19"/>
        <v>14.640589166570212</v>
      </c>
      <c r="M190">
        <f t="shared" si="19"/>
        <v>15.791242953356907</v>
      </c>
      <c r="N190">
        <f t="shared" si="19"/>
        <v>15.748120967291657</v>
      </c>
      <c r="O190">
        <f t="shared" si="19"/>
        <v>15.596875688646213</v>
      </c>
      <c r="P190">
        <f t="shared" si="19"/>
        <v>15.564204621249473</v>
      </c>
      <c r="Q190">
        <f t="shared" si="19"/>
        <v>15.966638976704228</v>
      </c>
      <c r="R190">
        <f t="shared" si="19"/>
        <v>15.386709706614848</v>
      </c>
      <c r="S190">
        <f t="shared" si="19"/>
        <v>15.858190069615716</v>
      </c>
      <c r="T190">
        <f t="shared" si="19"/>
        <v>15.363585804334079</v>
      </c>
      <c r="U190">
        <f t="shared" si="19"/>
        <v>15.808508688694893</v>
      </c>
      <c r="V190">
        <f t="shared" si="19"/>
        <v>16.222343192308287</v>
      </c>
      <c r="W190">
        <f t="shared" si="19"/>
        <v>16.552650933000383</v>
      </c>
      <c r="X190">
        <f t="shared" si="19"/>
        <v>16.357320456610228</v>
      </c>
      <c r="Y190">
        <f t="shared" si="19"/>
        <v>16.816060049871794</v>
      </c>
      <c r="Z190">
        <f t="shared" si="19"/>
        <v>17.200432304296697</v>
      </c>
      <c r="AA190">
        <f t="shared" si="19"/>
        <v>17.876923499346901</v>
      </c>
      <c r="AB190">
        <f t="shared" si="19"/>
        <v>18.69997676814511</v>
      </c>
      <c r="AC190">
        <f t="shared" si="19"/>
        <v>18.553447625931046</v>
      </c>
      <c r="AD190">
        <f t="shared" si="19"/>
        <v>19.151256684400398</v>
      </c>
      <c r="AE190">
        <f t="shared" si="19"/>
        <v>20.034756683661779</v>
      </c>
      <c r="AF190">
        <f t="shared" si="19"/>
        <v>19.630446375301609</v>
      </c>
      <c r="AG190">
        <f t="shared" si="19"/>
        <v>20.057718478375801</v>
      </c>
      <c r="AH190">
        <f t="shared" si="19"/>
        <v>20.663763474457117</v>
      </c>
      <c r="AI190">
        <f t="shared" si="19"/>
        <v>20.311386003696761</v>
      </c>
      <c r="AJ190">
        <f t="shared" si="19"/>
        <v>20.342671889436254</v>
      </c>
      <c r="AK190">
        <f t="shared" si="19"/>
        <v>19.753089565200177</v>
      </c>
      <c r="AL190">
        <f t="shared" si="19"/>
        <v>20.17758374115574</v>
      </c>
      <c r="AM190">
        <f t="shared" si="19"/>
        <v>20.562992520654387</v>
      </c>
      <c r="AN190">
        <f t="shared" si="19"/>
        <v>21.857571232285228</v>
      </c>
      <c r="AO190">
        <f t="shared" si="19"/>
        <v>23.670811688976634</v>
      </c>
      <c r="AP190">
        <f t="shared" si="19"/>
        <v>24.490076548506416</v>
      </c>
      <c r="AQ190">
        <f t="shared" si="19"/>
        <v>24.635281197222319</v>
      </c>
      <c r="AR190">
        <f t="shared" si="19"/>
        <v>24.625931801945967</v>
      </c>
      <c r="AS190">
        <f t="shared" si="19"/>
        <v>26.387812656029332</v>
      </c>
      <c r="AT190">
        <f t="shared" si="19"/>
        <v>26.872679899537442</v>
      </c>
      <c r="AU190">
        <f t="shared" si="19"/>
        <v>27.265857498210796</v>
      </c>
      <c r="AV190">
        <f t="shared" si="19"/>
        <v>28.1828671824689</v>
      </c>
      <c r="AW190">
        <f t="shared" ref="AW190:BC190" si="20">AW70*1000/AW10</f>
        <v>28.848141799300176</v>
      </c>
      <c r="AX190">
        <f t="shared" si="20"/>
        <v>30.732064725075261</v>
      </c>
      <c r="AY190">
        <f t="shared" si="20"/>
        <v>31.667285890386797</v>
      </c>
      <c r="AZ190">
        <f t="shared" si="20"/>
        <v>33.576667024338811</v>
      </c>
      <c r="BA190">
        <f t="shared" si="20"/>
        <v>32.250227596298018</v>
      </c>
      <c r="BB190">
        <f t="shared" si="20"/>
        <v>33.904143746988701</v>
      </c>
      <c r="BC190">
        <f t="shared" si="20"/>
        <v>36.872463450389908</v>
      </c>
      <c r="BD190">
        <f t="shared" si="6"/>
        <v>1.9546114682095439</v>
      </c>
    </row>
    <row r="191" spans="1:56" x14ac:dyDescent="0.2">
      <c r="A191">
        <f>VLOOKUP(C191,SelectCntr!$A$2:$C$52,3,0)</f>
        <v>1</v>
      </c>
      <c r="B191" t="str">
        <f t="shared" si="1"/>
        <v>Benin</v>
      </c>
      <c r="C191">
        <f t="shared" si="1"/>
        <v>53</v>
      </c>
      <c r="D191" t="str">
        <f t="shared" si="1"/>
        <v>Benin</v>
      </c>
      <c r="F191" s="72" t="s">
        <v>603</v>
      </c>
      <c r="G191">
        <f t="shared" ref="G191:AV191" si="21">G71*1000/G11</f>
        <v>277.8937360782848</v>
      </c>
      <c r="H191">
        <f t="shared" si="21"/>
        <v>251.76919482734431</v>
      </c>
      <c r="I191">
        <f t="shared" si="21"/>
        <v>259.99155991587816</v>
      </c>
      <c r="J191">
        <f t="shared" si="21"/>
        <v>283.1937691012738</v>
      </c>
      <c r="K191">
        <f t="shared" si="21"/>
        <v>288.98113914654095</v>
      </c>
      <c r="L191">
        <f t="shared" si="21"/>
        <v>289.45555606582928</v>
      </c>
      <c r="M191">
        <f t="shared" si="21"/>
        <v>302.40238603376395</v>
      </c>
      <c r="N191">
        <f t="shared" si="21"/>
        <v>326.60052649107064</v>
      </c>
      <c r="O191">
        <f t="shared" si="21"/>
        <v>318.24355134715199</v>
      </c>
      <c r="P191">
        <f t="shared" si="21"/>
        <v>321.97538401190053</v>
      </c>
      <c r="Q191">
        <f t="shared" si="21"/>
        <v>346.60465940553212</v>
      </c>
      <c r="R191">
        <f t="shared" si="21"/>
        <v>341.8636824085421</v>
      </c>
      <c r="S191">
        <f t="shared" si="21"/>
        <v>350.64866080231798</v>
      </c>
      <c r="T191">
        <f t="shared" si="21"/>
        <v>339.99277399182415</v>
      </c>
      <c r="U191">
        <f t="shared" si="21"/>
        <v>373.2649811261403</v>
      </c>
      <c r="V191">
        <f t="shared" si="21"/>
        <v>418.51484260994772</v>
      </c>
      <c r="W191">
        <f t="shared" si="21"/>
        <v>394.06034198640532</v>
      </c>
      <c r="X191">
        <f t="shared" si="21"/>
        <v>370.24744939594899</v>
      </c>
      <c r="Y191">
        <f t="shared" si="21"/>
        <v>394.45265377950324</v>
      </c>
      <c r="Z191">
        <f t="shared" si="21"/>
        <v>408.4864414245514</v>
      </c>
      <c r="AA191">
        <f t="shared" si="21"/>
        <v>376.68665512835116</v>
      </c>
      <c r="AB191">
        <f t="shared" si="21"/>
        <v>386.2918263221523</v>
      </c>
      <c r="AC191">
        <f t="shared" si="21"/>
        <v>382.48977049162869</v>
      </c>
      <c r="AD191">
        <f t="shared" si="21"/>
        <v>458.38735800546073</v>
      </c>
      <c r="AE191">
        <f t="shared" si="21"/>
        <v>437.59421660633808</v>
      </c>
      <c r="AF191">
        <f t="shared" si="21"/>
        <v>454.35345162258534</v>
      </c>
      <c r="AG191">
        <f t="shared" si="21"/>
        <v>421.04264304824534</v>
      </c>
      <c r="AH191">
        <f t="shared" si="21"/>
        <v>445.85392264519277</v>
      </c>
      <c r="AI191">
        <f t="shared" si="21"/>
        <v>464.74332029453507</v>
      </c>
      <c r="AJ191">
        <f t="shared" si="21"/>
        <v>470.9294302165174</v>
      </c>
      <c r="AK191">
        <f t="shared" si="21"/>
        <v>489.65990399872265</v>
      </c>
      <c r="AL191">
        <f t="shared" si="21"/>
        <v>493.03570299714124</v>
      </c>
      <c r="AM191">
        <f t="shared" si="21"/>
        <v>533.27098874878118</v>
      </c>
      <c r="AN191">
        <f t="shared" si="21"/>
        <v>527.62974691992008</v>
      </c>
      <c r="AO191">
        <f t="shared" si="21"/>
        <v>537.80304115803051</v>
      </c>
      <c r="AP191">
        <f t="shared" si="21"/>
        <v>552.38781698549644</v>
      </c>
      <c r="AQ191">
        <f t="shared" si="21"/>
        <v>548.32187196524308</v>
      </c>
      <c r="AR191">
        <f t="shared" si="21"/>
        <v>545.76920130009296</v>
      </c>
      <c r="AS191">
        <f t="shared" si="21"/>
        <v>554.70381836347156</v>
      </c>
      <c r="AT191">
        <f t="shared" si="21"/>
        <v>576.24627786326835</v>
      </c>
      <c r="AU191">
        <f t="shared" si="21"/>
        <v>576.68904336962964</v>
      </c>
      <c r="AV191">
        <f t="shared" si="21"/>
        <v>572.64684670246015</v>
      </c>
      <c r="AW191">
        <f t="shared" ref="AW191:BC191" si="22">AW71*1000/AW11</f>
        <v>623.86038180507137</v>
      </c>
      <c r="AX191">
        <f t="shared" si="22"/>
        <v>643.44885473252725</v>
      </c>
      <c r="AY191">
        <f t="shared" si="22"/>
        <v>625.58552349506942</v>
      </c>
      <c r="AZ191">
        <f t="shared" si="22"/>
        <v>673.23255187301891</v>
      </c>
      <c r="BA191">
        <f t="shared" si="22"/>
        <v>616.70542168839597</v>
      </c>
      <c r="BB191">
        <f t="shared" si="22"/>
        <v>676.97104070538182</v>
      </c>
      <c r="BC191">
        <f t="shared" si="22"/>
        <v>720.73986729228352</v>
      </c>
      <c r="BD191">
        <f t="shared" si="6"/>
        <v>1.9707080785138498</v>
      </c>
    </row>
    <row r="192" spans="1:56" x14ac:dyDescent="0.2">
      <c r="A192">
        <f>VLOOKUP(C192,SelectCntr!$A$2:$C$52,3,0)</f>
        <v>1</v>
      </c>
      <c r="B192" t="str">
        <f t="shared" si="1"/>
        <v>Equatorial Guinea</v>
      </c>
      <c r="C192">
        <f t="shared" si="1"/>
        <v>61</v>
      </c>
      <c r="D192" t="str">
        <f t="shared" si="1"/>
        <v>Equatorial Guinea</v>
      </c>
      <c r="F192" s="72" t="s">
        <v>603</v>
      </c>
      <c r="G192">
        <f t="shared" ref="G192:AV192" si="23">G72*1000/G12</f>
        <v>200.26225279449699</v>
      </c>
      <c r="H192">
        <f t="shared" si="23"/>
        <v>229.82433590402741</v>
      </c>
      <c r="I192">
        <f t="shared" si="23"/>
        <v>235.31739130434784</v>
      </c>
      <c r="J192">
        <f t="shared" si="23"/>
        <v>253.6182212581345</v>
      </c>
      <c r="K192">
        <f t="shared" si="23"/>
        <v>248.47826086956522</v>
      </c>
      <c r="L192">
        <f t="shared" si="23"/>
        <v>257.55488592337497</v>
      </c>
      <c r="M192">
        <f t="shared" si="23"/>
        <v>244.1606459838504</v>
      </c>
      <c r="N192">
        <f t="shared" si="23"/>
        <v>245.15030060120242</v>
      </c>
      <c r="O192">
        <f t="shared" si="23"/>
        <v>212.71278825995807</v>
      </c>
      <c r="P192">
        <f t="shared" si="23"/>
        <v>243.82389937106919</v>
      </c>
      <c r="Q192">
        <f t="shared" si="23"/>
        <v>184.78297161936561</v>
      </c>
      <c r="R192">
        <f t="shared" si="23"/>
        <v>141.23857404021939</v>
      </c>
      <c r="S192">
        <f t="shared" si="23"/>
        <v>149.12361623616235</v>
      </c>
      <c r="T192">
        <f t="shared" si="23"/>
        <v>151.59500693481277</v>
      </c>
      <c r="U192">
        <f t="shared" si="23"/>
        <v>128.88837638376384</v>
      </c>
      <c r="V192">
        <f t="shared" si="23"/>
        <v>111.09317343173431</v>
      </c>
      <c r="W192">
        <f t="shared" si="23"/>
        <v>109.24467099165895</v>
      </c>
      <c r="X192">
        <f t="shared" si="23"/>
        <v>111.5702479338843</v>
      </c>
      <c r="Y192">
        <f t="shared" si="23"/>
        <v>114.3518094365552</v>
      </c>
      <c r="Z192">
        <f t="shared" si="23"/>
        <v>123.93278837420527</v>
      </c>
      <c r="AA192">
        <f t="shared" si="23"/>
        <v>137.4625510667272</v>
      </c>
      <c r="AB192">
        <f t="shared" si="23"/>
        <v>124.27358068842199</v>
      </c>
      <c r="AC192">
        <f t="shared" si="23"/>
        <v>127.66968325791855</v>
      </c>
      <c r="AD192">
        <f t="shared" si="23"/>
        <v>132.85459411239964</v>
      </c>
      <c r="AE192">
        <f t="shared" si="23"/>
        <v>128.40490797546013</v>
      </c>
      <c r="AF192">
        <f t="shared" si="23"/>
        <v>130.66724814653293</v>
      </c>
      <c r="AG192">
        <f t="shared" si="23"/>
        <v>140.09943795936013</v>
      </c>
      <c r="AH192">
        <f t="shared" si="23"/>
        <v>139.85732814526588</v>
      </c>
      <c r="AI192">
        <f t="shared" si="23"/>
        <v>132.61452031114953</v>
      </c>
      <c r="AJ192">
        <f t="shared" si="23"/>
        <v>167.76439754702113</v>
      </c>
      <c r="AK192">
        <f t="shared" si="23"/>
        <v>166.81852828568674</v>
      </c>
      <c r="AL192">
        <f t="shared" si="23"/>
        <v>153.65011543944792</v>
      </c>
      <c r="AM192">
        <f t="shared" si="23"/>
        <v>141.69898819561553</v>
      </c>
      <c r="AN192">
        <f t="shared" si="23"/>
        <v>160.98352841719017</v>
      </c>
      <c r="AO192">
        <f t="shared" si="23"/>
        <v>173.41558852266346</v>
      </c>
      <c r="AP192">
        <f t="shared" si="23"/>
        <v>178.74116036803284</v>
      </c>
      <c r="AQ192">
        <f t="shared" si="23"/>
        <v>170.62477497801052</v>
      </c>
      <c r="AR192">
        <f t="shared" si="23"/>
        <v>174.97512723376573</v>
      </c>
      <c r="AS192">
        <f t="shared" si="23"/>
        <v>172.08655346447216</v>
      </c>
      <c r="AT192">
        <f t="shared" si="23"/>
        <v>179.71655396553231</v>
      </c>
      <c r="AU192">
        <f t="shared" si="23"/>
        <v>185.59920625546289</v>
      </c>
      <c r="AV192">
        <f t="shared" si="23"/>
        <v>201.0283315844701</v>
      </c>
      <c r="AW192">
        <f t="shared" ref="AW192:BC192" si="24">AW72*1000/AW12</f>
        <v>202.08475994826142</v>
      </c>
      <c r="AX192">
        <f t="shared" si="24"/>
        <v>197.49638714213179</v>
      </c>
      <c r="AY192">
        <f t="shared" si="24"/>
        <v>205.84269004133563</v>
      </c>
      <c r="AZ192">
        <f t="shared" si="24"/>
        <v>219.91562039343262</v>
      </c>
      <c r="BA192">
        <f t="shared" si="24"/>
        <v>233.10958197826605</v>
      </c>
      <c r="BB192">
        <f t="shared" si="24"/>
        <v>234.64271969211032</v>
      </c>
      <c r="BC192">
        <f t="shared" si="24"/>
        <v>229.86337052388663</v>
      </c>
      <c r="BD192">
        <f t="shared" si="6"/>
        <v>-1.7935776436539541E-2</v>
      </c>
    </row>
    <row r="193" spans="1:56" x14ac:dyDescent="0.2">
      <c r="A193">
        <f>VLOOKUP(C193,SelectCntr!$A$2:$C$52,3,0)</f>
        <v>2</v>
      </c>
      <c r="B193" t="str">
        <f t="shared" si="1"/>
        <v>Ethiopia PDR</v>
      </c>
      <c r="C193">
        <f t="shared" si="1"/>
        <v>62</v>
      </c>
      <c r="D193" t="str">
        <f t="shared" si="1"/>
        <v>Ethiopia PDR</v>
      </c>
      <c r="F193" s="72" t="s">
        <v>603</v>
      </c>
      <c r="G193">
        <f t="shared" ref="G193:AV193" si="25">G73*1000/G13</f>
        <v>55.943058935465572</v>
      </c>
      <c r="H193">
        <f t="shared" si="25"/>
        <v>56.842748013916896</v>
      </c>
      <c r="I193">
        <f t="shared" si="25"/>
        <v>57.410296496857626</v>
      </c>
      <c r="J193">
        <f t="shared" si="25"/>
        <v>59.233797563093354</v>
      </c>
      <c r="K193">
        <f t="shared" si="25"/>
        <v>59.810162801812758</v>
      </c>
      <c r="L193">
        <f t="shared" si="25"/>
        <v>61.183556540473546</v>
      </c>
      <c r="M193">
        <f t="shared" si="25"/>
        <v>62.661791213325515</v>
      </c>
      <c r="N193">
        <f t="shared" si="25"/>
        <v>63.601113128293782</v>
      </c>
      <c r="O193">
        <f t="shared" si="25"/>
        <v>65.586866750246315</v>
      </c>
      <c r="P193">
        <f t="shared" si="25"/>
        <v>67.428407242411083</v>
      </c>
      <c r="Q193">
        <f t="shared" si="25"/>
        <v>65.568739704630133</v>
      </c>
      <c r="R193">
        <f t="shared" si="25"/>
        <v>65.978909043611139</v>
      </c>
      <c r="S193">
        <f t="shared" si="25"/>
        <v>65.692618658431968</v>
      </c>
      <c r="T193">
        <f t="shared" si="25"/>
        <v>65.106404395103183</v>
      </c>
      <c r="U193">
        <f t="shared" si="25"/>
        <v>63.930513445348339</v>
      </c>
      <c r="V193">
        <f t="shared" si="25"/>
        <v>68.10884641844612</v>
      </c>
      <c r="W193">
        <f t="shared" si="25"/>
        <v>69.681344379208014</v>
      </c>
      <c r="X193">
        <f t="shared" si="25"/>
        <v>69.037157363800034</v>
      </c>
      <c r="Y193">
        <f t="shared" si="25"/>
        <v>75.259135848607102</v>
      </c>
      <c r="Z193">
        <f t="shared" si="25"/>
        <v>81.235619251742506</v>
      </c>
      <c r="AA193">
        <f t="shared" si="25"/>
        <v>80.025662004047803</v>
      </c>
      <c r="AB193">
        <f t="shared" si="25"/>
        <v>80.003353444734955</v>
      </c>
      <c r="AC193">
        <f t="shared" si="25"/>
        <v>84.895336942512785</v>
      </c>
      <c r="AD193">
        <f t="shared" si="25"/>
        <v>77.57516629883348</v>
      </c>
      <c r="AE193">
        <f t="shared" si="25"/>
        <v>74.028685743958491</v>
      </c>
      <c r="AF193">
        <f t="shared" si="25"/>
        <v>82.492825173043059</v>
      </c>
      <c r="AG193">
        <f t="shared" si="25"/>
        <v>79.802910264244943</v>
      </c>
      <c r="AH193">
        <f t="shared" si="25"/>
        <v>82.178175035663813</v>
      </c>
      <c r="AI193">
        <f t="shared" si="25"/>
        <v>84.510371886787681</v>
      </c>
      <c r="AJ193">
        <f t="shared" si="25"/>
        <v>87.348176247463343</v>
      </c>
      <c r="AK193">
        <f t="shared" si="25"/>
        <v>91.689547208423406</v>
      </c>
      <c r="AL193">
        <f t="shared" si="25"/>
        <v>87.125531404163723</v>
      </c>
      <c r="AM193" t="e">
        <f t="shared" si="25"/>
        <v>#DIV/0!</v>
      </c>
      <c r="AN193" t="e">
        <f t="shared" si="25"/>
        <v>#DIV/0!</v>
      </c>
      <c r="AO193" t="e">
        <f t="shared" si="25"/>
        <v>#DIV/0!</v>
      </c>
      <c r="AP193" t="e">
        <f t="shared" si="25"/>
        <v>#DIV/0!</v>
      </c>
      <c r="AQ193" t="e">
        <f t="shared" si="25"/>
        <v>#DIV/0!</v>
      </c>
      <c r="AR193" t="e">
        <f t="shared" si="25"/>
        <v>#DIV/0!</v>
      </c>
      <c r="AS193" t="e">
        <f t="shared" si="25"/>
        <v>#DIV/0!</v>
      </c>
      <c r="AT193" t="e">
        <f t="shared" si="25"/>
        <v>#DIV/0!</v>
      </c>
      <c r="AU193" t="e">
        <f t="shared" si="25"/>
        <v>#DIV/0!</v>
      </c>
      <c r="AV193" t="e">
        <f t="shared" si="25"/>
        <v>#DIV/0!</v>
      </c>
      <c r="AW193" t="e">
        <f t="shared" ref="AW193:BC193" si="26">AW73*1000/AW13</f>
        <v>#DIV/0!</v>
      </c>
      <c r="AX193" t="e">
        <f t="shared" si="26"/>
        <v>#DIV/0!</v>
      </c>
      <c r="AY193" t="e">
        <f t="shared" si="26"/>
        <v>#DIV/0!</v>
      </c>
      <c r="AZ193" t="e">
        <f t="shared" si="26"/>
        <v>#DIV/0!</v>
      </c>
      <c r="BA193" t="e">
        <f t="shared" si="26"/>
        <v>#DIV/0!</v>
      </c>
      <c r="BB193" t="e">
        <f t="shared" si="26"/>
        <v>#DIV/0!</v>
      </c>
      <c r="BC193" t="e">
        <f t="shared" si="26"/>
        <v>#DIV/0!</v>
      </c>
      <c r="BD193" t="e">
        <f t="shared" si="6"/>
        <v>#VALUE!</v>
      </c>
    </row>
    <row r="194" spans="1:56" x14ac:dyDescent="0.2">
      <c r="A194">
        <f>VLOOKUP(C194,SelectCntr!$A$2:$C$52,3,0)</f>
        <v>2</v>
      </c>
      <c r="B194" t="str">
        <f t="shared" si="1"/>
        <v>Djibouti</v>
      </c>
      <c r="C194">
        <f t="shared" si="1"/>
        <v>72</v>
      </c>
      <c r="D194" t="str">
        <f t="shared" si="1"/>
        <v>Djibouti</v>
      </c>
      <c r="F194" s="72" t="s">
        <v>603</v>
      </c>
      <c r="G194">
        <f t="shared" ref="G194:AV194" si="27">G74*1000/G14</f>
        <v>5.6206737425011539</v>
      </c>
      <c r="H194">
        <f t="shared" si="27"/>
        <v>5.7691124442393482</v>
      </c>
      <c r="I194">
        <f t="shared" si="27"/>
        <v>5.9583141055222271</v>
      </c>
      <c r="J194">
        <f t="shared" si="27"/>
        <v>6.0890632210429168</v>
      </c>
      <c r="K194">
        <f t="shared" si="27"/>
        <v>6.2048174239394589</v>
      </c>
      <c r="L194">
        <f t="shared" si="27"/>
        <v>6.7185012574118081</v>
      </c>
      <c r="M194">
        <f t="shared" si="27"/>
        <v>7.0152502095654112</v>
      </c>
      <c r="N194">
        <f t="shared" si="27"/>
        <v>7.5427006990533174</v>
      </c>
      <c r="O194">
        <f t="shared" si="27"/>
        <v>8.1124936555054834</v>
      </c>
      <c r="P194">
        <f t="shared" si="27"/>
        <v>8.4238858768793019</v>
      </c>
      <c r="Q194">
        <f t="shared" si="27"/>
        <v>8.8107048102433954</v>
      </c>
      <c r="R194">
        <f t="shared" si="27"/>
        <v>9.2805622625840094</v>
      </c>
      <c r="S194">
        <f t="shared" si="27"/>
        <v>9.3027905295777682</v>
      </c>
      <c r="T194">
        <f t="shared" si="27"/>
        <v>9.9255659448818889</v>
      </c>
      <c r="U194">
        <f t="shared" si="27"/>
        <v>10.086275836614174</v>
      </c>
      <c r="V194">
        <f t="shared" si="27"/>
        <v>11.318462472991781</v>
      </c>
      <c r="W194">
        <f t="shared" si="27"/>
        <v>11.075143975333892</v>
      </c>
      <c r="X194">
        <f t="shared" si="27"/>
        <v>11.688451483930494</v>
      </c>
      <c r="Y194">
        <f t="shared" si="27"/>
        <v>15.340149127527097</v>
      </c>
      <c r="Z194">
        <f t="shared" si="27"/>
        <v>19.545001150924577</v>
      </c>
      <c r="AA194">
        <f t="shared" si="27"/>
        <v>18.899771520988921</v>
      </c>
      <c r="AB194">
        <f t="shared" si="27"/>
        <v>19.030273831570646</v>
      </c>
      <c r="AC194">
        <f t="shared" si="27"/>
        <v>22.221676683273213</v>
      </c>
      <c r="AD194">
        <f t="shared" si="27"/>
        <v>24.394789703659217</v>
      </c>
      <c r="AE194">
        <f t="shared" si="27"/>
        <v>28.66073044374442</v>
      </c>
      <c r="AF194">
        <f t="shared" si="27"/>
        <v>30.904892808355168</v>
      </c>
      <c r="AG194">
        <f t="shared" si="27"/>
        <v>31.803035657205758</v>
      </c>
      <c r="AH194">
        <f t="shared" si="27"/>
        <v>33.109271792323632</v>
      </c>
      <c r="AI194">
        <f t="shared" si="27"/>
        <v>39.87819870197157</v>
      </c>
      <c r="AJ194">
        <f t="shared" si="27"/>
        <v>38.954533827611087</v>
      </c>
      <c r="AK194">
        <f t="shared" si="27"/>
        <v>28.295068342707886</v>
      </c>
      <c r="AL194">
        <f t="shared" si="27"/>
        <v>29.116313380052503</v>
      </c>
      <c r="AM194">
        <f t="shared" si="27"/>
        <v>27.249672826980149</v>
      </c>
      <c r="AN194">
        <f t="shared" si="27"/>
        <v>28.238665739664764</v>
      </c>
      <c r="AO194">
        <f t="shared" si="27"/>
        <v>29.314450826007281</v>
      </c>
      <c r="AP194">
        <f t="shared" si="27"/>
        <v>26.107098804473171</v>
      </c>
      <c r="AQ194">
        <f t="shared" si="27"/>
        <v>26.919360714681705</v>
      </c>
      <c r="AR194">
        <f t="shared" si="27"/>
        <v>27.667213502663017</v>
      </c>
      <c r="AS194">
        <f t="shared" si="27"/>
        <v>27.237682545935453</v>
      </c>
      <c r="AT194">
        <f t="shared" si="27"/>
        <v>28.648050452888786</v>
      </c>
      <c r="AU194">
        <f t="shared" si="27"/>
        <v>27.56707342622882</v>
      </c>
      <c r="AV194">
        <f t="shared" si="27"/>
        <v>31.054789162824015</v>
      </c>
      <c r="AW194">
        <f t="shared" ref="AW194:BC194" si="28">AW74*1000/AW14</f>
        <v>30.895617350948765</v>
      </c>
      <c r="AX194">
        <f t="shared" si="28"/>
        <v>29.739383593676923</v>
      </c>
      <c r="AY194">
        <f t="shared" si="28"/>
        <v>30.306446450141706</v>
      </c>
      <c r="AZ194">
        <f t="shared" si="28"/>
        <v>35.084908120980181</v>
      </c>
      <c r="BA194">
        <f t="shared" si="28"/>
        <v>40.624791605488866</v>
      </c>
      <c r="BB194">
        <f t="shared" si="28"/>
        <v>40.118896800525</v>
      </c>
      <c r="BC194">
        <f t="shared" si="28"/>
        <v>31.25675664620243</v>
      </c>
      <c r="BD194">
        <f t="shared" si="6"/>
        <v>4.2942716169624973</v>
      </c>
    </row>
    <row r="195" spans="1:56" x14ac:dyDescent="0.2">
      <c r="A195">
        <f>VLOOKUP(C195,SelectCntr!$A$2:$C$52,3,0)</f>
        <v>1</v>
      </c>
      <c r="B195" t="str">
        <f t="shared" si="1"/>
        <v>Gabon</v>
      </c>
      <c r="C195">
        <f t="shared" si="1"/>
        <v>74</v>
      </c>
      <c r="D195" t="str">
        <f t="shared" si="1"/>
        <v>Gabon</v>
      </c>
      <c r="F195" s="72" t="s">
        <v>603</v>
      </c>
      <c r="G195">
        <f t="shared" ref="G195:AV195" si="29">G75*1000/G15</f>
        <v>19.832806356391977</v>
      </c>
      <c r="H195">
        <f t="shared" si="29"/>
        <v>20.38608717959681</v>
      </c>
      <c r="I195">
        <f t="shared" si="29"/>
        <v>20.504780947786916</v>
      </c>
      <c r="J195">
        <f t="shared" si="29"/>
        <v>20.737077151837365</v>
      </c>
      <c r="K195">
        <f t="shared" si="29"/>
        <v>21.062389279365174</v>
      </c>
      <c r="L195">
        <f t="shared" si="29"/>
        <v>21.433157403689673</v>
      </c>
      <c r="M195">
        <f t="shared" si="29"/>
        <v>22.002828056514126</v>
      </c>
      <c r="N195">
        <f t="shared" si="29"/>
        <v>22.725254347030873</v>
      </c>
      <c r="O195">
        <f t="shared" si="29"/>
        <v>22.867203060288958</v>
      </c>
      <c r="P195">
        <f t="shared" si="29"/>
        <v>23.78025481837382</v>
      </c>
      <c r="Q195">
        <f t="shared" si="29"/>
        <v>24.346028734074274</v>
      </c>
      <c r="R195">
        <f t="shared" si="29"/>
        <v>25.030500448950502</v>
      </c>
      <c r="S195">
        <f t="shared" si="29"/>
        <v>25.831479506323326</v>
      </c>
      <c r="T195">
        <f t="shared" si="29"/>
        <v>26.261859274343362</v>
      </c>
      <c r="U195">
        <f t="shared" si="29"/>
        <v>26.447871781387118</v>
      </c>
      <c r="V195">
        <f t="shared" si="29"/>
        <v>27.537568333324106</v>
      </c>
      <c r="W195">
        <f t="shared" si="29"/>
        <v>29.648626971933563</v>
      </c>
      <c r="X195">
        <f t="shared" si="29"/>
        <v>31.475564055598337</v>
      </c>
      <c r="Y195">
        <f t="shared" si="29"/>
        <v>33.14433844749442</v>
      </c>
      <c r="Z195">
        <f t="shared" si="29"/>
        <v>34.448123806440975</v>
      </c>
      <c r="AA195">
        <f t="shared" si="29"/>
        <v>33.758068002841171</v>
      </c>
      <c r="AB195">
        <f t="shared" si="29"/>
        <v>34.572477698694648</v>
      </c>
      <c r="AC195">
        <f t="shared" si="29"/>
        <v>35.484036842170219</v>
      </c>
      <c r="AD195">
        <f t="shared" si="29"/>
        <v>36.206251610447438</v>
      </c>
      <c r="AE195">
        <f t="shared" si="29"/>
        <v>36.46888715908554</v>
      </c>
      <c r="AF195">
        <f t="shared" si="29"/>
        <v>38.04687083451249</v>
      </c>
      <c r="AG195">
        <f t="shared" si="29"/>
        <v>38.662287396758984</v>
      </c>
      <c r="AH195">
        <f t="shared" si="29"/>
        <v>40.353182298382237</v>
      </c>
      <c r="AI195">
        <f t="shared" si="29"/>
        <v>40.768955152658108</v>
      </c>
      <c r="AJ195">
        <f t="shared" si="29"/>
        <v>40.842851628834211</v>
      </c>
      <c r="AK195">
        <f t="shared" si="29"/>
        <v>45.136354595057341</v>
      </c>
      <c r="AL195">
        <f t="shared" si="29"/>
        <v>43.819321567181404</v>
      </c>
      <c r="AM195">
        <f t="shared" si="29"/>
        <v>42.9971514369307</v>
      </c>
      <c r="AN195">
        <f t="shared" si="29"/>
        <v>43.962817682052645</v>
      </c>
      <c r="AO195">
        <f t="shared" si="29"/>
        <v>44.79007330300562</v>
      </c>
      <c r="AP195">
        <f t="shared" si="29"/>
        <v>46.951166306601905</v>
      </c>
      <c r="AQ195">
        <f t="shared" si="29"/>
        <v>48.285364990244425</v>
      </c>
      <c r="AR195">
        <f t="shared" si="29"/>
        <v>50.024799145421241</v>
      </c>
      <c r="AS195">
        <f t="shared" si="29"/>
        <v>49.97877217608233</v>
      </c>
      <c r="AT195">
        <f t="shared" si="29"/>
        <v>51.054652215044996</v>
      </c>
      <c r="AU195">
        <f t="shared" si="29"/>
        <v>49.724278340077028</v>
      </c>
      <c r="AV195">
        <f t="shared" si="29"/>
        <v>50.088401664701614</v>
      </c>
      <c r="AW195">
        <f t="shared" ref="AW195:BC195" si="30">AW75*1000/AW15</f>
        <v>50.272056641804028</v>
      </c>
      <c r="AX195">
        <f t="shared" si="30"/>
        <v>50.261503707705153</v>
      </c>
      <c r="AY195">
        <f t="shared" si="30"/>
        <v>50.878042870239589</v>
      </c>
      <c r="AZ195">
        <f t="shared" si="30"/>
        <v>51.08648317282173</v>
      </c>
      <c r="BA195">
        <f t="shared" si="30"/>
        <v>51.526910996179573</v>
      </c>
      <c r="BB195">
        <f t="shared" si="30"/>
        <v>52.6130252167072</v>
      </c>
      <c r="BC195">
        <f t="shared" si="30"/>
        <v>57.71871892301975</v>
      </c>
      <c r="BD195">
        <f t="shared" si="6"/>
        <v>2.3178838129671142</v>
      </c>
    </row>
    <row r="196" spans="1:56" x14ac:dyDescent="0.2">
      <c r="A196">
        <f>VLOOKUP(C196,SelectCntr!$A$2:$C$52,3,0)</f>
        <v>1</v>
      </c>
      <c r="B196" t="str">
        <f t="shared" si="1"/>
        <v>Gambia</v>
      </c>
      <c r="C196">
        <f t="shared" si="1"/>
        <v>75</v>
      </c>
      <c r="D196" t="str">
        <f t="shared" si="1"/>
        <v>Gambia</v>
      </c>
      <c r="F196" s="72" t="s">
        <v>603</v>
      </c>
      <c r="G196">
        <f t="shared" ref="G196:AV196" si="31">G76*1000/G16</f>
        <v>139.99989811149658</v>
      </c>
      <c r="H196">
        <f t="shared" si="31"/>
        <v>141.88986717395329</v>
      </c>
      <c r="I196">
        <f t="shared" si="31"/>
        <v>142.36551166239718</v>
      </c>
      <c r="J196">
        <f t="shared" si="31"/>
        <v>147.0640095786824</v>
      </c>
      <c r="K196">
        <f t="shared" si="31"/>
        <v>160.17832401560753</v>
      </c>
      <c r="L196">
        <f t="shared" si="31"/>
        <v>170.87609051709731</v>
      </c>
      <c r="M196">
        <f t="shared" si="31"/>
        <v>162.32057416267943</v>
      </c>
      <c r="N196">
        <f t="shared" si="31"/>
        <v>173.11330029221725</v>
      </c>
      <c r="O196">
        <f t="shared" si="31"/>
        <v>166.06956058005895</v>
      </c>
      <c r="P196">
        <f t="shared" si="31"/>
        <v>169.77545181821111</v>
      </c>
      <c r="Q196">
        <f t="shared" si="31"/>
        <v>176.53236840090412</v>
      </c>
      <c r="R196">
        <f t="shared" si="31"/>
        <v>162.95169976724827</v>
      </c>
      <c r="S196">
        <f t="shared" si="31"/>
        <v>182.8226888628929</v>
      </c>
      <c r="T196">
        <f t="shared" si="31"/>
        <v>175.31735806922615</v>
      </c>
      <c r="U196">
        <f t="shared" si="31"/>
        <v>173.33071053928012</v>
      </c>
      <c r="V196">
        <f t="shared" si="31"/>
        <v>170.10806906418858</v>
      </c>
      <c r="W196">
        <f t="shared" si="31"/>
        <v>136.11003931465279</v>
      </c>
      <c r="X196">
        <f t="shared" si="31"/>
        <v>167.12867106195174</v>
      </c>
      <c r="Y196">
        <f t="shared" si="31"/>
        <v>123.43049348467642</v>
      </c>
      <c r="Z196">
        <f t="shared" si="31"/>
        <v>125.39357783545471</v>
      </c>
      <c r="AA196">
        <f t="shared" si="31"/>
        <v>164.95503589278394</v>
      </c>
      <c r="AB196">
        <f t="shared" si="31"/>
        <v>189.70514155220471</v>
      </c>
      <c r="AC196">
        <f t="shared" si="31"/>
        <v>156.33767295433398</v>
      </c>
      <c r="AD196">
        <f t="shared" si="31"/>
        <v>155.90536712880623</v>
      </c>
      <c r="AE196">
        <f t="shared" si="31"/>
        <v>129.40805493754709</v>
      </c>
      <c r="AF196">
        <f t="shared" si="31"/>
        <v>148.69724089201662</v>
      </c>
      <c r="AG196">
        <f t="shared" si="31"/>
        <v>148.93022899006559</v>
      </c>
      <c r="AH196">
        <f t="shared" si="31"/>
        <v>138.30693185866281</v>
      </c>
      <c r="AI196">
        <f t="shared" si="31"/>
        <v>160.70414799292897</v>
      </c>
      <c r="AJ196">
        <f t="shared" si="31"/>
        <v>117.76621380924108</v>
      </c>
      <c r="AK196">
        <f t="shared" si="31"/>
        <v>131.09969860044981</v>
      </c>
      <c r="AL196">
        <f t="shared" si="31"/>
        <v>114.60526991627715</v>
      </c>
      <c r="AM196">
        <f t="shared" si="31"/>
        <v>130.65017061033492</v>
      </c>
      <c r="AN196">
        <f t="shared" si="31"/>
        <v>132.28999485736568</v>
      </c>
      <c r="AO196">
        <f t="shared" si="31"/>
        <v>121.81440297407609</v>
      </c>
      <c r="AP196">
        <f t="shared" si="31"/>
        <v>106.18110871285151</v>
      </c>
      <c r="AQ196">
        <f t="shared" si="31"/>
        <v>124.57005863751638</v>
      </c>
      <c r="AR196">
        <f t="shared" si="31"/>
        <v>128.26525174355291</v>
      </c>
      <c r="AS196">
        <f t="shared" si="31"/>
        <v>169.14611839167034</v>
      </c>
      <c r="AT196">
        <f t="shared" si="31"/>
        <v>184.8006999290055</v>
      </c>
      <c r="AU196">
        <f t="shared" si="31"/>
        <v>187.55695861577132</v>
      </c>
      <c r="AV196">
        <f t="shared" si="31"/>
        <v>141.40193314668321</v>
      </c>
      <c r="AW196">
        <f t="shared" ref="AW196:BC196" si="32">AW76*1000/AW16</f>
        <v>180.41814628681075</v>
      </c>
      <c r="AX196">
        <f t="shared" si="32"/>
        <v>215.22000785714397</v>
      </c>
      <c r="AY196">
        <f t="shared" si="32"/>
        <v>189.66525212063721</v>
      </c>
      <c r="AZ196">
        <f t="shared" si="32"/>
        <v>196.78290350109512</v>
      </c>
      <c r="BA196">
        <f t="shared" si="32"/>
        <v>148.78575584407304</v>
      </c>
      <c r="BB196">
        <f t="shared" si="32"/>
        <v>193.15432431580038</v>
      </c>
      <c r="BC196">
        <f t="shared" si="32"/>
        <v>207.04790380667231</v>
      </c>
      <c r="BD196">
        <f t="shared" si="6"/>
        <v>9.4735251810496024E-2</v>
      </c>
    </row>
    <row r="197" spans="1:56" x14ac:dyDescent="0.2">
      <c r="A197">
        <f>VLOOKUP(C197,SelectCntr!$A$2:$C$52,3,0)</f>
        <v>1</v>
      </c>
      <c r="B197" t="str">
        <f t="shared" si="1"/>
        <v>Ghana</v>
      </c>
      <c r="C197">
        <f t="shared" si="1"/>
        <v>81</v>
      </c>
      <c r="D197" t="str">
        <f t="shared" si="1"/>
        <v>Ghana</v>
      </c>
      <c r="F197" s="72" t="s">
        <v>603</v>
      </c>
      <c r="G197">
        <f t="shared" ref="G197:AV197" si="33">G77*1000/G17</f>
        <v>128.0800713606512</v>
      </c>
      <c r="H197">
        <f t="shared" si="33"/>
        <v>129.56931217941982</v>
      </c>
      <c r="I197">
        <f t="shared" si="33"/>
        <v>131.5061440336589</v>
      </c>
      <c r="J197">
        <f t="shared" si="33"/>
        <v>147.72909204713437</v>
      </c>
      <c r="K197">
        <f t="shared" si="33"/>
        <v>135.33846011313275</v>
      </c>
      <c r="L197">
        <f t="shared" si="33"/>
        <v>141.06024534651547</v>
      </c>
      <c r="M197">
        <f t="shared" si="33"/>
        <v>150.63707601366346</v>
      </c>
      <c r="N197">
        <f t="shared" si="33"/>
        <v>147.57462263120334</v>
      </c>
      <c r="O197">
        <f t="shared" si="33"/>
        <v>156.08097487871211</v>
      </c>
      <c r="P197">
        <f t="shared" si="33"/>
        <v>153.63329184349149</v>
      </c>
      <c r="Q197">
        <f t="shared" si="33"/>
        <v>159.48191400210712</v>
      </c>
      <c r="R197">
        <f t="shared" si="33"/>
        <v>158.09141336339718</v>
      </c>
      <c r="S197">
        <f t="shared" si="33"/>
        <v>159.89040562962407</v>
      </c>
      <c r="T197">
        <f t="shared" si="33"/>
        <v>177.14575667630623</v>
      </c>
      <c r="U197">
        <f t="shared" si="33"/>
        <v>167.2864681914665</v>
      </c>
      <c r="V197">
        <f t="shared" si="33"/>
        <v>150.00792652904423</v>
      </c>
      <c r="W197">
        <f t="shared" si="33"/>
        <v>137.28568550248698</v>
      </c>
      <c r="X197">
        <f t="shared" si="33"/>
        <v>137.77365514062402</v>
      </c>
      <c r="Y197">
        <f t="shared" si="33"/>
        <v>140.14633638953921</v>
      </c>
      <c r="Z197">
        <f t="shared" si="33"/>
        <v>141.57773050988772</v>
      </c>
      <c r="AA197">
        <f t="shared" si="33"/>
        <v>139.37929264850533</v>
      </c>
      <c r="AB197">
        <f t="shared" si="33"/>
        <v>134.08611456461668</v>
      </c>
      <c r="AC197">
        <f t="shared" si="33"/>
        <v>138.07397703423476</v>
      </c>
      <c r="AD197">
        <f t="shared" si="33"/>
        <v>159.94179317382236</v>
      </c>
      <c r="AE197">
        <f t="shared" si="33"/>
        <v>161.55355491769402</v>
      </c>
      <c r="AF197">
        <f t="shared" si="33"/>
        <v>175.89878267775833</v>
      </c>
      <c r="AG197">
        <f t="shared" si="33"/>
        <v>178.8142034683286</v>
      </c>
      <c r="AH197">
        <f t="shared" si="33"/>
        <v>186.73101388322817</v>
      </c>
      <c r="AI197">
        <f t="shared" si="33"/>
        <v>200.45452672247478</v>
      </c>
      <c r="AJ197">
        <f t="shared" si="33"/>
        <v>177.56262723933506</v>
      </c>
      <c r="AK197">
        <f t="shared" si="33"/>
        <v>247.8456190734635</v>
      </c>
      <c r="AL197">
        <f t="shared" si="33"/>
        <v>243.92530524520149</v>
      </c>
      <c r="AM197">
        <f t="shared" si="33"/>
        <v>264.41861734053583</v>
      </c>
      <c r="AN197">
        <f t="shared" si="33"/>
        <v>250.52705227187766</v>
      </c>
      <c r="AO197">
        <f t="shared" si="33"/>
        <v>273.98491114819313</v>
      </c>
      <c r="AP197">
        <f t="shared" si="33"/>
        <v>292.65594536777809</v>
      </c>
      <c r="AQ197">
        <f t="shared" si="33"/>
        <v>288.97075105774428</v>
      </c>
      <c r="AR197">
        <f t="shared" si="33"/>
        <v>301.68332831487697</v>
      </c>
      <c r="AS197">
        <f t="shared" si="33"/>
        <v>321.84454112334066</v>
      </c>
      <c r="AT197">
        <f t="shared" si="33"/>
        <v>310.23291525477839</v>
      </c>
      <c r="AU197">
        <f t="shared" si="33"/>
        <v>320.67895985539701</v>
      </c>
      <c r="AV197">
        <f t="shared" si="33"/>
        <v>341.38089938540048</v>
      </c>
      <c r="AW197">
        <f t="shared" ref="AW197:BC197" si="34">AW77*1000/AW17</f>
        <v>343.99250499249871</v>
      </c>
      <c r="AX197">
        <f t="shared" si="34"/>
        <v>349.07440788434354</v>
      </c>
      <c r="AY197">
        <f t="shared" si="34"/>
        <v>360.56446371519547</v>
      </c>
      <c r="AZ197">
        <f t="shared" si="34"/>
        <v>369.07213453806173</v>
      </c>
      <c r="BA197">
        <f t="shared" si="34"/>
        <v>381.62195158675235</v>
      </c>
      <c r="BB197">
        <f t="shared" si="34"/>
        <v>408.40505517592288</v>
      </c>
      <c r="BC197">
        <f t="shared" si="34"/>
        <v>429.54524752287102</v>
      </c>
      <c r="BD197">
        <f t="shared" si="6"/>
        <v>2.5144499162023548</v>
      </c>
    </row>
    <row r="198" spans="1:56" x14ac:dyDescent="0.2">
      <c r="A198">
        <f>VLOOKUP(C198,SelectCntr!$A$2:$C$52,3,0)</f>
        <v>1</v>
      </c>
      <c r="B198" t="str">
        <f t="shared" si="1"/>
        <v>Guinea</v>
      </c>
      <c r="C198">
        <f t="shared" si="1"/>
        <v>90</v>
      </c>
      <c r="D198" t="str">
        <f t="shared" si="1"/>
        <v>Guinea</v>
      </c>
      <c r="F198" s="72" t="s">
        <v>603</v>
      </c>
      <c r="G198">
        <f t="shared" ref="G198:AV198" si="35">G78*1000/G18</f>
        <v>51.632442239680515</v>
      </c>
      <c r="H198">
        <f t="shared" si="35"/>
        <v>52.392233851180777</v>
      </c>
      <c r="I198">
        <f t="shared" si="35"/>
        <v>49.683435962910316</v>
      </c>
      <c r="J198">
        <f t="shared" si="35"/>
        <v>51.820415173584891</v>
      </c>
      <c r="K198">
        <f t="shared" si="35"/>
        <v>51.079910315116372</v>
      </c>
      <c r="L198">
        <f t="shared" si="35"/>
        <v>54.995537645184768</v>
      </c>
      <c r="M198">
        <f t="shared" si="35"/>
        <v>57.038186689547558</v>
      </c>
      <c r="N198">
        <f t="shared" si="35"/>
        <v>58.454735830964061</v>
      </c>
      <c r="O198">
        <f t="shared" si="35"/>
        <v>57.747790138809535</v>
      </c>
      <c r="P198">
        <f t="shared" si="35"/>
        <v>59.629570996239927</v>
      </c>
      <c r="Q198">
        <f t="shared" si="35"/>
        <v>61.474672623045983</v>
      </c>
      <c r="R198">
        <f t="shared" si="35"/>
        <v>59.052278539387082</v>
      </c>
      <c r="S198">
        <f t="shared" si="35"/>
        <v>59.785473952651842</v>
      </c>
      <c r="T198">
        <f t="shared" si="35"/>
        <v>60.331648332350767</v>
      </c>
      <c r="U198">
        <f t="shared" si="35"/>
        <v>61.50686269680314</v>
      </c>
      <c r="V198">
        <f t="shared" si="35"/>
        <v>63.794310856935397</v>
      </c>
      <c r="W198">
        <f t="shared" si="35"/>
        <v>64.34473938914185</v>
      </c>
      <c r="X198">
        <f t="shared" si="35"/>
        <v>64.558084893695693</v>
      </c>
      <c r="Y198">
        <f t="shared" si="35"/>
        <v>66.293583776221183</v>
      </c>
      <c r="Z198">
        <f t="shared" si="35"/>
        <v>66.829684114555533</v>
      </c>
      <c r="AA198">
        <f t="shared" si="35"/>
        <v>67.177176207774167</v>
      </c>
      <c r="AB198">
        <f t="shared" si="35"/>
        <v>67.861506254929992</v>
      </c>
      <c r="AC198">
        <f t="shared" si="35"/>
        <v>68.377851420026374</v>
      </c>
      <c r="AD198">
        <f t="shared" si="35"/>
        <v>71.111840957543961</v>
      </c>
      <c r="AE198">
        <f t="shared" si="35"/>
        <v>71.537399076660463</v>
      </c>
      <c r="AF198">
        <f t="shared" si="35"/>
        <v>71.224831259328681</v>
      </c>
      <c r="AG198">
        <f t="shared" si="35"/>
        <v>72.555955761004</v>
      </c>
      <c r="AH198">
        <f t="shared" si="35"/>
        <v>74.948097252836249</v>
      </c>
      <c r="AI198">
        <f t="shared" si="35"/>
        <v>79.121604206905175</v>
      </c>
      <c r="AJ198">
        <f t="shared" si="35"/>
        <v>82.383312616170954</v>
      </c>
      <c r="AK198">
        <f t="shared" si="35"/>
        <v>86.783404871698181</v>
      </c>
      <c r="AL198">
        <f t="shared" si="35"/>
        <v>92.437166053708978</v>
      </c>
      <c r="AM198">
        <f t="shared" si="35"/>
        <v>94.282963560524635</v>
      </c>
      <c r="AN198">
        <f t="shared" si="35"/>
        <v>100.46579187597024</v>
      </c>
      <c r="AO198">
        <f t="shared" si="35"/>
        <v>100.14421431300711</v>
      </c>
      <c r="AP198">
        <f t="shared" si="35"/>
        <v>104.14041416665559</v>
      </c>
      <c r="AQ198">
        <f t="shared" si="35"/>
        <v>107.65987157597849</v>
      </c>
      <c r="AR198">
        <f t="shared" si="35"/>
        <v>104.87892952312286</v>
      </c>
      <c r="AS198">
        <f t="shared" si="35"/>
        <v>108.37194326856699</v>
      </c>
      <c r="AT198">
        <f t="shared" si="35"/>
        <v>112.36248338206326</v>
      </c>
      <c r="AU198">
        <f t="shared" si="35"/>
        <v>112.93910021764995</v>
      </c>
      <c r="AV198">
        <f t="shared" si="35"/>
        <v>117.73568339823686</v>
      </c>
      <c r="AW198">
        <f t="shared" ref="AW198:BC198" si="36">AW78*1000/AW18</f>
        <v>122.35982702002751</v>
      </c>
      <c r="AX198">
        <f t="shared" si="36"/>
        <v>127.25908570472011</v>
      </c>
      <c r="AY198">
        <f t="shared" si="36"/>
        <v>129.84662350709513</v>
      </c>
      <c r="AZ198">
        <f t="shared" si="36"/>
        <v>132.08271740520763</v>
      </c>
      <c r="BA198">
        <f t="shared" si="36"/>
        <v>135.42868404825961</v>
      </c>
      <c r="BB198">
        <f t="shared" si="36"/>
        <v>145.27095406957821</v>
      </c>
      <c r="BC198">
        <f t="shared" si="36"/>
        <v>136.44480456191613</v>
      </c>
      <c r="BD198">
        <f t="shared" si="6"/>
        <v>2.2254129690219671</v>
      </c>
    </row>
    <row r="199" spans="1:56" x14ac:dyDescent="0.2">
      <c r="A199">
        <f>VLOOKUP(C199,SelectCntr!$A$2:$C$52,3,0)</f>
        <v>1</v>
      </c>
      <c r="B199" t="str">
        <f t="shared" si="1"/>
        <v>Côte d'Ivoire</v>
      </c>
      <c r="C199">
        <f t="shared" si="1"/>
        <v>107</v>
      </c>
      <c r="D199" t="str">
        <f t="shared" si="1"/>
        <v>Côte d'Ivoire</v>
      </c>
      <c r="F199" s="72" t="s">
        <v>603</v>
      </c>
      <c r="G199">
        <f t="shared" ref="G199:AV199" si="37">G79*1000/G19</f>
        <v>73.225473263402918</v>
      </c>
      <c r="H199">
        <f t="shared" si="37"/>
        <v>74.527457277126388</v>
      </c>
      <c r="I199">
        <f t="shared" si="37"/>
        <v>81.16809886010148</v>
      </c>
      <c r="J199">
        <f t="shared" si="37"/>
        <v>90.03830693604661</v>
      </c>
      <c r="K199">
        <f t="shared" si="37"/>
        <v>86.329722721439708</v>
      </c>
      <c r="L199">
        <f t="shared" si="37"/>
        <v>95.505018402315542</v>
      </c>
      <c r="M199">
        <f t="shared" si="37"/>
        <v>89.45465099463722</v>
      </c>
      <c r="N199">
        <f t="shared" si="37"/>
        <v>102.53540491971863</v>
      </c>
      <c r="O199">
        <f t="shared" si="37"/>
        <v>102.65532426945367</v>
      </c>
      <c r="P199">
        <f t="shared" si="37"/>
        <v>108.93617485047749</v>
      </c>
      <c r="Q199">
        <f t="shared" si="37"/>
        <v>113.43126507235448</v>
      </c>
      <c r="R199">
        <f t="shared" si="37"/>
        <v>112.88995476778814</v>
      </c>
      <c r="S199">
        <f t="shared" si="37"/>
        <v>121.17246924219006</v>
      </c>
      <c r="T199">
        <f t="shared" si="37"/>
        <v>124.58837322971841</v>
      </c>
      <c r="U199">
        <f t="shared" si="37"/>
        <v>138.60594762299138</v>
      </c>
      <c r="V199">
        <f t="shared" si="37"/>
        <v>137.96427358644013</v>
      </c>
      <c r="W199">
        <f t="shared" si="37"/>
        <v>137.65042739060948</v>
      </c>
      <c r="X199">
        <f t="shared" si="37"/>
        <v>138.22591219853217</v>
      </c>
      <c r="Y199">
        <f t="shared" si="37"/>
        <v>150.05241232131692</v>
      </c>
      <c r="Z199">
        <f t="shared" si="37"/>
        <v>160.28297970930839</v>
      </c>
      <c r="AA199">
        <f t="shared" si="37"/>
        <v>171.72425169828563</v>
      </c>
      <c r="AB199">
        <f t="shared" si="37"/>
        <v>161.67899136303075</v>
      </c>
      <c r="AC199">
        <f t="shared" si="37"/>
        <v>160.44825750212712</v>
      </c>
      <c r="AD199">
        <f t="shared" si="37"/>
        <v>169.07348414140253</v>
      </c>
      <c r="AE199">
        <f t="shared" si="37"/>
        <v>179.95978214652146</v>
      </c>
      <c r="AF199">
        <f t="shared" si="37"/>
        <v>183.14861490805626</v>
      </c>
      <c r="AG199">
        <f t="shared" si="37"/>
        <v>188.2227834640436</v>
      </c>
      <c r="AH199">
        <f t="shared" si="37"/>
        <v>191.91101839248344</v>
      </c>
      <c r="AI199">
        <f t="shared" si="37"/>
        <v>198.21195482515569</v>
      </c>
      <c r="AJ199">
        <f t="shared" si="37"/>
        <v>204.70295785567228</v>
      </c>
      <c r="AK199">
        <f t="shared" si="37"/>
        <v>204.74178361155819</v>
      </c>
      <c r="AL199">
        <f t="shared" si="37"/>
        <v>214.53800646965934</v>
      </c>
      <c r="AM199">
        <f t="shared" si="37"/>
        <v>213.0750877070553</v>
      </c>
      <c r="AN199">
        <f t="shared" si="37"/>
        <v>217.26391873469984</v>
      </c>
      <c r="AO199">
        <f t="shared" si="37"/>
        <v>230.07363314354149</v>
      </c>
      <c r="AP199">
        <f t="shared" si="37"/>
        <v>246.45169776429762</v>
      </c>
      <c r="AQ199">
        <f t="shared" si="37"/>
        <v>262.5750951541458</v>
      </c>
      <c r="AR199">
        <f t="shared" si="37"/>
        <v>272.22729250975129</v>
      </c>
      <c r="AS199">
        <f t="shared" si="37"/>
        <v>275.08388290831323</v>
      </c>
      <c r="AT199">
        <f t="shared" si="37"/>
        <v>293.46027227820247</v>
      </c>
      <c r="AU199">
        <f t="shared" si="37"/>
        <v>284.45662953883476</v>
      </c>
      <c r="AV199">
        <f t="shared" si="37"/>
        <v>285.49932307437916</v>
      </c>
      <c r="AW199">
        <f t="shared" ref="AW199:BC199" si="38">AW79*1000/AW19</f>
        <v>283.41336685936386</v>
      </c>
      <c r="AX199">
        <f t="shared" si="38"/>
        <v>281.43212472210314</v>
      </c>
      <c r="AY199">
        <f t="shared" si="38"/>
        <v>287.01780436593879</v>
      </c>
      <c r="AZ199">
        <f t="shared" si="38"/>
        <v>287.15901040844648</v>
      </c>
      <c r="BA199">
        <f t="shared" si="38"/>
        <v>285.58264980152626</v>
      </c>
      <c r="BB199">
        <f t="shared" si="38"/>
        <v>307.0762005657844</v>
      </c>
      <c r="BC199">
        <f t="shared" si="38"/>
        <v>302.38506253695084</v>
      </c>
      <c r="BD199">
        <f t="shared" si="6"/>
        <v>3.0398154875123984</v>
      </c>
    </row>
    <row r="200" spans="1:56" x14ac:dyDescent="0.2">
      <c r="A200">
        <f>VLOOKUP(C200,SelectCntr!$A$2:$C$52,3,0)</f>
        <v>2</v>
      </c>
      <c r="B200" t="str">
        <f t="shared" si="1"/>
        <v>Kenya</v>
      </c>
      <c r="C200">
        <f t="shared" si="1"/>
        <v>114</v>
      </c>
      <c r="D200" t="str">
        <f t="shared" si="1"/>
        <v>Kenya</v>
      </c>
      <c r="F200" s="72" t="s">
        <v>603</v>
      </c>
      <c r="G200">
        <f t="shared" ref="G200:AV200" si="39">G80*1000/G20</f>
        <v>61.628769287614965</v>
      </c>
      <c r="H200">
        <f t="shared" si="39"/>
        <v>63.447207548129704</v>
      </c>
      <c r="I200">
        <f t="shared" si="39"/>
        <v>63.276383700777835</v>
      </c>
      <c r="J200">
        <f t="shared" si="39"/>
        <v>65.013926832894782</v>
      </c>
      <c r="K200">
        <f t="shared" si="39"/>
        <v>66.332884830328808</v>
      </c>
      <c r="L200">
        <f t="shared" si="39"/>
        <v>67.208613316202332</v>
      </c>
      <c r="M200">
        <f t="shared" si="39"/>
        <v>68.759791353095508</v>
      </c>
      <c r="N200">
        <f t="shared" si="39"/>
        <v>72.926437352806033</v>
      </c>
      <c r="O200">
        <f t="shared" si="39"/>
        <v>75.367007449426509</v>
      </c>
      <c r="P200">
        <f t="shared" si="39"/>
        <v>77.054175406486465</v>
      </c>
      <c r="Q200">
        <f t="shared" si="39"/>
        <v>78.845772895990052</v>
      </c>
      <c r="R200">
        <f t="shared" si="39"/>
        <v>82.248566518580361</v>
      </c>
      <c r="S200">
        <f t="shared" si="39"/>
        <v>85.236903479146875</v>
      </c>
      <c r="T200">
        <f t="shared" si="39"/>
        <v>86.398823404575595</v>
      </c>
      <c r="U200">
        <f t="shared" si="39"/>
        <v>87.337848282329887</v>
      </c>
      <c r="V200">
        <f t="shared" si="39"/>
        <v>93.910539878446258</v>
      </c>
      <c r="W200">
        <f t="shared" si="39"/>
        <v>102.95546139387049</v>
      </c>
      <c r="X200">
        <f t="shared" si="39"/>
        <v>103.67127270458101</v>
      </c>
      <c r="Y200">
        <f t="shared" si="39"/>
        <v>108.8659463755989</v>
      </c>
      <c r="Z200">
        <f t="shared" si="39"/>
        <v>105.92152507903472</v>
      </c>
      <c r="AA200">
        <f t="shared" si="39"/>
        <v>107.35652991173586</v>
      </c>
      <c r="AB200">
        <f t="shared" si="39"/>
        <v>119.66849174768082</v>
      </c>
      <c r="AC200">
        <f t="shared" si="39"/>
        <v>123.183805610829</v>
      </c>
      <c r="AD200">
        <f t="shared" si="39"/>
        <v>114.56544531019223</v>
      </c>
      <c r="AE200">
        <f t="shared" si="39"/>
        <v>125.41439372049334</v>
      </c>
      <c r="AF200">
        <f t="shared" si="39"/>
        <v>137.93494699262621</v>
      </c>
      <c r="AG200">
        <f t="shared" si="39"/>
        <v>138.30350463072764</v>
      </c>
      <c r="AH200">
        <f t="shared" si="39"/>
        <v>148.73983852841155</v>
      </c>
      <c r="AI200">
        <f t="shared" si="39"/>
        <v>155.39723020893382</v>
      </c>
      <c r="AJ200">
        <f t="shared" si="39"/>
        <v>153.58050756941299</v>
      </c>
      <c r="AK200">
        <f t="shared" si="39"/>
        <v>156.82035878603452</v>
      </c>
      <c r="AL200">
        <f t="shared" si="39"/>
        <v>163.03225166791128</v>
      </c>
      <c r="AM200">
        <f t="shared" si="39"/>
        <v>158.91954156378071</v>
      </c>
      <c r="AN200">
        <f t="shared" si="39"/>
        <v>159.92121945509027</v>
      </c>
      <c r="AO200">
        <f t="shared" si="39"/>
        <v>163.068417786749</v>
      </c>
      <c r="AP200">
        <f t="shared" si="39"/>
        <v>157.93262966489695</v>
      </c>
      <c r="AQ200">
        <f t="shared" si="39"/>
        <v>160.60139894938666</v>
      </c>
      <c r="AR200">
        <f t="shared" si="39"/>
        <v>171.24881922214618</v>
      </c>
      <c r="AS200">
        <f t="shared" si="39"/>
        <v>181.85942473845108</v>
      </c>
      <c r="AT200">
        <f t="shared" si="39"/>
        <v>169.40423267318974</v>
      </c>
      <c r="AU200">
        <f t="shared" si="39"/>
        <v>185.6457749574385</v>
      </c>
      <c r="AV200">
        <f t="shared" si="39"/>
        <v>194.52551666485388</v>
      </c>
      <c r="AW200">
        <f t="shared" ref="AW200:BC200" si="40">AW80*1000/AW20</f>
        <v>198.00395550715132</v>
      </c>
      <c r="AX200">
        <f t="shared" si="40"/>
        <v>204.65910027796502</v>
      </c>
      <c r="AY200">
        <f t="shared" si="40"/>
        <v>207.35278120675869</v>
      </c>
      <c r="AZ200">
        <f t="shared" si="40"/>
        <v>227.97913011310865</v>
      </c>
      <c r="BA200">
        <f t="shared" si="40"/>
        <v>246.25828632163731</v>
      </c>
      <c r="BB200">
        <f t="shared" si="40"/>
        <v>229.64306374160273</v>
      </c>
      <c r="BC200">
        <f t="shared" si="40"/>
        <v>230.3779870410485</v>
      </c>
      <c r="BD200">
        <f t="shared" si="6"/>
        <v>2.9311996064909085</v>
      </c>
    </row>
    <row r="201" spans="1:56" x14ac:dyDescent="0.2">
      <c r="A201">
        <f>VLOOKUP(C201,SelectCntr!$A$2:$C$52,3,0)</f>
        <v>3</v>
      </c>
      <c r="B201" t="str">
        <f t="shared" si="1"/>
        <v>Lesotho</v>
      </c>
      <c r="C201">
        <f t="shared" si="1"/>
        <v>122</v>
      </c>
      <c r="D201" t="str">
        <f t="shared" si="1"/>
        <v>Lesotho</v>
      </c>
      <c r="F201" s="72" t="s">
        <v>603</v>
      </c>
      <c r="G201">
        <f t="shared" ref="G201:AV201" si="41">G81*1000/G21</f>
        <v>35.74045865200717</v>
      </c>
      <c r="H201">
        <f t="shared" si="41"/>
        <v>36.585162313277145</v>
      </c>
      <c r="I201">
        <f t="shared" si="41"/>
        <v>36.376682826572214</v>
      </c>
      <c r="J201">
        <f t="shared" si="41"/>
        <v>33.467233508535394</v>
      </c>
      <c r="K201">
        <f t="shared" si="41"/>
        <v>35.132395568438461</v>
      </c>
      <c r="L201">
        <f t="shared" si="41"/>
        <v>37.203801327730794</v>
      </c>
      <c r="M201">
        <f t="shared" si="41"/>
        <v>38.543779855726484</v>
      </c>
      <c r="N201">
        <f t="shared" si="41"/>
        <v>39.546760905711153</v>
      </c>
      <c r="O201">
        <f t="shared" si="41"/>
        <v>43.433256636770658</v>
      </c>
      <c r="P201">
        <f t="shared" si="41"/>
        <v>43.544567260595649</v>
      </c>
      <c r="Q201">
        <f t="shared" si="41"/>
        <v>44.449320791482158</v>
      </c>
      <c r="R201">
        <f t="shared" si="41"/>
        <v>39.034381819981142</v>
      </c>
      <c r="S201">
        <f t="shared" si="41"/>
        <v>45.679784743945923</v>
      </c>
      <c r="T201">
        <f t="shared" si="41"/>
        <v>52.982724976870522</v>
      </c>
      <c r="U201">
        <f t="shared" si="41"/>
        <v>45.996931505784239</v>
      </c>
      <c r="V201">
        <f t="shared" si="41"/>
        <v>39.648589273597395</v>
      </c>
      <c r="W201">
        <f t="shared" si="41"/>
        <v>51.427615852819464</v>
      </c>
      <c r="X201">
        <f t="shared" si="41"/>
        <v>50.120152434001454</v>
      </c>
      <c r="Y201">
        <f t="shared" si="41"/>
        <v>48.878828573972847</v>
      </c>
      <c r="Z201">
        <f t="shared" si="41"/>
        <v>49.537399276414448</v>
      </c>
      <c r="AA201">
        <f t="shared" si="41"/>
        <v>52.007173031414354</v>
      </c>
      <c r="AB201">
        <f t="shared" si="41"/>
        <v>51.944065853236417</v>
      </c>
      <c r="AC201">
        <f t="shared" si="41"/>
        <v>51.904152640951061</v>
      </c>
      <c r="AD201">
        <f t="shared" si="41"/>
        <v>53.249560227110486</v>
      </c>
      <c r="AE201">
        <f t="shared" si="41"/>
        <v>50.585881807220204</v>
      </c>
      <c r="AF201">
        <f t="shared" si="41"/>
        <v>50.512553053737143</v>
      </c>
      <c r="AG201">
        <f t="shared" si="41"/>
        <v>51.305062669014596</v>
      </c>
      <c r="AH201">
        <f t="shared" si="41"/>
        <v>55.675343573160873</v>
      </c>
      <c r="AI201">
        <f t="shared" si="41"/>
        <v>56.028934361156786</v>
      </c>
      <c r="AJ201">
        <f t="shared" si="41"/>
        <v>56.224613348149362</v>
      </c>
      <c r="AK201">
        <f t="shared" si="41"/>
        <v>44.701314882586296</v>
      </c>
      <c r="AL201">
        <f t="shared" si="41"/>
        <v>50.581531927830163</v>
      </c>
      <c r="AM201">
        <f t="shared" si="41"/>
        <v>56.03145522262767</v>
      </c>
      <c r="AN201">
        <f t="shared" si="41"/>
        <v>56.656163012303516</v>
      </c>
      <c r="AO201">
        <f t="shared" si="41"/>
        <v>52.597580836146868</v>
      </c>
      <c r="AP201">
        <f t="shared" si="41"/>
        <v>58.204602423246925</v>
      </c>
      <c r="AQ201">
        <f t="shared" si="41"/>
        <v>59.009169515167031</v>
      </c>
      <c r="AR201">
        <f t="shared" si="41"/>
        <v>54.253742782688676</v>
      </c>
      <c r="AS201">
        <f t="shared" si="41"/>
        <v>60.166925125744783</v>
      </c>
      <c r="AT201">
        <f t="shared" si="41"/>
        <v>57.520578787037131</v>
      </c>
      <c r="AU201">
        <f t="shared" si="41"/>
        <v>62.892732656606825</v>
      </c>
      <c r="AV201">
        <f t="shared" si="41"/>
        <v>55.300969169623492</v>
      </c>
      <c r="AW201">
        <f t="shared" ref="AW201:BC201" si="42">AW81*1000/AW21</f>
        <v>51.843011688159208</v>
      </c>
      <c r="AX201">
        <f t="shared" si="42"/>
        <v>55.061262720416259</v>
      </c>
      <c r="AY201">
        <f t="shared" si="42"/>
        <v>59.163006405894322</v>
      </c>
      <c r="AZ201">
        <f t="shared" si="42"/>
        <v>48.396706725162929</v>
      </c>
      <c r="BA201">
        <f t="shared" si="42"/>
        <v>58.805495237110449</v>
      </c>
      <c r="BB201">
        <f t="shared" si="42"/>
        <v>56.982455697298548</v>
      </c>
      <c r="BC201">
        <f t="shared" si="42"/>
        <v>54.885675439606935</v>
      </c>
      <c r="BD201">
        <f t="shared" si="6"/>
        <v>0.98710580149019567</v>
      </c>
    </row>
    <row r="202" spans="1:56" x14ac:dyDescent="0.2">
      <c r="A202">
        <f>VLOOKUP(C202,SelectCntr!$A$2:$C$52,3,0)</f>
        <v>1</v>
      </c>
      <c r="B202" t="str">
        <f t="shared" ref="B202:D221" si="43">B82</f>
        <v>Liberia</v>
      </c>
      <c r="C202">
        <f t="shared" si="43"/>
        <v>123</v>
      </c>
      <c r="D202" t="str">
        <f t="shared" si="43"/>
        <v>Liberia</v>
      </c>
      <c r="F202" s="72" t="s">
        <v>603</v>
      </c>
      <c r="G202">
        <f t="shared" ref="G202:AV202" si="44">G82*1000/G22</f>
        <v>74.181297654173122</v>
      </c>
      <c r="H202">
        <f t="shared" si="44"/>
        <v>76.731038436135705</v>
      </c>
      <c r="I202">
        <f t="shared" si="44"/>
        <v>75.068862041928881</v>
      </c>
      <c r="J202">
        <f t="shared" si="44"/>
        <v>76.37222650246828</v>
      </c>
      <c r="K202">
        <f t="shared" si="44"/>
        <v>81.710233964280079</v>
      </c>
      <c r="L202">
        <f t="shared" si="44"/>
        <v>91.17578391961932</v>
      </c>
      <c r="M202">
        <f t="shared" si="44"/>
        <v>93.892307364745463</v>
      </c>
      <c r="N202">
        <f t="shared" si="44"/>
        <v>97.022837463933058</v>
      </c>
      <c r="O202">
        <f t="shared" si="44"/>
        <v>98.728001247140213</v>
      </c>
      <c r="P202">
        <f t="shared" si="44"/>
        <v>110.26395880152918</v>
      </c>
      <c r="Q202">
        <f t="shared" si="44"/>
        <v>113.05094988102881</v>
      </c>
      <c r="R202">
        <f t="shared" si="44"/>
        <v>113.61188329504797</v>
      </c>
      <c r="S202">
        <f t="shared" si="44"/>
        <v>116.30299188122457</v>
      </c>
      <c r="T202">
        <f t="shared" si="44"/>
        <v>120.9691768911607</v>
      </c>
      <c r="U202">
        <f t="shared" si="44"/>
        <v>118.34466953741763</v>
      </c>
      <c r="V202">
        <f t="shared" si="44"/>
        <v>123.28721922127441</v>
      </c>
      <c r="W202">
        <f t="shared" si="44"/>
        <v>125.32760498805014</v>
      </c>
      <c r="X202">
        <f t="shared" si="44"/>
        <v>125.37146664824739</v>
      </c>
      <c r="Y202">
        <f t="shared" si="44"/>
        <v>125.99588092723646</v>
      </c>
      <c r="Z202">
        <f t="shared" si="44"/>
        <v>129.11248768353551</v>
      </c>
      <c r="AA202">
        <f t="shared" si="44"/>
        <v>131.02835317762174</v>
      </c>
      <c r="AB202">
        <f t="shared" si="44"/>
        <v>131.72664627865566</v>
      </c>
      <c r="AC202">
        <f t="shared" si="44"/>
        <v>133.09977890534284</v>
      </c>
      <c r="AD202">
        <f t="shared" si="44"/>
        <v>141.09435457693678</v>
      </c>
      <c r="AE202">
        <f t="shared" si="44"/>
        <v>143.39484469297412</v>
      </c>
      <c r="AF202">
        <f t="shared" si="44"/>
        <v>144.91981598163144</v>
      </c>
      <c r="AG202">
        <f t="shared" si="44"/>
        <v>148.24496320961714</v>
      </c>
      <c r="AH202">
        <f t="shared" si="44"/>
        <v>150.68345366385697</v>
      </c>
      <c r="AI202">
        <f t="shared" si="44"/>
        <v>147.2928111986549</v>
      </c>
      <c r="AJ202">
        <f t="shared" si="44"/>
        <v>107.72421426356706</v>
      </c>
      <c r="AK202">
        <f t="shared" si="44"/>
        <v>89.619214085292754</v>
      </c>
      <c r="AL202">
        <f t="shared" si="44"/>
        <v>98.199516244054138</v>
      </c>
      <c r="AM202">
        <f t="shared" si="44"/>
        <v>102.40739963275831</v>
      </c>
      <c r="AN202">
        <f t="shared" si="44"/>
        <v>85.780724206536505</v>
      </c>
      <c r="AO202">
        <f t="shared" si="44"/>
        <v>86.629282527051728</v>
      </c>
      <c r="AP202">
        <f t="shared" si="44"/>
        <v>104.06145732476473</v>
      </c>
      <c r="AQ202">
        <f t="shared" si="44"/>
        <v>132.47313839348533</v>
      </c>
      <c r="AR202">
        <f t="shared" si="44"/>
        <v>142.89465186745946</v>
      </c>
      <c r="AS202">
        <f t="shared" si="44"/>
        <v>152.6058116478392</v>
      </c>
      <c r="AT202">
        <f t="shared" si="44"/>
        <v>158.91348480313854</v>
      </c>
      <c r="AU202">
        <f t="shared" si="44"/>
        <v>155.89960404474076</v>
      </c>
      <c r="AV202">
        <f t="shared" si="44"/>
        <v>155.60613659140887</v>
      </c>
      <c r="AW202">
        <f t="shared" ref="AW202:BC202" si="45">AW82*1000/AW22</f>
        <v>153.43643386265535</v>
      </c>
      <c r="AX202">
        <f t="shared" si="45"/>
        <v>160.24547902113335</v>
      </c>
      <c r="AY202">
        <f t="shared" si="45"/>
        <v>164.49685184208576</v>
      </c>
      <c r="AZ202">
        <f t="shared" si="45"/>
        <v>151.09989647510454</v>
      </c>
      <c r="BA202">
        <f t="shared" si="45"/>
        <v>170.69400747039606</v>
      </c>
      <c r="BB202">
        <f t="shared" si="45"/>
        <v>169.7934517196141</v>
      </c>
      <c r="BC202">
        <f t="shared" si="45"/>
        <v>159.52486852147672</v>
      </c>
      <c r="BD202">
        <f t="shared" si="6"/>
        <v>1.2212643071090934</v>
      </c>
    </row>
    <row r="203" spans="1:56" x14ac:dyDescent="0.2">
      <c r="A203">
        <f>VLOOKUP(C203,SelectCntr!$A$2:$C$52,3,0)</f>
        <v>2</v>
      </c>
      <c r="B203" t="str">
        <f t="shared" si="43"/>
        <v>Madagascar</v>
      </c>
      <c r="C203">
        <f t="shared" si="43"/>
        <v>129</v>
      </c>
      <c r="D203" t="str">
        <f t="shared" si="43"/>
        <v>Madagascar</v>
      </c>
      <c r="F203" s="72" t="s">
        <v>603</v>
      </c>
      <c r="G203">
        <f t="shared" ref="G203:AV203" si="46">G83*1000/G23</f>
        <v>41.793561477970854</v>
      </c>
      <c r="H203">
        <f t="shared" si="46"/>
        <v>43.517634552949751</v>
      </c>
      <c r="I203">
        <f t="shared" si="46"/>
        <v>44.495358884652205</v>
      </c>
      <c r="J203">
        <f t="shared" si="46"/>
        <v>46.51756260652472</v>
      </c>
      <c r="K203">
        <f t="shared" si="46"/>
        <v>45.40382713403622</v>
      </c>
      <c r="L203">
        <f t="shared" si="46"/>
        <v>48.083920097865537</v>
      </c>
      <c r="M203">
        <f t="shared" si="46"/>
        <v>50.205117164337636</v>
      </c>
      <c r="N203">
        <f t="shared" si="46"/>
        <v>50.977629341555854</v>
      </c>
      <c r="O203">
        <f t="shared" si="46"/>
        <v>52.788029195453312</v>
      </c>
      <c r="P203">
        <f t="shared" si="46"/>
        <v>53.837402261083582</v>
      </c>
      <c r="Q203">
        <f t="shared" si="46"/>
        <v>53.110748460991573</v>
      </c>
      <c r="R203">
        <f t="shared" si="46"/>
        <v>54.612153926920506</v>
      </c>
      <c r="S203">
        <f t="shared" si="46"/>
        <v>54.972133920975899</v>
      </c>
      <c r="T203">
        <f t="shared" si="46"/>
        <v>60.991735664156728</v>
      </c>
      <c r="U203">
        <f t="shared" si="46"/>
        <v>60.057546812966947</v>
      </c>
      <c r="V203">
        <f t="shared" si="46"/>
        <v>60.960722046099974</v>
      </c>
      <c r="W203">
        <f t="shared" si="46"/>
        <v>56.645657466454374</v>
      </c>
      <c r="X203">
        <f t="shared" si="46"/>
        <v>60.998258409147475</v>
      </c>
      <c r="Y203">
        <f t="shared" si="46"/>
        <v>58.505134180270289</v>
      </c>
      <c r="Z203">
        <f t="shared" si="46"/>
        <v>60.830006743541041</v>
      </c>
      <c r="AA203">
        <f t="shared" si="46"/>
        <v>60.901675062136711</v>
      </c>
      <c r="AB203">
        <f t="shared" si="46"/>
        <v>61.381730258723962</v>
      </c>
      <c r="AC203">
        <f t="shared" si="46"/>
        <v>63.576022094496146</v>
      </c>
      <c r="AD203">
        <f t="shared" si="46"/>
        <v>65.35854447689502</v>
      </c>
      <c r="AE203">
        <f t="shared" si="46"/>
        <v>65.682365712042895</v>
      </c>
      <c r="AF203">
        <f t="shared" si="46"/>
        <v>67.414846679667889</v>
      </c>
      <c r="AG203">
        <f t="shared" si="46"/>
        <v>66.857666812157404</v>
      </c>
      <c r="AH203">
        <f t="shared" si="46"/>
        <v>67.788831386195483</v>
      </c>
      <c r="AI203">
        <f t="shared" si="46"/>
        <v>70.34298552440886</v>
      </c>
      <c r="AJ203">
        <f t="shared" si="46"/>
        <v>70.744411300123843</v>
      </c>
      <c r="AK203">
        <f t="shared" si="46"/>
        <v>71.899702019550602</v>
      </c>
      <c r="AL203">
        <f t="shared" si="46"/>
        <v>71.221643693266628</v>
      </c>
      <c r="AM203">
        <f t="shared" si="46"/>
        <v>73.508654363222547</v>
      </c>
      <c r="AN203">
        <f t="shared" si="46"/>
        <v>71.583514099783073</v>
      </c>
      <c r="AO203">
        <f t="shared" si="46"/>
        <v>73.21317054877585</v>
      </c>
      <c r="AP203">
        <f t="shared" si="46"/>
        <v>74.174345588335257</v>
      </c>
      <c r="AQ203">
        <f t="shared" si="46"/>
        <v>73.332287386999525</v>
      </c>
      <c r="AR203">
        <f t="shared" si="46"/>
        <v>70.746104158206848</v>
      </c>
      <c r="AS203">
        <f t="shared" si="46"/>
        <v>69.605184747696697</v>
      </c>
      <c r="AT203">
        <f t="shared" si="46"/>
        <v>66.219703213347003</v>
      </c>
      <c r="AU203">
        <f t="shared" si="46"/>
        <v>66.517150483224327</v>
      </c>
      <c r="AV203">
        <f t="shared" si="46"/>
        <v>64.583292686333266</v>
      </c>
      <c r="AW203">
        <f t="shared" ref="AW203:BC203" si="47">AW83*1000/AW23</f>
        <v>65.825430739577612</v>
      </c>
      <c r="AX203">
        <f t="shared" si="47"/>
        <v>68.593491438553613</v>
      </c>
      <c r="AY203">
        <f t="shared" si="47"/>
        <v>76.816835779399909</v>
      </c>
      <c r="AZ203">
        <f t="shared" si="47"/>
        <v>77.443251608867527</v>
      </c>
      <c r="BA203">
        <f t="shared" si="47"/>
        <v>74.849766825321055</v>
      </c>
      <c r="BB203">
        <f t="shared" si="47"/>
        <v>81.813059821237232</v>
      </c>
      <c r="BC203">
        <f t="shared" si="47"/>
        <v>82.371531781453427</v>
      </c>
      <c r="BD203">
        <f t="shared" si="6"/>
        <v>1.1109512084131579</v>
      </c>
    </row>
    <row r="204" spans="1:56" x14ac:dyDescent="0.2">
      <c r="A204">
        <f>VLOOKUP(C204,SelectCntr!$A$2:$C$52,3,0)</f>
        <v>3</v>
      </c>
      <c r="B204" t="str">
        <f t="shared" si="43"/>
        <v>Malawi</v>
      </c>
      <c r="C204">
        <f t="shared" si="43"/>
        <v>130</v>
      </c>
      <c r="D204" t="str">
        <f t="shared" si="43"/>
        <v>Malawi</v>
      </c>
      <c r="F204" s="72" t="s">
        <v>603</v>
      </c>
      <c r="G204">
        <f t="shared" ref="G204:AV204" si="48">G84*1000/G24</f>
        <v>132.62997823736347</v>
      </c>
      <c r="H204">
        <f t="shared" si="48"/>
        <v>140.31631409755144</v>
      </c>
      <c r="I204">
        <f t="shared" si="48"/>
        <v>134.7241440838894</v>
      </c>
      <c r="J204">
        <f t="shared" si="48"/>
        <v>143.16393331222497</v>
      </c>
      <c r="K204">
        <f t="shared" si="48"/>
        <v>141.12087188693252</v>
      </c>
      <c r="L204">
        <f t="shared" si="48"/>
        <v>142.26820514529641</v>
      </c>
      <c r="M204">
        <f t="shared" si="48"/>
        <v>168.6884634900708</v>
      </c>
      <c r="N204">
        <f t="shared" si="48"/>
        <v>152.85059123283969</v>
      </c>
      <c r="O204">
        <f t="shared" si="48"/>
        <v>156.66930219769051</v>
      </c>
      <c r="P204">
        <f t="shared" si="48"/>
        <v>155.49934561289561</v>
      </c>
      <c r="Q204">
        <f t="shared" si="48"/>
        <v>176.08834022027594</v>
      </c>
      <c r="R204">
        <f t="shared" si="48"/>
        <v>182.05807790108435</v>
      </c>
      <c r="S204">
        <f t="shared" si="48"/>
        <v>188.1930050693027</v>
      </c>
      <c r="T204">
        <f t="shared" si="48"/>
        <v>189.45541170231786</v>
      </c>
      <c r="U204">
        <f t="shared" si="48"/>
        <v>194.07102381429587</v>
      </c>
      <c r="V204">
        <f t="shared" si="48"/>
        <v>204.7524614778396</v>
      </c>
      <c r="W204">
        <f t="shared" si="48"/>
        <v>222.85052104635113</v>
      </c>
      <c r="X204">
        <f t="shared" si="48"/>
        <v>222.42072387306598</v>
      </c>
      <c r="Y204">
        <f t="shared" si="48"/>
        <v>219.87271971560514</v>
      </c>
      <c r="Z204">
        <f t="shared" si="48"/>
        <v>227.82236167260001</v>
      </c>
      <c r="AA204">
        <f t="shared" si="48"/>
        <v>231.16847009927673</v>
      </c>
      <c r="AB204">
        <f t="shared" si="48"/>
        <v>237.19804951793014</v>
      </c>
      <c r="AC204">
        <f t="shared" si="48"/>
        <v>230.71830134910672</v>
      </c>
      <c r="AD204">
        <f t="shared" si="48"/>
        <v>236.68944440431687</v>
      </c>
      <c r="AE204">
        <f t="shared" si="48"/>
        <v>237.27466725727814</v>
      </c>
      <c r="AF204">
        <f t="shared" si="48"/>
        <v>238.40586729601841</v>
      </c>
      <c r="AG204">
        <f t="shared" si="48"/>
        <v>235.67931813090527</v>
      </c>
      <c r="AH204">
        <f t="shared" si="48"/>
        <v>245.91367549065919</v>
      </c>
      <c r="AI204">
        <f t="shared" si="48"/>
        <v>244.47900924393898</v>
      </c>
      <c r="AJ204">
        <f t="shared" si="48"/>
        <v>244.83722640198928</v>
      </c>
      <c r="AK204">
        <f t="shared" si="48"/>
        <v>259.64849970518731</v>
      </c>
      <c r="AL204">
        <f t="shared" si="48"/>
        <v>219.65575228819446</v>
      </c>
      <c r="AM204">
        <f t="shared" si="48"/>
        <v>279.02709742114735</v>
      </c>
      <c r="AN204">
        <f t="shared" si="48"/>
        <v>239.72533030566041</v>
      </c>
      <c r="AO204">
        <f t="shared" si="48"/>
        <v>271.5006166074956</v>
      </c>
      <c r="AP204">
        <f t="shared" si="48"/>
        <v>310.72954999068884</v>
      </c>
      <c r="AQ204">
        <f t="shared" si="48"/>
        <v>300.20684476361635</v>
      </c>
      <c r="AR204">
        <f t="shared" si="48"/>
        <v>324.83957934578859</v>
      </c>
      <c r="AS204">
        <f t="shared" si="48"/>
        <v>353.96651261206796</v>
      </c>
      <c r="AT204">
        <f t="shared" si="48"/>
        <v>404.90313164177633</v>
      </c>
      <c r="AU204">
        <f t="shared" si="48"/>
        <v>417.03016609492693</v>
      </c>
      <c r="AV204">
        <f t="shared" si="48"/>
        <v>339.72371551199871</v>
      </c>
      <c r="AW204">
        <f t="shared" ref="AW204:BC204" si="49">AW84*1000/AW24</f>
        <v>364.91048456375137</v>
      </c>
      <c r="AX204">
        <f t="shared" si="49"/>
        <v>378.05873944694844</v>
      </c>
      <c r="AY204">
        <f t="shared" si="49"/>
        <v>321.89711746512847</v>
      </c>
      <c r="AZ204">
        <f t="shared" si="49"/>
        <v>417.75516331629979</v>
      </c>
      <c r="BA204">
        <f t="shared" si="49"/>
        <v>525.65129482314205</v>
      </c>
      <c r="BB204">
        <f t="shared" si="49"/>
        <v>483.46478014476492</v>
      </c>
      <c r="BC204">
        <f t="shared" si="49"/>
        <v>461.54438135559269</v>
      </c>
      <c r="BD204">
        <f t="shared" si="6"/>
        <v>2.4786320842325349</v>
      </c>
    </row>
    <row r="205" spans="1:56" x14ac:dyDescent="0.2">
      <c r="A205">
        <f>VLOOKUP(C205,SelectCntr!$A$2:$C$52,3,0)</f>
        <v>1</v>
      </c>
      <c r="B205" t="str">
        <f t="shared" si="43"/>
        <v>Mali</v>
      </c>
      <c r="C205">
        <f t="shared" si="43"/>
        <v>133</v>
      </c>
      <c r="D205" t="str">
        <f t="shared" si="43"/>
        <v>Mali</v>
      </c>
      <c r="F205" s="72" t="s">
        <v>603</v>
      </c>
      <c r="G205">
        <f t="shared" ref="G205:AV205" si="50">G85*1000/G25</f>
        <v>20.40115348045839</v>
      </c>
      <c r="H205">
        <f t="shared" si="50"/>
        <v>21.860143694743602</v>
      </c>
      <c r="I205">
        <f t="shared" si="50"/>
        <v>22.449561810523566</v>
      </c>
      <c r="J205">
        <f t="shared" si="50"/>
        <v>22.890294715753633</v>
      </c>
      <c r="K205">
        <f t="shared" si="50"/>
        <v>24.270838952512666</v>
      </c>
      <c r="L205">
        <f t="shared" si="50"/>
        <v>24.577024728270384</v>
      </c>
      <c r="M205">
        <f t="shared" si="50"/>
        <v>25.937762463402542</v>
      </c>
      <c r="N205">
        <f t="shared" si="50"/>
        <v>25.627395057376315</v>
      </c>
      <c r="O205">
        <f t="shared" si="50"/>
        <v>28.098606983178339</v>
      </c>
      <c r="P205">
        <f t="shared" si="50"/>
        <v>28.401680865634155</v>
      </c>
      <c r="Q205">
        <f t="shared" si="50"/>
        <v>28.121449777621859</v>
      </c>
      <c r="R205">
        <f t="shared" si="50"/>
        <v>25.082253152099451</v>
      </c>
      <c r="S205">
        <f t="shared" si="50"/>
        <v>22.929516252680429</v>
      </c>
      <c r="T205">
        <f t="shared" si="50"/>
        <v>25.984225802904703</v>
      </c>
      <c r="U205">
        <f t="shared" si="50"/>
        <v>29.913592531346481</v>
      </c>
      <c r="V205">
        <f t="shared" si="50"/>
        <v>30.728786313479418</v>
      </c>
      <c r="W205">
        <f t="shared" si="50"/>
        <v>30.608767795249971</v>
      </c>
      <c r="X205">
        <f t="shared" si="50"/>
        <v>33.066828297953904</v>
      </c>
      <c r="Y205">
        <f t="shared" si="50"/>
        <v>33.593275302802333</v>
      </c>
      <c r="Z205">
        <f t="shared" si="50"/>
        <v>33.418156145401738</v>
      </c>
      <c r="AA205">
        <f t="shared" si="50"/>
        <v>36.756214566863314</v>
      </c>
      <c r="AB205">
        <f t="shared" si="50"/>
        <v>38.296285558989361</v>
      </c>
      <c r="AC205">
        <f t="shared" si="50"/>
        <v>37.883379703875335</v>
      </c>
      <c r="AD205">
        <f t="shared" si="50"/>
        <v>34.399859977944409</v>
      </c>
      <c r="AE205">
        <f t="shared" si="50"/>
        <v>37.004498227213141</v>
      </c>
      <c r="AF205">
        <f t="shared" si="50"/>
        <v>40.015527235574758</v>
      </c>
      <c r="AG205">
        <f t="shared" si="50"/>
        <v>38.87725587769841</v>
      </c>
      <c r="AH205">
        <f t="shared" si="50"/>
        <v>44.330054117997335</v>
      </c>
      <c r="AI205">
        <f t="shared" si="50"/>
        <v>44.170026647648804</v>
      </c>
      <c r="AJ205">
        <f t="shared" si="50"/>
        <v>44.299651835115824</v>
      </c>
      <c r="AK205">
        <f t="shared" si="50"/>
        <v>49.074106501750457</v>
      </c>
      <c r="AL205">
        <f t="shared" si="50"/>
        <v>44.235542214635167</v>
      </c>
      <c r="AM205">
        <f t="shared" si="50"/>
        <v>43.934566373141756</v>
      </c>
      <c r="AN205">
        <f t="shared" si="50"/>
        <v>45.899065716450806</v>
      </c>
      <c r="AO205">
        <f t="shared" si="50"/>
        <v>47.296479708900677</v>
      </c>
      <c r="AP205">
        <f t="shared" si="50"/>
        <v>50.547644829992173</v>
      </c>
      <c r="AQ205">
        <f t="shared" si="50"/>
        <v>50.959753490999645</v>
      </c>
      <c r="AR205">
        <f t="shared" si="50"/>
        <v>54.099783380189542</v>
      </c>
      <c r="AS205">
        <f t="shared" si="50"/>
        <v>55.909911795733365</v>
      </c>
      <c r="AT205">
        <f t="shared" si="50"/>
        <v>47.601509033267206</v>
      </c>
      <c r="AU205">
        <f t="shared" si="50"/>
        <v>55.016424786839536</v>
      </c>
      <c r="AV205">
        <f t="shared" si="50"/>
        <v>51.985053878963441</v>
      </c>
      <c r="AW205">
        <f t="shared" ref="AW205:BC205" si="51">AW85*1000/AW25</f>
        <v>61.464539687668285</v>
      </c>
      <c r="AX205">
        <f t="shared" si="51"/>
        <v>57.978300658819535</v>
      </c>
      <c r="AY205">
        <f t="shared" si="51"/>
        <v>62.494705313940159</v>
      </c>
      <c r="AZ205">
        <f t="shared" si="51"/>
        <v>61.497862122871119</v>
      </c>
      <c r="BA205">
        <f t="shared" si="51"/>
        <v>64.047704767206568</v>
      </c>
      <c r="BB205">
        <f t="shared" si="51"/>
        <v>74.048447001831079</v>
      </c>
      <c r="BC205">
        <f t="shared" si="51"/>
        <v>80.454248018270093</v>
      </c>
      <c r="BD205">
        <f t="shared" si="6"/>
        <v>2.4873781995768063</v>
      </c>
    </row>
    <row r="206" spans="1:56" s="6" customFormat="1" x14ac:dyDescent="0.2">
      <c r="A206">
        <f>VLOOKUP(C206,SelectCntr!$A$2:$C$52,3,0)</f>
        <v>1</v>
      </c>
      <c r="B206" s="6" t="str">
        <f t="shared" si="43"/>
        <v>Mauritania</v>
      </c>
      <c r="C206" s="6">
        <f t="shared" si="43"/>
        <v>136</v>
      </c>
      <c r="D206" s="6" t="str">
        <f t="shared" si="43"/>
        <v>Mauritania</v>
      </c>
      <c r="F206" s="72" t="s">
        <v>603</v>
      </c>
      <c r="G206" s="6">
        <f t="shared" ref="G206:AV206" si="52">G86*1000/G26</f>
        <v>6.0047684345713277</v>
      </c>
      <c r="H206" s="6">
        <f t="shared" si="52"/>
        <v>6.1276375593072734</v>
      </c>
      <c r="I206" s="6">
        <f t="shared" si="52"/>
        <v>6.3034825424261927</v>
      </c>
      <c r="J206" s="6">
        <f t="shared" si="52"/>
        <v>6.5018354247786707</v>
      </c>
      <c r="K206" s="6">
        <f t="shared" si="52"/>
        <v>6.7006495253352227</v>
      </c>
      <c r="L206" s="6">
        <f t="shared" si="52"/>
        <v>6.8087725752914015</v>
      </c>
      <c r="M206" s="6">
        <f t="shared" si="52"/>
        <v>6.9395392532020308</v>
      </c>
      <c r="N206" s="6">
        <f t="shared" si="52"/>
        <v>7.1649598555984744</v>
      </c>
      <c r="O206" s="6">
        <f t="shared" si="52"/>
        <v>6.9671867384854869</v>
      </c>
      <c r="P206" s="6">
        <f t="shared" si="52"/>
        <v>6.9618640102624614</v>
      </c>
      <c r="Q206" s="6">
        <f t="shared" si="52"/>
        <v>6.7799333029801483</v>
      </c>
      <c r="R206" s="6">
        <f t="shared" si="52"/>
        <v>6.4466298194077778</v>
      </c>
      <c r="S206" s="6">
        <f t="shared" si="52"/>
        <v>5.6436640091891768</v>
      </c>
      <c r="T206" s="6">
        <f t="shared" si="52"/>
        <v>5.4063572502040564</v>
      </c>
      <c r="U206" s="6">
        <f t="shared" si="52"/>
        <v>5.6039558600448638</v>
      </c>
      <c r="V206" s="6">
        <f t="shared" si="52"/>
        <v>6.1444882522876956</v>
      </c>
      <c r="W206" s="6">
        <f t="shared" si="52"/>
        <v>6.5562727240307535</v>
      </c>
      <c r="X206" s="6">
        <f t="shared" si="52"/>
        <v>6.8976277118780693</v>
      </c>
      <c r="Y206" s="6">
        <f t="shared" si="52"/>
        <v>7.0213338480993306</v>
      </c>
      <c r="Z206" s="6">
        <f t="shared" si="52"/>
        <v>7.3935898612683495</v>
      </c>
      <c r="AA206" s="6">
        <f t="shared" si="52"/>
        <v>7.6517479141780118</v>
      </c>
      <c r="AB206" s="6">
        <f t="shared" si="52"/>
        <v>7.4145193213579024</v>
      </c>
      <c r="AC206" s="6">
        <f t="shared" si="52"/>
        <v>7.0572078468980326</v>
      </c>
      <c r="AD206" s="6">
        <f t="shared" si="52"/>
        <v>6.8191488409523586</v>
      </c>
      <c r="AE206" s="6">
        <f t="shared" si="52"/>
        <v>7.4326121793046438</v>
      </c>
      <c r="AF206" s="6">
        <f t="shared" si="52"/>
        <v>7.55460360515369</v>
      </c>
      <c r="AG206" s="6">
        <f t="shared" si="52"/>
        <v>7.7616599492401086</v>
      </c>
      <c r="AH206" s="6">
        <f t="shared" si="52"/>
        <v>8.0038795777292648</v>
      </c>
      <c r="AI206" s="6">
        <f t="shared" si="52"/>
        <v>8.4490533347029118</v>
      </c>
      <c r="AJ206" s="6">
        <f t="shared" si="52"/>
        <v>8.5663362198865531</v>
      </c>
      <c r="AK206" s="6">
        <f t="shared" si="52"/>
        <v>8.7154254532818101</v>
      </c>
      <c r="AL206" s="6">
        <f t="shared" si="52"/>
        <v>8.4554120661007222</v>
      </c>
      <c r="AM206" s="6">
        <f t="shared" si="52"/>
        <v>8.1935143956907659</v>
      </c>
      <c r="AN206" s="6">
        <f t="shared" si="52"/>
        <v>8.3856338086071638</v>
      </c>
      <c r="AO206" s="6">
        <f t="shared" si="52"/>
        <v>8.7339761459541734</v>
      </c>
      <c r="AP206" s="6">
        <f t="shared" si="52"/>
        <v>9.2870112638183073</v>
      </c>
      <c r="AQ206" s="6">
        <f t="shared" si="52"/>
        <v>9.2068776001201176</v>
      </c>
      <c r="AR206" s="6">
        <f t="shared" si="52"/>
        <v>9.4522720623490422</v>
      </c>
      <c r="AS206" s="6">
        <f t="shared" si="52"/>
        <v>9.6365469894694726</v>
      </c>
      <c r="AT206" s="6">
        <f t="shared" si="52"/>
        <v>9.9190850311413055</v>
      </c>
      <c r="AU206" s="6">
        <f t="shared" si="52"/>
        <v>10.007950830413469</v>
      </c>
      <c r="AV206" s="6">
        <f t="shared" si="52"/>
        <v>10.505923575284399</v>
      </c>
      <c r="AW206" s="6">
        <f t="shared" ref="AW206:BC206" si="53">AW86*1000/AW26</f>
        <v>10.853518430366464</v>
      </c>
      <c r="AX206" s="6">
        <f t="shared" si="53"/>
        <v>10.812602123508931</v>
      </c>
      <c r="AY206" s="6">
        <f t="shared" si="53"/>
        <v>11.22705665733508</v>
      </c>
      <c r="AZ206" s="6">
        <f t="shared" si="53"/>
        <v>11.207045328160623</v>
      </c>
      <c r="BA206" s="6">
        <f t="shared" si="53"/>
        <v>11.312396027533602</v>
      </c>
      <c r="BB206" s="6">
        <f t="shared" si="53"/>
        <v>11.590762785572881</v>
      </c>
      <c r="BC206" s="6">
        <f t="shared" si="53"/>
        <v>11.88170606211091</v>
      </c>
      <c r="BD206">
        <f t="shared" si="6"/>
        <v>1.3894461030261374</v>
      </c>
    </row>
    <row r="207" spans="1:56" x14ac:dyDescent="0.2">
      <c r="A207">
        <f>VLOOKUP(C207,SelectCntr!$A$2:$C$52,3,0)</f>
        <v>3</v>
      </c>
      <c r="B207" t="str">
        <f t="shared" si="43"/>
        <v>Mauritius</v>
      </c>
      <c r="C207">
        <f t="shared" si="43"/>
        <v>137</v>
      </c>
      <c r="D207" t="str">
        <f t="shared" si="43"/>
        <v>Mauritius</v>
      </c>
      <c r="F207" s="72" t="s">
        <v>603</v>
      </c>
      <c r="G207">
        <f t="shared" ref="G207:AV207" si="54">G87*1000/G27</f>
        <v>1884.3226943490795</v>
      </c>
      <c r="H207">
        <f t="shared" si="54"/>
        <v>1734.9978997548085</v>
      </c>
      <c r="I207">
        <f t="shared" si="54"/>
        <v>2178.3393501805053</v>
      </c>
      <c r="J207">
        <f t="shared" si="54"/>
        <v>1684.2283113191609</v>
      </c>
      <c r="K207">
        <f t="shared" si="54"/>
        <v>2225.2098182069813</v>
      </c>
      <c r="L207">
        <f t="shared" si="54"/>
        <v>1862.5992801261266</v>
      </c>
      <c r="M207">
        <f t="shared" si="54"/>
        <v>2237.2557498717783</v>
      </c>
      <c r="N207">
        <f t="shared" si="54"/>
        <v>2057.1047501795424</v>
      </c>
      <c r="O207">
        <f t="shared" si="54"/>
        <v>2292.3809621986043</v>
      </c>
      <c r="P207">
        <f t="shared" si="54"/>
        <v>2015.5398566652696</v>
      </c>
      <c r="Q207">
        <f t="shared" si="54"/>
        <v>2094.9827183654324</v>
      </c>
      <c r="R207">
        <f t="shared" si="54"/>
        <v>2450.5304510624369</v>
      </c>
      <c r="S207">
        <f t="shared" si="54"/>
        <v>2422.6188656947543</v>
      </c>
      <c r="T207">
        <f t="shared" si="54"/>
        <v>2359.3442355365578</v>
      </c>
      <c r="U207">
        <f t="shared" si="54"/>
        <v>1760.3833865814697</v>
      </c>
      <c r="V207">
        <f t="shared" si="54"/>
        <v>2482.4797030151208</v>
      </c>
      <c r="W207">
        <f t="shared" si="54"/>
        <v>2344.4839076560847</v>
      </c>
      <c r="X207">
        <f t="shared" si="54"/>
        <v>2402.4605450498325</v>
      </c>
      <c r="Y207">
        <f t="shared" si="54"/>
        <v>2518.8584968835316</v>
      </c>
      <c r="Z207">
        <f t="shared" si="54"/>
        <v>1921.5802131276694</v>
      </c>
      <c r="AA207">
        <f t="shared" si="54"/>
        <v>2205.046005245847</v>
      </c>
      <c r="AB207">
        <f t="shared" si="54"/>
        <v>2627.8179629381925</v>
      </c>
      <c r="AC207">
        <f t="shared" si="54"/>
        <v>2225.6908745365608</v>
      </c>
      <c r="AD207">
        <f t="shared" si="54"/>
        <v>2164.5807906332097</v>
      </c>
      <c r="AE207">
        <f t="shared" si="54"/>
        <v>2376.9794007684582</v>
      </c>
      <c r="AF207">
        <f t="shared" si="54"/>
        <v>2544.6440562402504</v>
      </c>
      <c r="AG207">
        <f t="shared" si="54"/>
        <v>2644.9393179696431</v>
      </c>
      <c r="AH207">
        <f t="shared" si="54"/>
        <v>2451.4415139071166</v>
      </c>
      <c r="AI207">
        <f t="shared" si="54"/>
        <v>2439.6084544982132</v>
      </c>
      <c r="AJ207">
        <f t="shared" si="54"/>
        <v>2528.1834499899096</v>
      </c>
      <c r="AK207">
        <f t="shared" si="54"/>
        <v>2562.4685865833967</v>
      </c>
      <c r="AL207">
        <f t="shared" si="54"/>
        <v>2686.4968466587434</v>
      </c>
      <c r="AM207">
        <f t="shared" si="54"/>
        <v>2638.7975067093757</v>
      </c>
      <c r="AN207">
        <f t="shared" si="54"/>
        <v>2462.3909249563699</v>
      </c>
      <c r="AO207">
        <f t="shared" si="54"/>
        <v>2679.9637252408179</v>
      </c>
      <c r="AP207">
        <f t="shared" si="54"/>
        <v>2734.7862304973323</v>
      </c>
      <c r="AQ207">
        <f t="shared" si="54"/>
        <v>2918.7065275548421</v>
      </c>
      <c r="AR207">
        <f t="shared" si="54"/>
        <v>2800.3712490663856</v>
      </c>
      <c r="AS207">
        <f t="shared" si="54"/>
        <v>2266.4456444960924</v>
      </c>
      <c r="AT207">
        <f t="shared" si="54"/>
        <v>2761.1414598032507</v>
      </c>
      <c r="AU207">
        <f t="shared" si="54"/>
        <v>3111.8383766544057</v>
      </c>
      <c r="AV207">
        <f t="shared" si="54"/>
        <v>2788.2112120149736</v>
      </c>
      <c r="AW207">
        <f t="shared" ref="AW207:BC207" si="55">AW87*1000/AW27</f>
        <v>2963.4395424836603</v>
      </c>
      <c r="AX207">
        <f t="shared" si="55"/>
        <v>3090.3253227955706</v>
      </c>
      <c r="AY207">
        <f t="shared" si="55"/>
        <v>2998.3069380268776</v>
      </c>
      <c r="AZ207">
        <f t="shared" si="55"/>
        <v>3036.4852210243234</v>
      </c>
      <c r="BA207">
        <f t="shared" si="55"/>
        <v>2940.8831908831908</v>
      </c>
      <c r="BB207">
        <f t="shared" si="55"/>
        <v>3220.988225615713</v>
      </c>
      <c r="BC207">
        <f t="shared" si="55"/>
        <v>3314.1142539349967</v>
      </c>
      <c r="BD207">
        <f t="shared" si="6"/>
        <v>0.99385670847866869</v>
      </c>
    </row>
    <row r="208" spans="1:56" x14ac:dyDescent="0.2">
      <c r="A208">
        <f>VLOOKUP(C208,SelectCntr!$A$2:$C$52,3,0)</f>
        <v>3</v>
      </c>
      <c r="B208" t="str">
        <f t="shared" si="43"/>
        <v>Mozambique</v>
      </c>
      <c r="C208">
        <f t="shared" si="43"/>
        <v>144</v>
      </c>
      <c r="D208" t="str">
        <f t="shared" si="43"/>
        <v>Mozambique</v>
      </c>
      <c r="F208" s="72" t="s">
        <v>603</v>
      </c>
      <c r="G208">
        <f t="shared" ref="G208:AV208" si="56">G88*1000/G28</f>
        <v>20.89917424301154</v>
      </c>
      <c r="H208">
        <f t="shared" si="56"/>
        <v>21.578411190730737</v>
      </c>
      <c r="I208">
        <f t="shared" si="56"/>
        <v>21.859232479119193</v>
      </c>
      <c r="J208">
        <f t="shared" si="56"/>
        <v>22.996812765179968</v>
      </c>
      <c r="K208">
        <f t="shared" si="56"/>
        <v>22.308772865718385</v>
      </c>
      <c r="L208">
        <f t="shared" si="56"/>
        <v>22.714228086134064</v>
      </c>
      <c r="M208">
        <f t="shared" si="56"/>
        <v>23.648077771440569</v>
      </c>
      <c r="N208">
        <f t="shared" si="56"/>
        <v>25.832349534826296</v>
      </c>
      <c r="O208">
        <f t="shared" si="56"/>
        <v>25.806162474396764</v>
      </c>
      <c r="P208">
        <f t="shared" si="56"/>
        <v>27.071324199778008</v>
      </c>
      <c r="Q208">
        <f t="shared" si="56"/>
        <v>27.924699223890986</v>
      </c>
      <c r="R208">
        <f t="shared" si="56"/>
        <v>28.881852405397208</v>
      </c>
      <c r="S208">
        <f t="shared" si="56"/>
        <v>29.896207801132793</v>
      </c>
      <c r="T208">
        <f t="shared" si="56"/>
        <v>28.980106811750346</v>
      </c>
      <c r="U208">
        <f t="shared" si="56"/>
        <v>26.952072547352916</v>
      </c>
      <c r="V208">
        <f t="shared" si="56"/>
        <v>25.459623505973138</v>
      </c>
      <c r="W208">
        <f t="shared" si="56"/>
        <v>24.91353757831186</v>
      </c>
      <c r="X208">
        <f t="shared" si="56"/>
        <v>24.465607880146528</v>
      </c>
      <c r="Y208">
        <f t="shared" si="56"/>
        <v>24.408550325545409</v>
      </c>
      <c r="Z208">
        <f t="shared" si="56"/>
        <v>25.230563731949751</v>
      </c>
      <c r="AA208">
        <f t="shared" si="56"/>
        <v>25.464196808505019</v>
      </c>
      <c r="AB208">
        <f t="shared" si="56"/>
        <v>24.459213572050949</v>
      </c>
      <c r="AC208">
        <f t="shared" si="56"/>
        <v>23.082451578712895</v>
      </c>
      <c r="AD208">
        <f t="shared" si="56"/>
        <v>22.517000123522092</v>
      </c>
      <c r="AE208">
        <f t="shared" si="56"/>
        <v>22.322360201256163</v>
      </c>
      <c r="AF208">
        <f t="shared" si="56"/>
        <v>22.711887573678311</v>
      </c>
      <c r="AG208">
        <f t="shared" si="56"/>
        <v>22.436700669033574</v>
      </c>
      <c r="AH208">
        <f t="shared" si="56"/>
        <v>22.490461405216323</v>
      </c>
      <c r="AI208">
        <f t="shared" si="56"/>
        <v>23.124927889506797</v>
      </c>
      <c r="AJ208">
        <f t="shared" si="56"/>
        <v>24.418584580345936</v>
      </c>
      <c r="AK208">
        <f t="shared" si="56"/>
        <v>21.826611369003377</v>
      </c>
      <c r="AL208">
        <f t="shared" si="56"/>
        <v>19.370459436122612</v>
      </c>
      <c r="AM208">
        <f t="shared" si="56"/>
        <v>21.977700453747453</v>
      </c>
      <c r="AN208">
        <f t="shared" si="56"/>
        <v>21.553963361599912</v>
      </c>
      <c r="AO208">
        <f t="shared" si="56"/>
        <v>29.042624467577976</v>
      </c>
      <c r="AP208">
        <f t="shared" si="56"/>
        <v>32.271499636947667</v>
      </c>
      <c r="AQ208">
        <f t="shared" si="56"/>
        <v>34.232517618174079</v>
      </c>
      <c r="AR208">
        <f t="shared" si="56"/>
        <v>36.180540465803304</v>
      </c>
      <c r="AS208">
        <f t="shared" si="56"/>
        <v>36.770163619888969</v>
      </c>
      <c r="AT208">
        <f t="shared" si="56"/>
        <v>34.204116638043097</v>
      </c>
      <c r="AU208">
        <f t="shared" si="56"/>
        <v>36.633505613195744</v>
      </c>
      <c r="AV208">
        <f t="shared" si="56"/>
        <v>36.733163747590062</v>
      </c>
      <c r="AW208">
        <f t="shared" ref="AW208:BC208" si="57">AW88*1000/AW28</f>
        <v>37.956904809082545</v>
      </c>
      <c r="AX208">
        <f t="shared" si="57"/>
        <v>39.406300894498713</v>
      </c>
      <c r="AY208">
        <f t="shared" si="57"/>
        <v>41.14418135118391</v>
      </c>
      <c r="AZ208">
        <f t="shared" si="57"/>
        <v>41.916891945631242</v>
      </c>
      <c r="BA208">
        <f t="shared" si="57"/>
        <v>39.393066720991257</v>
      </c>
      <c r="BB208">
        <f t="shared" si="57"/>
        <v>41.115475576766926</v>
      </c>
      <c r="BC208">
        <f t="shared" si="57"/>
        <v>40.88824103490419</v>
      </c>
      <c r="BD208">
        <f t="shared" si="6"/>
        <v>1.1030360116230042</v>
      </c>
    </row>
    <row r="209" spans="1:56" x14ac:dyDescent="0.2">
      <c r="A209">
        <f>VLOOKUP(C209,SelectCntr!$A$2:$C$52,3,0)</f>
        <v>3</v>
      </c>
      <c r="B209" t="str">
        <f t="shared" si="43"/>
        <v>Namibia</v>
      </c>
      <c r="C209">
        <f t="shared" si="43"/>
        <v>147</v>
      </c>
      <c r="D209" t="str">
        <f t="shared" si="43"/>
        <v>Namibia</v>
      </c>
      <c r="F209" s="72" t="s">
        <v>603</v>
      </c>
      <c r="G209">
        <f t="shared" ref="G209:AV209" si="58">G89*1000/G29</f>
        <v>7.8725028930098064</v>
      </c>
      <c r="H209">
        <f t="shared" si="58"/>
        <v>6.8497018069997297</v>
      </c>
      <c r="I209">
        <f t="shared" si="58"/>
        <v>8.4659676041870284</v>
      </c>
      <c r="J209">
        <f t="shared" si="58"/>
        <v>8.5173921083382194</v>
      </c>
      <c r="K209">
        <f t="shared" si="58"/>
        <v>8.371226571543561</v>
      </c>
      <c r="L209">
        <f t="shared" si="58"/>
        <v>7.9133345390589573</v>
      </c>
      <c r="M209">
        <f t="shared" si="58"/>
        <v>9.110745421528577</v>
      </c>
      <c r="N209">
        <f t="shared" si="58"/>
        <v>9.5797669855092966</v>
      </c>
      <c r="O209">
        <f t="shared" si="58"/>
        <v>9.3997584889054195</v>
      </c>
      <c r="P209">
        <f t="shared" si="58"/>
        <v>10.166071185339634</v>
      </c>
      <c r="Q209">
        <f t="shared" si="58"/>
        <v>11.03172504091653</v>
      </c>
      <c r="R209">
        <f t="shared" si="58"/>
        <v>12.224520683533299</v>
      </c>
      <c r="S209">
        <f t="shared" si="58"/>
        <v>12.678435848967688</v>
      </c>
      <c r="T209">
        <f t="shared" si="58"/>
        <v>12.981101253197131</v>
      </c>
      <c r="U209">
        <f t="shared" si="58"/>
        <v>8.6994029780428885</v>
      </c>
      <c r="V209">
        <f t="shared" si="58"/>
        <v>9.5898753922618098</v>
      </c>
      <c r="W209">
        <f t="shared" si="58"/>
        <v>9.1340822323575672</v>
      </c>
      <c r="X209">
        <f t="shared" si="58"/>
        <v>9.9339039330561452</v>
      </c>
      <c r="Y209">
        <f t="shared" si="58"/>
        <v>10.336242622127338</v>
      </c>
      <c r="Z209">
        <f t="shared" si="58"/>
        <v>10.945964328504235</v>
      </c>
      <c r="AA209">
        <f t="shared" si="58"/>
        <v>11.216205964753492</v>
      </c>
      <c r="AB209">
        <f t="shared" si="58"/>
        <v>8.7316786106606692</v>
      </c>
      <c r="AC209">
        <f t="shared" si="58"/>
        <v>7.5136501992615292</v>
      </c>
      <c r="AD209">
        <f t="shared" si="58"/>
        <v>7.7621818086733692</v>
      </c>
      <c r="AE209">
        <f t="shared" si="58"/>
        <v>8.3507856827081799</v>
      </c>
      <c r="AF209">
        <f t="shared" si="58"/>
        <v>8.7081764430959527</v>
      </c>
      <c r="AG209">
        <f t="shared" si="58"/>
        <v>9.3763879624906821</v>
      </c>
      <c r="AH209">
        <f t="shared" si="58"/>
        <v>9.4084480483386574</v>
      </c>
      <c r="AI209">
        <f t="shared" si="58"/>
        <v>10.151090280747479</v>
      </c>
      <c r="AJ209">
        <f t="shared" si="58"/>
        <v>9.6704345033193508</v>
      </c>
      <c r="AK209">
        <f t="shared" si="58"/>
        <v>10.314701092944235</v>
      </c>
      <c r="AL209">
        <f t="shared" si="58"/>
        <v>10.253909481350071</v>
      </c>
      <c r="AM209">
        <f t="shared" si="58"/>
        <v>10.525286197283661</v>
      </c>
      <c r="AN209">
        <f t="shared" si="58"/>
        <v>11.179509077865886</v>
      </c>
      <c r="AO209">
        <f t="shared" si="58"/>
        <v>10.694320496513066</v>
      </c>
      <c r="AP209">
        <f t="shared" si="58"/>
        <v>11.653637486736883</v>
      </c>
      <c r="AQ209">
        <f t="shared" si="58"/>
        <v>7.5615557039551335</v>
      </c>
      <c r="AR209">
        <f t="shared" si="58"/>
        <v>10.443363729146935</v>
      </c>
      <c r="AS209">
        <f t="shared" si="58"/>
        <v>10.32666663676914</v>
      </c>
      <c r="AT209">
        <f t="shared" si="58"/>
        <v>10.061132050377788</v>
      </c>
      <c r="AU209">
        <f t="shared" si="58"/>
        <v>10.291730468499722</v>
      </c>
      <c r="AV209">
        <f t="shared" si="58"/>
        <v>10.107860523875472</v>
      </c>
      <c r="AW209">
        <f t="shared" ref="AW209:BC209" si="59">AW89*1000/AW29</f>
        <v>10.548291932214068</v>
      </c>
      <c r="AX209">
        <f t="shared" si="59"/>
        <v>11.248173908470102</v>
      </c>
      <c r="AY209">
        <f t="shared" si="59"/>
        <v>12.338532228694229</v>
      </c>
      <c r="AZ209">
        <f t="shared" si="59"/>
        <v>11.954914635787596</v>
      </c>
      <c r="BA209">
        <f t="shared" si="59"/>
        <v>12.187162660433856</v>
      </c>
      <c r="BB209">
        <f t="shared" si="59"/>
        <v>10.685020867967474</v>
      </c>
      <c r="BC209">
        <f t="shared" si="59"/>
        <v>10.656442464128785</v>
      </c>
      <c r="BD209">
        <f t="shared" si="6"/>
        <v>0.47155934380247455</v>
      </c>
    </row>
    <row r="210" spans="1:56" x14ac:dyDescent="0.2">
      <c r="A210">
        <f>VLOOKUP(C210,SelectCntr!$A$2:$C$52,3,0)</f>
        <v>1</v>
      </c>
      <c r="B210" t="str">
        <f t="shared" si="43"/>
        <v>Niger</v>
      </c>
      <c r="C210">
        <f t="shared" si="43"/>
        <v>158</v>
      </c>
      <c r="D210" t="str">
        <f t="shared" si="43"/>
        <v>Niger</v>
      </c>
      <c r="F210" s="72" t="s">
        <v>603</v>
      </c>
      <c r="G210">
        <f t="shared" ref="G210:AV210" si="60">G90*1000/G30</f>
        <v>25.662177643672472</v>
      </c>
      <c r="H210">
        <f t="shared" si="60"/>
        <v>28.681965855110732</v>
      </c>
      <c r="I210">
        <f t="shared" si="60"/>
        <v>29.99800868231695</v>
      </c>
      <c r="J210">
        <f t="shared" si="60"/>
        <v>30.216604895198774</v>
      </c>
      <c r="K210">
        <f t="shared" si="60"/>
        <v>30.334781408285924</v>
      </c>
      <c r="L210">
        <f t="shared" si="60"/>
        <v>32.016634757809825</v>
      </c>
      <c r="M210">
        <f t="shared" si="60"/>
        <v>34.608789772535076</v>
      </c>
      <c r="N210">
        <f t="shared" si="60"/>
        <v>31.996736245736116</v>
      </c>
      <c r="O210">
        <f t="shared" si="60"/>
        <v>34.05727312577293</v>
      </c>
      <c r="P210">
        <f t="shared" si="60"/>
        <v>32.53078454093081</v>
      </c>
      <c r="Q210">
        <f t="shared" si="60"/>
        <v>32.861652250291115</v>
      </c>
      <c r="R210">
        <f t="shared" si="60"/>
        <v>32.94396998003343</v>
      </c>
      <c r="S210">
        <f t="shared" si="60"/>
        <v>25.348994268355138</v>
      </c>
      <c r="T210">
        <f t="shared" si="60"/>
        <v>29.149636315269266</v>
      </c>
      <c r="U210">
        <f t="shared" si="60"/>
        <v>28.263851589202229</v>
      </c>
      <c r="V210">
        <f t="shared" si="60"/>
        <v>32.197577243391223</v>
      </c>
      <c r="W210">
        <f t="shared" si="60"/>
        <v>37.760194825339958</v>
      </c>
      <c r="X210">
        <f t="shared" si="60"/>
        <v>38.62401339789885</v>
      </c>
      <c r="Y210">
        <f t="shared" si="60"/>
        <v>38.866758064203076</v>
      </c>
      <c r="Z210">
        <f t="shared" si="60"/>
        <v>40.447450830703161</v>
      </c>
      <c r="AA210">
        <f t="shared" si="60"/>
        <v>39.401316801458691</v>
      </c>
      <c r="AB210">
        <f t="shared" si="60"/>
        <v>38.943432650778334</v>
      </c>
      <c r="AC210">
        <f t="shared" si="60"/>
        <v>37.876538025693463</v>
      </c>
      <c r="AD210">
        <f t="shared" si="60"/>
        <v>30.010440597375208</v>
      </c>
      <c r="AE210">
        <f t="shared" si="60"/>
        <v>30.539977080534786</v>
      </c>
      <c r="AF210">
        <f t="shared" si="60"/>
        <v>33.154208031594457</v>
      </c>
      <c r="AG210">
        <f t="shared" si="60"/>
        <v>30.437359860014613</v>
      </c>
      <c r="AH210">
        <f t="shared" si="60"/>
        <v>37.047124229560723</v>
      </c>
      <c r="AI210">
        <f t="shared" si="60"/>
        <v>35.022539774323938</v>
      </c>
      <c r="AJ210">
        <f t="shared" si="60"/>
        <v>34.204276495867902</v>
      </c>
      <c r="AK210">
        <f t="shared" si="60"/>
        <v>37.813006995982143</v>
      </c>
      <c r="AL210">
        <f t="shared" si="60"/>
        <v>36.386714844086882</v>
      </c>
      <c r="AM210">
        <f t="shared" si="60"/>
        <v>34.584154067221597</v>
      </c>
      <c r="AN210">
        <f t="shared" si="60"/>
        <v>42.004638592097628</v>
      </c>
      <c r="AO210">
        <f t="shared" si="60"/>
        <v>36.840345180440757</v>
      </c>
      <c r="AP210">
        <f t="shared" si="60"/>
        <v>45.218836298349615</v>
      </c>
      <c r="AQ210">
        <f t="shared" si="60"/>
        <v>41.06452659492237</v>
      </c>
      <c r="AR210">
        <f t="shared" si="60"/>
        <v>53.901846291105443</v>
      </c>
      <c r="AS210">
        <f t="shared" si="60"/>
        <v>49.004536938771352</v>
      </c>
      <c r="AT210">
        <f t="shared" si="60"/>
        <v>50.005775874438406</v>
      </c>
      <c r="AU210">
        <f t="shared" si="60"/>
        <v>55.398869215746686</v>
      </c>
      <c r="AV210">
        <f t="shared" si="60"/>
        <v>58.665287352292403</v>
      </c>
      <c r="AW210">
        <f t="shared" ref="AW210:BC210" si="61">AW90*1000/AW30</f>
        <v>60.11637250507767</v>
      </c>
      <c r="AX210">
        <f t="shared" si="61"/>
        <v>57.608964172508017</v>
      </c>
      <c r="AY210">
        <f t="shared" si="61"/>
        <v>57.321264526604622</v>
      </c>
      <c r="AZ210">
        <f t="shared" si="61"/>
        <v>59.58481682385635</v>
      </c>
      <c r="BA210">
        <f t="shared" si="61"/>
        <v>62.390712000072583</v>
      </c>
      <c r="BB210">
        <f t="shared" si="61"/>
        <v>70.961014665860077</v>
      </c>
      <c r="BC210">
        <f t="shared" si="61"/>
        <v>68.558668468258531</v>
      </c>
      <c r="BD210">
        <f t="shared" si="6"/>
        <v>1.6225090145887577</v>
      </c>
    </row>
    <row r="211" spans="1:56" x14ac:dyDescent="0.2">
      <c r="A211">
        <f>VLOOKUP(C211,SelectCntr!$A$2:$C$52,3,0)</f>
        <v>1</v>
      </c>
      <c r="B211" t="str">
        <f t="shared" si="43"/>
        <v>Nigeria</v>
      </c>
      <c r="C211">
        <f t="shared" si="43"/>
        <v>159</v>
      </c>
      <c r="D211" t="str">
        <f t="shared" si="43"/>
        <v>Nigeria</v>
      </c>
      <c r="F211" s="72" t="s">
        <v>603</v>
      </c>
      <c r="G211">
        <f t="shared" ref="G211:AV211" si="62">G91*1000/G31</f>
        <v>127.42895642462969</v>
      </c>
      <c r="H211">
        <f t="shared" si="62"/>
        <v>131.76508678799283</v>
      </c>
      <c r="I211">
        <f t="shared" si="62"/>
        <v>134.51879522719008</v>
      </c>
      <c r="J211">
        <f t="shared" si="62"/>
        <v>137.69604580893548</v>
      </c>
      <c r="K211">
        <f t="shared" si="62"/>
        <v>140.60727689060997</v>
      </c>
      <c r="L211">
        <f t="shared" si="62"/>
        <v>141.09037997588689</v>
      </c>
      <c r="M211">
        <f t="shared" si="62"/>
        <v>145.22902807406527</v>
      </c>
      <c r="N211">
        <f t="shared" si="62"/>
        <v>147.93678562763333</v>
      </c>
      <c r="O211">
        <f t="shared" si="62"/>
        <v>155.35944623530011</v>
      </c>
      <c r="P211">
        <f t="shared" si="62"/>
        <v>173.72468237300703</v>
      </c>
      <c r="Q211">
        <f t="shared" si="62"/>
        <v>158.94276795005203</v>
      </c>
      <c r="R211">
        <f t="shared" si="62"/>
        <v>149.33576068103164</v>
      </c>
      <c r="S211">
        <f t="shared" si="62"/>
        <v>145.13543873997421</v>
      </c>
      <c r="T211">
        <f t="shared" si="62"/>
        <v>168.04861672749891</v>
      </c>
      <c r="U211">
        <f t="shared" si="62"/>
        <v>167.59699481122061</v>
      </c>
      <c r="V211">
        <f t="shared" si="62"/>
        <v>157.5035934010335</v>
      </c>
      <c r="W211">
        <f t="shared" si="62"/>
        <v>164.30972659746791</v>
      </c>
      <c r="X211">
        <f t="shared" si="62"/>
        <v>164.63671665636042</v>
      </c>
      <c r="Y211">
        <f t="shared" si="62"/>
        <v>169.30268018276709</v>
      </c>
      <c r="Z211">
        <f t="shared" si="62"/>
        <v>174.27804943169349</v>
      </c>
      <c r="AA211">
        <f t="shared" si="62"/>
        <v>181.26396590020892</v>
      </c>
      <c r="AB211">
        <f t="shared" si="62"/>
        <v>184.02696556731618</v>
      </c>
      <c r="AC211">
        <f t="shared" si="62"/>
        <v>186.99940498855435</v>
      </c>
      <c r="AD211">
        <f t="shared" si="62"/>
        <v>186.40305790723619</v>
      </c>
      <c r="AE211">
        <f t="shared" si="62"/>
        <v>195.44461246119261</v>
      </c>
      <c r="AF211">
        <f t="shared" si="62"/>
        <v>194.06814383184371</v>
      </c>
      <c r="AG211">
        <f t="shared" si="62"/>
        <v>196.77750228778362</v>
      </c>
      <c r="AH211">
        <f t="shared" si="62"/>
        <v>225.85685976987142</v>
      </c>
      <c r="AI211">
        <f t="shared" si="62"/>
        <v>237.07197446327751</v>
      </c>
      <c r="AJ211">
        <f t="shared" si="62"/>
        <v>246.65487121049532</v>
      </c>
      <c r="AK211">
        <f t="shared" si="62"/>
        <v>265.85329266311317</v>
      </c>
      <c r="AL211">
        <f t="shared" si="62"/>
        <v>281.54378883874961</v>
      </c>
      <c r="AM211">
        <f t="shared" si="62"/>
        <v>292.78495234056606</v>
      </c>
      <c r="AN211">
        <f t="shared" si="62"/>
        <v>296.2902331653309</v>
      </c>
      <c r="AO211">
        <f t="shared" si="62"/>
        <v>296.78625490839556</v>
      </c>
      <c r="AP211">
        <f t="shared" si="62"/>
        <v>306.96158840042136</v>
      </c>
      <c r="AQ211">
        <f t="shared" si="62"/>
        <v>321.0180120836049</v>
      </c>
      <c r="AR211">
        <f t="shared" si="62"/>
        <v>328.143709188961</v>
      </c>
      <c r="AS211">
        <f t="shared" si="62"/>
        <v>345.05463349509654</v>
      </c>
      <c r="AT211">
        <f t="shared" si="62"/>
        <v>343.67712161499111</v>
      </c>
      <c r="AU211">
        <f t="shared" si="62"/>
        <v>352.04024487790269</v>
      </c>
      <c r="AV211">
        <f t="shared" si="62"/>
        <v>362.98815766850095</v>
      </c>
      <c r="AW211">
        <f t="shared" ref="AW211:BC211" si="63">AW91*1000/AW31</f>
        <v>380.49635912229678</v>
      </c>
      <c r="AX211">
        <f t="shared" si="63"/>
        <v>401.46006088367409</v>
      </c>
      <c r="AY211">
        <f t="shared" si="63"/>
        <v>413.16764276055534</v>
      </c>
      <c r="AZ211">
        <f t="shared" si="63"/>
        <v>431.31839693633242</v>
      </c>
      <c r="BA211">
        <f t="shared" si="63"/>
        <v>399.0323486444513</v>
      </c>
      <c r="BB211">
        <f t="shared" si="63"/>
        <v>431.3149856973078</v>
      </c>
      <c r="BC211">
        <f t="shared" si="63"/>
        <v>414.7134821903154</v>
      </c>
      <c r="BD211">
        <f t="shared" si="6"/>
        <v>2.7318561337985159</v>
      </c>
    </row>
    <row r="212" spans="1:56" x14ac:dyDescent="0.2">
      <c r="A212">
        <f>VLOOKUP(C212,SelectCntr!$A$2:$C$52,3,0)</f>
        <v>1</v>
      </c>
      <c r="B212" t="str">
        <f t="shared" si="43"/>
        <v>Guinea-Bissau</v>
      </c>
      <c r="C212">
        <f t="shared" si="43"/>
        <v>175</v>
      </c>
      <c r="D212" t="str">
        <f t="shared" si="43"/>
        <v>Guinea-Bissau</v>
      </c>
      <c r="F212" s="72" t="s">
        <v>603</v>
      </c>
      <c r="G212">
        <f t="shared" ref="G212:AV212" si="64">G92*1000/G32</f>
        <v>75.9645032714146</v>
      </c>
      <c r="H212">
        <f t="shared" si="64"/>
        <v>76.073900231688029</v>
      </c>
      <c r="I212">
        <f t="shared" si="64"/>
        <v>74.556962025316452</v>
      </c>
      <c r="J212">
        <f t="shared" si="64"/>
        <v>71.414157151654095</v>
      </c>
      <c r="K212">
        <f t="shared" si="64"/>
        <v>66.808497819816694</v>
      </c>
      <c r="L212">
        <f t="shared" si="64"/>
        <v>64.361436885960401</v>
      </c>
      <c r="M212">
        <f t="shared" si="64"/>
        <v>63.785431551789671</v>
      </c>
      <c r="N212">
        <f t="shared" si="64"/>
        <v>64.498339383640996</v>
      </c>
      <c r="O212">
        <f t="shared" si="64"/>
        <v>62.116907312529108</v>
      </c>
      <c r="P212">
        <f t="shared" si="64"/>
        <v>63.065931505785507</v>
      </c>
      <c r="Q212">
        <f t="shared" si="64"/>
        <v>58.858261550509006</v>
      </c>
      <c r="R212">
        <f t="shared" si="64"/>
        <v>62.861610633307272</v>
      </c>
      <c r="S212">
        <f t="shared" si="64"/>
        <v>61.375702685821359</v>
      </c>
      <c r="T212">
        <f t="shared" si="64"/>
        <v>63.025255239118756</v>
      </c>
      <c r="U212">
        <f t="shared" si="64"/>
        <v>69.169591516690318</v>
      </c>
      <c r="V212">
        <f t="shared" si="64"/>
        <v>75.325746694656203</v>
      </c>
      <c r="W212">
        <f t="shared" si="64"/>
        <v>71.758302787959565</v>
      </c>
      <c r="X212">
        <f t="shared" si="64"/>
        <v>69.668577925891015</v>
      </c>
      <c r="Y212">
        <f t="shared" si="64"/>
        <v>71.797970212986783</v>
      </c>
      <c r="Z212">
        <f t="shared" si="64"/>
        <v>73.642612947101426</v>
      </c>
      <c r="AA212">
        <f t="shared" si="64"/>
        <v>78.629204068990958</v>
      </c>
      <c r="AB212">
        <f t="shared" si="64"/>
        <v>82.834439077051314</v>
      </c>
      <c r="AC212">
        <f t="shared" si="64"/>
        <v>77.447172805478999</v>
      </c>
      <c r="AD212">
        <f t="shared" si="64"/>
        <v>89.799138466694131</v>
      </c>
      <c r="AE212">
        <f t="shared" si="64"/>
        <v>95.229614458457164</v>
      </c>
      <c r="AF212">
        <f t="shared" si="64"/>
        <v>101.44632534178133</v>
      </c>
      <c r="AG212">
        <f t="shared" si="64"/>
        <v>103.30354972039873</v>
      </c>
      <c r="AH212">
        <f t="shared" si="64"/>
        <v>104.03321332727478</v>
      </c>
      <c r="AI212">
        <f t="shared" si="64"/>
        <v>109.99776376807338</v>
      </c>
      <c r="AJ212">
        <f t="shared" si="64"/>
        <v>113.83502408953527</v>
      </c>
      <c r="AK212">
        <f t="shared" si="64"/>
        <v>111.2286083610641</v>
      </c>
      <c r="AL212">
        <f t="shared" si="64"/>
        <v>115.61755815657658</v>
      </c>
      <c r="AM212">
        <f t="shared" si="64"/>
        <v>120.7762865666174</v>
      </c>
      <c r="AN212">
        <f t="shared" si="64"/>
        <v>117.23533918041795</v>
      </c>
      <c r="AO212">
        <f t="shared" si="64"/>
        <v>120.79216208668494</v>
      </c>
      <c r="AP212">
        <f t="shared" si="64"/>
        <v>124.65235632772821</v>
      </c>
      <c r="AQ212">
        <f t="shared" si="64"/>
        <v>129.50463030194706</v>
      </c>
      <c r="AR212">
        <f t="shared" si="64"/>
        <v>133.51288743678768</v>
      </c>
      <c r="AS212">
        <f t="shared" si="64"/>
        <v>136.13902659685246</v>
      </c>
      <c r="AT212">
        <f t="shared" si="64"/>
        <v>138.06048306846026</v>
      </c>
      <c r="AU212">
        <f t="shared" si="64"/>
        <v>144.20408557198934</v>
      </c>
      <c r="AV212">
        <f t="shared" si="64"/>
        <v>144.80591560585128</v>
      </c>
      <c r="AW212">
        <f t="shared" ref="AW212:BC212" si="65">AW92*1000/AW32</f>
        <v>145.31313225119567</v>
      </c>
      <c r="AX212">
        <f t="shared" si="65"/>
        <v>154.9458055482468</v>
      </c>
      <c r="AY212">
        <f t="shared" si="65"/>
        <v>159.39615456628772</v>
      </c>
      <c r="AZ212">
        <f t="shared" si="65"/>
        <v>166.15114984099313</v>
      </c>
      <c r="BA212">
        <f t="shared" si="65"/>
        <v>164.95840677901757</v>
      </c>
      <c r="BB212">
        <f t="shared" si="65"/>
        <v>163.21081909244</v>
      </c>
      <c r="BC212">
        <f t="shared" si="65"/>
        <v>155.11703625483983</v>
      </c>
      <c r="BD212">
        <f t="shared" si="6"/>
        <v>2.2761875798539277</v>
      </c>
    </row>
    <row r="213" spans="1:56" x14ac:dyDescent="0.2">
      <c r="A213">
        <f>VLOOKUP(C213,SelectCntr!$A$2:$C$52,3,0)</f>
        <v>2</v>
      </c>
      <c r="B213" t="str">
        <f t="shared" si="43"/>
        <v>Eritrea</v>
      </c>
      <c r="C213">
        <f t="shared" si="43"/>
        <v>178</v>
      </c>
      <c r="D213" t="str">
        <f t="shared" si="43"/>
        <v>Eritrea</v>
      </c>
      <c r="F213" s="72" t="s">
        <v>603</v>
      </c>
      <c r="G213" t="e">
        <f t="shared" ref="G213:AV213" si="66">G93*1000/G33</f>
        <v>#DIV/0!</v>
      </c>
      <c r="H213" t="e">
        <f t="shared" si="66"/>
        <v>#DIV/0!</v>
      </c>
      <c r="I213" t="e">
        <f t="shared" si="66"/>
        <v>#DIV/0!</v>
      </c>
      <c r="J213" t="e">
        <f t="shared" si="66"/>
        <v>#DIV/0!</v>
      </c>
      <c r="K213" t="e">
        <f t="shared" si="66"/>
        <v>#DIV/0!</v>
      </c>
      <c r="L213" t="e">
        <f t="shared" si="66"/>
        <v>#DIV/0!</v>
      </c>
      <c r="M213" t="e">
        <f t="shared" si="66"/>
        <v>#DIV/0!</v>
      </c>
      <c r="N213" t="e">
        <f t="shared" si="66"/>
        <v>#DIV/0!</v>
      </c>
      <c r="O213" t="e">
        <f t="shared" si="66"/>
        <v>#DIV/0!</v>
      </c>
      <c r="P213" t="e">
        <f t="shared" si="66"/>
        <v>#DIV/0!</v>
      </c>
      <c r="Q213" t="e">
        <f t="shared" si="66"/>
        <v>#DIV/0!</v>
      </c>
      <c r="R213" t="e">
        <f t="shared" si="66"/>
        <v>#DIV/0!</v>
      </c>
      <c r="S213" t="e">
        <f t="shared" si="66"/>
        <v>#DIV/0!</v>
      </c>
      <c r="T213" t="e">
        <f t="shared" si="66"/>
        <v>#DIV/0!</v>
      </c>
      <c r="U213" t="e">
        <f t="shared" si="66"/>
        <v>#DIV/0!</v>
      </c>
      <c r="V213" t="e">
        <f t="shared" si="66"/>
        <v>#DIV/0!</v>
      </c>
      <c r="W213" t="e">
        <f t="shared" si="66"/>
        <v>#DIV/0!</v>
      </c>
      <c r="X213" t="e">
        <f t="shared" si="66"/>
        <v>#DIV/0!</v>
      </c>
      <c r="Y213" t="e">
        <f t="shared" si="66"/>
        <v>#DIV/0!</v>
      </c>
      <c r="Z213" t="e">
        <f t="shared" si="66"/>
        <v>#DIV/0!</v>
      </c>
      <c r="AA213" t="e">
        <f t="shared" si="66"/>
        <v>#DIV/0!</v>
      </c>
      <c r="AB213" t="e">
        <f t="shared" si="66"/>
        <v>#DIV/0!</v>
      </c>
      <c r="AC213" t="e">
        <f t="shared" si="66"/>
        <v>#DIV/0!</v>
      </c>
      <c r="AD213" t="e">
        <f t="shared" si="66"/>
        <v>#DIV/0!</v>
      </c>
      <c r="AE213" t="e">
        <f t="shared" si="66"/>
        <v>#DIV/0!</v>
      </c>
      <c r="AF213" t="e">
        <f t="shared" si="66"/>
        <v>#DIV/0!</v>
      </c>
      <c r="AG213" t="e">
        <f t="shared" si="66"/>
        <v>#DIV/0!</v>
      </c>
      <c r="AH213" t="e">
        <f t="shared" si="66"/>
        <v>#DIV/0!</v>
      </c>
      <c r="AI213" t="e">
        <f t="shared" si="66"/>
        <v>#DIV/0!</v>
      </c>
      <c r="AJ213" t="e">
        <f t="shared" si="66"/>
        <v>#DIV/0!</v>
      </c>
      <c r="AK213" t="e">
        <f t="shared" si="66"/>
        <v>#DIV/0!</v>
      </c>
      <c r="AL213" t="e">
        <f t="shared" si="66"/>
        <v>#DIV/0!</v>
      </c>
      <c r="AM213">
        <f t="shared" si="66"/>
        <v>15.702197455233792</v>
      </c>
      <c r="AN213">
        <f t="shared" si="66"/>
        <v>24.538249684018417</v>
      </c>
      <c r="AO213">
        <f t="shared" si="66"/>
        <v>22.744953851109564</v>
      </c>
      <c r="AP213">
        <f t="shared" si="66"/>
        <v>21.775119289318358</v>
      </c>
      <c r="AQ213">
        <f t="shared" si="66"/>
        <v>21.938084884142313</v>
      </c>
      <c r="AR213">
        <f t="shared" si="66"/>
        <v>31.269926673119659</v>
      </c>
      <c r="AS213">
        <f t="shared" si="66"/>
        <v>28.110831765585306</v>
      </c>
      <c r="AT213">
        <f t="shared" si="66"/>
        <v>23.609501486916987</v>
      </c>
      <c r="AU213">
        <f t="shared" si="66"/>
        <v>26.054304912609432</v>
      </c>
      <c r="AV213">
        <f t="shared" si="66"/>
        <v>21.47744578508831</v>
      </c>
      <c r="AW213">
        <f t="shared" ref="AW213:BC213" si="67">AW93*1000/AW33</f>
        <v>24.446040869298248</v>
      </c>
      <c r="AX213">
        <f t="shared" si="67"/>
        <v>25.202001868300613</v>
      </c>
      <c r="AY213">
        <f t="shared" si="67"/>
        <v>31.088946278404183</v>
      </c>
      <c r="AZ213">
        <f t="shared" si="67"/>
        <v>31.236649262144248</v>
      </c>
      <c r="BA213">
        <f t="shared" si="67"/>
        <v>34.272232019383679</v>
      </c>
      <c r="BB213">
        <f t="shared" si="67"/>
        <v>23.640764968729744</v>
      </c>
      <c r="BC213">
        <f t="shared" si="67"/>
        <v>29.204982656154598</v>
      </c>
      <c r="BD213" t="e">
        <f t="shared" si="6"/>
        <v>#VALUE!</v>
      </c>
    </row>
    <row r="214" spans="1:56" x14ac:dyDescent="0.2">
      <c r="A214">
        <f>VLOOKUP(C214,SelectCntr!$A$2:$C$52,3,0)</f>
        <v>3</v>
      </c>
      <c r="B214" t="str">
        <f t="shared" si="43"/>
        <v>Zimbabwe</v>
      </c>
      <c r="C214">
        <f t="shared" si="43"/>
        <v>181</v>
      </c>
      <c r="D214" t="str">
        <f t="shared" si="43"/>
        <v>Zimbabwe</v>
      </c>
      <c r="F214" s="72" t="s">
        <v>603</v>
      </c>
      <c r="G214">
        <f t="shared" ref="G214:AV214" si="68">G94*1000/G34</f>
        <v>67.170710475233534</v>
      </c>
      <c r="H214">
        <f t="shared" si="68"/>
        <v>70.436828709704415</v>
      </c>
      <c r="I214">
        <f t="shared" si="68"/>
        <v>66.101481957252489</v>
      </c>
      <c r="J214">
        <f t="shared" si="68"/>
        <v>75.522274335029081</v>
      </c>
      <c r="K214">
        <f t="shared" si="68"/>
        <v>72.110526341771788</v>
      </c>
      <c r="L214">
        <f t="shared" si="68"/>
        <v>80.345998597717539</v>
      </c>
      <c r="M214">
        <f t="shared" si="68"/>
        <v>81.55724930776033</v>
      </c>
      <c r="N214">
        <f t="shared" si="68"/>
        <v>70.769360599254</v>
      </c>
      <c r="O214">
        <f t="shared" si="68"/>
        <v>94.025028798918925</v>
      </c>
      <c r="P214">
        <f t="shared" si="68"/>
        <v>81.220463865417486</v>
      </c>
      <c r="Q214">
        <f t="shared" si="68"/>
        <v>101.66529026712655</v>
      </c>
      <c r="R214">
        <f t="shared" si="68"/>
        <v>114.62428127375199</v>
      </c>
      <c r="S214">
        <f t="shared" si="68"/>
        <v>98.644754696103291</v>
      </c>
      <c r="T214">
        <f t="shared" si="68"/>
        <v>112.40025265424416</v>
      </c>
      <c r="U214">
        <f t="shared" si="68"/>
        <v>107.88482615757754</v>
      </c>
      <c r="V214">
        <f t="shared" si="68"/>
        <v>117.09924971059586</v>
      </c>
      <c r="W214">
        <f t="shared" si="68"/>
        <v>116.78156121803443</v>
      </c>
      <c r="X214">
        <f t="shared" si="68"/>
        <v>114.44979843926953</v>
      </c>
      <c r="Y214">
        <f t="shared" si="68"/>
        <v>107.55900341166449</v>
      </c>
      <c r="Z214">
        <f t="shared" si="68"/>
        <v>106.44188405600624</v>
      </c>
      <c r="AA214">
        <f t="shared" si="68"/>
        <v>113.98174437323459</v>
      </c>
      <c r="AB214">
        <f t="shared" si="68"/>
        <v>104.93231818248582</v>
      </c>
      <c r="AC214">
        <f t="shared" si="68"/>
        <v>92.761436445541008</v>
      </c>
      <c r="AD214">
        <f t="shared" si="68"/>
        <v>108.28544299412765</v>
      </c>
      <c r="AE214">
        <f t="shared" si="68"/>
        <v>132.65138125638353</v>
      </c>
      <c r="AF214">
        <f t="shared" si="68"/>
        <v>127.36145687084279</v>
      </c>
      <c r="AG214">
        <f t="shared" si="68"/>
        <v>111.10160851290306</v>
      </c>
      <c r="AH214">
        <f t="shared" si="68"/>
        <v>133.2229394633099</v>
      </c>
      <c r="AI214">
        <f t="shared" si="68"/>
        <v>127.41067802076195</v>
      </c>
      <c r="AJ214">
        <f t="shared" si="68"/>
        <v>126.72004283060414</v>
      </c>
      <c r="AK214">
        <f t="shared" si="68"/>
        <v>125.35574958142917</v>
      </c>
      <c r="AL214">
        <f t="shared" si="68"/>
        <v>93.922053725196179</v>
      </c>
      <c r="AM214">
        <f t="shared" si="68"/>
        <v>119.03369683253563</v>
      </c>
      <c r="AN214">
        <f t="shared" si="68"/>
        <v>123.3107621043965</v>
      </c>
      <c r="AO214">
        <f t="shared" si="68"/>
        <v>99.902335893346191</v>
      </c>
      <c r="AP214">
        <f t="shared" si="68"/>
        <v>130.74736600169717</v>
      </c>
      <c r="AQ214">
        <f t="shared" si="68"/>
        <v>134.0148474564694</v>
      </c>
      <c r="AR214">
        <f t="shared" si="68"/>
        <v>134.13659225613918</v>
      </c>
      <c r="AS214">
        <f t="shared" si="68"/>
        <v>129.33359631927948</v>
      </c>
      <c r="AT214">
        <f t="shared" si="68"/>
        <v>145.95483378741392</v>
      </c>
      <c r="AU214">
        <f t="shared" si="68"/>
        <v>137.94382079829822</v>
      </c>
      <c r="AV214">
        <f t="shared" si="68"/>
        <v>111.23624126789505</v>
      </c>
      <c r="AW214">
        <f t="shared" ref="AW214:BC214" si="69">AW94*1000/AW34</f>
        <v>111.29322458769909</v>
      </c>
      <c r="AX214">
        <f t="shared" si="69"/>
        <v>114.45222306924531</v>
      </c>
      <c r="AY214">
        <f t="shared" si="69"/>
        <v>96.829538098032359</v>
      </c>
      <c r="AZ214">
        <f t="shared" si="69"/>
        <v>100.48506089613593</v>
      </c>
      <c r="BA214">
        <f t="shared" si="69"/>
        <v>102.0370198427358</v>
      </c>
      <c r="BB214">
        <f t="shared" si="69"/>
        <v>98.765140737521804</v>
      </c>
      <c r="BC214">
        <f t="shared" si="69"/>
        <v>100.91813321540177</v>
      </c>
      <c r="BD214">
        <f t="shared" si="6"/>
        <v>0.88772325321524459</v>
      </c>
    </row>
    <row r="215" spans="1:56" x14ac:dyDescent="0.2">
      <c r="A215">
        <f>VLOOKUP(C215,SelectCntr!$A$2:$C$52,3,0)</f>
        <v>2</v>
      </c>
      <c r="B215" t="str">
        <f t="shared" si="43"/>
        <v>Réunion</v>
      </c>
      <c r="C215">
        <f t="shared" si="43"/>
        <v>182</v>
      </c>
      <c r="D215" t="str">
        <f t="shared" si="43"/>
        <v>Réunion</v>
      </c>
      <c r="F215" s="72" t="s">
        <v>603</v>
      </c>
      <c r="G215">
        <f t="shared" ref="G215:AV215" si="70">G95*1000/G35</f>
        <v>1992.3956557549755</v>
      </c>
      <c r="H215">
        <f t="shared" si="70"/>
        <v>1560.2666564205026</v>
      </c>
      <c r="I215">
        <f t="shared" si="70"/>
        <v>1695.4341816795347</v>
      </c>
      <c r="J215">
        <f t="shared" si="70"/>
        <v>1598.824323022068</v>
      </c>
      <c r="K215">
        <f t="shared" si="70"/>
        <v>1927.8320595917578</v>
      </c>
      <c r="L215">
        <f t="shared" si="70"/>
        <v>1764.8376692353747</v>
      </c>
      <c r="M215">
        <f t="shared" si="70"/>
        <v>1940.6413970543547</v>
      </c>
      <c r="N215">
        <f t="shared" si="70"/>
        <v>2006.3298843578818</v>
      </c>
      <c r="O215">
        <f t="shared" si="70"/>
        <v>2035.6923076923076</v>
      </c>
      <c r="P215">
        <f t="shared" si="70"/>
        <v>1703.7432950922939</v>
      </c>
      <c r="Q215">
        <f t="shared" si="70"/>
        <v>1433.3528762587944</v>
      </c>
      <c r="R215">
        <f t="shared" si="70"/>
        <v>1755.1793790107788</v>
      </c>
      <c r="S215">
        <f t="shared" si="70"/>
        <v>2047.3508333158193</v>
      </c>
      <c r="T215">
        <f t="shared" si="70"/>
        <v>2049.4621816393301</v>
      </c>
      <c r="U215">
        <f t="shared" si="70"/>
        <v>2044.2987980615274</v>
      </c>
      <c r="V215">
        <f t="shared" si="70"/>
        <v>2159.6120111443606</v>
      </c>
      <c r="W215">
        <f t="shared" si="70"/>
        <v>2379.1437506739999</v>
      </c>
      <c r="X215">
        <f t="shared" si="70"/>
        <v>2268.294590314571</v>
      </c>
      <c r="Y215">
        <f t="shared" si="70"/>
        <v>2165.1718845350147</v>
      </c>
      <c r="Z215">
        <f t="shared" si="70"/>
        <v>2012.8171931641637</v>
      </c>
      <c r="AA215">
        <f t="shared" si="70"/>
        <v>2059.1617707459063</v>
      </c>
      <c r="AB215">
        <f t="shared" si="70"/>
        <v>2179.4254911182666</v>
      </c>
      <c r="AC215">
        <f t="shared" si="70"/>
        <v>1892.7787629264183</v>
      </c>
      <c r="AD215">
        <f t="shared" si="70"/>
        <v>2041.642517168098</v>
      </c>
      <c r="AE215">
        <f t="shared" si="70"/>
        <v>1858.0739299610896</v>
      </c>
      <c r="AF215">
        <f t="shared" si="70"/>
        <v>1950.6115670807651</v>
      </c>
      <c r="AG215">
        <f t="shared" si="70"/>
        <v>2091.1470653168071</v>
      </c>
      <c r="AH215">
        <f t="shared" si="70"/>
        <v>2188.7993146808217</v>
      </c>
      <c r="AI215">
        <f t="shared" si="70"/>
        <v>2018.2960960864907</v>
      </c>
      <c r="AJ215">
        <f t="shared" si="70"/>
        <v>2060.7849684312773</v>
      </c>
      <c r="AK215">
        <f t="shared" si="70"/>
        <v>2341.0544754993198</v>
      </c>
      <c r="AL215">
        <f t="shared" si="70"/>
        <v>2401.38549948831</v>
      </c>
      <c r="AM215">
        <f t="shared" si="70"/>
        <v>2517.3958648153744</v>
      </c>
      <c r="AN215">
        <f t="shared" si="70"/>
        <v>2498.0673660960797</v>
      </c>
      <c r="AO215">
        <f t="shared" si="70"/>
        <v>2600.533557989329</v>
      </c>
      <c r="AP215">
        <f t="shared" si="70"/>
        <v>2620.8587694629259</v>
      </c>
      <c r="AQ215">
        <f t="shared" si="70"/>
        <v>2807.8384998733</v>
      </c>
      <c r="AR215">
        <f t="shared" si="70"/>
        <v>2695.1505905343092</v>
      </c>
      <c r="AS215">
        <f t="shared" si="70"/>
        <v>3158.6335288094574</v>
      </c>
      <c r="AT215">
        <f t="shared" si="70"/>
        <v>3243.4842115553815</v>
      </c>
      <c r="AU215">
        <f t="shared" si="70"/>
        <v>3176.7960046100652</v>
      </c>
      <c r="AV215">
        <f t="shared" si="70"/>
        <v>3033.3830446254447</v>
      </c>
      <c r="AW215">
        <f t="shared" ref="AW215:BC215" si="71">AW95*1000/AW35</f>
        <v>3034.450314829558</v>
      </c>
      <c r="AX215">
        <f t="shared" si="71"/>
        <v>3162.8587425722903</v>
      </c>
      <c r="AY215">
        <f t="shared" si="71"/>
        <v>3016.120507399577</v>
      </c>
      <c r="AZ215">
        <f t="shared" si="71"/>
        <v>3005.4720270666826</v>
      </c>
      <c r="BA215">
        <f t="shared" si="71"/>
        <v>2859.1353839127305</v>
      </c>
      <c r="BB215">
        <f t="shared" si="71"/>
        <v>3050.4457190242556</v>
      </c>
      <c r="BC215">
        <f t="shared" si="71"/>
        <v>2995.4825392528423</v>
      </c>
      <c r="BD215">
        <f t="shared" si="6"/>
        <v>1.3376320980880374</v>
      </c>
    </row>
    <row r="216" spans="1:56" x14ac:dyDescent="0.2">
      <c r="A216">
        <f>VLOOKUP(C216,SelectCntr!$A$2:$C$52,3,0)</f>
        <v>2</v>
      </c>
      <c r="B216" t="str">
        <f t="shared" si="43"/>
        <v>Rwanda</v>
      </c>
      <c r="C216">
        <f t="shared" si="43"/>
        <v>184</v>
      </c>
      <c r="D216" t="str">
        <f t="shared" si="43"/>
        <v>Rwanda</v>
      </c>
      <c r="F216" s="72" t="s">
        <v>603</v>
      </c>
      <c r="G216">
        <f t="shared" ref="G216:AV216" si="72">G96*1000/G36</f>
        <v>330.02247813576292</v>
      </c>
      <c r="H216">
        <f t="shared" si="72"/>
        <v>408.14734057158591</v>
      </c>
      <c r="I216">
        <f t="shared" si="72"/>
        <v>323.79005262938728</v>
      </c>
      <c r="J216">
        <f t="shared" si="72"/>
        <v>336.37335056285877</v>
      </c>
      <c r="K216">
        <f t="shared" si="72"/>
        <v>369.61737889684559</v>
      </c>
      <c r="L216">
        <f t="shared" si="72"/>
        <v>370.32043931183989</v>
      </c>
      <c r="M216">
        <f t="shared" si="72"/>
        <v>433.53695284149177</v>
      </c>
      <c r="N216">
        <f t="shared" si="72"/>
        <v>426.60044468412144</v>
      </c>
      <c r="O216">
        <f t="shared" si="72"/>
        <v>451.62843945592903</v>
      </c>
      <c r="P216">
        <f t="shared" si="72"/>
        <v>453.74796781744789</v>
      </c>
      <c r="Q216">
        <f t="shared" si="72"/>
        <v>466.46043143807674</v>
      </c>
      <c r="R216">
        <f t="shared" si="72"/>
        <v>458.61675862026317</v>
      </c>
      <c r="S216">
        <f t="shared" si="72"/>
        <v>474.18276990894492</v>
      </c>
      <c r="T216">
        <f t="shared" si="72"/>
        <v>431.90663729584463</v>
      </c>
      <c r="U216">
        <f t="shared" si="72"/>
        <v>477.87531288568192</v>
      </c>
      <c r="V216">
        <f t="shared" si="72"/>
        <v>493.98089932155926</v>
      </c>
      <c r="W216">
        <f t="shared" si="72"/>
        <v>502.16793992026396</v>
      </c>
      <c r="X216">
        <f t="shared" si="72"/>
        <v>504.52961093257323</v>
      </c>
      <c r="Y216">
        <f t="shared" si="72"/>
        <v>534.34449795974149</v>
      </c>
      <c r="Z216">
        <f t="shared" si="72"/>
        <v>524.43022313238623</v>
      </c>
      <c r="AA216">
        <f t="shared" si="72"/>
        <v>548.2490472896917</v>
      </c>
      <c r="AB216">
        <f t="shared" si="72"/>
        <v>570.70093962630949</v>
      </c>
      <c r="AC216">
        <f t="shared" si="72"/>
        <v>564.2598074001146</v>
      </c>
      <c r="AD216">
        <f t="shared" si="72"/>
        <v>512.15907458081551</v>
      </c>
      <c r="AE216">
        <f t="shared" si="72"/>
        <v>588.08304463905233</v>
      </c>
      <c r="AF216">
        <f t="shared" si="72"/>
        <v>568.38806840005475</v>
      </c>
      <c r="AG216">
        <f t="shared" si="72"/>
        <v>580.36234240741919</v>
      </c>
      <c r="AH216">
        <f t="shared" si="72"/>
        <v>527.63884540602157</v>
      </c>
      <c r="AI216">
        <f t="shared" si="72"/>
        <v>563.2104188151867</v>
      </c>
      <c r="AJ216">
        <f t="shared" si="72"/>
        <v>503.71193881564437</v>
      </c>
      <c r="AK216">
        <f t="shared" si="72"/>
        <v>543.46148841852323</v>
      </c>
      <c r="AL216">
        <f t="shared" si="72"/>
        <v>568.35241307290994</v>
      </c>
      <c r="AM216">
        <f t="shared" si="72"/>
        <v>523.34397966378901</v>
      </c>
      <c r="AN216">
        <f t="shared" si="72"/>
        <v>458.42818543497225</v>
      </c>
      <c r="AO216">
        <f t="shared" si="72"/>
        <v>542.28917049910933</v>
      </c>
      <c r="AP216">
        <f t="shared" si="72"/>
        <v>543.34387583466571</v>
      </c>
      <c r="AQ216">
        <f t="shared" si="72"/>
        <v>507.91434048469733</v>
      </c>
      <c r="AR216">
        <f t="shared" si="72"/>
        <v>557.19367036963001</v>
      </c>
      <c r="AS216">
        <f t="shared" si="72"/>
        <v>573.18682823872211</v>
      </c>
      <c r="AT216">
        <f t="shared" si="72"/>
        <v>588.35022504351855</v>
      </c>
      <c r="AU216">
        <f t="shared" si="72"/>
        <v>560.19253899901753</v>
      </c>
      <c r="AV216">
        <f t="shared" si="72"/>
        <v>688.00272564326667</v>
      </c>
      <c r="AW216">
        <f t="shared" ref="AW216:BC216" si="73">AW96*1000/AW36</f>
        <v>655.66552040316401</v>
      </c>
      <c r="AX216">
        <f t="shared" si="73"/>
        <v>650.76597017879499</v>
      </c>
      <c r="AY216">
        <f t="shared" si="73"/>
        <v>697.92279576467593</v>
      </c>
      <c r="AZ216">
        <f t="shared" si="73"/>
        <v>736.39927489901436</v>
      </c>
      <c r="BA216">
        <f t="shared" si="73"/>
        <v>725.98138191003716</v>
      </c>
      <c r="BB216">
        <f t="shared" si="73"/>
        <v>737.66414732372459</v>
      </c>
      <c r="BC216">
        <f t="shared" si="73"/>
        <v>854.19594171598533</v>
      </c>
      <c r="BD216">
        <f t="shared" si="6"/>
        <v>1.3089874046939842</v>
      </c>
    </row>
    <row r="217" spans="1:56" x14ac:dyDescent="0.2">
      <c r="A217">
        <f>VLOOKUP(C217,SelectCntr!$A$2:$C$52,3,0)</f>
        <v>1</v>
      </c>
      <c r="B217" t="str">
        <f t="shared" si="43"/>
        <v>Sao Tome and Principe</v>
      </c>
      <c r="C217">
        <f t="shared" si="43"/>
        <v>193</v>
      </c>
      <c r="D217" t="str">
        <f t="shared" si="43"/>
        <v>Sao Tome and Principe</v>
      </c>
      <c r="F217" s="72" t="s">
        <v>603</v>
      </c>
      <c r="G217">
        <f t="shared" ref="G217:AV217" si="74">G97*1000/G37</f>
        <v>384.18328220858893</v>
      </c>
      <c r="H217">
        <f t="shared" si="74"/>
        <v>388.46011816838995</v>
      </c>
      <c r="I217">
        <f t="shared" si="74"/>
        <v>346.91358024691357</v>
      </c>
      <c r="J217">
        <f t="shared" si="74"/>
        <v>401.50166852057845</v>
      </c>
      <c r="K217">
        <f t="shared" si="74"/>
        <v>366.96493791088386</v>
      </c>
      <c r="L217">
        <f t="shared" si="74"/>
        <v>394.49975394632247</v>
      </c>
      <c r="M217">
        <f t="shared" si="74"/>
        <v>396.92010455733606</v>
      </c>
      <c r="N217">
        <f t="shared" si="74"/>
        <v>390.96754202494384</v>
      </c>
      <c r="O217">
        <f t="shared" si="74"/>
        <v>356.06161326470533</v>
      </c>
      <c r="P217">
        <f t="shared" si="74"/>
        <v>370.32940990599576</v>
      </c>
      <c r="Q217">
        <f t="shared" si="74"/>
        <v>399.96041955274097</v>
      </c>
      <c r="R217">
        <f t="shared" si="74"/>
        <v>381.68206125425377</v>
      </c>
      <c r="S217">
        <f t="shared" si="74"/>
        <v>399.29632525410477</v>
      </c>
      <c r="T217">
        <f t="shared" si="74"/>
        <v>377.76045219764154</v>
      </c>
      <c r="U217">
        <f t="shared" si="74"/>
        <v>336.78411807504415</v>
      </c>
      <c r="V217">
        <f t="shared" si="74"/>
        <v>328.12863641172117</v>
      </c>
      <c r="W217">
        <f t="shared" si="74"/>
        <v>295.4034134988363</v>
      </c>
      <c r="X217">
        <f t="shared" si="74"/>
        <v>325.54654623832494</v>
      </c>
      <c r="Y217">
        <f t="shared" si="74"/>
        <v>335.56631171345595</v>
      </c>
      <c r="Z217">
        <f t="shared" si="74"/>
        <v>291.77604593929448</v>
      </c>
      <c r="AA217">
        <f t="shared" si="74"/>
        <v>315.80156657963448</v>
      </c>
      <c r="AB217">
        <f t="shared" si="74"/>
        <v>303.71918094442123</v>
      </c>
      <c r="AC217">
        <f t="shared" si="74"/>
        <v>302.0141196013289</v>
      </c>
      <c r="AD217">
        <f t="shared" si="74"/>
        <v>304.29346543996223</v>
      </c>
      <c r="AE217">
        <f t="shared" si="74"/>
        <v>313.96648044692739</v>
      </c>
      <c r="AF217">
        <f t="shared" si="74"/>
        <v>327.111213659437</v>
      </c>
      <c r="AG217">
        <f t="shared" si="74"/>
        <v>319.4736842105263</v>
      </c>
      <c r="AH217">
        <f t="shared" si="74"/>
        <v>325.80477085834673</v>
      </c>
      <c r="AI217">
        <f t="shared" si="74"/>
        <v>311.38065005211786</v>
      </c>
      <c r="AJ217">
        <f t="shared" si="74"/>
        <v>289.31942842345632</v>
      </c>
      <c r="AK217">
        <f t="shared" si="74"/>
        <v>290.91153475660298</v>
      </c>
      <c r="AL217">
        <f t="shared" si="74"/>
        <v>375.26472798487919</v>
      </c>
      <c r="AM217">
        <f t="shared" si="74"/>
        <v>386.05134695353462</v>
      </c>
      <c r="AN217">
        <f t="shared" si="74"/>
        <v>401.87969924812029</v>
      </c>
      <c r="AO217">
        <f t="shared" si="74"/>
        <v>426.66164090966203</v>
      </c>
      <c r="AP217">
        <f t="shared" si="74"/>
        <v>469.54240746138152</v>
      </c>
      <c r="AQ217">
        <f t="shared" si="74"/>
        <v>549.14689770012308</v>
      </c>
      <c r="AR217">
        <f t="shared" si="74"/>
        <v>551.36874504500304</v>
      </c>
      <c r="AS217">
        <f t="shared" si="74"/>
        <v>519.83610822060359</v>
      </c>
      <c r="AT217">
        <f t="shared" si="74"/>
        <v>514.95674175644797</v>
      </c>
      <c r="AU217">
        <f t="shared" si="74"/>
        <v>527.55291719134141</v>
      </c>
      <c r="AV217">
        <f t="shared" si="74"/>
        <v>556.4124125766557</v>
      </c>
      <c r="AW217">
        <f t="shared" ref="AW217:BC217" si="75">AW97*1000/AW37</f>
        <v>511.76384892741379</v>
      </c>
      <c r="AX217">
        <f t="shared" si="75"/>
        <v>513.29924861832706</v>
      </c>
      <c r="AY217">
        <f t="shared" si="75"/>
        <v>600.81861770553155</v>
      </c>
      <c r="AZ217">
        <f t="shared" si="75"/>
        <v>663.42579353731765</v>
      </c>
      <c r="BA217">
        <f t="shared" si="75"/>
        <v>596.84935461256134</v>
      </c>
      <c r="BB217">
        <f t="shared" si="75"/>
        <v>668.39533490065924</v>
      </c>
      <c r="BC217">
        <f t="shared" si="75"/>
        <v>615.85538848133592</v>
      </c>
      <c r="BD217">
        <f t="shared" si="6"/>
        <v>1.0709567693426791</v>
      </c>
    </row>
    <row r="218" spans="1:56" x14ac:dyDescent="0.2">
      <c r="A218">
        <f>VLOOKUP(C218,SelectCntr!$A$2:$C$52,3,0)</f>
        <v>1</v>
      </c>
      <c r="B218" t="str">
        <f t="shared" si="43"/>
        <v>Senegal</v>
      </c>
      <c r="C218">
        <f t="shared" si="43"/>
        <v>195</v>
      </c>
      <c r="D218" t="str">
        <f t="shared" si="43"/>
        <v>Senegal</v>
      </c>
      <c r="F218" s="72" t="s">
        <v>603</v>
      </c>
      <c r="G218">
        <f t="shared" ref="G218:AV218" si="76">G98*1000/G38</f>
        <v>91.515914999355047</v>
      </c>
      <c r="H218">
        <f t="shared" si="76"/>
        <v>92.719002649688719</v>
      </c>
      <c r="I218">
        <f t="shared" si="76"/>
        <v>98.149929893175994</v>
      </c>
      <c r="J218">
        <f t="shared" si="76"/>
        <v>96.070046427569878</v>
      </c>
      <c r="K218">
        <f t="shared" si="76"/>
        <v>101.63411766697025</v>
      </c>
      <c r="L218">
        <f t="shared" si="76"/>
        <v>95.316198178792803</v>
      </c>
      <c r="M218">
        <f t="shared" si="76"/>
        <v>100.75040272730233</v>
      </c>
      <c r="N218">
        <f t="shared" si="76"/>
        <v>85.810834952296389</v>
      </c>
      <c r="O218">
        <f t="shared" si="76"/>
        <v>94.685670683934447</v>
      </c>
      <c r="P218">
        <f t="shared" si="76"/>
        <v>75.933462514017108</v>
      </c>
      <c r="Q218">
        <f t="shared" si="76"/>
        <v>104.761392676366</v>
      </c>
      <c r="R218">
        <f t="shared" si="76"/>
        <v>73.11628809580553</v>
      </c>
      <c r="S218">
        <f t="shared" si="76"/>
        <v>83.839316625403015</v>
      </c>
      <c r="T218">
        <f t="shared" si="76"/>
        <v>104.12291593339455</v>
      </c>
      <c r="U218">
        <f t="shared" si="76"/>
        <v>127.63805319526193</v>
      </c>
      <c r="V218">
        <f t="shared" si="76"/>
        <v>116.6802834324338</v>
      </c>
      <c r="W218">
        <f t="shared" si="76"/>
        <v>75.451420722347748</v>
      </c>
      <c r="X218">
        <f t="shared" si="76"/>
        <v>115.30230766499761</v>
      </c>
      <c r="Y218">
        <f t="shared" si="76"/>
        <v>88.732089624304194</v>
      </c>
      <c r="Z218">
        <f t="shared" si="76"/>
        <v>77.664548344005695</v>
      </c>
      <c r="AA218">
        <f t="shared" si="76"/>
        <v>113.02621287913063</v>
      </c>
      <c r="AB218">
        <f t="shared" si="76"/>
        <v>113.21482958034252</v>
      </c>
      <c r="AC218">
        <f t="shared" si="76"/>
        <v>83.31783676591867</v>
      </c>
      <c r="AD218">
        <f t="shared" si="76"/>
        <v>86.442612413829522</v>
      </c>
      <c r="AE218">
        <f t="shared" si="76"/>
        <v>103.88490439600436</v>
      </c>
      <c r="AF218">
        <f t="shared" si="76"/>
        <v>115.88978127153364</v>
      </c>
      <c r="AG218">
        <f t="shared" si="76"/>
        <v>126.62137300087281</v>
      </c>
      <c r="AH218">
        <f t="shared" si="76"/>
        <v>109.23586860609575</v>
      </c>
      <c r="AI218">
        <f t="shared" si="76"/>
        <v>123.37793032657528</v>
      </c>
      <c r="AJ218">
        <f t="shared" si="76"/>
        <v>111.90851737954415</v>
      </c>
      <c r="AK218">
        <f t="shared" si="76"/>
        <v>118.92349696356339</v>
      </c>
      <c r="AL218">
        <f t="shared" si="76"/>
        <v>107.17594625975042</v>
      </c>
      <c r="AM218">
        <f t="shared" si="76"/>
        <v>117.61284372291912</v>
      </c>
      <c r="AN218">
        <f t="shared" si="76"/>
        <v>113.86560136691421</v>
      </c>
      <c r="AO218">
        <f t="shared" si="76"/>
        <v>127.73546267291975</v>
      </c>
      <c r="AP218">
        <f t="shared" si="76"/>
        <v>117.16753884054786</v>
      </c>
      <c r="AQ218">
        <f t="shared" si="76"/>
        <v>113.71925459346096</v>
      </c>
      <c r="AR218">
        <f t="shared" si="76"/>
        <v>116.66208761787304</v>
      </c>
      <c r="AS218">
        <f t="shared" si="76"/>
        <v>143.31694944222585</v>
      </c>
      <c r="AT218">
        <f t="shared" si="76"/>
        <v>148.53925771903582</v>
      </c>
      <c r="AU218">
        <f t="shared" si="76"/>
        <v>146.88549677265374</v>
      </c>
      <c r="AV218">
        <f t="shared" si="76"/>
        <v>100.66496848368236</v>
      </c>
      <c r="AW218">
        <f t="shared" ref="AW218:BC218" si="77">AW98*1000/AW38</f>
        <v>138.47598763702811</v>
      </c>
      <c r="AX218">
        <f t="shared" si="77"/>
        <v>136.96076856798555</v>
      </c>
      <c r="AY218">
        <f t="shared" si="77"/>
        <v>153.3101641664322</v>
      </c>
      <c r="AZ218">
        <f t="shared" si="77"/>
        <v>145.62884093995902</v>
      </c>
      <c r="BA218">
        <f t="shared" si="77"/>
        <v>133.05404481607653</v>
      </c>
      <c r="BB218">
        <f t="shared" si="77"/>
        <v>171.97284303271022</v>
      </c>
      <c r="BC218">
        <f t="shared" si="77"/>
        <v>175.77507776275021</v>
      </c>
      <c r="BD218">
        <f t="shared" si="6"/>
        <v>1.1199290892513813</v>
      </c>
    </row>
    <row r="219" spans="1:56" x14ac:dyDescent="0.2">
      <c r="A219">
        <f>VLOOKUP(C219,SelectCntr!$A$2:$C$52,3,0)</f>
        <v>2</v>
      </c>
      <c r="B219" t="str">
        <f t="shared" si="43"/>
        <v>Seychelles</v>
      </c>
      <c r="C219">
        <f t="shared" si="43"/>
        <v>196</v>
      </c>
      <c r="D219" t="str">
        <f t="shared" si="43"/>
        <v>Seychelles</v>
      </c>
      <c r="F219" s="72" t="s">
        <v>603</v>
      </c>
      <c r="G219">
        <f t="shared" ref="G219:AV219" si="78">G99*1000/G39</f>
        <v>432.4740823760157</v>
      </c>
      <c r="H219">
        <f t="shared" si="78"/>
        <v>420.73715087361307</v>
      </c>
      <c r="I219">
        <f t="shared" si="78"/>
        <v>460.33761577532118</v>
      </c>
      <c r="J219">
        <f t="shared" si="78"/>
        <v>451.89024390243901</v>
      </c>
      <c r="K219">
        <f t="shared" si="78"/>
        <v>421.26034373010822</v>
      </c>
      <c r="L219">
        <f t="shared" si="78"/>
        <v>413.77252007814195</v>
      </c>
      <c r="M219">
        <f t="shared" si="78"/>
        <v>385.33009419085369</v>
      </c>
      <c r="N219">
        <f t="shared" si="78"/>
        <v>377.41508258024305</v>
      </c>
      <c r="O219">
        <f t="shared" si="78"/>
        <v>441.60725858716785</v>
      </c>
      <c r="P219">
        <f t="shared" si="78"/>
        <v>460.13394430736696</v>
      </c>
      <c r="Q219">
        <f t="shared" si="78"/>
        <v>478.95696282793057</v>
      </c>
      <c r="R219">
        <f t="shared" si="78"/>
        <v>437.58639341306571</v>
      </c>
      <c r="S219">
        <f t="shared" si="78"/>
        <v>476.91558893060773</v>
      </c>
      <c r="T219">
        <f t="shared" si="78"/>
        <v>504.44143330322191</v>
      </c>
      <c r="U219">
        <f t="shared" si="78"/>
        <v>558.07517185965537</v>
      </c>
      <c r="V219">
        <f t="shared" si="78"/>
        <v>567.79121578612353</v>
      </c>
      <c r="W219">
        <f t="shared" si="78"/>
        <v>610.92401599663231</v>
      </c>
      <c r="X219">
        <f t="shared" si="78"/>
        <v>684.85453864402552</v>
      </c>
      <c r="Y219">
        <f t="shared" si="78"/>
        <v>729.92961946797084</v>
      </c>
      <c r="Z219">
        <f t="shared" si="78"/>
        <v>741.43231242172374</v>
      </c>
      <c r="AA219">
        <f t="shared" si="78"/>
        <v>825.30425963488847</v>
      </c>
      <c r="AB219">
        <f t="shared" si="78"/>
        <v>671.65455322787511</v>
      </c>
      <c r="AC219">
        <f t="shared" si="78"/>
        <v>676.62399241346611</v>
      </c>
      <c r="AD219">
        <f t="shared" si="78"/>
        <v>936.92022263450838</v>
      </c>
      <c r="AE219">
        <f t="shared" si="78"/>
        <v>764.22038813294671</v>
      </c>
      <c r="AF219">
        <f t="shared" si="78"/>
        <v>781.72205438066464</v>
      </c>
      <c r="AG219">
        <f t="shared" si="78"/>
        <v>1043.5472496473908</v>
      </c>
      <c r="AH219">
        <f t="shared" si="78"/>
        <v>1244.170096021948</v>
      </c>
      <c r="AI219">
        <f t="shared" si="78"/>
        <v>1502.6375282592314</v>
      </c>
      <c r="AJ219">
        <f t="shared" si="78"/>
        <v>1628.9394354617702</v>
      </c>
      <c r="AK219">
        <f t="shared" si="78"/>
        <v>1274.3991640543366</v>
      </c>
      <c r="AL219">
        <f t="shared" si="78"/>
        <v>1571.106730498451</v>
      </c>
      <c r="AM219">
        <f t="shared" si="78"/>
        <v>1710.6954997077733</v>
      </c>
      <c r="AN219">
        <f t="shared" si="78"/>
        <v>1451.4584240313452</v>
      </c>
      <c r="AO219">
        <f t="shared" si="78"/>
        <v>1449.2395437262358</v>
      </c>
      <c r="AP219">
        <f t="shared" si="78"/>
        <v>1338.7067228430114</v>
      </c>
      <c r="AQ219">
        <f t="shared" si="78"/>
        <v>1511.5050924179554</v>
      </c>
      <c r="AR219">
        <f t="shared" si="78"/>
        <v>1440.4296875</v>
      </c>
      <c r="AS219">
        <f t="shared" si="78"/>
        <v>1534.2494274411827</v>
      </c>
      <c r="AT219">
        <f t="shared" si="78"/>
        <v>1494.4298156775369</v>
      </c>
      <c r="AU219">
        <f t="shared" si="78"/>
        <v>1477.1915906386355</v>
      </c>
      <c r="AV219">
        <f t="shared" si="78"/>
        <v>1343.4363709353672</v>
      </c>
      <c r="AW219">
        <f t="shared" ref="AW219:BC219" si="79">AW99*1000/AW39</f>
        <v>1309.5938787522073</v>
      </c>
      <c r="AX219">
        <f t="shared" si="79"/>
        <v>1157.4314862972594</v>
      </c>
      <c r="AY219">
        <f t="shared" si="79"/>
        <v>859.69738651994498</v>
      </c>
      <c r="AZ219">
        <f t="shared" si="79"/>
        <v>805.27182866556836</v>
      </c>
      <c r="BA219">
        <f t="shared" si="79"/>
        <v>2152.511415525114</v>
      </c>
      <c r="BB219">
        <f t="shared" si="79"/>
        <v>1907.5119409465915</v>
      </c>
      <c r="BC219">
        <f t="shared" si="79"/>
        <v>1996.6555183946489</v>
      </c>
      <c r="BD219">
        <f t="shared" si="6"/>
        <v>3.4517635523743317</v>
      </c>
    </row>
    <row r="220" spans="1:56" x14ac:dyDescent="0.2">
      <c r="A220">
        <f>VLOOKUP(C220,SelectCntr!$A$2:$C$52,3,0)</f>
        <v>1</v>
      </c>
      <c r="B220" t="str">
        <f t="shared" si="43"/>
        <v>Sierra Leone</v>
      </c>
      <c r="C220">
        <f t="shared" si="43"/>
        <v>197</v>
      </c>
      <c r="D220" t="str">
        <f t="shared" si="43"/>
        <v>Sierra Leone</v>
      </c>
      <c r="F220" s="72" t="s">
        <v>603</v>
      </c>
      <c r="G220">
        <f t="shared" ref="G220:AV220" si="80">G100*1000/G40</f>
        <v>92.194081489319515</v>
      </c>
      <c r="H220">
        <f t="shared" si="80"/>
        <v>99.211835559046875</v>
      </c>
      <c r="I220">
        <f t="shared" si="80"/>
        <v>100.30927516172754</v>
      </c>
      <c r="J220">
        <f t="shared" si="80"/>
        <v>107.27778349063563</v>
      </c>
      <c r="K220">
        <f t="shared" si="80"/>
        <v>107.85765816168784</v>
      </c>
      <c r="L220">
        <f t="shared" si="80"/>
        <v>112.95010236441732</v>
      </c>
      <c r="M220">
        <f t="shared" si="80"/>
        <v>111.36992452884853</v>
      </c>
      <c r="N220">
        <f t="shared" si="80"/>
        <v>113.81402604250582</v>
      </c>
      <c r="O220">
        <f t="shared" si="80"/>
        <v>123.82720084328179</v>
      </c>
      <c r="P220">
        <f t="shared" si="80"/>
        <v>118.7092072664652</v>
      </c>
      <c r="Q220">
        <f t="shared" si="80"/>
        <v>118.28862034166826</v>
      </c>
      <c r="R220">
        <f t="shared" si="80"/>
        <v>119.41421533111144</v>
      </c>
      <c r="S220">
        <f t="shared" si="80"/>
        <v>120.18946721385569</v>
      </c>
      <c r="T220">
        <f t="shared" si="80"/>
        <v>120.47097736791962</v>
      </c>
      <c r="U220">
        <f t="shared" si="80"/>
        <v>128.50933142481318</v>
      </c>
      <c r="V220">
        <f t="shared" si="80"/>
        <v>127.64378004204688</v>
      </c>
      <c r="W220">
        <f t="shared" si="80"/>
        <v>131.23331474409403</v>
      </c>
      <c r="X220">
        <f t="shared" si="80"/>
        <v>131.874726063715</v>
      </c>
      <c r="Y220">
        <f t="shared" si="80"/>
        <v>125.99821440495415</v>
      </c>
      <c r="Z220">
        <f t="shared" si="80"/>
        <v>126.93395032209064</v>
      </c>
      <c r="AA220">
        <f t="shared" si="80"/>
        <v>128.0167887185431</v>
      </c>
      <c r="AB220">
        <f t="shared" si="80"/>
        <v>135.0796342593402</v>
      </c>
      <c r="AC220">
        <f t="shared" si="80"/>
        <v>133.07502554886</v>
      </c>
      <c r="AD220">
        <f t="shared" si="80"/>
        <v>141.45464443707777</v>
      </c>
      <c r="AE220">
        <f t="shared" si="80"/>
        <v>136.44830835744409</v>
      </c>
      <c r="AF220">
        <f t="shared" si="80"/>
        <v>147.64384238682126</v>
      </c>
      <c r="AG220">
        <f t="shared" si="80"/>
        <v>143.35913058251688</v>
      </c>
      <c r="AH220">
        <f t="shared" si="80"/>
        <v>145.19057372865785</v>
      </c>
      <c r="AI220">
        <f t="shared" si="80"/>
        <v>148.59950760102814</v>
      </c>
      <c r="AJ220">
        <f t="shared" si="80"/>
        <v>145.65317509311379</v>
      </c>
      <c r="AK220">
        <f t="shared" si="80"/>
        <v>146.33508251578067</v>
      </c>
      <c r="AL220">
        <f t="shared" si="80"/>
        <v>140.98210312228355</v>
      </c>
      <c r="AM220">
        <f t="shared" si="80"/>
        <v>138.18404692508574</v>
      </c>
      <c r="AN220">
        <f t="shared" si="80"/>
        <v>143.40634352319162</v>
      </c>
      <c r="AO220">
        <f t="shared" si="80"/>
        <v>138.54365490730021</v>
      </c>
      <c r="AP220">
        <f t="shared" si="80"/>
        <v>149.53853440271209</v>
      </c>
      <c r="AQ220">
        <f t="shared" si="80"/>
        <v>153.79184174591663</v>
      </c>
      <c r="AR220">
        <f t="shared" si="80"/>
        <v>140.26930795131744</v>
      </c>
      <c r="AS220">
        <f t="shared" si="80"/>
        <v>127.57895100384327</v>
      </c>
      <c r="AT220">
        <f t="shared" si="80"/>
        <v>119.63415702461316</v>
      </c>
      <c r="AU220">
        <f t="shared" si="80"/>
        <v>131.93835685745015</v>
      </c>
      <c r="AV220">
        <f t="shared" si="80"/>
        <v>139.00861928003044</v>
      </c>
      <c r="AW220">
        <f t="shared" ref="AW220:BC220" si="81">AW100*1000/AW40</f>
        <v>149.46587736586781</v>
      </c>
      <c r="AX220">
        <f t="shared" si="81"/>
        <v>160.13464518246559</v>
      </c>
      <c r="AY220">
        <f t="shared" si="81"/>
        <v>176.40730153860207</v>
      </c>
      <c r="AZ220">
        <f t="shared" si="81"/>
        <v>200.90069116896177</v>
      </c>
      <c r="BA220">
        <f t="shared" si="81"/>
        <v>176.10715049087241</v>
      </c>
      <c r="BB220">
        <f t="shared" si="81"/>
        <v>186.86979513728443</v>
      </c>
      <c r="BC220">
        <f t="shared" si="81"/>
        <v>195.06936152311815</v>
      </c>
      <c r="BD220">
        <f t="shared" si="6"/>
        <v>1.0067002033219863</v>
      </c>
    </row>
    <row r="221" spans="1:56" x14ac:dyDescent="0.2">
      <c r="A221">
        <f>VLOOKUP(C221,SelectCntr!$A$2:$C$52,3,0)</f>
        <v>2</v>
      </c>
      <c r="B221" t="str">
        <f t="shared" si="43"/>
        <v>Somalia</v>
      </c>
      <c r="C221">
        <f t="shared" si="43"/>
        <v>201</v>
      </c>
      <c r="D221" t="str">
        <f t="shared" si="43"/>
        <v>Somalia</v>
      </c>
      <c r="F221" s="72" t="s">
        <v>603</v>
      </c>
      <c r="G221">
        <f t="shared" ref="G221:AV221" si="82">G101*1000/G41</f>
        <v>17.087576638324016</v>
      </c>
      <c r="H221">
        <f t="shared" si="82"/>
        <v>17.686990690852216</v>
      </c>
      <c r="I221">
        <f t="shared" si="82"/>
        <v>18.62630517403537</v>
      </c>
      <c r="J221">
        <f t="shared" si="82"/>
        <v>19.350329052315924</v>
      </c>
      <c r="K221">
        <f t="shared" si="82"/>
        <v>19.962374538764273</v>
      </c>
      <c r="L221">
        <f t="shared" si="82"/>
        <v>20.720766606624959</v>
      </c>
      <c r="M221">
        <f t="shared" si="82"/>
        <v>21.602483458282595</v>
      </c>
      <c r="N221">
        <f t="shared" si="82"/>
        <v>22.635246234350213</v>
      </c>
      <c r="O221">
        <f t="shared" si="82"/>
        <v>23.215110705747563</v>
      </c>
      <c r="P221">
        <f t="shared" si="82"/>
        <v>23.889973189364731</v>
      </c>
      <c r="Q221">
        <f t="shared" si="82"/>
        <v>23.754292247855339</v>
      </c>
      <c r="R221">
        <f t="shared" si="82"/>
        <v>25.125868526257459</v>
      </c>
      <c r="S221">
        <f t="shared" si="82"/>
        <v>24.053402632723138</v>
      </c>
      <c r="T221">
        <f t="shared" si="82"/>
        <v>22.983745108063779</v>
      </c>
      <c r="U221">
        <f t="shared" si="82"/>
        <v>25.112754970614954</v>
      </c>
      <c r="V221">
        <f t="shared" si="82"/>
        <v>25.38919255280539</v>
      </c>
      <c r="W221">
        <f t="shared" si="82"/>
        <v>26.779323453678192</v>
      </c>
      <c r="X221">
        <f t="shared" si="82"/>
        <v>27.929133253195893</v>
      </c>
      <c r="Y221">
        <f t="shared" si="82"/>
        <v>28.380321527375575</v>
      </c>
      <c r="Z221">
        <f t="shared" si="82"/>
        <v>29.659242098257703</v>
      </c>
      <c r="AA221">
        <f t="shared" si="82"/>
        <v>30.564492481704079</v>
      </c>
      <c r="AB221">
        <f t="shared" si="82"/>
        <v>31.770909391810285</v>
      </c>
      <c r="AC221">
        <f t="shared" si="82"/>
        <v>30.657112365386865</v>
      </c>
      <c r="AD221">
        <f t="shared" si="82"/>
        <v>30.284434018705365</v>
      </c>
      <c r="AE221">
        <f t="shared" si="82"/>
        <v>32.484291434182325</v>
      </c>
      <c r="AF221">
        <f t="shared" si="82"/>
        <v>32.351178043040058</v>
      </c>
      <c r="AG221">
        <f t="shared" si="82"/>
        <v>34.404421054545125</v>
      </c>
      <c r="AH221">
        <f t="shared" si="82"/>
        <v>35.556830507001912</v>
      </c>
      <c r="AI221">
        <f t="shared" si="82"/>
        <v>35.895418657315894</v>
      </c>
      <c r="AJ221">
        <f t="shared" si="82"/>
        <v>33.368835629376058</v>
      </c>
      <c r="AK221">
        <f t="shared" si="82"/>
        <v>27.516682271991765</v>
      </c>
      <c r="AL221">
        <f t="shared" si="82"/>
        <v>24.624457640018075</v>
      </c>
      <c r="AM221">
        <f t="shared" si="82"/>
        <v>26.996322449684126</v>
      </c>
      <c r="AN221">
        <f t="shared" si="82"/>
        <v>30.293734043181249</v>
      </c>
      <c r="AO221">
        <f t="shared" si="82"/>
        <v>31.386963547064553</v>
      </c>
      <c r="AP221">
        <f t="shared" si="82"/>
        <v>32.186411545028342</v>
      </c>
      <c r="AQ221">
        <f t="shared" si="82"/>
        <v>33.661738366740209</v>
      </c>
      <c r="AR221">
        <f t="shared" si="82"/>
        <v>33.232945640750394</v>
      </c>
      <c r="AS221">
        <f t="shared" si="82"/>
        <v>33.240392069800286</v>
      </c>
      <c r="AT221">
        <f t="shared" si="82"/>
        <v>33.871059451417899</v>
      </c>
      <c r="AU221">
        <f t="shared" si="82"/>
        <v>33.07723316477778</v>
      </c>
      <c r="AV221">
        <f t="shared" si="82"/>
        <v>34.475322908728224</v>
      </c>
      <c r="AW221">
        <f t="shared" ref="AW221:BC221" si="83">AW101*1000/AW41</f>
        <v>34.728072258347339</v>
      </c>
      <c r="AX221">
        <f t="shared" si="83"/>
        <v>35.061002374267915</v>
      </c>
      <c r="AY221">
        <f t="shared" si="83"/>
        <v>36.07409425734572</v>
      </c>
      <c r="AZ221">
        <f t="shared" si="83"/>
        <v>36.967686652370006</v>
      </c>
      <c r="BA221">
        <f t="shared" si="83"/>
        <v>36.590102382801938</v>
      </c>
      <c r="BB221">
        <f t="shared" si="83"/>
        <v>35.297901369906945</v>
      </c>
      <c r="BC221">
        <f t="shared" si="83"/>
        <v>36.356982447493792</v>
      </c>
      <c r="BD221">
        <f t="shared" si="6"/>
        <v>1.3524277498503601</v>
      </c>
    </row>
    <row r="222" spans="1:56" x14ac:dyDescent="0.2">
      <c r="A222">
        <f>VLOOKUP(C222,SelectCntr!$A$2:$C$52,3,0)</f>
        <v>3</v>
      </c>
      <c r="B222" t="str">
        <f t="shared" ref="B222:D238" si="84">B102</f>
        <v>South Africa</v>
      </c>
      <c r="C222">
        <f t="shared" si="84"/>
        <v>202</v>
      </c>
      <c r="D222" t="str">
        <f t="shared" si="84"/>
        <v>South Africa</v>
      </c>
      <c r="F222" s="72" t="s">
        <v>603</v>
      </c>
      <c r="G222">
        <f t="shared" ref="G222:AV222" si="85">G102*1000/G42</f>
        <v>51.524751415804928</v>
      </c>
      <c r="H222">
        <f t="shared" si="85"/>
        <v>52.679686250743387</v>
      </c>
      <c r="I222">
        <f t="shared" si="85"/>
        <v>55.864688734938277</v>
      </c>
      <c r="J222">
        <f t="shared" si="85"/>
        <v>54.812046203159504</v>
      </c>
      <c r="K222">
        <f t="shared" si="85"/>
        <v>58.233441542541712</v>
      </c>
      <c r="L222">
        <f t="shared" si="85"/>
        <v>61.235401731078603</v>
      </c>
      <c r="M222">
        <f t="shared" si="85"/>
        <v>72.11808028165899</v>
      </c>
      <c r="N222">
        <f t="shared" si="85"/>
        <v>64.313786286340502</v>
      </c>
      <c r="O222">
        <f t="shared" si="85"/>
        <v>68.126107149269259</v>
      </c>
      <c r="P222">
        <f t="shared" si="85"/>
        <v>66.758773248236508</v>
      </c>
      <c r="Q222">
        <f t="shared" si="85"/>
        <v>74.162498307021096</v>
      </c>
      <c r="R222">
        <f t="shared" si="85"/>
        <v>79.37305711775052</v>
      </c>
      <c r="S222">
        <f t="shared" si="85"/>
        <v>69.642207607322135</v>
      </c>
      <c r="T222">
        <f t="shared" si="85"/>
        <v>82.752849113022521</v>
      </c>
      <c r="U222">
        <f t="shared" si="85"/>
        <v>81.160270977166988</v>
      </c>
      <c r="V222">
        <f t="shared" si="85"/>
        <v>80.69231749981364</v>
      </c>
      <c r="W222">
        <f t="shared" si="85"/>
        <v>85.433089824942613</v>
      </c>
      <c r="X222">
        <f t="shared" si="85"/>
        <v>89.69650089775125</v>
      </c>
      <c r="Y222">
        <f t="shared" si="85"/>
        <v>88.757566399793788</v>
      </c>
      <c r="Z222">
        <f t="shared" si="85"/>
        <v>92.522021600211886</v>
      </c>
      <c r="AA222">
        <f t="shared" si="85"/>
        <v>100.50974266675323</v>
      </c>
      <c r="AB222">
        <f t="shared" si="85"/>
        <v>92.686847826094208</v>
      </c>
      <c r="AC222">
        <f t="shared" si="85"/>
        <v>82.223931559457199</v>
      </c>
      <c r="AD222">
        <f t="shared" si="85"/>
        <v>88.388388051377888</v>
      </c>
      <c r="AE222">
        <f t="shared" si="85"/>
        <v>93.496717481182955</v>
      </c>
      <c r="AF222">
        <f t="shared" si="85"/>
        <v>91.752964308661163</v>
      </c>
      <c r="AG222">
        <f t="shared" si="85"/>
        <v>95.828745303476964</v>
      </c>
      <c r="AH222">
        <f t="shared" si="85"/>
        <v>96.95418131735677</v>
      </c>
      <c r="AI222">
        <f t="shared" si="85"/>
        <v>102.66383288927265</v>
      </c>
      <c r="AJ222">
        <f t="shared" si="85"/>
        <v>102.01545707283367</v>
      </c>
      <c r="AK222">
        <f t="shared" si="85"/>
        <v>103.8233952878354</v>
      </c>
      <c r="AL222">
        <f t="shared" si="85"/>
        <v>89.638803077465852</v>
      </c>
      <c r="AM222">
        <f t="shared" si="85"/>
        <v>100.10317588285073</v>
      </c>
      <c r="AN222">
        <f t="shared" si="85"/>
        <v>104.8935338593997</v>
      </c>
      <c r="AO222">
        <f t="shared" si="85"/>
        <v>92.180042684130811</v>
      </c>
      <c r="AP222">
        <f t="shared" si="85"/>
        <v>106.08340661054214</v>
      </c>
      <c r="AQ222">
        <f t="shared" si="85"/>
        <v>107.74712594736592</v>
      </c>
      <c r="AR222">
        <f t="shared" si="85"/>
        <v>103.57888468695047</v>
      </c>
      <c r="AS222">
        <f t="shared" si="85"/>
        <v>109.35947158959833</v>
      </c>
      <c r="AT222">
        <f t="shared" si="85"/>
        <v>119.48075562229403</v>
      </c>
      <c r="AU222">
        <f t="shared" si="85"/>
        <v>112.49418483514042</v>
      </c>
      <c r="AV222">
        <f t="shared" si="85"/>
        <v>119.83530627408298</v>
      </c>
      <c r="AW222">
        <f t="shared" ref="AW222:BC222" si="86">AW102*1000/AW42</f>
        <v>119.07195623442645</v>
      </c>
      <c r="AX222">
        <f t="shared" si="86"/>
        <v>122.55126100497131</v>
      </c>
      <c r="AY222">
        <f t="shared" si="86"/>
        <v>128.71612710069641</v>
      </c>
      <c r="AZ222">
        <f t="shared" si="86"/>
        <v>126.66351565673008</v>
      </c>
      <c r="BA222">
        <f t="shared" si="86"/>
        <v>127.41587032798228</v>
      </c>
      <c r="BB222">
        <f t="shared" si="86"/>
        <v>141.28265745510569</v>
      </c>
      <c r="BC222">
        <f t="shared" si="86"/>
        <v>138.69027927978817</v>
      </c>
      <c r="BD222">
        <f t="shared" si="6"/>
        <v>1.7638132440473075</v>
      </c>
    </row>
    <row r="223" spans="1:56" s="64" customFormat="1" x14ac:dyDescent="0.2">
      <c r="A223">
        <f>VLOOKUP(C223,SelectCntr!$A$2:$C$52,3,0)</f>
        <v>0</v>
      </c>
      <c r="B223" s="64" t="str">
        <f t="shared" si="84"/>
        <v>Western Sahara</v>
      </c>
      <c r="C223" s="64">
        <f t="shared" si="84"/>
        <v>205</v>
      </c>
      <c r="D223" s="64" t="str">
        <f t="shared" si="84"/>
        <v>Western Sahara</v>
      </c>
      <c r="F223" s="72" t="s">
        <v>603</v>
      </c>
      <c r="G223" s="64">
        <f t="shared" ref="G223:AV223" si="87">G103*1000/G43</f>
        <v>0.43459999999999999</v>
      </c>
      <c r="H223" s="64">
        <f t="shared" si="87"/>
        <v>0.24859999999999999</v>
      </c>
      <c r="I223" s="64">
        <f t="shared" si="87"/>
        <v>0.24379999999999999</v>
      </c>
      <c r="J223" s="64">
        <f t="shared" si="87"/>
        <v>0.248</v>
      </c>
      <c r="K223" s="64">
        <f t="shared" si="87"/>
        <v>0.2122</v>
      </c>
      <c r="L223" s="64">
        <f t="shared" si="87"/>
        <v>0.36759999999999998</v>
      </c>
      <c r="M223" s="64">
        <f t="shared" si="87"/>
        <v>0.45600000000000002</v>
      </c>
      <c r="N223" s="64">
        <f t="shared" si="87"/>
        <v>0.61306573860324587</v>
      </c>
      <c r="O223" s="64">
        <f t="shared" si="87"/>
        <v>0.77340417406312723</v>
      </c>
      <c r="P223" s="64">
        <f t="shared" si="87"/>
        <v>0.84256071275757682</v>
      </c>
      <c r="Q223" s="64">
        <f t="shared" si="87"/>
        <v>0.86695378512502452</v>
      </c>
      <c r="R223" s="64">
        <f t="shared" si="87"/>
        <v>0.92433748815336447</v>
      </c>
      <c r="S223" s="64">
        <f t="shared" si="87"/>
        <v>0.88154435213787996</v>
      </c>
      <c r="T223" s="64">
        <f t="shared" si="87"/>
        <v>0.8815355393381985</v>
      </c>
      <c r="U223" s="64">
        <f t="shared" si="87"/>
        <v>0.92552234329701089</v>
      </c>
      <c r="V223" s="64">
        <f t="shared" si="87"/>
        <v>0.968690019193858</v>
      </c>
      <c r="W223" s="64">
        <f t="shared" si="87"/>
        <v>1.000459843653158</v>
      </c>
      <c r="X223" s="64">
        <f t="shared" si="87"/>
        <v>1.042782886845262</v>
      </c>
      <c r="Y223" s="64">
        <f t="shared" si="87"/>
        <v>1.0677728908436626</v>
      </c>
      <c r="Z223" s="64">
        <f t="shared" si="87"/>
        <v>1.0711072906463026</v>
      </c>
      <c r="AA223" s="64">
        <f t="shared" si="87"/>
        <v>1.0990944165683785</v>
      </c>
      <c r="AB223" s="64">
        <f t="shared" si="87"/>
        <v>1.0996941406952803</v>
      </c>
      <c r="AC223" s="64">
        <f t="shared" si="87"/>
        <v>1.1276587238125699</v>
      </c>
      <c r="AD223" s="64">
        <f t="shared" si="87"/>
        <v>1.1488485526947065</v>
      </c>
      <c r="AE223" s="64">
        <f t="shared" si="87"/>
        <v>1.1752123938030985</v>
      </c>
      <c r="AF223" s="64">
        <f t="shared" si="87"/>
        <v>1.1967776756086834</v>
      </c>
      <c r="AG223" s="64">
        <f t="shared" si="87"/>
        <v>1.2173669691760285</v>
      </c>
      <c r="AH223" s="64">
        <f t="shared" si="87"/>
        <v>1.2421292502048893</v>
      </c>
      <c r="AI223" s="64">
        <f t="shared" si="87"/>
        <v>1.2602942352282722</v>
      </c>
      <c r="AJ223" s="64">
        <f t="shared" si="87"/>
        <v>1.2814567550820524</v>
      </c>
      <c r="AK223" s="64">
        <f t="shared" si="87"/>
        <v>1.3024185488706777</v>
      </c>
      <c r="AL223" s="64">
        <f t="shared" si="87"/>
        <v>1.3161534501008951</v>
      </c>
      <c r="AM223" s="64">
        <f t="shared" si="87"/>
        <v>1.3291759109352201</v>
      </c>
      <c r="AN223" s="64">
        <f t="shared" si="87"/>
        <v>1.3604650767655313</v>
      </c>
      <c r="AO223" s="64">
        <f t="shared" si="87"/>
        <v>1.3593300287815797</v>
      </c>
      <c r="AP223" s="64">
        <f t="shared" si="87"/>
        <v>1.3970946187376547</v>
      </c>
      <c r="AQ223" s="64">
        <f t="shared" si="87"/>
        <v>1.3910818859552696</v>
      </c>
      <c r="AR223" s="64">
        <f t="shared" si="87"/>
        <v>1.4234862643467752</v>
      </c>
      <c r="AS223" s="64">
        <f t="shared" si="87"/>
        <v>1.4238317943798218</v>
      </c>
      <c r="AT223" s="64">
        <f t="shared" si="87"/>
        <v>1.4272578259305162</v>
      </c>
      <c r="AU223" s="64">
        <f t="shared" si="87"/>
        <v>1.431740955426744</v>
      </c>
      <c r="AV223" s="64">
        <f t="shared" si="87"/>
        <v>1.4316555391196577</v>
      </c>
      <c r="AW223" s="64">
        <f t="shared" ref="AW223:BC223" si="88">AW103*1000/AW43</f>
        <v>1.4915620404456775</v>
      </c>
      <c r="AX223" s="64">
        <f t="shared" si="88"/>
        <v>1.4952523738130934</v>
      </c>
      <c r="AY223" s="64">
        <f t="shared" si="88"/>
        <v>1.4887067759344392</v>
      </c>
      <c r="AZ223" s="64">
        <f t="shared" si="88"/>
        <v>1.4334832583708146</v>
      </c>
      <c r="BA223" s="64">
        <f t="shared" si="88"/>
        <v>1.4552432734977812</v>
      </c>
      <c r="BB223" s="64">
        <f t="shared" si="88"/>
        <v>1.4491305216869879</v>
      </c>
      <c r="BC223" s="64">
        <f t="shared" si="88"/>
        <v>1.4396624917853493</v>
      </c>
      <c r="BD223">
        <f t="shared" si="6"/>
        <v>3.1260911815323755</v>
      </c>
    </row>
    <row r="224" spans="1:56" x14ac:dyDescent="0.2">
      <c r="A224">
        <f>VLOOKUP(C224,SelectCntr!$A$2:$C$52,3,0)</f>
        <v>2</v>
      </c>
      <c r="B224" t="str">
        <f t="shared" si="84"/>
        <v>Sudan</v>
      </c>
      <c r="C224">
        <f t="shared" si="84"/>
        <v>206</v>
      </c>
      <c r="D224" t="str">
        <f t="shared" si="84"/>
        <v>Sudan</v>
      </c>
      <c r="F224" s="72" t="s">
        <v>603</v>
      </c>
      <c r="G224">
        <f t="shared" ref="G224:AV224" si="89">G104*1000/G44</f>
        <v>21.521071097542233</v>
      </c>
      <c r="H224">
        <f t="shared" si="89"/>
        <v>23.164208876661437</v>
      </c>
      <c r="I224">
        <f t="shared" si="89"/>
        <v>23.459083203742296</v>
      </c>
      <c r="J224">
        <f t="shared" si="89"/>
        <v>21.896240765708573</v>
      </c>
      <c r="K224">
        <f t="shared" si="89"/>
        <v>22.700698262864098</v>
      </c>
      <c r="L224">
        <f t="shared" si="89"/>
        <v>23.033483071625373</v>
      </c>
      <c r="M224">
        <f t="shared" si="89"/>
        <v>26.123000861606194</v>
      </c>
      <c r="N224">
        <f t="shared" si="89"/>
        <v>24.486238312589684</v>
      </c>
      <c r="O224">
        <f t="shared" si="89"/>
        <v>26.996975978369484</v>
      </c>
      <c r="P224">
        <f t="shared" si="89"/>
        <v>27.937875055326209</v>
      </c>
      <c r="Q224">
        <f t="shared" si="89"/>
        <v>28.832825105366474</v>
      </c>
      <c r="R224">
        <f t="shared" si="89"/>
        <v>29.01204883230043</v>
      </c>
      <c r="S224">
        <f t="shared" si="89"/>
        <v>28.903007382499354</v>
      </c>
      <c r="T224">
        <f t="shared" si="89"/>
        <v>32.555658909229869</v>
      </c>
      <c r="U224">
        <f t="shared" si="89"/>
        <v>32.540142084801538</v>
      </c>
      <c r="V224">
        <f t="shared" si="89"/>
        <v>31.850098976841803</v>
      </c>
      <c r="W224">
        <f t="shared" si="89"/>
        <v>34.45135871759588</v>
      </c>
      <c r="X224">
        <f t="shared" si="89"/>
        <v>35.748599339942878</v>
      </c>
      <c r="Y224">
        <f t="shared" si="89"/>
        <v>34.555115394186942</v>
      </c>
      <c r="Z224">
        <f t="shared" si="89"/>
        <v>36.302928230786357</v>
      </c>
      <c r="AA224">
        <f t="shared" si="89"/>
        <v>39.880609864550522</v>
      </c>
      <c r="AB224">
        <f t="shared" si="89"/>
        <v>36.628454266269834</v>
      </c>
      <c r="AC224">
        <f t="shared" si="89"/>
        <v>38.215601034871938</v>
      </c>
      <c r="AD224">
        <f t="shared" si="89"/>
        <v>35.003331391461877</v>
      </c>
      <c r="AE224">
        <f t="shared" si="89"/>
        <v>39.53997941139027</v>
      </c>
      <c r="AF224">
        <f t="shared" si="89"/>
        <v>37.368743931797461</v>
      </c>
      <c r="AG224">
        <f t="shared" si="89"/>
        <v>34.883464385825029</v>
      </c>
      <c r="AH224">
        <f t="shared" si="89"/>
        <v>37.429393266439909</v>
      </c>
      <c r="AI224">
        <f t="shared" si="89"/>
        <v>33.150830649155623</v>
      </c>
      <c r="AJ224">
        <f t="shared" si="89"/>
        <v>33.514003045966795</v>
      </c>
      <c r="AK224">
        <f t="shared" si="89"/>
        <v>38.675198000321828</v>
      </c>
      <c r="AL224">
        <f t="shared" si="89"/>
        <v>41.204695200358422</v>
      </c>
      <c r="AM224">
        <f t="shared" si="89"/>
        <v>39.015210836424842</v>
      </c>
      <c r="AN224">
        <f t="shared" si="89"/>
        <v>43.479361892272529</v>
      </c>
      <c r="AO224">
        <f t="shared" si="89"/>
        <v>45.313954614731855</v>
      </c>
      <c r="AP224">
        <f t="shared" si="89"/>
        <v>48.950222804801413</v>
      </c>
      <c r="AQ224">
        <f t="shared" si="89"/>
        <v>48.361710414881841</v>
      </c>
      <c r="AR224">
        <f t="shared" si="89"/>
        <v>50.416893399264595</v>
      </c>
      <c r="AS224">
        <f t="shared" si="89"/>
        <v>51.091539478339897</v>
      </c>
      <c r="AT224">
        <f t="shared" si="89"/>
        <v>53.169189769030858</v>
      </c>
      <c r="AU224">
        <f t="shared" si="89"/>
        <v>57.951281946625564</v>
      </c>
      <c r="AV224">
        <f t="shared" si="89"/>
        <v>58.461760341622096</v>
      </c>
      <c r="AW224">
        <f t="shared" ref="AW224:BC224" si="90">AW104*1000/AW44</f>
        <v>61.841834850042453</v>
      </c>
      <c r="AX224">
        <f t="shared" si="90"/>
        <v>61.638921815876593</v>
      </c>
      <c r="AY224">
        <f t="shared" si="90"/>
        <v>61.422499150155105</v>
      </c>
      <c r="AZ224">
        <f t="shared" si="90"/>
        <v>62.180182666214151</v>
      </c>
      <c r="BA224">
        <f t="shared" si="90"/>
        <v>63.534266029262213</v>
      </c>
      <c r="BB224">
        <f t="shared" si="90"/>
        <v>61.713284212717411</v>
      </c>
      <c r="BC224">
        <f t="shared" si="90"/>
        <v>63.04605439928843</v>
      </c>
      <c r="BD224">
        <f t="shared" si="6"/>
        <v>2.2327797537940786</v>
      </c>
    </row>
    <row r="225" spans="1:56" x14ac:dyDescent="0.2">
      <c r="A225">
        <f>VLOOKUP(C225,SelectCntr!$A$2:$C$52,3,0)</f>
        <v>3</v>
      </c>
      <c r="B225" t="str">
        <f t="shared" si="84"/>
        <v>Swaziland</v>
      </c>
      <c r="C225">
        <f t="shared" si="84"/>
        <v>209</v>
      </c>
      <c r="D225" t="str">
        <f t="shared" si="84"/>
        <v>Swaziland</v>
      </c>
      <c r="F225" s="72" t="s">
        <v>603</v>
      </c>
      <c r="G225">
        <f t="shared" ref="G225:AV225" si="91">G105*1000/G45</f>
        <v>65.814195573168078</v>
      </c>
      <c r="H225">
        <f t="shared" si="91"/>
        <v>67.311459552058537</v>
      </c>
      <c r="I225">
        <f t="shared" si="91"/>
        <v>72.978115950505511</v>
      </c>
      <c r="J225">
        <f t="shared" si="91"/>
        <v>70.222605605345478</v>
      </c>
      <c r="K225">
        <f t="shared" si="91"/>
        <v>68.597034103338771</v>
      </c>
      <c r="L225">
        <f t="shared" si="91"/>
        <v>79.764698301553466</v>
      </c>
      <c r="M225">
        <f t="shared" si="91"/>
        <v>87.086999048535361</v>
      </c>
      <c r="N225">
        <f t="shared" si="91"/>
        <v>83.237611363935144</v>
      </c>
      <c r="O225">
        <f t="shared" si="91"/>
        <v>85.674114496300817</v>
      </c>
      <c r="P225">
        <f t="shared" si="91"/>
        <v>97.237709206402897</v>
      </c>
      <c r="Q225">
        <f t="shared" si="91"/>
        <v>101.7750119960797</v>
      </c>
      <c r="R225">
        <f t="shared" si="91"/>
        <v>110.52768563616573</v>
      </c>
      <c r="S225">
        <f t="shared" si="91"/>
        <v>107.28420519377458</v>
      </c>
      <c r="T225">
        <f t="shared" si="91"/>
        <v>118.97806425495192</v>
      </c>
      <c r="U225">
        <f t="shared" si="91"/>
        <v>139.26380559573914</v>
      </c>
      <c r="V225">
        <f t="shared" si="91"/>
        <v>135.88955640801004</v>
      </c>
      <c r="W225">
        <f t="shared" si="91"/>
        <v>126.78436560751348</v>
      </c>
      <c r="X225">
        <f t="shared" si="91"/>
        <v>148.74641185688424</v>
      </c>
      <c r="Y225">
        <f t="shared" si="91"/>
        <v>148.2140594097429</v>
      </c>
      <c r="Z225">
        <f t="shared" si="91"/>
        <v>174.75540970807847</v>
      </c>
      <c r="AA225">
        <f t="shared" si="91"/>
        <v>182.77634199174736</v>
      </c>
      <c r="AB225">
        <f t="shared" si="91"/>
        <v>178.11979599320185</v>
      </c>
      <c r="AC225">
        <f t="shared" si="91"/>
        <v>179.74170101940234</v>
      </c>
      <c r="AD225">
        <f t="shared" si="91"/>
        <v>195.52130222165911</v>
      </c>
      <c r="AE225">
        <f t="shared" si="91"/>
        <v>194.56687340392389</v>
      </c>
      <c r="AF225">
        <f t="shared" si="91"/>
        <v>204.71831747527511</v>
      </c>
      <c r="AG225">
        <f t="shared" si="91"/>
        <v>204.54714288809581</v>
      </c>
      <c r="AH225">
        <f t="shared" si="91"/>
        <v>202.83564059782682</v>
      </c>
      <c r="AI225">
        <f t="shared" si="91"/>
        <v>210.80098366554103</v>
      </c>
      <c r="AJ225">
        <f t="shared" si="91"/>
        <v>220.42197278107085</v>
      </c>
      <c r="AK225">
        <f t="shared" si="91"/>
        <v>234.77726285519441</v>
      </c>
      <c r="AL225">
        <f t="shared" si="91"/>
        <v>224.27701108233654</v>
      </c>
      <c r="AM225">
        <f t="shared" si="91"/>
        <v>214.67286380689634</v>
      </c>
      <c r="AN225">
        <f t="shared" si="91"/>
        <v>213.39932367214973</v>
      </c>
      <c r="AO225">
        <f t="shared" si="91"/>
        <v>198.5943577955251</v>
      </c>
      <c r="AP225">
        <f t="shared" si="91"/>
        <v>210.22155657871585</v>
      </c>
      <c r="AQ225">
        <f t="shared" si="91"/>
        <v>206.505630746978</v>
      </c>
      <c r="AR225">
        <f t="shared" si="91"/>
        <v>204.44686909545732</v>
      </c>
      <c r="AS225">
        <f t="shared" si="91"/>
        <v>217.78442745588325</v>
      </c>
      <c r="AT225">
        <f t="shared" si="91"/>
        <v>207.30796362968618</v>
      </c>
      <c r="AU225">
        <f t="shared" si="91"/>
        <v>206.7516844872859</v>
      </c>
      <c r="AV225">
        <f t="shared" si="91"/>
        <v>223.86784964279613</v>
      </c>
      <c r="AW225">
        <f t="shared" ref="AW225:BC225" si="92">AW105*1000/AW45</f>
        <v>221.59701804465715</v>
      </c>
      <c r="AX225">
        <f t="shared" si="92"/>
        <v>230.30856196687049</v>
      </c>
      <c r="AY225">
        <f t="shared" si="92"/>
        <v>243.55778276591829</v>
      </c>
      <c r="AZ225">
        <f t="shared" si="92"/>
        <v>244.93700810249391</v>
      </c>
      <c r="BA225">
        <f t="shared" si="92"/>
        <v>238.99646721602099</v>
      </c>
      <c r="BB225">
        <f t="shared" si="92"/>
        <v>243.03980175869617</v>
      </c>
      <c r="BC225">
        <f t="shared" si="92"/>
        <v>241.01204504352359</v>
      </c>
      <c r="BD225">
        <f t="shared" si="6"/>
        <v>2.7958769357952828</v>
      </c>
    </row>
    <row r="226" spans="1:56" x14ac:dyDescent="0.2">
      <c r="A226">
        <f>VLOOKUP(C226,SelectCntr!$A$2:$C$52,3,0)</f>
        <v>2</v>
      </c>
      <c r="B226" t="str">
        <f t="shared" si="84"/>
        <v>United Republic of Tanzania</v>
      </c>
      <c r="C226">
        <f t="shared" si="84"/>
        <v>215</v>
      </c>
      <c r="D226" t="str">
        <f t="shared" si="84"/>
        <v>United Republic of Tanzania</v>
      </c>
      <c r="F226" s="72" t="s">
        <v>603</v>
      </c>
      <c r="G226">
        <f t="shared" ref="G226:AV226" si="93">G106*1000/G46</f>
        <v>71.458127034203514</v>
      </c>
      <c r="H226">
        <f t="shared" si="93"/>
        <v>73.999453063785424</v>
      </c>
      <c r="I226">
        <f t="shared" si="93"/>
        <v>79.406717268250347</v>
      </c>
      <c r="J226">
        <f t="shared" si="93"/>
        <v>80.248345137123891</v>
      </c>
      <c r="K226">
        <f t="shared" si="93"/>
        <v>82.311193018077915</v>
      </c>
      <c r="L226">
        <f t="shared" si="93"/>
        <v>82.689219359977017</v>
      </c>
      <c r="M226">
        <f t="shared" si="93"/>
        <v>82.082247677365658</v>
      </c>
      <c r="N226">
        <f t="shared" si="93"/>
        <v>79.587792056669443</v>
      </c>
      <c r="O226">
        <f t="shared" si="93"/>
        <v>82.22470860407806</v>
      </c>
      <c r="P226">
        <f t="shared" si="93"/>
        <v>85.320088787114472</v>
      </c>
      <c r="Q226">
        <f t="shared" si="93"/>
        <v>79.787766230084316</v>
      </c>
      <c r="R226">
        <f t="shared" si="93"/>
        <v>80.099802949850627</v>
      </c>
      <c r="S226">
        <f t="shared" si="93"/>
        <v>83.20638925662908</v>
      </c>
      <c r="T226">
        <f t="shared" si="93"/>
        <v>83.366978566046015</v>
      </c>
      <c r="U226">
        <f t="shared" si="93"/>
        <v>91.774615651264028</v>
      </c>
      <c r="V226">
        <f t="shared" si="93"/>
        <v>93.766597008907382</v>
      </c>
      <c r="W226">
        <f t="shared" si="93"/>
        <v>98.450303203006555</v>
      </c>
      <c r="X226">
        <f t="shared" si="93"/>
        <v>98.623564952395554</v>
      </c>
      <c r="Y226">
        <f t="shared" si="93"/>
        <v>103.71384106782787</v>
      </c>
      <c r="Z226">
        <f t="shared" si="93"/>
        <v>97.724905840102636</v>
      </c>
      <c r="AA226">
        <f t="shared" si="93"/>
        <v>102.20531448624284</v>
      </c>
      <c r="AB226">
        <f t="shared" si="93"/>
        <v>108.07522673955764</v>
      </c>
      <c r="AC226">
        <f t="shared" si="93"/>
        <v>111.94144604597481</v>
      </c>
      <c r="AD226">
        <f t="shared" si="93"/>
        <v>113.81838775763318</v>
      </c>
      <c r="AE226">
        <f t="shared" si="93"/>
        <v>116.38405058641786</v>
      </c>
      <c r="AF226">
        <f t="shared" si="93"/>
        <v>118.91601518888703</v>
      </c>
      <c r="AG226">
        <f t="shared" si="93"/>
        <v>118.48741342944652</v>
      </c>
      <c r="AH226">
        <f t="shared" si="93"/>
        <v>118.04458004698874</v>
      </c>
      <c r="AI226">
        <f t="shared" si="93"/>
        <v>123.16592477373021</v>
      </c>
      <c r="AJ226">
        <f t="shared" si="93"/>
        <v>126.65646770871575</v>
      </c>
      <c r="AK226">
        <f t="shared" si="93"/>
        <v>127.70947828097113</v>
      </c>
      <c r="AL226">
        <f t="shared" si="93"/>
        <v>122.70735707123529</v>
      </c>
      <c r="AM226">
        <f t="shared" si="93"/>
        <v>122.81709774555034</v>
      </c>
      <c r="AN226">
        <f t="shared" si="93"/>
        <v>121.23868670105925</v>
      </c>
      <c r="AO226">
        <f t="shared" si="93"/>
        <v>132.27511042118442</v>
      </c>
      <c r="AP226">
        <f t="shared" si="93"/>
        <v>131.59268625686536</v>
      </c>
      <c r="AQ226">
        <f t="shared" si="93"/>
        <v>124.0610732057868</v>
      </c>
      <c r="AR226">
        <f t="shared" si="93"/>
        <v>130.64157199504882</v>
      </c>
      <c r="AS226">
        <f t="shared" si="93"/>
        <v>143.44185449452706</v>
      </c>
      <c r="AT226">
        <f t="shared" si="93"/>
        <v>136.95343374012805</v>
      </c>
      <c r="AU226">
        <f t="shared" si="93"/>
        <v>151.37360309216899</v>
      </c>
      <c r="AV226">
        <f t="shared" si="93"/>
        <v>172.21996569477849</v>
      </c>
      <c r="AW226">
        <f t="shared" ref="AW226:BC226" si="94">AW106*1000/AW46</f>
        <v>148.93308859085917</v>
      </c>
      <c r="AX226">
        <f t="shared" si="94"/>
        <v>175.92639162202298</v>
      </c>
      <c r="AY226">
        <f t="shared" si="94"/>
        <v>173.45097021316099</v>
      </c>
      <c r="AZ226">
        <f t="shared" si="94"/>
        <v>190.32174132255705</v>
      </c>
      <c r="BA226">
        <f t="shared" si="94"/>
        <v>187.79779373633818</v>
      </c>
      <c r="BB226">
        <f t="shared" si="94"/>
        <v>183.13176824370348</v>
      </c>
      <c r="BC226">
        <f t="shared" si="94"/>
        <v>187.13145520758684</v>
      </c>
      <c r="BD226">
        <f t="shared" si="6"/>
        <v>1.9404937895910468</v>
      </c>
    </row>
    <row r="227" spans="1:56" x14ac:dyDescent="0.2">
      <c r="A227">
        <f>VLOOKUP(C227,SelectCntr!$A$2:$C$52,3,0)</f>
        <v>1</v>
      </c>
      <c r="B227" t="str">
        <f t="shared" si="84"/>
        <v>Togo</v>
      </c>
      <c r="C227">
        <f t="shared" si="84"/>
        <v>217</v>
      </c>
      <c r="D227" t="str">
        <f t="shared" si="84"/>
        <v>Togo</v>
      </c>
      <c r="F227" s="72" t="s">
        <v>603</v>
      </c>
      <c r="G227">
        <f t="shared" ref="G227:AV227" si="95">G107*1000/G47</f>
        <v>135.71595308294155</v>
      </c>
      <c r="H227">
        <f t="shared" si="95"/>
        <v>137.25620021817633</v>
      </c>
      <c r="I227">
        <f t="shared" si="95"/>
        <v>139.23666955338365</v>
      </c>
      <c r="J227">
        <f t="shared" si="95"/>
        <v>140.11614718025498</v>
      </c>
      <c r="K227">
        <f t="shared" si="95"/>
        <v>138.71179825687909</v>
      </c>
      <c r="L227">
        <f t="shared" si="95"/>
        <v>132.59132351707859</v>
      </c>
      <c r="M227">
        <f t="shared" si="95"/>
        <v>140.3459986823963</v>
      </c>
      <c r="N227">
        <f t="shared" si="95"/>
        <v>151.59588833299597</v>
      </c>
      <c r="O227">
        <f t="shared" si="95"/>
        <v>164.23013256173877</v>
      </c>
      <c r="P227">
        <f t="shared" si="95"/>
        <v>165.30079906612053</v>
      </c>
      <c r="Q227">
        <f t="shared" si="95"/>
        <v>188.97718398755225</v>
      </c>
      <c r="R227">
        <f t="shared" si="95"/>
        <v>200.11287336897982</v>
      </c>
      <c r="S227">
        <f t="shared" si="95"/>
        <v>198.40956531061403</v>
      </c>
      <c r="T227">
        <f t="shared" si="95"/>
        <v>203.54236862217485</v>
      </c>
      <c r="U227">
        <f t="shared" si="95"/>
        <v>211.73315778773826</v>
      </c>
      <c r="V227">
        <f t="shared" si="95"/>
        <v>200.22854676003226</v>
      </c>
      <c r="W227">
        <f t="shared" si="95"/>
        <v>190.41755198271144</v>
      </c>
      <c r="X227">
        <f t="shared" si="95"/>
        <v>200.91364664181384</v>
      </c>
      <c r="Y227">
        <f t="shared" si="95"/>
        <v>200.28934336828056</v>
      </c>
      <c r="Z227">
        <f t="shared" si="95"/>
        <v>192.31853365029076</v>
      </c>
      <c r="AA227">
        <f t="shared" si="95"/>
        <v>201.82997820743734</v>
      </c>
      <c r="AB227">
        <f t="shared" si="95"/>
        <v>195.79272210111304</v>
      </c>
      <c r="AC227">
        <f t="shared" si="95"/>
        <v>179.35043845404351</v>
      </c>
      <c r="AD227">
        <f t="shared" si="95"/>
        <v>181.8009503150501</v>
      </c>
      <c r="AE227">
        <f t="shared" si="95"/>
        <v>207.74589022011702</v>
      </c>
      <c r="AF227">
        <f t="shared" si="95"/>
        <v>211.31163745697916</v>
      </c>
      <c r="AG227">
        <f t="shared" si="95"/>
        <v>210.81745637350329</v>
      </c>
      <c r="AH227">
        <f t="shared" si="95"/>
        <v>212.20084762358357</v>
      </c>
      <c r="AI227">
        <f t="shared" si="95"/>
        <v>221.77362468924917</v>
      </c>
      <c r="AJ227">
        <f t="shared" si="95"/>
        <v>222.66986103036743</v>
      </c>
      <c r="AK227">
        <f t="shared" si="95"/>
        <v>233.21831550815074</v>
      </c>
      <c r="AL227">
        <f t="shared" si="95"/>
        <v>231.45900459696918</v>
      </c>
      <c r="AM227">
        <f t="shared" si="95"/>
        <v>237.56197350206781</v>
      </c>
      <c r="AN227">
        <f t="shared" si="95"/>
        <v>238.3878204484773</v>
      </c>
      <c r="AO227">
        <f t="shared" si="95"/>
        <v>242.466923664712</v>
      </c>
      <c r="AP227">
        <f t="shared" si="95"/>
        <v>249.74787494597319</v>
      </c>
      <c r="AQ227">
        <f t="shared" si="95"/>
        <v>271.60191415047103</v>
      </c>
      <c r="AR227">
        <f t="shared" si="95"/>
        <v>269.2438313496034</v>
      </c>
      <c r="AS227">
        <f t="shared" si="95"/>
        <v>276.90747935741939</v>
      </c>
      <c r="AT227">
        <f t="shared" si="95"/>
        <v>263.90671342652314</v>
      </c>
      <c r="AU227">
        <f t="shared" si="95"/>
        <v>288.25548208461606</v>
      </c>
      <c r="AV227">
        <f t="shared" si="95"/>
        <v>289.83234530126026</v>
      </c>
      <c r="AW227">
        <f t="shared" ref="AW227:BC227" si="96">AW107*1000/AW47</f>
        <v>294.07820129234949</v>
      </c>
      <c r="AX227">
        <f t="shared" si="96"/>
        <v>295.02970630447157</v>
      </c>
      <c r="AY227">
        <f t="shared" si="96"/>
        <v>279.7296221436556</v>
      </c>
      <c r="AZ227">
        <f t="shared" si="96"/>
        <v>281.70507768335574</v>
      </c>
      <c r="BA227">
        <f t="shared" si="96"/>
        <v>292.35072720629773</v>
      </c>
      <c r="BB227">
        <f t="shared" si="96"/>
        <v>305.06205205379439</v>
      </c>
      <c r="BC227">
        <f t="shared" si="96"/>
        <v>317.41199272275679</v>
      </c>
      <c r="BD227">
        <f t="shared" si="6"/>
        <v>1.676869019227345</v>
      </c>
    </row>
    <row r="228" spans="1:56" x14ac:dyDescent="0.2">
      <c r="A228">
        <f>VLOOKUP(C228,SelectCntr!$A$2:$C$52,3,0)</f>
        <v>2</v>
      </c>
      <c r="B228" t="str">
        <f t="shared" si="84"/>
        <v>Uganda</v>
      </c>
      <c r="C228">
        <f t="shared" si="84"/>
        <v>226</v>
      </c>
      <c r="D228" t="str">
        <f t="shared" si="84"/>
        <v>Uganda</v>
      </c>
      <c r="F228" s="72" t="s">
        <v>603</v>
      </c>
      <c r="G228">
        <f t="shared" ref="G228:AV228" si="97">G108*1000/G48</f>
        <v>218.61051367350709</v>
      </c>
      <c r="H228">
        <f t="shared" si="97"/>
        <v>220.44578295161307</v>
      </c>
      <c r="I228">
        <f t="shared" si="97"/>
        <v>240.14938184462244</v>
      </c>
      <c r="J228">
        <f t="shared" si="97"/>
        <v>242.36325692253629</v>
      </c>
      <c r="K228">
        <f t="shared" si="97"/>
        <v>217.17233355833594</v>
      </c>
      <c r="L228">
        <f t="shared" si="97"/>
        <v>228.10468771176252</v>
      </c>
      <c r="M228">
        <f t="shared" si="97"/>
        <v>255.50281291118444</v>
      </c>
      <c r="N228">
        <f t="shared" si="97"/>
        <v>265.74128442583191</v>
      </c>
      <c r="O228">
        <f t="shared" si="97"/>
        <v>291.24844086074307</v>
      </c>
      <c r="P228">
        <f t="shared" si="97"/>
        <v>343.38658849925247</v>
      </c>
      <c r="Q228">
        <f t="shared" si="97"/>
        <v>316.10412148308939</v>
      </c>
      <c r="R228">
        <f t="shared" si="97"/>
        <v>329.37815566419636</v>
      </c>
      <c r="S228">
        <f t="shared" si="97"/>
        <v>332.71635538686553</v>
      </c>
      <c r="T228">
        <f t="shared" si="97"/>
        <v>356.07629152848904</v>
      </c>
      <c r="U228">
        <f t="shared" si="97"/>
        <v>368.54139218503519</v>
      </c>
      <c r="V228">
        <f t="shared" si="97"/>
        <v>340.58192173736279</v>
      </c>
      <c r="W228">
        <f t="shared" si="97"/>
        <v>352.13432457901609</v>
      </c>
      <c r="X228">
        <f t="shared" si="97"/>
        <v>340.25308662129828</v>
      </c>
      <c r="Y228">
        <f t="shared" si="97"/>
        <v>297.78692055357362</v>
      </c>
      <c r="Z228">
        <f t="shared" si="97"/>
        <v>303.66057261124524</v>
      </c>
      <c r="AA228">
        <f t="shared" si="97"/>
        <v>324.68333789454476</v>
      </c>
      <c r="AB228">
        <f t="shared" si="97"/>
        <v>343.16615406702266</v>
      </c>
      <c r="AC228">
        <f t="shared" si="97"/>
        <v>349.51423245720059</v>
      </c>
      <c r="AD228">
        <f t="shared" si="97"/>
        <v>329.27914184317439</v>
      </c>
      <c r="AE228">
        <f t="shared" si="97"/>
        <v>350.00956188765002</v>
      </c>
      <c r="AF228">
        <f t="shared" si="97"/>
        <v>330.81169943001771</v>
      </c>
      <c r="AG228">
        <f t="shared" si="97"/>
        <v>352.44113015542689</v>
      </c>
      <c r="AH228">
        <f t="shared" si="97"/>
        <v>359.43252809596299</v>
      </c>
      <c r="AI228">
        <f t="shared" si="97"/>
        <v>375.74008508213336</v>
      </c>
      <c r="AJ228">
        <f t="shared" si="97"/>
        <v>383.660832560431</v>
      </c>
      <c r="AK228">
        <f t="shared" si="97"/>
        <v>386.78019514347869</v>
      </c>
      <c r="AL228">
        <f t="shared" si="97"/>
        <v>375.3870206973499</v>
      </c>
      <c r="AM228">
        <f t="shared" si="97"/>
        <v>395.64208214598835</v>
      </c>
      <c r="AN228">
        <f t="shared" si="97"/>
        <v>391.08320518858852</v>
      </c>
      <c r="AO228">
        <f t="shared" si="97"/>
        <v>403.87470806480917</v>
      </c>
      <c r="AP228">
        <f t="shared" si="97"/>
        <v>393.21128228673882</v>
      </c>
      <c r="AQ228">
        <f t="shared" si="97"/>
        <v>391.53255965283887</v>
      </c>
      <c r="AR228">
        <f t="shared" si="97"/>
        <v>416.03312715212877</v>
      </c>
      <c r="AS228">
        <f t="shared" si="97"/>
        <v>433.31462232688841</v>
      </c>
      <c r="AT228">
        <f t="shared" si="97"/>
        <v>430.78901189612941</v>
      </c>
      <c r="AU228">
        <f t="shared" si="97"/>
        <v>449.97124436552008</v>
      </c>
      <c r="AV228">
        <f t="shared" si="97"/>
        <v>469.03034429057834</v>
      </c>
      <c r="AW228">
        <f t="shared" ref="AW228:BC228" si="98">AW108*1000/AW48</f>
        <v>463.00434014092599</v>
      </c>
      <c r="AX228">
        <f t="shared" si="98"/>
        <v>459.70188190839099</v>
      </c>
      <c r="AY228">
        <f t="shared" si="98"/>
        <v>443.9670199868907</v>
      </c>
      <c r="AZ228">
        <f t="shared" si="98"/>
        <v>435.94175855188757</v>
      </c>
      <c r="BA228">
        <f t="shared" si="98"/>
        <v>442.80665288590268</v>
      </c>
      <c r="BB228">
        <f t="shared" si="98"/>
        <v>446.02756126139894</v>
      </c>
      <c r="BC228">
        <f t="shared" si="98"/>
        <v>449.99208711814424</v>
      </c>
      <c r="BD228">
        <f t="shared" si="6"/>
        <v>1.3914334879236545</v>
      </c>
    </row>
    <row r="229" spans="1:56" x14ac:dyDescent="0.2">
      <c r="A229">
        <f>VLOOKUP(C229,SelectCntr!$A$2:$C$52,3,0)</f>
        <v>1</v>
      </c>
      <c r="B229" t="str">
        <f t="shared" si="84"/>
        <v>Burkina Faso</v>
      </c>
      <c r="C229">
        <f t="shared" si="84"/>
        <v>233</v>
      </c>
      <c r="D229" t="str">
        <f t="shared" si="84"/>
        <v>Burkina Faso</v>
      </c>
      <c r="F229" s="72" t="s">
        <v>603</v>
      </c>
      <c r="G229">
        <f t="shared" ref="G229:AV229" si="99">G109*1000/G49</f>
        <v>48.21698159276702</v>
      </c>
      <c r="H229">
        <f t="shared" si="99"/>
        <v>52.014779563039525</v>
      </c>
      <c r="I229">
        <f t="shared" si="99"/>
        <v>52.211181873511528</v>
      </c>
      <c r="J229">
        <f t="shared" si="99"/>
        <v>56.81190881941842</v>
      </c>
      <c r="K229">
        <f t="shared" si="99"/>
        <v>58.135533903369875</v>
      </c>
      <c r="L229">
        <f t="shared" si="99"/>
        <v>58.403685033303184</v>
      </c>
      <c r="M229">
        <f t="shared" si="99"/>
        <v>58.047898481236579</v>
      </c>
      <c r="N229">
        <f t="shared" si="99"/>
        <v>65.730351229236362</v>
      </c>
      <c r="O229">
        <f t="shared" si="99"/>
        <v>62.129142653668403</v>
      </c>
      <c r="P229">
        <f t="shared" si="99"/>
        <v>62.944114053225775</v>
      </c>
      <c r="Q229">
        <f t="shared" si="99"/>
        <v>61.225491304139553</v>
      </c>
      <c r="R229">
        <f t="shared" si="99"/>
        <v>59.552581466123264</v>
      </c>
      <c r="S229">
        <f t="shared" si="99"/>
        <v>53.355610316129898</v>
      </c>
      <c r="T229">
        <f t="shared" si="99"/>
        <v>57.720042070396744</v>
      </c>
      <c r="U229">
        <f t="shared" si="99"/>
        <v>65.381312515411921</v>
      </c>
      <c r="V229">
        <f t="shared" si="99"/>
        <v>61.830863712411087</v>
      </c>
      <c r="W229">
        <f t="shared" si="99"/>
        <v>61.597345578099024</v>
      </c>
      <c r="X229">
        <f t="shared" si="99"/>
        <v>68.420802723195848</v>
      </c>
      <c r="Y229">
        <f t="shared" si="99"/>
        <v>72.59075713794887</v>
      </c>
      <c r="Z229">
        <f t="shared" si="99"/>
        <v>69.790328075703044</v>
      </c>
      <c r="AA229">
        <f t="shared" si="99"/>
        <v>73.12750082255171</v>
      </c>
      <c r="AB229">
        <f t="shared" si="99"/>
        <v>74.954863044960931</v>
      </c>
      <c r="AC229">
        <f t="shared" si="99"/>
        <v>76.513349423448886</v>
      </c>
      <c r="AD229">
        <f t="shared" si="99"/>
        <v>81.193714138743587</v>
      </c>
      <c r="AE229">
        <f t="shared" si="99"/>
        <v>94.303673955125419</v>
      </c>
      <c r="AF229">
        <f t="shared" si="99"/>
        <v>101.17228662700542</v>
      </c>
      <c r="AG229">
        <f t="shared" si="99"/>
        <v>95.250332829694344</v>
      </c>
      <c r="AH229">
        <f t="shared" si="99"/>
        <v>103.00773928420857</v>
      </c>
      <c r="AI229">
        <f t="shared" si="99"/>
        <v>101.15450649101624</v>
      </c>
      <c r="AJ229">
        <f t="shared" si="99"/>
        <v>109.18015228702424</v>
      </c>
      <c r="AK229">
        <f t="shared" si="99"/>
        <v>120.81471780799353</v>
      </c>
      <c r="AL229">
        <f t="shared" si="99"/>
        <v>124.85299173945759</v>
      </c>
      <c r="AM229">
        <f t="shared" si="99"/>
        <v>132.11910055793462</v>
      </c>
      <c r="AN229">
        <f t="shared" si="99"/>
        <v>129.49085393212832</v>
      </c>
      <c r="AO229">
        <f t="shared" si="99"/>
        <v>131.60823509604697</v>
      </c>
      <c r="AP229">
        <f t="shared" si="99"/>
        <v>144.62312983811216</v>
      </c>
      <c r="AQ229">
        <f t="shared" si="99"/>
        <v>142.35914922763763</v>
      </c>
      <c r="AR229">
        <f t="shared" si="99"/>
        <v>156.46877170540117</v>
      </c>
      <c r="AS229">
        <f t="shared" si="99"/>
        <v>159.36643398194386</v>
      </c>
      <c r="AT229">
        <f t="shared" si="99"/>
        <v>152.41278875272081</v>
      </c>
      <c r="AU229">
        <f t="shared" si="99"/>
        <v>168.91937265716325</v>
      </c>
      <c r="AV229">
        <f t="shared" si="99"/>
        <v>173.92935751464304</v>
      </c>
      <c r="AW229">
        <f t="shared" ref="AW229:BC229" si="100">AW109*1000/AW49</f>
        <v>177.29540487414801</v>
      </c>
      <c r="AX229">
        <f t="shared" si="100"/>
        <v>183.79863809716591</v>
      </c>
      <c r="AY229">
        <f t="shared" si="100"/>
        <v>196.19601574089177</v>
      </c>
      <c r="AZ229">
        <f t="shared" si="100"/>
        <v>206.793544273729</v>
      </c>
      <c r="BA229">
        <f t="shared" si="100"/>
        <v>172.64850877259826</v>
      </c>
      <c r="BB229">
        <f t="shared" si="100"/>
        <v>200.89750556033755</v>
      </c>
      <c r="BC229">
        <f t="shared" si="100"/>
        <v>189.55063958898515</v>
      </c>
      <c r="BD229">
        <f t="shared" si="6"/>
        <v>3.2074397779386699</v>
      </c>
    </row>
    <row r="230" spans="1:56" x14ac:dyDescent="0.2">
      <c r="A230">
        <f>VLOOKUP(C230,SelectCntr!$A$2:$C$52,3,0)</f>
        <v>2</v>
      </c>
      <c r="B230" t="str">
        <f t="shared" si="84"/>
        <v>Ethiopia</v>
      </c>
      <c r="C230">
        <f t="shared" si="84"/>
        <v>238</v>
      </c>
      <c r="D230" t="str">
        <f t="shared" si="84"/>
        <v>Ethiopia</v>
      </c>
      <c r="F230" s="72" t="s">
        <v>603</v>
      </c>
      <c r="G230" t="e">
        <f t="shared" ref="G230:AV230" si="101">G110*1000/G50</f>
        <v>#DIV/0!</v>
      </c>
      <c r="H230" t="e">
        <f t="shared" si="101"/>
        <v>#DIV/0!</v>
      </c>
      <c r="I230" t="e">
        <f t="shared" si="101"/>
        <v>#DIV/0!</v>
      </c>
      <c r="J230" t="e">
        <f t="shared" si="101"/>
        <v>#DIV/0!</v>
      </c>
      <c r="K230" t="e">
        <f t="shared" si="101"/>
        <v>#DIV/0!</v>
      </c>
      <c r="L230" t="e">
        <f t="shared" si="101"/>
        <v>#DIV/0!</v>
      </c>
      <c r="M230" t="e">
        <f t="shared" si="101"/>
        <v>#DIV/0!</v>
      </c>
      <c r="N230" t="e">
        <f t="shared" si="101"/>
        <v>#DIV/0!</v>
      </c>
      <c r="O230" t="e">
        <f t="shared" si="101"/>
        <v>#DIV/0!</v>
      </c>
      <c r="P230" t="e">
        <f t="shared" si="101"/>
        <v>#DIV/0!</v>
      </c>
      <c r="Q230" t="e">
        <f t="shared" si="101"/>
        <v>#DIV/0!</v>
      </c>
      <c r="R230" t="e">
        <f t="shared" si="101"/>
        <v>#DIV/0!</v>
      </c>
      <c r="S230" t="e">
        <f t="shared" si="101"/>
        <v>#DIV/0!</v>
      </c>
      <c r="T230" t="e">
        <f t="shared" si="101"/>
        <v>#DIV/0!</v>
      </c>
      <c r="U230" t="e">
        <f t="shared" si="101"/>
        <v>#DIV/0!</v>
      </c>
      <c r="V230" t="e">
        <f t="shared" si="101"/>
        <v>#DIV/0!</v>
      </c>
      <c r="W230" t="e">
        <f t="shared" si="101"/>
        <v>#DIV/0!</v>
      </c>
      <c r="X230" t="e">
        <f t="shared" si="101"/>
        <v>#DIV/0!</v>
      </c>
      <c r="Y230" t="e">
        <f t="shared" si="101"/>
        <v>#DIV/0!</v>
      </c>
      <c r="Z230" t="e">
        <f t="shared" si="101"/>
        <v>#DIV/0!</v>
      </c>
      <c r="AA230" t="e">
        <f t="shared" si="101"/>
        <v>#DIV/0!</v>
      </c>
      <c r="AB230" t="e">
        <f t="shared" si="101"/>
        <v>#DIV/0!</v>
      </c>
      <c r="AC230" t="e">
        <f t="shared" si="101"/>
        <v>#DIV/0!</v>
      </c>
      <c r="AD230" t="e">
        <f t="shared" si="101"/>
        <v>#DIV/0!</v>
      </c>
      <c r="AE230" t="e">
        <f t="shared" si="101"/>
        <v>#DIV/0!</v>
      </c>
      <c r="AF230" t="e">
        <f t="shared" si="101"/>
        <v>#DIV/0!</v>
      </c>
      <c r="AG230" t="e">
        <f t="shared" si="101"/>
        <v>#DIV/0!</v>
      </c>
      <c r="AH230" t="e">
        <f t="shared" si="101"/>
        <v>#DIV/0!</v>
      </c>
      <c r="AI230" t="e">
        <f t="shared" si="101"/>
        <v>#DIV/0!</v>
      </c>
      <c r="AJ230" t="e">
        <f t="shared" si="101"/>
        <v>#DIV/0!</v>
      </c>
      <c r="AK230" t="e">
        <f t="shared" si="101"/>
        <v>#DIV/0!</v>
      </c>
      <c r="AL230" t="e">
        <f t="shared" si="101"/>
        <v>#DIV/0!</v>
      </c>
      <c r="AM230">
        <f t="shared" si="101"/>
        <v>148.83580990787476</v>
      </c>
      <c r="AN230">
        <f t="shared" si="101"/>
        <v>142.9410871618162</v>
      </c>
      <c r="AO230">
        <f t="shared" si="101"/>
        <v>151.47817187745716</v>
      </c>
      <c r="AP230">
        <f t="shared" si="101"/>
        <v>167.31305457567478</v>
      </c>
      <c r="AQ230">
        <f t="shared" si="101"/>
        <v>171.57088914356879</v>
      </c>
      <c r="AR230">
        <f t="shared" si="101"/>
        <v>168.65594944144561</v>
      </c>
      <c r="AS230">
        <f t="shared" si="101"/>
        <v>172.48697212720151</v>
      </c>
      <c r="AT230">
        <f t="shared" si="101"/>
        <v>179.24041926544419</v>
      </c>
      <c r="AU230">
        <f t="shared" si="101"/>
        <v>188.20704586032187</v>
      </c>
      <c r="AV230">
        <f t="shared" si="101"/>
        <v>203.56717402274052</v>
      </c>
      <c r="AW230">
        <f t="shared" ref="AW230:BC230" si="102">AW110*1000/AW50</f>
        <v>196.79627292396776</v>
      </c>
      <c r="AX230">
        <f t="shared" si="102"/>
        <v>202.8600553247143</v>
      </c>
      <c r="AY230">
        <f t="shared" si="102"/>
        <v>218.29827795747195</v>
      </c>
      <c r="AZ230">
        <f t="shared" si="102"/>
        <v>234.97725788913067</v>
      </c>
      <c r="BA230">
        <f t="shared" si="102"/>
        <v>231.1874930337365</v>
      </c>
      <c r="BB230">
        <f t="shared" si="102"/>
        <v>238.52157839099351</v>
      </c>
      <c r="BC230">
        <f t="shared" si="102"/>
        <v>260.22390369108069</v>
      </c>
      <c r="BD230" t="e">
        <f t="shared" si="6"/>
        <v>#VALUE!</v>
      </c>
    </row>
    <row r="231" spans="1:56" x14ac:dyDescent="0.2">
      <c r="A231">
        <f>VLOOKUP(C231,SelectCntr!$A$2:$C$52,3,0)</f>
        <v>2</v>
      </c>
      <c r="B231" t="str">
        <f t="shared" si="84"/>
        <v>Democratic Republic of the Congo</v>
      </c>
      <c r="C231">
        <f t="shared" si="84"/>
        <v>250</v>
      </c>
      <c r="D231" t="str">
        <f t="shared" si="84"/>
        <v>Democratic Republic of the Congo</v>
      </c>
      <c r="F231" s="72" t="s">
        <v>603</v>
      </c>
      <c r="G231">
        <f t="shared" ref="G231:AV231" si="103">G111*1000/G51</f>
        <v>127.03545025873787</v>
      </c>
      <c r="H231">
        <f t="shared" si="103"/>
        <v>128.21194899421332</v>
      </c>
      <c r="I231">
        <f t="shared" si="103"/>
        <v>129.56730085563191</v>
      </c>
      <c r="J231">
        <f t="shared" si="103"/>
        <v>130.07866163313798</v>
      </c>
      <c r="K231">
        <f t="shared" si="103"/>
        <v>129.41650727886611</v>
      </c>
      <c r="L231">
        <f t="shared" si="103"/>
        <v>130.40275863071773</v>
      </c>
      <c r="M231">
        <f t="shared" si="103"/>
        <v>134.06003558599889</v>
      </c>
      <c r="N231">
        <f t="shared" si="103"/>
        <v>139.33618849066028</v>
      </c>
      <c r="O231">
        <f t="shared" si="103"/>
        <v>141.76121090070214</v>
      </c>
      <c r="P231">
        <f t="shared" si="103"/>
        <v>145.07181054208286</v>
      </c>
      <c r="Q231">
        <f t="shared" si="103"/>
        <v>144.69292555038572</v>
      </c>
      <c r="R231">
        <f t="shared" si="103"/>
        <v>146.97737602771906</v>
      </c>
      <c r="S231">
        <f t="shared" si="103"/>
        <v>150.56795605064121</v>
      </c>
      <c r="T231">
        <f t="shared" si="103"/>
        <v>153.29470194375838</v>
      </c>
      <c r="U231">
        <f t="shared" si="103"/>
        <v>156.24188906833888</v>
      </c>
      <c r="V231">
        <f t="shared" si="103"/>
        <v>157.81333274060094</v>
      </c>
      <c r="W231">
        <f t="shared" si="103"/>
        <v>158.245298459612</v>
      </c>
      <c r="X231">
        <f t="shared" si="103"/>
        <v>152.88783722491974</v>
      </c>
      <c r="Y231">
        <f t="shared" si="103"/>
        <v>159.89701523845272</v>
      </c>
      <c r="Z231">
        <f t="shared" si="103"/>
        <v>164.83679301780316</v>
      </c>
      <c r="AA231">
        <f t="shared" si="103"/>
        <v>166.11417960619644</v>
      </c>
      <c r="AB231">
        <f t="shared" si="103"/>
        <v>172.73911552965376</v>
      </c>
      <c r="AC231">
        <f t="shared" si="103"/>
        <v>175.88291915328961</v>
      </c>
      <c r="AD231">
        <f t="shared" si="103"/>
        <v>179.56139197507935</v>
      </c>
      <c r="AE231">
        <f t="shared" si="103"/>
        <v>184.8676155143753</v>
      </c>
      <c r="AF231">
        <f t="shared" si="103"/>
        <v>187.53742861651844</v>
      </c>
      <c r="AG231">
        <f t="shared" si="103"/>
        <v>191.9918955236715</v>
      </c>
      <c r="AH231">
        <f t="shared" si="103"/>
        <v>195.37749715902186</v>
      </c>
      <c r="AI231">
        <f t="shared" si="103"/>
        <v>198.75415425472809</v>
      </c>
      <c r="AJ231">
        <f t="shared" si="103"/>
        <v>204.77367738066667</v>
      </c>
      <c r="AK231">
        <f t="shared" si="103"/>
        <v>209.61108790221252</v>
      </c>
      <c r="AL231">
        <f t="shared" si="103"/>
        <v>212.94491439840843</v>
      </c>
      <c r="AM231">
        <f t="shared" si="103"/>
        <v>212.43307957578105</v>
      </c>
      <c r="AN231">
        <f t="shared" si="103"/>
        <v>215.85644473773385</v>
      </c>
      <c r="AO231">
        <f t="shared" si="103"/>
        <v>188.76063682127284</v>
      </c>
      <c r="AP231">
        <f t="shared" si="103"/>
        <v>187.1254037169974</v>
      </c>
      <c r="AQ231">
        <f t="shared" si="103"/>
        <v>184.40830284243762</v>
      </c>
      <c r="AR231">
        <f t="shared" si="103"/>
        <v>186.45323595011496</v>
      </c>
      <c r="AS231">
        <f t="shared" si="103"/>
        <v>182.50157111981449</v>
      </c>
      <c r="AT231">
        <f t="shared" si="103"/>
        <v>179.54820617016878</v>
      </c>
      <c r="AU231">
        <f t="shared" si="103"/>
        <v>176.55138115237958</v>
      </c>
      <c r="AV231">
        <f t="shared" si="103"/>
        <v>173.63313550143471</v>
      </c>
      <c r="AW231">
        <f t="shared" ref="AW231:BC231" si="104">AW111*1000/AW51</f>
        <v>174.44877904005648</v>
      </c>
      <c r="AX231">
        <f t="shared" si="104"/>
        <v>174.87231307244028</v>
      </c>
      <c r="AY231">
        <f t="shared" si="104"/>
        <v>175.11749615206969</v>
      </c>
      <c r="AZ231">
        <f t="shared" si="104"/>
        <v>174.66861297538185</v>
      </c>
      <c r="BA231">
        <f t="shared" si="104"/>
        <v>176.06440716682175</v>
      </c>
      <c r="BB231">
        <f t="shared" si="104"/>
        <v>176.26011159984299</v>
      </c>
      <c r="BC231">
        <f t="shared" si="104"/>
        <v>174.08654501385502</v>
      </c>
      <c r="BD231">
        <f t="shared" si="6"/>
        <v>0.80939693640693644</v>
      </c>
    </row>
    <row r="232" spans="1:56" x14ac:dyDescent="0.2">
      <c r="A232">
        <f>VLOOKUP(C232,SelectCntr!$A$2:$C$52,3,0)</f>
        <v>3</v>
      </c>
      <c r="B232" t="str">
        <f t="shared" si="84"/>
        <v>Zambia</v>
      </c>
      <c r="C232">
        <f t="shared" si="84"/>
        <v>251</v>
      </c>
      <c r="D232" t="str">
        <f t="shared" si="84"/>
        <v>Zambia</v>
      </c>
      <c r="F232" s="72" t="s">
        <v>603</v>
      </c>
      <c r="G232">
        <f t="shared" ref="G232:AL232" si="105">G112*1000/G52</f>
        <v>17.97708330257629</v>
      </c>
      <c r="H232">
        <f t="shared" si="105"/>
        <v>17.816188771052808</v>
      </c>
      <c r="I232">
        <f t="shared" si="105"/>
        <v>17.570604072133975</v>
      </c>
      <c r="J232">
        <f t="shared" si="105"/>
        <v>18.784424199735952</v>
      </c>
      <c r="K232">
        <f t="shared" si="105"/>
        <v>19.336747454111425</v>
      </c>
      <c r="L232">
        <f t="shared" si="105"/>
        <v>20.987459862300799</v>
      </c>
      <c r="M232">
        <f t="shared" si="105"/>
        <v>21.119224834776649</v>
      </c>
      <c r="N232">
        <f t="shared" si="105"/>
        <v>21.646355687480781</v>
      </c>
      <c r="O232">
        <f t="shared" si="105"/>
        <v>21.942650979367475</v>
      </c>
      <c r="P232">
        <f t="shared" si="105"/>
        <v>21.354871422593284</v>
      </c>
      <c r="Q232">
        <f t="shared" si="105"/>
        <v>24.403836970874632</v>
      </c>
      <c r="R232">
        <f t="shared" si="105"/>
        <v>27.635159149167041</v>
      </c>
      <c r="S232">
        <f t="shared" si="105"/>
        <v>25.196008037120471</v>
      </c>
      <c r="T232">
        <f t="shared" si="105"/>
        <v>26.534625901961753</v>
      </c>
      <c r="U232">
        <f t="shared" si="105"/>
        <v>31.229676167850641</v>
      </c>
      <c r="V232">
        <f t="shared" si="105"/>
        <v>34.674677400548291</v>
      </c>
      <c r="W232">
        <f t="shared" si="105"/>
        <v>33.596988750788576</v>
      </c>
      <c r="X232">
        <f t="shared" si="105"/>
        <v>31.178703352349345</v>
      </c>
      <c r="Y232">
        <f t="shared" si="105"/>
        <v>28.184362561970353</v>
      </c>
      <c r="Z232">
        <f t="shared" si="105"/>
        <v>29.287903075684302</v>
      </c>
      <c r="AA232">
        <f t="shared" si="105"/>
        <v>29.585572305716127</v>
      </c>
      <c r="AB232">
        <f t="shared" si="105"/>
        <v>28.496903365337353</v>
      </c>
      <c r="AC232">
        <f t="shared" si="105"/>
        <v>29.800766224177089</v>
      </c>
      <c r="AD232">
        <f t="shared" si="105"/>
        <v>30.162850427802638</v>
      </c>
      <c r="AE232">
        <f t="shared" si="105"/>
        <v>32.650519737806711</v>
      </c>
      <c r="AF232">
        <f t="shared" si="105"/>
        <v>34.274812204969706</v>
      </c>
      <c r="AG232">
        <f t="shared" si="105"/>
        <v>33.557765854965687</v>
      </c>
      <c r="AH232">
        <f t="shared" si="105"/>
        <v>41.90289005557981</v>
      </c>
      <c r="AI232">
        <f t="shared" si="105"/>
        <v>41.385893957079965</v>
      </c>
      <c r="AJ232">
        <f t="shared" si="105"/>
        <v>38.956493918149363</v>
      </c>
      <c r="AK232">
        <f t="shared" si="105"/>
        <v>40.919932296338011</v>
      </c>
      <c r="AL232">
        <f t="shared" si="105"/>
        <v>33.609485884561373</v>
      </c>
      <c r="AM232">
        <f t="shared" ref="AM232:BC232" si="106">AM112*1000/AM52</f>
        <v>44.756843802292288</v>
      </c>
      <c r="AN232">
        <f t="shared" si="106"/>
        <v>39.327004465935602</v>
      </c>
      <c r="AO232">
        <f t="shared" si="106"/>
        <v>34.986086409574654</v>
      </c>
      <c r="AP232">
        <f t="shared" si="106"/>
        <v>41.174656993390776</v>
      </c>
      <c r="AQ232">
        <f t="shared" si="106"/>
        <v>39.405511662033753</v>
      </c>
      <c r="AR232">
        <f t="shared" si="106"/>
        <v>37.981253592741574</v>
      </c>
      <c r="AS232">
        <f t="shared" si="106"/>
        <v>44.399454943391589</v>
      </c>
      <c r="AT232">
        <f t="shared" si="106"/>
        <v>42.158103446643004</v>
      </c>
      <c r="AU232">
        <f t="shared" si="106"/>
        <v>42.041620179832677</v>
      </c>
      <c r="AV232">
        <f t="shared" si="106"/>
        <v>42.751630513147013</v>
      </c>
      <c r="AW232">
        <f t="shared" si="106"/>
        <v>48.558678530376717</v>
      </c>
      <c r="AX232">
        <f t="shared" si="106"/>
        <v>50.180626481717184</v>
      </c>
      <c r="AY232">
        <f t="shared" si="106"/>
        <v>52.6448750563004</v>
      </c>
      <c r="AZ232">
        <f t="shared" si="106"/>
        <v>53.378666284191205</v>
      </c>
      <c r="BA232">
        <f t="shared" si="106"/>
        <v>53.955960044830391</v>
      </c>
      <c r="BB232">
        <f t="shared" si="106"/>
        <v>54.336893660539481</v>
      </c>
      <c r="BC232">
        <f t="shared" si="106"/>
        <v>59.97039724570606</v>
      </c>
      <c r="BD232">
        <f t="shared" si="6"/>
        <v>2.2625769237850202</v>
      </c>
    </row>
    <row r="233" spans="1:56" x14ac:dyDescent="0.2">
      <c r="A233">
        <f t="shared" ref="A233:A238" si="107">A113</f>
        <v>2</v>
      </c>
      <c r="B233" t="str">
        <f t="shared" si="84"/>
        <v>Eastern&amp;Central A</v>
      </c>
      <c r="C233">
        <f t="shared" si="84"/>
        <v>0</v>
      </c>
      <c r="D233" t="str">
        <f t="shared" si="84"/>
        <v>Eastern&amp;Central A</v>
      </c>
      <c r="F233" s="72" t="s">
        <v>603</v>
      </c>
      <c r="G233">
        <f t="shared" ref="G233:AL233" si="108">G113*1000/G53</f>
        <v>51.396387832772561</v>
      </c>
      <c r="H233">
        <f t="shared" si="108"/>
        <v>53.086304741873782</v>
      </c>
      <c r="I233">
        <f t="shared" si="108"/>
        <v>54.2292284742121</v>
      </c>
      <c r="J233">
        <f t="shared" si="108"/>
        <v>54.969803477039157</v>
      </c>
      <c r="K233">
        <f t="shared" si="108"/>
        <v>54.989489793588724</v>
      </c>
      <c r="L233">
        <f t="shared" si="108"/>
        <v>56.48714537197062</v>
      </c>
      <c r="M233">
        <f t="shared" si="108"/>
        <v>59.66494125108165</v>
      </c>
      <c r="N233">
        <f t="shared" si="108"/>
        <v>60.538625887560769</v>
      </c>
      <c r="O233">
        <f t="shared" si="108"/>
        <v>63.59337468158509</v>
      </c>
      <c r="P233">
        <f t="shared" si="108"/>
        <v>67.029546591989302</v>
      </c>
      <c r="Q233">
        <f t="shared" si="108"/>
        <v>66.274309721921242</v>
      </c>
      <c r="R233">
        <f t="shared" si="108"/>
        <v>67.193497521048045</v>
      </c>
      <c r="S233">
        <f t="shared" si="108"/>
        <v>68.171757059479205</v>
      </c>
      <c r="T233">
        <f t="shared" si="108"/>
        <v>70.328627457365926</v>
      </c>
      <c r="U233">
        <f t="shared" si="108"/>
        <v>72.28705124569251</v>
      </c>
      <c r="V233">
        <f t="shared" si="108"/>
        <v>73.071412864295667</v>
      </c>
      <c r="W233">
        <f t="shared" si="108"/>
        <v>75.284353732609944</v>
      </c>
      <c r="X233">
        <f t="shared" si="108"/>
        <v>75.866551298665428</v>
      </c>
      <c r="Y233">
        <f t="shared" si="108"/>
        <v>75.369111040398494</v>
      </c>
      <c r="Z233">
        <f t="shared" si="108"/>
        <v>76.674468851416393</v>
      </c>
      <c r="AA233">
        <f t="shared" si="108"/>
        <v>79.295476943376741</v>
      </c>
      <c r="AB233">
        <f t="shared" si="108"/>
        <v>81.282782512415437</v>
      </c>
      <c r="AC233">
        <f t="shared" si="108"/>
        <v>83.841033779990354</v>
      </c>
      <c r="AD233">
        <f t="shared" si="108"/>
        <v>80.759208181122972</v>
      </c>
      <c r="AE233">
        <f t="shared" si="108"/>
        <v>84.105064821078145</v>
      </c>
      <c r="AF233">
        <f t="shared" si="108"/>
        <v>85.729990706082106</v>
      </c>
      <c r="AG233">
        <f t="shared" si="108"/>
        <v>85.582560255469218</v>
      </c>
      <c r="AH233">
        <f t="shared" si="108"/>
        <v>87.478758452482083</v>
      </c>
      <c r="AI233">
        <f t="shared" si="108"/>
        <v>88.95693807214235</v>
      </c>
      <c r="AJ233">
        <f t="shared" si="108"/>
        <v>90.736362554310375</v>
      </c>
      <c r="AK233">
        <f t="shared" si="108"/>
        <v>93.579437986154176</v>
      </c>
      <c r="AL233">
        <f t="shared" si="108"/>
        <v>93.149845557924579</v>
      </c>
      <c r="AM233">
        <f t="shared" ref="AM233:BC233" si="109">AM113*1000/AM53</f>
        <v>95.819245692182406</v>
      </c>
      <c r="AN233">
        <f t="shared" si="109"/>
        <v>95.975107884743679</v>
      </c>
      <c r="AO233">
        <f t="shared" si="109"/>
        <v>98.329655216325719</v>
      </c>
      <c r="AP233">
        <f t="shared" si="109"/>
        <v>100.72483954591887</v>
      </c>
      <c r="AQ233">
        <f t="shared" si="109"/>
        <v>99.900720228631926</v>
      </c>
      <c r="AR233">
        <f t="shared" si="109"/>
        <v>102.69735044185737</v>
      </c>
      <c r="AS233">
        <f t="shared" si="109"/>
        <v>106.11310148273029</v>
      </c>
      <c r="AT233">
        <f t="shared" si="109"/>
        <v>105.646842938047</v>
      </c>
      <c r="AU233">
        <f t="shared" si="109"/>
        <v>111.34404398412079</v>
      </c>
      <c r="AV233">
        <f t="shared" si="109"/>
        <v>116.79835946974771</v>
      </c>
      <c r="AW233">
        <f t="shared" si="109"/>
        <v>115.81766907105637</v>
      </c>
      <c r="AX233">
        <f t="shared" si="109"/>
        <v>120.82433272999992</v>
      </c>
      <c r="AY233">
        <f t="shared" si="109"/>
        <v>122.32661322072745</v>
      </c>
      <c r="AZ233">
        <f t="shared" si="109"/>
        <v>127.83735079829076</v>
      </c>
      <c r="BA233">
        <f t="shared" si="109"/>
        <v>129.42098694570885</v>
      </c>
      <c r="BB233">
        <f t="shared" si="109"/>
        <v>128.68580610630329</v>
      </c>
      <c r="BC233">
        <f t="shared" si="109"/>
        <v>132.12297208771702</v>
      </c>
      <c r="BD233">
        <f t="shared" si="6"/>
        <v>1.8711686846689002</v>
      </c>
    </row>
    <row r="234" spans="1:56" x14ac:dyDescent="0.2">
      <c r="A234">
        <f t="shared" si="107"/>
        <v>1</v>
      </c>
      <c r="B234" t="str">
        <f t="shared" si="84"/>
        <v>Western A</v>
      </c>
      <c r="C234">
        <f t="shared" si="84"/>
        <v>0</v>
      </c>
      <c r="D234" t="str">
        <f t="shared" si="84"/>
        <v>Western A</v>
      </c>
      <c r="F234" s="72" t="s">
        <v>603</v>
      </c>
      <c r="G234">
        <f t="shared" ref="G234:AL234" si="110">G114*1000/G54</f>
        <v>58.252171540699123</v>
      </c>
      <c r="H234">
        <f t="shared" si="110"/>
        <v>60.369058818440983</v>
      </c>
      <c r="I234">
        <f t="shared" si="110"/>
        <v>62.61674467016114</v>
      </c>
      <c r="J234">
        <f t="shared" si="110"/>
        <v>65.165099898144462</v>
      </c>
      <c r="K234">
        <f t="shared" si="110"/>
        <v>65.76893973638208</v>
      </c>
      <c r="L234">
        <f t="shared" si="110"/>
        <v>66.577475309708277</v>
      </c>
      <c r="M234">
        <f t="shared" si="110"/>
        <v>68.958175293077502</v>
      </c>
      <c r="N234">
        <f t="shared" si="110"/>
        <v>70.35910460411408</v>
      </c>
      <c r="O234">
        <f t="shared" si="110"/>
        <v>73.900885089750659</v>
      </c>
      <c r="P234">
        <f t="shared" si="110"/>
        <v>77.958521378231609</v>
      </c>
      <c r="Q234">
        <f t="shared" si="110"/>
        <v>75.805342445297029</v>
      </c>
      <c r="R234">
        <f t="shared" si="110"/>
        <v>71.310225117850322</v>
      </c>
      <c r="S234">
        <f t="shared" si="110"/>
        <v>71.543447613049395</v>
      </c>
      <c r="T234">
        <f t="shared" si="110"/>
        <v>78.26659572113121</v>
      </c>
      <c r="U234">
        <f t="shared" si="110"/>
        <v>79.707353048456497</v>
      </c>
      <c r="V234">
        <f t="shared" si="110"/>
        <v>76.966956557358031</v>
      </c>
      <c r="W234">
        <f t="shared" si="110"/>
        <v>76.19335820535332</v>
      </c>
      <c r="X234">
        <f t="shared" si="110"/>
        <v>78.01086500941507</v>
      </c>
      <c r="Y234">
        <f t="shared" si="110"/>
        <v>79.45097180152689</v>
      </c>
      <c r="Z234">
        <f t="shared" si="110"/>
        <v>81.312596405271165</v>
      </c>
      <c r="AA234">
        <f t="shared" si="110"/>
        <v>84.199290506508234</v>
      </c>
      <c r="AB234">
        <f t="shared" si="110"/>
        <v>84.795980388748532</v>
      </c>
      <c r="AC234">
        <f t="shared" si="110"/>
        <v>84.217922207947993</v>
      </c>
      <c r="AD234">
        <f t="shared" si="110"/>
        <v>86.672970570406434</v>
      </c>
      <c r="AE234">
        <f t="shared" si="110"/>
        <v>91.486356533858824</v>
      </c>
      <c r="AF234">
        <f t="shared" si="110"/>
        <v>95.223468151115753</v>
      </c>
      <c r="AG234">
        <f t="shared" si="110"/>
        <v>95.519983413645903</v>
      </c>
      <c r="AH234">
        <f t="shared" si="110"/>
        <v>104.19582619636174</v>
      </c>
      <c r="AI234">
        <f t="shared" si="110"/>
        <v>109.26549526286681</v>
      </c>
      <c r="AJ234">
        <f t="shared" si="110"/>
        <v>111.13963051281915</v>
      </c>
      <c r="AK234">
        <f t="shared" si="110"/>
        <v>121.97951938114359</v>
      </c>
      <c r="AL234">
        <f t="shared" si="110"/>
        <v>125.11936381510137</v>
      </c>
      <c r="AM234">
        <f t="shared" ref="AM234:BC234" si="111">AM114*1000/AM54</f>
        <v>129.99191480434934</v>
      </c>
      <c r="AN234">
        <f t="shared" si="111"/>
        <v>132.75547261108812</v>
      </c>
      <c r="AO234">
        <f t="shared" si="111"/>
        <v>136.57368077043108</v>
      </c>
      <c r="AP234">
        <f t="shared" si="111"/>
        <v>144.10880262054519</v>
      </c>
      <c r="AQ234">
        <f t="shared" si="111"/>
        <v>147.82068248760123</v>
      </c>
      <c r="AR234">
        <f t="shared" si="111"/>
        <v>154.19592720826472</v>
      </c>
      <c r="AS234">
        <f t="shared" si="111"/>
        <v>159.57675138079489</v>
      </c>
      <c r="AT234">
        <f t="shared" si="111"/>
        <v>160.23095421144657</v>
      </c>
      <c r="AU234">
        <f t="shared" si="111"/>
        <v>162.24306344984922</v>
      </c>
      <c r="AV234">
        <f t="shared" si="111"/>
        <v>166.05655151779473</v>
      </c>
      <c r="AW234">
        <f t="shared" si="111"/>
        <v>173.19946967905258</v>
      </c>
      <c r="AX234">
        <f t="shared" si="111"/>
        <v>180.2394067443058</v>
      </c>
      <c r="AY234">
        <f t="shared" si="111"/>
        <v>184.63517195791977</v>
      </c>
      <c r="AZ234">
        <f t="shared" si="111"/>
        <v>190.17679606042415</v>
      </c>
      <c r="BA234">
        <f t="shared" si="111"/>
        <v>181.88655160934746</v>
      </c>
      <c r="BB234">
        <f t="shared" si="111"/>
        <v>196.58135096283144</v>
      </c>
      <c r="BC234">
        <f t="shared" si="111"/>
        <v>188.90068470726945</v>
      </c>
      <c r="BD234">
        <f t="shared" si="6"/>
        <v>2.6398867809540816</v>
      </c>
    </row>
    <row r="235" spans="1:56" x14ac:dyDescent="0.2">
      <c r="A235">
        <f t="shared" si="107"/>
        <v>3</v>
      </c>
      <c r="B235" t="str">
        <f t="shared" si="84"/>
        <v>Southern A</v>
      </c>
      <c r="C235">
        <f t="shared" si="84"/>
        <v>0</v>
      </c>
      <c r="D235" t="str">
        <f t="shared" si="84"/>
        <v>Southern A</v>
      </c>
      <c r="F235" s="72" t="s">
        <v>603</v>
      </c>
      <c r="G235">
        <f t="shared" ref="G235:AL235" si="112">G115*1000/G55</f>
        <v>30.387520273672283</v>
      </c>
      <c r="H235">
        <f t="shared" si="112"/>
        <v>31.024082513411287</v>
      </c>
      <c r="I235">
        <f t="shared" si="112"/>
        <v>32.168664853804181</v>
      </c>
      <c r="J235">
        <f t="shared" si="112"/>
        <v>32.478456964592588</v>
      </c>
      <c r="K235">
        <f t="shared" si="112"/>
        <v>33.611031121035772</v>
      </c>
      <c r="L235">
        <f t="shared" si="112"/>
        <v>35.020530970418427</v>
      </c>
      <c r="M235">
        <f t="shared" si="112"/>
        <v>39.350105231298997</v>
      </c>
      <c r="N235">
        <f t="shared" si="112"/>
        <v>36.639487073193216</v>
      </c>
      <c r="O235">
        <f t="shared" si="112"/>
        <v>39.130670578239013</v>
      </c>
      <c r="P235">
        <f t="shared" si="112"/>
        <v>38.551423997449092</v>
      </c>
      <c r="Q235">
        <f t="shared" si="112"/>
        <v>42.57618663617847</v>
      </c>
      <c r="R235">
        <f t="shared" si="112"/>
        <v>45.296741334213181</v>
      </c>
      <c r="S235">
        <f t="shared" si="112"/>
        <v>41.776366515518546</v>
      </c>
      <c r="T235">
        <f t="shared" si="112"/>
        <v>46.624149467310666</v>
      </c>
      <c r="U235">
        <f t="shared" si="112"/>
        <v>44.716230219009361</v>
      </c>
      <c r="V235">
        <f t="shared" si="112"/>
        <v>44.999245146297802</v>
      </c>
      <c r="W235">
        <f t="shared" si="112"/>
        <v>46.281699886465141</v>
      </c>
      <c r="X235">
        <f t="shared" si="112"/>
        <v>47.37971287540347</v>
      </c>
      <c r="Y235">
        <f t="shared" si="112"/>
        <v>46.639650280813498</v>
      </c>
      <c r="Z235">
        <f t="shared" si="112"/>
        <v>47.788822394970232</v>
      </c>
      <c r="AA235">
        <f t="shared" si="112"/>
        <v>50.981568342731151</v>
      </c>
      <c r="AB235">
        <f t="shared" si="112"/>
        <v>48.0898355275909</v>
      </c>
      <c r="AC235">
        <f t="shared" si="112"/>
        <v>43.758721938167064</v>
      </c>
      <c r="AD235">
        <f t="shared" si="112"/>
        <v>46.560215243706715</v>
      </c>
      <c r="AE235">
        <f t="shared" si="112"/>
        <v>49.365276810566137</v>
      </c>
      <c r="AF235">
        <f t="shared" si="112"/>
        <v>49.11850898967301</v>
      </c>
      <c r="AG235">
        <f t="shared" si="112"/>
        <v>49.688389207595677</v>
      </c>
      <c r="AH235">
        <f t="shared" si="112"/>
        <v>51.735866829471853</v>
      </c>
      <c r="AI235">
        <f t="shared" si="112"/>
        <v>53.279641857950615</v>
      </c>
      <c r="AJ235">
        <f t="shared" si="112"/>
        <v>53.161607353566282</v>
      </c>
      <c r="AK235">
        <f t="shared" si="112"/>
        <v>53.873006595284487</v>
      </c>
      <c r="AL235">
        <f t="shared" si="112"/>
        <v>46.786640191291013</v>
      </c>
      <c r="AM235">
        <f t="shared" ref="AM235:BC235" si="113">AM115*1000/AM55</f>
        <v>53.244109585407024</v>
      </c>
      <c r="AN235">
        <f t="shared" si="113"/>
        <v>54.25372809523568</v>
      </c>
      <c r="AO235">
        <f t="shared" si="113"/>
        <v>50.861926752893474</v>
      </c>
      <c r="AP235">
        <f t="shared" si="113"/>
        <v>58.395478525675188</v>
      </c>
      <c r="AQ235">
        <f t="shared" si="113"/>
        <v>58.68841037098111</v>
      </c>
      <c r="AR235">
        <f t="shared" si="113"/>
        <v>58.658383300094222</v>
      </c>
      <c r="AS235">
        <f t="shared" si="113"/>
        <v>61.093618478434315</v>
      </c>
      <c r="AT235">
        <f t="shared" si="113"/>
        <v>65.910699375507392</v>
      </c>
      <c r="AU235">
        <f t="shared" si="113"/>
        <v>64.910952666031292</v>
      </c>
      <c r="AV235">
        <f t="shared" si="113"/>
        <v>64.946114427693743</v>
      </c>
      <c r="AW235">
        <f t="shared" si="113"/>
        <v>66.226786856353357</v>
      </c>
      <c r="AX235">
        <f t="shared" si="113"/>
        <v>67.95499129597377</v>
      </c>
      <c r="AY235">
        <f t="shared" si="113"/>
        <v>69.674024754365973</v>
      </c>
      <c r="AZ235">
        <f t="shared" si="113"/>
        <v>70.89289547513124</v>
      </c>
      <c r="BA235">
        <f t="shared" si="113"/>
        <v>72.673236205289442</v>
      </c>
      <c r="BB235">
        <f t="shared" si="113"/>
        <v>77.256422808821299</v>
      </c>
      <c r="BC235">
        <f t="shared" si="113"/>
        <v>77.927386205450915</v>
      </c>
      <c r="BD235">
        <f t="shared" si="6"/>
        <v>1.6606135109475284</v>
      </c>
    </row>
    <row r="236" spans="1:56" x14ac:dyDescent="0.2">
      <c r="A236">
        <f t="shared" si="107"/>
        <v>0</v>
      </c>
      <c r="B236" t="str">
        <f t="shared" si="84"/>
        <v>SSA</v>
      </c>
      <c r="C236">
        <f t="shared" si="84"/>
        <v>0</v>
      </c>
      <c r="D236" t="str">
        <f t="shared" si="84"/>
        <v>SSA</v>
      </c>
      <c r="F236" s="72" t="s">
        <v>603</v>
      </c>
      <c r="G236">
        <f t="shared" ref="G236:AL236" si="114">G116*1000/G56</f>
        <v>46.648824929500947</v>
      </c>
      <c r="H236">
        <f t="shared" si="114"/>
        <v>48.168604777989913</v>
      </c>
      <c r="I236">
        <f t="shared" si="114"/>
        <v>49.719914095800263</v>
      </c>
      <c r="J236">
        <f t="shared" si="114"/>
        <v>50.943504287256495</v>
      </c>
      <c r="K236">
        <f t="shared" si="114"/>
        <v>51.561584553904609</v>
      </c>
      <c r="L236">
        <f t="shared" si="114"/>
        <v>52.789197967769944</v>
      </c>
      <c r="M236">
        <f t="shared" si="114"/>
        <v>56.105506948334366</v>
      </c>
      <c r="N236">
        <f t="shared" si="114"/>
        <v>55.977825056858727</v>
      </c>
      <c r="O236">
        <f t="shared" si="114"/>
        <v>59.088579188759212</v>
      </c>
      <c r="P236">
        <f t="shared" si="114"/>
        <v>61.438191024087196</v>
      </c>
      <c r="Q236">
        <f t="shared" si="114"/>
        <v>61.748547130207278</v>
      </c>
      <c r="R236">
        <f t="shared" si="114"/>
        <v>61.430265993849773</v>
      </c>
      <c r="S236">
        <f t="shared" si="114"/>
        <v>60.785550014155497</v>
      </c>
      <c r="T236">
        <f t="shared" si="114"/>
        <v>65.246817800038897</v>
      </c>
      <c r="U236">
        <f t="shared" si="114"/>
        <v>65.803101451875094</v>
      </c>
      <c r="V236">
        <f t="shared" si="114"/>
        <v>65.299329511581064</v>
      </c>
      <c r="W236">
        <f t="shared" si="114"/>
        <v>66.236937766250009</v>
      </c>
      <c r="X236">
        <f t="shared" si="114"/>
        <v>67.371547461932181</v>
      </c>
      <c r="Y236">
        <f t="shared" si="114"/>
        <v>67.402425493094597</v>
      </c>
      <c r="Z236">
        <f t="shared" si="114"/>
        <v>68.866374694885479</v>
      </c>
      <c r="AA236">
        <f t="shared" si="114"/>
        <v>71.725090684698429</v>
      </c>
      <c r="AB236">
        <f t="shared" si="114"/>
        <v>71.68743299635841</v>
      </c>
      <c r="AC236">
        <f t="shared" si="114"/>
        <v>71.057265201435499</v>
      </c>
      <c r="AD236">
        <f t="shared" si="114"/>
        <v>71.673343511646181</v>
      </c>
      <c r="AE236">
        <f t="shared" si="114"/>
        <v>75.427208516610193</v>
      </c>
      <c r="AF236">
        <f t="shared" si="114"/>
        <v>77.232018917039753</v>
      </c>
      <c r="AG236">
        <f t="shared" si="114"/>
        <v>77.439263706717824</v>
      </c>
      <c r="AH236">
        <f t="shared" si="114"/>
        <v>81.693014946177328</v>
      </c>
      <c r="AI236">
        <f t="shared" si="114"/>
        <v>84.446456017428545</v>
      </c>
      <c r="AJ236">
        <f t="shared" si="114"/>
        <v>85.788541277347861</v>
      </c>
      <c r="AK236">
        <f t="shared" si="114"/>
        <v>90.766523568350991</v>
      </c>
      <c r="AL236">
        <f t="shared" si="114"/>
        <v>89.667924367094173</v>
      </c>
      <c r="AM236">
        <f t="shared" ref="AM236:BC236" si="115">AM116*1000/AM56</f>
        <v>94.175673981512006</v>
      </c>
      <c r="AN236">
        <f t="shared" si="115"/>
        <v>95.599784919767387</v>
      </c>
      <c r="AO236">
        <f t="shared" si="115"/>
        <v>96.840881054064994</v>
      </c>
      <c r="AP236">
        <f t="shared" si="115"/>
        <v>102.54538023178254</v>
      </c>
      <c r="AQ236">
        <f t="shared" si="115"/>
        <v>103.59146556716901</v>
      </c>
      <c r="AR236">
        <f t="shared" si="115"/>
        <v>107.05545665812005</v>
      </c>
      <c r="AS236">
        <f t="shared" si="115"/>
        <v>110.84678281518501</v>
      </c>
      <c r="AT236">
        <f t="shared" si="115"/>
        <v>112.34344892936669</v>
      </c>
      <c r="AU236">
        <f t="shared" si="115"/>
        <v>114.85028714754816</v>
      </c>
      <c r="AV236">
        <f t="shared" si="115"/>
        <v>118.20256862188982</v>
      </c>
      <c r="AW236">
        <f t="shared" si="115"/>
        <v>120.84402752648822</v>
      </c>
      <c r="AX236">
        <f t="shared" si="115"/>
        <v>125.52437035669732</v>
      </c>
      <c r="AY236">
        <f t="shared" si="115"/>
        <v>128.5476160847569</v>
      </c>
      <c r="AZ236">
        <f t="shared" si="115"/>
        <v>132.9083775729946</v>
      </c>
      <c r="BA236">
        <f t="shared" si="115"/>
        <v>131.10885687231399</v>
      </c>
      <c r="BB236">
        <f t="shared" si="115"/>
        <v>137.58183854548844</v>
      </c>
      <c r="BC236">
        <f t="shared" si="115"/>
        <v>135.65080737645323</v>
      </c>
      <c r="BD236">
        <f t="shared" si="6"/>
        <v>2.22050326109271</v>
      </c>
    </row>
    <row r="237" spans="1:56" x14ac:dyDescent="0.2">
      <c r="A237">
        <f t="shared" si="107"/>
        <v>0</v>
      </c>
      <c r="B237" t="str">
        <f t="shared" si="84"/>
        <v>Southern A - SA</v>
      </c>
      <c r="C237">
        <f t="shared" si="84"/>
        <v>0</v>
      </c>
      <c r="D237" t="str">
        <f t="shared" si="84"/>
        <v>Southern A - SA</v>
      </c>
      <c r="F237" s="72" t="s">
        <v>603</v>
      </c>
      <c r="G237">
        <f t="shared" ref="G237:AL237" si="116">G117*1000/G57</f>
        <v>20.314400067883227</v>
      </c>
      <c r="H237">
        <f t="shared" si="116"/>
        <v>20.83118041059209</v>
      </c>
      <c r="I237">
        <f t="shared" si="116"/>
        <v>21.092850838818308</v>
      </c>
      <c r="J237">
        <f t="shared" si="116"/>
        <v>22.225017484364702</v>
      </c>
      <c r="K237">
        <f t="shared" si="116"/>
        <v>22.470828073954014</v>
      </c>
      <c r="L237">
        <f t="shared" si="116"/>
        <v>23.237046001380975</v>
      </c>
      <c r="M237">
        <f t="shared" si="116"/>
        <v>24.575133393869152</v>
      </c>
      <c r="N237">
        <f t="shared" si="116"/>
        <v>24.179314651225596</v>
      </c>
      <c r="O237">
        <f t="shared" si="116"/>
        <v>26.179048693066512</v>
      </c>
      <c r="P237">
        <f t="shared" si="116"/>
        <v>25.94991505448014</v>
      </c>
      <c r="Q237">
        <f t="shared" si="116"/>
        <v>28.489535355413647</v>
      </c>
      <c r="R237">
        <f t="shared" si="116"/>
        <v>30.129514156361324</v>
      </c>
      <c r="S237">
        <f t="shared" si="116"/>
        <v>29.553442015678264</v>
      </c>
      <c r="T237">
        <f t="shared" si="116"/>
        <v>30.706622837424042</v>
      </c>
      <c r="U237">
        <f t="shared" si="116"/>
        <v>28.690099402814731</v>
      </c>
      <c r="V237">
        <f t="shared" si="116"/>
        <v>29.30818834701757</v>
      </c>
      <c r="W237">
        <f t="shared" si="116"/>
        <v>29.06770714370035</v>
      </c>
      <c r="X237">
        <f t="shared" si="116"/>
        <v>28.779283444715578</v>
      </c>
      <c r="Y237">
        <f t="shared" si="116"/>
        <v>28.05826653853585</v>
      </c>
      <c r="Z237">
        <f t="shared" si="116"/>
        <v>28.181771639896127</v>
      </c>
      <c r="AA237">
        <f t="shared" si="116"/>
        <v>29.307444555423743</v>
      </c>
      <c r="AB237">
        <f t="shared" si="116"/>
        <v>28.546548830180665</v>
      </c>
      <c r="AC237">
        <f t="shared" si="116"/>
        <v>26.921404308749196</v>
      </c>
      <c r="AD237">
        <f t="shared" si="116"/>
        <v>28.160233498851575</v>
      </c>
      <c r="AE237">
        <f t="shared" si="116"/>
        <v>30.061662879387047</v>
      </c>
      <c r="AF237">
        <f t="shared" si="116"/>
        <v>30.42371129471201</v>
      </c>
      <c r="AG237">
        <f t="shared" si="116"/>
        <v>29.383926797293988</v>
      </c>
      <c r="AH237">
        <f t="shared" si="116"/>
        <v>31.870150245483892</v>
      </c>
      <c r="AI237">
        <f t="shared" si="116"/>
        <v>31.679820020991176</v>
      </c>
      <c r="AJ237">
        <f t="shared" si="116"/>
        <v>31.809582798079497</v>
      </c>
      <c r="AK237">
        <f t="shared" si="116"/>
        <v>32.097509685245626</v>
      </c>
      <c r="AL237">
        <f t="shared" si="116"/>
        <v>28.113634505699171</v>
      </c>
      <c r="AM237">
        <f t="shared" ref="AM237:BC237" si="117">AM117*1000/AM57</f>
        <v>32.759178336511141</v>
      </c>
      <c r="AN237">
        <f t="shared" si="117"/>
        <v>32.104179483047531</v>
      </c>
      <c r="AO237">
        <f t="shared" si="117"/>
        <v>32.929171925001988</v>
      </c>
      <c r="AP237">
        <f t="shared" si="117"/>
        <v>37.664703149199546</v>
      </c>
      <c r="AQ237">
        <f t="shared" si="117"/>
        <v>37.403590375926427</v>
      </c>
      <c r="AR237">
        <f t="shared" si="117"/>
        <v>39.394207446384812</v>
      </c>
      <c r="AS237">
        <f t="shared" si="117"/>
        <v>40.37479783774544</v>
      </c>
      <c r="AT237">
        <f t="shared" si="117"/>
        <v>42.91598399646378</v>
      </c>
      <c r="AU237">
        <f t="shared" si="117"/>
        <v>44.637641181404653</v>
      </c>
      <c r="AV237">
        <f t="shared" si="117"/>
        <v>41.552403542207841</v>
      </c>
      <c r="AW237">
        <f t="shared" si="117"/>
        <v>43.881902783645423</v>
      </c>
      <c r="AX237">
        <f t="shared" si="117"/>
        <v>45.046170928908573</v>
      </c>
      <c r="AY237">
        <f t="shared" si="117"/>
        <v>44.96886307241666</v>
      </c>
      <c r="AZ237">
        <f t="shared" si="117"/>
        <v>48.016210947756989</v>
      </c>
      <c r="BA237">
        <f t="shared" si="117"/>
        <v>50.06423030594663</v>
      </c>
      <c r="BB237">
        <f t="shared" si="117"/>
        <v>50.647087202501041</v>
      </c>
      <c r="BC237">
        <f t="shared" si="117"/>
        <v>53.007934782542193</v>
      </c>
      <c r="BD237">
        <f t="shared" si="6"/>
        <v>1.6414869299766544</v>
      </c>
    </row>
    <row r="238" spans="1:56" x14ac:dyDescent="0.2">
      <c r="A238">
        <f t="shared" si="107"/>
        <v>0</v>
      </c>
      <c r="B238" t="str">
        <f t="shared" si="84"/>
        <v>Ethiopia + Eritrea</v>
      </c>
      <c r="C238">
        <f t="shared" si="84"/>
        <v>0</v>
      </c>
      <c r="D238" t="str">
        <f t="shared" si="84"/>
        <v>Ethiopia + Eritrea</v>
      </c>
      <c r="F238" s="72" t="s">
        <v>603</v>
      </c>
      <c r="G238">
        <f t="shared" ref="G238:AL238" si="118">G118*1000/G58</f>
        <v>55.943058935465572</v>
      </c>
      <c r="H238">
        <f t="shared" si="118"/>
        <v>56.842748013916896</v>
      </c>
      <c r="I238">
        <f t="shared" si="118"/>
        <v>57.410296496857626</v>
      </c>
      <c r="J238">
        <f t="shared" si="118"/>
        <v>59.233797563093354</v>
      </c>
      <c r="K238">
        <f t="shared" si="118"/>
        <v>59.810162801812758</v>
      </c>
      <c r="L238">
        <f t="shared" si="118"/>
        <v>61.183556540473546</v>
      </c>
      <c r="M238">
        <f t="shared" si="118"/>
        <v>62.661791213325515</v>
      </c>
      <c r="N238">
        <f t="shared" si="118"/>
        <v>63.601113128293782</v>
      </c>
      <c r="O238">
        <f t="shared" si="118"/>
        <v>65.586866750246315</v>
      </c>
      <c r="P238">
        <f t="shared" si="118"/>
        <v>67.428407242411083</v>
      </c>
      <c r="Q238">
        <f t="shared" si="118"/>
        <v>65.568739704630133</v>
      </c>
      <c r="R238">
        <f t="shared" si="118"/>
        <v>65.978909043611139</v>
      </c>
      <c r="S238">
        <f t="shared" si="118"/>
        <v>65.692618658431968</v>
      </c>
      <c r="T238">
        <f t="shared" si="118"/>
        <v>65.106404395103183</v>
      </c>
      <c r="U238">
        <f t="shared" si="118"/>
        <v>63.930513445348339</v>
      </c>
      <c r="V238">
        <f t="shared" si="118"/>
        <v>68.10884641844612</v>
      </c>
      <c r="W238">
        <f t="shared" si="118"/>
        <v>69.681344379208014</v>
      </c>
      <c r="X238">
        <f t="shared" si="118"/>
        <v>69.037157363800034</v>
      </c>
      <c r="Y238">
        <f t="shared" si="118"/>
        <v>75.259135848607102</v>
      </c>
      <c r="Z238">
        <f t="shared" si="118"/>
        <v>81.235619251742506</v>
      </c>
      <c r="AA238">
        <f t="shared" si="118"/>
        <v>80.025662004047803</v>
      </c>
      <c r="AB238">
        <f t="shared" si="118"/>
        <v>80.003353444734955</v>
      </c>
      <c r="AC238">
        <f t="shared" si="118"/>
        <v>84.895336942512785</v>
      </c>
      <c r="AD238">
        <f t="shared" si="118"/>
        <v>77.57516629883348</v>
      </c>
      <c r="AE238">
        <f t="shared" si="118"/>
        <v>74.028685743958491</v>
      </c>
      <c r="AF238">
        <f t="shared" si="118"/>
        <v>82.492825173043059</v>
      </c>
      <c r="AG238">
        <f t="shared" si="118"/>
        <v>79.802910264244943</v>
      </c>
      <c r="AH238">
        <f t="shared" si="118"/>
        <v>82.178175035663813</v>
      </c>
      <c r="AI238">
        <f t="shared" si="118"/>
        <v>84.510371886787681</v>
      </c>
      <c r="AJ238">
        <f t="shared" si="118"/>
        <v>87.348176247463343</v>
      </c>
      <c r="AK238">
        <f t="shared" si="118"/>
        <v>91.689547208423406</v>
      </c>
      <c r="AL238">
        <f t="shared" si="118"/>
        <v>87.125531404163723</v>
      </c>
      <c r="AM238">
        <f t="shared" ref="AM238:BC238" si="119">AM118*1000/AM58</f>
        <v>116.26996145725495</v>
      </c>
      <c r="AN238">
        <f t="shared" si="119"/>
        <v>118.18533661710121</v>
      </c>
      <c r="AO238">
        <f t="shared" si="119"/>
        <v>125.52157984208311</v>
      </c>
      <c r="AP238">
        <f t="shared" si="119"/>
        <v>138.97144431232448</v>
      </c>
      <c r="AQ238">
        <f t="shared" si="119"/>
        <v>142.03968297207578</v>
      </c>
      <c r="AR238">
        <f t="shared" si="119"/>
        <v>140.42929371199943</v>
      </c>
      <c r="AS238">
        <f t="shared" si="119"/>
        <v>143.93459800788924</v>
      </c>
      <c r="AT238">
        <f t="shared" si="119"/>
        <v>148.59653089349467</v>
      </c>
      <c r="AU238">
        <f t="shared" si="119"/>
        <v>157.21590308514092</v>
      </c>
      <c r="AV238">
        <f t="shared" si="119"/>
        <v>167.38683181058175</v>
      </c>
      <c r="AW238">
        <f t="shared" si="119"/>
        <v>163.98633641679703</v>
      </c>
      <c r="AX238">
        <f t="shared" si="119"/>
        <v>170.1309800597364</v>
      </c>
      <c r="AY238">
        <f t="shared" si="119"/>
        <v>184.26652303972287</v>
      </c>
      <c r="AZ238">
        <f t="shared" si="119"/>
        <v>196.51139858531741</v>
      </c>
      <c r="BA238">
        <f t="shared" si="119"/>
        <v>194.60542202301201</v>
      </c>
      <c r="BB238">
        <f t="shared" si="119"/>
        <v>199.66637883673855</v>
      </c>
      <c r="BC238">
        <f t="shared" si="119"/>
        <v>218.67608784664043</v>
      </c>
      <c r="BD238">
        <f t="shared" si="6"/>
        <v>2.8231457169486607</v>
      </c>
    </row>
    <row r="242" spans="1:56" ht="15" x14ac:dyDescent="0.25">
      <c r="A242" s="7" t="s">
        <v>193</v>
      </c>
    </row>
    <row r="243" spans="1:56" x14ac:dyDescent="0.2">
      <c r="A243">
        <f>VLOOKUP(C243,SelectCntr!$A$2:$C$52,3,0)</f>
        <v>3</v>
      </c>
      <c r="B243" t="str">
        <f t="shared" ref="B243:D262" si="120">B62</f>
        <v>Angola</v>
      </c>
      <c r="C243">
        <f t="shared" si="120"/>
        <v>7</v>
      </c>
      <c r="D243" t="str">
        <f t="shared" si="120"/>
        <v>Angola</v>
      </c>
      <c r="F243" s="72" t="s">
        <v>604</v>
      </c>
      <c r="G243">
        <f t="shared" ref="G243:BC243" si="121">G62*1000/G122</f>
        <v>453.89799418846729</v>
      </c>
      <c r="H243">
        <f t="shared" si="121"/>
        <v>475.78311029207225</v>
      </c>
      <c r="I243">
        <f t="shared" si="121"/>
        <v>463.31313070324211</v>
      </c>
      <c r="J243">
        <f t="shared" si="121"/>
        <v>492.23639626309057</v>
      </c>
      <c r="K243">
        <f t="shared" si="121"/>
        <v>504.46302102640055</v>
      </c>
      <c r="L243">
        <f t="shared" si="121"/>
        <v>517.84005075457753</v>
      </c>
      <c r="M243">
        <f t="shared" si="121"/>
        <v>525.30536322048329</v>
      </c>
      <c r="N243">
        <f t="shared" si="121"/>
        <v>508.96014344290472</v>
      </c>
      <c r="O243">
        <f t="shared" si="121"/>
        <v>537.46684776955885</v>
      </c>
      <c r="P243">
        <f t="shared" si="121"/>
        <v>546.81200282375107</v>
      </c>
      <c r="Q243">
        <f t="shared" si="121"/>
        <v>550.20964683405805</v>
      </c>
      <c r="R243">
        <f t="shared" si="121"/>
        <v>521.70780605845391</v>
      </c>
      <c r="S243">
        <f t="shared" si="121"/>
        <v>526.26782319163829</v>
      </c>
      <c r="T243">
        <f t="shared" si="121"/>
        <v>522.77129010481303</v>
      </c>
      <c r="U243">
        <f t="shared" si="121"/>
        <v>460.44147466628448</v>
      </c>
      <c r="V243">
        <f t="shared" si="121"/>
        <v>386.61898915490076</v>
      </c>
      <c r="W243">
        <f t="shared" si="121"/>
        <v>365.33950062329882</v>
      </c>
      <c r="X243">
        <f t="shared" si="121"/>
        <v>349.15852529907698</v>
      </c>
      <c r="Y243">
        <f t="shared" si="121"/>
        <v>322.90577155325462</v>
      </c>
      <c r="Z243">
        <f t="shared" si="121"/>
        <v>317.64167324388319</v>
      </c>
      <c r="AA243">
        <f t="shared" si="121"/>
        <v>292.98201301186378</v>
      </c>
      <c r="AB243">
        <f t="shared" si="121"/>
        <v>288.16734542761941</v>
      </c>
      <c r="AC243">
        <f t="shared" si="121"/>
        <v>281.29953421712645</v>
      </c>
      <c r="AD243">
        <f t="shared" si="121"/>
        <v>275.88780826675929</v>
      </c>
      <c r="AE243">
        <f t="shared" si="121"/>
        <v>271.18574805808851</v>
      </c>
      <c r="AF243">
        <f t="shared" si="121"/>
        <v>274.85398813447591</v>
      </c>
      <c r="AG243">
        <f t="shared" si="121"/>
        <v>270.6719303899452</v>
      </c>
      <c r="AH243">
        <f t="shared" si="121"/>
        <v>265.439647021746</v>
      </c>
      <c r="AI243">
        <f t="shared" si="121"/>
        <v>258.68146777674991</v>
      </c>
      <c r="AJ243">
        <f t="shared" si="121"/>
        <v>250.78031898886547</v>
      </c>
      <c r="AK243">
        <f t="shared" si="121"/>
        <v>255.75982404692081</v>
      </c>
      <c r="AL243">
        <f t="shared" si="121"/>
        <v>260.92200398519782</v>
      </c>
      <c r="AM243">
        <f t="shared" si="121"/>
        <v>254.38540510543839</v>
      </c>
      <c r="AN243">
        <f t="shared" si="121"/>
        <v>278.09247311827954</v>
      </c>
      <c r="AO243">
        <f t="shared" si="121"/>
        <v>271.02942722017866</v>
      </c>
      <c r="AP243">
        <f t="shared" si="121"/>
        <v>273.98335893497182</v>
      </c>
      <c r="AQ243">
        <f t="shared" si="121"/>
        <v>269.00424681488886</v>
      </c>
      <c r="AR243">
        <f t="shared" si="121"/>
        <v>300.22833495618306</v>
      </c>
      <c r="AS243">
        <f t="shared" si="121"/>
        <v>279.9196682464455</v>
      </c>
      <c r="AT243">
        <f t="shared" si="121"/>
        <v>308.27622780724005</v>
      </c>
      <c r="AU243">
        <f t="shared" si="121"/>
        <v>337.05795479973148</v>
      </c>
      <c r="AV243">
        <f t="shared" si="121"/>
        <v>361.08663634394628</v>
      </c>
      <c r="AW243">
        <f t="shared" si="121"/>
        <v>365.18506084767102</v>
      </c>
      <c r="AX243">
        <f t="shared" si="121"/>
        <v>345.26249492076391</v>
      </c>
      <c r="AY243">
        <f t="shared" si="121"/>
        <v>397.00216620716816</v>
      </c>
      <c r="AZ243">
        <f t="shared" si="121"/>
        <v>382.90672782874617</v>
      </c>
      <c r="BA243">
        <f t="shared" si="121"/>
        <v>404.12981481481484</v>
      </c>
      <c r="BB243">
        <f t="shared" si="121"/>
        <v>401.88828926065838</v>
      </c>
      <c r="BC243">
        <f t="shared" si="121"/>
        <v>476.12242042672261</v>
      </c>
      <c r="BD243">
        <f>(LOGEST(G243:BC243,G$1:BC$1)-1)*100</f>
        <v>-1.0188662703446094</v>
      </c>
    </row>
    <row r="244" spans="1:56" x14ac:dyDescent="0.2">
      <c r="A244">
        <f>VLOOKUP(C244,SelectCntr!$A$2:$C$52,3,0)</f>
        <v>3</v>
      </c>
      <c r="B244" t="str">
        <f t="shared" si="120"/>
        <v>Botswana</v>
      </c>
      <c r="C244">
        <f t="shared" si="120"/>
        <v>20</v>
      </c>
      <c r="D244" t="str">
        <f t="shared" si="120"/>
        <v>Botswana</v>
      </c>
      <c r="F244" s="72" t="s">
        <v>604</v>
      </c>
      <c r="G244">
        <f t="shared" ref="G244:BC244" si="122">G63*1000/G123</f>
        <v>716.29727320995153</v>
      </c>
      <c r="H244">
        <f t="shared" si="122"/>
        <v>718.52457406218127</v>
      </c>
      <c r="I244">
        <f t="shared" si="122"/>
        <v>789.11718484379139</v>
      </c>
      <c r="J244">
        <f t="shared" si="122"/>
        <v>870.81159800577279</v>
      </c>
      <c r="K244">
        <f t="shared" si="122"/>
        <v>856.57925690814034</v>
      </c>
      <c r="L244">
        <f t="shared" si="122"/>
        <v>878.83941524383442</v>
      </c>
      <c r="M244">
        <f t="shared" si="122"/>
        <v>902.82790062386948</v>
      </c>
      <c r="N244">
        <f t="shared" si="122"/>
        <v>866.46766807107542</v>
      </c>
      <c r="O244">
        <f t="shared" si="122"/>
        <v>877.47841896658304</v>
      </c>
      <c r="P244">
        <f t="shared" si="122"/>
        <v>942.33410329519631</v>
      </c>
      <c r="Q244">
        <f t="shared" si="122"/>
        <v>1023.5249730312837</v>
      </c>
      <c r="R244">
        <f t="shared" si="122"/>
        <v>1007.3325064249001</v>
      </c>
      <c r="S244">
        <f t="shared" si="122"/>
        <v>953.75777943739104</v>
      </c>
      <c r="T244">
        <f t="shared" si="122"/>
        <v>977.98859664607232</v>
      </c>
      <c r="U244">
        <f t="shared" si="122"/>
        <v>941.41351512390031</v>
      </c>
      <c r="V244">
        <f t="shared" si="122"/>
        <v>1043.7044576678149</v>
      </c>
      <c r="W244">
        <f t="shared" si="122"/>
        <v>986.37846863595678</v>
      </c>
      <c r="X244">
        <f t="shared" si="122"/>
        <v>810.08919048270207</v>
      </c>
      <c r="Y244">
        <f t="shared" si="122"/>
        <v>1012.3964457872225</v>
      </c>
      <c r="Z244">
        <f t="shared" si="122"/>
        <v>791.47572815533977</v>
      </c>
      <c r="AA244">
        <f t="shared" si="122"/>
        <v>972.73557692307691</v>
      </c>
      <c r="AB244">
        <f t="shared" si="122"/>
        <v>1000.5118483412323</v>
      </c>
      <c r="AC244">
        <f t="shared" si="122"/>
        <v>920.10280373831779</v>
      </c>
      <c r="AD244">
        <f t="shared" si="122"/>
        <v>1001.7175925925926</v>
      </c>
      <c r="AE244">
        <f t="shared" si="122"/>
        <v>965.2614678899082</v>
      </c>
      <c r="AF244">
        <f t="shared" si="122"/>
        <v>959.41666666666663</v>
      </c>
      <c r="AG244">
        <f t="shared" si="122"/>
        <v>874.18309859154931</v>
      </c>
      <c r="AH244">
        <f t="shared" si="122"/>
        <v>944.2748815165877</v>
      </c>
      <c r="AI244">
        <f t="shared" si="122"/>
        <v>989.78365384615381</v>
      </c>
      <c r="AJ244">
        <f t="shared" si="122"/>
        <v>1070.5388349514562</v>
      </c>
      <c r="AK244">
        <f t="shared" si="122"/>
        <v>1121.9285714285713</v>
      </c>
      <c r="AL244">
        <f t="shared" si="122"/>
        <v>1051.8847926267281</v>
      </c>
      <c r="AM244">
        <f t="shared" si="122"/>
        <v>1020.6143497757847</v>
      </c>
      <c r="AN244">
        <f t="shared" si="122"/>
        <v>921.03478260869565</v>
      </c>
      <c r="AO244">
        <f t="shared" si="122"/>
        <v>1071.3390557939915</v>
      </c>
      <c r="AP244">
        <f t="shared" si="122"/>
        <v>993.11489361702127</v>
      </c>
      <c r="AQ244">
        <f t="shared" si="122"/>
        <v>849.18359375</v>
      </c>
      <c r="AR244">
        <f t="shared" si="122"/>
        <v>750.25454545454545</v>
      </c>
      <c r="AS244">
        <f t="shared" si="122"/>
        <v>664.79136690647476</v>
      </c>
      <c r="AT244">
        <f t="shared" si="122"/>
        <v>721.87900355871886</v>
      </c>
      <c r="AU244">
        <f t="shared" si="122"/>
        <v>810.82720588235293</v>
      </c>
      <c r="AV244">
        <f t="shared" si="122"/>
        <v>748.25</v>
      </c>
      <c r="AW244">
        <f t="shared" si="122"/>
        <v>754.24642857142862</v>
      </c>
      <c r="AX244">
        <f t="shared" si="122"/>
        <v>804.77464788732391</v>
      </c>
      <c r="AY244">
        <f t="shared" si="122"/>
        <v>808.89619377162626</v>
      </c>
      <c r="AZ244">
        <f t="shared" si="122"/>
        <v>788.29251700680277</v>
      </c>
      <c r="BA244">
        <f t="shared" si="122"/>
        <v>798.66666666666663</v>
      </c>
      <c r="BB244">
        <f t="shared" si="122"/>
        <v>875.75490196078431</v>
      </c>
      <c r="BC244">
        <f t="shared" si="122"/>
        <v>859.58653846153845</v>
      </c>
      <c r="BD244">
        <f t="shared" ref="BD244:BD299" si="123">(LOGEST(G244:BC244,G$1:BC$1)-1)*100</f>
        <v>-0.13928243809584462</v>
      </c>
    </row>
    <row r="245" spans="1:56" s="55" customFormat="1" x14ac:dyDescent="0.2">
      <c r="A245">
        <f>VLOOKUP(C245,SelectCntr!$A$2:$C$52,3,0)</f>
        <v>2</v>
      </c>
      <c r="B245" s="6" t="str">
        <f t="shared" si="120"/>
        <v>Burundi</v>
      </c>
      <c r="C245" s="6">
        <f t="shared" si="120"/>
        <v>29</v>
      </c>
      <c r="D245" s="6" t="str">
        <f t="shared" si="120"/>
        <v>Burundi</v>
      </c>
      <c r="E245" s="6"/>
      <c r="F245" s="72" t="s">
        <v>604</v>
      </c>
      <c r="G245">
        <f t="shared" ref="G245:BC245" si="124">G64*1000/G124</f>
        <v>451.27448493273937</v>
      </c>
      <c r="H245">
        <f t="shared" si="124"/>
        <v>444.51254445146958</v>
      </c>
      <c r="I245">
        <f t="shared" si="124"/>
        <v>439.05862074181346</v>
      </c>
      <c r="J245">
        <f t="shared" si="124"/>
        <v>475.74766422043075</v>
      </c>
      <c r="K245">
        <f t="shared" si="124"/>
        <v>467.93978632994202</v>
      </c>
      <c r="L245">
        <f t="shared" si="124"/>
        <v>463.53539542918941</v>
      </c>
      <c r="M245">
        <f t="shared" si="124"/>
        <v>476.74265278997575</v>
      </c>
      <c r="N245">
        <f t="shared" si="124"/>
        <v>480.24870445071076</v>
      </c>
      <c r="O245">
        <f t="shared" si="124"/>
        <v>470.94553081998885</v>
      </c>
      <c r="P245">
        <f t="shared" si="124"/>
        <v>475.78305572545509</v>
      </c>
      <c r="Q245">
        <f t="shared" si="124"/>
        <v>485.17170168251249</v>
      </c>
      <c r="R245">
        <f t="shared" si="124"/>
        <v>439.66377857179191</v>
      </c>
      <c r="S245">
        <f t="shared" si="124"/>
        <v>490.32653152068042</v>
      </c>
      <c r="T245">
        <f t="shared" si="124"/>
        <v>459.39678450720265</v>
      </c>
      <c r="U245">
        <f t="shared" si="124"/>
        <v>488.74630876092215</v>
      </c>
      <c r="V245">
        <f t="shared" si="124"/>
        <v>494.27277593432581</v>
      </c>
      <c r="W245">
        <f t="shared" si="124"/>
        <v>494.38794788273623</v>
      </c>
      <c r="X245">
        <f t="shared" si="124"/>
        <v>455.01215803740234</v>
      </c>
      <c r="Y245">
        <f t="shared" si="124"/>
        <v>450.91496110845537</v>
      </c>
      <c r="Z245">
        <f t="shared" si="124"/>
        <v>427.87567861020631</v>
      </c>
      <c r="AA245">
        <f t="shared" si="124"/>
        <v>453.62315789473683</v>
      </c>
      <c r="AB245">
        <f t="shared" si="124"/>
        <v>418.61686991869919</v>
      </c>
      <c r="AC245">
        <f t="shared" si="124"/>
        <v>405.16494845360825</v>
      </c>
      <c r="AD245">
        <f t="shared" si="124"/>
        <v>387.20578473210054</v>
      </c>
      <c r="AE245">
        <f t="shared" si="124"/>
        <v>425.78079044117646</v>
      </c>
      <c r="AF245">
        <f t="shared" si="124"/>
        <v>433.35873440285206</v>
      </c>
      <c r="AG245">
        <f t="shared" si="124"/>
        <v>430.66752466752467</v>
      </c>
      <c r="AH245">
        <f t="shared" si="124"/>
        <v>425.8204809286899</v>
      </c>
      <c r="AI245">
        <f t="shared" si="124"/>
        <v>389.81763285024152</v>
      </c>
      <c r="AJ245">
        <f t="shared" si="124"/>
        <v>412.52395915161037</v>
      </c>
      <c r="AK245">
        <f t="shared" si="124"/>
        <v>417.20185614849186</v>
      </c>
      <c r="AL245">
        <f t="shared" si="124"/>
        <v>423.43647462800459</v>
      </c>
      <c r="AM245">
        <f t="shared" si="124"/>
        <v>405.69407770652583</v>
      </c>
      <c r="AN245">
        <f t="shared" si="124"/>
        <v>354.24962574850298</v>
      </c>
      <c r="AO245">
        <f t="shared" si="124"/>
        <v>362.17305545217715</v>
      </c>
      <c r="AP245">
        <f t="shared" si="124"/>
        <v>366.23014105419452</v>
      </c>
      <c r="AQ245">
        <f t="shared" si="124"/>
        <v>364.76680282213147</v>
      </c>
      <c r="AR245">
        <f t="shared" si="124"/>
        <v>342.39962894248606</v>
      </c>
      <c r="AS245">
        <f t="shared" si="124"/>
        <v>350.7029119056395</v>
      </c>
      <c r="AT245">
        <f t="shared" si="124"/>
        <v>330.72403776325348</v>
      </c>
      <c r="AU245">
        <f t="shared" si="124"/>
        <v>348.95207667731631</v>
      </c>
      <c r="AV245">
        <f t="shared" si="124"/>
        <v>353.53583735354925</v>
      </c>
      <c r="AW245">
        <f t="shared" si="124"/>
        <v>340.53994673768307</v>
      </c>
      <c r="AX245">
        <f t="shared" si="124"/>
        <v>334.58721490523612</v>
      </c>
      <c r="AY245">
        <f t="shared" si="124"/>
        <v>326.2046511627907</v>
      </c>
      <c r="AZ245">
        <f t="shared" si="124"/>
        <v>322.58058717795086</v>
      </c>
      <c r="BA245">
        <f t="shared" si="124"/>
        <v>309.79433034422908</v>
      </c>
      <c r="BB245">
        <f t="shared" si="124"/>
        <v>296.14478114478112</v>
      </c>
      <c r="BC245">
        <f t="shared" si="124"/>
        <v>194.89207650273224</v>
      </c>
      <c r="BD245">
        <f t="shared" si="123"/>
        <v>-1.0468861124879436</v>
      </c>
    </row>
    <row r="246" spans="1:56" x14ac:dyDescent="0.2">
      <c r="A246">
        <f>VLOOKUP(C246,SelectCntr!$A$2:$C$52,3,0)</f>
        <v>1</v>
      </c>
      <c r="B246" t="str">
        <f t="shared" si="120"/>
        <v>Cameroon</v>
      </c>
      <c r="C246">
        <f t="shared" si="120"/>
        <v>32</v>
      </c>
      <c r="D246" t="str">
        <f t="shared" si="120"/>
        <v>Cameroon</v>
      </c>
      <c r="F246" s="72" t="s">
        <v>604</v>
      </c>
      <c r="G246">
        <f t="shared" ref="G246:BC246" si="125">G65*1000/G125</f>
        <v>455.47013437834755</v>
      </c>
      <c r="H246">
        <f t="shared" si="125"/>
        <v>479.72438421259596</v>
      </c>
      <c r="I246">
        <f t="shared" si="125"/>
        <v>518.1332458892723</v>
      </c>
      <c r="J246">
        <f t="shared" si="125"/>
        <v>520.22521587963047</v>
      </c>
      <c r="K246">
        <f t="shared" si="125"/>
        <v>489.51976751599426</v>
      </c>
      <c r="L246">
        <f t="shared" si="125"/>
        <v>502.94092618202865</v>
      </c>
      <c r="M246">
        <f t="shared" si="125"/>
        <v>549.70652048138345</v>
      </c>
      <c r="N246">
        <f t="shared" si="125"/>
        <v>568.72395300825804</v>
      </c>
      <c r="O246">
        <f t="shared" si="125"/>
        <v>558.40975892613164</v>
      </c>
      <c r="P246">
        <f t="shared" si="125"/>
        <v>601.97152001151778</v>
      </c>
      <c r="Q246">
        <f t="shared" si="125"/>
        <v>615.34354974127189</v>
      </c>
      <c r="R246">
        <f t="shared" si="125"/>
        <v>641.5503472204208</v>
      </c>
      <c r="S246">
        <f t="shared" si="125"/>
        <v>650.29773835967296</v>
      </c>
      <c r="T246">
        <f t="shared" si="125"/>
        <v>700.21227417371529</v>
      </c>
      <c r="U246">
        <f t="shared" si="125"/>
        <v>695.91399303222045</v>
      </c>
      <c r="V246">
        <f t="shared" si="125"/>
        <v>663.96077227779745</v>
      </c>
      <c r="W246">
        <f t="shared" si="125"/>
        <v>674.19201457299482</v>
      </c>
      <c r="X246">
        <f t="shared" si="125"/>
        <v>665.85295314746941</v>
      </c>
      <c r="Y246">
        <f t="shared" si="125"/>
        <v>679.17739239221805</v>
      </c>
      <c r="Z246">
        <f t="shared" si="125"/>
        <v>691.03263861580808</v>
      </c>
      <c r="AA246">
        <f t="shared" si="125"/>
        <v>689.46586964905509</v>
      </c>
      <c r="AB246">
        <f t="shared" si="125"/>
        <v>706.36474628004578</v>
      </c>
      <c r="AC246">
        <f t="shared" si="125"/>
        <v>686.82639670041249</v>
      </c>
      <c r="AD246">
        <f t="shared" si="125"/>
        <v>696.73485967503689</v>
      </c>
      <c r="AE246">
        <f t="shared" si="125"/>
        <v>724.81920698435795</v>
      </c>
      <c r="AF246">
        <f t="shared" si="125"/>
        <v>762.91539281905443</v>
      </c>
      <c r="AG246">
        <f t="shared" si="125"/>
        <v>669.90204932268148</v>
      </c>
      <c r="AH246">
        <f t="shared" si="125"/>
        <v>697.02886247877757</v>
      </c>
      <c r="AI246">
        <f t="shared" si="125"/>
        <v>694.35842175066318</v>
      </c>
      <c r="AJ246">
        <f t="shared" si="125"/>
        <v>706.83992222942322</v>
      </c>
      <c r="AK246">
        <f t="shared" si="125"/>
        <v>714.4136058767167</v>
      </c>
      <c r="AL246">
        <f t="shared" si="125"/>
        <v>705.18304977945809</v>
      </c>
      <c r="AM246">
        <f t="shared" si="125"/>
        <v>728.65329601990049</v>
      </c>
      <c r="AN246">
        <f t="shared" si="125"/>
        <v>757.7217444717445</v>
      </c>
      <c r="AO246">
        <f t="shared" si="125"/>
        <v>787.42809466019412</v>
      </c>
      <c r="AP246">
        <f t="shared" si="125"/>
        <v>815.48605697151424</v>
      </c>
      <c r="AQ246">
        <f t="shared" si="125"/>
        <v>774.42019543973936</v>
      </c>
      <c r="AR246">
        <f t="shared" si="125"/>
        <v>814.17096018735367</v>
      </c>
      <c r="AS246">
        <f t="shared" si="125"/>
        <v>846.6847290640394</v>
      </c>
      <c r="AT246">
        <f t="shared" si="125"/>
        <v>854.86387133831136</v>
      </c>
      <c r="AU246">
        <f t="shared" si="125"/>
        <v>862.62934472934478</v>
      </c>
      <c r="AV246">
        <f t="shared" si="125"/>
        <v>872.55899035734546</v>
      </c>
      <c r="AW246">
        <f t="shared" si="125"/>
        <v>890.29762577727524</v>
      </c>
      <c r="AX246">
        <f t="shared" si="125"/>
        <v>921.42885319808397</v>
      </c>
      <c r="AY246">
        <f t="shared" si="125"/>
        <v>990.15172801348695</v>
      </c>
      <c r="AZ246">
        <f t="shared" si="125"/>
        <v>1027.3091367713005</v>
      </c>
      <c r="BA246">
        <f t="shared" si="125"/>
        <v>1038.5086036671369</v>
      </c>
      <c r="BB246">
        <f t="shared" si="125"/>
        <v>1064.3994374120957</v>
      </c>
      <c r="BC246">
        <f t="shared" si="125"/>
        <v>1089.3250070165591</v>
      </c>
      <c r="BD246">
        <f t="shared" si="123"/>
        <v>1.416492865848662</v>
      </c>
    </row>
    <row r="247" spans="1:56" x14ac:dyDescent="0.2">
      <c r="A247">
        <f>VLOOKUP(C247,SelectCntr!$A$2:$C$52,3,0)</f>
        <v>1</v>
      </c>
      <c r="B247" t="str">
        <f t="shared" si="120"/>
        <v>Cape Verde</v>
      </c>
      <c r="C247">
        <f t="shared" si="120"/>
        <v>35</v>
      </c>
      <c r="D247" t="str">
        <f t="shared" si="120"/>
        <v>Cape Verde</v>
      </c>
      <c r="F247" s="72" t="s">
        <v>604</v>
      </c>
      <c r="G247">
        <f t="shared" ref="G247:BC247" si="126">G66*1000/G126</f>
        <v>355.23684210526318</v>
      </c>
      <c r="H247">
        <f t="shared" si="126"/>
        <v>382.15789473684208</v>
      </c>
      <c r="I247">
        <f t="shared" si="126"/>
        <v>398.65789473684208</v>
      </c>
      <c r="J247">
        <f t="shared" si="126"/>
        <v>416.56410256410254</v>
      </c>
      <c r="K247">
        <f t="shared" si="126"/>
        <v>454.94871794871796</v>
      </c>
      <c r="L247">
        <f t="shared" si="126"/>
        <v>469.94871794871796</v>
      </c>
      <c r="M247">
        <f t="shared" si="126"/>
        <v>448.3</v>
      </c>
      <c r="N247">
        <f t="shared" si="126"/>
        <v>343.2</v>
      </c>
      <c r="O247">
        <f t="shared" si="126"/>
        <v>346.07499999999999</v>
      </c>
      <c r="P247">
        <f t="shared" si="126"/>
        <v>299.45</v>
      </c>
      <c r="Q247">
        <f t="shared" si="126"/>
        <v>268.97500000000002</v>
      </c>
      <c r="R247">
        <f t="shared" si="126"/>
        <v>258.72500000000002</v>
      </c>
      <c r="S247">
        <f t="shared" si="126"/>
        <v>259.76923076923077</v>
      </c>
      <c r="T247">
        <f t="shared" si="126"/>
        <v>261.57894736842104</v>
      </c>
      <c r="U247">
        <f t="shared" si="126"/>
        <v>270</v>
      </c>
      <c r="V247">
        <f t="shared" si="126"/>
        <v>310.10810810810813</v>
      </c>
      <c r="W247">
        <f t="shared" si="126"/>
        <v>325.69444444444446</v>
      </c>
      <c r="X247">
        <f t="shared" si="126"/>
        <v>369.83333333333331</v>
      </c>
      <c r="Y247">
        <f t="shared" si="126"/>
        <v>419.8857142857143</v>
      </c>
      <c r="Z247">
        <f t="shared" si="126"/>
        <v>525.74285714285713</v>
      </c>
      <c r="AA247">
        <f t="shared" si="126"/>
        <v>401.8235294117647</v>
      </c>
      <c r="AB247">
        <f t="shared" si="126"/>
        <v>433.71428571428572</v>
      </c>
      <c r="AC247">
        <f t="shared" si="126"/>
        <v>380.45714285714286</v>
      </c>
      <c r="AD247">
        <f t="shared" si="126"/>
        <v>451.77142857142854</v>
      </c>
      <c r="AE247">
        <f t="shared" si="126"/>
        <v>471.54285714285714</v>
      </c>
      <c r="AF247">
        <f t="shared" si="126"/>
        <v>606.88571428571424</v>
      </c>
      <c r="AG247">
        <f t="shared" si="126"/>
        <v>855.11428571428576</v>
      </c>
      <c r="AH247">
        <f t="shared" si="126"/>
        <v>872.28571428571433</v>
      </c>
      <c r="AI247">
        <f t="shared" si="126"/>
        <v>891.79411764705878</v>
      </c>
      <c r="AJ247">
        <f t="shared" si="126"/>
        <v>840.32352941176475</v>
      </c>
      <c r="AK247">
        <f t="shared" si="126"/>
        <v>773.85294117647061</v>
      </c>
      <c r="AL247">
        <f t="shared" si="126"/>
        <v>913.79411764705878</v>
      </c>
      <c r="AM247">
        <f t="shared" si="126"/>
        <v>929.47058823529414</v>
      </c>
      <c r="AN247">
        <f t="shared" si="126"/>
        <v>763.6</v>
      </c>
      <c r="AO247">
        <f t="shared" si="126"/>
        <v>922.28571428571433</v>
      </c>
      <c r="AP247">
        <f t="shared" si="126"/>
        <v>804.34285714285716</v>
      </c>
      <c r="AQ247">
        <f t="shared" si="126"/>
        <v>859.45714285714291</v>
      </c>
      <c r="AR247">
        <f t="shared" si="126"/>
        <v>965.31428571428569</v>
      </c>
      <c r="AS247">
        <f t="shared" si="126"/>
        <v>1138.6857142857143</v>
      </c>
      <c r="AT247">
        <f t="shared" si="126"/>
        <v>1057.2</v>
      </c>
      <c r="AU247">
        <f t="shared" si="126"/>
        <v>1114.3714285714286</v>
      </c>
      <c r="AV247">
        <f t="shared" si="126"/>
        <v>1071.0857142857142</v>
      </c>
      <c r="AW247">
        <f t="shared" si="126"/>
        <v>1138.1470588235295</v>
      </c>
      <c r="AX247">
        <f t="shared" si="126"/>
        <v>1188.6470588235295</v>
      </c>
      <c r="AY247">
        <f t="shared" si="126"/>
        <v>1148.6764705882354</v>
      </c>
      <c r="AZ247">
        <f t="shared" si="126"/>
        <v>1211.3235294117646</v>
      </c>
      <c r="BA247">
        <f t="shared" si="126"/>
        <v>1300.2727272727273</v>
      </c>
      <c r="BB247">
        <f t="shared" si="126"/>
        <v>1439.2424242424242</v>
      </c>
      <c r="BC247">
        <f t="shared" si="126"/>
        <v>1476.90625</v>
      </c>
      <c r="BD247">
        <f t="shared" si="123"/>
        <v>3.4815712534263188</v>
      </c>
    </row>
    <row r="248" spans="1:56" x14ac:dyDescent="0.2">
      <c r="A248">
        <f>VLOOKUP(C248,SelectCntr!$A$2:$C$52,3,0)</f>
        <v>1</v>
      </c>
      <c r="B248" t="str">
        <f t="shared" si="120"/>
        <v>Central African Republic</v>
      </c>
      <c r="C248">
        <f t="shared" si="120"/>
        <v>37</v>
      </c>
      <c r="D248" t="str">
        <f t="shared" si="120"/>
        <v>Central African Republic</v>
      </c>
      <c r="F248" s="72" t="s">
        <v>604</v>
      </c>
      <c r="G248">
        <f t="shared" ref="G248:BC248" si="127">G67*1000/G127</f>
        <v>378.33227238225464</v>
      </c>
      <c r="H248">
        <f t="shared" si="127"/>
        <v>380.98388952819334</v>
      </c>
      <c r="I248">
        <f t="shared" si="127"/>
        <v>389.40557824534642</v>
      </c>
      <c r="J248">
        <f t="shared" si="127"/>
        <v>378.94874463260231</v>
      </c>
      <c r="K248">
        <f t="shared" si="127"/>
        <v>399.18669950995184</v>
      </c>
      <c r="L248">
        <f t="shared" si="127"/>
        <v>395.54503760966804</v>
      </c>
      <c r="M248">
        <f t="shared" si="127"/>
        <v>424.96691823257953</v>
      </c>
      <c r="N248">
        <f t="shared" si="127"/>
        <v>430.52223090890755</v>
      </c>
      <c r="O248">
        <f t="shared" si="127"/>
        <v>448.34646190425053</v>
      </c>
      <c r="P248">
        <f t="shared" si="127"/>
        <v>448.98937592702185</v>
      </c>
      <c r="Q248">
        <f t="shared" si="127"/>
        <v>447.05689498638151</v>
      </c>
      <c r="R248">
        <f t="shared" si="127"/>
        <v>465.17927651282713</v>
      </c>
      <c r="S248">
        <f t="shared" si="127"/>
        <v>474.91138179943283</v>
      </c>
      <c r="T248">
        <f t="shared" si="127"/>
        <v>505.42736127223515</v>
      </c>
      <c r="U248">
        <f t="shared" si="127"/>
        <v>506.05210710245257</v>
      </c>
      <c r="V248">
        <f t="shared" si="127"/>
        <v>509.83822820462279</v>
      </c>
      <c r="W248">
        <f t="shared" si="127"/>
        <v>508.03276116192643</v>
      </c>
      <c r="X248">
        <f t="shared" si="127"/>
        <v>500.61977202665196</v>
      </c>
      <c r="Y248">
        <f t="shared" si="127"/>
        <v>509.63605674012774</v>
      </c>
      <c r="Z248">
        <f t="shared" si="127"/>
        <v>512.93735498839908</v>
      </c>
      <c r="AA248">
        <f t="shared" si="127"/>
        <v>513.12145289443811</v>
      </c>
      <c r="AB248">
        <f t="shared" si="127"/>
        <v>522.23119469026551</v>
      </c>
      <c r="AC248">
        <f t="shared" si="127"/>
        <v>508.05939524838016</v>
      </c>
      <c r="AD248">
        <f t="shared" si="127"/>
        <v>488.66561181434599</v>
      </c>
      <c r="AE248">
        <f t="shared" si="127"/>
        <v>475.65495867768595</v>
      </c>
      <c r="AF248">
        <f t="shared" si="127"/>
        <v>508.33536585365852</v>
      </c>
      <c r="AG248">
        <f t="shared" si="127"/>
        <v>500.8453815261044</v>
      </c>
      <c r="AH248">
        <f t="shared" si="127"/>
        <v>529.28047571853324</v>
      </c>
      <c r="AI248">
        <f t="shared" si="127"/>
        <v>527.79060665362033</v>
      </c>
      <c r="AJ248">
        <f t="shared" si="127"/>
        <v>522.13680154142583</v>
      </c>
      <c r="AK248">
        <f t="shared" si="127"/>
        <v>521.29032258064512</v>
      </c>
      <c r="AL248">
        <f t="shared" si="127"/>
        <v>528.80859010270774</v>
      </c>
      <c r="AM248">
        <f t="shared" si="127"/>
        <v>524.39449541284398</v>
      </c>
      <c r="AN248">
        <f t="shared" si="127"/>
        <v>541.1351351351351</v>
      </c>
      <c r="AO248">
        <f t="shared" si="127"/>
        <v>558.85625554569651</v>
      </c>
      <c r="AP248">
        <f t="shared" si="127"/>
        <v>629.34063047285463</v>
      </c>
      <c r="AQ248">
        <f t="shared" si="127"/>
        <v>614.0414866032844</v>
      </c>
      <c r="AR248">
        <f t="shared" si="127"/>
        <v>619.42649572649577</v>
      </c>
      <c r="AS248">
        <f t="shared" si="127"/>
        <v>596.28050847457632</v>
      </c>
      <c r="AT248">
        <f t="shared" si="127"/>
        <v>656.56013456686287</v>
      </c>
      <c r="AU248">
        <f t="shared" si="127"/>
        <v>671.69179229480733</v>
      </c>
      <c r="AV248">
        <f t="shared" si="127"/>
        <v>671.66277128547574</v>
      </c>
      <c r="AW248">
        <f t="shared" si="127"/>
        <v>658.38916666666671</v>
      </c>
      <c r="AX248">
        <f t="shared" si="127"/>
        <v>678.29177057356605</v>
      </c>
      <c r="AY248">
        <f t="shared" si="127"/>
        <v>679.85430463576154</v>
      </c>
      <c r="AZ248">
        <f t="shared" si="127"/>
        <v>691.82619439868199</v>
      </c>
      <c r="BA248">
        <f t="shared" si="127"/>
        <v>716.45952575633692</v>
      </c>
      <c r="BB248">
        <f t="shared" si="127"/>
        <v>732.14193025141935</v>
      </c>
      <c r="BC248">
        <f t="shared" si="127"/>
        <v>744.24356913183283</v>
      </c>
      <c r="BD248">
        <f t="shared" si="123"/>
        <v>1.2488115927385968</v>
      </c>
    </row>
    <row r="249" spans="1:56" x14ac:dyDescent="0.2">
      <c r="A249">
        <f>VLOOKUP(C249,SelectCntr!$A$2:$C$52,3,0)</f>
        <v>1</v>
      </c>
      <c r="B249" t="str">
        <f t="shared" si="120"/>
        <v>Chad</v>
      </c>
      <c r="C249">
        <f t="shared" si="120"/>
        <v>39</v>
      </c>
      <c r="D249" t="str">
        <f t="shared" si="120"/>
        <v>Chad</v>
      </c>
      <c r="F249" s="72" t="s">
        <v>604</v>
      </c>
      <c r="G249">
        <f t="shared" ref="G249:BC249" si="128">G68*1000/G128</f>
        <v>578.68096346082109</v>
      </c>
      <c r="H249">
        <f t="shared" si="128"/>
        <v>621.09229357798165</v>
      </c>
      <c r="I249">
        <f t="shared" si="128"/>
        <v>652.33804069458279</v>
      </c>
      <c r="J249">
        <f t="shared" si="128"/>
        <v>626.53545576971635</v>
      </c>
      <c r="K249">
        <f t="shared" si="128"/>
        <v>599.55693278677859</v>
      </c>
      <c r="L249">
        <f t="shared" si="128"/>
        <v>615.28857050607053</v>
      </c>
      <c r="M249">
        <f t="shared" si="128"/>
        <v>589.21341442462972</v>
      </c>
      <c r="N249">
        <f t="shared" si="128"/>
        <v>627.42451338953629</v>
      </c>
      <c r="O249">
        <f t="shared" si="128"/>
        <v>592.77306050611151</v>
      </c>
      <c r="P249">
        <f t="shared" si="128"/>
        <v>556.3247333238902</v>
      </c>
      <c r="Q249">
        <f t="shared" si="128"/>
        <v>549.68593799430562</v>
      </c>
      <c r="R249">
        <f t="shared" si="128"/>
        <v>515.08771617631544</v>
      </c>
      <c r="S249">
        <f t="shared" si="128"/>
        <v>478.33769113149845</v>
      </c>
      <c r="T249">
        <f t="shared" si="128"/>
        <v>493.1873428663223</v>
      </c>
      <c r="U249">
        <f t="shared" si="128"/>
        <v>526.93873659776716</v>
      </c>
      <c r="V249">
        <f t="shared" si="128"/>
        <v>521.75905287992111</v>
      </c>
      <c r="W249">
        <f t="shared" si="128"/>
        <v>517.70495456904223</v>
      </c>
      <c r="X249">
        <f t="shared" si="128"/>
        <v>540.51056956178991</v>
      </c>
      <c r="Y249">
        <f t="shared" si="128"/>
        <v>518.35166842575302</v>
      </c>
      <c r="Z249">
        <f t="shared" si="128"/>
        <v>524.26834862385317</v>
      </c>
      <c r="AA249">
        <f t="shared" si="128"/>
        <v>487.13575667655789</v>
      </c>
      <c r="AB249">
        <f t="shared" si="128"/>
        <v>494.823867721064</v>
      </c>
      <c r="AC249">
        <f t="shared" si="128"/>
        <v>514.50766016713089</v>
      </c>
      <c r="AD249">
        <f t="shared" si="128"/>
        <v>406.88172043010752</v>
      </c>
      <c r="AE249">
        <f t="shared" si="128"/>
        <v>464.3644617380026</v>
      </c>
      <c r="AF249">
        <f t="shared" si="128"/>
        <v>450.46728971962619</v>
      </c>
      <c r="AG249">
        <f t="shared" si="128"/>
        <v>444.72009569377991</v>
      </c>
      <c r="AH249">
        <f t="shared" si="128"/>
        <v>480.80413555427913</v>
      </c>
      <c r="AI249">
        <f t="shared" si="128"/>
        <v>462.98346196251379</v>
      </c>
      <c r="AJ249">
        <f t="shared" si="128"/>
        <v>441.28215987294863</v>
      </c>
      <c r="AK249">
        <f t="shared" si="128"/>
        <v>494.97392638036808</v>
      </c>
      <c r="AL249">
        <f t="shared" si="128"/>
        <v>464.84527928818585</v>
      </c>
      <c r="AM249">
        <f t="shared" si="128"/>
        <v>386.15472779369628</v>
      </c>
      <c r="AN249">
        <f t="shared" si="128"/>
        <v>456.02284382284381</v>
      </c>
      <c r="AO249">
        <f t="shared" si="128"/>
        <v>451.09752747252747</v>
      </c>
      <c r="AP249">
        <f t="shared" si="128"/>
        <v>471.57117198024247</v>
      </c>
      <c r="AQ249">
        <f t="shared" si="128"/>
        <v>520.57908611599294</v>
      </c>
      <c r="AR249">
        <f t="shared" si="128"/>
        <v>546.04342218400689</v>
      </c>
      <c r="AS249">
        <f t="shared" si="128"/>
        <v>504.24725738396626</v>
      </c>
      <c r="AT249">
        <f t="shared" si="128"/>
        <v>460.36641852770884</v>
      </c>
      <c r="AU249">
        <f t="shared" si="128"/>
        <v>525.50423216444983</v>
      </c>
      <c r="AV249">
        <f t="shared" si="128"/>
        <v>508.63133097762073</v>
      </c>
      <c r="AW249">
        <f t="shared" si="128"/>
        <v>510.40848806366046</v>
      </c>
      <c r="AX249">
        <f t="shared" si="128"/>
        <v>495.22116091109478</v>
      </c>
      <c r="AY249">
        <f t="shared" si="128"/>
        <v>531.44440446203669</v>
      </c>
      <c r="AZ249">
        <f t="shared" si="128"/>
        <v>509.50283889283179</v>
      </c>
      <c r="BA249">
        <f t="shared" si="128"/>
        <v>477.01719298245615</v>
      </c>
      <c r="BB249">
        <f t="shared" si="128"/>
        <v>504.76600899965388</v>
      </c>
      <c r="BC249">
        <f t="shared" si="128"/>
        <v>519.77033492822966</v>
      </c>
      <c r="BD249">
        <f t="shared" si="123"/>
        <v>-0.44536220482942479</v>
      </c>
    </row>
    <row r="250" spans="1:56" x14ac:dyDescent="0.2">
      <c r="A250">
        <f>VLOOKUP(C250,SelectCntr!$A$2:$C$52,3,0)</f>
        <v>2</v>
      </c>
      <c r="B250" t="str">
        <f t="shared" si="120"/>
        <v>Comoros</v>
      </c>
      <c r="C250">
        <f t="shared" si="120"/>
        <v>45</v>
      </c>
      <c r="D250" t="str">
        <f t="shared" si="120"/>
        <v>Comoros</v>
      </c>
      <c r="F250" s="72" t="s">
        <v>604</v>
      </c>
      <c r="G250">
        <f t="shared" ref="G250:BC250" si="129">G69*1000/G129</f>
        <v>406.28971571906351</v>
      </c>
      <c r="H250">
        <f t="shared" si="129"/>
        <v>402.9631927212572</v>
      </c>
      <c r="I250">
        <f t="shared" si="129"/>
        <v>442.89893617021272</v>
      </c>
      <c r="J250">
        <f t="shared" si="129"/>
        <v>442.74291497975713</v>
      </c>
      <c r="K250">
        <f t="shared" si="129"/>
        <v>441.81601903251379</v>
      </c>
      <c r="L250">
        <f t="shared" si="129"/>
        <v>440.72261072261068</v>
      </c>
      <c r="M250">
        <f t="shared" si="129"/>
        <v>436.3804265041889</v>
      </c>
      <c r="N250">
        <f t="shared" si="129"/>
        <v>432.49439880507833</v>
      </c>
      <c r="O250">
        <f t="shared" si="129"/>
        <v>444.35897435897436</v>
      </c>
      <c r="P250">
        <f t="shared" si="129"/>
        <v>422.44069015097051</v>
      </c>
      <c r="Q250">
        <f t="shared" si="129"/>
        <v>427.07657021877202</v>
      </c>
      <c r="R250">
        <f t="shared" si="129"/>
        <v>416.19196119196118</v>
      </c>
      <c r="S250">
        <f t="shared" si="129"/>
        <v>408.89720898570454</v>
      </c>
      <c r="T250">
        <f t="shared" si="129"/>
        <v>426.56830238726786</v>
      </c>
      <c r="U250">
        <f t="shared" si="129"/>
        <v>417.20588235294116</v>
      </c>
      <c r="V250">
        <f t="shared" si="129"/>
        <v>402.89399624765474</v>
      </c>
      <c r="W250">
        <f t="shared" si="129"/>
        <v>413.56602059357965</v>
      </c>
      <c r="X250">
        <f t="shared" si="129"/>
        <v>401.64335664335658</v>
      </c>
      <c r="Y250">
        <f t="shared" si="129"/>
        <v>389.34530542986425</v>
      </c>
      <c r="Z250">
        <f t="shared" si="129"/>
        <v>386.22115384615387</v>
      </c>
      <c r="AA250">
        <f t="shared" si="129"/>
        <v>348.88888888888891</v>
      </c>
      <c r="AB250">
        <f t="shared" si="129"/>
        <v>365.93693693693695</v>
      </c>
      <c r="AC250">
        <f t="shared" si="129"/>
        <v>364.45614035087721</v>
      </c>
      <c r="AD250">
        <f t="shared" si="129"/>
        <v>336.61538461538464</v>
      </c>
      <c r="AE250">
        <f t="shared" si="129"/>
        <v>342.32499999999999</v>
      </c>
      <c r="AF250">
        <f t="shared" si="129"/>
        <v>348.8780487804878</v>
      </c>
      <c r="AG250">
        <f t="shared" si="129"/>
        <v>367.15079365079367</v>
      </c>
      <c r="AH250">
        <f t="shared" si="129"/>
        <v>371.37984496124034</v>
      </c>
      <c r="AI250">
        <f t="shared" si="129"/>
        <v>364.14393939393938</v>
      </c>
      <c r="AJ250">
        <f t="shared" si="129"/>
        <v>385.02222222222224</v>
      </c>
      <c r="AK250">
        <f t="shared" si="129"/>
        <v>381.63768115942031</v>
      </c>
      <c r="AL250">
        <f t="shared" si="129"/>
        <v>386.90070921985813</v>
      </c>
      <c r="AM250">
        <f t="shared" si="129"/>
        <v>390.27586206896552</v>
      </c>
      <c r="AN250">
        <f t="shared" si="129"/>
        <v>383.41891891891891</v>
      </c>
      <c r="AO250">
        <f t="shared" si="129"/>
        <v>375.61184210526318</v>
      </c>
      <c r="AP250">
        <f t="shared" si="129"/>
        <v>377.87096774193549</v>
      </c>
      <c r="AQ250">
        <f t="shared" si="129"/>
        <v>363.51572327044028</v>
      </c>
      <c r="AR250">
        <f t="shared" si="129"/>
        <v>375.41717791411043</v>
      </c>
      <c r="AS250">
        <f t="shared" si="129"/>
        <v>374.11377245508982</v>
      </c>
      <c r="AT250">
        <f t="shared" si="129"/>
        <v>375.11111111111109</v>
      </c>
      <c r="AU250">
        <f t="shared" si="129"/>
        <v>372.65909090909093</v>
      </c>
      <c r="AV250">
        <f t="shared" si="129"/>
        <v>362.26111111111112</v>
      </c>
      <c r="AW250">
        <f t="shared" si="129"/>
        <v>367.58378378378376</v>
      </c>
      <c r="AX250">
        <f t="shared" si="129"/>
        <v>395.08947368421053</v>
      </c>
      <c r="AY250">
        <f t="shared" si="129"/>
        <v>342.71794871794873</v>
      </c>
      <c r="AZ250">
        <f t="shared" si="129"/>
        <v>347.79</v>
      </c>
      <c r="BA250">
        <f t="shared" si="129"/>
        <v>333.92195121951221</v>
      </c>
      <c r="BB250">
        <f t="shared" si="129"/>
        <v>321.65238095238095</v>
      </c>
      <c r="BC250">
        <f t="shared" si="129"/>
        <v>311.46296296296299</v>
      </c>
      <c r="BD250">
        <f t="shared" si="123"/>
        <v>-0.49601602992395133</v>
      </c>
    </row>
    <row r="251" spans="1:56" x14ac:dyDescent="0.2">
      <c r="A251">
        <f>VLOOKUP(C251,SelectCntr!$A$2:$C$52,3,0)</f>
        <v>1</v>
      </c>
      <c r="B251" t="str">
        <f t="shared" si="120"/>
        <v>Congo</v>
      </c>
      <c r="C251">
        <f t="shared" si="120"/>
        <v>46</v>
      </c>
      <c r="D251" t="str">
        <f t="shared" si="120"/>
        <v>Congo</v>
      </c>
      <c r="F251" s="72" t="s">
        <v>604</v>
      </c>
      <c r="G251">
        <f t="shared" ref="G251:BC251" si="130">G70*1000/G130</f>
        <v>456.45701038040079</v>
      </c>
      <c r="H251">
        <f t="shared" si="130"/>
        <v>459.11391687657425</v>
      </c>
      <c r="I251">
        <f t="shared" si="130"/>
        <v>460.82590195698504</v>
      </c>
      <c r="J251">
        <f t="shared" si="130"/>
        <v>467.69204273011445</v>
      </c>
      <c r="K251">
        <f t="shared" si="130"/>
        <v>476.83004188216347</v>
      </c>
      <c r="L251">
        <f t="shared" si="130"/>
        <v>477.30855328003497</v>
      </c>
      <c r="M251">
        <f t="shared" si="130"/>
        <v>505.01452656285778</v>
      </c>
      <c r="N251">
        <f t="shared" si="130"/>
        <v>492.69790092359364</v>
      </c>
      <c r="O251">
        <f t="shared" si="130"/>
        <v>478.730972758907</v>
      </c>
      <c r="P251">
        <f t="shared" si="130"/>
        <v>466.28021330189182</v>
      </c>
      <c r="Q251">
        <f t="shared" si="130"/>
        <v>472.53741645014776</v>
      </c>
      <c r="R251">
        <f t="shared" si="130"/>
        <v>448.21740573682467</v>
      </c>
      <c r="S251">
        <f t="shared" si="130"/>
        <v>454.03108337915069</v>
      </c>
      <c r="T251">
        <f t="shared" si="130"/>
        <v>433.54552896725437</v>
      </c>
      <c r="U251">
        <f t="shared" si="130"/>
        <v>439.28262461068852</v>
      </c>
      <c r="V251">
        <f t="shared" si="130"/>
        <v>443.53511775207261</v>
      </c>
      <c r="W251">
        <f t="shared" si="130"/>
        <v>445.95200278941701</v>
      </c>
      <c r="X251">
        <f t="shared" si="130"/>
        <v>434.02042376648387</v>
      </c>
      <c r="Y251">
        <f t="shared" si="130"/>
        <v>439.50516343574486</v>
      </c>
      <c r="Z251">
        <f t="shared" si="130"/>
        <v>441.57430730478592</v>
      </c>
      <c r="AA251">
        <f t="shared" si="130"/>
        <v>452.35980148883374</v>
      </c>
      <c r="AB251">
        <f t="shared" si="130"/>
        <v>464.15571776155718</v>
      </c>
      <c r="AC251">
        <f t="shared" si="130"/>
        <v>455.15384615384613</v>
      </c>
      <c r="AD251">
        <f t="shared" si="130"/>
        <v>464.85035629453682</v>
      </c>
      <c r="AE251">
        <f t="shared" si="130"/>
        <v>481.06103286384979</v>
      </c>
      <c r="AF251">
        <f t="shared" si="130"/>
        <v>470.19203747072601</v>
      </c>
      <c r="AG251">
        <f t="shared" si="130"/>
        <v>476.22505800464035</v>
      </c>
      <c r="AH251">
        <f t="shared" si="130"/>
        <v>483.17351598173514</v>
      </c>
      <c r="AI251">
        <f t="shared" si="130"/>
        <v>469.71331828442436</v>
      </c>
      <c r="AJ251">
        <f t="shared" si="130"/>
        <v>465.37807606263982</v>
      </c>
      <c r="AK251">
        <f t="shared" si="130"/>
        <v>445.96681415929203</v>
      </c>
      <c r="AL251">
        <f t="shared" si="130"/>
        <v>450.68271334792121</v>
      </c>
      <c r="AM251">
        <f t="shared" si="130"/>
        <v>455.0930735930736</v>
      </c>
      <c r="AN251">
        <f t="shared" si="130"/>
        <v>479.49141630901289</v>
      </c>
      <c r="AO251">
        <f t="shared" si="130"/>
        <v>504.29853862212946</v>
      </c>
      <c r="AP251">
        <f t="shared" si="130"/>
        <v>515.56701030927832</v>
      </c>
      <c r="AQ251">
        <f t="shared" si="130"/>
        <v>516.43531827515403</v>
      </c>
      <c r="AR251">
        <f t="shared" si="130"/>
        <v>511.81262729124234</v>
      </c>
      <c r="AS251">
        <f t="shared" si="130"/>
        <v>543.28370221327964</v>
      </c>
      <c r="AT251">
        <f t="shared" si="130"/>
        <v>549.15968063872253</v>
      </c>
      <c r="AU251">
        <f t="shared" si="130"/>
        <v>554.60912698412699</v>
      </c>
      <c r="AV251">
        <f t="shared" si="130"/>
        <v>571.26086956521738</v>
      </c>
      <c r="AW251">
        <f t="shared" si="130"/>
        <v>585.15810276679838</v>
      </c>
      <c r="AX251">
        <f t="shared" si="130"/>
        <v>623.04339250493092</v>
      </c>
      <c r="AY251">
        <f t="shared" si="130"/>
        <v>638.25098039215686</v>
      </c>
      <c r="AZ251">
        <f t="shared" si="130"/>
        <v>673.41520467836256</v>
      </c>
      <c r="BA251">
        <f t="shared" si="130"/>
        <v>643.63106796116506</v>
      </c>
      <c r="BB251">
        <f t="shared" si="130"/>
        <v>673.93629343629345</v>
      </c>
      <c r="BC251">
        <f t="shared" si="130"/>
        <v>732.15930902111324</v>
      </c>
      <c r="BD251">
        <f t="shared" si="123"/>
        <v>0.67988354179810973</v>
      </c>
    </row>
    <row r="252" spans="1:56" x14ac:dyDescent="0.2">
      <c r="A252">
        <f>VLOOKUP(C252,SelectCntr!$A$2:$C$52,3,0)</f>
        <v>1</v>
      </c>
      <c r="B252" t="str">
        <f t="shared" si="120"/>
        <v>Benin</v>
      </c>
      <c r="C252">
        <f t="shared" si="120"/>
        <v>53</v>
      </c>
      <c r="D252" t="str">
        <f t="shared" si="120"/>
        <v>Benin</v>
      </c>
      <c r="F252" s="72" t="s">
        <v>604</v>
      </c>
      <c r="G252">
        <f t="shared" ref="G252:BC252" si="131">G71*1000/G131</f>
        <v>557.66959859981876</v>
      </c>
      <c r="H252">
        <f t="shared" si="131"/>
        <v>515.32018466906663</v>
      </c>
      <c r="I252">
        <f t="shared" si="131"/>
        <v>514.90836100253091</v>
      </c>
      <c r="J252">
        <f t="shared" si="131"/>
        <v>536.11305110930311</v>
      </c>
      <c r="K252">
        <f t="shared" si="131"/>
        <v>542.09921219822104</v>
      </c>
      <c r="L252">
        <f t="shared" si="131"/>
        <v>522.281976672778</v>
      </c>
      <c r="M252">
        <f t="shared" si="131"/>
        <v>570.83834337472217</v>
      </c>
      <c r="N252">
        <f t="shared" si="131"/>
        <v>600.97140661497838</v>
      </c>
      <c r="O252">
        <f t="shared" si="131"/>
        <v>579.97653586634408</v>
      </c>
      <c r="P252">
        <f t="shared" si="131"/>
        <v>588.95859312668063</v>
      </c>
      <c r="Q252">
        <f t="shared" si="131"/>
        <v>603.84995253569332</v>
      </c>
      <c r="R252">
        <f t="shared" si="131"/>
        <v>603.55087357052093</v>
      </c>
      <c r="S252">
        <f t="shared" si="131"/>
        <v>611.80654542831871</v>
      </c>
      <c r="T252">
        <f t="shared" si="131"/>
        <v>570.35451080050825</v>
      </c>
      <c r="U252">
        <f t="shared" si="131"/>
        <v>579.46503805569603</v>
      </c>
      <c r="V252">
        <f t="shared" si="131"/>
        <v>659.60781953608057</v>
      </c>
      <c r="W252">
        <f t="shared" si="131"/>
        <v>648.82944263886134</v>
      </c>
      <c r="X252">
        <f t="shared" si="131"/>
        <v>707.98023152611847</v>
      </c>
      <c r="Y252">
        <f t="shared" si="131"/>
        <v>747.46108892941254</v>
      </c>
      <c r="Z252">
        <f t="shared" si="131"/>
        <v>712.89707750952982</v>
      </c>
      <c r="AA252">
        <f t="shared" si="131"/>
        <v>683.55915317559152</v>
      </c>
      <c r="AB252">
        <f t="shared" si="131"/>
        <v>691.40097799511</v>
      </c>
      <c r="AC252">
        <f t="shared" si="131"/>
        <v>689.91236494597842</v>
      </c>
      <c r="AD252">
        <f t="shared" si="131"/>
        <v>853.05294117647054</v>
      </c>
      <c r="AE252">
        <f t="shared" si="131"/>
        <v>842.05997693194922</v>
      </c>
      <c r="AF252">
        <f t="shared" si="131"/>
        <v>887.0305429864253</v>
      </c>
      <c r="AG252">
        <f t="shared" si="131"/>
        <v>733.9591836734694</v>
      </c>
      <c r="AH252">
        <f t="shared" si="131"/>
        <v>834.39857288481141</v>
      </c>
      <c r="AI252">
        <f t="shared" si="131"/>
        <v>817.2086956521739</v>
      </c>
      <c r="AJ252">
        <f t="shared" si="131"/>
        <v>819.61461187214616</v>
      </c>
      <c r="AK252">
        <f t="shared" si="131"/>
        <v>851.86371527777783</v>
      </c>
      <c r="AL252">
        <f t="shared" si="131"/>
        <v>810.14179719703213</v>
      </c>
      <c r="AM252">
        <f t="shared" si="131"/>
        <v>883.87258064516129</v>
      </c>
      <c r="AN252">
        <f t="shared" si="131"/>
        <v>888.50394321766566</v>
      </c>
      <c r="AO252">
        <f t="shared" si="131"/>
        <v>952.8637770897833</v>
      </c>
      <c r="AP252">
        <f t="shared" si="131"/>
        <v>1043.6191926884997</v>
      </c>
      <c r="AQ252">
        <f t="shared" si="131"/>
        <v>1085.1359879789632</v>
      </c>
      <c r="AR252">
        <f t="shared" si="131"/>
        <v>1094.6391982182629</v>
      </c>
      <c r="AS252">
        <f t="shared" si="131"/>
        <v>1122.6253665689151</v>
      </c>
      <c r="AT252">
        <f t="shared" si="131"/>
        <v>1178.8778901734104</v>
      </c>
      <c r="AU252">
        <f t="shared" si="131"/>
        <v>1168.8371266002846</v>
      </c>
      <c r="AV252">
        <f t="shared" si="131"/>
        <v>1249.3111888111889</v>
      </c>
      <c r="AW252">
        <f t="shared" si="131"/>
        <v>1267.7408934707903</v>
      </c>
      <c r="AX252">
        <f t="shared" si="131"/>
        <v>1309.2718052738337</v>
      </c>
      <c r="AY252">
        <f t="shared" si="131"/>
        <v>1247.3209054593874</v>
      </c>
      <c r="AZ252">
        <f t="shared" si="131"/>
        <v>1142.6633858267717</v>
      </c>
      <c r="BA252">
        <f t="shared" si="131"/>
        <v>1165.8492884864165</v>
      </c>
      <c r="BB252">
        <f t="shared" si="131"/>
        <v>1346.1123882503193</v>
      </c>
      <c r="BC252">
        <f t="shared" si="131"/>
        <v>1337.4602272727273</v>
      </c>
      <c r="BD252">
        <f t="shared" si="123"/>
        <v>2.0976100238603967</v>
      </c>
    </row>
    <row r="253" spans="1:56" x14ac:dyDescent="0.2">
      <c r="A253">
        <f>VLOOKUP(C253,SelectCntr!$A$2:$C$52,3,0)</f>
        <v>1</v>
      </c>
      <c r="B253" t="str">
        <f t="shared" si="120"/>
        <v>Equatorial Guinea</v>
      </c>
      <c r="C253">
        <f t="shared" si="120"/>
        <v>61</v>
      </c>
      <c r="D253" t="str">
        <f t="shared" si="120"/>
        <v>Equatorial Guinea</v>
      </c>
      <c r="F253" s="72" t="s">
        <v>604</v>
      </c>
      <c r="G253">
        <f t="shared" ref="G253:BC253" si="132">G72*1000/G132</f>
        <v>501.37413892078069</v>
      </c>
      <c r="H253">
        <f t="shared" si="132"/>
        <v>571.8656716417911</v>
      </c>
      <c r="I253">
        <f t="shared" si="132"/>
        <v>577.0042643923241</v>
      </c>
      <c r="J253">
        <f t="shared" si="132"/>
        <v>617.35074626865674</v>
      </c>
      <c r="K253">
        <f t="shared" si="132"/>
        <v>597.88673455154139</v>
      </c>
      <c r="L253">
        <f t="shared" si="132"/>
        <v>614.43927153224706</v>
      </c>
      <c r="M253">
        <f t="shared" si="132"/>
        <v>579.37676482452605</v>
      </c>
      <c r="N253">
        <f t="shared" si="132"/>
        <v>605.91401400079258</v>
      </c>
      <c r="O253">
        <f t="shared" si="132"/>
        <v>502.56240919297323</v>
      </c>
      <c r="P253">
        <f t="shared" si="132"/>
        <v>581.21002132196168</v>
      </c>
      <c r="Q253">
        <f t="shared" si="132"/>
        <v>463.18175477751436</v>
      </c>
      <c r="R253">
        <f t="shared" si="132"/>
        <v>342.50406383921978</v>
      </c>
      <c r="S253">
        <f t="shared" si="132"/>
        <v>385.00317561130521</v>
      </c>
      <c r="T253">
        <f t="shared" si="132"/>
        <v>417.10481682496612</v>
      </c>
      <c r="U253">
        <f t="shared" si="132"/>
        <v>381.45704404805247</v>
      </c>
      <c r="V253">
        <f t="shared" si="132"/>
        <v>345.65154994259478</v>
      </c>
      <c r="W253">
        <f t="shared" si="132"/>
        <v>351.86567164179104</v>
      </c>
      <c r="X253">
        <f t="shared" si="132"/>
        <v>372.62318544264974</v>
      </c>
      <c r="Y253">
        <f t="shared" si="132"/>
        <v>382.78981803312206</v>
      </c>
      <c r="Z253">
        <f t="shared" si="132"/>
        <v>407.31343283582089</v>
      </c>
      <c r="AA253">
        <f t="shared" si="132"/>
        <v>426.52112676056339</v>
      </c>
      <c r="AB253">
        <f t="shared" si="132"/>
        <v>365.78947368421052</v>
      </c>
      <c r="AC253">
        <f t="shared" si="132"/>
        <v>344.08536585365852</v>
      </c>
      <c r="AD253">
        <f t="shared" si="132"/>
        <v>334.67415730337081</v>
      </c>
      <c r="AE253">
        <f t="shared" si="132"/>
        <v>311.72340425531917</v>
      </c>
      <c r="AF253">
        <f t="shared" si="132"/>
        <v>305.73469387755102</v>
      </c>
      <c r="AG253">
        <f t="shared" si="132"/>
        <v>320.84158415841586</v>
      </c>
      <c r="AH253">
        <f t="shared" si="132"/>
        <v>314.06796116504853</v>
      </c>
      <c r="AI253">
        <f t="shared" si="132"/>
        <v>289.5</v>
      </c>
      <c r="AJ253">
        <f t="shared" si="132"/>
        <v>362.73148148148147</v>
      </c>
      <c r="AK253">
        <f t="shared" si="132"/>
        <v>343.07207207207205</v>
      </c>
      <c r="AL253">
        <f t="shared" si="132"/>
        <v>320.49122807017545</v>
      </c>
      <c r="AM253">
        <f t="shared" si="132"/>
        <v>287.27350427350427</v>
      </c>
      <c r="AN253">
        <f t="shared" si="132"/>
        <v>298.33333333333331</v>
      </c>
      <c r="AO253">
        <f t="shared" si="132"/>
        <v>298.69918699186991</v>
      </c>
      <c r="AP253">
        <f t="shared" si="132"/>
        <v>296.14173228346459</v>
      </c>
      <c r="AQ253">
        <f t="shared" si="132"/>
        <v>287.99230769230769</v>
      </c>
      <c r="AR253">
        <f t="shared" si="132"/>
        <v>272.99253731343282</v>
      </c>
      <c r="AS253">
        <f t="shared" si="132"/>
        <v>272.52898550724638</v>
      </c>
      <c r="AT253">
        <f t="shared" si="132"/>
        <v>275.31690140845069</v>
      </c>
      <c r="AU253">
        <f t="shared" si="132"/>
        <v>269.06164383561645</v>
      </c>
      <c r="AV253">
        <f t="shared" si="132"/>
        <v>255.44</v>
      </c>
      <c r="AW253">
        <f t="shared" si="132"/>
        <v>260.39215686274508</v>
      </c>
      <c r="AX253">
        <f t="shared" si="132"/>
        <v>257.656050955414</v>
      </c>
      <c r="AY253">
        <f t="shared" si="132"/>
        <v>261.67080745341616</v>
      </c>
      <c r="AZ253">
        <f t="shared" si="132"/>
        <v>262.20606060606059</v>
      </c>
      <c r="BA253">
        <f t="shared" si="132"/>
        <v>284.9757575757576</v>
      </c>
      <c r="BB253">
        <f t="shared" si="132"/>
        <v>270.56804733727813</v>
      </c>
      <c r="BC253">
        <f t="shared" si="132"/>
        <v>269.86627906976742</v>
      </c>
      <c r="BD253">
        <f t="shared" si="123"/>
        <v>-1.7844184724235546</v>
      </c>
    </row>
    <row r="254" spans="1:56" x14ac:dyDescent="0.2">
      <c r="A254">
        <f>VLOOKUP(C254,SelectCntr!$A$2:$C$52,3,0)</f>
        <v>2</v>
      </c>
      <c r="B254" t="str">
        <f t="shared" si="120"/>
        <v>Ethiopia PDR</v>
      </c>
      <c r="C254">
        <f t="shared" si="120"/>
        <v>62</v>
      </c>
      <c r="D254" t="str">
        <f t="shared" si="120"/>
        <v>Ethiopia PDR</v>
      </c>
      <c r="F254" s="72" t="s">
        <v>604</v>
      </c>
      <c r="G254">
        <f t="shared" ref="G254:BC254" si="133">G73*1000/G133</f>
        <v>334.96128248393734</v>
      </c>
      <c r="H254">
        <f t="shared" si="133"/>
        <v>335.78699499294351</v>
      </c>
      <c r="I254">
        <f t="shared" si="133"/>
        <v>332.371639129757</v>
      </c>
      <c r="J254">
        <f t="shared" si="133"/>
        <v>335.85304961304314</v>
      </c>
      <c r="K254">
        <f t="shared" si="133"/>
        <v>332.33029674660025</v>
      </c>
      <c r="L254">
        <f t="shared" si="133"/>
        <v>333.1637867753364</v>
      </c>
      <c r="M254">
        <f t="shared" si="133"/>
        <v>334.47736024290373</v>
      </c>
      <c r="N254">
        <f t="shared" si="133"/>
        <v>332.85858732910566</v>
      </c>
      <c r="O254">
        <f t="shared" si="133"/>
        <v>336.28099325475711</v>
      </c>
      <c r="P254">
        <f t="shared" si="133"/>
        <v>338.446519866279</v>
      </c>
      <c r="Q254">
        <f t="shared" si="133"/>
        <v>321.71306755964099</v>
      </c>
      <c r="R254">
        <f t="shared" si="133"/>
        <v>313.94822225123113</v>
      </c>
      <c r="S254">
        <f t="shared" si="133"/>
        <v>298.89219151919889</v>
      </c>
      <c r="T254">
        <f t="shared" si="133"/>
        <v>289.15312869645373</v>
      </c>
      <c r="U254">
        <f t="shared" si="133"/>
        <v>274.40977420639098</v>
      </c>
      <c r="V254">
        <f t="shared" si="133"/>
        <v>286.30156307382572</v>
      </c>
      <c r="W254">
        <f t="shared" si="133"/>
        <v>288.45875178817272</v>
      </c>
      <c r="X254">
        <f t="shared" si="133"/>
        <v>283.62234217678457</v>
      </c>
      <c r="Y254">
        <f t="shared" si="133"/>
        <v>306.23183695255091</v>
      </c>
      <c r="Z254">
        <f t="shared" si="133"/>
        <v>328.54309756652265</v>
      </c>
      <c r="AA254">
        <f t="shared" si="133"/>
        <v>314.5187606805855</v>
      </c>
      <c r="AB254">
        <f t="shared" si="133"/>
        <v>306.87957925281103</v>
      </c>
      <c r="AC254">
        <f t="shared" si="133"/>
        <v>318.78041375414813</v>
      </c>
      <c r="AD254">
        <f t="shared" si="133"/>
        <v>280.79388946103671</v>
      </c>
      <c r="AE254">
        <f t="shared" si="133"/>
        <v>259.17276759118289</v>
      </c>
      <c r="AF254">
        <f t="shared" si="133"/>
        <v>278.71522502393873</v>
      </c>
      <c r="AG254">
        <f t="shared" si="133"/>
        <v>259.07732561718893</v>
      </c>
      <c r="AH254">
        <f t="shared" si="133"/>
        <v>258.27483817328817</v>
      </c>
      <c r="AI254">
        <f t="shared" si="133"/>
        <v>255.00842262075287</v>
      </c>
      <c r="AJ254">
        <f t="shared" si="133"/>
        <v>254.73316377308416</v>
      </c>
      <c r="AK254">
        <f t="shared" si="133"/>
        <v>255.8761411563718</v>
      </c>
      <c r="AL254">
        <f t="shared" si="133"/>
        <v>234.55892516375263</v>
      </c>
      <c r="AM254" t="e">
        <f t="shared" si="133"/>
        <v>#DIV/0!</v>
      </c>
      <c r="AN254" t="e">
        <f t="shared" si="133"/>
        <v>#DIV/0!</v>
      </c>
      <c r="AO254" t="e">
        <f t="shared" si="133"/>
        <v>#DIV/0!</v>
      </c>
      <c r="AP254" t="e">
        <f t="shared" si="133"/>
        <v>#DIV/0!</v>
      </c>
      <c r="AQ254" t="e">
        <f t="shared" si="133"/>
        <v>#DIV/0!</v>
      </c>
      <c r="AR254" t="e">
        <f t="shared" si="133"/>
        <v>#DIV/0!</v>
      </c>
      <c r="AS254" t="e">
        <f t="shared" si="133"/>
        <v>#DIV/0!</v>
      </c>
      <c r="AT254" t="e">
        <f t="shared" si="133"/>
        <v>#DIV/0!</v>
      </c>
      <c r="AU254" t="e">
        <f t="shared" si="133"/>
        <v>#DIV/0!</v>
      </c>
      <c r="AV254" t="e">
        <f t="shared" si="133"/>
        <v>#DIV/0!</v>
      </c>
      <c r="AW254" t="e">
        <f t="shared" si="133"/>
        <v>#DIV/0!</v>
      </c>
      <c r="AX254" t="e">
        <f t="shared" si="133"/>
        <v>#DIV/0!</v>
      </c>
      <c r="AY254" t="e">
        <f t="shared" si="133"/>
        <v>#DIV/0!</v>
      </c>
      <c r="AZ254" t="e">
        <f t="shared" si="133"/>
        <v>#DIV/0!</v>
      </c>
      <c r="BA254" t="e">
        <f t="shared" si="133"/>
        <v>#DIV/0!</v>
      </c>
      <c r="BB254" t="e">
        <f t="shared" si="133"/>
        <v>#DIV/0!</v>
      </c>
      <c r="BC254" t="e">
        <f t="shared" si="133"/>
        <v>#DIV/0!</v>
      </c>
      <c r="BD254" t="e">
        <f t="shared" si="123"/>
        <v>#VALUE!</v>
      </c>
    </row>
    <row r="255" spans="1:56" x14ac:dyDescent="0.2">
      <c r="A255">
        <f>VLOOKUP(C255,SelectCntr!$A$2:$C$52,3,0)</f>
        <v>2</v>
      </c>
      <c r="B255" t="str">
        <f t="shared" si="120"/>
        <v>Djibouti</v>
      </c>
      <c r="C255">
        <f t="shared" si="120"/>
        <v>72</v>
      </c>
      <c r="D255" t="str">
        <f t="shared" si="120"/>
        <v>Djibouti</v>
      </c>
      <c r="F255" s="72" t="s">
        <v>604</v>
      </c>
      <c r="G255">
        <f t="shared" ref="G255:BC255" si="134">G74*1000/G134</f>
        <v>227.57926829268291</v>
      </c>
      <c r="H255">
        <f t="shared" si="134"/>
        <v>217.66294642857144</v>
      </c>
      <c r="I255">
        <f t="shared" si="134"/>
        <v>215.02736801242236</v>
      </c>
      <c r="J255">
        <f t="shared" si="134"/>
        <v>206.2920918367347</v>
      </c>
      <c r="K255">
        <f t="shared" si="134"/>
        <v>194.36051212938006</v>
      </c>
      <c r="L255">
        <f t="shared" si="134"/>
        <v>199.17857142857142</v>
      </c>
      <c r="M255">
        <f t="shared" si="134"/>
        <v>197.40405569007262</v>
      </c>
      <c r="N255">
        <f t="shared" si="134"/>
        <v>198.77324263038548</v>
      </c>
      <c r="O255">
        <f t="shared" si="134"/>
        <v>201.02705223880599</v>
      </c>
      <c r="P255">
        <f t="shared" si="134"/>
        <v>196.98465794768612</v>
      </c>
      <c r="Q255">
        <f t="shared" si="134"/>
        <v>195.04178571428574</v>
      </c>
      <c r="R255">
        <f t="shared" si="134"/>
        <v>195.05730108499097</v>
      </c>
      <c r="S255">
        <f t="shared" si="134"/>
        <v>183.88754251700681</v>
      </c>
      <c r="T255">
        <f t="shared" si="134"/>
        <v>185.17696629213481</v>
      </c>
      <c r="U255">
        <f t="shared" si="134"/>
        <v>172.65565169366715</v>
      </c>
      <c r="V255">
        <f t="shared" si="134"/>
        <v>178.99319727891154</v>
      </c>
      <c r="W255">
        <f t="shared" si="134"/>
        <v>159.92018633540374</v>
      </c>
      <c r="X255">
        <f t="shared" si="134"/>
        <v>154.0452097505669</v>
      </c>
      <c r="Y255">
        <f t="shared" si="134"/>
        <v>187.34952731092437</v>
      </c>
      <c r="Z255">
        <f t="shared" si="134"/>
        <v>227.4375</v>
      </c>
      <c r="AA255">
        <f t="shared" si="134"/>
        <v>212.36206896551724</v>
      </c>
      <c r="AB255">
        <f t="shared" si="134"/>
        <v>208.45378151260505</v>
      </c>
      <c r="AC255">
        <f t="shared" si="134"/>
        <v>237.42622950819671</v>
      </c>
      <c r="AD255">
        <f t="shared" si="134"/>
        <v>252.42857142857142</v>
      </c>
      <c r="AE255">
        <f t="shared" si="134"/>
        <v>283.15151515151513</v>
      </c>
      <c r="AF255">
        <f t="shared" si="134"/>
        <v>287.96428571428572</v>
      </c>
      <c r="AG255">
        <f t="shared" si="134"/>
        <v>274.76158940397352</v>
      </c>
      <c r="AH255">
        <f t="shared" si="134"/>
        <v>266.53086419753089</v>
      </c>
      <c r="AI255">
        <f t="shared" si="134"/>
        <v>300.757225433526</v>
      </c>
      <c r="AJ255">
        <f t="shared" si="134"/>
        <v>280.3131868131868</v>
      </c>
      <c r="AK255">
        <f t="shared" si="134"/>
        <v>202.82446808510639</v>
      </c>
      <c r="AL255">
        <f t="shared" si="134"/>
        <v>210.78534031413614</v>
      </c>
      <c r="AM255">
        <f t="shared" si="134"/>
        <v>198.45360824742269</v>
      </c>
      <c r="AN255">
        <f t="shared" si="134"/>
        <v>203.70408163265307</v>
      </c>
      <c r="AO255">
        <f t="shared" si="134"/>
        <v>214.67500000000001</v>
      </c>
      <c r="AP255">
        <f t="shared" si="134"/>
        <v>189.35922330097088</v>
      </c>
      <c r="AQ255">
        <f t="shared" si="134"/>
        <v>192.39622641509433</v>
      </c>
      <c r="AR255">
        <f t="shared" si="134"/>
        <v>190.26818181818183</v>
      </c>
      <c r="AS255">
        <f t="shared" si="134"/>
        <v>187.62995594713655</v>
      </c>
      <c r="AT255">
        <f t="shared" si="134"/>
        <v>198.42918454935622</v>
      </c>
      <c r="AU255">
        <f t="shared" si="134"/>
        <v>196.26470588235293</v>
      </c>
      <c r="AV255">
        <f t="shared" si="134"/>
        <v>219.25102880658437</v>
      </c>
      <c r="AW255">
        <f t="shared" si="134"/>
        <v>213.03225806451613</v>
      </c>
      <c r="AX255">
        <f t="shared" si="134"/>
        <v>201.86904761904762</v>
      </c>
      <c r="AY255">
        <f t="shared" si="134"/>
        <v>201.88715953307394</v>
      </c>
      <c r="AZ255">
        <f t="shared" si="134"/>
        <v>229.86206896551724</v>
      </c>
      <c r="BA255">
        <f t="shared" si="134"/>
        <v>260.10486891385767</v>
      </c>
      <c r="BB255">
        <f t="shared" si="134"/>
        <v>251.25274725274724</v>
      </c>
      <c r="BC255">
        <f t="shared" si="134"/>
        <v>191.71684587813621</v>
      </c>
      <c r="BD255">
        <f t="shared" si="123"/>
        <v>0.21129561147614773</v>
      </c>
    </row>
    <row r="256" spans="1:56" x14ac:dyDescent="0.2">
      <c r="A256">
        <f>VLOOKUP(C256,SelectCntr!$A$2:$C$52,3,0)</f>
        <v>1</v>
      </c>
      <c r="B256" t="str">
        <f t="shared" si="120"/>
        <v>Gabon</v>
      </c>
      <c r="C256">
        <f t="shared" si="120"/>
        <v>74</v>
      </c>
      <c r="D256" t="str">
        <f t="shared" si="120"/>
        <v>Gabon</v>
      </c>
      <c r="F256" s="72" t="s">
        <v>604</v>
      </c>
      <c r="G256">
        <f t="shared" ref="G256:BC256" si="135">G75*1000/G135</f>
        <v>473.5296428571429</v>
      </c>
      <c r="H256">
        <f t="shared" si="135"/>
        <v>489.07206751054849</v>
      </c>
      <c r="I256">
        <f t="shared" si="135"/>
        <v>495.69829787234039</v>
      </c>
      <c r="J256">
        <f t="shared" si="135"/>
        <v>503.53999999999996</v>
      </c>
      <c r="K256">
        <f t="shared" si="135"/>
        <v>513.78231759656649</v>
      </c>
      <c r="L256">
        <f t="shared" si="135"/>
        <v>526.29435344827584</v>
      </c>
      <c r="M256">
        <f t="shared" si="135"/>
        <v>539.74926086956521</v>
      </c>
      <c r="N256">
        <f t="shared" si="135"/>
        <v>558.14030434782603</v>
      </c>
      <c r="O256">
        <f t="shared" si="135"/>
        <v>556.00717391304352</v>
      </c>
      <c r="P256">
        <f t="shared" si="135"/>
        <v>572.59178260869567</v>
      </c>
      <c r="Q256">
        <f t="shared" si="135"/>
        <v>591.97467105263161</v>
      </c>
      <c r="R256">
        <f t="shared" si="135"/>
        <v>605.21872246696034</v>
      </c>
      <c r="S256">
        <f t="shared" si="135"/>
        <v>621.67984513274325</v>
      </c>
      <c r="T256">
        <f t="shared" si="135"/>
        <v>632.4511504424778</v>
      </c>
      <c r="U256">
        <f t="shared" si="135"/>
        <v>639.4364888888889</v>
      </c>
      <c r="V256">
        <f t="shared" si="135"/>
        <v>659.51802222222227</v>
      </c>
      <c r="W256">
        <f t="shared" si="135"/>
        <v>715.02379464285718</v>
      </c>
      <c r="X256">
        <f t="shared" si="135"/>
        <v>763.96627802690591</v>
      </c>
      <c r="Y256">
        <f t="shared" si="135"/>
        <v>800.60236486486485</v>
      </c>
      <c r="Z256">
        <f t="shared" si="135"/>
        <v>837.53</v>
      </c>
      <c r="AA256">
        <f t="shared" si="135"/>
        <v>815.7611940298508</v>
      </c>
      <c r="AB256">
        <f t="shared" si="135"/>
        <v>835.66666666666663</v>
      </c>
      <c r="AC256">
        <f t="shared" si="135"/>
        <v>854.04455445544556</v>
      </c>
      <c r="AD256">
        <f t="shared" si="135"/>
        <v>867.30541871921184</v>
      </c>
      <c r="AE256">
        <f t="shared" si="135"/>
        <v>870.40686274509801</v>
      </c>
      <c r="AF256">
        <f t="shared" si="135"/>
        <v>909.46568627450984</v>
      </c>
      <c r="AG256">
        <f t="shared" si="135"/>
        <v>924.97058823529414</v>
      </c>
      <c r="AH256">
        <f t="shared" si="135"/>
        <v>963.31707317073176</v>
      </c>
      <c r="AI256">
        <f t="shared" si="135"/>
        <v>968.82038834951459</v>
      </c>
      <c r="AJ256">
        <f t="shared" si="135"/>
        <v>967.16425120772942</v>
      </c>
      <c r="AK256">
        <f t="shared" si="135"/>
        <v>1062.5961538461538</v>
      </c>
      <c r="AL256">
        <f t="shared" si="135"/>
        <v>1027.4354066985645</v>
      </c>
      <c r="AM256">
        <f t="shared" si="135"/>
        <v>1002.7666666666667</v>
      </c>
      <c r="AN256">
        <f t="shared" si="135"/>
        <v>1024.6428571428571</v>
      </c>
      <c r="AO256">
        <f t="shared" si="135"/>
        <v>1025.829383886256</v>
      </c>
      <c r="AP256">
        <f t="shared" si="135"/>
        <v>1078.7061611374409</v>
      </c>
      <c r="AQ256">
        <f t="shared" si="135"/>
        <v>1117.1761904761904</v>
      </c>
      <c r="AR256">
        <f t="shared" si="135"/>
        <v>1164.4736842105262</v>
      </c>
      <c r="AS256">
        <f t="shared" si="135"/>
        <v>1168.1442307692307</v>
      </c>
      <c r="AT256">
        <f t="shared" si="135"/>
        <v>1200.3091787439614</v>
      </c>
      <c r="AU256">
        <f t="shared" si="135"/>
        <v>1182.209756097561</v>
      </c>
      <c r="AV256">
        <f t="shared" si="135"/>
        <v>1198.0539215686274</v>
      </c>
      <c r="AW256">
        <f t="shared" si="135"/>
        <v>1216.1980198019803</v>
      </c>
      <c r="AX256">
        <f t="shared" si="135"/>
        <v>1228.17</v>
      </c>
      <c r="AY256">
        <f t="shared" si="135"/>
        <v>1264.0355329949239</v>
      </c>
      <c r="AZ256">
        <f t="shared" si="135"/>
        <v>1280.7897435897437</v>
      </c>
      <c r="BA256">
        <f t="shared" si="135"/>
        <v>1310.578125</v>
      </c>
      <c r="BB256">
        <f t="shared" si="135"/>
        <v>1359.8148148148148</v>
      </c>
      <c r="BC256">
        <f t="shared" si="135"/>
        <v>1526.516129032258</v>
      </c>
      <c r="BD256">
        <f t="shared" si="123"/>
        <v>2.3291078431098455</v>
      </c>
    </row>
    <row r="257" spans="1:56" x14ac:dyDescent="0.2">
      <c r="A257">
        <f>VLOOKUP(C257,SelectCntr!$A$2:$C$52,3,0)</f>
        <v>1</v>
      </c>
      <c r="B257" t="str">
        <f t="shared" si="120"/>
        <v>Gambia</v>
      </c>
      <c r="C257">
        <f t="shared" si="120"/>
        <v>75</v>
      </c>
      <c r="D257" t="str">
        <f t="shared" si="120"/>
        <v>Gambia</v>
      </c>
      <c r="F257" s="72" t="s">
        <v>604</v>
      </c>
      <c r="G257">
        <f t="shared" ref="G257:BC257" si="136">G76*1000/G136</f>
        <v>561.63762992789577</v>
      </c>
      <c r="H257">
        <f t="shared" si="136"/>
        <v>561.76463582226302</v>
      </c>
      <c r="I257">
        <f t="shared" si="136"/>
        <v>551.11501210653751</v>
      </c>
      <c r="J257">
        <f t="shared" si="136"/>
        <v>556.62076271186436</v>
      </c>
      <c r="K257">
        <f t="shared" si="136"/>
        <v>595.40787108371865</v>
      </c>
      <c r="L257">
        <f t="shared" si="136"/>
        <v>624.10685517704303</v>
      </c>
      <c r="M257">
        <f t="shared" si="136"/>
        <v>560.4575242718447</v>
      </c>
      <c r="N257">
        <f t="shared" si="136"/>
        <v>599.68547215496369</v>
      </c>
      <c r="O257">
        <f t="shared" si="136"/>
        <v>557.21281040599138</v>
      </c>
      <c r="P257">
        <f t="shared" si="136"/>
        <v>561.10539291217253</v>
      </c>
      <c r="Q257">
        <f t="shared" si="136"/>
        <v>578.66639793010347</v>
      </c>
      <c r="R257">
        <f t="shared" si="136"/>
        <v>507.58829199097988</v>
      </c>
      <c r="S257">
        <f t="shared" si="136"/>
        <v>567.67605932203389</v>
      </c>
      <c r="T257">
        <f t="shared" si="136"/>
        <v>509.49960543470803</v>
      </c>
      <c r="U257">
        <f t="shared" si="136"/>
        <v>483.36564126518084</v>
      </c>
      <c r="V257">
        <f t="shared" si="136"/>
        <v>462.84287940775374</v>
      </c>
      <c r="W257">
        <f t="shared" si="136"/>
        <v>360.30849987351377</v>
      </c>
      <c r="X257">
        <f t="shared" si="136"/>
        <v>440.10499229583979</v>
      </c>
      <c r="Y257">
        <f t="shared" si="136"/>
        <v>285.55801940468348</v>
      </c>
      <c r="Z257">
        <f t="shared" si="136"/>
        <v>290.08050847457628</v>
      </c>
      <c r="AA257">
        <f t="shared" si="136"/>
        <v>387.53278688524591</v>
      </c>
      <c r="AB257">
        <f t="shared" si="136"/>
        <v>448.32142857142856</v>
      </c>
      <c r="AC257">
        <f t="shared" si="136"/>
        <v>344.38314176245211</v>
      </c>
      <c r="AD257">
        <f t="shared" si="136"/>
        <v>331.87822878228781</v>
      </c>
      <c r="AE257">
        <f t="shared" si="136"/>
        <v>288.14539007092196</v>
      </c>
      <c r="AF257">
        <f t="shared" si="136"/>
        <v>320.30847457627118</v>
      </c>
      <c r="AG257">
        <f t="shared" si="136"/>
        <v>314.13915857605178</v>
      </c>
      <c r="AH257">
        <f t="shared" si="136"/>
        <v>280.06811145510835</v>
      </c>
      <c r="AI257">
        <f t="shared" si="136"/>
        <v>309.03550295857985</v>
      </c>
      <c r="AJ257">
        <f t="shared" si="136"/>
        <v>220.95726495726495</v>
      </c>
      <c r="AK257">
        <f t="shared" si="136"/>
        <v>237.97520661157026</v>
      </c>
      <c r="AL257">
        <f t="shared" si="136"/>
        <v>190.90909090909091</v>
      </c>
      <c r="AM257">
        <f t="shared" si="136"/>
        <v>213.18229166666666</v>
      </c>
      <c r="AN257">
        <f t="shared" si="136"/>
        <v>216.10913705583755</v>
      </c>
      <c r="AO257">
        <f t="shared" si="136"/>
        <v>200.49504950495049</v>
      </c>
      <c r="AP257">
        <f t="shared" si="136"/>
        <v>166.54698795180724</v>
      </c>
      <c r="AQ257">
        <f t="shared" si="136"/>
        <v>196.13380281690141</v>
      </c>
      <c r="AR257">
        <f t="shared" si="136"/>
        <v>190.01601830663617</v>
      </c>
      <c r="AS257">
        <f t="shared" si="136"/>
        <v>255.58129175946547</v>
      </c>
      <c r="AT257">
        <f t="shared" si="136"/>
        <v>272.16052060737525</v>
      </c>
      <c r="AU257">
        <f t="shared" si="136"/>
        <v>284.12262156448202</v>
      </c>
      <c r="AV257">
        <f t="shared" si="136"/>
        <v>181.02880658436214</v>
      </c>
      <c r="AW257">
        <f t="shared" si="136"/>
        <v>224.15799999999999</v>
      </c>
      <c r="AX257">
        <f t="shared" si="136"/>
        <v>268.04288499025341</v>
      </c>
      <c r="AY257">
        <f t="shared" si="136"/>
        <v>228.38899430740037</v>
      </c>
      <c r="AZ257">
        <f t="shared" si="136"/>
        <v>233.9981515711645</v>
      </c>
      <c r="BA257">
        <f t="shared" si="136"/>
        <v>167.57630161579891</v>
      </c>
      <c r="BB257">
        <f t="shared" si="136"/>
        <v>224.84615384615384</v>
      </c>
      <c r="BC257">
        <f t="shared" si="136"/>
        <v>257.4404761904762</v>
      </c>
      <c r="BD257">
        <f t="shared" si="123"/>
        <v>-2.5966744510847906</v>
      </c>
    </row>
    <row r="258" spans="1:56" x14ac:dyDescent="0.2">
      <c r="A258">
        <f>VLOOKUP(C258,SelectCntr!$A$2:$C$52,3,0)</f>
        <v>1</v>
      </c>
      <c r="B258" t="str">
        <f t="shared" si="120"/>
        <v>Ghana</v>
      </c>
      <c r="C258">
        <f t="shared" si="120"/>
        <v>81</v>
      </c>
      <c r="D258" t="str">
        <f t="shared" si="120"/>
        <v>Ghana</v>
      </c>
      <c r="F258" s="72" t="s">
        <v>604</v>
      </c>
      <c r="G258">
        <f t="shared" ref="G258:BC258" si="137">G77*1000/G137</f>
        <v>786.33115756477321</v>
      </c>
      <c r="H258">
        <f t="shared" si="137"/>
        <v>780.65352526884442</v>
      </c>
      <c r="I258">
        <f t="shared" si="137"/>
        <v>779.77187166119268</v>
      </c>
      <c r="J258">
        <f t="shared" si="137"/>
        <v>867.84091317448872</v>
      </c>
      <c r="K258">
        <f t="shared" si="137"/>
        <v>771.87639013089949</v>
      </c>
      <c r="L258">
        <f t="shared" si="137"/>
        <v>775.3657563604728</v>
      </c>
      <c r="M258">
        <f t="shared" si="137"/>
        <v>833.06262647928304</v>
      </c>
      <c r="N258">
        <f t="shared" si="137"/>
        <v>798.82611466106778</v>
      </c>
      <c r="O258">
        <f t="shared" si="137"/>
        <v>855.14789183691153</v>
      </c>
      <c r="P258">
        <f t="shared" si="137"/>
        <v>876.05998375688159</v>
      </c>
      <c r="Q258">
        <f t="shared" si="137"/>
        <v>886.63830049355488</v>
      </c>
      <c r="R258">
        <f t="shared" si="137"/>
        <v>841.61263630443659</v>
      </c>
      <c r="S258">
        <f t="shared" si="137"/>
        <v>825.18739712609181</v>
      </c>
      <c r="T258">
        <f t="shared" si="137"/>
        <v>904.9168235136882</v>
      </c>
      <c r="U258">
        <f t="shared" si="137"/>
        <v>823.56774072072801</v>
      </c>
      <c r="V258">
        <f t="shared" si="137"/>
        <v>711.93339294212115</v>
      </c>
      <c r="W258">
        <f t="shared" si="137"/>
        <v>622.26993284617038</v>
      </c>
      <c r="X258">
        <f t="shared" si="137"/>
        <v>603.79405944992436</v>
      </c>
      <c r="Y258">
        <f t="shared" si="137"/>
        <v>617.51112778704476</v>
      </c>
      <c r="Z258">
        <f t="shared" si="137"/>
        <v>606.81588579795027</v>
      </c>
      <c r="AA258">
        <f t="shared" si="137"/>
        <v>580.94581105169345</v>
      </c>
      <c r="AB258">
        <f t="shared" si="137"/>
        <v>527.14369602763384</v>
      </c>
      <c r="AC258">
        <f t="shared" si="137"/>
        <v>517.99899699097296</v>
      </c>
      <c r="AD258">
        <f t="shared" si="137"/>
        <v>632.8633560532295</v>
      </c>
      <c r="AE258">
        <f t="shared" si="137"/>
        <v>607.21394761754493</v>
      </c>
      <c r="AF258">
        <f t="shared" si="137"/>
        <v>641.61235782354754</v>
      </c>
      <c r="AG258">
        <f t="shared" si="137"/>
        <v>639.27032703270322</v>
      </c>
      <c r="AH258">
        <f t="shared" si="137"/>
        <v>641.38880750073247</v>
      </c>
      <c r="AI258">
        <f t="shared" si="137"/>
        <v>691.50028604118995</v>
      </c>
      <c r="AJ258">
        <f t="shared" si="137"/>
        <v>561.1442119944212</v>
      </c>
      <c r="AK258">
        <f t="shared" si="137"/>
        <v>815.23708537248501</v>
      </c>
      <c r="AL258">
        <f t="shared" si="137"/>
        <v>785.64601535610268</v>
      </c>
      <c r="AM258">
        <f t="shared" si="137"/>
        <v>824.85106382978722</v>
      </c>
      <c r="AN258">
        <f t="shared" si="137"/>
        <v>753.99181141439203</v>
      </c>
      <c r="AO258">
        <f t="shared" si="137"/>
        <v>835.28142273491949</v>
      </c>
      <c r="AP258">
        <f t="shared" si="137"/>
        <v>880.29326811087822</v>
      </c>
      <c r="AQ258">
        <f t="shared" si="137"/>
        <v>839.22543483171444</v>
      </c>
      <c r="AR258">
        <f t="shared" si="137"/>
        <v>885.58992332968239</v>
      </c>
      <c r="AS258">
        <f t="shared" si="137"/>
        <v>913.30012744265082</v>
      </c>
      <c r="AT258">
        <f t="shared" si="137"/>
        <v>885.45997910135839</v>
      </c>
      <c r="AU258">
        <f t="shared" si="137"/>
        <v>893.47691050265632</v>
      </c>
      <c r="AV258">
        <f t="shared" si="137"/>
        <v>960.40115930441732</v>
      </c>
      <c r="AW258">
        <f t="shared" si="137"/>
        <v>969.83359405553381</v>
      </c>
      <c r="AX258">
        <f t="shared" si="137"/>
        <v>989.19820164530324</v>
      </c>
      <c r="AY258">
        <f t="shared" si="137"/>
        <v>997.9685687558466</v>
      </c>
      <c r="AZ258">
        <f t="shared" si="137"/>
        <v>1007.7179205564709</v>
      </c>
      <c r="BA258">
        <f t="shared" si="137"/>
        <v>964.08069676501952</v>
      </c>
      <c r="BB258">
        <f t="shared" si="137"/>
        <v>1054.4042626927742</v>
      </c>
      <c r="BC258">
        <f t="shared" si="137"/>
        <v>1072.7809491639925</v>
      </c>
      <c r="BD258">
        <f t="shared" si="123"/>
        <v>0.48480787410667414</v>
      </c>
    </row>
    <row r="259" spans="1:56" x14ac:dyDescent="0.2">
      <c r="A259">
        <f>VLOOKUP(C259,SelectCntr!$A$2:$C$52,3,0)</f>
        <v>1</v>
      </c>
      <c r="B259" t="str">
        <f t="shared" si="120"/>
        <v>Guinea</v>
      </c>
      <c r="C259">
        <f t="shared" si="120"/>
        <v>90</v>
      </c>
      <c r="D259" t="str">
        <f t="shared" si="120"/>
        <v>Guinea</v>
      </c>
      <c r="F259" s="72" t="s">
        <v>604</v>
      </c>
      <c r="G259">
        <f t="shared" ref="G259:BC259" si="138">G78*1000/G138</f>
        <v>427.53505312720546</v>
      </c>
      <c r="H259">
        <f t="shared" si="138"/>
        <v>427.05621549944965</v>
      </c>
      <c r="I259">
        <f t="shared" si="138"/>
        <v>397.79730267824056</v>
      </c>
      <c r="J259">
        <f t="shared" si="138"/>
        <v>408.27458245682578</v>
      </c>
      <c r="K259">
        <f t="shared" si="138"/>
        <v>394.67978717260314</v>
      </c>
      <c r="L259">
        <f t="shared" si="138"/>
        <v>418.0439800778301</v>
      </c>
      <c r="M259">
        <f t="shared" si="138"/>
        <v>426.21949467030862</v>
      </c>
      <c r="N259">
        <f t="shared" si="138"/>
        <v>428.96461887183187</v>
      </c>
      <c r="O259">
        <f t="shared" si="138"/>
        <v>416.37435473528717</v>
      </c>
      <c r="P259">
        <f t="shared" si="138"/>
        <v>425.92993047298415</v>
      </c>
      <c r="Q259">
        <f t="shared" si="138"/>
        <v>436.69813536629158</v>
      </c>
      <c r="R259">
        <f t="shared" si="138"/>
        <v>417.69999148904407</v>
      </c>
      <c r="S259">
        <f t="shared" si="138"/>
        <v>422.940147573903</v>
      </c>
      <c r="T259">
        <f t="shared" si="138"/>
        <v>425.48880836297218</v>
      </c>
      <c r="U259">
        <f t="shared" si="138"/>
        <v>430.05957534975693</v>
      </c>
      <c r="V259">
        <f t="shared" si="138"/>
        <v>440.12937455950777</v>
      </c>
      <c r="W259">
        <f t="shared" si="138"/>
        <v>435.0383597392107</v>
      </c>
      <c r="X259">
        <f t="shared" si="138"/>
        <v>426.4147749019678</v>
      </c>
      <c r="Y259">
        <f t="shared" si="138"/>
        <v>428.18948034689726</v>
      </c>
      <c r="Z259">
        <f t="shared" si="138"/>
        <v>422.48353371667537</v>
      </c>
      <c r="AA259">
        <f t="shared" si="138"/>
        <v>420.93792033109156</v>
      </c>
      <c r="AB259">
        <f t="shared" si="138"/>
        <v>419.20071319409067</v>
      </c>
      <c r="AC259">
        <f t="shared" si="138"/>
        <v>415.49074537268632</v>
      </c>
      <c r="AD259">
        <f t="shared" si="138"/>
        <v>425.81902893575284</v>
      </c>
      <c r="AE259">
        <f t="shared" si="138"/>
        <v>420.5713599231139</v>
      </c>
      <c r="AF259">
        <f t="shared" si="138"/>
        <v>409.85242809995287</v>
      </c>
      <c r="AG259">
        <f t="shared" si="138"/>
        <v>409.52497687326547</v>
      </c>
      <c r="AH259">
        <f t="shared" si="138"/>
        <v>415.45499773857983</v>
      </c>
      <c r="AI259">
        <f t="shared" si="138"/>
        <v>427.32616330114138</v>
      </c>
      <c r="AJ259">
        <f t="shared" si="138"/>
        <v>433.44983136593589</v>
      </c>
      <c r="AK259">
        <f t="shared" si="138"/>
        <v>434.20112179487177</v>
      </c>
      <c r="AL259">
        <f t="shared" si="138"/>
        <v>441.01324252743098</v>
      </c>
      <c r="AM259">
        <f t="shared" si="138"/>
        <v>427.40943193997856</v>
      </c>
      <c r="AN259">
        <f t="shared" si="138"/>
        <v>435.58307849133536</v>
      </c>
      <c r="AO259">
        <f t="shared" si="138"/>
        <v>419.25718954248367</v>
      </c>
      <c r="AP259">
        <f t="shared" si="138"/>
        <v>428.05370193835398</v>
      </c>
      <c r="AQ259">
        <f t="shared" si="138"/>
        <v>437.44028687246646</v>
      </c>
      <c r="AR259">
        <f t="shared" si="138"/>
        <v>424.08248691905203</v>
      </c>
      <c r="AS259">
        <f t="shared" si="138"/>
        <v>437.54323995127891</v>
      </c>
      <c r="AT259">
        <f t="shared" si="138"/>
        <v>450.7</v>
      </c>
      <c r="AU259">
        <f t="shared" si="138"/>
        <v>445.22142857142859</v>
      </c>
      <c r="AV259">
        <f t="shared" si="138"/>
        <v>463.68127021464278</v>
      </c>
      <c r="AW259">
        <f t="shared" si="138"/>
        <v>480.69541231126595</v>
      </c>
      <c r="AX259">
        <f t="shared" si="138"/>
        <v>497.66093436514763</v>
      </c>
      <c r="AY259">
        <f t="shared" si="138"/>
        <v>506.93976244343889</v>
      </c>
      <c r="AZ259">
        <f t="shared" si="138"/>
        <v>504.7919687674289</v>
      </c>
      <c r="BA259">
        <f t="shared" si="138"/>
        <v>513.90624140775367</v>
      </c>
      <c r="BB259">
        <f t="shared" si="138"/>
        <v>550.52813852813858</v>
      </c>
      <c r="BC259">
        <f t="shared" si="138"/>
        <v>507.29122340425533</v>
      </c>
      <c r="BD259">
        <f t="shared" si="123"/>
        <v>0.3514553455781666</v>
      </c>
    </row>
    <row r="260" spans="1:56" x14ac:dyDescent="0.2">
      <c r="A260">
        <f>VLOOKUP(C260,SelectCntr!$A$2:$C$52,3,0)</f>
        <v>1</v>
      </c>
      <c r="B260" t="str">
        <f t="shared" si="120"/>
        <v>Côte d'Ivoire</v>
      </c>
      <c r="C260">
        <f t="shared" si="120"/>
        <v>107</v>
      </c>
      <c r="D260" t="str">
        <f t="shared" si="120"/>
        <v>Côte d'Ivoire</v>
      </c>
      <c r="F260" s="72" t="s">
        <v>604</v>
      </c>
      <c r="G260">
        <f t="shared" ref="G260:BC260" si="139">G79*1000/G139</f>
        <v>896.7801446275555</v>
      </c>
      <c r="H260">
        <f t="shared" si="139"/>
        <v>909.9328441288676</v>
      </c>
      <c r="I260">
        <f t="shared" si="139"/>
        <v>974.86535720766631</v>
      </c>
      <c r="J260">
        <f t="shared" si="139"/>
        <v>1064.1764827889203</v>
      </c>
      <c r="K260">
        <f t="shared" si="139"/>
        <v>998.49117553538576</v>
      </c>
      <c r="L260">
        <f t="shared" si="139"/>
        <v>1076.3325035591724</v>
      </c>
      <c r="M260">
        <f t="shared" si="139"/>
        <v>986.76981846922001</v>
      </c>
      <c r="N260">
        <f t="shared" si="139"/>
        <v>1102.7489271418938</v>
      </c>
      <c r="O260">
        <f t="shared" si="139"/>
        <v>1078.7911246542315</v>
      </c>
      <c r="P260">
        <f t="shared" si="139"/>
        <v>1111.2987241853482</v>
      </c>
      <c r="Q260">
        <f t="shared" si="139"/>
        <v>1134.719429946347</v>
      </c>
      <c r="R260">
        <f t="shared" si="139"/>
        <v>1108.9950659888343</v>
      </c>
      <c r="S260">
        <f t="shared" si="139"/>
        <v>1174.8816701041972</v>
      </c>
      <c r="T260">
        <f t="shared" si="139"/>
        <v>1197.6963220200255</v>
      </c>
      <c r="U260">
        <f t="shared" si="139"/>
        <v>1326.3828827588738</v>
      </c>
      <c r="V260">
        <f t="shared" si="139"/>
        <v>1296.2407833506459</v>
      </c>
      <c r="W260">
        <f t="shared" si="139"/>
        <v>1277.5541074234329</v>
      </c>
      <c r="X260">
        <f t="shared" si="139"/>
        <v>1264.2302059244576</v>
      </c>
      <c r="Y260">
        <f t="shared" si="139"/>
        <v>1344.9364004916931</v>
      </c>
      <c r="Z260">
        <f t="shared" si="139"/>
        <v>1368.3582755203172</v>
      </c>
      <c r="AA260">
        <f t="shared" si="139"/>
        <v>1428.4966507177035</v>
      </c>
      <c r="AB260">
        <f t="shared" si="139"/>
        <v>1315.5847222222221</v>
      </c>
      <c r="AC260">
        <f t="shared" si="139"/>
        <v>1272.3055181695827</v>
      </c>
      <c r="AD260">
        <f t="shared" si="139"/>
        <v>1315.0558464223386</v>
      </c>
      <c r="AE260">
        <f t="shared" si="139"/>
        <v>1368.2162505289887</v>
      </c>
      <c r="AF260">
        <f t="shared" si="139"/>
        <v>1375.5467655541822</v>
      </c>
      <c r="AG260">
        <f t="shared" si="139"/>
        <v>1390.9883580891208</v>
      </c>
      <c r="AH260">
        <f t="shared" si="139"/>
        <v>1417.8958088523307</v>
      </c>
      <c r="AI260">
        <f t="shared" si="139"/>
        <v>1412.2283644681663</v>
      </c>
      <c r="AJ260">
        <f t="shared" si="139"/>
        <v>1472.2725241995533</v>
      </c>
      <c r="AK260">
        <f t="shared" si="139"/>
        <v>1424.2253211009174</v>
      </c>
      <c r="AL260">
        <f t="shared" si="139"/>
        <v>1466.9410061527326</v>
      </c>
      <c r="AM260">
        <f t="shared" si="139"/>
        <v>1430.6967857142856</v>
      </c>
      <c r="AN260">
        <f t="shared" si="139"/>
        <v>1467.5372659837512</v>
      </c>
      <c r="AO260">
        <f t="shared" si="139"/>
        <v>1581.9207955338452</v>
      </c>
      <c r="AP260">
        <f t="shared" si="139"/>
        <v>1649.2378322402485</v>
      </c>
      <c r="AQ260">
        <f t="shared" si="139"/>
        <v>1715.2255304585899</v>
      </c>
      <c r="AR260">
        <f t="shared" si="139"/>
        <v>1760.9778911564626</v>
      </c>
      <c r="AS260">
        <f t="shared" si="139"/>
        <v>1790.1197015937605</v>
      </c>
      <c r="AT260">
        <f t="shared" si="139"/>
        <v>1922.500678886626</v>
      </c>
      <c r="AU260">
        <f t="shared" si="139"/>
        <v>1808.9444822888283</v>
      </c>
      <c r="AV260">
        <f t="shared" si="139"/>
        <v>1845.4655704008221</v>
      </c>
      <c r="AW260">
        <f t="shared" si="139"/>
        <v>1842.6249137336094</v>
      </c>
      <c r="AX260">
        <f t="shared" si="139"/>
        <v>1889.7068426536991</v>
      </c>
      <c r="AY260">
        <f t="shared" si="139"/>
        <v>2005.1090909090908</v>
      </c>
      <c r="AZ260">
        <f t="shared" si="139"/>
        <v>2056.159282700422</v>
      </c>
      <c r="BA260">
        <f t="shared" si="139"/>
        <v>2072.1238969290503</v>
      </c>
      <c r="BB260">
        <f t="shared" si="139"/>
        <v>2182.0814159292036</v>
      </c>
      <c r="BC260">
        <f t="shared" si="139"/>
        <v>2120.094748048261</v>
      </c>
      <c r="BD260">
        <f t="shared" si="123"/>
        <v>1.6326065652148669</v>
      </c>
    </row>
    <row r="261" spans="1:56" x14ac:dyDescent="0.2">
      <c r="A261">
        <f>VLOOKUP(C261,SelectCntr!$A$2:$C$52,3,0)</f>
        <v>2</v>
      </c>
      <c r="B261" t="str">
        <f t="shared" si="120"/>
        <v>Kenya</v>
      </c>
      <c r="C261">
        <f t="shared" si="120"/>
        <v>114</v>
      </c>
      <c r="D261" t="str">
        <f t="shared" si="120"/>
        <v>Kenya</v>
      </c>
      <c r="F261" s="72" t="s">
        <v>604</v>
      </c>
      <c r="G261">
        <f t="shared" ref="G261:BC261" si="140">G80*1000/G140</f>
        <v>451.10438711433414</v>
      </c>
      <c r="H261">
        <f t="shared" si="140"/>
        <v>457.58040170868799</v>
      </c>
      <c r="I261">
        <f t="shared" si="140"/>
        <v>447.28452770856387</v>
      </c>
      <c r="J261">
        <f t="shared" si="140"/>
        <v>448.9768582723612</v>
      </c>
      <c r="K261">
        <f t="shared" si="140"/>
        <v>450.56344298175543</v>
      </c>
      <c r="L261">
        <f t="shared" si="140"/>
        <v>442.63619974339957</v>
      </c>
      <c r="M261">
        <f t="shared" si="140"/>
        <v>444.5037631934407</v>
      </c>
      <c r="N261">
        <f t="shared" si="140"/>
        <v>462.53463864032705</v>
      </c>
      <c r="O261">
        <f t="shared" si="140"/>
        <v>466.35330511949127</v>
      </c>
      <c r="P261">
        <f t="shared" si="140"/>
        <v>463.05107917348374</v>
      </c>
      <c r="Q261">
        <f t="shared" si="140"/>
        <v>459.02957644754662</v>
      </c>
      <c r="R261">
        <f t="shared" si="140"/>
        <v>468.05640276061433</v>
      </c>
      <c r="S261">
        <f t="shared" si="140"/>
        <v>474.60308446949568</v>
      </c>
      <c r="T261">
        <f t="shared" si="140"/>
        <v>467.34876993070935</v>
      </c>
      <c r="U261">
        <f t="shared" si="140"/>
        <v>460.4299638485731</v>
      </c>
      <c r="V261">
        <f t="shared" si="140"/>
        <v>483.38738885090083</v>
      </c>
      <c r="W261">
        <f t="shared" si="140"/>
        <v>515.49500614139401</v>
      </c>
      <c r="X261">
        <f t="shared" si="140"/>
        <v>502.85626201976004</v>
      </c>
      <c r="Y261">
        <f t="shared" si="140"/>
        <v>507.62377216341417</v>
      </c>
      <c r="Z261">
        <f t="shared" si="140"/>
        <v>473.63443780554047</v>
      </c>
      <c r="AA261">
        <f t="shared" si="140"/>
        <v>459.54679027461958</v>
      </c>
      <c r="AB261">
        <f t="shared" si="140"/>
        <v>497.1400811084826</v>
      </c>
      <c r="AC261">
        <f t="shared" si="140"/>
        <v>496.46254284315324</v>
      </c>
      <c r="AD261">
        <f t="shared" si="140"/>
        <v>438.76544766708702</v>
      </c>
      <c r="AE261">
        <f t="shared" si="140"/>
        <v>478.365296803653</v>
      </c>
      <c r="AF261">
        <f t="shared" si="140"/>
        <v>508.50058788947678</v>
      </c>
      <c r="AG261">
        <f t="shared" si="140"/>
        <v>493.09352824297474</v>
      </c>
      <c r="AH261">
        <f t="shared" si="140"/>
        <v>517.67794984240095</v>
      </c>
      <c r="AI261">
        <f t="shared" si="140"/>
        <v>528.07657717233167</v>
      </c>
      <c r="AJ261">
        <f t="shared" si="140"/>
        <v>498.93818506245219</v>
      </c>
      <c r="AK261">
        <f t="shared" si="140"/>
        <v>493.14641935880115</v>
      </c>
      <c r="AL261">
        <f t="shared" si="140"/>
        <v>497.46616185518218</v>
      </c>
      <c r="AM261">
        <f t="shared" si="140"/>
        <v>463.65401276789788</v>
      </c>
      <c r="AN261">
        <f t="shared" si="140"/>
        <v>455.03762790185937</v>
      </c>
      <c r="AO261">
        <f t="shared" si="140"/>
        <v>448.27450771687069</v>
      </c>
      <c r="AP261">
        <f t="shared" si="140"/>
        <v>412.52095808383234</v>
      </c>
      <c r="AQ261">
        <f t="shared" si="140"/>
        <v>409.97912903873168</v>
      </c>
      <c r="AR261">
        <f t="shared" si="140"/>
        <v>424.05060570535363</v>
      </c>
      <c r="AS261">
        <f t="shared" si="140"/>
        <v>444.47672536887194</v>
      </c>
      <c r="AT261">
        <f t="shared" si="140"/>
        <v>401.85953332713581</v>
      </c>
      <c r="AU261">
        <f t="shared" si="140"/>
        <v>435.95478481932088</v>
      </c>
      <c r="AV261">
        <f t="shared" si="140"/>
        <v>446.36478935698449</v>
      </c>
      <c r="AW261">
        <f t="shared" si="140"/>
        <v>445.50871110340643</v>
      </c>
      <c r="AX261">
        <f t="shared" si="140"/>
        <v>443.35737899465965</v>
      </c>
      <c r="AY261">
        <f t="shared" si="140"/>
        <v>448.03774993777483</v>
      </c>
      <c r="AZ261">
        <f t="shared" si="140"/>
        <v>489.7414241586734</v>
      </c>
      <c r="BA261">
        <f t="shared" si="140"/>
        <v>508.67625669303925</v>
      </c>
      <c r="BB261">
        <f t="shared" si="140"/>
        <v>463.33445866373557</v>
      </c>
      <c r="BC261">
        <f t="shared" si="140"/>
        <v>468.65708118109632</v>
      </c>
      <c r="BD261">
        <f t="shared" si="123"/>
        <v>-3.7674241837726274E-2</v>
      </c>
    </row>
    <row r="262" spans="1:56" x14ac:dyDescent="0.2">
      <c r="A262">
        <f>VLOOKUP(C262,SelectCntr!$A$2:$C$52,3,0)</f>
        <v>3</v>
      </c>
      <c r="B262" t="str">
        <f t="shared" si="120"/>
        <v>Lesotho</v>
      </c>
      <c r="C262">
        <f t="shared" si="120"/>
        <v>122</v>
      </c>
      <c r="D262" t="str">
        <f t="shared" si="120"/>
        <v>Lesotho</v>
      </c>
      <c r="F262" s="72" t="s">
        <v>604</v>
      </c>
      <c r="G262">
        <f t="shared" ref="G262:BC262" si="141">G81*1000/G141</f>
        <v>435.06631055442989</v>
      </c>
      <c r="H262">
        <f t="shared" si="141"/>
        <v>442.65592087187468</v>
      </c>
      <c r="I262">
        <f t="shared" si="141"/>
        <v>439.96817474127664</v>
      </c>
      <c r="J262">
        <f t="shared" si="141"/>
        <v>402.93989071038249</v>
      </c>
      <c r="K262">
        <f t="shared" si="141"/>
        <v>422.72937233946197</v>
      </c>
      <c r="L262">
        <f t="shared" si="141"/>
        <v>444.02742749054221</v>
      </c>
      <c r="M262">
        <f t="shared" si="141"/>
        <v>459.73595807578607</v>
      </c>
      <c r="N262">
        <f t="shared" si="141"/>
        <v>463.0281094084105</v>
      </c>
      <c r="O262">
        <f t="shared" si="141"/>
        <v>494.85378821444391</v>
      </c>
      <c r="P262">
        <f t="shared" si="141"/>
        <v>481.70809095716544</v>
      </c>
      <c r="Q262">
        <f t="shared" si="141"/>
        <v>478.49712242762462</v>
      </c>
      <c r="R262">
        <f t="shared" si="141"/>
        <v>407.36647972389989</v>
      </c>
      <c r="S262">
        <f t="shared" si="141"/>
        <v>468.01741803278685</v>
      </c>
      <c r="T262">
        <f t="shared" si="141"/>
        <v>546.99108500929526</v>
      </c>
      <c r="U262">
        <f t="shared" si="141"/>
        <v>457.20579625292737</v>
      </c>
      <c r="V262">
        <f t="shared" si="141"/>
        <v>382.85773127934755</v>
      </c>
      <c r="W262">
        <f t="shared" si="141"/>
        <v>480.88074176270084</v>
      </c>
      <c r="X262">
        <f t="shared" si="141"/>
        <v>471.02760366441652</v>
      </c>
      <c r="Y262">
        <f t="shared" si="141"/>
        <v>451.8692088382038</v>
      </c>
      <c r="Z262">
        <f t="shared" si="141"/>
        <v>451.22540983606558</v>
      </c>
      <c r="AA262">
        <f t="shared" si="141"/>
        <v>463.096</v>
      </c>
      <c r="AB262">
        <f t="shared" si="141"/>
        <v>450.19921875</v>
      </c>
      <c r="AC262">
        <f t="shared" si="141"/>
        <v>438.0038314176245</v>
      </c>
      <c r="AD262">
        <f t="shared" si="141"/>
        <v>442.54477611940297</v>
      </c>
      <c r="AE262">
        <f t="shared" si="141"/>
        <v>414.8</v>
      </c>
      <c r="AF262">
        <f t="shared" si="141"/>
        <v>401.24285714285713</v>
      </c>
      <c r="AG262">
        <f t="shared" si="141"/>
        <v>408.4</v>
      </c>
      <c r="AH262">
        <f t="shared" si="141"/>
        <v>445.28275862068966</v>
      </c>
      <c r="AI262">
        <f t="shared" si="141"/>
        <v>425.12162162162161</v>
      </c>
      <c r="AJ262">
        <f t="shared" si="141"/>
        <v>421.93023255813955</v>
      </c>
      <c r="AK262">
        <f t="shared" si="141"/>
        <v>318.5409836065574</v>
      </c>
      <c r="AL262">
        <f t="shared" si="141"/>
        <v>355.378640776699</v>
      </c>
      <c r="AM262">
        <f t="shared" si="141"/>
        <v>389.17891373801916</v>
      </c>
      <c r="AN262">
        <f t="shared" si="141"/>
        <v>410.47318611987384</v>
      </c>
      <c r="AO262">
        <f t="shared" si="141"/>
        <v>346.94099378881987</v>
      </c>
      <c r="AP262">
        <f t="shared" si="141"/>
        <v>398.42682926829269</v>
      </c>
      <c r="AQ262">
        <f t="shared" si="141"/>
        <v>395.86186186186188</v>
      </c>
      <c r="AR262">
        <f t="shared" si="141"/>
        <v>344.53687315634221</v>
      </c>
      <c r="AS262">
        <f t="shared" si="141"/>
        <v>387.30813953488371</v>
      </c>
      <c r="AT262">
        <f t="shared" si="141"/>
        <v>370.15517241379308</v>
      </c>
      <c r="AU262">
        <f t="shared" si="141"/>
        <v>409.96296296296299</v>
      </c>
      <c r="AV262">
        <f t="shared" si="141"/>
        <v>349.86118980169971</v>
      </c>
      <c r="AW262">
        <f t="shared" si="141"/>
        <v>325.5593220338983</v>
      </c>
      <c r="AX262">
        <f t="shared" si="141"/>
        <v>341.4831460674157</v>
      </c>
      <c r="AY262">
        <f t="shared" si="141"/>
        <v>362.62464985994399</v>
      </c>
      <c r="AZ262">
        <f t="shared" si="141"/>
        <v>307.21229050279328</v>
      </c>
      <c r="BA262">
        <f t="shared" si="141"/>
        <v>363.2044817927171</v>
      </c>
      <c r="BB262">
        <f t="shared" si="141"/>
        <v>352.95251396648047</v>
      </c>
      <c r="BC262">
        <f t="shared" si="141"/>
        <v>336.18055555555554</v>
      </c>
      <c r="BD262">
        <f t="shared" si="123"/>
        <v>-0.67914954666731253</v>
      </c>
    </row>
    <row r="263" spans="1:56" x14ac:dyDescent="0.2">
      <c r="A263">
        <f>VLOOKUP(C263,SelectCntr!$A$2:$C$52,3,0)</f>
        <v>1</v>
      </c>
      <c r="B263" t="str">
        <f t="shared" ref="B263:D282" si="142">B82</f>
        <v>Liberia</v>
      </c>
      <c r="C263">
        <f t="shared" si="142"/>
        <v>123</v>
      </c>
      <c r="D263" t="str">
        <f t="shared" si="142"/>
        <v>Liberia</v>
      </c>
      <c r="F263" s="72" t="s">
        <v>604</v>
      </c>
      <c r="G263">
        <f t="shared" ref="G263:BC263" si="143">G82*1000/G142</f>
        <v>486.02810429880202</v>
      </c>
      <c r="H263">
        <f t="shared" si="143"/>
        <v>494.8540391254316</v>
      </c>
      <c r="I263">
        <f t="shared" si="143"/>
        <v>480.17297541168517</v>
      </c>
      <c r="J263">
        <f t="shared" si="143"/>
        <v>481.19277140335396</v>
      </c>
      <c r="K263">
        <f t="shared" si="143"/>
        <v>507.46730295832435</v>
      </c>
      <c r="L263">
        <f t="shared" si="143"/>
        <v>528.57658350951374</v>
      </c>
      <c r="M263">
        <f t="shared" si="143"/>
        <v>531.4820625388279</v>
      </c>
      <c r="N263">
        <f t="shared" si="143"/>
        <v>540.47166632921653</v>
      </c>
      <c r="O263">
        <f t="shared" si="143"/>
        <v>540.21219251336902</v>
      </c>
      <c r="P263">
        <f t="shared" si="143"/>
        <v>598.72377562862675</v>
      </c>
      <c r="Q263">
        <f t="shared" si="143"/>
        <v>607.08552272727275</v>
      </c>
      <c r="R263">
        <f t="shared" si="143"/>
        <v>597.69780333951758</v>
      </c>
      <c r="S263">
        <f t="shared" si="143"/>
        <v>601.7985818181819</v>
      </c>
      <c r="T263">
        <f t="shared" si="143"/>
        <v>619.4505248176481</v>
      </c>
      <c r="U263">
        <f t="shared" si="143"/>
        <v>588.32273772204815</v>
      </c>
      <c r="V263">
        <f t="shared" si="143"/>
        <v>600.84675422138832</v>
      </c>
      <c r="W263">
        <f t="shared" si="143"/>
        <v>599.78095588235294</v>
      </c>
      <c r="X263">
        <f t="shared" si="143"/>
        <v>588.31667813267825</v>
      </c>
      <c r="Y263">
        <f t="shared" si="143"/>
        <v>580.11837387964147</v>
      </c>
      <c r="Z263">
        <f t="shared" si="143"/>
        <v>581.32545454545459</v>
      </c>
      <c r="AA263">
        <f t="shared" si="143"/>
        <v>579.25663716814154</v>
      </c>
      <c r="AB263">
        <f t="shared" si="143"/>
        <v>567.88468158347678</v>
      </c>
      <c r="AC263">
        <f t="shared" si="143"/>
        <v>562.54453781512609</v>
      </c>
      <c r="AD263">
        <f t="shared" si="143"/>
        <v>584.58580858085804</v>
      </c>
      <c r="AE263">
        <f t="shared" si="143"/>
        <v>592.5688524590164</v>
      </c>
      <c r="AF263">
        <f t="shared" si="143"/>
        <v>600.38423645320199</v>
      </c>
      <c r="AG263">
        <f t="shared" si="143"/>
        <v>622.32225913621266</v>
      </c>
      <c r="AH263">
        <f t="shared" si="143"/>
        <v>644.10304054054052</v>
      </c>
      <c r="AI263">
        <f t="shared" si="143"/>
        <v>649.47241379310344</v>
      </c>
      <c r="AJ263">
        <f t="shared" si="143"/>
        <v>452.02464788732397</v>
      </c>
      <c r="AK263">
        <f t="shared" si="143"/>
        <v>369.34774774774775</v>
      </c>
      <c r="AL263">
        <f t="shared" si="143"/>
        <v>418.94649446494464</v>
      </c>
      <c r="AM263">
        <f t="shared" si="143"/>
        <v>434.76360225140712</v>
      </c>
      <c r="AN263">
        <f t="shared" si="143"/>
        <v>358.70112781954884</v>
      </c>
      <c r="AO263">
        <f t="shared" si="143"/>
        <v>355.42909760589316</v>
      </c>
      <c r="AP263">
        <f t="shared" si="143"/>
        <v>417.41725352112678</v>
      </c>
      <c r="AQ263">
        <f t="shared" si="143"/>
        <v>525.27814569536429</v>
      </c>
      <c r="AR263">
        <f t="shared" si="143"/>
        <v>543.38604651162791</v>
      </c>
      <c r="AS263">
        <f t="shared" si="143"/>
        <v>553.49926793557836</v>
      </c>
      <c r="AT263">
        <f t="shared" si="143"/>
        <v>557.07724719101122</v>
      </c>
      <c r="AU263">
        <f t="shared" si="143"/>
        <v>528.46164383561643</v>
      </c>
      <c r="AV263">
        <f t="shared" si="143"/>
        <v>522.17750677506774</v>
      </c>
      <c r="AW263">
        <f t="shared" si="143"/>
        <v>513.75067385444743</v>
      </c>
      <c r="AX263">
        <f t="shared" si="143"/>
        <v>533.21094793057409</v>
      </c>
      <c r="AY263">
        <f t="shared" si="143"/>
        <v>542.29150326797389</v>
      </c>
      <c r="AZ263">
        <f t="shared" si="143"/>
        <v>474.12294043092521</v>
      </c>
      <c r="BA263">
        <f t="shared" si="143"/>
        <v>532.20390720390719</v>
      </c>
      <c r="BB263">
        <f t="shared" si="143"/>
        <v>507.37866354044547</v>
      </c>
      <c r="BC263">
        <f t="shared" si="143"/>
        <v>449.4406779661017</v>
      </c>
      <c r="BD263">
        <f t="shared" si="123"/>
        <v>-0.2703380805564648</v>
      </c>
    </row>
    <row r="264" spans="1:56" x14ac:dyDescent="0.2">
      <c r="A264">
        <f>VLOOKUP(C264,SelectCntr!$A$2:$C$52,3,0)</f>
        <v>2</v>
      </c>
      <c r="B264" t="str">
        <f t="shared" si="142"/>
        <v>Madagascar</v>
      </c>
      <c r="C264">
        <f t="shared" si="142"/>
        <v>129</v>
      </c>
      <c r="D264" t="str">
        <f t="shared" si="142"/>
        <v>Madagascar</v>
      </c>
      <c r="F264" s="72" t="s">
        <v>604</v>
      </c>
      <c r="G264">
        <f t="shared" ref="G264:BC264" si="144">G83*1000/G143</f>
        <v>682.77296713790656</v>
      </c>
      <c r="H264">
        <f t="shared" si="144"/>
        <v>697.90499653693325</v>
      </c>
      <c r="I264">
        <f t="shared" si="144"/>
        <v>698.88867891795439</v>
      </c>
      <c r="J264">
        <f t="shared" si="144"/>
        <v>716.67342493671765</v>
      </c>
      <c r="K264">
        <f t="shared" si="144"/>
        <v>685.07755968222705</v>
      </c>
      <c r="L264">
        <f t="shared" si="144"/>
        <v>712.72741019210821</v>
      </c>
      <c r="M264">
        <f t="shared" si="144"/>
        <v>729.27121419970013</v>
      </c>
      <c r="N264">
        <f t="shared" si="144"/>
        <v>725.42666514232531</v>
      </c>
      <c r="O264">
        <f t="shared" si="144"/>
        <v>735.32979094205859</v>
      </c>
      <c r="P264">
        <f t="shared" si="144"/>
        <v>733.52610677227835</v>
      </c>
      <c r="Q264">
        <f t="shared" si="144"/>
        <v>709.13151560485665</v>
      </c>
      <c r="R264">
        <f t="shared" si="144"/>
        <v>714.64685738709329</v>
      </c>
      <c r="S264">
        <f t="shared" si="144"/>
        <v>704.77685938997638</v>
      </c>
      <c r="T264">
        <f t="shared" si="144"/>
        <v>766.55075948097294</v>
      </c>
      <c r="U264">
        <f t="shared" si="144"/>
        <v>739.42534408439337</v>
      </c>
      <c r="V264">
        <f t="shared" si="144"/>
        <v>735.20532295576243</v>
      </c>
      <c r="W264">
        <f t="shared" si="144"/>
        <v>669.69279431303198</v>
      </c>
      <c r="X264">
        <f t="shared" si="144"/>
        <v>705.94761334408827</v>
      </c>
      <c r="Y264">
        <f t="shared" si="144"/>
        <v>662.42729753980598</v>
      </c>
      <c r="Z264">
        <f t="shared" si="144"/>
        <v>674.72997496871085</v>
      </c>
      <c r="AA264">
        <f t="shared" si="144"/>
        <v>660.24984709480123</v>
      </c>
      <c r="AB264">
        <f t="shared" si="144"/>
        <v>651.81567923399166</v>
      </c>
      <c r="AC264">
        <f t="shared" si="144"/>
        <v>662.02138254247222</v>
      </c>
      <c r="AD264">
        <f t="shared" si="144"/>
        <v>666.29644495412845</v>
      </c>
      <c r="AE264">
        <f t="shared" si="144"/>
        <v>655.77824502382953</v>
      </c>
      <c r="AF264">
        <f t="shared" si="144"/>
        <v>658.57107641741993</v>
      </c>
      <c r="AG264">
        <f t="shared" si="144"/>
        <v>634.70901310510828</v>
      </c>
      <c r="AH264">
        <f t="shared" si="144"/>
        <v>629.02714695901852</v>
      </c>
      <c r="AI264">
        <f t="shared" si="144"/>
        <v>637.96384008148709</v>
      </c>
      <c r="AJ264">
        <f t="shared" si="144"/>
        <v>626.4271531397369</v>
      </c>
      <c r="AK264">
        <f t="shared" si="144"/>
        <v>620.39830713422009</v>
      </c>
      <c r="AL264">
        <f t="shared" si="144"/>
        <v>598.43284637134775</v>
      </c>
      <c r="AM264">
        <f t="shared" si="144"/>
        <v>604.3830080367394</v>
      </c>
      <c r="AN264">
        <f t="shared" si="144"/>
        <v>570.55088347125923</v>
      </c>
      <c r="AO264">
        <f t="shared" si="144"/>
        <v>569.14488017429198</v>
      </c>
      <c r="AP264">
        <f t="shared" si="144"/>
        <v>563.69643614764527</v>
      </c>
      <c r="AQ264">
        <f t="shared" si="144"/>
        <v>556.89116067740599</v>
      </c>
      <c r="AR264">
        <f t="shared" si="144"/>
        <v>538.1508447304908</v>
      </c>
      <c r="AS264">
        <f t="shared" si="144"/>
        <v>528.94301938515764</v>
      </c>
      <c r="AT264">
        <f t="shared" si="144"/>
        <v>502.89872210566472</v>
      </c>
      <c r="AU264">
        <f t="shared" si="144"/>
        <v>495.88612297975106</v>
      </c>
      <c r="AV264">
        <f t="shared" si="144"/>
        <v>468.5220535068691</v>
      </c>
      <c r="AW264">
        <f t="shared" si="144"/>
        <v>465.71604720803242</v>
      </c>
      <c r="AX264">
        <f t="shared" si="144"/>
        <v>458.03207578527503</v>
      </c>
      <c r="AY264">
        <f t="shared" si="144"/>
        <v>489.41405508072177</v>
      </c>
      <c r="AZ264">
        <f t="shared" si="144"/>
        <v>481.00354828756559</v>
      </c>
      <c r="BA264">
        <f t="shared" si="144"/>
        <v>457.56120584652865</v>
      </c>
      <c r="BB264">
        <f t="shared" si="144"/>
        <v>485.58745583038871</v>
      </c>
      <c r="BC264">
        <f t="shared" si="144"/>
        <v>475.26943890629451</v>
      </c>
      <c r="BD264">
        <f t="shared" si="123"/>
        <v>-1.0082301294528917</v>
      </c>
    </row>
    <row r="265" spans="1:56" x14ac:dyDescent="0.2">
      <c r="A265">
        <f>VLOOKUP(C265,SelectCntr!$A$2:$C$52,3,0)</f>
        <v>3</v>
      </c>
      <c r="B265" t="str">
        <f t="shared" si="142"/>
        <v>Malawi</v>
      </c>
      <c r="C265">
        <f t="shared" si="142"/>
        <v>130</v>
      </c>
      <c r="D265" t="str">
        <f t="shared" si="142"/>
        <v>Malawi</v>
      </c>
      <c r="F265" s="72" t="s">
        <v>604</v>
      </c>
      <c r="G265">
        <f t="shared" ref="G265:BC265" si="145">G84*1000/G144</f>
        <v>259.09125212007513</v>
      </c>
      <c r="H265">
        <f t="shared" si="145"/>
        <v>273.25279879197444</v>
      </c>
      <c r="I265">
        <f t="shared" si="145"/>
        <v>261.93356594489512</v>
      </c>
      <c r="J265">
        <f t="shared" si="145"/>
        <v>272.05610332178742</v>
      </c>
      <c r="K265">
        <f t="shared" si="145"/>
        <v>284.46846757339961</v>
      </c>
      <c r="L265">
        <f t="shared" si="145"/>
        <v>283.21663584255145</v>
      </c>
      <c r="M265">
        <f t="shared" si="145"/>
        <v>318.25480819875139</v>
      </c>
      <c r="N265">
        <f t="shared" si="145"/>
        <v>297.38998943475963</v>
      </c>
      <c r="O265">
        <f t="shared" si="145"/>
        <v>300.7395075457427</v>
      </c>
      <c r="P265">
        <f t="shared" si="145"/>
        <v>288.24720551106049</v>
      </c>
      <c r="Q265">
        <f t="shared" si="145"/>
        <v>331.71161010380206</v>
      </c>
      <c r="R265">
        <f t="shared" si="145"/>
        <v>342.00424496264435</v>
      </c>
      <c r="S265">
        <f t="shared" si="145"/>
        <v>352.81965983086002</v>
      </c>
      <c r="T265">
        <f t="shared" si="145"/>
        <v>344.930548864684</v>
      </c>
      <c r="U265">
        <f t="shared" si="145"/>
        <v>334.09244934578459</v>
      </c>
      <c r="V265">
        <f t="shared" si="145"/>
        <v>347.34510073160675</v>
      </c>
      <c r="W265">
        <f t="shared" si="145"/>
        <v>371.63407075351074</v>
      </c>
      <c r="X265">
        <f t="shared" si="145"/>
        <v>368.33523820007605</v>
      </c>
      <c r="Y265">
        <f t="shared" si="145"/>
        <v>356.568206036395</v>
      </c>
      <c r="Z265">
        <f t="shared" si="145"/>
        <v>344.06141045958793</v>
      </c>
      <c r="AA265">
        <f t="shared" si="145"/>
        <v>351.71439598610573</v>
      </c>
      <c r="AB265">
        <f t="shared" si="145"/>
        <v>362.82905660377361</v>
      </c>
      <c r="AC265">
        <f t="shared" si="145"/>
        <v>336.40420044215182</v>
      </c>
      <c r="AD265">
        <f t="shared" si="145"/>
        <v>347.14992668621699</v>
      </c>
      <c r="AE265">
        <f t="shared" si="145"/>
        <v>344.80971366437115</v>
      </c>
      <c r="AF265">
        <f t="shared" si="145"/>
        <v>346.5885490753912</v>
      </c>
      <c r="AG265">
        <f t="shared" si="145"/>
        <v>335.82632858631467</v>
      </c>
      <c r="AH265">
        <f t="shared" si="145"/>
        <v>329.69850065189047</v>
      </c>
      <c r="AI265">
        <f t="shared" si="145"/>
        <v>312.61246528849119</v>
      </c>
      <c r="AJ265">
        <f t="shared" si="145"/>
        <v>304.48623038199588</v>
      </c>
      <c r="AK265">
        <f t="shared" si="145"/>
        <v>323.45835743204162</v>
      </c>
      <c r="AL265">
        <f t="shared" si="145"/>
        <v>264.48742857142855</v>
      </c>
      <c r="AM265">
        <f t="shared" si="145"/>
        <v>336.21369707303211</v>
      </c>
      <c r="AN265">
        <f t="shared" si="145"/>
        <v>273.77941176470586</v>
      </c>
      <c r="AO265">
        <f t="shared" si="145"/>
        <v>329.24733595064498</v>
      </c>
      <c r="AP265">
        <f t="shared" si="145"/>
        <v>376.18174273858921</v>
      </c>
      <c r="AQ265">
        <f t="shared" si="145"/>
        <v>360.531683437585</v>
      </c>
      <c r="AR265">
        <f t="shared" si="145"/>
        <v>394.47932782075219</v>
      </c>
      <c r="AS265">
        <f t="shared" si="145"/>
        <v>432.87072342648213</v>
      </c>
      <c r="AT265">
        <f t="shared" si="145"/>
        <v>494.19375479907859</v>
      </c>
      <c r="AU265">
        <f t="shared" si="145"/>
        <v>518.72300351582123</v>
      </c>
      <c r="AV265">
        <f t="shared" si="145"/>
        <v>407.45954612728167</v>
      </c>
      <c r="AW265">
        <f t="shared" si="145"/>
        <v>455.66125514901864</v>
      </c>
      <c r="AX265">
        <f t="shared" si="145"/>
        <v>462.9472182596291</v>
      </c>
      <c r="AY265">
        <f t="shared" si="145"/>
        <v>393.75011644154637</v>
      </c>
      <c r="AZ265">
        <f t="shared" si="145"/>
        <v>523.58177676537582</v>
      </c>
      <c r="BA265">
        <f t="shared" si="145"/>
        <v>579.14409221902019</v>
      </c>
      <c r="BB265">
        <f t="shared" si="145"/>
        <v>569.33354908306364</v>
      </c>
      <c r="BC265">
        <f t="shared" si="145"/>
        <v>551.04971680302071</v>
      </c>
      <c r="BD265">
        <f t="shared" si="123"/>
        <v>1.1296855752945811</v>
      </c>
    </row>
    <row r="266" spans="1:56" x14ac:dyDescent="0.2">
      <c r="A266">
        <f>VLOOKUP(C266,SelectCntr!$A$2:$C$52,3,0)</f>
        <v>1</v>
      </c>
      <c r="B266" t="str">
        <f t="shared" si="142"/>
        <v>Mali</v>
      </c>
      <c r="C266">
        <f t="shared" si="142"/>
        <v>133</v>
      </c>
      <c r="D266" t="str">
        <f t="shared" si="142"/>
        <v>Mali</v>
      </c>
      <c r="F266" s="72" t="s">
        <v>604</v>
      </c>
      <c r="G266">
        <f t="shared" ref="G266:BC266" si="146">G85*1000/G145</f>
        <v>488.41171923800772</v>
      </c>
      <c r="H266">
        <f t="shared" si="146"/>
        <v>516.89938202671397</v>
      </c>
      <c r="I266">
        <f t="shared" si="146"/>
        <v>524.25981956521173</v>
      </c>
      <c r="J266">
        <f t="shared" si="146"/>
        <v>520.08688744892993</v>
      </c>
      <c r="K266">
        <f t="shared" si="146"/>
        <v>542.921811527812</v>
      </c>
      <c r="L266">
        <f t="shared" si="146"/>
        <v>543.18961452500696</v>
      </c>
      <c r="M266">
        <f t="shared" si="146"/>
        <v>568.82380626675297</v>
      </c>
      <c r="N266">
        <f t="shared" si="146"/>
        <v>551.1345780101434</v>
      </c>
      <c r="O266">
        <f t="shared" si="146"/>
        <v>595.43351766395585</v>
      </c>
      <c r="P266">
        <f t="shared" si="146"/>
        <v>591.07674405485261</v>
      </c>
      <c r="Q266">
        <f t="shared" si="146"/>
        <v>576.55074996028429</v>
      </c>
      <c r="R266">
        <f t="shared" si="146"/>
        <v>506.97936345321375</v>
      </c>
      <c r="S266">
        <f t="shared" si="146"/>
        <v>458.00758264029628</v>
      </c>
      <c r="T266">
        <f t="shared" si="146"/>
        <v>514.46817750371781</v>
      </c>
      <c r="U266">
        <f t="shared" si="146"/>
        <v>584.43642278846767</v>
      </c>
      <c r="V266">
        <f t="shared" si="146"/>
        <v>597.61053324982879</v>
      </c>
      <c r="W266">
        <f t="shared" si="146"/>
        <v>587.70627029786397</v>
      </c>
      <c r="X266">
        <f t="shared" si="146"/>
        <v>613.93221876901566</v>
      </c>
      <c r="Y266">
        <f t="shared" si="146"/>
        <v>619.52111014859736</v>
      </c>
      <c r="Z266">
        <f t="shared" si="146"/>
        <v>609.51518624641835</v>
      </c>
      <c r="AA266">
        <f t="shared" si="146"/>
        <v>663.03787450537027</v>
      </c>
      <c r="AB266">
        <f t="shared" si="146"/>
        <v>684.76391982182633</v>
      </c>
      <c r="AC266">
        <f t="shared" si="146"/>
        <v>671.1848184818482</v>
      </c>
      <c r="AD266">
        <f t="shared" si="146"/>
        <v>600.5141304347826</v>
      </c>
      <c r="AE266">
        <f t="shared" si="146"/>
        <v>638.57640750670237</v>
      </c>
      <c r="AF266">
        <f t="shared" si="146"/>
        <v>683.92340425531916</v>
      </c>
      <c r="AG266">
        <f t="shared" si="146"/>
        <v>659.1708860759494</v>
      </c>
      <c r="AH266">
        <f t="shared" si="146"/>
        <v>767.28833071690212</v>
      </c>
      <c r="AI266">
        <f t="shared" si="146"/>
        <v>754.39087610160709</v>
      </c>
      <c r="AJ266">
        <f t="shared" si="146"/>
        <v>754.92985151049663</v>
      </c>
      <c r="AK266">
        <f t="shared" si="146"/>
        <v>818.27382753403936</v>
      </c>
      <c r="AL266">
        <f t="shared" si="146"/>
        <v>736.25496031746036</v>
      </c>
      <c r="AM266">
        <f t="shared" si="146"/>
        <v>726.79251700680277</v>
      </c>
      <c r="AN266">
        <f t="shared" si="146"/>
        <v>784.2395238095238</v>
      </c>
      <c r="AO266">
        <f t="shared" si="146"/>
        <v>786.66931340495091</v>
      </c>
      <c r="AP266">
        <f t="shared" si="146"/>
        <v>813.69001831501828</v>
      </c>
      <c r="AQ266">
        <f t="shared" si="146"/>
        <v>828.18823000898476</v>
      </c>
      <c r="AR266">
        <f t="shared" si="146"/>
        <v>864.89299867899604</v>
      </c>
      <c r="AS266">
        <f t="shared" si="146"/>
        <v>885.32586206896553</v>
      </c>
      <c r="AT266">
        <f t="shared" si="146"/>
        <v>746.24747474747471</v>
      </c>
      <c r="AU266">
        <f t="shared" si="146"/>
        <v>873.49690976514216</v>
      </c>
      <c r="AV266">
        <f t="shared" si="146"/>
        <v>817.4508229626656</v>
      </c>
      <c r="AW266">
        <f t="shared" si="146"/>
        <v>949.00742477530287</v>
      </c>
      <c r="AX266">
        <f t="shared" si="146"/>
        <v>866.70049410870388</v>
      </c>
      <c r="AY266">
        <f t="shared" si="146"/>
        <v>907.37777777777774</v>
      </c>
      <c r="AZ266">
        <f t="shared" si="146"/>
        <v>869.86863948033204</v>
      </c>
      <c r="BA266">
        <f t="shared" si="146"/>
        <v>886.306258790436</v>
      </c>
      <c r="BB266">
        <f t="shared" si="146"/>
        <v>997.27001030573683</v>
      </c>
      <c r="BC266">
        <f t="shared" si="146"/>
        <v>1076.9986568166555</v>
      </c>
      <c r="BD266">
        <f t="shared" si="123"/>
        <v>1.4214139402456194</v>
      </c>
    </row>
    <row r="267" spans="1:56" s="6" customFormat="1" x14ac:dyDescent="0.2">
      <c r="A267">
        <f>VLOOKUP(C267,SelectCntr!$A$2:$C$52,3,0)</f>
        <v>1</v>
      </c>
      <c r="B267" s="6" t="str">
        <f t="shared" si="142"/>
        <v>Mauritania</v>
      </c>
      <c r="C267" s="6">
        <f t="shared" si="142"/>
        <v>136</v>
      </c>
      <c r="D267" s="6" t="str">
        <f t="shared" si="142"/>
        <v>Mauritania</v>
      </c>
      <c r="F267" s="72" t="s">
        <v>604</v>
      </c>
      <c r="G267" s="6">
        <f t="shared" ref="G267:BC267" si="147">G86*1000/G146</f>
        <v>665.80763268133387</v>
      </c>
      <c r="H267" s="6">
        <f t="shared" si="147"/>
        <v>669.98877829820458</v>
      </c>
      <c r="I267" s="6">
        <f t="shared" si="147"/>
        <v>681.65445688347745</v>
      </c>
      <c r="J267" s="6">
        <f t="shared" si="147"/>
        <v>695.16933885786341</v>
      </c>
      <c r="K267" s="6">
        <f t="shared" si="147"/>
        <v>707.88040523586483</v>
      </c>
      <c r="L267" s="6">
        <f t="shared" si="147"/>
        <v>708.87206099309799</v>
      </c>
      <c r="M267" s="6">
        <f t="shared" si="147"/>
        <v>714.66302367941717</v>
      </c>
      <c r="N267" s="6">
        <f t="shared" si="147"/>
        <v>728.24522172697743</v>
      </c>
      <c r="O267" s="6">
        <f t="shared" si="147"/>
        <v>699.75417294410704</v>
      </c>
      <c r="P267" s="6">
        <f t="shared" si="147"/>
        <v>689.9957285729015</v>
      </c>
      <c r="Q267" s="6">
        <f t="shared" si="147"/>
        <v>666.50343010998745</v>
      </c>
      <c r="R267" s="6">
        <f t="shared" si="147"/>
        <v>627.42103865375793</v>
      </c>
      <c r="S267" s="6">
        <f t="shared" si="147"/>
        <v>544.62721234691139</v>
      </c>
      <c r="T267" s="6">
        <f t="shared" si="147"/>
        <v>517.99894327983088</v>
      </c>
      <c r="U267" s="6">
        <f t="shared" si="147"/>
        <v>533.21197927755304</v>
      </c>
      <c r="V267" s="6">
        <f t="shared" si="147"/>
        <v>580.62907367173614</v>
      </c>
      <c r="W267" s="6">
        <f t="shared" si="147"/>
        <v>615.79435975823526</v>
      </c>
      <c r="X267" s="6">
        <f t="shared" si="147"/>
        <v>644.85823017731684</v>
      </c>
      <c r="Y267" s="6">
        <f t="shared" si="147"/>
        <v>652.50336044787491</v>
      </c>
      <c r="Z267" s="6">
        <f t="shared" si="147"/>
        <v>683.06791569086647</v>
      </c>
      <c r="AA267" s="6">
        <f t="shared" si="147"/>
        <v>704.17482517482517</v>
      </c>
      <c r="AB267" s="6">
        <f t="shared" si="147"/>
        <v>677.51388888888891</v>
      </c>
      <c r="AC267" s="6">
        <f t="shared" si="147"/>
        <v>641.27880184331798</v>
      </c>
      <c r="AD267" s="6">
        <f t="shared" si="147"/>
        <v>616.83944954128435</v>
      </c>
      <c r="AE267" s="6">
        <f t="shared" si="147"/>
        <v>671.95423340961099</v>
      </c>
      <c r="AF267" s="6">
        <f t="shared" si="147"/>
        <v>683.21967963386726</v>
      </c>
      <c r="AG267" s="6">
        <f t="shared" si="147"/>
        <v>701.42334096109835</v>
      </c>
      <c r="AH267" s="6">
        <f t="shared" si="147"/>
        <v>724.31578947368416</v>
      </c>
      <c r="AI267" s="6">
        <f t="shared" si="147"/>
        <v>766.32568807339453</v>
      </c>
      <c r="AJ267" s="6">
        <f t="shared" si="147"/>
        <v>776.7494252873563</v>
      </c>
      <c r="AK267" s="6">
        <f t="shared" si="147"/>
        <v>770.24832214765104</v>
      </c>
      <c r="AL267" s="6">
        <f t="shared" si="147"/>
        <v>727.21786492374724</v>
      </c>
      <c r="AM267" s="6">
        <f t="shared" si="147"/>
        <v>688.02547770700642</v>
      </c>
      <c r="AN267" s="6">
        <f t="shared" si="147"/>
        <v>689.21118012422357</v>
      </c>
      <c r="AO267" s="6">
        <f t="shared" si="147"/>
        <v>698.77822580645159</v>
      </c>
      <c r="AP267" s="6">
        <f t="shared" si="147"/>
        <v>722.56862745098044</v>
      </c>
      <c r="AQ267" s="6">
        <f t="shared" si="147"/>
        <v>696.0419847328244</v>
      </c>
      <c r="AR267" s="6">
        <f t="shared" si="147"/>
        <v>695.07421150278299</v>
      </c>
      <c r="AS267" s="6">
        <f t="shared" si="147"/>
        <v>688.86823104693144</v>
      </c>
      <c r="AT267" s="6">
        <f t="shared" si="147"/>
        <v>688.79649122807018</v>
      </c>
      <c r="AU267" s="6">
        <f t="shared" si="147"/>
        <v>675.99829351535834</v>
      </c>
      <c r="AV267" s="6">
        <f t="shared" si="147"/>
        <v>689.12790697674416</v>
      </c>
      <c r="AW267" s="6">
        <f t="shared" si="147"/>
        <v>693.09838709677422</v>
      </c>
      <c r="AX267" s="6">
        <f t="shared" si="147"/>
        <v>670.14733542319755</v>
      </c>
      <c r="AY267" s="6">
        <f t="shared" si="147"/>
        <v>677.46036585365857</v>
      </c>
      <c r="AZ267" s="6">
        <f t="shared" si="147"/>
        <v>659.01483679525222</v>
      </c>
      <c r="BA267" s="6">
        <f t="shared" si="147"/>
        <v>650.03188405797107</v>
      </c>
      <c r="BB267" s="6">
        <f t="shared" si="147"/>
        <v>649.00282485875709</v>
      </c>
      <c r="BC267" s="6">
        <f t="shared" si="147"/>
        <v>647.91597796143253</v>
      </c>
      <c r="BD267">
        <f t="shared" si="123"/>
        <v>9.4587258645506544E-2</v>
      </c>
    </row>
    <row r="268" spans="1:56" x14ac:dyDescent="0.2">
      <c r="A268">
        <f>VLOOKUP(C268,SelectCntr!$A$2:$C$52,3,0)</f>
        <v>3</v>
      </c>
      <c r="B268" t="str">
        <f t="shared" si="142"/>
        <v>Mauritius</v>
      </c>
      <c r="C268">
        <f t="shared" si="142"/>
        <v>137</v>
      </c>
      <c r="D268" t="str">
        <f t="shared" si="142"/>
        <v>Mauritius</v>
      </c>
      <c r="F268" s="72" t="s">
        <v>604</v>
      </c>
      <c r="G268">
        <f t="shared" ref="G268:BC268" si="148">G87*1000/G147</f>
        <v>2177.4596202531648</v>
      </c>
      <c r="H268">
        <f t="shared" si="148"/>
        <v>2064.7162499999999</v>
      </c>
      <c r="I268">
        <f t="shared" si="148"/>
        <v>2463.6380487804877</v>
      </c>
      <c r="J268">
        <f t="shared" si="148"/>
        <v>1898.7910843373497</v>
      </c>
      <c r="K268">
        <f t="shared" si="148"/>
        <v>2492.1785714285716</v>
      </c>
      <c r="L268">
        <f t="shared" si="148"/>
        <v>2079.7125000000001</v>
      </c>
      <c r="M268">
        <f t="shared" si="148"/>
        <v>2434.0397647058826</v>
      </c>
      <c r="N268">
        <f t="shared" si="148"/>
        <v>2193.7715294117647</v>
      </c>
      <c r="O268">
        <f t="shared" si="148"/>
        <v>2404.7745348837211</v>
      </c>
      <c r="P268">
        <f t="shared" si="148"/>
        <v>2131.927674418605</v>
      </c>
      <c r="Q268">
        <f t="shared" si="148"/>
        <v>2196.4889655172415</v>
      </c>
      <c r="R268">
        <f t="shared" si="148"/>
        <v>2560.5144827586205</v>
      </c>
      <c r="S268">
        <f t="shared" si="148"/>
        <v>2513.0819318181816</v>
      </c>
      <c r="T268">
        <f t="shared" si="148"/>
        <v>2416.6415730337085</v>
      </c>
      <c r="U268">
        <f t="shared" si="148"/>
        <v>1804.8923333333335</v>
      </c>
      <c r="V268">
        <f t="shared" si="148"/>
        <v>2549.8120000000004</v>
      </c>
      <c r="W268">
        <f t="shared" si="148"/>
        <v>2401.6176923076923</v>
      </c>
      <c r="X268">
        <f t="shared" si="148"/>
        <v>2422.1142391304347</v>
      </c>
      <c r="Y268">
        <f t="shared" si="148"/>
        <v>2444.9299999999998</v>
      </c>
      <c r="Z268">
        <f t="shared" si="148"/>
        <v>1853.71</v>
      </c>
      <c r="AA268">
        <f t="shared" si="148"/>
        <v>2139.9191919191921</v>
      </c>
      <c r="AB268">
        <f t="shared" si="148"/>
        <v>2632.9381443298971</v>
      </c>
      <c r="AC268">
        <f t="shared" si="148"/>
        <v>2279.9361702127658</v>
      </c>
      <c r="AD268">
        <f t="shared" si="148"/>
        <v>2274.7391304347825</v>
      </c>
      <c r="AE268">
        <f t="shared" si="148"/>
        <v>2550.1555555555556</v>
      </c>
      <c r="AF268">
        <f t="shared" si="148"/>
        <v>2767.629213483146</v>
      </c>
      <c r="AG268">
        <f t="shared" si="148"/>
        <v>2931.9767441860463</v>
      </c>
      <c r="AH268">
        <f t="shared" si="148"/>
        <v>2757.4047619047619</v>
      </c>
      <c r="AI268">
        <f t="shared" si="148"/>
        <v>2839.9753086419755</v>
      </c>
      <c r="AJ268">
        <f t="shared" si="148"/>
        <v>3173.7466666666664</v>
      </c>
      <c r="AK268">
        <f t="shared" si="148"/>
        <v>3194.92</v>
      </c>
      <c r="AL268">
        <f t="shared" si="148"/>
        <v>3390.5405405405404</v>
      </c>
      <c r="AM268">
        <f t="shared" si="148"/>
        <v>3295.2162162162163</v>
      </c>
      <c r="AN268">
        <f t="shared" si="148"/>
        <v>3092.4931506849316</v>
      </c>
      <c r="AO268">
        <f t="shared" si="148"/>
        <v>3511.9565217391305</v>
      </c>
      <c r="AP268">
        <f t="shared" si="148"/>
        <v>3572.6764705882351</v>
      </c>
      <c r="AQ268">
        <f t="shared" si="148"/>
        <v>3967.318181818182</v>
      </c>
      <c r="AR268">
        <f t="shared" si="148"/>
        <v>3922.4153846153845</v>
      </c>
      <c r="AS268">
        <f t="shared" si="148"/>
        <v>3108.359375</v>
      </c>
      <c r="AT268">
        <f t="shared" si="148"/>
        <v>3907.1904761904761</v>
      </c>
      <c r="AU268">
        <f t="shared" si="148"/>
        <v>4516.5322580645161</v>
      </c>
      <c r="AV268">
        <f t="shared" si="148"/>
        <v>3913.3650793650795</v>
      </c>
      <c r="AW268">
        <f t="shared" si="148"/>
        <v>4281.3442622950815</v>
      </c>
      <c r="AX268">
        <f t="shared" si="148"/>
        <v>4803.9107142857147</v>
      </c>
      <c r="AY268">
        <f t="shared" si="148"/>
        <v>4636.636363636364</v>
      </c>
      <c r="AZ268">
        <f t="shared" si="148"/>
        <v>4683.7222222222226</v>
      </c>
      <c r="BA268">
        <f t="shared" si="148"/>
        <v>4518.5283018867922</v>
      </c>
      <c r="BB268">
        <f t="shared" si="148"/>
        <v>4913.333333333333</v>
      </c>
      <c r="BC268">
        <f t="shared" si="148"/>
        <v>5124.88</v>
      </c>
      <c r="BD268">
        <f t="shared" si="123"/>
        <v>1.8538464272430222</v>
      </c>
    </row>
    <row r="269" spans="1:56" x14ac:dyDescent="0.2">
      <c r="A269">
        <f>VLOOKUP(C269,SelectCntr!$A$2:$C$52,3,0)</f>
        <v>3</v>
      </c>
      <c r="B269" t="str">
        <f t="shared" si="142"/>
        <v>Mozambique</v>
      </c>
      <c r="C269">
        <f t="shared" si="142"/>
        <v>144</v>
      </c>
      <c r="D269" t="str">
        <f t="shared" si="142"/>
        <v>Mozambique</v>
      </c>
      <c r="F269" s="72" t="s">
        <v>604</v>
      </c>
      <c r="G269">
        <f t="shared" ref="G269:BC269" si="149">G88*1000/G148</f>
        <v>278.16534190823052</v>
      </c>
      <c r="H269">
        <f t="shared" si="149"/>
        <v>282.42716719439011</v>
      </c>
      <c r="I269">
        <f t="shared" si="149"/>
        <v>281.80956872136636</v>
      </c>
      <c r="J269">
        <f t="shared" si="149"/>
        <v>292.09674226119387</v>
      </c>
      <c r="K269">
        <f t="shared" si="149"/>
        <v>279.21925732528211</v>
      </c>
      <c r="L269">
        <f t="shared" si="149"/>
        <v>279.7990693507781</v>
      </c>
      <c r="M269">
        <f t="shared" si="149"/>
        <v>287.24464931323553</v>
      </c>
      <c r="N269">
        <f t="shared" si="149"/>
        <v>309.03327390296835</v>
      </c>
      <c r="O269">
        <f t="shared" si="149"/>
        <v>303.40349050373214</v>
      </c>
      <c r="P269">
        <f t="shared" si="149"/>
        <v>312.15200848106429</v>
      </c>
      <c r="Q269">
        <f t="shared" si="149"/>
        <v>316.87902690799456</v>
      </c>
      <c r="R269">
        <f t="shared" si="149"/>
        <v>322.2394021971005</v>
      </c>
      <c r="S269">
        <f t="shared" si="149"/>
        <v>329.3599951886543</v>
      </c>
      <c r="T269">
        <f t="shared" si="149"/>
        <v>312.43695050618635</v>
      </c>
      <c r="U269">
        <f t="shared" si="149"/>
        <v>283.18758863672173</v>
      </c>
      <c r="V269">
        <f t="shared" si="149"/>
        <v>260.72565636954675</v>
      </c>
      <c r="W269">
        <f t="shared" si="149"/>
        <v>248.3181230713617</v>
      </c>
      <c r="X269">
        <f t="shared" si="149"/>
        <v>237.97630106569349</v>
      </c>
      <c r="Y269">
        <f t="shared" si="149"/>
        <v>232.41769860733214</v>
      </c>
      <c r="Z269">
        <f t="shared" si="149"/>
        <v>235.96970896852108</v>
      </c>
      <c r="AA269">
        <f t="shared" si="149"/>
        <v>233.8076027928627</v>
      </c>
      <c r="AB269">
        <f t="shared" si="149"/>
        <v>220.88392007611799</v>
      </c>
      <c r="AC269">
        <f t="shared" si="149"/>
        <v>204.88249625187407</v>
      </c>
      <c r="AD269">
        <f t="shared" si="149"/>
        <v>198.03231197771586</v>
      </c>
      <c r="AE269">
        <f t="shared" si="149"/>
        <v>196.08583611420096</v>
      </c>
      <c r="AF269">
        <f t="shared" si="149"/>
        <v>201.72898767276803</v>
      </c>
      <c r="AG269">
        <f t="shared" si="149"/>
        <v>202.06766489764973</v>
      </c>
      <c r="AH269">
        <f t="shared" si="149"/>
        <v>205.90242494226328</v>
      </c>
      <c r="AI269">
        <f t="shared" si="149"/>
        <v>213.55346764819836</v>
      </c>
      <c r="AJ269">
        <f t="shared" si="149"/>
        <v>222.96966788251103</v>
      </c>
      <c r="AK269">
        <f t="shared" si="149"/>
        <v>194.76164639850327</v>
      </c>
      <c r="AL269">
        <f t="shared" si="149"/>
        <v>165.38107232817561</v>
      </c>
      <c r="AM269">
        <f t="shared" si="149"/>
        <v>178.19975932611311</v>
      </c>
      <c r="AN269">
        <f t="shared" si="149"/>
        <v>168.56780776826861</v>
      </c>
      <c r="AO269">
        <f t="shared" si="149"/>
        <v>220.74012375059496</v>
      </c>
      <c r="AP269">
        <f t="shared" si="149"/>
        <v>238.20958545230391</v>
      </c>
      <c r="AQ269">
        <f t="shared" si="149"/>
        <v>248.64142706608459</v>
      </c>
      <c r="AR269">
        <f t="shared" si="149"/>
        <v>258.44020618556704</v>
      </c>
      <c r="AS269">
        <f t="shared" si="149"/>
        <v>254.94968281430218</v>
      </c>
      <c r="AT269">
        <f t="shared" si="149"/>
        <v>231.02566271855611</v>
      </c>
      <c r="AU269">
        <f t="shared" si="149"/>
        <v>241.92541436464089</v>
      </c>
      <c r="AV269">
        <f t="shared" si="149"/>
        <v>238.84909483923263</v>
      </c>
      <c r="AW269">
        <f t="shared" si="149"/>
        <v>243.06612881893929</v>
      </c>
      <c r="AX269">
        <f t="shared" si="149"/>
        <v>247.25712804561948</v>
      </c>
      <c r="AY269">
        <f t="shared" si="149"/>
        <v>253.11095577020845</v>
      </c>
      <c r="AZ269">
        <f t="shared" si="149"/>
        <v>256.05524379598455</v>
      </c>
      <c r="BA269">
        <f t="shared" si="149"/>
        <v>234.08853020298361</v>
      </c>
      <c r="BB269">
        <f t="shared" si="149"/>
        <v>240.06201271440565</v>
      </c>
      <c r="BC269">
        <f t="shared" si="149"/>
        <v>235.09268407433544</v>
      </c>
      <c r="BD269">
        <f t="shared" si="123"/>
        <v>-0.613142246356424</v>
      </c>
    </row>
    <row r="270" spans="1:56" x14ac:dyDescent="0.2">
      <c r="A270">
        <f>VLOOKUP(C270,SelectCntr!$A$2:$C$52,3,0)</f>
        <v>3</v>
      </c>
      <c r="B270" t="str">
        <f t="shared" si="142"/>
        <v>Namibia</v>
      </c>
      <c r="C270">
        <f t="shared" si="142"/>
        <v>147</v>
      </c>
      <c r="D270" t="str">
        <f t="shared" si="142"/>
        <v>Namibia</v>
      </c>
      <c r="F270" s="72" t="s">
        <v>604</v>
      </c>
      <c r="G270">
        <f t="shared" ref="G270:BC270" si="150">G89*1000/G149</f>
        <v>1901.7009783657156</v>
      </c>
      <c r="H270">
        <f t="shared" si="150"/>
        <v>1638.8072818581293</v>
      </c>
      <c r="I270">
        <f t="shared" si="150"/>
        <v>2006.1225096639903</v>
      </c>
      <c r="J270">
        <f t="shared" si="150"/>
        <v>1999.8120330950278</v>
      </c>
      <c r="K270">
        <f t="shared" si="150"/>
        <v>1947.804302273149</v>
      </c>
      <c r="L270">
        <f t="shared" si="150"/>
        <v>1824.672710550519</v>
      </c>
      <c r="M270">
        <f t="shared" si="150"/>
        <v>2082.0122887864823</v>
      </c>
      <c r="N270">
        <f t="shared" si="150"/>
        <v>2169.5996181926066</v>
      </c>
      <c r="O270">
        <f t="shared" si="150"/>
        <v>2109.9532172712629</v>
      </c>
      <c r="P270">
        <f t="shared" si="150"/>
        <v>2261.5064224367256</v>
      </c>
      <c r="Q270">
        <f t="shared" si="150"/>
        <v>2432.96974262398</v>
      </c>
      <c r="R270">
        <f t="shared" si="150"/>
        <v>2672.4398317529058</v>
      </c>
      <c r="S270">
        <f t="shared" si="150"/>
        <v>2747.8965287543488</v>
      </c>
      <c r="T270">
        <f t="shared" si="150"/>
        <v>2789.3188544035997</v>
      </c>
      <c r="U270">
        <f t="shared" si="150"/>
        <v>1861.6199103837914</v>
      </c>
      <c r="V270">
        <f t="shared" si="150"/>
        <v>2052.2615916617965</v>
      </c>
      <c r="W270">
        <f t="shared" si="150"/>
        <v>1955.14002532632</v>
      </c>
      <c r="X270">
        <f t="shared" si="150"/>
        <v>2135.6017805170345</v>
      </c>
      <c r="Y270">
        <f t="shared" si="150"/>
        <v>2222.4051654560126</v>
      </c>
      <c r="Z270">
        <f t="shared" si="150"/>
        <v>2363.9943502824858</v>
      </c>
      <c r="AA270">
        <f t="shared" si="150"/>
        <v>2422.4406779661017</v>
      </c>
      <c r="AB270">
        <f t="shared" si="150"/>
        <v>1875.5449438202247</v>
      </c>
      <c r="AC270">
        <f t="shared" si="150"/>
        <v>1605.2011173184358</v>
      </c>
      <c r="AD270">
        <f t="shared" si="150"/>
        <v>1640.0718232044198</v>
      </c>
      <c r="AE270">
        <f t="shared" si="150"/>
        <v>1734.9619565217392</v>
      </c>
      <c r="AF270">
        <f t="shared" si="150"/>
        <v>1752.421052631579</v>
      </c>
      <c r="AG270">
        <f t="shared" si="150"/>
        <v>1819.6142131979695</v>
      </c>
      <c r="AH270">
        <f t="shared" si="150"/>
        <v>1763.9068627450981</v>
      </c>
      <c r="AI270">
        <f t="shared" si="150"/>
        <v>1831.7169811320755</v>
      </c>
      <c r="AJ270">
        <f t="shared" si="150"/>
        <v>1689.1187214611873</v>
      </c>
      <c r="AK270">
        <f t="shared" si="150"/>
        <v>1761.2633928571429</v>
      </c>
      <c r="AL270">
        <f t="shared" si="150"/>
        <v>1726.9118942731277</v>
      </c>
      <c r="AM270">
        <f t="shared" si="150"/>
        <v>1742.6926406926407</v>
      </c>
      <c r="AN270">
        <f t="shared" si="150"/>
        <v>1833.9700854700855</v>
      </c>
      <c r="AO270">
        <f t="shared" si="150"/>
        <v>1753.1666666666667</v>
      </c>
      <c r="AP270">
        <f t="shared" si="150"/>
        <v>1902.6978723404254</v>
      </c>
      <c r="AQ270">
        <f t="shared" si="150"/>
        <v>1225.1898734177216</v>
      </c>
      <c r="AR270">
        <f t="shared" si="150"/>
        <v>1646.9547325102881</v>
      </c>
      <c r="AS270">
        <f t="shared" si="150"/>
        <v>1597.0201612903227</v>
      </c>
      <c r="AT270">
        <f t="shared" si="150"/>
        <v>1526.1343873517787</v>
      </c>
      <c r="AU270">
        <f t="shared" si="150"/>
        <v>1553.1692913385828</v>
      </c>
      <c r="AV270">
        <f t="shared" si="150"/>
        <v>1518.0588235294117</v>
      </c>
      <c r="AW270">
        <f t="shared" si="150"/>
        <v>1586.7254901960785</v>
      </c>
      <c r="AX270">
        <f t="shared" si="150"/>
        <v>1692.4980392156863</v>
      </c>
      <c r="AY270">
        <f t="shared" si="150"/>
        <v>1855.3333333333333</v>
      </c>
      <c r="AZ270">
        <f t="shared" si="150"/>
        <v>1791.85546875</v>
      </c>
      <c r="BA270">
        <f t="shared" si="150"/>
        <v>1795.7692307692307</v>
      </c>
      <c r="BB270">
        <f t="shared" si="150"/>
        <v>1561.6908396946565</v>
      </c>
      <c r="BC270">
        <f t="shared" si="150"/>
        <v>1543.0301886792454</v>
      </c>
      <c r="BD270">
        <f t="shared" si="123"/>
        <v>-0.70362327650485001</v>
      </c>
    </row>
    <row r="271" spans="1:56" x14ac:dyDescent="0.2">
      <c r="A271">
        <f>VLOOKUP(C271,SelectCntr!$A$2:$C$52,3,0)</f>
        <v>1</v>
      </c>
      <c r="B271" t="str">
        <f t="shared" si="142"/>
        <v>Niger</v>
      </c>
      <c r="C271">
        <f t="shared" si="142"/>
        <v>158</v>
      </c>
      <c r="D271" t="str">
        <f t="shared" si="142"/>
        <v>Niger</v>
      </c>
      <c r="F271" s="72" t="s">
        <v>604</v>
      </c>
      <c r="G271">
        <f t="shared" ref="G271:BC271" si="151">G90*1000/G150</f>
        <v>590.94513725338788</v>
      </c>
      <c r="H271">
        <f t="shared" si="151"/>
        <v>647.99299983054425</v>
      </c>
      <c r="I271">
        <f t="shared" si="151"/>
        <v>660.59625783257047</v>
      </c>
      <c r="J271">
        <f t="shared" si="151"/>
        <v>641.53200010732849</v>
      </c>
      <c r="K271">
        <f t="shared" si="151"/>
        <v>626.54053216888838</v>
      </c>
      <c r="L271">
        <f t="shared" si="151"/>
        <v>646.82856374938797</v>
      </c>
      <c r="M271">
        <f t="shared" si="151"/>
        <v>684.81892404875202</v>
      </c>
      <c r="N271">
        <f t="shared" si="151"/>
        <v>620.72071337541274</v>
      </c>
      <c r="O271">
        <f t="shared" si="151"/>
        <v>655.21865445287665</v>
      </c>
      <c r="P271">
        <f t="shared" si="151"/>
        <v>609.59304044640305</v>
      </c>
      <c r="Q271">
        <f t="shared" si="151"/>
        <v>599.71873332453538</v>
      </c>
      <c r="R271">
        <f t="shared" si="151"/>
        <v>577.36190622515846</v>
      </c>
      <c r="S271">
        <f t="shared" si="151"/>
        <v>422.8485258457855</v>
      </c>
      <c r="T271">
        <f t="shared" si="151"/>
        <v>477.92235837001425</v>
      </c>
      <c r="U271">
        <f t="shared" si="151"/>
        <v>444.30508657359036</v>
      </c>
      <c r="V271">
        <f t="shared" si="151"/>
        <v>501.79636640703035</v>
      </c>
      <c r="W271">
        <f t="shared" si="151"/>
        <v>575.34075208185516</v>
      </c>
      <c r="X271">
        <f t="shared" si="151"/>
        <v>578.33580137268825</v>
      </c>
      <c r="Y271">
        <f t="shared" si="151"/>
        <v>565.98655810911396</v>
      </c>
      <c r="Z271">
        <f t="shared" si="151"/>
        <v>592.76252847380408</v>
      </c>
      <c r="AA271">
        <f t="shared" si="151"/>
        <v>570.2166666666667</v>
      </c>
      <c r="AB271">
        <f t="shared" si="151"/>
        <v>558.30798479087457</v>
      </c>
      <c r="AC271">
        <f t="shared" si="151"/>
        <v>545.80883919062831</v>
      </c>
      <c r="AD271">
        <f t="shared" si="151"/>
        <v>421.97437238493723</v>
      </c>
      <c r="AE271">
        <f t="shared" si="151"/>
        <v>422.50638080653397</v>
      </c>
      <c r="AF271">
        <f t="shared" si="151"/>
        <v>456.43432835820897</v>
      </c>
      <c r="AG271">
        <f t="shared" si="151"/>
        <v>412.2762966553563</v>
      </c>
      <c r="AH271">
        <f t="shared" si="151"/>
        <v>504.67907634307255</v>
      </c>
      <c r="AI271">
        <f t="shared" si="151"/>
        <v>471.15994500458294</v>
      </c>
      <c r="AJ271">
        <f t="shared" si="151"/>
        <v>481.38139741878058</v>
      </c>
      <c r="AK271">
        <f t="shared" si="151"/>
        <v>513.91270527225583</v>
      </c>
      <c r="AL271">
        <f t="shared" si="151"/>
        <v>515.56116015132409</v>
      </c>
      <c r="AM271">
        <f t="shared" si="151"/>
        <v>457.36878565607174</v>
      </c>
      <c r="AN271">
        <f t="shared" si="151"/>
        <v>533.65483234714009</v>
      </c>
      <c r="AO271">
        <f t="shared" si="151"/>
        <v>464.70419847328242</v>
      </c>
      <c r="AP271">
        <f t="shared" si="151"/>
        <v>547.06644518272424</v>
      </c>
      <c r="AQ271">
        <f t="shared" si="151"/>
        <v>470.43758915834525</v>
      </c>
      <c r="AR271">
        <f t="shared" si="151"/>
        <v>626.81624225739847</v>
      </c>
      <c r="AS271">
        <f t="shared" si="151"/>
        <v>566.66733266733263</v>
      </c>
      <c r="AT271">
        <f t="shared" si="151"/>
        <v>540.02355598580186</v>
      </c>
      <c r="AU271">
        <f t="shared" si="151"/>
        <v>619.74</v>
      </c>
      <c r="AV271">
        <f t="shared" si="151"/>
        <v>645.04606060606056</v>
      </c>
      <c r="AW271">
        <f t="shared" si="151"/>
        <v>656.43738977072314</v>
      </c>
      <c r="AX271">
        <f t="shared" si="151"/>
        <v>583.29489009420502</v>
      </c>
      <c r="AY271">
        <f t="shared" si="151"/>
        <v>653.70238095238096</v>
      </c>
      <c r="AZ271">
        <f t="shared" si="151"/>
        <v>679.09549356223181</v>
      </c>
      <c r="BA271">
        <f t="shared" si="151"/>
        <v>702.88634590377114</v>
      </c>
      <c r="BB271">
        <f t="shared" si="151"/>
        <v>804.12619647355166</v>
      </c>
      <c r="BC271">
        <f t="shared" si="151"/>
        <v>735.49134357473793</v>
      </c>
      <c r="BD271">
        <f t="shared" si="123"/>
        <v>7.2265840894192301E-2</v>
      </c>
    </row>
    <row r="272" spans="1:56" x14ac:dyDescent="0.2">
      <c r="A272">
        <f>VLOOKUP(C272,SelectCntr!$A$2:$C$52,3,0)</f>
        <v>1</v>
      </c>
      <c r="B272" t="str">
        <f t="shared" si="142"/>
        <v>Nigeria</v>
      </c>
      <c r="C272">
        <f t="shared" si="142"/>
        <v>159</v>
      </c>
      <c r="D272" t="str">
        <f t="shared" si="142"/>
        <v>Nigeria</v>
      </c>
      <c r="F272" s="72" t="s">
        <v>604</v>
      </c>
      <c r="G272">
        <f t="shared" ref="G272:BC272" si="152">G91*1000/G151</f>
        <v>690.19031901935182</v>
      </c>
      <c r="H272">
        <f t="shared" si="152"/>
        <v>705.76870898675668</v>
      </c>
      <c r="I272">
        <f t="shared" si="152"/>
        <v>729.94902501110676</v>
      </c>
      <c r="J272">
        <f t="shared" si="152"/>
        <v>742.63603763976016</v>
      </c>
      <c r="K272">
        <f t="shared" si="152"/>
        <v>764.38731656357186</v>
      </c>
      <c r="L272">
        <f t="shared" si="152"/>
        <v>732.80193187029158</v>
      </c>
      <c r="M272">
        <f t="shared" si="152"/>
        <v>752.58676536080645</v>
      </c>
      <c r="N272">
        <f t="shared" si="152"/>
        <v>752.94613691838799</v>
      </c>
      <c r="O272">
        <f t="shared" si="152"/>
        <v>825.15175747476087</v>
      </c>
      <c r="P272">
        <f t="shared" si="152"/>
        <v>885.17052089986305</v>
      </c>
      <c r="Q272">
        <f t="shared" si="152"/>
        <v>798.80205347186143</v>
      </c>
      <c r="R272">
        <f t="shared" si="152"/>
        <v>703.57827161607997</v>
      </c>
      <c r="S272">
        <f t="shared" si="152"/>
        <v>737.58430276158981</v>
      </c>
      <c r="T272">
        <f t="shared" si="152"/>
        <v>812.97727014717964</v>
      </c>
      <c r="U272">
        <f t="shared" si="152"/>
        <v>791.4619426627936</v>
      </c>
      <c r="V272">
        <f t="shared" si="152"/>
        <v>746.00059556992278</v>
      </c>
      <c r="W272">
        <f t="shared" si="152"/>
        <v>735.1510864589485</v>
      </c>
      <c r="X272">
        <f t="shared" si="152"/>
        <v>719.16746431640001</v>
      </c>
      <c r="Y272">
        <f t="shared" si="152"/>
        <v>737.41494420757476</v>
      </c>
      <c r="Z272">
        <f t="shared" si="152"/>
        <v>779.81837372947621</v>
      </c>
      <c r="AA272">
        <f t="shared" si="152"/>
        <v>775.09073208722737</v>
      </c>
      <c r="AB272">
        <f t="shared" si="152"/>
        <v>794.60775627574412</v>
      </c>
      <c r="AC272">
        <f t="shared" si="152"/>
        <v>807.06371406371409</v>
      </c>
      <c r="AD272">
        <f t="shared" si="152"/>
        <v>850.05961298377031</v>
      </c>
      <c r="AE272">
        <f t="shared" si="152"/>
        <v>916.26003764115433</v>
      </c>
      <c r="AF272">
        <f t="shared" si="152"/>
        <v>969.42423525701668</v>
      </c>
      <c r="AG272">
        <f t="shared" si="152"/>
        <v>990.96399873956204</v>
      </c>
      <c r="AH272">
        <f t="shared" si="152"/>
        <v>1141.5588188976378</v>
      </c>
      <c r="AI272">
        <f t="shared" si="152"/>
        <v>1248.8204361174526</v>
      </c>
      <c r="AJ272">
        <f t="shared" si="152"/>
        <v>1335.8501063913625</v>
      </c>
      <c r="AK272">
        <f t="shared" si="152"/>
        <v>1516.9634155956792</v>
      </c>
      <c r="AL272">
        <f t="shared" si="152"/>
        <v>1636.3668797853027</v>
      </c>
      <c r="AM272">
        <f t="shared" si="152"/>
        <v>1737.7514428018026</v>
      </c>
      <c r="AN272">
        <f t="shared" si="152"/>
        <v>1799.0123574144486</v>
      </c>
      <c r="AO272">
        <f t="shared" si="152"/>
        <v>1856.238310708899</v>
      </c>
      <c r="AP272">
        <f t="shared" si="152"/>
        <v>1935.6619191597708</v>
      </c>
      <c r="AQ272">
        <f t="shared" si="152"/>
        <v>2017.4535737077217</v>
      </c>
      <c r="AR272">
        <f t="shared" si="152"/>
        <v>2134.7596961215513</v>
      </c>
      <c r="AS272">
        <f t="shared" si="152"/>
        <v>2228.1831302116743</v>
      </c>
      <c r="AT272">
        <f t="shared" si="152"/>
        <v>2243.8645021297116</v>
      </c>
      <c r="AU272">
        <f t="shared" si="152"/>
        <v>2246.6310108739426</v>
      </c>
      <c r="AV272">
        <f t="shared" si="152"/>
        <v>2357.205747033659</v>
      </c>
      <c r="AW272">
        <f t="shared" si="152"/>
        <v>2501.4553542542867</v>
      </c>
      <c r="AX272">
        <f t="shared" si="152"/>
        <v>2669.1267525731419</v>
      </c>
      <c r="AY272">
        <f t="shared" si="152"/>
        <v>2790.0379212342673</v>
      </c>
      <c r="AZ272">
        <f t="shared" si="152"/>
        <v>2942.3283436381384</v>
      </c>
      <c r="BA272">
        <f t="shared" si="152"/>
        <v>2730.5497271320355</v>
      </c>
      <c r="BB272">
        <f t="shared" si="152"/>
        <v>2925.880003260781</v>
      </c>
      <c r="BC272">
        <f t="shared" si="152"/>
        <v>2544.0569145466407</v>
      </c>
      <c r="BD272">
        <f t="shared" si="123"/>
        <v>3.4611463937332942</v>
      </c>
    </row>
    <row r="273" spans="1:56" x14ac:dyDescent="0.2">
      <c r="A273">
        <f>VLOOKUP(C273,SelectCntr!$A$2:$C$52,3,0)</f>
        <v>1</v>
      </c>
      <c r="B273" t="str">
        <f t="shared" si="142"/>
        <v>Guinea-Bissau</v>
      </c>
      <c r="C273">
        <f t="shared" si="142"/>
        <v>175</v>
      </c>
      <c r="D273" t="str">
        <f t="shared" si="142"/>
        <v>Guinea-Bissau</v>
      </c>
      <c r="F273" s="72" t="s">
        <v>604</v>
      </c>
      <c r="G273">
        <f t="shared" ref="G273:BC273" si="153">G92*1000/G152</f>
        <v>435.88235294117652</v>
      </c>
      <c r="H273">
        <f t="shared" si="153"/>
        <v>441.22705424582284</v>
      </c>
      <c r="I273">
        <f t="shared" si="153"/>
        <v>432.00551470588238</v>
      </c>
      <c r="J273">
        <f t="shared" si="153"/>
        <v>423.54863362667902</v>
      </c>
      <c r="K273">
        <f t="shared" si="153"/>
        <v>391.8965356893745</v>
      </c>
      <c r="L273">
        <f t="shared" si="153"/>
        <v>373.46640316205531</v>
      </c>
      <c r="M273">
        <f t="shared" si="153"/>
        <v>366.96814694257148</v>
      </c>
      <c r="N273">
        <f t="shared" si="153"/>
        <v>367.44187123668365</v>
      </c>
      <c r="O273">
        <f t="shared" si="153"/>
        <v>349.34765625</v>
      </c>
      <c r="P273">
        <f t="shared" si="153"/>
        <v>353.16777294575417</v>
      </c>
      <c r="Q273">
        <f t="shared" si="153"/>
        <v>324.34203951851015</v>
      </c>
      <c r="R273">
        <f t="shared" si="153"/>
        <v>342.9726088908846</v>
      </c>
      <c r="S273">
        <f t="shared" si="153"/>
        <v>331.54051054384018</v>
      </c>
      <c r="T273">
        <f t="shared" si="153"/>
        <v>341.12333260441721</v>
      </c>
      <c r="U273">
        <f t="shared" si="153"/>
        <v>375.0799232736573</v>
      </c>
      <c r="V273">
        <f t="shared" si="153"/>
        <v>402.45526097763047</v>
      </c>
      <c r="W273">
        <f t="shared" si="153"/>
        <v>368.39015606242492</v>
      </c>
      <c r="X273">
        <f t="shared" si="153"/>
        <v>341.28177434908389</v>
      </c>
      <c r="Y273">
        <f t="shared" si="153"/>
        <v>344.72292993630572</v>
      </c>
      <c r="Z273">
        <f t="shared" si="153"/>
        <v>346.5916955017301</v>
      </c>
      <c r="AA273">
        <f t="shared" si="153"/>
        <v>372.2</v>
      </c>
      <c r="AB273">
        <f t="shared" si="153"/>
        <v>404.11333333333334</v>
      </c>
      <c r="AC273">
        <f t="shared" si="153"/>
        <v>367.23762376237624</v>
      </c>
      <c r="AD273">
        <f t="shared" si="153"/>
        <v>418.96416938110747</v>
      </c>
      <c r="AE273">
        <f t="shared" si="153"/>
        <v>412.63665594855303</v>
      </c>
      <c r="AF273">
        <f t="shared" si="153"/>
        <v>433.71835443037975</v>
      </c>
      <c r="AG273">
        <f t="shared" si="153"/>
        <v>423.5638629283489</v>
      </c>
      <c r="AH273">
        <f t="shared" si="153"/>
        <v>409.59021406727828</v>
      </c>
      <c r="AI273">
        <f t="shared" si="153"/>
        <v>440.0331325301205</v>
      </c>
      <c r="AJ273">
        <f t="shared" si="153"/>
        <v>450.18047337278108</v>
      </c>
      <c r="AK273">
        <f t="shared" si="153"/>
        <v>428.98837209302326</v>
      </c>
      <c r="AL273">
        <f t="shared" si="153"/>
        <v>445.30085959885389</v>
      </c>
      <c r="AM273">
        <f t="shared" si="153"/>
        <v>460.62816901408451</v>
      </c>
      <c r="AN273">
        <f t="shared" si="153"/>
        <v>445.07777777777778</v>
      </c>
      <c r="AO273">
        <f t="shared" si="153"/>
        <v>457.35245901639342</v>
      </c>
      <c r="AP273">
        <f t="shared" si="153"/>
        <v>464.34946236559142</v>
      </c>
      <c r="AQ273">
        <f t="shared" si="153"/>
        <v>490.71428571428572</v>
      </c>
      <c r="AR273">
        <f t="shared" si="153"/>
        <v>506.28684210526313</v>
      </c>
      <c r="AS273">
        <f t="shared" si="153"/>
        <v>528.04155844155844</v>
      </c>
      <c r="AT273">
        <f t="shared" si="153"/>
        <v>541.11764705882354</v>
      </c>
      <c r="AU273">
        <f t="shared" si="153"/>
        <v>549.47858942065488</v>
      </c>
      <c r="AV273">
        <f t="shared" si="153"/>
        <v>549.20249999999999</v>
      </c>
      <c r="AW273">
        <f t="shared" si="153"/>
        <v>540.89135802469139</v>
      </c>
      <c r="AX273">
        <f t="shared" si="153"/>
        <v>574.56204379562041</v>
      </c>
      <c r="AY273">
        <f t="shared" si="153"/>
        <v>579.79376498800957</v>
      </c>
      <c r="AZ273">
        <f t="shared" si="153"/>
        <v>595.70921985815608</v>
      </c>
      <c r="BA273">
        <f t="shared" si="153"/>
        <v>590.20843091334893</v>
      </c>
      <c r="BB273">
        <f t="shared" si="153"/>
        <v>583.07159353348732</v>
      </c>
      <c r="BC273">
        <f t="shared" si="153"/>
        <v>544.85</v>
      </c>
      <c r="BD273">
        <f t="shared" si="123"/>
        <v>1.0199333565599655</v>
      </c>
    </row>
    <row r="274" spans="1:56" x14ac:dyDescent="0.2">
      <c r="A274">
        <f>VLOOKUP(C274,SelectCntr!$A$2:$C$52,3,0)</f>
        <v>2</v>
      </c>
      <c r="B274" t="str">
        <f t="shared" si="142"/>
        <v>Eritrea</v>
      </c>
      <c r="C274">
        <f t="shared" si="142"/>
        <v>178</v>
      </c>
      <c r="D274" t="str">
        <f t="shared" si="142"/>
        <v>Eritrea</v>
      </c>
      <c r="F274" s="72" t="s">
        <v>604</v>
      </c>
      <c r="G274" t="e">
        <f t="shared" ref="G274:BC274" si="154">G93*1000/G153</f>
        <v>#DIV/0!</v>
      </c>
      <c r="H274" t="e">
        <f t="shared" si="154"/>
        <v>#DIV/0!</v>
      </c>
      <c r="I274" t="e">
        <f t="shared" si="154"/>
        <v>#DIV/0!</v>
      </c>
      <c r="J274" t="e">
        <f t="shared" si="154"/>
        <v>#DIV/0!</v>
      </c>
      <c r="K274" t="e">
        <f t="shared" si="154"/>
        <v>#DIV/0!</v>
      </c>
      <c r="L274" t="e">
        <f t="shared" si="154"/>
        <v>#DIV/0!</v>
      </c>
      <c r="M274" t="e">
        <f t="shared" si="154"/>
        <v>#DIV/0!</v>
      </c>
      <c r="N274" t="e">
        <f t="shared" si="154"/>
        <v>#DIV/0!</v>
      </c>
      <c r="O274" t="e">
        <f t="shared" si="154"/>
        <v>#DIV/0!</v>
      </c>
      <c r="P274" t="e">
        <f t="shared" si="154"/>
        <v>#DIV/0!</v>
      </c>
      <c r="Q274" t="e">
        <f t="shared" si="154"/>
        <v>#DIV/0!</v>
      </c>
      <c r="R274" t="e">
        <f t="shared" si="154"/>
        <v>#DIV/0!</v>
      </c>
      <c r="S274" t="e">
        <f t="shared" si="154"/>
        <v>#DIV/0!</v>
      </c>
      <c r="T274" t="e">
        <f t="shared" si="154"/>
        <v>#DIV/0!</v>
      </c>
      <c r="U274" t="e">
        <f t="shared" si="154"/>
        <v>#DIV/0!</v>
      </c>
      <c r="V274" t="e">
        <f t="shared" si="154"/>
        <v>#DIV/0!</v>
      </c>
      <c r="W274" t="e">
        <f t="shared" si="154"/>
        <v>#DIV/0!</v>
      </c>
      <c r="X274" t="e">
        <f t="shared" si="154"/>
        <v>#DIV/0!</v>
      </c>
      <c r="Y274" t="e">
        <f t="shared" si="154"/>
        <v>#DIV/0!</v>
      </c>
      <c r="Z274" t="e">
        <f t="shared" si="154"/>
        <v>#DIV/0!</v>
      </c>
      <c r="AA274" t="e">
        <f t="shared" si="154"/>
        <v>#DIV/0!</v>
      </c>
      <c r="AB274" t="e">
        <f t="shared" si="154"/>
        <v>#DIV/0!</v>
      </c>
      <c r="AC274" t="e">
        <f t="shared" si="154"/>
        <v>#DIV/0!</v>
      </c>
      <c r="AD274" t="e">
        <f t="shared" si="154"/>
        <v>#DIV/0!</v>
      </c>
      <c r="AE274" t="e">
        <f t="shared" si="154"/>
        <v>#DIV/0!</v>
      </c>
      <c r="AF274" t="e">
        <f t="shared" si="154"/>
        <v>#DIV/0!</v>
      </c>
      <c r="AG274" t="e">
        <f t="shared" si="154"/>
        <v>#DIV/0!</v>
      </c>
      <c r="AH274" t="e">
        <f t="shared" si="154"/>
        <v>#DIV/0!</v>
      </c>
      <c r="AI274" t="e">
        <f t="shared" si="154"/>
        <v>#DIV/0!</v>
      </c>
      <c r="AJ274" t="e">
        <f t="shared" si="154"/>
        <v>#DIV/0!</v>
      </c>
      <c r="AK274" t="e">
        <f t="shared" si="154"/>
        <v>#DIV/0!</v>
      </c>
      <c r="AL274" t="e">
        <f t="shared" si="154"/>
        <v>#DIV/0!</v>
      </c>
      <c r="AM274">
        <f t="shared" si="154"/>
        <v>144.40148305084745</v>
      </c>
      <c r="AN274">
        <f t="shared" si="154"/>
        <v>194.80254777070064</v>
      </c>
      <c r="AO274">
        <f t="shared" si="154"/>
        <v>179.62539682539682</v>
      </c>
      <c r="AP274">
        <f t="shared" si="154"/>
        <v>169.45833333333334</v>
      </c>
      <c r="AQ274">
        <f t="shared" si="154"/>
        <v>167.50966429298066</v>
      </c>
      <c r="AR274">
        <f t="shared" si="154"/>
        <v>235.51332675222113</v>
      </c>
      <c r="AS274">
        <f t="shared" si="154"/>
        <v>203.07238095238094</v>
      </c>
      <c r="AT274">
        <f t="shared" si="154"/>
        <v>162.35779816513761</v>
      </c>
      <c r="AU274">
        <f t="shared" si="154"/>
        <v>172.4741000877963</v>
      </c>
      <c r="AV274">
        <f t="shared" si="154"/>
        <v>134.97147651006711</v>
      </c>
      <c r="AW274">
        <f t="shared" si="154"/>
        <v>148.27644230769232</v>
      </c>
      <c r="AX274">
        <f t="shared" si="154"/>
        <v>145.72964669738863</v>
      </c>
      <c r="AY274">
        <f t="shared" si="154"/>
        <v>174.17134416543576</v>
      </c>
      <c r="AZ274">
        <f t="shared" si="154"/>
        <v>168.27</v>
      </c>
      <c r="BA274">
        <f t="shared" si="154"/>
        <v>180.47907949790795</v>
      </c>
      <c r="BB274">
        <f t="shared" si="154"/>
        <v>119.84704282800816</v>
      </c>
      <c r="BC274">
        <f t="shared" si="154"/>
        <v>145.2738726790451</v>
      </c>
      <c r="BD274" t="e">
        <f t="shared" si="123"/>
        <v>#VALUE!</v>
      </c>
    </row>
    <row r="275" spans="1:56" x14ac:dyDescent="0.2">
      <c r="A275">
        <f>VLOOKUP(C275,SelectCntr!$A$2:$C$52,3,0)</f>
        <v>3</v>
      </c>
      <c r="B275" t="str">
        <f t="shared" si="142"/>
        <v>Zimbabwe</v>
      </c>
      <c r="C275">
        <f t="shared" si="142"/>
        <v>181</v>
      </c>
      <c r="D275" t="str">
        <f t="shared" si="142"/>
        <v>Zimbabwe</v>
      </c>
      <c r="F275" s="72" t="s">
        <v>604</v>
      </c>
      <c r="G275">
        <f t="shared" ref="G275:BC275" si="155">G94*1000/G154</f>
        <v>551.07335280429015</v>
      </c>
      <c r="H275">
        <f t="shared" si="155"/>
        <v>568.61745949941701</v>
      </c>
      <c r="I275">
        <f t="shared" si="155"/>
        <v>518.81330926893247</v>
      </c>
      <c r="J275">
        <f t="shared" si="155"/>
        <v>583.5235304466147</v>
      </c>
      <c r="K275">
        <f t="shared" si="155"/>
        <v>545.098804650082</v>
      </c>
      <c r="L275">
        <f t="shared" si="155"/>
        <v>599.44976676339638</v>
      </c>
      <c r="M275">
        <f t="shared" si="155"/>
        <v>607.48621483650697</v>
      </c>
      <c r="N275">
        <f t="shared" si="155"/>
        <v>507.46160138912813</v>
      </c>
      <c r="O275">
        <f t="shared" si="155"/>
        <v>692.96257911312796</v>
      </c>
      <c r="P275">
        <f t="shared" si="155"/>
        <v>579.08273434398768</v>
      </c>
      <c r="Q275">
        <f t="shared" si="155"/>
        <v>716.89200485227468</v>
      </c>
      <c r="R275">
        <f t="shared" si="155"/>
        <v>795.74378816848093</v>
      </c>
      <c r="S275">
        <f t="shared" si="155"/>
        <v>653.98253951904451</v>
      </c>
      <c r="T275">
        <f t="shared" si="155"/>
        <v>760.33329981804923</v>
      </c>
      <c r="U275">
        <f t="shared" si="155"/>
        <v>707.89919215149712</v>
      </c>
      <c r="V275">
        <f t="shared" si="155"/>
        <v>754.98507346516669</v>
      </c>
      <c r="W275">
        <f t="shared" si="155"/>
        <v>720.70337334816111</v>
      </c>
      <c r="X275">
        <f t="shared" si="155"/>
        <v>701.39224980876213</v>
      </c>
      <c r="Y275">
        <f t="shared" si="155"/>
        <v>633.41285346678922</v>
      </c>
      <c r="Z275">
        <f t="shared" si="155"/>
        <v>631.7301349325337</v>
      </c>
      <c r="AA275">
        <f t="shared" si="155"/>
        <v>672.04104297440847</v>
      </c>
      <c r="AB275">
        <f t="shared" si="155"/>
        <v>602.27480204937126</v>
      </c>
      <c r="AC275">
        <f t="shared" si="155"/>
        <v>512.21982951996415</v>
      </c>
      <c r="AD275">
        <f t="shared" si="155"/>
        <v>574.65051903114181</v>
      </c>
      <c r="AE275">
        <f t="shared" si="155"/>
        <v>682.17708333333337</v>
      </c>
      <c r="AF275">
        <f t="shared" si="155"/>
        <v>633.06471061093248</v>
      </c>
      <c r="AG275">
        <f t="shared" si="155"/>
        <v>538.08889751552795</v>
      </c>
      <c r="AH275">
        <f t="shared" si="155"/>
        <v>635.54647256438966</v>
      </c>
      <c r="AI275">
        <f t="shared" si="155"/>
        <v>575.75729204177173</v>
      </c>
      <c r="AJ275">
        <f t="shared" si="155"/>
        <v>550.2439024390244</v>
      </c>
      <c r="AK275">
        <f t="shared" si="155"/>
        <v>536.73830508474578</v>
      </c>
      <c r="AL275">
        <f t="shared" si="155"/>
        <v>380.83167660702452</v>
      </c>
      <c r="AM275">
        <f t="shared" si="155"/>
        <v>497.65790327815643</v>
      </c>
      <c r="AN275">
        <f t="shared" si="155"/>
        <v>521.46354664119713</v>
      </c>
      <c r="AO275">
        <f t="shared" si="155"/>
        <v>418.32654978083906</v>
      </c>
      <c r="AP275">
        <f t="shared" si="155"/>
        <v>551.34585771481363</v>
      </c>
      <c r="AQ275">
        <f t="shared" si="155"/>
        <v>566.85644916540207</v>
      </c>
      <c r="AR275">
        <f t="shared" si="155"/>
        <v>557.40761035007608</v>
      </c>
      <c r="AS275">
        <f t="shared" si="155"/>
        <v>557.12948757287506</v>
      </c>
      <c r="AT275">
        <f t="shared" si="155"/>
        <v>636.05781584582439</v>
      </c>
      <c r="AU275">
        <f t="shared" si="155"/>
        <v>602.3294549908145</v>
      </c>
      <c r="AV275">
        <f t="shared" si="155"/>
        <v>495.59926244622005</v>
      </c>
      <c r="AW275">
        <f t="shared" si="155"/>
        <v>503.8640866873065</v>
      </c>
      <c r="AX275">
        <f t="shared" si="155"/>
        <v>536.46987199500472</v>
      </c>
      <c r="AY275">
        <f t="shared" si="155"/>
        <v>461.155905511811</v>
      </c>
      <c r="AZ275">
        <f t="shared" si="155"/>
        <v>487.39466158245949</v>
      </c>
      <c r="BA275">
        <f t="shared" si="155"/>
        <v>497.12062880975299</v>
      </c>
      <c r="BB275">
        <f t="shared" si="155"/>
        <v>489.72437137330752</v>
      </c>
      <c r="BC275">
        <f t="shared" si="155"/>
        <v>491.64043856820382</v>
      </c>
      <c r="BD275">
        <f t="shared" si="123"/>
        <v>-0.53057144131596345</v>
      </c>
    </row>
    <row r="276" spans="1:56" x14ac:dyDescent="0.2">
      <c r="A276">
        <f>VLOOKUP(C276,SelectCntr!$A$2:$C$52,3,0)</f>
        <v>2</v>
      </c>
      <c r="B276" t="str">
        <f t="shared" si="142"/>
        <v>Réunion</v>
      </c>
      <c r="C276">
        <f t="shared" si="142"/>
        <v>182</v>
      </c>
      <c r="D276" t="str">
        <f t="shared" si="142"/>
        <v>Réunion</v>
      </c>
      <c r="F276" s="72" t="s">
        <v>604</v>
      </c>
      <c r="G276">
        <f t="shared" ref="G276:BC276" si="156">G95*1000/G155</f>
        <v>2485.2244897959185</v>
      </c>
      <c r="H276">
        <f t="shared" si="156"/>
        <v>1894.2274052478135</v>
      </c>
      <c r="I276">
        <f t="shared" si="156"/>
        <v>2074.2623906705539</v>
      </c>
      <c r="J276">
        <f t="shared" si="156"/>
        <v>1934.8104956268221</v>
      </c>
      <c r="K276">
        <f t="shared" si="156"/>
        <v>2269.9193165638353</v>
      </c>
      <c r="L276">
        <f t="shared" si="156"/>
        <v>2034.3896103896104</v>
      </c>
      <c r="M276">
        <f t="shared" si="156"/>
        <v>2132.660482374768</v>
      </c>
      <c r="N276">
        <f t="shared" si="156"/>
        <v>2152.7510204081632</v>
      </c>
      <c r="O276">
        <f t="shared" si="156"/>
        <v>2304.3482993197281</v>
      </c>
      <c r="P276">
        <f t="shared" si="156"/>
        <v>1942.9442176870748</v>
      </c>
      <c r="Q276">
        <f t="shared" si="156"/>
        <v>1770.1437444543037</v>
      </c>
      <c r="R276">
        <f t="shared" si="156"/>
        <v>2091.0026619343394</v>
      </c>
      <c r="S276">
        <f t="shared" si="156"/>
        <v>2074.4986690328305</v>
      </c>
      <c r="T276">
        <f t="shared" si="156"/>
        <v>2040.9370008873116</v>
      </c>
      <c r="U276">
        <f t="shared" si="156"/>
        <v>1995.8037342596615</v>
      </c>
      <c r="V276">
        <f t="shared" si="156"/>
        <v>2181.0299609205385</v>
      </c>
      <c r="W276">
        <f t="shared" si="156"/>
        <v>2299.1020408163267</v>
      </c>
      <c r="X276">
        <f t="shared" si="156"/>
        <v>2418.1537125488494</v>
      </c>
      <c r="Y276">
        <f t="shared" si="156"/>
        <v>2389.5102040816328</v>
      </c>
      <c r="Z276">
        <f t="shared" si="156"/>
        <v>2221</v>
      </c>
      <c r="AA276">
        <f t="shared" si="156"/>
        <v>2506.7608695652175</v>
      </c>
      <c r="AB276">
        <f t="shared" si="156"/>
        <v>2738.25</v>
      </c>
      <c r="AC276">
        <f t="shared" si="156"/>
        <v>2629.439024390244</v>
      </c>
      <c r="AD276">
        <f t="shared" si="156"/>
        <v>3059.0789473684213</v>
      </c>
      <c r="AE276">
        <f t="shared" si="156"/>
        <v>3274.457142857143</v>
      </c>
      <c r="AF276">
        <f t="shared" si="156"/>
        <v>3817.46875</v>
      </c>
      <c r="AG276">
        <f t="shared" si="156"/>
        <v>4736</v>
      </c>
      <c r="AH276">
        <f t="shared" si="156"/>
        <v>5961.833333333333</v>
      </c>
      <c r="AI276">
        <f t="shared" si="156"/>
        <v>6309.9</v>
      </c>
      <c r="AJ276">
        <f t="shared" si="156"/>
        <v>8486.3125</v>
      </c>
      <c r="AK276">
        <f t="shared" si="156"/>
        <v>9978.6666666666661</v>
      </c>
      <c r="AL276">
        <f t="shared" si="156"/>
        <v>10168.266666666666</v>
      </c>
      <c r="AM276">
        <f t="shared" si="156"/>
        <v>10114.357142857143</v>
      </c>
      <c r="AN276">
        <f t="shared" si="156"/>
        <v>11136</v>
      </c>
      <c r="AO276">
        <f t="shared" si="156"/>
        <v>11397.538461538461</v>
      </c>
      <c r="AP276">
        <f t="shared" si="156"/>
        <v>12736.5</v>
      </c>
      <c r="AQ276">
        <f t="shared" si="156"/>
        <v>13850.833333333334</v>
      </c>
      <c r="AR276">
        <f t="shared" si="156"/>
        <v>14293.363636363636</v>
      </c>
      <c r="AS276">
        <f t="shared" si="156"/>
        <v>15424.181818181818</v>
      </c>
      <c r="AT276">
        <f t="shared" si="156"/>
        <v>16588.8</v>
      </c>
      <c r="AU276">
        <f t="shared" si="156"/>
        <v>18376</v>
      </c>
      <c r="AV276">
        <f t="shared" si="156"/>
        <v>17628</v>
      </c>
      <c r="AW276">
        <f t="shared" si="156"/>
        <v>20963.5</v>
      </c>
      <c r="AX276">
        <f t="shared" si="156"/>
        <v>21889.75</v>
      </c>
      <c r="AY276">
        <f t="shared" si="156"/>
        <v>21399.375</v>
      </c>
      <c r="AZ276">
        <f t="shared" si="156"/>
        <v>24872.857142857141</v>
      </c>
      <c r="BA276">
        <f t="shared" si="156"/>
        <v>23251.714285714286</v>
      </c>
      <c r="BB276">
        <f t="shared" si="156"/>
        <v>29428.666666666668</v>
      </c>
      <c r="BC276">
        <f t="shared" si="156"/>
        <v>29507.5</v>
      </c>
      <c r="BD276">
        <f t="shared" si="123"/>
        <v>6.7103032883877534</v>
      </c>
    </row>
    <row r="277" spans="1:56" x14ac:dyDescent="0.2">
      <c r="A277">
        <f>VLOOKUP(C277,SelectCntr!$A$2:$C$52,3,0)</f>
        <v>2</v>
      </c>
      <c r="B277" t="str">
        <f t="shared" si="142"/>
        <v>Rwanda</v>
      </c>
      <c r="C277">
        <f t="shared" si="142"/>
        <v>184</v>
      </c>
      <c r="D277" t="str">
        <f t="shared" si="142"/>
        <v>Rwanda</v>
      </c>
      <c r="F277" s="72" t="s">
        <v>604</v>
      </c>
      <c r="G277">
        <f t="shared" ref="G277:BC277" si="157">G96*1000/G156</f>
        <v>330.82334087364939</v>
      </c>
      <c r="H277">
        <f t="shared" si="157"/>
        <v>431.41101549639279</v>
      </c>
      <c r="I277">
        <f t="shared" si="157"/>
        <v>310.3370579000831</v>
      </c>
      <c r="J277">
        <f t="shared" si="157"/>
        <v>306.92101387745652</v>
      </c>
      <c r="K277">
        <f t="shared" si="157"/>
        <v>338.09112552183581</v>
      </c>
      <c r="L277">
        <f t="shared" si="157"/>
        <v>360.32839267918439</v>
      </c>
      <c r="M277">
        <f t="shared" si="157"/>
        <v>423.79838549338683</v>
      </c>
      <c r="N277">
        <f t="shared" si="157"/>
        <v>403.55848631552249</v>
      </c>
      <c r="O277">
        <f t="shared" si="157"/>
        <v>421.41742315655364</v>
      </c>
      <c r="P277">
        <f t="shared" si="157"/>
        <v>428.52278506202049</v>
      </c>
      <c r="Q277">
        <f t="shared" si="157"/>
        <v>424.4589749901009</v>
      </c>
      <c r="R277">
        <f t="shared" si="157"/>
        <v>402.67764755569635</v>
      </c>
      <c r="S277">
        <f t="shared" si="157"/>
        <v>409.48020874269997</v>
      </c>
      <c r="T277">
        <f t="shared" si="157"/>
        <v>380.83232008359863</v>
      </c>
      <c r="U277">
        <f t="shared" si="157"/>
        <v>415.351767324305</v>
      </c>
      <c r="V277">
        <f t="shared" si="157"/>
        <v>426.39725722782202</v>
      </c>
      <c r="W277">
        <f t="shared" si="157"/>
        <v>429.98504214520034</v>
      </c>
      <c r="X277">
        <f t="shared" si="157"/>
        <v>421.84399451480198</v>
      </c>
      <c r="Y277">
        <f t="shared" si="157"/>
        <v>438.9478158205431</v>
      </c>
      <c r="Z277">
        <f t="shared" si="157"/>
        <v>427.60157699443414</v>
      </c>
      <c r="AA277">
        <f t="shared" si="157"/>
        <v>455.25045045045044</v>
      </c>
      <c r="AB277">
        <f t="shared" si="157"/>
        <v>463.31608943445855</v>
      </c>
      <c r="AC277">
        <f t="shared" si="157"/>
        <v>452.81958101752883</v>
      </c>
      <c r="AD277">
        <f t="shared" si="157"/>
        <v>403.93150684931504</v>
      </c>
      <c r="AE277">
        <f t="shared" si="157"/>
        <v>467.04466800804829</v>
      </c>
      <c r="AF277">
        <f t="shared" si="157"/>
        <v>413.3824099186362</v>
      </c>
      <c r="AG277">
        <f t="shared" si="157"/>
        <v>395.45360059391237</v>
      </c>
      <c r="AH277">
        <f t="shared" si="157"/>
        <v>369.89258861439311</v>
      </c>
      <c r="AI277">
        <f t="shared" si="157"/>
        <v>404.59915611814347</v>
      </c>
      <c r="AJ277">
        <f t="shared" si="157"/>
        <v>392.27726628895186</v>
      </c>
      <c r="AK277">
        <f t="shared" si="157"/>
        <v>460.16470154753131</v>
      </c>
      <c r="AL277">
        <f t="shared" si="157"/>
        <v>515.21146245059288</v>
      </c>
      <c r="AM277">
        <f t="shared" si="157"/>
        <v>403.99443254817987</v>
      </c>
      <c r="AN277">
        <f t="shared" si="157"/>
        <v>292.23553345388791</v>
      </c>
      <c r="AO277">
        <f t="shared" si="157"/>
        <v>367.60881542699724</v>
      </c>
      <c r="AP277">
        <f t="shared" si="157"/>
        <v>390.16124780316346</v>
      </c>
      <c r="AQ277">
        <f t="shared" si="157"/>
        <v>365.45143087464731</v>
      </c>
      <c r="AR277">
        <f t="shared" si="157"/>
        <v>369.845147219193</v>
      </c>
      <c r="AS277">
        <f t="shared" si="157"/>
        <v>365.81390728476822</v>
      </c>
      <c r="AT277">
        <f t="shared" si="157"/>
        <v>382.4000616903146</v>
      </c>
      <c r="AU277">
        <f t="shared" si="157"/>
        <v>358.57919482809285</v>
      </c>
      <c r="AV277">
        <f t="shared" si="157"/>
        <v>422.94820717131472</v>
      </c>
      <c r="AW277">
        <f t="shared" si="157"/>
        <v>390.92662590327961</v>
      </c>
      <c r="AX277">
        <f t="shared" si="157"/>
        <v>382.91972789115647</v>
      </c>
      <c r="AY277">
        <f t="shared" si="157"/>
        <v>401.04962845010618</v>
      </c>
      <c r="AZ277">
        <f t="shared" si="157"/>
        <v>410.73357382118013</v>
      </c>
      <c r="BA277">
        <f t="shared" si="157"/>
        <v>402.24598393574297</v>
      </c>
      <c r="BB277">
        <f t="shared" si="157"/>
        <v>403.80662445202142</v>
      </c>
      <c r="BC277">
        <f t="shared" si="157"/>
        <v>433.64673913043481</v>
      </c>
      <c r="BD277">
        <f t="shared" si="123"/>
        <v>7.0163994820915399E-2</v>
      </c>
    </row>
    <row r="278" spans="1:56" x14ac:dyDescent="0.2">
      <c r="A278">
        <f>VLOOKUP(C278,SelectCntr!$A$2:$C$52,3,0)</f>
        <v>1</v>
      </c>
      <c r="B278" t="str">
        <f t="shared" si="142"/>
        <v>Sao Tome and Principe</v>
      </c>
      <c r="C278">
        <f t="shared" si="142"/>
        <v>193</v>
      </c>
      <c r="D278" t="str">
        <f t="shared" si="142"/>
        <v>Sao Tome and Principe</v>
      </c>
      <c r="F278" s="72" t="s">
        <v>604</v>
      </c>
      <c r="G278">
        <f t="shared" ref="G278:BC278" si="158">G97*1000/G157</f>
        <v>986.04603174603187</v>
      </c>
      <c r="H278">
        <f t="shared" si="158"/>
        <v>1070.9507389162561</v>
      </c>
      <c r="I278">
        <f t="shared" si="158"/>
        <v>948.1360544217689</v>
      </c>
      <c r="J278">
        <f t="shared" si="158"/>
        <v>1184.0687830687832</v>
      </c>
      <c r="K278">
        <f t="shared" si="158"/>
        <v>1140.9249084249084</v>
      </c>
      <c r="L278">
        <f t="shared" si="158"/>
        <v>1183.3937728937728</v>
      </c>
      <c r="M278">
        <f t="shared" si="158"/>
        <v>1189.7527472527472</v>
      </c>
      <c r="N278">
        <f t="shared" si="158"/>
        <v>1146.2051282051282</v>
      </c>
      <c r="O278">
        <f t="shared" si="158"/>
        <v>1106.9657142857145</v>
      </c>
      <c r="P278">
        <f t="shared" si="158"/>
        <v>1107.2609523809526</v>
      </c>
      <c r="Q278">
        <f t="shared" si="158"/>
        <v>1147.4542124542124</v>
      </c>
      <c r="R278">
        <f t="shared" si="158"/>
        <v>1114.4102564102564</v>
      </c>
      <c r="S278">
        <f t="shared" si="158"/>
        <v>1116.8747795414463</v>
      </c>
      <c r="T278">
        <f t="shared" si="158"/>
        <v>1059.6313932980602</v>
      </c>
      <c r="U278">
        <f t="shared" si="158"/>
        <v>854.13435374149674</v>
      </c>
      <c r="V278">
        <f t="shared" si="158"/>
        <v>817.65136054421782</v>
      </c>
      <c r="W278">
        <f t="shared" si="158"/>
        <v>775.30541871921184</v>
      </c>
      <c r="X278">
        <f t="shared" si="158"/>
        <v>780.36349206349212</v>
      </c>
      <c r="Y278">
        <f t="shared" si="158"/>
        <v>852.84444444444455</v>
      </c>
      <c r="Z278">
        <f t="shared" si="158"/>
        <v>677.47619047619048</v>
      </c>
      <c r="AA278">
        <f t="shared" si="158"/>
        <v>687.22727272727275</v>
      </c>
      <c r="AB278">
        <f t="shared" si="158"/>
        <v>660.72727272727275</v>
      </c>
      <c r="AC278">
        <f t="shared" si="158"/>
        <v>661.13636363636363</v>
      </c>
      <c r="AD278">
        <f t="shared" si="158"/>
        <v>586.31818181818187</v>
      </c>
      <c r="AE278">
        <f t="shared" si="158"/>
        <v>613.09090909090912</v>
      </c>
      <c r="AF278">
        <f t="shared" si="158"/>
        <v>616.39130434782612</v>
      </c>
      <c r="AG278">
        <f t="shared" si="158"/>
        <v>607</v>
      </c>
      <c r="AH278">
        <f t="shared" si="158"/>
        <v>625.304347826087</v>
      </c>
      <c r="AI278">
        <f t="shared" si="158"/>
        <v>547.66666666666663</v>
      </c>
      <c r="AJ278">
        <f t="shared" si="158"/>
        <v>512.08333333333337</v>
      </c>
      <c r="AK278">
        <f t="shared" si="158"/>
        <v>541.08333333333337</v>
      </c>
      <c r="AL278">
        <f t="shared" si="158"/>
        <v>659.16</v>
      </c>
      <c r="AM278">
        <f t="shared" si="158"/>
        <v>683.28</v>
      </c>
      <c r="AN278">
        <f t="shared" si="158"/>
        <v>726.92</v>
      </c>
      <c r="AO278">
        <f t="shared" si="158"/>
        <v>679.16</v>
      </c>
      <c r="AP278">
        <f t="shared" si="158"/>
        <v>743.53846153846155</v>
      </c>
      <c r="AQ278">
        <f t="shared" si="158"/>
        <v>875.19230769230774</v>
      </c>
      <c r="AR278">
        <f t="shared" si="158"/>
        <v>875.77777777777783</v>
      </c>
      <c r="AS278">
        <f t="shared" si="158"/>
        <v>888.11111111111109</v>
      </c>
      <c r="AT278">
        <f t="shared" si="158"/>
        <v>901.32142857142856</v>
      </c>
      <c r="AU278">
        <f t="shared" si="158"/>
        <v>942.64285714285711</v>
      </c>
      <c r="AV278">
        <f t="shared" si="158"/>
        <v>968.89285714285711</v>
      </c>
      <c r="AW278">
        <f t="shared" si="158"/>
        <v>969.06896551724139</v>
      </c>
      <c r="AX278">
        <f t="shared" si="158"/>
        <v>855.10344827586209</v>
      </c>
      <c r="AY278">
        <f t="shared" si="158"/>
        <v>856.26666666666665</v>
      </c>
      <c r="AZ278">
        <f t="shared" si="158"/>
        <v>928</v>
      </c>
      <c r="BA278">
        <f t="shared" si="158"/>
        <v>933.74193548387098</v>
      </c>
      <c r="BB278">
        <f t="shared" si="158"/>
        <v>935.45161290322585</v>
      </c>
      <c r="BC278">
        <f t="shared" si="158"/>
        <v>949.6875</v>
      </c>
      <c r="BD278">
        <f t="shared" si="123"/>
        <v>-0.59006380742769871</v>
      </c>
    </row>
    <row r="279" spans="1:56" x14ac:dyDescent="0.2">
      <c r="A279">
        <f>VLOOKUP(C279,SelectCntr!$A$2:$C$52,3,0)</f>
        <v>1</v>
      </c>
      <c r="B279" t="str">
        <f t="shared" si="142"/>
        <v>Senegal</v>
      </c>
      <c r="C279">
        <f t="shared" si="142"/>
        <v>195</v>
      </c>
      <c r="D279" t="str">
        <f t="shared" si="142"/>
        <v>Senegal</v>
      </c>
      <c r="F279" s="72" t="s">
        <v>604</v>
      </c>
      <c r="G279">
        <f t="shared" ref="G279:BC279" si="159">G98*1000/G158</f>
        <v>611.32410462702069</v>
      </c>
      <c r="H279">
        <f t="shared" si="159"/>
        <v>606.21171429023946</v>
      </c>
      <c r="I279">
        <f t="shared" si="159"/>
        <v>639.57784451309419</v>
      </c>
      <c r="J279">
        <f t="shared" si="159"/>
        <v>614.18179273065982</v>
      </c>
      <c r="K279">
        <f t="shared" si="159"/>
        <v>643.75048551231259</v>
      </c>
      <c r="L279">
        <f t="shared" si="159"/>
        <v>585.02561532521588</v>
      </c>
      <c r="M279">
        <f t="shared" si="159"/>
        <v>624.36061458713834</v>
      </c>
      <c r="N279">
        <f t="shared" si="159"/>
        <v>506.46668198150786</v>
      </c>
      <c r="O279">
        <f t="shared" si="159"/>
        <v>530.01665267942178</v>
      </c>
      <c r="P279">
        <f t="shared" si="159"/>
        <v>410.10011007058654</v>
      </c>
      <c r="Q279">
        <f t="shared" si="159"/>
        <v>557.97468898737134</v>
      </c>
      <c r="R279">
        <f t="shared" si="159"/>
        <v>378.29433373722964</v>
      </c>
      <c r="S279">
        <f t="shared" si="159"/>
        <v>428.64098381227251</v>
      </c>
      <c r="T279">
        <f t="shared" si="159"/>
        <v>534.21568136857525</v>
      </c>
      <c r="U279">
        <f t="shared" si="159"/>
        <v>638.49143556280592</v>
      </c>
      <c r="V279">
        <f t="shared" si="159"/>
        <v>568.3208882560823</v>
      </c>
      <c r="W279">
        <f t="shared" si="159"/>
        <v>351.19730855434898</v>
      </c>
      <c r="X279">
        <f t="shared" si="159"/>
        <v>539.55404930130567</v>
      </c>
      <c r="Y279">
        <f t="shared" si="159"/>
        <v>392.36221937745654</v>
      </c>
      <c r="Z279">
        <f t="shared" si="159"/>
        <v>343.43284393692227</v>
      </c>
      <c r="AA279">
        <f t="shared" si="159"/>
        <v>494.44711538461536</v>
      </c>
      <c r="AB279">
        <f t="shared" si="159"/>
        <v>480.85415577626765</v>
      </c>
      <c r="AC279">
        <f t="shared" si="159"/>
        <v>334.48489503328216</v>
      </c>
      <c r="AD279">
        <f t="shared" si="159"/>
        <v>341.37543859649122</v>
      </c>
      <c r="AE279">
        <f t="shared" si="159"/>
        <v>409.12291870714984</v>
      </c>
      <c r="AF279">
        <f t="shared" si="159"/>
        <v>437.31977022498802</v>
      </c>
      <c r="AG279">
        <f t="shared" si="159"/>
        <v>471.37307152875178</v>
      </c>
      <c r="AH279">
        <f t="shared" si="159"/>
        <v>398.90187129164764</v>
      </c>
      <c r="AI279">
        <f t="shared" si="159"/>
        <v>435.19723337795625</v>
      </c>
      <c r="AJ279">
        <f t="shared" si="159"/>
        <v>392.41594076655053</v>
      </c>
      <c r="AK279">
        <f t="shared" si="159"/>
        <v>398.40144435004248</v>
      </c>
      <c r="AL279">
        <f t="shared" si="159"/>
        <v>352.78707539353769</v>
      </c>
      <c r="AM279">
        <f t="shared" si="159"/>
        <v>378.75313131313129</v>
      </c>
      <c r="AN279">
        <f t="shared" si="159"/>
        <v>362.66548463356975</v>
      </c>
      <c r="AO279">
        <f t="shared" si="159"/>
        <v>392.13873943120677</v>
      </c>
      <c r="AP279">
        <f t="shared" si="159"/>
        <v>355.82695195195197</v>
      </c>
      <c r="AQ279">
        <f t="shared" si="159"/>
        <v>325.54198753208652</v>
      </c>
      <c r="AR279">
        <f t="shared" si="159"/>
        <v>316.1469007524185</v>
      </c>
      <c r="AS279">
        <f t="shared" si="159"/>
        <v>417.36166491780341</v>
      </c>
      <c r="AT279">
        <f t="shared" si="159"/>
        <v>416.37896893137588</v>
      </c>
      <c r="AU279">
        <f t="shared" si="159"/>
        <v>390.33044636908727</v>
      </c>
      <c r="AV279">
        <f t="shared" si="159"/>
        <v>260.94152046783626</v>
      </c>
      <c r="AW279">
        <f t="shared" si="159"/>
        <v>344.86894586894584</v>
      </c>
      <c r="AX279">
        <f t="shared" si="159"/>
        <v>334.48226950354609</v>
      </c>
      <c r="AY279">
        <f t="shared" si="159"/>
        <v>368.73287259615387</v>
      </c>
      <c r="AZ279">
        <f t="shared" si="159"/>
        <v>329.89513766842413</v>
      </c>
      <c r="BA279">
        <f t="shared" si="159"/>
        <v>290.76031881582691</v>
      </c>
      <c r="BB279">
        <f t="shared" si="159"/>
        <v>404.16112956810633</v>
      </c>
      <c r="BC279">
        <f t="shared" si="159"/>
        <v>412.53554119547658</v>
      </c>
      <c r="BD279">
        <f t="shared" si="123"/>
        <v>-1.2410757493068081</v>
      </c>
    </row>
    <row r="280" spans="1:56" x14ac:dyDescent="0.2">
      <c r="A280">
        <f>VLOOKUP(C280,SelectCntr!$A$2:$C$52,3,0)</f>
        <v>2</v>
      </c>
      <c r="B280" t="str">
        <f t="shared" si="142"/>
        <v>Seychelles</v>
      </c>
      <c r="C280">
        <f t="shared" si="142"/>
        <v>196</v>
      </c>
      <c r="D280" t="str">
        <f t="shared" si="142"/>
        <v>Seychelles</v>
      </c>
      <c r="F280" s="72" t="s">
        <v>604</v>
      </c>
      <c r="G280">
        <f t="shared" ref="G280:BC280" si="160">G99*1000/G159</f>
        <v>362.38695652173914</v>
      </c>
      <c r="H280">
        <f t="shared" si="160"/>
        <v>368.83229813664593</v>
      </c>
      <c r="I280">
        <f t="shared" si="160"/>
        <v>328.85573122529644</v>
      </c>
      <c r="J280">
        <f t="shared" si="160"/>
        <v>395.4486166007905</v>
      </c>
      <c r="K280">
        <f t="shared" si="160"/>
        <v>353.13438735177863</v>
      </c>
      <c r="L280">
        <f t="shared" si="160"/>
        <v>389.17769376181479</v>
      </c>
      <c r="M280">
        <f t="shared" si="160"/>
        <v>461.44990548204163</v>
      </c>
      <c r="N280">
        <f t="shared" si="160"/>
        <v>494.52362948960308</v>
      </c>
      <c r="O280">
        <f t="shared" si="160"/>
        <v>347.78449905482046</v>
      </c>
      <c r="P280">
        <f t="shared" si="160"/>
        <v>333.13610586011345</v>
      </c>
      <c r="Q280">
        <f t="shared" si="160"/>
        <v>308.43289224952741</v>
      </c>
      <c r="R280">
        <f t="shared" si="160"/>
        <v>356.13586956521743</v>
      </c>
      <c r="S280">
        <f t="shared" si="160"/>
        <v>322.07478260869561</v>
      </c>
      <c r="T280">
        <f t="shared" si="160"/>
        <v>314.65565217391298</v>
      </c>
      <c r="U280">
        <f t="shared" si="160"/>
        <v>282.23578595317724</v>
      </c>
      <c r="V280">
        <f t="shared" si="160"/>
        <v>281.91973244147158</v>
      </c>
      <c r="W280">
        <f t="shared" si="160"/>
        <v>252.39130434782609</v>
      </c>
      <c r="X280">
        <f t="shared" si="160"/>
        <v>238.47826086956522</v>
      </c>
      <c r="Y280">
        <f t="shared" si="160"/>
        <v>266.04347826086956</v>
      </c>
      <c r="Z280">
        <f t="shared" si="160"/>
        <v>283.13043478260869</v>
      </c>
      <c r="AA280">
        <f t="shared" si="160"/>
        <v>283.04347826086956</v>
      </c>
      <c r="AB280">
        <f t="shared" si="160"/>
        <v>273.21739130434781</v>
      </c>
      <c r="AC280">
        <f t="shared" si="160"/>
        <v>310.21739130434781</v>
      </c>
      <c r="AD280">
        <f t="shared" si="160"/>
        <v>252.5</v>
      </c>
      <c r="AE280">
        <f t="shared" si="160"/>
        <v>285.5</v>
      </c>
      <c r="AF280">
        <f t="shared" si="160"/>
        <v>301.875</v>
      </c>
      <c r="AG280">
        <f t="shared" si="160"/>
        <v>246.625</v>
      </c>
      <c r="AH280">
        <f t="shared" si="160"/>
        <v>217.68</v>
      </c>
      <c r="AI280">
        <f t="shared" si="160"/>
        <v>239.28</v>
      </c>
      <c r="AJ280">
        <f t="shared" si="160"/>
        <v>237.76</v>
      </c>
      <c r="AK280">
        <f t="shared" si="160"/>
        <v>234.53846153846155</v>
      </c>
      <c r="AL280">
        <f t="shared" si="160"/>
        <v>214.57692307692307</v>
      </c>
      <c r="AM280">
        <f t="shared" si="160"/>
        <v>225.15384615384616</v>
      </c>
      <c r="AN280">
        <f t="shared" si="160"/>
        <v>256.46153846153845</v>
      </c>
      <c r="AO280">
        <f t="shared" si="160"/>
        <v>282.33333333333331</v>
      </c>
      <c r="AP280">
        <f t="shared" si="160"/>
        <v>270.66666666666669</v>
      </c>
      <c r="AQ280">
        <f t="shared" si="160"/>
        <v>296.81481481481484</v>
      </c>
      <c r="AR280">
        <f t="shared" si="160"/>
        <v>273.14814814814815</v>
      </c>
      <c r="AS280">
        <f t="shared" si="160"/>
        <v>272.92592592592592</v>
      </c>
      <c r="AT280">
        <f t="shared" si="160"/>
        <v>263.5</v>
      </c>
      <c r="AU280">
        <f t="shared" si="160"/>
        <v>266</v>
      </c>
      <c r="AV280">
        <f t="shared" si="160"/>
        <v>239.03571428571428</v>
      </c>
      <c r="AW280">
        <f t="shared" si="160"/>
        <v>230.17241379310346</v>
      </c>
      <c r="AX280">
        <f t="shared" si="160"/>
        <v>199.51724137931035</v>
      </c>
      <c r="AY280">
        <f t="shared" si="160"/>
        <v>172.41379310344828</v>
      </c>
      <c r="AZ280">
        <f t="shared" si="160"/>
        <v>168.55172413793105</v>
      </c>
      <c r="BA280">
        <f t="shared" si="160"/>
        <v>157.13333333333333</v>
      </c>
      <c r="BB280">
        <f t="shared" si="160"/>
        <v>146.43333333333334</v>
      </c>
      <c r="BC280">
        <f t="shared" si="160"/>
        <v>139.30000000000001</v>
      </c>
      <c r="BD280">
        <f t="shared" si="123"/>
        <v>-1.5353340300991336</v>
      </c>
    </row>
    <row r="281" spans="1:56" x14ac:dyDescent="0.2">
      <c r="A281">
        <f>VLOOKUP(C281,SelectCntr!$A$2:$C$52,3,0)</f>
        <v>1</v>
      </c>
      <c r="B281" t="str">
        <f t="shared" si="142"/>
        <v>Sierra Leone</v>
      </c>
      <c r="C281">
        <f t="shared" si="142"/>
        <v>197</v>
      </c>
      <c r="D281" t="str">
        <f t="shared" si="142"/>
        <v>Sierra Leone</v>
      </c>
      <c r="F281" s="72" t="s">
        <v>604</v>
      </c>
      <c r="G281">
        <f t="shared" ref="G281:BC281" si="161">G100*1000/G160</f>
        <v>312.64117188342556</v>
      </c>
      <c r="H281">
        <f t="shared" si="161"/>
        <v>332.51917427320649</v>
      </c>
      <c r="I281">
        <f t="shared" si="161"/>
        <v>336.22017792655379</v>
      </c>
      <c r="J281">
        <f t="shared" si="161"/>
        <v>358.78076885116462</v>
      </c>
      <c r="K281">
        <f t="shared" si="161"/>
        <v>363.79565848022224</v>
      </c>
      <c r="L281">
        <f t="shared" si="161"/>
        <v>382.8468010581492</v>
      </c>
      <c r="M281">
        <f t="shared" si="161"/>
        <v>378.55673822253277</v>
      </c>
      <c r="N281">
        <f t="shared" si="161"/>
        <v>380.76150642839815</v>
      </c>
      <c r="O281">
        <f t="shared" si="161"/>
        <v>410.66500559955523</v>
      </c>
      <c r="P281">
        <f t="shared" si="161"/>
        <v>395.05615988568127</v>
      </c>
      <c r="Q281">
        <f t="shared" si="161"/>
        <v>394.44372925075828</v>
      </c>
      <c r="R281">
        <f t="shared" si="161"/>
        <v>394.77234567315674</v>
      </c>
      <c r="S281">
        <f t="shared" si="161"/>
        <v>394.83553126764099</v>
      </c>
      <c r="T281">
        <f t="shared" si="161"/>
        <v>394.79283286801933</v>
      </c>
      <c r="U281">
        <f t="shared" si="161"/>
        <v>419.49476972922935</v>
      </c>
      <c r="V281">
        <f t="shared" si="161"/>
        <v>416.6496368798451</v>
      </c>
      <c r="W281">
        <f t="shared" si="161"/>
        <v>426.62992833579801</v>
      </c>
      <c r="X281">
        <f t="shared" si="161"/>
        <v>427.88727387510613</v>
      </c>
      <c r="Y281">
        <f t="shared" si="161"/>
        <v>402.45583579765952</v>
      </c>
      <c r="Z281">
        <f t="shared" si="161"/>
        <v>403.79194630872485</v>
      </c>
      <c r="AA281">
        <f t="shared" si="161"/>
        <v>400.53076923076924</v>
      </c>
      <c r="AB281">
        <f t="shared" si="161"/>
        <v>417.19330453563714</v>
      </c>
      <c r="AC281">
        <f t="shared" si="161"/>
        <v>400.02860169491527</v>
      </c>
      <c r="AD281">
        <f t="shared" si="161"/>
        <v>411.62889812889813</v>
      </c>
      <c r="AE281">
        <f t="shared" si="161"/>
        <v>397.63045685279189</v>
      </c>
      <c r="AF281">
        <f t="shared" si="161"/>
        <v>421.2482621648461</v>
      </c>
      <c r="AG281">
        <f t="shared" si="161"/>
        <v>402.2829457364341</v>
      </c>
      <c r="AH281">
        <f t="shared" si="161"/>
        <v>403.32514177693764</v>
      </c>
      <c r="AI281">
        <f t="shared" si="161"/>
        <v>407.80483271375465</v>
      </c>
      <c r="AJ281">
        <f t="shared" si="161"/>
        <v>398.03139427516157</v>
      </c>
      <c r="AK281">
        <f t="shared" si="161"/>
        <v>401.23818350324376</v>
      </c>
      <c r="AL281">
        <f t="shared" si="161"/>
        <v>380.50608044901776</v>
      </c>
      <c r="AM281">
        <f t="shared" si="161"/>
        <v>382.6144349477683</v>
      </c>
      <c r="AN281">
        <f t="shared" si="161"/>
        <v>406.33204633204633</v>
      </c>
      <c r="AO281">
        <f t="shared" si="161"/>
        <v>384.00682261208578</v>
      </c>
      <c r="AP281">
        <f t="shared" si="161"/>
        <v>425.12598425196853</v>
      </c>
      <c r="AQ281">
        <f t="shared" si="161"/>
        <v>449.61204343534058</v>
      </c>
      <c r="AR281">
        <f t="shared" si="161"/>
        <v>400.83415597235933</v>
      </c>
      <c r="AS281">
        <f t="shared" si="161"/>
        <v>346.6539589442815</v>
      </c>
      <c r="AT281">
        <f t="shared" si="161"/>
        <v>310.91354466858792</v>
      </c>
      <c r="AU281">
        <f t="shared" si="161"/>
        <v>354.61121495327103</v>
      </c>
      <c r="AV281">
        <f t="shared" si="161"/>
        <v>384.32188065099456</v>
      </c>
      <c r="AW281">
        <f t="shared" si="161"/>
        <v>404.39599651871191</v>
      </c>
      <c r="AX281">
        <f t="shared" si="161"/>
        <v>440.74369747899158</v>
      </c>
      <c r="AY281">
        <f t="shared" si="161"/>
        <v>491.89959183673471</v>
      </c>
      <c r="AZ281">
        <f t="shared" si="161"/>
        <v>573.70391061452517</v>
      </c>
      <c r="BA281">
        <f t="shared" si="161"/>
        <v>439.11930926216638</v>
      </c>
      <c r="BB281">
        <f t="shared" si="161"/>
        <v>466.9566898685228</v>
      </c>
      <c r="BC281">
        <f t="shared" si="161"/>
        <v>482.48357524828111</v>
      </c>
      <c r="BD281">
        <f t="shared" si="123"/>
        <v>0.36746550082822349</v>
      </c>
    </row>
    <row r="282" spans="1:56" x14ac:dyDescent="0.2">
      <c r="A282">
        <f>VLOOKUP(C282,SelectCntr!$A$2:$C$52,3,0)</f>
        <v>2</v>
      </c>
      <c r="B282" t="str">
        <f t="shared" si="142"/>
        <v>Somalia</v>
      </c>
      <c r="C282">
        <f t="shared" si="142"/>
        <v>201</v>
      </c>
      <c r="D282" t="str">
        <f t="shared" si="142"/>
        <v>Somalia</v>
      </c>
      <c r="F282" s="72" t="s">
        <v>604</v>
      </c>
      <c r="G282">
        <f t="shared" ref="G282:BC282" si="162">G101*1000/G161</f>
        <v>760.57388827873842</v>
      </c>
      <c r="H282">
        <f t="shared" si="162"/>
        <v>774.90829404380702</v>
      </c>
      <c r="I282">
        <f t="shared" si="162"/>
        <v>803.402502730008</v>
      </c>
      <c r="J282">
        <f t="shared" si="162"/>
        <v>821.19776553275335</v>
      </c>
      <c r="K282">
        <f t="shared" si="162"/>
        <v>833.94779875998927</v>
      </c>
      <c r="L282">
        <f t="shared" si="162"/>
        <v>849.88060856533968</v>
      </c>
      <c r="M282">
        <f t="shared" si="162"/>
        <v>869.36297565430698</v>
      </c>
      <c r="N282">
        <f t="shared" si="162"/>
        <v>892.35832683905994</v>
      </c>
      <c r="O282">
        <f t="shared" si="162"/>
        <v>900.07597061284389</v>
      </c>
      <c r="P282">
        <f t="shared" si="162"/>
        <v>914.63885083219293</v>
      </c>
      <c r="Q282">
        <f t="shared" si="162"/>
        <v>903.73399542210154</v>
      </c>
      <c r="R282">
        <f t="shared" si="162"/>
        <v>961.13596308261936</v>
      </c>
      <c r="S282">
        <f t="shared" si="162"/>
        <v>909.31566293056744</v>
      </c>
      <c r="T282">
        <f t="shared" si="162"/>
        <v>844.29820554589276</v>
      </c>
      <c r="U282">
        <f t="shared" si="162"/>
        <v>874.69703931570223</v>
      </c>
      <c r="V282">
        <f t="shared" si="162"/>
        <v>813.32785452119219</v>
      </c>
      <c r="W282">
        <f t="shared" si="162"/>
        <v>776.02521907000266</v>
      </c>
      <c r="X282">
        <f t="shared" si="162"/>
        <v>733.50614556051107</v>
      </c>
      <c r="Y282">
        <f t="shared" si="162"/>
        <v>691.51807994678745</v>
      </c>
      <c r="Z282">
        <f t="shared" si="162"/>
        <v>689.08607863974498</v>
      </c>
      <c r="AA282">
        <f t="shared" si="162"/>
        <v>699.06409588327256</v>
      </c>
      <c r="AB282">
        <f t="shared" si="162"/>
        <v>729.56246732880288</v>
      </c>
      <c r="AC282">
        <f t="shared" si="162"/>
        <v>711.37771883289122</v>
      </c>
      <c r="AD282">
        <f t="shared" si="162"/>
        <v>718.83963282937361</v>
      </c>
      <c r="AE282">
        <f t="shared" si="162"/>
        <v>779.77200656096227</v>
      </c>
      <c r="AF282">
        <f t="shared" si="162"/>
        <v>777.80790340285398</v>
      </c>
      <c r="AG282">
        <f t="shared" si="162"/>
        <v>825.54852780806982</v>
      </c>
      <c r="AH282">
        <f t="shared" si="162"/>
        <v>847.2156756756757</v>
      </c>
      <c r="AI282">
        <f t="shared" si="162"/>
        <v>847.69812332439676</v>
      </c>
      <c r="AJ282">
        <f t="shared" si="162"/>
        <v>782.00213333333329</v>
      </c>
      <c r="AK282">
        <f t="shared" si="162"/>
        <v>641.26695141484254</v>
      </c>
      <c r="AL282">
        <f t="shared" si="162"/>
        <v>575.12070815450647</v>
      </c>
      <c r="AM282">
        <f t="shared" si="162"/>
        <v>635.06428957320372</v>
      </c>
      <c r="AN282">
        <f t="shared" si="162"/>
        <v>724.54791553871144</v>
      </c>
      <c r="AO282">
        <f t="shared" si="162"/>
        <v>740.54824797843662</v>
      </c>
      <c r="AP282">
        <f t="shared" si="162"/>
        <v>749.85250266240678</v>
      </c>
      <c r="AQ282">
        <f t="shared" si="162"/>
        <v>770.46788511749344</v>
      </c>
      <c r="AR282">
        <f t="shared" si="162"/>
        <v>741.10010214504598</v>
      </c>
      <c r="AS282">
        <f t="shared" si="162"/>
        <v>724.94211576846305</v>
      </c>
      <c r="AT282">
        <f t="shared" si="162"/>
        <v>723.0927734375</v>
      </c>
      <c r="AU282">
        <f t="shared" si="162"/>
        <v>691.55523672883783</v>
      </c>
      <c r="AV282">
        <f t="shared" si="162"/>
        <v>707.97607879924954</v>
      </c>
      <c r="AW282">
        <f t="shared" si="162"/>
        <v>699.96962724344223</v>
      </c>
      <c r="AX282">
        <f t="shared" si="162"/>
        <v>697.56742081447965</v>
      </c>
      <c r="AY282">
        <f t="shared" si="162"/>
        <v>706.81130396083665</v>
      </c>
      <c r="AZ282">
        <f t="shared" si="162"/>
        <v>710.52606219886115</v>
      </c>
      <c r="BA282">
        <f t="shared" si="162"/>
        <v>688.35846617837137</v>
      </c>
      <c r="BB282">
        <f t="shared" si="162"/>
        <v>655.85398981324283</v>
      </c>
      <c r="BC282">
        <f t="shared" si="162"/>
        <v>664.77671118530884</v>
      </c>
      <c r="BD282">
        <f t="shared" si="123"/>
        <v>-0.51032686256863302</v>
      </c>
    </row>
    <row r="283" spans="1:56" x14ac:dyDescent="0.2">
      <c r="A283">
        <f>VLOOKUP(C283,SelectCntr!$A$2:$C$52,3,0)</f>
        <v>3</v>
      </c>
      <c r="B283" t="str">
        <f t="shared" ref="B283:D299" si="163">B102</f>
        <v>South Africa</v>
      </c>
      <c r="C283">
        <f t="shared" si="163"/>
        <v>202</v>
      </c>
      <c r="D283" t="str">
        <f t="shared" si="163"/>
        <v>South Africa</v>
      </c>
      <c r="F283" s="72" t="s">
        <v>604</v>
      </c>
      <c r="G283">
        <f t="shared" ref="G283:BC283" si="164">G102*1000/G162</f>
        <v>2347.3821384095359</v>
      </c>
      <c r="H283">
        <f t="shared" si="164"/>
        <v>2357.2785572249231</v>
      </c>
      <c r="I283">
        <f t="shared" si="164"/>
        <v>2469.2522876822181</v>
      </c>
      <c r="J283">
        <f t="shared" si="164"/>
        <v>2368.4309114941775</v>
      </c>
      <c r="K283">
        <f t="shared" si="164"/>
        <v>2472.0712861280313</v>
      </c>
      <c r="L283">
        <f t="shared" si="164"/>
        <v>2574.5485887652844</v>
      </c>
      <c r="M283">
        <f t="shared" si="164"/>
        <v>3036.6459364680913</v>
      </c>
      <c r="N283">
        <f t="shared" si="164"/>
        <v>2694.2823108993448</v>
      </c>
      <c r="O283">
        <f t="shared" si="164"/>
        <v>2831.850357704277</v>
      </c>
      <c r="P283">
        <f t="shared" si="164"/>
        <v>2761.655131258558</v>
      </c>
      <c r="Q283">
        <f t="shared" si="164"/>
        <v>3126.0905215891721</v>
      </c>
      <c r="R283">
        <f t="shared" si="164"/>
        <v>3409.4213061536002</v>
      </c>
      <c r="S283">
        <f t="shared" si="164"/>
        <v>3014.400741444008</v>
      </c>
      <c r="T283">
        <f t="shared" si="164"/>
        <v>3696.7149642329637</v>
      </c>
      <c r="U283">
        <f t="shared" si="164"/>
        <v>3707.5061521686025</v>
      </c>
      <c r="V283">
        <f t="shared" si="164"/>
        <v>3808.521225180853</v>
      </c>
      <c r="W283">
        <f t="shared" si="164"/>
        <v>4171.9466743302364</v>
      </c>
      <c r="X283">
        <f t="shared" si="164"/>
        <v>4563.1660202119665</v>
      </c>
      <c r="Y283">
        <f t="shared" si="164"/>
        <v>4730.6139660563686</v>
      </c>
      <c r="Z283">
        <f t="shared" si="164"/>
        <v>5164.556662515567</v>
      </c>
      <c r="AA283">
        <f t="shared" si="164"/>
        <v>5581.2190594059402</v>
      </c>
      <c r="AB283">
        <f t="shared" si="164"/>
        <v>5121.3882063882065</v>
      </c>
      <c r="AC283">
        <f t="shared" si="164"/>
        <v>4503.5445121951216</v>
      </c>
      <c r="AD283">
        <f t="shared" si="164"/>
        <v>4842.8683252427181</v>
      </c>
      <c r="AE283">
        <f t="shared" si="164"/>
        <v>5080.8821752265858</v>
      </c>
      <c r="AF283">
        <f t="shared" si="164"/>
        <v>5029.2763636363634</v>
      </c>
      <c r="AG283">
        <f t="shared" si="164"/>
        <v>5308.2754418037784</v>
      </c>
      <c r="AH283">
        <f t="shared" si="164"/>
        <v>5421.4837323511356</v>
      </c>
      <c r="AI283">
        <f t="shared" si="164"/>
        <v>5750.4802469135802</v>
      </c>
      <c r="AJ283">
        <f t="shared" si="164"/>
        <v>5713.0452292441141</v>
      </c>
      <c r="AK283">
        <f t="shared" si="164"/>
        <v>5841.0336448598127</v>
      </c>
      <c r="AL283">
        <f t="shared" si="164"/>
        <v>5037.1085464753587</v>
      </c>
      <c r="AM283">
        <f t="shared" si="164"/>
        <v>5670.9013116801998</v>
      </c>
      <c r="AN283">
        <f t="shared" si="164"/>
        <v>5999.776175548589</v>
      </c>
      <c r="AO283">
        <f t="shared" si="164"/>
        <v>5274.4065656565654</v>
      </c>
      <c r="AP283">
        <f t="shared" si="164"/>
        <v>6172.2672193877552</v>
      </c>
      <c r="AQ283">
        <f t="shared" si="164"/>
        <v>6358.9760981912141</v>
      </c>
      <c r="AR283">
        <f t="shared" si="164"/>
        <v>6127.5533726260646</v>
      </c>
      <c r="AS283">
        <f t="shared" si="164"/>
        <v>6582.1427622841966</v>
      </c>
      <c r="AT283">
        <f t="shared" si="164"/>
        <v>7322.1477732793519</v>
      </c>
      <c r="AU283">
        <f t="shared" si="164"/>
        <v>6962.9615912208501</v>
      </c>
      <c r="AV283">
        <f t="shared" si="164"/>
        <v>7573.4968597348225</v>
      </c>
      <c r="AW283">
        <f t="shared" si="164"/>
        <v>7641.946732954545</v>
      </c>
      <c r="AX283">
        <f t="shared" si="164"/>
        <v>8023.8661818181818</v>
      </c>
      <c r="AY283">
        <f t="shared" si="164"/>
        <v>8625.4302759134971</v>
      </c>
      <c r="AZ283">
        <f t="shared" si="164"/>
        <v>8598.0918836140881</v>
      </c>
      <c r="BA283">
        <f t="shared" si="164"/>
        <v>8802.7185069984444</v>
      </c>
      <c r="BB283">
        <f t="shared" si="164"/>
        <v>10081.678628389154</v>
      </c>
      <c r="BC283">
        <f t="shared" si="164"/>
        <v>10126.421785421786</v>
      </c>
      <c r="BD283">
        <f t="shared" si="123"/>
        <v>2.8896845663465953</v>
      </c>
    </row>
    <row r="284" spans="1:56" s="64" customFormat="1" x14ac:dyDescent="0.2">
      <c r="A284">
        <f>VLOOKUP(C284,SelectCntr!$A$2:$C$52,3,0)</f>
        <v>0</v>
      </c>
      <c r="B284" s="64" t="str">
        <f t="shared" si="163"/>
        <v>Western Sahara</v>
      </c>
      <c r="C284" s="64">
        <f t="shared" si="163"/>
        <v>205</v>
      </c>
      <c r="D284" s="64" t="str">
        <f t="shared" si="163"/>
        <v>Western Sahara</v>
      </c>
      <c r="F284" s="72" t="s">
        <v>604</v>
      </c>
      <c r="G284" s="64">
        <f t="shared" ref="G284:BC284" si="165">G103*1000/G163</f>
        <v>182.98947368421054</v>
      </c>
      <c r="H284" s="64">
        <f t="shared" si="165"/>
        <v>104.67368421052632</v>
      </c>
      <c r="I284" s="64">
        <f t="shared" si="165"/>
        <v>93.320574162679421</v>
      </c>
      <c r="J284" s="64">
        <f t="shared" si="165"/>
        <v>87.017543859649123</v>
      </c>
      <c r="K284" s="64">
        <f t="shared" si="165"/>
        <v>68.728744939271252</v>
      </c>
      <c r="L284" s="64">
        <f t="shared" si="165"/>
        <v>110.55639097744361</v>
      </c>
      <c r="M284" s="64">
        <f t="shared" si="165"/>
        <v>120</v>
      </c>
      <c r="N284" s="64">
        <f t="shared" si="165"/>
        <v>151.87616099071207</v>
      </c>
      <c r="O284" s="64">
        <f t="shared" si="165"/>
        <v>180.95906432748538</v>
      </c>
      <c r="P284" s="64">
        <f t="shared" si="165"/>
        <v>186.77008310249306</v>
      </c>
      <c r="Q284" s="64">
        <f t="shared" si="165"/>
        <v>202.85380116959064</v>
      </c>
      <c r="R284" s="64">
        <f t="shared" si="165"/>
        <v>229.00309597523218</v>
      </c>
      <c r="S284" s="64">
        <f t="shared" si="165"/>
        <v>232.05263157894737</v>
      </c>
      <c r="T284" s="64">
        <f t="shared" si="165"/>
        <v>232.05263157894737</v>
      </c>
      <c r="U284" s="64">
        <f t="shared" si="165"/>
        <v>229.30030959752321</v>
      </c>
      <c r="V284" s="64">
        <f t="shared" si="165"/>
        <v>214.73684210526315</v>
      </c>
      <c r="W284" s="64">
        <f t="shared" si="165"/>
        <v>191.54066985645932</v>
      </c>
      <c r="X284" s="64">
        <f t="shared" si="165"/>
        <v>168.93927125506073</v>
      </c>
      <c r="Y284" s="64">
        <f t="shared" si="165"/>
        <v>149.92280701754385</v>
      </c>
      <c r="Z284" s="64">
        <f t="shared" si="165"/>
        <v>141</v>
      </c>
      <c r="AA284" s="64">
        <f t="shared" si="165"/>
        <v>137.44999999999999</v>
      </c>
      <c r="AB284" s="64">
        <f t="shared" si="165"/>
        <v>134.17073170731706</v>
      </c>
      <c r="AC284" s="64">
        <f t="shared" si="165"/>
        <v>137.58536585365854</v>
      </c>
      <c r="AD284" s="64">
        <f t="shared" si="165"/>
        <v>140.17073170731706</v>
      </c>
      <c r="AE284" s="64">
        <f t="shared" si="165"/>
        <v>143.39024390243901</v>
      </c>
      <c r="AF284" s="64">
        <f t="shared" si="165"/>
        <v>146.02439024390245</v>
      </c>
      <c r="AG284" s="64">
        <f t="shared" si="165"/>
        <v>148.53658536585365</v>
      </c>
      <c r="AH284" s="64">
        <f t="shared" si="165"/>
        <v>147.95238095238096</v>
      </c>
      <c r="AI284" s="64">
        <f t="shared" si="165"/>
        <v>150.11904761904762</v>
      </c>
      <c r="AJ284" s="64">
        <f t="shared" si="165"/>
        <v>152.64285714285714</v>
      </c>
      <c r="AK284" s="64">
        <f t="shared" si="165"/>
        <v>151.53488372093022</v>
      </c>
      <c r="AL284" s="64">
        <f t="shared" si="165"/>
        <v>153.13953488372093</v>
      </c>
      <c r="AM284" s="64">
        <f t="shared" si="165"/>
        <v>151.13636363636363</v>
      </c>
      <c r="AN284" s="64">
        <f t="shared" si="165"/>
        <v>151.24444444444444</v>
      </c>
      <c r="AO284" s="64">
        <f t="shared" si="165"/>
        <v>147.84782608695653</v>
      </c>
      <c r="AP284" s="64">
        <f t="shared" si="165"/>
        <v>151.97826086956522</v>
      </c>
      <c r="AQ284" s="64">
        <f t="shared" si="165"/>
        <v>148.08510638297872</v>
      </c>
      <c r="AR284" s="64">
        <f t="shared" si="165"/>
        <v>145.36734693877551</v>
      </c>
      <c r="AS284" s="64">
        <f t="shared" si="165"/>
        <v>142.47999999999999</v>
      </c>
      <c r="AT284" s="64">
        <f t="shared" si="165"/>
        <v>134.71698113207546</v>
      </c>
      <c r="AU284" s="64">
        <f t="shared" si="165"/>
        <v>127.91071428571429</v>
      </c>
      <c r="AV284" s="64">
        <f t="shared" si="165"/>
        <v>119.36666666666666</v>
      </c>
      <c r="AW284" s="64">
        <f t="shared" si="165"/>
        <v>116.59375</v>
      </c>
      <c r="AX284" s="64">
        <f t="shared" si="165"/>
        <v>110</v>
      </c>
      <c r="AY284" s="64">
        <f t="shared" si="165"/>
        <v>104.90140845070422</v>
      </c>
      <c r="AZ284" s="64">
        <f t="shared" si="165"/>
        <v>96.905405405405403</v>
      </c>
      <c r="BA284" s="64">
        <f t="shared" si="165"/>
        <v>95.78947368421052</v>
      </c>
      <c r="BB284" s="64">
        <f t="shared" si="165"/>
        <v>92.948717948717942</v>
      </c>
      <c r="BC284" s="64">
        <f t="shared" si="165"/>
        <v>90.037499999999994</v>
      </c>
      <c r="BD284">
        <f t="shared" si="123"/>
        <v>-0.54287402776593829</v>
      </c>
    </row>
    <row r="285" spans="1:56" x14ac:dyDescent="0.2">
      <c r="A285">
        <f>VLOOKUP(C285,SelectCntr!$A$2:$C$52,3,0)</f>
        <v>2</v>
      </c>
      <c r="B285" t="str">
        <f t="shared" si="163"/>
        <v>Sudan</v>
      </c>
      <c r="C285">
        <f t="shared" si="163"/>
        <v>206</v>
      </c>
      <c r="D285" t="str">
        <f t="shared" si="163"/>
        <v>Sudan</v>
      </c>
      <c r="F285" s="72" t="s">
        <v>604</v>
      </c>
      <c r="G285">
        <f t="shared" ref="G285:BC285" si="166">G104*1000/G164</f>
        <v>632.74925932170731</v>
      </c>
      <c r="H285">
        <f t="shared" si="166"/>
        <v>675.00001323059337</v>
      </c>
      <c r="I285">
        <f t="shared" si="166"/>
        <v>677.61555789388331</v>
      </c>
      <c r="J285">
        <f t="shared" si="166"/>
        <v>624.60491474870651</v>
      </c>
      <c r="K285">
        <f t="shared" si="166"/>
        <v>640.44658692079008</v>
      </c>
      <c r="L285">
        <f t="shared" si="166"/>
        <v>641.88575430816661</v>
      </c>
      <c r="M285">
        <f t="shared" si="166"/>
        <v>725.62045816101249</v>
      </c>
      <c r="N285">
        <f t="shared" si="166"/>
        <v>666.09147017611383</v>
      </c>
      <c r="O285">
        <f t="shared" si="166"/>
        <v>730.52532883043011</v>
      </c>
      <c r="P285">
        <f t="shared" si="166"/>
        <v>750.02366573455117</v>
      </c>
      <c r="Q285">
        <f t="shared" si="166"/>
        <v>762.94113064478438</v>
      </c>
      <c r="R285">
        <f t="shared" si="166"/>
        <v>757.71668962254978</v>
      </c>
      <c r="S285">
        <f t="shared" si="166"/>
        <v>743.60574833299211</v>
      </c>
      <c r="T285">
        <f t="shared" si="166"/>
        <v>822.68549473597261</v>
      </c>
      <c r="U285">
        <f t="shared" si="166"/>
        <v>811.71476121618389</v>
      </c>
      <c r="V285">
        <f t="shared" si="166"/>
        <v>778.41423288923806</v>
      </c>
      <c r="W285">
        <f t="shared" si="166"/>
        <v>829.83375131495893</v>
      </c>
      <c r="X285">
        <f t="shared" si="166"/>
        <v>842.43397055699802</v>
      </c>
      <c r="Y285">
        <f t="shared" si="166"/>
        <v>790.44978115001788</v>
      </c>
      <c r="Z285">
        <f t="shared" si="166"/>
        <v>817.13552405498285</v>
      </c>
      <c r="AA285">
        <f t="shared" si="166"/>
        <v>881.64345287739786</v>
      </c>
      <c r="AB285">
        <f t="shared" si="166"/>
        <v>776.15823553217319</v>
      </c>
      <c r="AC285">
        <f t="shared" si="166"/>
        <v>793.23761792452831</v>
      </c>
      <c r="AD285">
        <f t="shared" si="166"/>
        <v>719.24058536585369</v>
      </c>
      <c r="AE285">
        <f t="shared" si="166"/>
        <v>842.242959798019</v>
      </c>
      <c r="AF285">
        <f t="shared" si="166"/>
        <v>811.43875968992245</v>
      </c>
      <c r="AG285">
        <f t="shared" si="166"/>
        <v>758.68158914728679</v>
      </c>
      <c r="AH285">
        <f t="shared" si="166"/>
        <v>863.86515327900656</v>
      </c>
      <c r="AI285">
        <f t="shared" si="166"/>
        <v>760.0009708737864</v>
      </c>
      <c r="AJ285">
        <f t="shared" si="166"/>
        <v>750.28013977868375</v>
      </c>
      <c r="AK285">
        <f t="shared" si="166"/>
        <v>870.15915573302914</v>
      </c>
      <c r="AL285">
        <f t="shared" si="166"/>
        <v>937.95260309759283</v>
      </c>
      <c r="AM285">
        <f t="shared" si="166"/>
        <v>867.68150055167337</v>
      </c>
      <c r="AN285">
        <f t="shared" si="166"/>
        <v>977.53226381461673</v>
      </c>
      <c r="AO285">
        <f t="shared" si="166"/>
        <v>979.93489583333337</v>
      </c>
      <c r="AP285">
        <f t="shared" si="166"/>
        <v>1045.9777890810444</v>
      </c>
      <c r="AQ285">
        <f t="shared" si="166"/>
        <v>1034.4418060200669</v>
      </c>
      <c r="AR285">
        <f t="shared" si="166"/>
        <v>1060.9115949200066</v>
      </c>
      <c r="AS285">
        <f t="shared" si="166"/>
        <v>1051.7511393229167</v>
      </c>
      <c r="AT285">
        <f t="shared" si="166"/>
        <v>1076.7478708018641</v>
      </c>
      <c r="AU285">
        <f t="shared" si="166"/>
        <v>1181.4121481952616</v>
      </c>
      <c r="AV285">
        <f t="shared" si="166"/>
        <v>1168.9966949952786</v>
      </c>
      <c r="AW285">
        <f t="shared" si="166"/>
        <v>1249.1499532855808</v>
      </c>
      <c r="AX285">
        <f t="shared" si="166"/>
        <v>1189.8378794883649</v>
      </c>
      <c r="AY285">
        <f t="shared" si="166"/>
        <v>1235.5318306427048</v>
      </c>
      <c r="AZ285">
        <f t="shared" si="166"/>
        <v>1204.9969938373665</v>
      </c>
      <c r="BA285">
        <f t="shared" si="166"/>
        <v>1202.1771984091913</v>
      </c>
      <c r="BB285">
        <f t="shared" si="166"/>
        <v>1157.904361686712</v>
      </c>
      <c r="BC285">
        <f t="shared" si="166"/>
        <v>1164.171371542629</v>
      </c>
      <c r="BD285">
        <f t="shared" si="123"/>
        <v>1.3478026717539837</v>
      </c>
    </row>
    <row r="286" spans="1:56" x14ac:dyDescent="0.2">
      <c r="A286">
        <f>VLOOKUP(C286,SelectCntr!$A$2:$C$52,3,0)</f>
        <v>3</v>
      </c>
      <c r="B286" t="str">
        <f t="shared" si="163"/>
        <v>Swaziland</v>
      </c>
      <c r="C286">
        <f t="shared" si="163"/>
        <v>209</v>
      </c>
      <c r="D286" t="str">
        <f t="shared" si="163"/>
        <v>Swaziland</v>
      </c>
      <c r="F286" s="72" t="s">
        <v>604</v>
      </c>
      <c r="G286">
        <f t="shared" ref="G286:BC286" si="167">G105*1000/G165</f>
        <v>826.73728813559319</v>
      </c>
      <c r="H286">
        <f t="shared" si="167"/>
        <v>844.45762711864404</v>
      </c>
      <c r="I286">
        <f t="shared" si="167"/>
        <v>909.37288135593224</v>
      </c>
      <c r="J286">
        <f t="shared" si="167"/>
        <v>874.77966101694915</v>
      </c>
      <c r="K286">
        <f t="shared" si="167"/>
        <v>857.79661016949149</v>
      </c>
      <c r="L286">
        <f t="shared" si="167"/>
        <v>1007.0847457627119</v>
      </c>
      <c r="M286">
        <f t="shared" si="167"/>
        <v>1107.6610169491526</v>
      </c>
      <c r="N286">
        <f t="shared" si="167"/>
        <v>1062.406779661017</v>
      </c>
      <c r="O286">
        <f t="shared" si="167"/>
        <v>1095.7966101694915</v>
      </c>
      <c r="P286">
        <f t="shared" si="167"/>
        <v>1235.4628422425033</v>
      </c>
      <c r="Q286">
        <f t="shared" si="167"/>
        <v>1256.8064700130378</v>
      </c>
      <c r="R286">
        <f t="shared" si="167"/>
        <v>1368.669573011734</v>
      </c>
      <c r="S286">
        <f t="shared" si="167"/>
        <v>1336.6499348109519</v>
      </c>
      <c r="T286">
        <f t="shared" si="167"/>
        <v>1460.3053292046936</v>
      </c>
      <c r="U286">
        <f t="shared" si="167"/>
        <v>1498.0238754889178</v>
      </c>
      <c r="V286">
        <f t="shared" si="167"/>
        <v>1533.5770045632335</v>
      </c>
      <c r="W286">
        <f t="shared" si="167"/>
        <v>1446.9771023468059</v>
      </c>
      <c r="X286">
        <f t="shared" si="167"/>
        <v>1662.6963005215125</v>
      </c>
      <c r="Y286">
        <f t="shared" si="167"/>
        <v>1635.3474576271187</v>
      </c>
      <c r="Z286">
        <f t="shared" si="167"/>
        <v>1866.5847457627119</v>
      </c>
      <c r="AA286">
        <f t="shared" si="167"/>
        <v>1968.3445378151262</v>
      </c>
      <c r="AB286">
        <f t="shared" si="167"/>
        <v>1906.575</v>
      </c>
      <c r="AC286">
        <f t="shared" si="167"/>
        <v>1886.7768595041323</v>
      </c>
      <c r="AD286">
        <f t="shared" si="167"/>
        <v>1994.8943089430895</v>
      </c>
      <c r="AE286">
        <f t="shared" si="167"/>
        <v>2003.48</v>
      </c>
      <c r="AF286">
        <f t="shared" si="167"/>
        <v>2114.7578125</v>
      </c>
      <c r="AG286">
        <f t="shared" si="167"/>
        <v>2017.8091603053435</v>
      </c>
      <c r="AH286">
        <f t="shared" si="167"/>
        <v>1957.7185185185185</v>
      </c>
      <c r="AI286">
        <f t="shared" si="167"/>
        <v>1927.4710144927535</v>
      </c>
      <c r="AJ286">
        <f t="shared" si="167"/>
        <v>1957.7625899280577</v>
      </c>
      <c r="AK286">
        <f t="shared" si="167"/>
        <v>1982.5957446808511</v>
      </c>
      <c r="AL286">
        <f t="shared" si="167"/>
        <v>1868.6760563380283</v>
      </c>
      <c r="AM286">
        <f t="shared" si="167"/>
        <v>1769.0139860139859</v>
      </c>
      <c r="AN286">
        <f t="shared" si="167"/>
        <v>1768.7132867132866</v>
      </c>
      <c r="AO286">
        <f t="shared" si="167"/>
        <v>1629.4722222222222</v>
      </c>
      <c r="AP286">
        <f t="shared" si="167"/>
        <v>1722.1103448275862</v>
      </c>
      <c r="AQ286">
        <f t="shared" si="167"/>
        <v>1711.2739726027398</v>
      </c>
      <c r="AR286">
        <f t="shared" si="167"/>
        <v>1672.3809523809523</v>
      </c>
      <c r="AS286">
        <f t="shared" si="167"/>
        <v>1794.918918918919</v>
      </c>
      <c r="AT286">
        <f t="shared" si="167"/>
        <v>1685.7905405405406</v>
      </c>
      <c r="AU286">
        <f t="shared" si="167"/>
        <v>1658.8503401360545</v>
      </c>
      <c r="AV286">
        <f t="shared" si="167"/>
        <v>1831.2328767123288</v>
      </c>
      <c r="AW286">
        <f t="shared" si="167"/>
        <v>1833.4583333333333</v>
      </c>
      <c r="AX286">
        <f t="shared" si="167"/>
        <v>1912.0281690140846</v>
      </c>
      <c r="AY286">
        <f t="shared" si="167"/>
        <v>2045.4397163120568</v>
      </c>
      <c r="AZ286">
        <f t="shared" si="167"/>
        <v>2064.7625899280574</v>
      </c>
      <c r="BA286">
        <f t="shared" si="167"/>
        <v>2012.4964028776978</v>
      </c>
      <c r="BB286">
        <f t="shared" si="167"/>
        <v>2061.7625899280574</v>
      </c>
      <c r="BC286">
        <f t="shared" si="167"/>
        <v>2057.9057971014495</v>
      </c>
      <c r="BD286">
        <f t="shared" si="123"/>
        <v>1.6006110082844138</v>
      </c>
    </row>
    <row r="287" spans="1:56" x14ac:dyDescent="0.2">
      <c r="A287">
        <f>VLOOKUP(C287,SelectCntr!$A$2:$C$52,3,0)</f>
        <v>2</v>
      </c>
      <c r="B287" t="str">
        <f t="shared" si="163"/>
        <v>United Republic of Tanzania</v>
      </c>
      <c r="C287">
        <f t="shared" si="163"/>
        <v>215</v>
      </c>
      <c r="D287" t="str">
        <f t="shared" si="163"/>
        <v>United Republic of Tanzania</v>
      </c>
      <c r="F287" s="72" t="s">
        <v>604</v>
      </c>
      <c r="G287">
        <f t="shared" ref="G287:BC287" si="168">G106*1000/G166</f>
        <v>339.4470564021114</v>
      </c>
      <c r="H287">
        <f t="shared" si="168"/>
        <v>344.40143367977811</v>
      </c>
      <c r="I287">
        <f t="shared" si="168"/>
        <v>366.2455080937504</v>
      </c>
      <c r="J287">
        <f t="shared" si="168"/>
        <v>360.91094198545079</v>
      </c>
      <c r="K287">
        <f t="shared" si="168"/>
        <v>362.41007683622121</v>
      </c>
      <c r="L287">
        <f t="shared" si="168"/>
        <v>393.63382945168445</v>
      </c>
      <c r="M287">
        <f t="shared" si="168"/>
        <v>378.04863322125789</v>
      </c>
      <c r="N287">
        <f t="shared" si="168"/>
        <v>358.58248079044517</v>
      </c>
      <c r="O287">
        <f t="shared" si="168"/>
        <v>364.28585943355705</v>
      </c>
      <c r="P287">
        <f t="shared" si="168"/>
        <v>371.31277810240755</v>
      </c>
      <c r="Q287">
        <f t="shared" si="168"/>
        <v>361.8987379123451</v>
      </c>
      <c r="R287">
        <f t="shared" si="168"/>
        <v>356.44141125011561</v>
      </c>
      <c r="S287">
        <f t="shared" si="168"/>
        <v>362.72499652762303</v>
      </c>
      <c r="T287">
        <f t="shared" si="168"/>
        <v>356.32044871224025</v>
      </c>
      <c r="U287">
        <f t="shared" si="168"/>
        <v>382.7463369103175</v>
      </c>
      <c r="V287">
        <f t="shared" si="168"/>
        <v>388.03597815215744</v>
      </c>
      <c r="W287">
        <f t="shared" si="168"/>
        <v>401.89651659452977</v>
      </c>
      <c r="X287">
        <f t="shared" si="168"/>
        <v>397.90572827264822</v>
      </c>
      <c r="Y287">
        <f t="shared" si="168"/>
        <v>407.49584433892517</v>
      </c>
      <c r="Z287">
        <f t="shared" si="168"/>
        <v>377.46451447604409</v>
      </c>
      <c r="AA287">
        <f t="shared" si="168"/>
        <v>381.58157174832132</v>
      </c>
      <c r="AB287">
        <f t="shared" si="168"/>
        <v>383.34636264929424</v>
      </c>
      <c r="AC287">
        <f t="shared" si="168"/>
        <v>389.24938560561731</v>
      </c>
      <c r="AD287">
        <f t="shared" si="168"/>
        <v>389.05947786606129</v>
      </c>
      <c r="AE287">
        <f t="shared" si="168"/>
        <v>391.63053536021152</v>
      </c>
      <c r="AF287">
        <f t="shared" si="168"/>
        <v>392.97273018928456</v>
      </c>
      <c r="AG287">
        <f t="shared" si="168"/>
        <v>380.75173989820297</v>
      </c>
      <c r="AH287">
        <f t="shared" si="168"/>
        <v>364.89702471003528</v>
      </c>
      <c r="AI287">
        <f t="shared" si="168"/>
        <v>373.53682871955397</v>
      </c>
      <c r="AJ287">
        <f t="shared" si="168"/>
        <v>363.88895205609248</v>
      </c>
      <c r="AK287">
        <f t="shared" si="168"/>
        <v>362.95803104049958</v>
      </c>
      <c r="AL287">
        <f t="shared" si="168"/>
        <v>336.33042627035684</v>
      </c>
      <c r="AM287">
        <f t="shared" si="168"/>
        <v>326.72625312742645</v>
      </c>
      <c r="AN287">
        <f t="shared" si="168"/>
        <v>304.61030582320905</v>
      </c>
      <c r="AO287">
        <f t="shared" si="168"/>
        <v>326.67700342745223</v>
      </c>
      <c r="AP287">
        <f t="shared" si="168"/>
        <v>324.50215208034433</v>
      </c>
      <c r="AQ287">
        <f t="shared" si="168"/>
        <v>300.9270443196005</v>
      </c>
      <c r="AR287">
        <f t="shared" si="168"/>
        <v>320.18409977810086</v>
      </c>
      <c r="AS287">
        <f t="shared" si="168"/>
        <v>328.66569025086375</v>
      </c>
      <c r="AT287">
        <f t="shared" si="168"/>
        <v>315.16987534115219</v>
      </c>
      <c r="AU287">
        <f t="shared" si="168"/>
        <v>343.70589940571097</v>
      </c>
      <c r="AV287">
        <f t="shared" si="168"/>
        <v>403.03765541740677</v>
      </c>
      <c r="AW287">
        <f t="shared" si="168"/>
        <v>354.09993036211699</v>
      </c>
      <c r="AX287">
        <f t="shared" si="168"/>
        <v>416.20379340929247</v>
      </c>
      <c r="AY287">
        <f t="shared" si="168"/>
        <v>406.38911155644621</v>
      </c>
      <c r="AZ287">
        <f t="shared" si="168"/>
        <v>433.2047310984774</v>
      </c>
      <c r="BA287">
        <f t="shared" si="168"/>
        <v>414.9551486538216</v>
      </c>
      <c r="BB287">
        <f t="shared" si="168"/>
        <v>401.92767256416647</v>
      </c>
      <c r="BC287">
        <f t="shared" si="168"/>
        <v>413.01604570595026</v>
      </c>
      <c r="BD287">
        <f t="shared" si="123"/>
        <v>1.8951509005638023E-2</v>
      </c>
    </row>
    <row r="288" spans="1:56" x14ac:dyDescent="0.2">
      <c r="A288">
        <f>VLOOKUP(C288,SelectCntr!$A$2:$C$52,3,0)</f>
        <v>1</v>
      </c>
      <c r="B288" t="str">
        <f t="shared" si="163"/>
        <v>Togo</v>
      </c>
      <c r="C288">
        <f t="shared" si="163"/>
        <v>217</v>
      </c>
      <c r="D288" t="str">
        <f t="shared" si="163"/>
        <v>Togo</v>
      </c>
      <c r="F288" s="72" t="s">
        <v>604</v>
      </c>
      <c r="G288">
        <f t="shared" ref="G288:BC288" si="169">G107*1000/G167</f>
        <v>510.9964421874181</v>
      </c>
      <c r="H288">
        <f t="shared" si="169"/>
        <v>520.86377502953451</v>
      </c>
      <c r="I288">
        <f t="shared" si="169"/>
        <v>545.41657725321886</v>
      </c>
      <c r="J288">
        <f t="shared" si="169"/>
        <v>555.45947081987515</v>
      </c>
      <c r="K288">
        <f t="shared" si="169"/>
        <v>557.29248132252417</v>
      </c>
      <c r="L288">
        <f t="shared" si="169"/>
        <v>547.74121084832427</v>
      </c>
      <c r="M288">
        <f t="shared" si="169"/>
        <v>535.08576910820466</v>
      </c>
      <c r="N288">
        <f t="shared" si="169"/>
        <v>531.64194772702035</v>
      </c>
      <c r="O288">
        <f t="shared" si="169"/>
        <v>521.04729853220135</v>
      </c>
      <c r="P288">
        <f t="shared" si="169"/>
        <v>530.97967955036643</v>
      </c>
      <c r="Q288">
        <f t="shared" si="169"/>
        <v>524.79568777423458</v>
      </c>
      <c r="R288">
        <f t="shared" si="169"/>
        <v>495.00254331584802</v>
      </c>
      <c r="S288">
        <f t="shared" si="169"/>
        <v>495.17735949868455</v>
      </c>
      <c r="T288">
        <f t="shared" si="169"/>
        <v>487.41562048151286</v>
      </c>
      <c r="U288">
        <f t="shared" si="169"/>
        <v>504.06359528520642</v>
      </c>
      <c r="V288">
        <f t="shared" si="169"/>
        <v>478.8924909512657</v>
      </c>
      <c r="W288">
        <f t="shared" si="169"/>
        <v>456.47910840371037</v>
      </c>
      <c r="X288">
        <f t="shared" si="169"/>
        <v>487.09770099231838</v>
      </c>
      <c r="Y288">
        <f t="shared" si="169"/>
        <v>516.40472049154278</v>
      </c>
      <c r="Z288">
        <f t="shared" si="169"/>
        <v>513.42060085836908</v>
      </c>
      <c r="AA288">
        <f t="shared" si="169"/>
        <v>509.89525139664806</v>
      </c>
      <c r="AB288">
        <f t="shared" si="169"/>
        <v>484.46195652173913</v>
      </c>
      <c r="AC288">
        <f t="shared" si="169"/>
        <v>437.69088507265519</v>
      </c>
      <c r="AD288">
        <f t="shared" si="169"/>
        <v>451.28589743589743</v>
      </c>
      <c r="AE288">
        <f t="shared" si="169"/>
        <v>492.1145703611457</v>
      </c>
      <c r="AF288">
        <f t="shared" si="169"/>
        <v>496.98909090909092</v>
      </c>
      <c r="AG288">
        <f t="shared" si="169"/>
        <v>491.34828807556079</v>
      </c>
      <c r="AH288">
        <f t="shared" si="169"/>
        <v>504.43678160919541</v>
      </c>
      <c r="AI288">
        <f t="shared" si="169"/>
        <v>522.23681257014596</v>
      </c>
      <c r="AJ288">
        <f t="shared" si="169"/>
        <v>529.2321232123212</v>
      </c>
      <c r="AK288">
        <f t="shared" si="169"/>
        <v>522.82537960954448</v>
      </c>
      <c r="AL288">
        <f t="shared" si="169"/>
        <v>509.54769560557344</v>
      </c>
      <c r="AM288">
        <f t="shared" si="169"/>
        <v>587.06057385759834</v>
      </c>
      <c r="AN288">
        <f t="shared" si="169"/>
        <v>594.98016701461381</v>
      </c>
      <c r="AO288">
        <f t="shared" si="169"/>
        <v>578.70594262295083</v>
      </c>
      <c r="AP288">
        <f t="shared" si="169"/>
        <v>648.97797797797796</v>
      </c>
      <c r="AQ288">
        <f t="shared" si="169"/>
        <v>662.25291828793775</v>
      </c>
      <c r="AR288">
        <f t="shared" si="169"/>
        <v>644.00189573459716</v>
      </c>
      <c r="AS288">
        <f t="shared" si="169"/>
        <v>624.50646950092425</v>
      </c>
      <c r="AT288">
        <f t="shared" si="169"/>
        <v>578.60759493670889</v>
      </c>
      <c r="AU288">
        <f t="shared" si="169"/>
        <v>615.21827861579413</v>
      </c>
      <c r="AV288">
        <f t="shared" si="169"/>
        <v>613.92327811682651</v>
      </c>
      <c r="AW288">
        <f t="shared" si="169"/>
        <v>615.46781115879833</v>
      </c>
      <c r="AX288">
        <f t="shared" si="169"/>
        <v>622.61252115059222</v>
      </c>
      <c r="AY288">
        <f t="shared" si="169"/>
        <v>574.36447039199334</v>
      </c>
      <c r="AZ288">
        <f t="shared" si="169"/>
        <v>584.51766639276912</v>
      </c>
      <c r="BA288">
        <f t="shared" si="169"/>
        <v>596.39334955393349</v>
      </c>
      <c r="BB288">
        <f t="shared" si="169"/>
        <v>632.7484025559105</v>
      </c>
      <c r="BC288">
        <f t="shared" si="169"/>
        <v>597.31338582677165</v>
      </c>
      <c r="BD288">
        <f t="shared" si="123"/>
        <v>0.43087219206503491</v>
      </c>
    </row>
    <row r="289" spans="1:56" x14ac:dyDescent="0.2">
      <c r="A289">
        <f>VLOOKUP(C289,SelectCntr!$A$2:$C$52,3,0)</f>
        <v>2</v>
      </c>
      <c r="B289" t="str">
        <f t="shared" si="163"/>
        <v>Uganda</v>
      </c>
      <c r="C289">
        <f t="shared" si="163"/>
        <v>226</v>
      </c>
      <c r="D289" t="str">
        <f t="shared" si="163"/>
        <v>Uganda</v>
      </c>
      <c r="F289" s="72" t="s">
        <v>604</v>
      </c>
      <c r="G289">
        <f t="shared" ref="G289:AL289" si="170">G108*1000/G168</f>
        <v>636.25911981755905</v>
      </c>
      <c r="H289">
        <f t="shared" si="170"/>
        <v>615.4694530825567</v>
      </c>
      <c r="I289">
        <f t="shared" si="170"/>
        <v>666.47886280260548</v>
      </c>
      <c r="J289">
        <f t="shared" si="170"/>
        <v>667.18824644000085</v>
      </c>
      <c r="K289">
        <f t="shared" si="170"/>
        <v>581.37053466916382</v>
      </c>
      <c r="L289">
        <f t="shared" si="170"/>
        <v>586.34033422180016</v>
      </c>
      <c r="M289">
        <f t="shared" si="170"/>
        <v>656.36484622439082</v>
      </c>
      <c r="N289">
        <f t="shared" si="170"/>
        <v>673.66480639886572</v>
      </c>
      <c r="O289">
        <f t="shared" si="170"/>
        <v>744.69831688469901</v>
      </c>
      <c r="P289">
        <f t="shared" si="170"/>
        <v>896.61024159306544</v>
      </c>
      <c r="Q289">
        <f t="shared" si="170"/>
        <v>850.49972835537642</v>
      </c>
      <c r="R289">
        <f t="shared" si="170"/>
        <v>851.42763390222524</v>
      </c>
      <c r="S289">
        <f t="shared" si="170"/>
        <v>838.26587107712271</v>
      </c>
      <c r="T289">
        <f t="shared" si="170"/>
        <v>855.6622474431274</v>
      </c>
      <c r="U289">
        <f t="shared" si="170"/>
        <v>887.37869020985715</v>
      </c>
      <c r="V289">
        <f t="shared" si="170"/>
        <v>805.07950625536193</v>
      </c>
      <c r="W289">
        <f t="shared" si="170"/>
        <v>791.00079082849243</v>
      </c>
      <c r="X289">
        <f t="shared" si="170"/>
        <v>773.92207886364361</v>
      </c>
      <c r="Y289">
        <f t="shared" si="170"/>
        <v>558.42122134997658</v>
      </c>
      <c r="Z289">
        <f t="shared" si="170"/>
        <v>533.95390214314602</v>
      </c>
      <c r="AA289">
        <f t="shared" si="170"/>
        <v>560.61094703681829</v>
      </c>
      <c r="AB289">
        <f t="shared" si="170"/>
        <v>595.63369752731455</v>
      </c>
      <c r="AC289">
        <f t="shared" si="170"/>
        <v>606.95167910447765</v>
      </c>
      <c r="AD289">
        <f t="shared" si="170"/>
        <v>557.71169537624655</v>
      </c>
      <c r="AE289">
        <f t="shared" si="170"/>
        <v>553.93278198134783</v>
      </c>
      <c r="AF289">
        <f t="shared" si="170"/>
        <v>532.8400682011935</v>
      </c>
      <c r="AG289">
        <f t="shared" si="170"/>
        <v>543.46038296467486</v>
      </c>
      <c r="AH289">
        <f t="shared" si="170"/>
        <v>552.18482428115021</v>
      </c>
      <c r="AI289">
        <f t="shared" si="170"/>
        <v>572.84947400990097</v>
      </c>
      <c r="AJ289">
        <f t="shared" si="170"/>
        <v>578.25251312828209</v>
      </c>
      <c r="AK289">
        <f t="shared" si="170"/>
        <v>577.63499708114421</v>
      </c>
      <c r="AL289">
        <f t="shared" si="170"/>
        <v>553.63871517907899</v>
      </c>
      <c r="AM289">
        <f t="shared" ref="AM289:BC289" si="171">AM108*1000/AM168</f>
        <v>574.71563192904659</v>
      </c>
      <c r="AN289">
        <f t="shared" si="171"/>
        <v>559.81531592477336</v>
      </c>
      <c r="AO289">
        <f t="shared" si="171"/>
        <v>570.41039545033721</v>
      </c>
      <c r="AP289">
        <f t="shared" si="171"/>
        <v>550.39691989129028</v>
      </c>
      <c r="AQ289">
        <f t="shared" si="171"/>
        <v>541.06400506970851</v>
      </c>
      <c r="AR289">
        <f t="shared" si="171"/>
        <v>571.1515640516385</v>
      </c>
      <c r="AS289">
        <f t="shared" si="171"/>
        <v>591.87571376503467</v>
      </c>
      <c r="AT289">
        <f t="shared" si="171"/>
        <v>586.32482185273159</v>
      </c>
      <c r="AU289">
        <f t="shared" si="171"/>
        <v>603.51025611310695</v>
      </c>
      <c r="AV289">
        <f t="shared" si="171"/>
        <v>619.91086760054225</v>
      </c>
      <c r="AW289">
        <f t="shared" si="171"/>
        <v>609.98646864686464</v>
      </c>
      <c r="AX289">
        <f t="shared" si="171"/>
        <v>593.73021313055585</v>
      </c>
      <c r="AY289">
        <f t="shared" si="171"/>
        <v>559.05348206839028</v>
      </c>
      <c r="AZ289">
        <f t="shared" si="171"/>
        <v>537.99583925309514</v>
      </c>
      <c r="BA289">
        <f t="shared" si="171"/>
        <v>538.21904574132498</v>
      </c>
      <c r="BB289">
        <f t="shared" si="171"/>
        <v>537.27567360245473</v>
      </c>
      <c r="BC289">
        <f t="shared" si="171"/>
        <v>531.54878731343285</v>
      </c>
      <c r="BD289">
        <f t="shared" si="123"/>
        <v>-0.63514780703856077</v>
      </c>
    </row>
    <row r="290" spans="1:56" x14ac:dyDescent="0.2">
      <c r="A290">
        <f>VLOOKUP(C290,SelectCntr!$A$2:$C$52,3,0)</f>
        <v>1</v>
      </c>
      <c r="B290" t="str">
        <f t="shared" si="163"/>
        <v>Burkina Faso</v>
      </c>
      <c r="C290">
        <f t="shared" si="163"/>
        <v>233</v>
      </c>
      <c r="D290" t="str">
        <f t="shared" si="163"/>
        <v>Burkina Faso</v>
      </c>
      <c r="F290" s="72" t="s">
        <v>604</v>
      </c>
      <c r="G290">
        <f t="shared" ref="G290:AL290" si="172">G109*1000/G169</f>
        <v>173.02318302875827</v>
      </c>
      <c r="H290">
        <f t="shared" si="172"/>
        <v>188.88718884298919</v>
      </c>
      <c r="I290">
        <f t="shared" si="172"/>
        <v>189.35035797899852</v>
      </c>
      <c r="J290">
        <f t="shared" si="172"/>
        <v>205.91727730061595</v>
      </c>
      <c r="K290">
        <f t="shared" si="172"/>
        <v>208.98835713047197</v>
      </c>
      <c r="L290">
        <f t="shared" si="172"/>
        <v>209.57296353568131</v>
      </c>
      <c r="M290">
        <f t="shared" si="172"/>
        <v>213.0155288792856</v>
      </c>
      <c r="N290">
        <f t="shared" si="172"/>
        <v>224.0123592634186</v>
      </c>
      <c r="O290">
        <f t="shared" si="172"/>
        <v>218.92538472687932</v>
      </c>
      <c r="P290">
        <f t="shared" si="172"/>
        <v>217.09443741989324</v>
      </c>
      <c r="Q290">
        <f t="shared" si="172"/>
        <v>205.27576596791317</v>
      </c>
      <c r="R290">
        <f t="shared" si="172"/>
        <v>194.37624008838614</v>
      </c>
      <c r="S290">
        <f t="shared" si="172"/>
        <v>172.42250257028047</v>
      </c>
      <c r="T290">
        <f t="shared" si="172"/>
        <v>192.23291309445955</v>
      </c>
      <c r="U290">
        <f t="shared" si="172"/>
        <v>216.05971429492126</v>
      </c>
      <c r="V290">
        <f t="shared" si="172"/>
        <v>194.73961145092855</v>
      </c>
      <c r="W290">
        <f t="shared" si="172"/>
        <v>194.02554410240256</v>
      </c>
      <c r="X290">
        <f t="shared" si="172"/>
        <v>211.08889260881352</v>
      </c>
      <c r="Y290">
        <f t="shared" si="172"/>
        <v>221.24977474909582</v>
      </c>
      <c r="Z290">
        <f t="shared" si="172"/>
        <v>203.21976503109883</v>
      </c>
      <c r="AA290">
        <f t="shared" si="172"/>
        <v>219.24847664184156</v>
      </c>
      <c r="AB290">
        <f t="shared" si="172"/>
        <v>218.27119205298013</v>
      </c>
      <c r="AC290">
        <f t="shared" si="172"/>
        <v>218.0051779935275</v>
      </c>
      <c r="AD290">
        <f t="shared" si="172"/>
        <v>217.03949447077409</v>
      </c>
      <c r="AE290">
        <f t="shared" si="172"/>
        <v>263.7854064039409</v>
      </c>
      <c r="AF290">
        <f t="shared" si="172"/>
        <v>293.93075539568343</v>
      </c>
      <c r="AG290">
        <f t="shared" si="172"/>
        <v>263.86309350422368</v>
      </c>
      <c r="AH290">
        <f t="shared" si="172"/>
        <v>291.29530011325028</v>
      </c>
      <c r="AI290">
        <f t="shared" si="172"/>
        <v>275.80830583058304</v>
      </c>
      <c r="AJ290">
        <f t="shared" si="172"/>
        <v>275.79262426509888</v>
      </c>
      <c r="AK290">
        <f t="shared" si="172"/>
        <v>314.35838751625488</v>
      </c>
      <c r="AL290">
        <f t="shared" si="172"/>
        <v>316.95500505561171</v>
      </c>
      <c r="AM290">
        <f t="shared" ref="AM290:BC290" si="173">AM109*1000/AM169</f>
        <v>316.5968058968059</v>
      </c>
      <c r="AN290">
        <f t="shared" si="173"/>
        <v>306.38046333890611</v>
      </c>
      <c r="AO290">
        <f t="shared" si="173"/>
        <v>299.03737233054784</v>
      </c>
      <c r="AP290">
        <f t="shared" si="173"/>
        <v>323.58077617328519</v>
      </c>
      <c r="AQ290">
        <f t="shared" si="173"/>
        <v>312.19192805439792</v>
      </c>
      <c r="AR290">
        <f t="shared" si="173"/>
        <v>347.03239556692245</v>
      </c>
      <c r="AS290">
        <f t="shared" si="173"/>
        <v>339.04014900662253</v>
      </c>
      <c r="AT290">
        <f t="shared" si="173"/>
        <v>293.55198715375349</v>
      </c>
      <c r="AU290">
        <f t="shared" si="173"/>
        <v>360.04609101516917</v>
      </c>
      <c r="AV290">
        <f t="shared" si="173"/>
        <v>360.72208623611374</v>
      </c>
      <c r="AW290">
        <f t="shared" si="173"/>
        <v>376.05246857351068</v>
      </c>
      <c r="AX290">
        <f t="shared" si="173"/>
        <v>349.88489335448617</v>
      </c>
      <c r="AY290">
        <f t="shared" si="173"/>
        <v>380.10288346698513</v>
      </c>
      <c r="AZ290">
        <f t="shared" si="173"/>
        <v>380.4924017178725</v>
      </c>
      <c r="BA290">
        <f t="shared" si="173"/>
        <v>300.45278798530114</v>
      </c>
      <c r="BB290">
        <f t="shared" si="173"/>
        <v>373.55567584287041</v>
      </c>
      <c r="BC290">
        <f t="shared" si="173"/>
        <v>324.87518706973958</v>
      </c>
      <c r="BD290">
        <f t="shared" si="123"/>
        <v>1.5836167279874358</v>
      </c>
    </row>
    <row r="291" spans="1:56" x14ac:dyDescent="0.2">
      <c r="A291">
        <f>VLOOKUP(C291,SelectCntr!$A$2:$C$52,3,0)</f>
        <v>2</v>
      </c>
      <c r="B291" t="str">
        <f t="shared" si="163"/>
        <v>Ethiopia</v>
      </c>
      <c r="C291">
        <f t="shared" si="163"/>
        <v>238</v>
      </c>
      <c r="D291" t="str">
        <f t="shared" si="163"/>
        <v>Ethiopia</v>
      </c>
      <c r="F291" s="72" t="s">
        <v>604</v>
      </c>
      <c r="G291" t="e">
        <f t="shared" ref="G291:AL291" si="174">G110*1000/G170</f>
        <v>#DIV/0!</v>
      </c>
      <c r="H291" t="e">
        <f t="shared" si="174"/>
        <v>#DIV/0!</v>
      </c>
      <c r="I291" t="e">
        <f t="shared" si="174"/>
        <v>#DIV/0!</v>
      </c>
      <c r="J291" t="e">
        <f t="shared" si="174"/>
        <v>#DIV/0!</v>
      </c>
      <c r="K291" t="e">
        <f t="shared" si="174"/>
        <v>#DIV/0!</v>
      </c>
      <c r="L291" t="e">
        <f t="shared" si="174"/>
        <v>#DIV/0!</v>
      </c>
      <c r="M291" t="e">
        <f t="shared" si="174"/>
        <v>#DIV/0!</v>
      </c>
      <c r="N291" t="e">
        <f t="shared" si="174"/>
        <v>#DIV/0!</v>
      </c>
      <c r="O291" t="e">
        <f t="shared" si="174"/>
        <v>#DIV/0!</v>
      </c>
      <c r="P291" t="e">
        <f t="shared" si="174"/>
        <v>#DIV/0!</v>
      </c>
      <c r="Q291" t="e">
        <f t="shared" si="174"/>
        <v>#DIV/0!</v>
      </c>
      <c r="R291" t="e">
        <f t="shared" si="174"/>
        <v>#DIV/0!</v>
      </c>
      <c r="S291" t="e">
        <f t="shared" si="174"/>
        <v>#DIV/0!</v>
      </c>
      <c r="T291" t="e">
        <f t="shared" si="174"/>
        <v>#DIV/0!</v>
      </c>
      <c r="U291" t="e">
        <f t="shared" si="174"/>
        <v>#DIV/0!</v>
      </c>
      <c r="V291" t="e">
        <f t="shared" si="174"/>
        <v>#DIV/0!</v>
      </c>
      <c r="W291" t="e">
        <f t="shared" si="174"/>
        <v>#DIV/0!</v>
      </c>
      <c r="X291" t="e">
        <f t="shared" si="174"/>
        <v>#DIV/0!</v>
      </c>
      <c r="Y291" t="e">
        <f t="shared" si="174"/>
        <v>#DIV/0!</v>
      </c>
      <c r="Z291" t="e">
        <f t="shared" si="174"/>
        <v>#DIV/0!</v>
      </c>
      <c r="AA291" t="e">
        <f t="shared" si="174"/>
        <v>#DIV/0!</v>
      </c>
      <c r="AB291" t="e">
        <f t="shared" si="174"/>
        <v>#DIV/0!</v>
      </c>
      <c r="AC291" t="e">
        <f t="shared" si="174"/>
        <v>#DIV/0!</v>
      </c>
      <c r="AD291" t="e">
        <f t="shared" si="174"/>
        <v>#DIV/0!</v>
      </c>
      <c r="AE291" t="e">
        <f t="shared" si="174"/>
        <v>#DIV/0!</v>
      </c>
      <c r="AF291" t="e">
        <f t="shared" si="174"/>
        <v>#DIV/0!</v>
      </c>
      <c r="AG291" t="e">
        <f t="shared" si="174"/>
        <v>#DIV/0!</v>
      </c>
      <c r="AH291" t="e">
        <f t="shared" si="174"/>
        <v>#DIV/0!</v>
      </c>
      <c r="AI291" t="e">
        <f t="shared" si="174"/>
        <v>#DIV/0!</v>
      </c>
      <c r="AJ291" t="e">
        <f t="shared" si="174"/>
        <v>#DIV/0!</v>
      </c>
      <c r="AK291" t="e">
        <f t="shared" si="174"/>
        <v>#DIV/0!</v>
      </c>
      <c r="AL291" t="e">
        <f t="shared" si="174"/>
        <v>#DIV/0!</v>
      </c>
      <c r="AM291">
        <f t="shared" ref="AM291:BC291" si="175">AM110*1000/AM170</f>
        <v>208.69972278884879</v>
      </c>
      <c r="AN291">
        <f t="shared" si="175"/>
        <v>204.18521510805897</v>
      </c>
      <c r="AO291">
        <f t="shared" si="175"/>
        <v>218.0861388550548</v>
      </c>
      <c r="AP291">
        <f t="shared" si="175"/>
        <v>243.44564807837227</v>
      </c>
      <c r="AQ291">
        <f t="shared" si="175"/>
        <v>238.86167107543557</v>
      </c>
      <c r="AR291">
        <f t="shared" si="175"/>
        <v>220.09022556390977</v>
      </c>
      <c r="AS291">
        <f t="shared" si="175"/>
        <v>227.84219112217738</v>
      </c>
      <c r="AT291">
        <f t="shared" si="175"/>
        <v>227.86248908478524</v>
      </c>
      <c r="AU291">
        <f t="shared" si="175"/>
        <v>242.0242192222446</v>
      </c>
      <c r="AV291">
        <f t="shared" si="175"/>
        <v>240.31652989449003</v>
      </c>
      <c r="AW291">
        <f t="shared" si="175"/>
        <v>240.23141091267584</v>
      </c>
      <c r="AX291">
        <f t="shared" si="175"/>
        <v>248.99815912521629</v>
      </c>
      <c r="AY291">
        <f t="shared" si="175"/>
        <v>266.64757441327993</v>
      </c>
      <c r="AZ291">
        <f t="shared" si="175"/>
        <v>266.88576936558007</v>
      </c>
      <c r="BA291">
        <f t="shared" si="175"/>
        <v>260.40959057958685</v>
      </c>
      <c r="BB291">
        <f t="shared" si="175"/>
        <v>267.29372740239495</v>
      </c>
      <c r="BC291">
        <f t="shared" si="175"/>
        <v>288.03491344442648</v>
      </c>
      <c r="BD291" t="e">
        <f t="shared" si="123"/>
        <v>#VALUE!</v>
      </c>
    </row>
    <row r="292" spans="1:56" x14ac:dyDescent="0.2">
      <c r="A292">
        <f>VLOOKUP(C292,SelectCntr!$A$2:$C$52,3,0)</f>
        <v>2</v>
      </c>
      <c r="B292" t="str">
        <f t="shared" si="163"/>
        <v>Democratic Republic of the Congo</v>
      </c>
      <c r="C292">
        <f t="shared" si="163"/>
        <v>250</v>
      </c>
      <c r="D292" t="str">
        <f t="shared" si="163"/>
        <v>Democratic Republic of the Congo</v>
      </c>
      <c r="F292" s="72" t="s">
        <v>604</v>
      </c>
      <c r="G292">
        <f t="shared" ref="G292:AL292" si="176">G111*1000/G171</f>
        <v>468.67607983957186</v>
      </c>
      <c r="H292">
        <f t="shared" si="176"/>
        <v>465.41004341228222</v>
      </c>
      <c r="I292">
        <f t="shared" si="176"/>
        <v>460.87164946118554</v>
      </c>
      <c r="J292">
        <f t="shared" si="176"/>
        <v>454.10577667157065</v>
      </c>
      <c r="K292">
        <f t="shared" si="176"/>
        <v>443.07159478791357</v>
      </c>
      <c r="L292">
        <f t="shared" si="176"/>
        <v>438.96794899068499</v>
      </c>
      <c r="M292">
        <f t="shared" si="176"/>
        <v>444.76440369965792</v>
      </c>
      <c r="N292">
        <f t="shared" si="176"/>
        <v>458.06143552706845</v>
      </c>
      <c r="O292">
        <f t="shared" si="176"/>
        <v>457.5025012592186</v>
      </c>
      <c r="P292">
        <f t="shared" si="176"/>
        <v>462.17097335154529</v>
      </c>
      <c r="Q292">
        <f t="shared" si="176"/>
        <v>452.73894260384304</v>
      </c>
      <c r="R292">
        <f t="shared" si="176"/>
        <v>452.21435793131224</v>
      </c>
      <c r="S292">
        <f t="shared" si="176"/>
        <v>456.00451024091836</v>
      </c>
      <c r="T292">
        <f t="shared" si="176"/>
        <v>456.70381425330993</v>
      </c>
      <c r="U292">
        <f t="shared" si="176"/>
        <v>457.65198576622214</v>
      </c>
      <c r="V292">
        <f t="shared" si="176"/>
        <v>453.95357550106348</v>
      </c>
      <c r="W292">
        <f t="shared" si="176"/>
        <v>446.81660367915623</v>
      </c>
      <c r="X292">
        <f t="shared" si="176"/>
        <v>423.08152681126717</v>
      </c>
      <c r="Y292">
        <f t="shared" si="176"/>
        <v>433.42962207263264</v>
      </c>
      <c r="Z292">
        <f t="shared" si="176"/>
        <v>441.95575692963752</v>
      </c>
      <c r="AA292">
        <f t="shared" si="176"/>
        <v>439.18922093174996</v>
      </c>
      <c r="AB292">
        <f t="shared" si="176"/>
        <v>452.7701458173446</v>
      </c>
      <c r="AC292">
        <f t="shared" si="176"/>
        <v>455.10389773154532</v>
      </c>
      <c r="AD292">
        <f t="shared" si="176"/>
        <v>457.22606350373911</v>
      </c>
      <c r="AE292">
        <f t="shared" si="176"/>
        <v>461.94749460561019</v>
      </c>
      <c r="AF292">
        <f t="shared" si="176"/>
        <v>461.6685406418365</v>
      </c>
      <c r="AG292">
        <f t="shared" si="176"/>
        <v>461.91491308325709</v>
      </c>
      <c r="AH292">
        <f t="shared" si="176"/>
        <v>463.78930922888071</v>
      </c>
      <c r="AI292">
        <f t="shared" si="176"/>
        <v>465.30927274703771</v>
      </c>
      <c r="AJ292">
        <f t="shared" si="176"/>
        <v>472.15084566596192</v>
      </c>
      <c r="AK292">
        <f t="shared" si="176"/>
        <v>472.89288281811645</v>
      </c>
      <c r="AL292">
        <f t="shared" si="176"/>
        <v>472.04767139716171</v>
      </c>
      <c r="AM292">
        <f t="shared" ref="AM292:BC292" si="177">AM111*1000/AM171</f>
        <v>460.04131510037826</v>
      </c>
      <c r="AN292">
        <f t="shared" si="177"/>
        <v>455.85141242937851</v>
      </c>
      <c r="AO292">
        <f t="shared" si="177"/>
        <v>369.00982192032313</v>
      </c>
      <c r="AP292">
        <f t="shared" si="177"/>
        <v>360.35560169721043</v>
      </c>
      <c r="AQ292">
        <f t="shared" si="177"/>
        <v>346.7585255097498</v>
      </c>
      <c r="AR292">
        <f t="shared" si="177"/>
        <v>348.00720625714035</v>
      </c>
      <c r="AS292">
        <f t="shared" si="177"/>
        <v>334.28533032772674</v>
      </c>
      <c r="AT292">
        <f t="shared" si="177"/>
        <v>322.36779545065843</v>
      </c>
      <c r="AU292">
        <f t="shared" si="177"/>
        <v>309.39771486179956</v>
      </c>
      <c r="AV292">
        <f t="shared" si="177"/>
        <v>296.60699876492384</v>
      </c>
      <c r="AW292">
        <f t="shared" si="177"/>
        <v>291.88233872916163</v>
      </c>
      <c r="AX292">
        <f t="shared" si="177"/>
        <v>286.43637936458003</v>
      </c>
      <c r="AY292">
        <f t="shared" si="177"/>
        <v>280.68117502306984</v>
      </c>
      <c r="AZ292">
        <f t="shared" si="177"/>
        <v>274.80870941008061</v>
      </c>
      <c r="BA292">
        <f t="shared" si="177"/>
        <v>272.57062230803507</v>
      </c>
      <c r="BB292">
        <f t="shared" si="177"/>
        <v>268.2446567948063</v>
      </c>
      <c r="BC292">
        <f t="shared" si="177"/>
        <v>259.84481399182852</v>
      </c>
      <c r="BD292">
        <f t="shared" si="123"/>
        <v>-1.0785167727179967</v>
      </c>
    </row>
    <row r="293" spans="1:56" x14ac:dyDescent="0.2">
      <c r="A293">
        <f>VLOOKUP(C293,SelectCntr!$A$2:$C$52,3,0)</f>
        <v>3</v>
      </c>
      <c r="B293" t="str">
        <f t="shared" si="163"/>
        <v>Zambia</v>
      </c>
      <c r="C293">
        <f t="shared" si="163"/>
        <v>251</v>
      </c>
      <c r="D293" t="str">
        <f t="shared" si="163"/>
        <v>Zambia</v>
      </c>
      <c r="F293" s="72" t="s">
        <v>604</v>
      </c>
      <c r="G293">
        <f t="shared" ref="G293:AL293" si="178">G112*1000/G172</f>
        <v>331.56075458975306</v>
      </c>
      <c r="H293">
        <f t="shared" si="178"/>
        <v>323.47177268299993</v>
      </c>
      <c r="I293">
        <f t="shared" si="178"/>
        <v>314.01880708637282</v>
      </c>
      <c r="J293">
        <f t="shared" si="178"/>
        <v>330.28306693291682</v>
      </c>
      <c r="K293">
        <f t="shared" si="178"/>
        <v>334.54890115182957</v>
      </c>
      <c r="L293">
        <f t="shared" si="178"/>
        <v>357.84311065075383</v>
      </c>
      <c r="M293">
        <f t="shared" si="178"/>
        <v>354.28888269958071</v>
      </c>
      <c r="N293">
        <f t="shared" si="178"/>
        <v>357.36732591361891</v>
      </c>
      <c r="O293">
        <f t="shared" si="178"/>
        <v>356.27569831831465</v>
      </c>
      <c r="P293">
        <f t="shared" si="178"/>
        <v>340.93941272860229</v>
      </c>
      <c r="Q293">
        <f t="shared" si="178"/>
        <v>383.56059044302742</v>
      </c>
      <c r="R293">
        <f t="shared" si="178"/>
        <v>427.68959612449868</v>
      </c>
      <c r="S293">
        <f t="shared" si="178"/>
        <v>377.76536646091603</v>
      </c>
      <c r="T293">
        <f t="shared" si="178"/>
        <v>388.65577375936397</v>
      </c>
      <c r="U293">
        <f t="shared" si="178"/>
        <v>446.65431631882075</v>
      </c>
      <c r="V293">
        <f t="shared" si="178"/>
        <v>488.09561470679</v>
      </c>
      <c r="W293">
        <f t="shared" si="178"/>
        <v>458.03731225108373</v>
      </c>
      <c r="X293">
        <f t="shared" si="178"/>
        <v>412.10122938941862</v>
      </c>
      <c r="Y293">
        <f t="shared" si="178"/>
        <v>356.05828313753847</v>
      </c>
      <c r="Z293">
        <f t="shared" si="178"/>
        <v>362.40863115306809</v>
      </c>
      <c r="AA293">
        <f t="shared" si="178"/>
        <v>354.60915032679736</v>
      </c>
      <c r="AB293">
        <f t="shared" si="178"/>
        <v>328.57934508816123</v>
      </c>
      <c r="AC293">
        <f t="shared" si="178"/>
        <v>333.67798665858095</v>
      </c>
      <c r="AD293">
        <f t="shared" si="178"/>
        <v>325.67231308411215</v>
      </c>
      <c r="AE293">
        <f t="shared" si="178"/>
        <v>339.37611607142856</v>
      </c>
      <c r="AF293">
        <f t="shared" si="178"/>
        <v>342.36053333333331</v>
      </c>
      <c r="AG293">
        <f t="shared" si="178"/>
        <v>322.88067312595615</v>
      </c>
      <c r="AH293">
        <f t="shared" si="178"/>
        <v>389.63116756228629</v>
      </c>
      <c r="AI293">
        <f t="shared" si="178"/>
        <v>376.45850914205346</v>
      </c>
      <c r="AJ293">
        <f t="shared" si="178"/>
        <v>337.96343115124154</v>
      </c>
      <c r="AK293">
        <f t="shared" si="178"/>
        <v>344.94914511179309</v>
      </c>
      <c r="AL293">
        <f t="shared" si="178"/>
        <v>281.5774526678141</v>
      </c>
      <c r="AM293">
        <f t="shared" ref="AM293:BC293" si="179">AM112*1000/AM172</f>
        <v>370.75042229729729</v>
      </c>
      <c r="AN293">
        <f t="shared" si="179"/>
        <v>324.93973399833749</v>
      </c>
      <c r="AO293">
        <f t="shared" si="179"/>
        <v>283.7235606369947</v>
      </c>
      <c r="AP293">
        <f t="shared" si="179"/>
        <v>334.08646917534026</v>
      </c>
      <c r="AQ293">
        <f t="shared" si="179"/>
        <v>315.08045525902668</v>
      </c>
      <c r="AR293">
        <f t="shared" si="179"/>
        <v>298.9957610789981</v>
      </c>
      <c r="AS293">
        <f t="shared" si="179"/>
        <v>349.9042029534267</v>
      </c>
      <c r="AT293">
        <f t="shared" si="179"/>
        <v>328.2662942271881</v>
      </c>
      <c r="AU293">
        <f t="shared" si="179"/>
        <v>323.43229357798162</v>
      </c>
      <c r="AV293">
        <f t="shared" si="179"/>
        <v>325.47791455467052</v>
      </c>
      <c r="AW293">
        <f t="shared" si="179"/>
        <v>370.07469621157969</v>
      </c>
      <c r="AX293">
        <f t="shared" si="179"/>
        <v>376.66830985915493</v>
      </c>
      <c r="AY293">
        <f t="shared" si="179"/>
        <v>386.72191400832179</v>
      </c>
      <c r="AZ293">
        <f t="shared" si="179"/>
        <v>391.44971019434024</v>
      </c>
      <c r="BA293">
        <f t="shared" si="179"/>
        <v>385.60427093760427</v>
      </c>
      <c r="BB293">
        <f t="shared" si="179"/>
        <v>382.08550913838121</v>
      </c>
      <c r="BC293">
        <f t="shared" si="179"/>
        <v>418.23844437360538</v>
      </c>
      <c r="BD293">
        <f t="shared" si="123"/>
        <v>-3.7749353061722335E-2</v>
      </c>
    </row>
    <row r="294" spans="1:56" x14ac:dyDescent="0.2">
      <c r="A294">
        <f t="shared" ref="A294:A299" si="180">A113</f>
        <v>2</v>
      </c>
      <c r="B294" t="str">
        <f t="shared" si="163"/>
        <v>Eastern&amp;Central A</v>
      </c>
      <c r="C294">
        <f t="shared" si="163"/>
        <v>0</v>
      </c>
      <c r="D294" t="str">
        <f t="shared" si="163"/>
        <v>Eastern&amp;Central A</v>
      </c>
      <c r="F294" s="72" t="s">
        <v>604</v>
      </c>
      <c r="G294">
        <f t="shared" ref="G294:AL294" si="181">G113*1000/G173</f>
        <v>462.13799359778716</v>
      </c>
      <c r="H294">
        <f t="shared" si="181"/>
        <v>469.32806569198368</v>
      </c>
      <c r="I294">
        <f t="shared" si="181"/>
        <v>471.0833248116457</v>
      </c>
      <c r="J294">
        <f t="shared" si="181"/>
        <v>467.96053122707184</v>
      </c>
      <c r="K294">
        <f t="shared" si="181"/>
        <v>458.97864336880923</v>
      </c>
      <c r="L294">
        <f t="shared" si="181"/>
        <v>465.28888633110711</v>
      </c>
      <c r="M294">
        <f t="shared" si="181"/>
        <v>482.89876446885836</v>
      </c>
      <c r="N294">
        <f t="shared" si="181"/>
        <v>478.95450085104022</v>
      </c>
      <c r="O294">
        <f t="shared" si="181"/>
        <v>494.40176942663703</v>
      </c>
      <c r="P294">
        <f t="shared" si="181"/>
        <v>512.13094174233538</v>
      </c>
      <c r="Q294">
        <f t="shared" si="181"/>
        <v>499.29109723944242</v>
      </c>
      <c r="R294">
        <f t="shared" si="181"/>
        <v>495.95154461259887</v>
      </c>
      <c r="S294">
        <f t="shared" si="181"/>
        <v>491.22247578821845</v>
      </c>
      <c r="T294">
        <f t="shared" si="181"/>
        <v>495.56479113103848</v>
      </c>
      <c r="U294">
        <f t="shared" si="181"/>
        <v>498.81540939313288</v>
      </c>
      <c r="V294">
        <f t="shared" si="181"/>
        <v>493.64320681403996</v>
      </c>
      <c r="W294">
        <f t="shared" si="181"/>
        <v>498.07543043655079</v>
      </c>
      <c r="X294">
        <f t="shared" si="181"/>
        <v>491.49636293239405</v>
      </c>
      <c r="Y294">
        <f t="shared" si="181"/>
        <v>473.27006765209848</v>
      </c>
      <c r="Z294">
        <f t="shared" si="181"/>
        <v>471.83377995848275</v>
      </c>
      <c r="AA294">
        <f t="shared" si="181"/>
        <v>476.97531182162697</v>
      </c>
      <c r="AB294">
        <f t="shared" si="181"/>
        <v>474.80356822664515</v>
      </c>
      <c r="AC294">
        <f t="shared" si="181"/>
        <v>480.01095445253947</v>
      </c>
      <c r="AD294">
        <f t="shared" si="181"/>
        <v>450.43204553588168</v>
      </c>
      <c r="AE294">
        <f t="shared" si="181"/>
        <v>464.43541138033402</v>
      </c>
      <c r="AF294">
        <f t="shared" si="181"/>
        <v>464.96925806451611</v>
      </c>
      <c r="AG294">
        <f t="shared" si="181"/>
        <v>451.01228743828852</v>
      </c>
      <c r="AH294">
        <f t="shared" si="181"/>
        <v>458.27312191555473</v>
      </c>
      <c r="AI294">
        <f t="shared" si="181"/>
        <v>453.15322867298579</v>
      </c>
      <c r="AJ294">
        <f t="shared" si="181"/>
        <v>445.86673199412053</v>
      </c>
      <c r="AK294">
        <f t="shared" si="181"/>
        <v>452.26470175635484</v>
      </c>
      <c r="AL294">
        <f t="shared" si="181"/>
        <v>443.91395275676712</v>
      </c>
      <c r="AM294">
        <f t="shared" ref="AM294:BC294" si="182">AM113*1000/AM173</f>
        <v>422.33060750780396</v>
      </c>
      <c r="AN294">
        <f t="shared" si="182"/>
        <v>418.20181615048847</v>
      </c>
      <c r="AO294">
        <f t="shared" si="182"/>
        <v>415.67913355939066</v>
      </c>
      <c r="AP294">
        <f t="shared" si="182"/>
        <v>419.42082675611681</v>
      </c>
      <c r="AQ294">
        <f t="shared" si="182"/>
        <v>409.31524184138669</v>
      </c>
      <c r="AR294">
        <f t="shared" si="182"/>
        <v>411.48499818124213</v>
      </c>
      <c r="AS294">
        <f t="shared" si="182"/>
        <v>414.97704583962997</v>
      </c>
      <c r="AT294">
        <f t="shared" si="182"/>
        <v>404.5109194696098</v>
      </c>
      <c r="AU294">
        <f t="shared" si="182"/>
        <v>421.5591287664065</v>
      </c>
      <c r="AV294">
        <f t="shared" si="182"/>
        <v>430.01129510864365</v>
      </c>
      <c r="AW294">
        <f t="shared" si="182"/>
        <v>423.64411792173831</v>
      </c>
      <c r="AX294">
        <f t="shared" si="182"/>
        <v>426.90420704779035</v>
      </c>
      <c r="AY294">
        <f t="shared" si="182"/>
        <v>431.72333510606865</v>
      </c>
      <c r="AZ294">
        <f t="shared" si="182"/>
        <v>435.3648406489653</v>
      </c>
      <c r="BA294">
        <f t="shared" si="182"/>
        <v>429.70795918751531</v>
      </c>
      <c r="BB294">
        <f t="shared" si="182"/>
        <v>420.40430030427547</v>
      </c>
      <c r="BC294">
        <f t="shared" si="182"/>
        <v>424.41857708574662</v>
      </c>
      <c r="BD294">
        <f t="shared" si="123"/>
        <v>-0.37277820529449945</v>
      </c>
    </row>
    <row r="295" spans="1:56" x14ac:dyDescent="0.2">
      <c r="A295">
        <f t="shared" si="180"/>
        <v>1</v>
      </c>
      <c r="B295" t="str">
        <f t="shared" si="163"/>
        <v>Western A</v>
      </c>
      <c r="C295">
        <f t="shared" si="163"/>
        <v>0</v>
      </c>
      <c r="D295" t="str">
        <f t="shared" si="163"/>
        <v>Western A</v>
      </c>
      <c r="F295" s="72" t="s">
        <v>604</v>
      </c>
      <c r="G295">
        <f t="shared" ref="G295:AL295" si="183">G114*1000/G174</f>
        <v>580.26622622277375</v>
      </c>
      <c r="H295">
        <f t="shared" si="183"/>
        <v>595.0844545071003</v>
      </c>
      <c r="I295">
        <f t="shared" si="183"/>
        <v>613.01358309820887</v>
      </c>
      <c r="J295">
        <f t="shared" si="183"/>
        <v>628.90740626948252</v>
      </c>
      <c r="K295">
        <f t="shared" si="183"/>
        <v>628.36944571240031</v>
      </c>
      <c r="L295">
        <f t="shared" si="183"/>
        <v>621.56645971244859</v>
      </c>
      <c r="M295">
        <f t="shared" si="183"/>
        <v>638.33998326213054</v>
      </c>
      <c r="N295">
        <f t="shared" si="183"/>
        <v>638.53164344451454</v>
      </c>
      <c r="O295">
        <f t="shared" si="183"/>
        <v>670.15759453741157</v>
      </c>
      <c r="P295">
        <f t="shared" si="183"/>
        <v>692.71486818108895</v>
      </c>
      <c r="Q295">
        <f t="shared" si="183"/>
        <v>666.16237821412551</v>
      </c>
      <c r="R295">
        <f t="shared" si="183"/>
        <v>610.83736887162411</v>
      </c>
      <c r="S295">
        <f t="shared" si="183"/>
        <v>617.3050294351176</v>
      </c>
      <c r="T295">
        <f t="shared" si="183"/>
        <v>666.20706476428927</v>
      </c>
      <c r="U295">
        <f t="shared" si="183"/>
        <v>669.12494844436503</v>
      </c>
      <c r="V295">
        <f t="shared" si="183"/>
        <v>641.36145463402909</v>
      </c>
      <c r="W295">
        <f t="shared" si="183"/>
        <v>621.87971126807906</v>
      </c>
      <c r="X295">
        <f t="shared" si="183"/>
        <v>627.74588906555448</v>
      </c>
      <c r="Y295">
        <f t="shared" si="183"/>
        <v>632.96831002285217</v>
      </c>
      <c r="Z295">
        <f t="shared" si="183"/>
        <v>645.21663693854384</v>
      </c>
      <c r="AA295">
        <f t="shared" si="183"/>
        <v>653.77478844004474</v>
      </c>
      <c r="AB295">
        <f t="shared" si="183"/>
        <v>651.05495139016273</v>
      </c>
      <c r="AC295">
        <f t="shared" si="183"/>
        <v>638.38695438940658</v>
      </c>
      <c r="AD295">
        <f t="shared" si="183"/>
        <v>654.68512198848873</v>
      </c>
      <c r="AE295">
        <f t="shared" si="183"/>
        <v>688.70123574621994</v>
      </c>
      <c r="AF295">
        <f t="shared" si="183"/>
        <v>719.07920816609681</v>
      </c>
      <c r="AG295">
        <f t="shared" si="183"/>
        <v>710.31400648290321</v>
      </c>
      <c r="AH295">
        <f t="shared" si="183"/>
        <v>771.38022531160118</v>
      </c>
      <c r="AI295">
        <f t="shared" si="183"/>
        <v>803.15996324309037</v>
      </c>
      <c r="AJ295">
        <f t="shared" si="183"/>
        <v>813.14246676856101</v>
      </c>
      <c r="AK295">
        <f t="shared" si="183"/>
        <v>890.34916875427007</v>
      </c>
      <c r="AL295">
        <f t="shared" si="183"/>
        <v>909.83353111076281</v>
      </c>
      <c r="AM295">
        <f t="shared" ref="AM295:BC295" si="184">AM114*1000/AM174</f>
        <v>931.61246725803971</v>
      </c>
      <c r="AN295">
        <f t="shared" si="184"/>
        <v>949.22208028406874</v>
      </c>
      <c r="AO295">
        <f t="shared" si="184"/>
        <v>971.87830755464654</v>
      </c>
      <c r="AP295">
        <f t="shared" si="184"/>
        <v>1011.4701625589931</v>
      </c>
      <c r="AQ295">
        <f t="shared" si="184"/>
        <v>1022.7843833918612</v>
      </c>
      <c r="AR295">
        <f t="shared" si="184"/>
        <v>1068.6073703274119</v>
      </c>
      <c r="AS295">
        <f t="shared" si="184"/>
        <v>1092.1170172237482</v>
      </c>
      <c r="AT295">
        <f t="shared" si="184"/>
        <v>1081.4262567511425</v>
      </c>
      <c r="AU295">
        <f t="shared" si="184"/>
        <v>1088.567039868924</v>
      </c>
      <c r="AV295">
        <f t="shared" si="184"/>
        <v>1109.5855178382537</v>
      </c>
      <c r="AW295">
        <f t="shared" si="184"/>
        <v>1152.2964787931624</v>
      </c>
      <c r="AX295">
        <f t="shared" si="184"/>
        <v>1179.7786617364184</v>
      </c>
      <c r="AY295">
        <f t="shared" si="184"/>
        <v>1221.8134963001141</v>
      </c>
      <c r="AZ295">
        <f t="shared" si="184"/>
        <v>1246.9436762837961</v>
      </c>
      <c r="BA295">
        <f t="shared" si="184"/>
        <v>1175.6298137090141</v>
      </c>
      <c r="BB295">
        <f t="shared" si="184"/>
        <v>1263.7676195170034</v>
      </c>
      <c r="BC295">
        <f t="shared" si="184"/>
        <v>1165.1183553953842</v>
      </c>
      <c r="BD295">
        <f t="shared" si="123"/>
        <v>1.7028515911573949</v>
      </c>
    </row>
    <row r="296" spans="1:56" x14ac:dyDescent="0.2">
      <c r="A296">
        <f t="shared" si="180"/>
        <v>3</v>
      </c>
      <c r="B296" t="str">
        <f t="shared" si="163"/>
        <v>Southern A</v>
      </c>
      <c r="C296">
        <f t="shared" si="163"/>
        <v>0</v>
      </c>
      <c r="D296" t="str">
        <f t="shared" si="163"/>
        <v>Southern A</v>
      </c>
      <c r="F296" s="72" t="s">
        <v>604</v>
      </c>
      <c r="G296">
        <f t="shared" ref="G296:AL296" si="185">G115*1000/G175</f>
        <v>743.19092132417734</v>
      </c>
      <c r="H296">
        <f t="shared" si="185"/>
        <v>746.17540079459559</v>
      </c>
      <c r="I296">
        <f t="shared" si="185"/>
        <v>761.76621959180648</v>
      </c>
      <c r="J296">
        <f t="shared" si="185"/>
        <v>754.79383600547499</v>
      </c>
      <c r="K296">
        <f t="shared" si="185"/>
        <v>768.37791538805584</v>
      </c>
      <c r="L296">
        <f t="shared" si="185"/>
        <v>789.21444149450576</v>
      </c>
      <c r="M296">
        <f t="shared" si="185"/>
        <v>877.27337666531457</v>
      </c>
      <c r="N296">
        <f t="shared" si="185"/>
        <v>805.09845873120014</v>
      </c>
      <c r="O296">
        <f t="shared" si="185"/>
        <v>848.26131229348812</v>
      </c>
      <c r="P296">
        <f t="shared" si="185"/>
        <v>821.9746693360064</v>
      </c>
      <c r="Q296">
        <f t="shared" si="185"/>
        <v>897.84464592632344</v>
      </c>
      <c r="R296">
        <f t="shared" si="185"/>
        <v>942.88208609364256</v>
      </c>
      <c r="S296">
        <f t="shared" si="185"/>
        <v>854.25355082203805</v>
      </c>
      <c r="T296">
        <f t="shared" si="185"/>
        <v>943.33947088910475</v>
      </c>
      <c r="U296">
        <f t="shared" si="185"/>
        <v>887.42092699544844</v>
      </c>
      <c r="V296">
        <f t="shared" si="185"/>
        <v>879.94796658704468</v>
      </c>
      <c r="W296">
        <f t="shared" si="185"/>
        <v>888.95145731918342</v>
      </c>
      <c r="X296">
        <f t="shared" si="185"/>
        <v>896.50778782699649</v>
      </c>
      <c r="Y296">
        <f t="shared" si="185"/>
        <v>867.68852232738095</v>
      </c>
      <c r="Z296">
        <f t="shared" si="185"/>
        <v>876.22899526302672</v>
      </c>
      <c r="AA296">
        <f t="shared" si="185"/>
        <v>914.72458916615949</v>
      </c>
      <c r="AB296">
        <f t="shared" si="185"/>
        <v>843.53039035113773</v>
      </c>
      <c r="AC296">
        <f t="shared" si="185"/>
        <v>749.37967262595771</v>
      </c>
      <c r="AD296">
        <f t="shared" si="185"/>
        <v>784.39204286365714</v>
      </c>
      <c r="AE296">
        <f t="shared" si="185"/>
        <v>817.22534027894471</v>
      </c>
      <c r="AF296">
        <f t="shared" si="185"/>
        <v>804.4500993596821</v>
      </c>
      <c r="AG296">
        <f t="shared" si="185"/>
        <v>805.56769130150428</v>
      </c>
      <c r="AH296">
        <f t="shared" si="185"/>
        <v>824.93855524684761</v>
      </c>
      <c r="AI296">
        <f t="shared" si="185"/>
        <v>831.36151954371826</v>
      </c>
      <c r="AJ296">
        <f t="shared" si="185"/>
        <v>808.23076529568243</v>
      </c>
      <c r="AK296">
        <f t="shared" si="185"/>
        <v>800.99855028994205</v>
      </c>
      <c r="AL296">
        <f t="shared" si="185"/>
        <v>677.86507200390531</v>
      </c>
      <c r="AM296">
        <f t="shared" ref="AM296:BC296" si="186">AM115*1000/AM175</f>
        <v>756.92047296653004</v>
      </c>
      <c r="AN296">
        <f t="shared" si="186"/>
        <v>757.57794234083178</v>
      </c>
      <c r="AO296">
        <f t="shared" si="186"/>
        <v>695.35883856829798</v>
      </c>
      <c r="AP296">
        <f t="shared" si="186"/>
        <v>787.25481328915555</v>
      </c>
      <c r="AQ296">
        <f t="shared" si="186"/>
        <v>778.82419127988749</v>
      </c>
      <c r="AR296">
        <f t="shared" si="186"/>
        <v>763.52233706698962</v>
      </c>
      <c r="AS296">
        <f t="shared" si="186"/>
        <v>785.50815830954718</v>
      </c>
      <c r="AT296">
        <f t="shared" si="186"/>
        <v>835.18784831342975</v>
      </c>
      <c r="AU296">
        <f t="shared" si="186"/>
        <v>809.32836621811282</v>
      </c>
      <c r="AV296">
        <f t="shared" si="186"/>
        <v>799.61141580337198</v>
      </c>
      <c r="AW296">
        <f t="shared" si="186"/>
        <v>806.02993916106311</v>
      </c>
      <c r="AX296">
        <f t="shared" si="186"/>
        <v>816.30759219088941</v>
      </c>
      <c r="AY296">
        <f t="shared" si="186"/>
        <v>824.6553599875665</v>
      </c>
      <c r="AZ296">
        <f t="shared" si="186"/>
        <v>826.95338334353949</v>
      </c>
      <c r="BA296">
        <f t="shared" si="186"/>
        <v>830.51567787051658</v>
      </c>
      <c r="BB296">
        <f t="shared" si="186"/>
        <v>869.96272213396389</v>
      </c>
      <c r="BC296">
        <f t="shared" si="186"/>
        <v>866.39534293279166</v>
      </c>
      <c r="BD296">
        <f t="shared" si="123"/>
        <v>-5.0746339744445201E-2</v>
      </c>
    </row>
    <row r="297" spans="1:56" x14ac:dyDescent="0.2">
      <c r="A297">
        <f t="shared" si="180"/>
        <v>0</v>
      </c>
      <c r="B297" t="str">
        <f t="shared" si="163"/>
        <v>SSA</v>
      </c>
      <c r="C297">
        <f t="shared" si="163"/>
        <v>0</v>
      </c>
      <c r="D297" t="str">
        <f t="shared" si="163"/>
        <v>SSA</v>
      </c>
      <c r="F297" s="72" t="s">
        <v>604</v>
      </c>
      <c r="G297">
        <f t="shared" ref="G297:AL299" si="187">G116*1000/G176</f>
        <v>552.44516308788332</v>
      </c>
      <c r="H297">
        <f t="shared" si="187"/>
        <v>561.6364143351351</v>
      </c>
      <c r="I297">
        <f t="shared" si="187"/>
        <v>571.50639456105171</v>
      </c>
      <c r="J297">
        <f t="shared" si="187"/>
        <v>574.73238857894717</v>
      </c>
      <c r="K297">
        <f t="shared" si="187"/>
        <v>572.21204236372307</v>
      </c>
      <c r="L297">
        <f t="shared" si="187"/>
        <v>575.48420539397409</v>
      </c>
      <c r="M297">
        <f t="shared" si="187"/>
        <v>603.44170435154604</v>
      </c>
      <c r="N297">
        <f t="shared" si="187"/>
        <v>590.02903597345005</v>
      </c>
      <c r="O297">
        <f t="shared" si="187"/>
        <v>615.52345578521408</v>
      </c>
      <c r="P297">
        <f t="shared" si="187"/>
        <v>627.91059231923543</v>
      </c>
      <c r="Q297">
        <f t="shared" si="187"/>
        <v>622.9812686553139</v>
      </c>
      <c r="R297">
        <f t="shared" si="187"/>
        <v>607.20255553004722</v>
      </c>
      <c r="S297">
        <f t="shared" si="187"/>
        <v>593.26484327970604</v>
      </c>
      <c r="T297">
        <f t="shared" si="187"/>
        <v>626.3903802555451</v>
      </c>
      <c r="U297">
        <f t="shared" si="187"/>
        <v>619.88168519471265</v>
      </c>
      <c r="V297">
        <f t="shared" si="187"/>
        <v>605.67553327207418</v>
      </c>
      <c r="W297">
        <f t="shared" si="187"/>
        <v>601.78014552170373</v>
      </c>
      <c r="X297">
        <f t="shared" si="187"/>
        <v>601.31909415753694</v>
      </c>
      <c r="Y297">
        <f t="shared" si="187"/>
        <v>589.24615445263214</v>
      </c>
      <c r="Z297">
        <f t="shared" si="187"/>
        <v>593.52480289712923</v>
      </c>
      <c r="AA297">
        <f t="shared" si="187"/>
        <v>604.65365520550722</v>
      </c>
      <c r="AB297">
        <f t="shared" si="187"/>
        <v>591.55814268431413</v>
      </c>
      <c r="AC297">
        <f t="shared" si="187"/>
        <v>575.2031606098617</v>
      </c>
      <c r="AD297">
        <f t="shared" si="187"/>
        <v>570.60968577093922</v>
      </c>
      <c r="AE297">
        <f t="shared" si="187"/>
        <v>593.51952290529312</v>
      </c>
      <c r="AF297">
        <f t="shared" si="187"/>
        <v>601.14698949185743</v>
      </c>
      <c r="AG297">
        <f t="shared" si="187"/>
        <v>590.19263053643328</v>
      </c>
      <c r="AH297">
        <f t="shared" si="187"/>
        <v>616.30036165217939</v>
      </c>
      <c r="AI297">
        <f t="shared" si="187"/>
        <v>624.24048593033342</v>
      </c>
      <c r="AJ297">
        <f t="shared" si="187"/>
        <v>619.51567466925007</v>
      </c>
      <c r="AK297">
        <f t="shared" si="187"/>
        <v>646.1459784908061</v>
      </c>
      <c r="AL297">
        <f t="shared" si="187"/>
        <v>629.08710463694945</v>
      </c>
      <c r="AM297">
        <f t="shared" ref="AM297:BC299" si="188">AM116*1000/AM176</f>
        <v>635.63973911874768</v>
      </c>
      <c r="AN297">
        <f t="shared" si="188"/>
        <v>638.15470881472413</v>
      </c>
      <c r="AO297">
        <f t="shared" si="188"/>
        <v>633.64922436062159</v>
      </c>
      <c r="AP297">
        <f t="shared" si="188"/>
        <v>660.59805952467616</v>
      </c>
      <c r="AQ297">
        <f t="shared" si="188"/>
        <v>656.2779351242749</v>
      </c>
      <c r="AR297">
        <f t="shared" si="188"/>
        <v>668.22117735206905</v>
      </c>
      <c r="AS297">
        <f t="shared" si="188"/>
        <v>679.25871532228962</v>
      </c>
      <c r="AT297">
        <f t="shared" si="188"/>
        <v>675.93087335525308</v>
      </c>
      <c r="AU297">
        <f t="shared" si="188"/>
        <v>682.22588592682951</v>
      </c>
      <c r="AV297">
        <f t="shared" si="188"/>
        <v>690.40740067864954</v>
      </c>
      <c r="AW297">
        <f t="shared" si="188"/>
        <v>699.32682820369973</v>
      </c>
      <c r="AX297">
        <f t="shared" si="188"/>
        <v>709.08627252537178</v>
      </c>
      <c r="AY297">
        <f t="shared" si="188"/>
        <v>723.7664935765772</v>
      </c>
      <c r="AZ297">
        <f t="shared" si="188"/>
        <v>732.3780116086773</v>
      </c>
      <c r="BA297">
        <f t="shared" si="188"/>
        <v>707.19890980749472</v>
      </c>
      <c r="BB297">
        <f t="shared" si="188"/>
        <v>732.25279505039919</v>
      </c>
      <c r="BC297">
        <f t="shared" si="188"/>
        <v>703.77769132977369</v>
      </c>
      <c r="BD297">
        <f t="shared" si="123"/>
        <v>0.46278685503309269</v>
      </c>
    </row>
    <row r="298" spans="1:56" x14ac:dyDescent="0.2">
      <c r="A298">
        <f t="shared" si="180"/>
        <v>0</v>
      </c>
      <c r="B298" t="str">
        <f t="shared" si="163"/>
        <v>Southern A - SA</v>
      </c>
      <c r="C298">
        <f t="shared" si="163"/>
        <v>0</v>
      </c>
      <c r="D298" t="str">
        <f t="shared" si="163"/>
        <v>Southern A - SA</v>
      </c>
      <c r="F298" s="72" t="s">
        <v>604</v>
      </c>
      <c r="G298">
        <f t="shared" si="187"/>
        <v>406.99635819637035</v>
      </c>
      <c r="H298">
        <f t="shared" si="187"/>
        <v>411.45097922528942</v>
      </c>
      <c r="I298">
        <f t="shared" si="187"/>
        <v>410.42557368864874</v>
      </c>
      <c r="J298">
        <f t="shared" si="187"/>
        <v>426.09569771886908</v>
      </c>
      <c r="K298">
        <f t="shared" si="187"/>
        <v>424.97247711692125</v>
      </c>
      <c r="L298">
        <f t="shared" si="187"/>
        <v>433.29586833255468</v>
      </c>
      <c r="M298">
        <f t="shared" si="187"/>
        <v>451.98537293833704</v>
      </c>
      <c r="N298">
        <f t="shared" si="187"/>
        <v>437.6182008580663</v>
      </c>
      <c r="O298">
        <f t="shared" si="187"/>
        <v>467.56551105980429</v>
      </c>
      <c r="P298">
        <f t="shared" si="187"/>
        <v>454.82751799480235</v>
      </c>
      <c r="Q298">
        <f t="shared" si="187"/>
        <v>491.29594699110339</v>
      </c>
      <c r="R298">
        <f t="shared" si="187"/>
        <v>510.13884902417163</v>
      </c>
      <c r="S298">
        <f t="shared" si="187"/>
        <v>490.74930733894291</v>
      </c>
      <c r="T298">
        <f t="shared" si="187"/>
        <v>500.61826605796301</v>
      </c>
      <c r="U298">
        <f t="shared" si="187"/>
        <v>455.9706067481402</v>
      </c>
      <c r="V298">
        <f t="shared" si="187"/>
        <v>455.76553878831857</v>
      </c>
      <c r="W298">
        <f t="shared" si="187"/>
        <v>440.74983304180182</v>
      </c>
      <c r="X298">
        <f t="shared" si="187"/>
        <v>426.74510735124585</v>
      </c>
      <c r="Y298">
        <f t="shared" si="187"/>
        <v>405.53668200608081</v>
      </c>
      <c r="Z298">
        <f t="shared" si="187"/>
        <v>399.22011358913977</v>
      </c>
      <c r="AA298">
        <f t="shared" si="187"/>
        <v>405.67537464560553</v>
      </c>
      <c r="AB298">
        <f t="shared" si="187"/>
        <v>385.4397158455568</v>
      </c>
      <c r="AC298">
        <f t="shared" si="187"/>
        <v>354.40723633564278</v>
      </c>
      <c r="AD298">
        <f t="shared" si="187"/>
        <v>363.6340588827378</v>
      </c>
      <c r="AE298">
        <f t="shared" si="187"/>
        <v>381.59427089764171</v>
      </c>
      <c r="AF298">
        <f t="shared" si="187"/>
        <v>381.09510506498236</v>
      </c>
      <c r="AG298">
        <f t="shared" si="187"/>
        <v>363.30137068294727</v>
      </c>
      <c r="AH298">
        <f t="shared" si="187"/>
        <v>386.72400070228827</v>
      </c>
      <c r="AI298">
        <f t="shared" si="187"/>
        <v>375.75736092847751</v>
      </c>
      <c r="AJ298">
        <f t="shared" si="187"/>
        <v>366.81387309021972</v>
      </c>
      <c r="AK298">
        <f t="shared" si="187"/>
        <v>361.3411598456438</v>
      </c>
      <c r="AL298">
        <f t="shared" si="187"/>
        <v>307.78418599724603</v>
      </c>
      <c r="AM298">
        <f t="shared" si="188"/>
        <v>350.8252206679399</v>
      </c>
      <c r="AN298">
        <f t="shared" si="188"/>
        <v>336.90445763735158</v>
      </c>
      <c r="AO298">
        <f t="shared" si="188"/>
        <v>338.40944881889766</v>
      </c>
      <c r="AP298">
        <f t="shared" si="188"/>
        <v>380.64307040354424</v>
      </c>
      <c r="AQ298">
        <f t="shared" si="188"/>
        <v>371.44468024900959</v>
      </c>
      <c r="AR298">
        <f t="shared" si="188"/>
        <v>384.24490646416001</v>
      </c>
      <c r="AS298">
        <f t="shared" si="188"/>
        <v>388.10606819319889</v>
      </c>
      <c r="AT298">
        <f t="shared" si="188"/>
        <v>405.67998034222398</v>
      </c>
      <c r="AU298">
        <f t="shared" si="188"/>
        <v>415.26664617006327</v>
      </c>
      <c r="AV298">
        <f t="shared" si="188"/>
        <v>380.8823224915883</v>
      </c>
      <c r="AW298">
        <f t="shared" si="188"/>
        <v>397.77701900237531</v>
      </c>
      <c r="AX298">
        <f t="shared" si="188"/>
        <v>403.03015012510423</v>
      </c>
      <c r="AY298">
        <f t="shared" si="188"/>
        <v>395.8621495327103</v>
      </c>
      <c r="AZ298">
        <f t="shared" si="188"/>
        <v>418.07791475304168</v>
      </c>
      <c r="BA298">
        <f t="shared" si="188"/>
        <v>425.48040455120099</v>
      </c>
      <c r="BB298">
        <f t="shared" si="188"/>
        <v>422.45597179715645</v>
      </c>
      <c r="BC298">
        <f t="shared" si="188"/>
        <v>437.30645161290323</v>
      </c>
      <c r="BD298">
        <f t="shared" si="123"/>
        <v>-0.33428582575971699</v>
      </c>
    </row>
    <row r="299" spans="1:56" x14ac:dyDescent="0.2">
      <c r="A299">
        <f t="shared" si="180"/>
        <v>0</v>
      </c>
      <c r="B299" t="str">
        <f t="shared" si="163"/>
        <v>Ethiopia + Eritrea</v>
      </c>
      <c r="C299">
        <f t="shared" si="163"/>
        <v>0</v>
      </c>
      <c r="D299" t="str">
        <f t="shared" si="163"/>
        <v>Ethiopia + Eritrea</v>
      </c>
      <c r="F299" s="72" t="s">
        <v>604</v>
      </c>
      <c r="G299">
        <f t="shared" si="187"/>
        <v>334.96128248393734</v>
      </c>
      <c r="H299">
        <f t="shared" si="187"/>
        <v>335.78699499294351</v>
      </c>
      <c r="I299">
        <f t="shared" si="187"/>
        <v>332.371639129757</v>
      </c>
      <c r="J299">
        <f t="shared" si="187"/>
        <v>335.85304961304314</v>
      </c>
      <c r="K299">
        <f t="shared" si="187"/>
        <v>332.33029674660025</v>
      </c>
      <c r="L299">
        <f t="shared" si="187"/>
        <v>333.1637867753364</v>
      </c>
      <c r="M299">
        <f t="shared" si="187"/>
        <v>334.47736024290373</v>
      </c>
      <c r="N299">
        <f t="shared" si="187"/>
        <v>332.85858732910566</v>
      </c>
      <c r="O299">
        <f t="shared" si="187"/>
        <v>336.28099325475711</v>
      </c>
      <c r="P299">
        <f t="shared" si="187"/>
        <v>338.446519866279</v>
      </c>
      <c r="Q299">
        <f t="shared" si="187"/>
        <v>321.71306755964099</v>
      </c>
      <c r="R299">
        <f t="shared" si="187"/>
        <v>313.94822225123113</v>
      </c>
      <c r="S299">
        <f t="shared" si="187"/>
        <v>298.89219151919889</v>
      </c>
      <c r="T299">
        <f t="shared" si="187"/>
        <v>289.15312869645373</v>
      </c>
      <c r="U299">
        <f t="shared" si="187"/>
        <v>274.40977420639098</v>
      </c>
      <c r="V299">
        <f t="shared" si="187"/>
        <v>286.30156307382572</v>
      </c>
      <c r="W299">
        <f t="shared" si="187"/>
        <v>288.45875178817272</v>
      </c>
      <c r="X299">
        <f t="shared" si="187"/>
        <v>283.62234217678457</v>
      </c>
      <c r="Y299">
        <f t="shared" si="187"/>
        <v>306.23183695255091</v>
      </c>
      <c r="Z299">
        <f t="shared" si="187"/>
        <v>328.54309756652265</v>
      </c>
      <c r="AA299">
        <f t="shared" si="187"/>
        <v>314.5187606805855</v>
      </c>
      <c r="AB299">
        <f t="shared" si="187"/>
        <v>306.87957925281103</v>
      </c>
      <c r="AC299">
        <f t="shared" si="187"/>
        <v>318.78041375414813</v>
      </c>
      <c r="AD299">
        <f t="shared" si="187"/>
        <v>280.79388946103671</v>
      </c>
      <c r="AE299">
        <f t="shared" si="187"/>
        <v>259.17276759118289</v>
      </c>
      <c r="AF299">
        <f t="shared" si="187"/>
        <v>278.71522502393873</v>
      </c>
      <c r="AG299">
        <f t="shared" si="187"/>
        <v>259.07732561718893</v>
      </c>
      <c r="AH299">
        <f t="shared" si="187"/>
        <v>258.27483817328817</v>
      </c>
      <c r="AI299">
        <f t="shared" si="187"/>
        <v>255.00842262075287</v>
      </c>
      <c r="AJ299">
        <f t="shared" si="187"/>
        <v>254.73316377308416</v>
      </c>
      <c r="AK299">
        <f t="shared" si="187"/>
        <v>255.8761411563718</v>
      </c>
      <c r="AL299">
        <f t="shared" si="187"/>
        <v>234.55892516375263</v>
      </c>
      <c r="AM299">
        <f t="shared" si="188"/>
        <v>205.67437571649305</v>
      </c>
      <c r="AN299">
        <f t="shared" si="188"/>
        <v>203.75918249301071</v>
      </c>
      <c r="AO299">
        <f t="shared" si="188"/>
        <v>216.3932929669306</v>
      </c>
      <c r="AP299">
        <f t="shared" si="188"/>
        <v>240.245043258832</v>
      </c>
      <c r="AQ299">
        <f t="shared" si="188"/>
        <v>235.8000349207735</v>
      </c>
      <c r="AR299">
        <f t="shared" si="188"/>
        <v>220.75159801887992</v>
      </c>
      <c r="AS299">
        <f t="shared" si="188"/>
        <v>226.77382517252713</v>
      </c>
      <c r="AT299">
        <f t="shared" si="188"/>
        <v>225.02227614463581</v>
      </c>
      <c r="AU299">
        <f t="shared" si="188"/>
        <v>238.97198890344455</v>
      </c>
      <c r="AV299">
        <f t="shared" si="188"/>
        <v>235.62788439997013</v>
      </c>
      <c r="AW299">
        <f t="shared" si="188"/>
        <v>236.07660837768364</v>
      </c>
      <c r="AX299">
        <f t="shared" si="188"/>
        <v>244.27428591504761</v>
      </c>
      <c r="AY299">
        <f t="shared" si="188"/>
        <v>262.37497440797108</v>
      </c>
      <c r="AZ299">
        <f t="shared" si="188"/>
        <v>262.27293685265619</v>
      </c>
      <c r="BA299">
        <f t="shared" si="188"/>
        <v>256.69020345912969</v>
      </c>
      <c r="BB299">
        <f t="shared" si="188"/>
        <v>260.4338984122968</v>
      </c>
      <c r="BC299">
        <f t="shared" si="188"/>
        <v>281.39302131860671</v>
      </c>
      <c r="BD299">
        <f t="shared" si="123"/>
        <v>-0.84557851970316067</v>
      </c>
    </row>
    <row r="303" spans="1:56" ht="15" x14ac:dyDescent="0.25">
      <c r="A303" s="7" t="s">
        <v>194</v>
      </c>
    </row>
    <row r="304" spans="1:56" x14ac:dyDescent="0.2">
      <c r="A304">
        <f>VLOOKUP(C304,SelectCntr!$A$2:$C$52,3,0)</f>
        <v>3</v>
      </c>
      <c r="B304" t="str">
        <f t="shared" ref="B304:D323" si="189">B182</f>
        <v>Angola</v>
      </c>
      <c r="C304">
        <f t="shared" si="189"/>
        <v>7</v>
      </c>
      <c r="D304" t="str">
        <f t="shared" si="189"/>
        <v>Angola</v>
      </c>
      <c r="F304" s="72" t="s">
        <v>603</v>
      </c>
      <c r="G304">
        <f>IF(ISERROR(LN(G182)),0,LN(G182))</f>
        <v>2.7314317990765415</v>
      </c>
      <c r="H304">
        <f t="shared" ref="H304:BC309" si="190">IF(ISERROR(LN(H182)),0,LN(H182))</f>
        <v>2.7840300308902899</v>
      </c>
      <c r="I304">
        <f t="shared" si="190"/>
        <v>2.767136690561713</v>
      </c>
      <c r="J304">
        <f t="shared" si="190"/>
        <v>2.8371885089486102</v>
      </c>
      <c r="K304">
        <f t="shared" si="190"/>
        <v>2.8714864127602744</v>
      </c>
      <c r="L304">
        <f t="shared" si="190"/>
        <v>2.9072967087711481</v>
      </c>
      <c r="M304">
        <f t="shared" si="190"/>
        <v>2.9312670205311275</v>
      </c>
      <c r="N304">
        <f t="shared" si="190"/>
        <v>2.9101237110727598</v>
      </c>
      <c r="O304">
        <f t="shared" si="190"/>
        <v>2.9743303791030864</v>
      </c>
      <c r="P304">
        <f t="shared" si="190"/>
        <v>3.0044920889381839</v>
      </c>
      <c r="Q304">
        <f t="shared" si="190"/>
        <v>3.0260420999374631</v>
      </c>
      <c r="R304">
        <f t="shared" si="190"/>
        <v>2.9897614776076122</v>
      </c>
      <c r="S304">
        <f t="shared" si="190"/>
        <v>3.0148321849728248</v>
      </c>
      <c r="T304">
        <f t="shared" si="190"/>
        <v>3.0270582308698679</v>
      </c>
      <c r="U304">
        <f t="shared" si="190"/>
        <v>2.9238842297579195</v>
      </c>
      <c r="V304">
        <f t="shared" si="190"/>
        <v>2.7726683640535703</v>
      </c>
      <c r="W304">
        <f t="shared" si="190"/>
        <v>2.7375249017798113</v>
      </c>
      <c r="X304">
        <f t="shared" si="190"/>
        <v>2.7145657449746547</v>
      </c>
      <c r="Y304">
        <f t="shared" si="190"/>
        <v>2.6614350509802751</v>
      </c>
      <c r="Z304">
        <f t="shared" si="190"/>
        <v>2.6726171555124831</v>
      </c>
      <c r="AA304">
        <f t="shared" si="190"/>
        <v>2.6234293040733312</v>
      </c>
      <c r="AB304">
        <f t="shared" si="190"/>
        <v>2.639307637168478</v>
      </c>
      <c r="AC304">
        <f t="shared" si="190"/>
        <v>2.6476781807316825</v>
      </c>
      <c r="AD304">
        <f t="shared" si="190"/>
        <v>2.6589358070007458</v>
      </c>
      <c r="AE304">
        <f t="shared" si="190"/>
        <v>2.6694861995761396</v>
      </c>
      <c r="AF304">
        <f t="shared" si="190"/>
        <v>2.7029869354842848</v>
      </c>
      <c r="AG304">
        <f t="shared" si="190"/>
        <v>2.7089614442974401</v>
      </c>
      <c r="AH304">
        <f t="shared" si="190"/>
        <v>2.7116834317865814</v>
      </c>
      <c r="AI304">
        <f t="shared" si="190"/>
        <v>2.7080731479720122</v>
      </c>
      <c r="AJ304">
        <f t="shared" si="190"/>
        <v>2.705991543497674</v>
      </c>
      <c r="AK304">
        <f t="shared" si="190"/>
        <v>2.7496587345266592</v>
      </c>
      <c r="AL304">
        <f t="shared" si="190"/>
        <v>2.7964531146684339</v>
      </c>
      <c r="AM304">
        <f t="shared" si="190"/>
        <v>2.7933472537611501</v>
      </c>
      <c r="AN304">
        <f t="shared" si="190"/>
        <v>2.9163028161635598</v>
      </c>
      <c r="AO304">
        <f t="shared" si="190"/>
        <v>2.9167253598637748</v>
      </c>
      <c r="AP304">
        <f t="shared" si="190"/>
        <v>2.9536440496374925</v>
      </c>
      <c r="AQ304">
        <f t="shared" si="190"/>
        <v>2.9591440678534755</v>
      </c>
      <c r="AR304">
        <f t="shared" si="190"/>
        <v>3.0916528551445013</v>
      </c>
      <c r="AS304">
        <f t="shared" si="190"/>
        <v>3.0504297310181863</v>
      </c>
      <c r="AT304">
        <f t="shared" si="190"/>
        <v>3.1724642146570949</v>
      </c>
      <c r="AU304">
        <f t="shared" si="190"/>
        <v>3.2889474375204961</v>
      </c>
      <c r="AV304">
        <f t="shared" si="190"/>
        <v>3.3863311936335898</v>
      </c>
      <c r="AW304">
        <f t="shared" si="190"/>
        <v>3.4252390032436169</v>
      </c>
      <c r="AX304">
        <f t="shared" si="190"/>
        <v>3.3930239273582079</v>
      </c>
      <c r="AY304">
        <f t="shared" si="190"/>
        <v>3.560723427013027</v>
      </c>
      <c r="AZ304">
        <f t="shared" si="190"/>
        <v>3.55543880280484</v>
      </c>
      <c r="BA304">
        <f t="shared" si="190"/>
        <v>3.6369489264453336</v>
      </c>
      <c r="BB304">
        <f t="shared" si="190"/>
        <v>3.6729877038506284</v>
      </c>
      <c r="BC304">
        <f t="shared" si="190"/>
        <v>3.8447094889170668</v>
      </c>
    </row>
    <row r="305" spans="1:55" x14ac:dyDescent="0.2">
      <c r="A305">
        <f>VLOOKUP(C305,SelectCntr!$A$2:$C$52,3,0)</f>
        <v>3</v>
      </c>
      <c r="B305" t="str">
        <f t="shared" si="189"/>
        <v>Botswana</v>
      </c>
      <c r="C305">
        <f t="shared" si="189"/>
        <v>20</v>
      </c>
      <c r="D305" t="str">
        <f t="shared" si="189"/>
        <v>Botswana</v>
      </c>
      <c r="F305" s="72" t="s">
        <v>603</v>
      </c>
      <c r="G305">
        <f t="shared" ref="G305:V360" si="191">IF(ISERROR(LN(G183)),0,LN(G183))</f>
        <v>1.6287875231272919</v>
      </c>
      <c r="H305">
        <f t="shared" si="191"/>
        <v>1.641166206290259</v>
      </c>
      <c r="I305">
        <f t="shared" si="191"/>
        <v>1.7348703853078911</v>
      </c>
      <c r="J305">
        <f t="shared" si="191"/>
        <v>1.8414045408118866</v>
      </c>
      <c r="K305">
        <f t="shared" si="191"/>
        <v>1.8290941901900175</v>
      </c>
      <c r="L305">
        <f t="shared" si="191"/>
        <v>1.8567742942565075</v>
      </c>
      <c r="M305">
        <f t="shared" si="191"/>
        <v>1.8863680047300901</v>
      </c>
      <c r="N305">
        <f t="shared" si="191"/>
        <v>1.8569306763620543</v>
      </c>
      <c r="O305">
        <f t="shared" si="191"/>
        <v>1.8746350879507254</v>
      </c>
      <c r="P305">
        <f t="shared" si="191"/>
        <v>1.9526124921685561</v>
      </c>
      <c r="Q305">
        <f t="shared" si="191"/>
        <v>2.0374049394296514</v>
      </c>
      <c r="R305">
        <f t="shared" si="191"/>
        <v>2.033974392884748</v>
      </c>
      <c r="S305">
        <f t="shared" si="191"/>
        <v>1.9813716615166208</v>
      </c>
      <c r="T305">
        <f t="shared" si="191"/>
        <v>2.0124011280736922</v>
      </c>
      <c r="U305">
        <f t="shared" si="191"/>
        <v>1.981653708519556</v>
      </c>
      <c r="V305">
        <f t="shared" si="191"/>
        <v>2.090372122209796</v>
      </c>
      <c r="W305">
        <f t="shared" si="190"/>
        <v>2.0450233227677281</v>
      </c>
      <c r="X305">
        <f t="shared" si="190"/>
        <v>1.8571144365420365</v>
      </c>
      <c r="Y305">
        <f t="shared" si="190"/>
        <v>2.0892473858659395</v>
      </c>
      <c r="Z305">
        <f t="shared" si="190"/>
        <v>1.8418031234793721</v>
      </c>
      <c r="AA305">
        <f t="shared" si="190"/>
        <v>2.0576742369806187</v>
      </c>
      <c r="AB305">
        <f t="shared" si="190"/>
        <v>2.1053419992103852</v>
      </c>
      <c r="AC305">
        <f t="shared" si="190"/>
        <v>2.0358906901571232</v>
      </c>
      <c r="AD305">
        <f t="shared" si="190"/>
        <v>2.1301012812848157</v>
      </c>
      <c r="AE305">
        <f t="shared" si="190"/>
        <v>2.1007453384126502</v>
      </c>
      <c r="AF305">
        <f t="shared" si="190"/>
        <v>2.0848572242815382</v>
      </c>
      <c r="AG305">
        <f t="shared" si="190"/>
        <v>1.9775035711153415</v>
      </c>
      <c r="AH305">
        <f t="shared" si="190"/>
        <v>2.0389734146839578</v>
      </c>
      <c r="AI305">
        <f t="shared" si="190"/>
        <v>2.072455340303978</v>
      </c>
      <c r="AJ305">
        <f t="shared" si="190"/>
        <v>2.143563431789115</v>
      </c>
      <c r="AK305">
        <f t="shared" si="190"/>
        <v>2.2122541538618319</v>
      </c>
      <c r="AL305">
        <f t="shared" si="190"/>
        <v>2.1829358048882899</v>
      </c>
      <c r="AM305">
        <f t="shared" si="190"/>
        <v>2.1790565384558183</v>
      </c>
      <c r="AN305">
        <f t="shared" si="190"/>
        <v>2.1016076664145906</v>
      </c>
      <c r="AO305">
        <f t="shared" si="190"/>
        <v>2.2700740659954004</v>
      </c>
      <c r="AP305">
        <f t="shared" si="190"/>
        <v>2.197340942694471</v>
      </c>
      <c r="AQ305">
        <f t="shared" si="190"/>
        <v>2.1308426176054414</v>
      </c>
      <c r="AR305">
        <f t="shared" si="190"/>
        <v>2.0823263112699473</v>
      </c>
      <c r="AS305">
        <f t="shared" si="190"/>
        <v>1.9713250971972012</v>
      </c>
      <c r="AT305">
        <f t="shared" si="190"/>
        <v>2.0608504067390183</v>
      </c>
      <c r="AU305">
        <f t="shared" si="190"/>
        <v>2.1473901184151565</v>
      </c>
      <c r="AV305">
        <f t="shared" si="190"/>
        <v>2.0816032337946204</v>
      </c>
      <c r="AW305">
        <f t="shared" si="190"/>
        <v>2.1065817479932196</v>
      </c>
      <c r="AX305">
        <f t="shared" si="190"/>
        <v>2.1852956346573795</v>
      </c>
      <c r="AY305">
        <f t="shared" si="190"/>
        <v>2.2076485809331259</v>
      </c>
      <c r="AZ305">
        <f t="shared" si="190"/>
        <v>2.1979135243805938</v>
      </c>
      <c r="BA305">
        <f t="shared" si="190"/>
        <v>2.2319212755216808</v>
      </c>
      <c r="BB305">
        <f t="shared" si="190"/>
        <v>2.3431159867350604</v>
      </c>
      <c r="BC305">
        <f t="shared" si="190"/>
        <v>2.343243737805631</v>
      </c>
    </row>
    <row r="306" spans="1:55" x14ac:dyDescent="0.2">
      <c r="A306">
        <f>VLOOKUP(C306,SelectCntr!$A$2:$C$52,3,0)</f>
        <v>2</v>
      </c>
      <c r="B306" t="str">
        <f t="shared" si="189"/>
        <v>Burundi</v>
      </c>
      <c r="C306">
        <f t="shared" si="189"/>
        <v>29</v>
      </c>
      <c r="D306" t="str">
        <f t="shared" si="189"/>
        <v>Burundi</v>
      </c>
      <c r="F306" s="72" t="s">
        <v>603</v>
      </c>
      <c r="G306">
        <f t="shared" si="191"/>
        <v>6.0765167808993468</v>
      </c>
      <c r="H306">
        <f t="shared" si="190"/>
        <v>6.0926373857562055</v>
      </c>
      <c r="I306">
        <f t="shared" si="190"/>
        <v>6.0814466165330563</v>
      </c>
      <c r="J306">
        <f t="shared" si="190"/>
        <v>6.1600619937201548</v>
      </c>
      <c r="K306">
        <f t="shared" si="190"/>
        <v>6.1474390093011442</v>
      </c>
      <c r="L306">
        <f t="shared" si="190"/>
        <v>6.1496905830835917</v>
      </c>
      <c r="M306">
        <f t="shared" si="190"/>
        <v>6.1770003679435064</v>
      </c>
      <c r="N306">
        <f t="shared" si="190"/>
        <v>6.1913282408773522</v>
      </c>
      <c r="O306">
        <f t="shared" si="190"/>
        <v>6.1969656678526466</v>
      </c>
      <c r="P306">
        <f t="shared" si="190"/>
        <v>6.1887014608294946</v>
      </c>
      <c r="Q306">
        <f t="shared" si="190"/>
        <v>6.1889217919389097</v>
      </c>
      <c r="R306">
        <f t="shared" si="190"/>
        <v>6.1012097151228657</v>
      </c>
      <c r="S306">
        <f t="shared" si="190"/>
        <v>6.1617828947128581</v>
      </c>
      <c r="T306">
        <f t="shared" si="190"/>
        <v>6.1310221480173208</v>
      </c>
      <c r="U306">
        <f t="shared" si="190"/>
        <v>6.1353115944342509</v>
      </c>
      <c r="V306">
        <f t="shared" si="190"/>
        <v>6.139666321428372</v>
      </c>
      <c r="W306">
        <f t="shared" si="190"/>
        <v>6.1379998800637745</v>
      </c>
      <c r="X306">
        <f t="shared" si="190"/>
        <v>6.0896067329823502</v>
      </c>
      <c r="Y306">
        <f t="shared" si="190"/>
        <v>6.081920047172944</v>
      </c>
      <c r="Z306">
        <f t="shared" si="190"/>
        <v>6.0227992033939479</v>
      </c>
      <c r="AA306">
        <f t="shared" si="190"/>
        <v>6.1136187301510097</v>
      </c>
      <c r="AB306">
        <f t="shared" si="190"/>
        <v>6.0522740524565126</v>
      </c>
      <c r="AC306">
        <f t="shared" si="190"/>
        <v>6.0541184680816471</v>
      </c>
      <c r="AD306">
        <f t="shared" si="190"/>
        <v>6.074300628387471</v>
      </c>
      <c r="AE306">
        <f t="shared" si="190"/>
        <v>6.1334081035006394</v>
      </c>
      <c r="AF306">
        <f t="shared" si="190"/>
        <v>6.1664883807762845</v>
      </c>
      <c r="AG306">
        <f t="shared" si="190"/>
        <v>6.1892229543817496</v>
      </c>
      <c r="AH306">
        <f t="shared" si="190"/>
        <v>6.204169902690774</v>
      </c>
      <c r="AI306">
        <f t="shared" si="190"/>
        <v>6.1950126866457378</v>
      </c>
      <c r="AJ306">
        <f t="shared" si="190"/>
        <v>6.2727885488396398</v>
      </c>
      <c r="AK306">
        <f t="shared" si="190"/>
        <v>6.2718293242364789</v>
      </c>
      <c r="AL306">
        <f t="shared" si="190"/>
        <v>6.2914237580971486</v>
      </c>
      <c r="AM306">
        <f t="shared" si="190"/>
        <v>6.2784665439661573</v>
      </c>
      <c r="AN306">
        <f t="shared" si="190"/>
        <v>6.2258361229086372</v>
      </c>
      <c r="AO306">
        <f t="shared" si="190"/>
        <v>6.2249131927130321</v>
      </c>
      <c r="AP306">
        <f t="shared" si="190"/>
        <v>6.2000419390180115</v>
      </c>
      <c r="AQ306">
        <f t="shared" si="190"/>
        <v>6.1719181883236329</v>
      </c>
      <c r="AR306">
        <f t="shared" si="190"/>
        <v>6.0958260319266868</v>
      </c>
      <c r="AS306">
        <f t="shared" si="190"/>
        <v>6.1489247528088464</v>
      </c>
      <c r="AT306">
        <f t="shared" si="190"/>
        <v>6.0918633314847979</v>
      </c>
      <c r="AU306">
        <f t="shared" si="190"/>
        <v>6.1405655260113416</v>
      </c>
      <c r="AV306">
        <f t="shared" si="190"/>
        <v>6.1554271254610198</v>
      </c>
      <c r="AW306">
        <f t="shared" si="190"/>
        <v>6.1561334865952499</v>
      </c>
      <c r="AX306">
        <f t="shared" si="190"/>
        <v>6.1712038823676547</v>
      </c>
      <c r="AY306">
        <f t="shared" si="190"/>
        <v>6.1815064787778304</v>
      </c>
      <c r="AZ306">
        <f t="shared" si="190"/>
        <v>6.2341533696358411</v>
      </c>
      <c r="BA306">
        <f t="shared" si="190"/>
        <v>6.2471368964572767</v>
      </c>
      <c r="BB306">
        <f t="shared" si="190"/>
        <v>6.2340563174920618</v>
      </c>
      <c r="BC306">
        <f t="shared" si="190"/>
        <v>5.9105395122143589</v>
      </c>
    </row>
    <row r="307" spans="1:55" x14ac:dyDescent="0.2">
      <c r="A307">
        <f>VLOOKUP(C307,SelectCntr!$A$2:$C$52,3,0)</f>
        <v>1</v>
      </c>
      <c r="B307" t="str">
        <f t="shared" si="189"/>
        <v>Cameroon</v>
      </c>
      <c r="C307">
        <f t="shared" si="189"/>
        <v>32</v>
      </c>
      <c r="D307" t="str">
        <f t="shared" si="189"/>
        <v>Cameroon</v>
      </c>
      <c r="F307" s="72" t="s">
        <v>603</v>
      </c>
      <c r="G307">
        <f t="shared" si="191"/>
        <v>5.4662891387561583</v>
      </c>
      <c r="H307">
        <f t="shared" si="190"/>
        <v>5.4945311639626269</v>
      </c>
      <c r="I307">
        <f t="shared" si="190"/>
        <v>5.5468952663186153</v>
      </c>
      <c r="J307">
        <f t="shared" si="190"/>
        <v>5.5695224051053547</v>
      </c>
      <c r="K307">
        <f t="shared" si="190"/>
        <v>5.5267384178012557</v>
      </c>
      <c r="L307">
        <f t="shared" si="190"/>
        <v>5.5528457165982656</v>
      </c>
      <c r="M307">
        <f t="shared" si="190"/>
        <v>5.6203840879747977</v>
      </c>
      <c r="N307">
        <f t="shared" si="190"/>
        <v>5.6599375676241701</v>
      </c>
      <c r="O307">
        <f t="shared" si="190"/>
        <v>5.6357519610019748</v>
      </c>
      <c r="P307">
        <f t="shared" si="190"/>
        <v>5.7020057818811685</v>
      </c>
      <c r="Q307">
        <f t="shared" si="190"/>
        <v>5.6923740493078814</v>
      </c>
      <c r="R307">
        <f t="shared" si="190"/>
        <v>5.7555049226270869</v>
      </c>
      <c r="S307">
        <f t="shared" si="190"/>
        <v>5.7497855873655803</v>
      </c>
      <c r="T307">
        <f t="shared" si="190"/>
        <v>5.8023644938849746</v>
      </c>
      <c r="U307">
        <f t="shared" si="190"/>
        <v>5.7687281806737314</v>
      </c>
      <c r="V307">
        <f t="shared" si="190"/>
        <v>5.7449915452110085</v>
      </c>
      <c r="W307">
        <f t="shared" si="190"/>
        <v>5.7584272213200336</v>
      </c>
      <c r="X307">
        <f t="shared" si="190"/>
        <v>5.7448284344430203</v>
      </c>
      <c r="Y307">
        <f t="shared" si="190"/>
        <v>5.7715755922356058</v>
      </c>
      <c r="Z307">
        <f t="shared" si="190"/>
        <v>5.7892545917180804</v>
      </c>
      <c r="AA307">
        <f t="shared" si="190"/>
        <v>5.8294071330422534</v>
      </c>
      <c r="AB307">
        <f t="shared" si="190"/>
        <v>5.8337226711267638</v>
      </c>
      <c r="AC307">
        <f t="shared" si="190"/>
        <v>5.8164566268309015</v>
      </c>
      <c r="AD307">
        <f t="shared" si="190"/>
        <v>5.9353120556194483</v>
      </c>
      <c r="AE307">
        <f t="shared" si="190"/>
        <v>5.9420367748188667</v>
      </c>
      <c r="AF307">
        <f t="shared" si="190"/>
        <v>5.9844111830636395</v>
      </c>
      <c r="AG307">
        <f t="shared" si="190"/>
        <v>5.9741479822703765</v>
      </c>
      <c r="AH307">
        <f t="shared" si="190"/>
        <v>5.9935507553413245</v>
      </c>
      <c r="AI307">
        <f t="shared" si="190"/>
        <v>6.0226495665279751</v>
      </c>
      <c r="AJ307">
        <f t="shared" si="190"/>
        <v>6.0949734557911057</v>
      </c>
      <c r="AK307">
        <f t="shared" si="190"/>
        <v>6.0683407896486541</v>
      </c>
      <c r="AL307">
        <f t="shared" si="190"/>
        <v>6.0385459706038507</v>
      </c>
      <c r="AM307">
        <f t="shared" si="190"/>
        <v>6.0520123373968335</v>
      </c>
      <c r="AN307">
        <f t="shared" si="190"/>
        <v>6.0876471934012564</v>
      </c>
      <c r="AO307">
        <f t="shared" si="190"/>
        <v>6.1161332225570497</v>
      </c>
      <c r="AP307">
        <f t="shared" si="190"/>
        <v>6.1681338702089272</v>
      </c>
      <c r="AQ307">
        <f t="shared" si="190"/>
        <v>6.1247949714167387</v>
      </c>
      <c r="AR307">
        <f t="shared" si="190"/>
        <v>6.1613026689836383</v>
      </c>
      <c r="AS307">
        <f t="shared" si="190"/>
        <v>6.301912633100752</v>
      </c>
      <c r="AT307">
        <f t="shared" si="190"/>
        <v>6.287339005141388</v>
      </c>
      <c r="AU307">
        <f t="shared" si="190"/>
        <v>6.2821302524660423</v>
      </c>
      <c r="AV307">
        <f t="shared" si="190"/>
        <v>6.2453004530146572</v>
      </c>
      <c r="AW307">
        <f t="shared" si="190"/>
        <v>6.2184403482359958</v>
      </c>
      <c r="AX307">
        <f t="shared" si="190"/>
        <v>6.2260971715011815</v>
      </c>
      <c r="AY307">
        <f t="shared" si="190"/>
        <v>6.2931454035570233</v>
      </c>
      <c r="AZ307">
        <f t="shared" si="190"/>
        <v>6.3170384740878402</v>
      </c>
      <c r="BA307">
        <f t="shared" si="190"/>
        <v>6.337437833978977</v>
      </c>
      <c r="BB307">
        <f t="shared" si="190"/>
        <v>6.3481943106942404</v>
      </c>
      <c r="BC307">
        <f t="shared" si="190"/>
        <v>6.345148736694032</v>
      </c>
    </row>
    <row r="308" spans="1:55" x14ac:dyDescent="0.2">
      <c r="A308">
        <f>VLOOKUP(C308,SelectCntr!$A$2:$C$52,3,0)</f>
        <v>1</v>
      </c>
      <c r="B308" t="str">
        <f t="shared" si="189"/>
        <v>Cape Verde</v>
      </c>
      <c r="C308">
        <f t="shared" si="189"/>
        <v>35</v>
      </c>
      <c r="D308" t="str">
        <f t="shared" si="189"/>
        <v>Cape Verde</v>
      </c>
      <c r="F308" s="72" t="s">
        <v>603</v>
      </c>
      <c r="G308">
        <f t="shared" si="191"/>
        <v>5.2147876094605667</v>
      </c>
      <c r="H308">
        <f t="shared" si="190"/>
        <v>5.2836207692749655</v>
      </c>
      <c r="I308">
        <f t="shared" si="190"/>
        <v>5.3197346044357374</v>
      </c>
      <c r="J308">
        <f t="shared" si="190"/>
        <v>5.4048001553370941</v>
      </c>
      <c r="K308">
        <f t="shared" si="190"/>
        <v>5.3065800055198542</v>
      </c>
      <c r="L308">
        <f t="shared" si="190"/>
        <v>5.300556886806735</v>
      </c>
      <c r="M308">
        <f t="shared" si="190"/>
        <v>5.2448114871579179</v>
      </c>
      <c r="N308">
        <f t="shared" si="190"/>
        <v>5.4030467682688528</v>
      </c>
      <c r="O308">
        <f t="shared" si="190"/>
        <v>5.5300944825716414</v>
      </c>
      <c r="P308">
        <f t="shared" si="190"/>
        <v>5.7357110888632805</v>
      </c>
      <c r="Q308">
        <f t="shared" si="190"/>
        <v>5.6668666026875973</v>
      </c>
      <c r="R308">
        <f t="shared" si="190"/>
        <v>5.645854556335923</v>
      </c>
      <c r="S308">
        <f t="shared" si="190"/>
        <v>5.658679458399047</v>
      </c>
      <c r="T308">
        <f t="shared" si="190"/>
        <v>5.5045029054983488</v>
      </c>
      <c r="U308">
        <f t="shared" si="190"/>
        <v>5.4762043262741251</v>
      </c>
      <c r="V308">
        <f t="shared" si="190"/>
        <v>5.484334080888396</v>
      </c>
      <c r="W308">
        <f t="shared" si="190"/>
        <v>5.7510216034970894</v>
      </c>
      <c r="X308">
        <f t="shared" si="190"/>
        <v>5.7816587609998971</v>
      </c>
      <c r="Y308">
        <f t="shared" si="190"/>
        <v>5.5333370948905207</v>
      </c>
      <c r="Z308">
        <f t="shared" si="190"/>
        <v>5.5731661740232825</v>
      </c>
      <c r="AA308">
        <f t="shared" si="190"/>
        <v>5.7419409502512462</v>
      </c>
      <c r="AB308">
        <f t="shared" si="190"/>
        <v>5.6500356708468411</v>
      </c>
      <c r="AC308">
        <f t="shared" si="190"/>
        <v>5.6153227628105782</v>
      </c>
      <c r="AD308">
        <f t="shared" si="190"/>
        <v>5.6431727336814266</v>
      </c>
      <c r="AE308">
        <f t="shared" si="190"/>
        <v>5.8914941988417331</v>
      </c>
      <c r="AF308">
        <f t="shared" si="190"/>
        <v>5.6424740599497607</v>
      </c>
      <c r="AG308">
        <f t="shared" si="190"/>
        <v>5.5450077238433311</v>
      </c>
      <c r="AH308">
        <f t="shared" si="190"/>
        <v>5.6336961952617637</v>
      </c>
      <c r="AI308">
        <f t="shared" si="190"/>
        <v>5.5694771656922226</v>
      </c>
      <c r="AJ308">
        <f t="shared" si="190"/>
        <v>5.5434448802251914</v>
      </c>
      <c r="AK308">
        <f t="shared" si="190"/>
        <v>5.4846254229818339</v>
      </c>
      <c r="AL308">
        <f t="shared" si="190"/>
        <v>5.6935259416457233</v>
      </c>
      <c r="AM308">
        <f t="shared" si="190"/>
        <v>5.7324796774198568</v>
      </c>
      <c r="AN308">
        <f t="shared" si="190"/>
        <v>5.5570915851563525</v>
      </c>
      <c r="AO308">
        <f t="shared" si="190"/>
        <v>5.7871539818198645</v>
      </c>
      <c r="AP308">
        <f t="shared" si="190"/>
        <v>5.6380657795517823</v>
      </c>
      <c r="AQ308">
        <f t="shared" si="190"/>
        <v>5.7090320929916611</v>
      </c>
      <c r="AR308">
        <f t="shared" si="190"/>
        <v>5.8661865006466813</v>
      </c>
      <c r="AS308">
        <f t="shared" si="190"/>
        <v>6.0764970169002321</v>
      </c>
      <c r="AT308">
        <f t="shared" si="190"/>
        <v>5.9883775918891455</v>
      </c>
      <c r="AU308">
        <f t="shared" si="190"/>
        <v>5.9437188039021178</v>
      </c>
      <c r="AV308">
        <f t="shared" si="190"/>
        <v>5.8409421720069661</v>
      </c>
      <c r="AW308">
        <f t="shared" si="190"/>
        <v>5.8786953085725795</v>
      </c>
      <c r="AX308">
        <f t="shared" si="190"/>
        <v>6.0343671923342646</v>
      </c>
      <c r="AY308">
        <f t="shared" si="190"/>
        <v>6.1542591439899503</v>
      </c>
      <c r="AZ308">
        <f t="shared" si="190"/>
        <v>6.0887988695305628</v>
      </c>
      <c r="BA308">
        <f t="shared" si="190"/>
        <v>6.1999407369713735</v>
      </c>
      <c r="BB308">
        <f t="shared" si="190"/>
        <v>6.2384828015660201</v>
      </c>
      <c r="BC308">
        <f t="shared" si="190"/>
        <v>6.3707090788696714</v>
      </c>
    </row>
    <row r="309" spans="1:55" x14ac:dyDescent="0.2">
      <c r="A309">
        <f>VLOOKUP(C309,SelectCntr!$A$2:$C$52,3,0)</f>
        <v>1</v>
      </c>
      <c r="B309" t="str">
        <f t="shared" si="189"/>
        <v>Central African Republic</v>
      </c>
      <c r="C309">
        <f t="shared" si="189"/>
        <v>37</v>
      </c>
      <c r="D309" t="str">
        <f t="shared" si="189"/>
        <v>Central African Republic</v>
      </c>
      <c r="F309" s="72" t="s">
        <v>603</v>
      </c>
      <c r="G309">
        <f t="shared" si="191"/>
        <v>4.2984524394262644</v>
      </c>
      <c r="H309">
        <f t="shared" si="190"/>
        <v>4.3157109445259785</v>
      </c>
      <c r="I309">
        <f t="shared" si="190"/>
        <v>4.3482638299737912</v>
      </c>
      <c r="J309">
        <f t="shared" si="190"/>
        <v>4.3396617959364789</v>
      </c>
      <c r="K309">
        <f t="shared" si="190"/>
        <v>4.4092634728814968</v>
      </c>
      <c r="L309">
        <f t="shared" si="190"/>
        <v>4.3960363360642845</v>
      </c>
      <c r="M309">
        <f t="shared" si="190"/>
        <v>4.4636985003604588</v>
      </c>
      <c r="N309">
        <f t="shared" si="190"/>
        <v>4.4825233637032893</v>
      </c>
      <c r="O309">
        <f t="shared" si="190"/>
        <v>4.5282399145365932</v>
      </c>
      <c r="P309">
        <f t="shared" si="190"/>
        <v>4.5329869780874983</v>
      </c>
      <c r="Q309">
        <f t="shared" si="190"/>
        <v>4.5292324505822101</v>
      </c>
      <c r="R309">
        <f t="shared" si="190"/>
        <v>4.5678656147078325</v>
      </c>
      <c r="S309">
        <f t="shared" si="190"/>
        <v>4.5866524601305265</v>
      </c>
      <c r="T309">
        <f t="shared" si="190"/>
        <v>4.633401505553719</v>
      </c>
      <c r="U309">
        <f t="shared" si="190"/>
        <v>4.6599793284946207</v>
      </c>
      <c r="V309">
        <f t="shared" si="190"/>
        <v>4.6739889772079142</v>
      </c>
      <c r="W309">
        <f t="shared" si="190"/>
        <v>4.6813434211642058</v>
      </c>
      <c r="X309">
        <f t="shared" si="190"/>
        <v>4.6911730789240922</v>
      </c>
      <c r="Y309">
        <f t="shared" si="190"/>
        <v>4.7122011757505868</v>
      </c>
      <c r="Z309">
        <f t="shared" si="190"/>
        <v>4.7338112982774803</v>
      </c>
      <c r="AA309">
        <f t="shared" si="190"/>
        <v>4.7616291953484886</v>
      </c>
      <c r="AB309">
        <f t="shared" si="190"/>
        <v>4.8101950285245678</v>
      </c>
      <c r="AC309">
        <f t="shared" si="190"/>
        <v>4.8358966756231583</v>
      </c>
      <c r="AD309">
        <f t="shared" si="190"/>
        <v>4.8415861200912467</v>
      </c>
      <c r="AE309">
        <f t="shared" si="190"/>
        <v>4.8540702466396093</v>
      </c>
      <c r="AF309">
        <f t="shared" si="190"/>
        <v>4.9100993636172952</v>
      </c>
      <c r="AG309">
        <f t="shared" si="190"/>
        <v>4.9204222209986543</v>
      </c>
      <c r="AH309">
        <f t="shared" si="190"/>
        <v>4.9839781170286015</v>
      </c>
      <c r="AI309">
        <f t="shared" si="190"/>
        <v>5.0059257109227016</v>
      </c>
      <c r="AJ309">
        <f t="shared" si="190"/>
        <v>5.0004675581547948</v>
      </c>
      <c r="AK309">
        <f t="shared" si="190"/>
        <v>5.0249117891708526</v>
      </c>
      <c r="AL309">
        <f t="shared" ref="H309:BC314" si="192">IF(ISERROR(LN(AL187)),0,LN(AL187))</f>
        <v>5.0582477018658736</v>
      </c>
      <c r="AM309">
        <f t="shared" si="192"/>
        <v>5.0685756412860012</v>
      </c>
      <c r="AN309">
        <f t="shared" si="192"/>
        <v>5.1001337561980016</v>
      </c>
      <c r="AO309">
        <f t="shared" si="192"/>
        <v>5.1452928379350853</v>
      </c>
      <c r="AP309">
        <f t="shared" si="192"/>
        <v>5.2540385018558808</v>
      </c>
      <c r="AQ309">
        <f t="shared" si="192"/>
        <v>5.2110920857866798</v>
      </c>
      <c r="AR309">
        <f t="shared" si="192"/>
        <v>5.2145932109799027</v>
      </c>
      <c r="AS309">
        <f t="shared" si="192"/>
        <v>5.185394222890916</v>
      </c>
      <c r="AT309">
        <f t="shared" si="192"/>
        <v>5.2905759364010549</v>
      </c>
      <c r="AU309">
        <f t="shared" si="192"/>
        <v>5.3070690171030765</v>
      </c>
      <c r="AV309">
        <f t="shared" si="192"/>
        <v>5.3154881990985947</v>
      </c>
      <c r="AW309">
        <f t="shared" si="192"/>
        <v>5.2818288795653059</v>
      </c>
      <c r="AX309">
        <f t="shared" si="192"/>
        <v>5.3035655240124555</v>
      </c>
      <c r="AY309">
        <f t="shared" si="192"/>
        <v>5.3041296821348576</v>
      </c>
      <c r="AZ309">
        <f t="shared" si="192"/>
        <v>5.3172918583872866</v>
      </c>
      <c r="BA309">
        <f t="shared" si="192"/>
        <v>5.3505961076192188</v>
      </c>
      <c r="BB309">
        <f t="shared" si="192"/>
        <v>5.3771297522047332</v>
      </c>
      <c r="BC309">
        <f t="shared" si="192"/>
        <v>5.3870393779321821</v>
      </c>
    </row>
    <row r="310" spans="1:55" x14ac:dyDescent="0.2">
      <c r="A310">
        <f>VLOOKUP(C310,SelectCntr!$A$2:$C$52,3,0)</f>
        <v>1</v>
      </c>
      <c r="B310" t="str">
        <f t="shared" si="189"/>
        <v>Chad</v>
      </c>
      <c r="C310">
        <f t="shared" si="189"/>
        <v>39</v>
      </c>
      <c r="D310" t="str">
        <f t="shared" si="189"/>
        <v>Chad</v>
      </c>
      <c r="F310" s="72" t="s">
        <v>603</v>
      </c>
      <c r="G310">
        <f t="shared" si="191"/>
        <v>2.4858927232048966</v>
      </c>
      <c r="H310">
        <f t="shared" si="192"/>
        <v>2.5721576925004648</v>
      </c>
      <c r="I310">
        <f t="shared" si="192"/>
        <v>2.6405682256591514</v>
      </c>
      <c r="J310">
        <f t="shared" si="192"/>
        <v>2.6168611547021787</v>
      </c>
      <c r="K310">
        <f t="shared" si="192"/>
        <v>2.58867854794654</v>
      </c>
      <c r="L310">
        <f t="shared" si="192"/>
        <v>2.6356736149953091</v>
      </c>
      <c r="M310">
        <f t="shared" si="192"/>
        <v>2.6075972684725266</v>
      </c>
      <c r="N310">
        <f t="shared" si="192"/>
        <v>2.6856777761582915</v>
      </c>
      <c r="O310">
        <f t="shared" si="192"/>
        <v>2.6469744500155525</v>
      </c>
      <c r="P310">
        <f t="shared" si="192"/>
        <v>2.6019784442492511</v>
      </c>
      <c r="Q310">
        <f t="shared" si="192"/>
        <v>2.6040870470877229</v>
      </c>
      <c r="R310">
        <f t="shared" si="192"/>
        <v>2.5573231535634187</v>
      </c>
      <c r="S310">
        <f t="shared" si="192"/>
        <v>2.5023739822496962</v>
      </c>
      <c r="T310">
        <f t="shared" si="192"/>
        <v>2.5487978702652248</v>
      </c>
      <c r="U310">
        <f t="shared" si="192"/>
        <v>2.6262490567787125</v>
      </c>
      <c r="V310">
        <f t="shared" si="192"/>
        <v>2.6273380262797148</v>
      </c>
      <c r="W310">
        <f t="shared" si="192"/>
        <v>2.6320048232282844</v>
      </c>
      <c r="X310">
        <f t="shared" si="192"/>
        <v>2.6863853053537214</v>
      </c>
      <c r="Y310">
        <f t="shared" si="192"/>
        <v>2.6614307574456242</v>
      </c>
      <c r="Z310">
        <f t="shared" si="192"/>
        <v>2.6876976347274382</v>
      </c>
      <c r="AA310">
        <f t="shared" si="192"/>
        <v>2.6557106601472795</v>
      </c>
      <c r="AB310">
        <f t="shared" si="192"/>
        <v>2.7035302195103164</v>
      </c>
      <c r="AC310">
        <f t="shared" si="192"/>
        <v>2.7670739491350647</v>
      </c>
      <c r="AD310">
        <f t="shared" si="192"/>
        <v>2.5718565761383712</v>
      </c>
      <c r="AE310">
        <f t="shared" si="192"/>
        <v>2.7294189595254705</v>
      </c>
      <c r="AF310">
        <f t="shared" si="192"/>
        <v>2.7408760473956151</v>
      </c>
      <c r="AG310">
        <f t="shared" si="192"/>
        <v>2.7705063378902035</v>
      </c>
      <c r="AH310">
        <f t="shared" si="192"/>
        <v>2.8862472605756584</v>
      </c>
      <c r="AI310">
        <f t="shared" si="192"/>
        <v>2.8892794644899817</v>
      </c>
      <c r="AJ310">
        <f t="shared" si="192"/>
        <v>2.8809725827986985</v>
      </c>
      <c r="AK310">
        <f t="shared" si="192"/>
        <v>3.0229240194709757</v>
      </c>
      <c r="AL310">
        <f t="shared" si="192"/>
        <v>2.9939358952774122</v>
      </c>
      <c r="AM310">
        <f t="shared" si="192"/>
        <v>2.8466930261779946</v>
      </c>
      <c r="AN310">
        <f t="shared" si="192"/>
        <v>3.028066493650428</v>
      </c>
      <c r="AO310">
        <f t="shared" si="192"/>
        <v>3.0345971220324008</v>
      </c>
      <c r="AP310">
        <f t="shared" si="192"/>
        <v>3.0986905648112777</v>
      </c>
      <c r="AQ310">
        <f t="shared" si="192"/>
        <v>3.2092833418345554</v>
      </c>
      <c r="AR310">
        <f t="shared" si="192"/>
        <v>3.2741593182044686</v>
      </c>
      <c r="AS310">
        <f t="shared" si="192"/>
        <v>3.2161857875049424</v>
      </c>
      <c r="AT310">
        <f t="shared" si="192"/>
        <v>3.1452020739219164</v>
      </c>
      <c r="AU310">
        <f t="shared" si="192"/>
        <v>3.2937350546549995</v>
      </c>
      <c r="AV310">
        <f t="shared" si="192"/>
        <v>3.2939100990528125</v>
      </c>
      <c r="AW310">
        <f t="shared" si="192"/>
        <v>3.3282037515987009</v>
      </c>
      <c r="AX310">
        <f t="shared" si="192"/>
        <v>3.3322488882778623</v>
      </c>
      <c r="AY310">
        <f t="shared" si="192"/>
        <v>3.410475709802852</v>
      </c>
      <c r="AZ310">
        <f t="shared" si="192"/>
        <v>3.3829114165245633</v>
      </c>
      <c r="BA310">
        <f t="shared" si="192"/>
        <v>3.3319097597274006</v>
      </c>
      <c r="BB310">
        <f t="shared" si="192"/>
        <v>3.3997966806962876</v>
      </c>
      <c r="BC310">
        <f t="shared" si="192"/>
        <v>3.4428409042549157</v>
      </c>
    </row>
    <row r="311" spans="1:55" x14ac:dyDescent="0.2">
      <c r="A311">
        <f>VLOOKUP(C311,SelectCntr!$A$2:$C$52,3,0)</f>
        <v>2</v>
      </c>
      <c r="B311" t="str">
        <f t="shared" si="189"/>
        <v>Comoros</v>
      </c>
      <c r="C311">
        <f t="shared" si="189"/>
        <v>45</v>
      </c>
      <c r="D311" t="str">
        <f t="shared" si="189"/>
        <v>Comoros</v>
      </c>
      <c r="F311" s="72" t="s">
        <v>603</v>
      </c>
      <c r="G311">
        <f t="shared" si="191"/>
        <v>6.2824774508370398</v>
      </c>
      <c r="H311">
        <f t="shared" si="192"/>
        <v>6.2757638160207021</v>
      </c>
      <c r="I311">
        <f t="shared" si="192"/>
        <v>6.3550412007567223</v>
      </c>
      <c r="J311">
        <f t="shared" si="192"/>
        <v>6.3605194908601792</v>
      </c>
      <c r="K311">
        <f t="shared" si="192"/>
        <v>6.3399701973813984</v>
      </c>
      <c r="L311">
        <f t="shared" si="192"/>
        <v>6.331893756865548</v>
      </c>
      <c r="M311">
        <f t="shared" si="192"/>
        <v>6.3593854987665885</v>
      </c>
      <c r="N311">
        <f t="shared" si="192"/>
        <v>6.4033566463561034</v>
      </c>
      <c r="O311">
        <f t="shared" si="192"/>
        <v>6.4423423787588483</v>
      </c>
      <c r="P311">
        <f t="shared" si="192"/>
        <v>6.4070467758431056</v>
      </c>
      <c r="Q311">
        <f t="shared" si="192"/>
        <v>6.434676656516733</v>
      </c>
      <c r="R311">
        <f t="shared" si="192"/>
        <v>6.4374566585748925</v>
      </c>
      <c r="S311">
        <f t="shared" si="192"/>
        <v>6.4295621660921354</v>
      </c>
      <c r="T311">
        <f t="shared" si="192"/>
        <v>6.4766323586703551</v>
      </c>
      <c r="U311">
        <f t="shared" si="192"/>
        <v>6.4854679892086775</v>
      </c>
      <c r="V311">
        <f t="shared" si="192"/>
        <v>6.4981246088482818</v>
      </c>
      <c r="W311">
        <f t="shared" si="192"/>
        <v>6.5270361804183814</v>
      </c>
      <c r="X311">
        <f t="shared" si="192"/>
        <v>6.4876874462784198</v>
      </c>
      <c r="Y311">
        <f t="shared" si="192"/>
        <v>6.4415882871208421</v>
      </c>
      <c r="Z311">
        <f t="shared" si="192"/>
        <v>6.4517789184526926</v>
      </c>
      <c r="AA311">
        <f t="shared" si="192"/>
        <v>6.3780797733825443</v>
      </c>
      <c r="AB311">
        <f t="shared" si="192"/>
        <v>6.4158725620722565</v>
      </c>
      <c r="AC311">
        <f t="shared" si="192"/>
        <v>6.4398870029788222</v>
      </c>
      <c r="AD311">
        <f t="shared" si="192"/>
        <v>6.3916117060427062</v>
      </c>
      <c r="AE311">
        <f t="shared" si="192"/>
        <v>6.304897916136075</v>
      </c>
      <c r="AF311">
        <f t="shared" si="192"/>
        <v>6.3214404067193257</v>
      </c>
      <c r="AG311">
        <f t="shared" si="192"/>
        <v>6.3421143285407142</v>
      </c>
      <c r="AH311">
        <f t="shared" si="192"/>
        <v>6.3624592580997925</v>
      </c>
      <c r="AI311">
        <f t="shared" si="192"/>
        <v>6.3501893274652286</v>
      </c>
      <c r="AJ311">
        <f t="shared" si="192"/>
        <v>6.3909450591521653</v>
      </c>
      <c r="AK311">
        <f t="shared" si="192"/>
        <v>6.4018595710758373</v>
      </c>
      <c r="AL311">
        <f t="shared" si="192"/>
        <v>6.4203386530066631</v>
      </c>
      <c r="AM311">
        <f t="shared" si="192"/>
        <v>6.4443224925144422</v>
      </c>
      <c r="AN311">
        <f t="shared" si="192"/>
        <v>6.3975713159406746</v>
      </c>
      <c r="AO311">
        <f t="shared" si="192"/>
        <v>6.3792940570358052</v>
      </c>
      <c r="AP311">
        <f t="shared" si="192"/>
        <v>6.3479395061668562</v>
      </c>
      <c r="AQ311">
        <f t="shared" si="192"/>
        <v>6.3045098261008743</v>
      </c>
      <c r="AR311">
        <f t="shared" si="192"/>
        <v>6.3067505522553926</v>
      </c>
      <c r="AS311">
        <f t="shared" si="192"/>
        <v>6.3187742211854321</v>
      </c>
      <c r="AT311">
        <f t="shared" si="192"/>
        <v>6.2918653919675371</v>
      </c>
      <c r="AU311">
        <f t="shared" si="192"/>
        <v>6.2633304171161477</v>
      </c>
      <c r="AV311">
        <f t="shared" si="192"/>
        <v>6.2650082809657786</v>
      </c>
      <c r="AW311">
        <f t="shared" si="192"/>
        <v>6.3245163207609325</v>
      </c>
      <c r="AX311">
        <f t="shared" si="192"/>
        <v>6.4046860897861411</v>
      </c>
      <c r="AY311">
        <f t="shared" si="192"/>
        <v>6.3553521179693346</v>
      </c>
      <c r="AZ311">
        <f t="shared" si="192"/>
        <v>6.3522348969572899</v>
      </c>
      <c r="BA311">
        <f t="shared" si="192"/>
        <v>6.3548273867232172</v>
      </c>
      <c r="BB311">
        <f t="shared" si="192"/>
        <v>6.2443516039388207</v>
      </c>
      <c r="BC311">
        <f t="shared" si="192"/>
        <v>6.1829341881173168</v>
      </c>
    </row>
    <row r="312" spans="1:55" x14ac:dyDescent="0.2">
      <c r="A312">
        <f>VLOOKUP(C312,SelectCntr!$A$2:$C$52,3,0)</f>
        <v>1</v>
      </c>
      <c r="B312" t="str">
        <f t="shared" si="189"/>
        <v>Congo</v>
      </c>
      <c r="C312">
        <f t="shared" si="189"/>
        <v>46</v>
      </c>
      <c r="D312" t="str">
        <f t="shared" si="189"/>
        <v>Congo</v>
      </c>
      <c r="F312" s="72" t="s">
        <v>603</v>
      </c>
      <c r="G312">
        <f t="shared" si="191"/>
        <v>2.5448344987578495</v>
      </c>
      <c r="H312">
        <f t="shared" si="192"/>
        <v>2.5689927708178981</v>
      </c>
      <c r="I312">
        <f t="shared" si="192"/>
        <v>2.5887365888303253</v>
      </c>
      <c r="J312">
        <f t="shared" si="192"/>
        <v>2.6246439084782911</v>
      </c>
      <c r="K312">
        <f t="shared" si="192"/>
        <v>2.6619588348841794</v>
      </c>
      <c r="L312">
        <f t="shared" si="192"/>
        <v>2.6837977513415967</v>
      </c>
      <c r="M312">
        <f t="shared" si="192"/>
        <v>2.7594555429248162</v>
      </c>
      <c r="N312">
        <f t="shared" si="192"/>
        <v>2.756721054490372</v>
      </c>
      <c r="O312">
        <f t="shared" si="192"/>
        <v>2.7470706178286686</v>
      </c>
      <c r="P312">
        <f t="shared" si="192"/>
        <v>2.7449737021220759</v>
      </c>
      <c r="Q312">
        <f t="shared" si="192"/>
        <v>2.7705014815116127</v>
      </c>
      <c r="R312">
        <f t="shared" si="192"/>
        <v>2.7335041307514909</v>
      </c>
      <c r="S312">
        <f t="shared" si="192"/>
        <v>2.7636860905026643</v>
      </c>
      <c r="T312">
        <f t="shared" si="192"/>
        <v>2.7320001512771275</v>
      </c>
      <c r="U312">
        <f t="shared" si="192"/>
        <v>2.7605483196815288</v>
      </c>
      <c r="V312">
        <f t="shared" si="192"/>
        <v>2.7863895014044133</v>
      </c>
      <c r="W312">
        <f t="shared" si="192"/>
        <v>2.8065462662166376</v>
      </c>
      <c r="X312">
        <f t="shared" si="192"/>
        <v>2.7946755314893967</v>
      </c>
      <c r="Y312">
        <f t="shared" si="192"/>
        <v>2.8223343851244014</v>
      </c>
      <c r="Z312">
        <f t="shared" si="192"/>
        <v>2.8449345174742926</v>
      </c>
      <c r="AA312">
        <f t="shared" si="192"/>
        <v>2.8835106911457791</v>
      </c>
      <c r="AB312">
        <f t="shared" si="192"/>
        <v>2.9285222815145877</v>
      </c>
      <c r="AC312">
        <f t="shared" si="192"/>
        <v>2.9206556276297255</v>
      </c>
      <c r="AD312">
        <f t="shared" si="192"/>
        <v>2.9523683366798337</v>
      </c>
      <c r="AE312">
        <f t="shared" si="192"/>
        <v>2.9974685994504378</v>
      </c>
      <c r="AF312">
        <f t="shared" si="192"/>
        <v>2.9770817474746418</v>
      </c>
      <c r="AG312">
        <f t="shared" si="192"/>
        <v>2.9986140411889077</v>
      </c>
      <c r="AH312">
        <f t="shared" si="192"/>
        <v>3.0283816094667606</v>
      </c>
      <c r="AI312">
        <f t="shared" si="192"/>
        <v>3.0111816156911009</v>
      </c>
      <c r="AJ312">
        <f t="shared" si="192"/>
        <v>3.0127207433224861</v>
      </c>
      <c r="AK312">
        <f t="shared" si="192"/>
        <v>2.98330991279368</v>
      </c>
      <c r="AL312">
        <f t="shared" si="192"/>
        <v>3.0045722724323225</v>
      </c>
      <c r="AM312">
        <f t="shared" si="192"/>
        <v>3.0234929806109871</v>
      </c>
      <c r="AN312">
        <f t="shared" si="192"/>
        <v>3.08454737100779</v>
      </c>
      <c r="AO312">
        <f t="shared" si="192"/>
        <v>3.1642427148254186</v>
      </c>
      <c r="AP312">
        <f t="shared" si="192"/>
        <v>3.1982679966638226</v>
      </c>
      <c r="AQ312">
        <f t="shared" si="192"/>
        <v>3.2041796104719751</v>
      </c>
      <c r="AR312">
        <f t="shared" si="192"/>
        <v>3.2038000260151831</v>
      </c>
      <c r="AS312">
        <f t="shared" si="192"/>
        <v>3.2729022617458106</v>
      </c>
      <c r="AT312">
        <f t="shared" si="192"/>
        <v>3.2911101534016995</v>
      </c>
      <c r="AU312">
        <f t="shared" si="192"/>
        <v>3.305635278395509</v>
      </c>
      <c r="AV312">
        <f t="shared" si="192"/>
        <v>3.3387142465918127</v>
      </c>
      <c r="AW312">
        <f t="shared" si="192"/>
        <v>3.3620455818433683</v>
      </c>
      <c r="AX312">
        <f t="shared" si="192"/>
        <v>3.4253065631165138</v>
      </c>
      <c r="AY312">
        <f t="shared" si="192"/>
        <v>3.4552841571745128</v>
      </c>
      <c r="AZ312">
        <f t="shared" si="192"/>
        <v>3.5138313919388819</v>
      </c>
      <c r="BA312">
        <f t="shared" si="192"/>
        <v>3.4735251004664303</v>
      </c>
      <c r="BB312">
        <f t="shared" si="192"/>
        <v>3.5235372413408315</v>
      </c>
      <c r="BC312">
        <f t="shared" si="192"/>
        <v>3.6074650245079591</v>
      </c>
    </row>
    <row r="313" spans="1:55" x14ac:dyDescent="0.2">
      <c r="A313">
        <f>VLOOKUP(C313,SelectCntr!$A$2:$C$52,3,0)</f>
        <v>1</v>
      </c>
      <c r="B313" t="str">
        <f t="shared" si="189"/>
        <v>Benin</v>
      </c>
      <c r="C313">
        <f t="shared" si="189"/>
        <v>53</v>
      </c>
      <c r="D313" t="str">
        <f t="shared" si="189"/>
        <v>Benin</v>
      </c>
      <c r="F313" s="72" t="s">
        <v>603</v>
      </c>
      <c r="G313">
        <f t="shared" si="191"/>
        <v>5.6272387962939376</v>
      </c>
      <c r="H313">
        <f t="shared" si="192"/>
        <v>5.5285127742823699</v>
      </c>
      <c r="I313">
        <f t="shared" si="192"/>
        <v>5.5606491686266226</v>
      </c>
      <c r="J313">
        <f t="shared" si="192"/>
        <v>5.6461313598164837</v>
      </c>
      <c r="K313">
        <f t="shared" si="192"/>
        <v>5.6663614235140285</v>
      </c>
      <c r="L313">
        <f t="shared" si="192"/>
        <v>5.6680017655932637</v>
      </c>
      <c r="M313">
        <f t="shared" si="192"/>
        <v>5.7117585345975428</v>
      </c>
      <c r="N313">
        <f t="shared" si="192"/>
        <v>5.7887377925714114</v>
      </c>
      <c r="O313">
        <f t="shared" si="192"/>
        <v>5.7628169743795965</v>
      </c>
      <c r="P313">
        <f t="shared" si="192"/>
        <v>5.7744750954541635</v>
      </c>
      <c r="Q313">
        <f t="shared" si="192"/>
        <v>5.848184820369255</v>
      </c>
      <c r="R313">
        <f t="shared" si="192"/>
        <v>5.8344120681560092</v>
      </c>
      <c r="S313">
        <f t="shared" si="192"/>
        <v>5.8597847557893097</v>
      </c>
      <c r="T313">
        <f t="shared" si="192"/>
        <v>5.8289243644191364</v>
      </c>
      <c r="U313">
        <f t="shared" si="192"/>
        <v>5.9222885725894265</v>
      </c>
      <c r="V313">
        <f t="shared" si="192"/>
        <v>6.0367123555131581</v>
      </c>
      <c r="W313">
        <f t="shared" si="192"/>
        <v>5.9765040498210853</v>
      </c>
      <c r="X313">
        <f t="shared" si="192"/>
        <v>5.9141715642543593</v>
      </c>
      <c r="Y313">
        <f t="shared" si="192"/>
        <v>5.977499117315408</v>
      </c>
      <c r="Z313">
        <f t="shared" si="192"/>
        <v>6.0124587226220507</v>
      </c>
      <c r="AA313">
        <f t="shared" si="192"/>
        <v>5.9314136883427251</v>
      </c>
      <c r="AB313">
        <f t="shared" si="192"/>
        <v>5.9565931105619017</v>
      </c>
      <c r="AC313">
        <f t="shared" si="192"/>
        <v>5.946701909096233</v>
      </c>
      <c r="AD313">
        <f t="shared" si="192"/>
        <v>6.1277145864981168</v>
      </c>
      <c r="AE313">
        <f t="shared" si="192"/>
        <v>6.0812920348557622</v>
      </c>
      <c r="AF313">
        <f t="shared" si="192"/>
        <v>6.1188754229488271</v>
      </c>
      <c r="AG313">
        <f t="shared" si="192"/>
        <v>6.0427341184537262</v>
      </c>
      <c r="AH313">
        <f t="shared" si="192"/>
        <v>6.0999913706697901</v>
      </c>
      <c r="AI313">
        <f t="shared" si="192"/>
        <v>6.141485253813026</v>
      </c>
      <c r="AJ313">
        <f t="shared" si="192"/>
        <v>6.1547082531019059</v>
      </c>
      <c r="AK313">
        <f t="shared" si="192"/>
        <v>6.1937110766521739</v>
      </c>
      <c r="AL313">
        <f t="shared" si="192"/>
        <v>6.2005815912929956</v>
      </c>
      <c r="AM313">
        <f t="shared" si="192"/>
        <v>6.2790297166308466</v>
      </c>
      <c r="AN313">
        <f t="shared" si="192"/>
        <v>6.2683948008305785</v>
      </c>
      <c r="AO313">
        <f t="shared" si="192"/>
        <v>6.2874923986310307</v>
      </c>
      <c r="AP313">
        <f t="shared" si="192"/>
        <v>6.3142503665951448</v>
      </c>
      <c r="AQ313">
        <f t="shared" si="192"/>
        <v>6.3068624721218622</v>
      </c>
      <c r="AR313">
        <f t="shared" si="192"/>
        <v>6.3021961781370033</v>
      </c>
      <c r="AS313">
        <f t="shared" si="192"/>
        <v>6.3184343106925747</v>
      </c>
      <c r="AT313">
        <f t="shared" si="192"/>
        <v>6.3565351350505495</v>
      </c>
      <c r="AU313">
        <f t="shared" si="192"/>
        <v>6.3573032016020274</v>
      </c>
      <c r="AV313">
        <f t="shared" si="192"/>
        <v>6.3502692033280148</v>
      </c>
      <c r="AW313">
        <f t="shared" si="192"/>
        <v>6.435926596227052</v>
      </c>
      <c r="AX313">
        <f t="shared" si="192"/>
        <v>6.4668425440523603</v>
      </c>
      <c r="AY313">
        <f t="shared" si="192"/>
        <v>6.43868804877006</v>
      </c>
      <c r="AZ313">
        <f t="shared" si="192"/>
        <v>6.5120908150885439</v>
      </c>
      <c r="BA313">
        <f t="shared" si="192"/>
        <v>6.4243914734107177</v>
      </c>
      <c r="BB313">
        <f t="shared" si="192"/>
        <v>6.5176284960821187</v>
      </c>
      <c r="BC313">
        <f t="shared" si="192"/>
        <v>6.5802782778588611</v>
      </c>
    </row>
    <row r="314" spans="1:55" x14ac:dyDescent="0.2">
      <c r="A314">
        <f>VLOOKUP(C314,SelectCntr!$A$2:$C$52,3,0)</f>
        <v>1</v>
      </c>
      <c r="B314" t="str">
        <f t="shared" si="189"/>
        <v>Equatorial Guinea</v>
      </c>
      <c r="C314">
        <f t="shared" si="189"/>
        <v>61</v>
      </c>
      <c r="D314" t="str">
        <f t="shared" si="189"/>
        <v>Equatorial Guinea</v>
      </c>
      <c r="F314" s="72" t="s">
        <v>603</v>
      </c>
      <c r="G314">
        <f t="shared" si="191"/>
        <v>5.2996277715647153</v>
      </c>
      <c r="H314">
        <f t="shared" si="192"/>
        <v>5.4373152601732624</v>
      </c>
      <c r="I314">
        <f t="shared" si="192"/>
        <v>5.4609352041977175</v>
      </c>
      <c r="J314">
        <f t="shared" si="192"/>
        <v>5.5358300703689212</v>
      </c>
      <c r="K314">
        <f t="shared" si="192"/>
        <v>5.5153553602997611</v>
      </c>
      <c r="L314">
        <f t="shared" si="192"/>
        <v>5.5512328466077143</v>
      </c>
      <c r="M314">
        <f t="shared" si="192"/>
        <v>5.4978263938324776</v>
      </c>
      <c r="N314">
        <f t="shared" si="192"/>
        <v>5.5018714942894436</v>
      </c>
      <c r="O314">
        <f t="shared" si="192"/>
        <v>5.3599428438589243</v>
      </c>
      <c r="P314">
        <f t="shared" si="192"/>
        <v>5.4964462408360752</v>
      </c>
      <c r="Q314">
        <f t="shared" si="192"/>
        <v>5.2191820100451274</v>
      </c>
      <c r="R314">
        <f t="shared" si="192"/>
        <v>4.9504504750039766</v>
      </c>
      <c r="S314">
        <f t="shared" si="192"/>
        <v>5.0047756011539875</v>
      </c>
      <c r="T314">
        <f t="shared" si="192"/>
        <v>5.0212125368796805</v>
      </c>
      <c r="U314">
        <f t="shared" si="192"/>
        <v>4.8589467304234182</v>
      </c>
      <c r="V314">
        <f t="shared" si="192"/>
        <v>4.7103692494988296</v>
      </c>
      <c r="W314">
        <f t="shared" si="192"/>
        <v>4.6935900546776237</v>
      </c>
      <c r="X314">
        <f t="shared" si="192"/>
        <v>4.7146544188297801</v>
      </c>
      <c r="Y314">
        <f t="shared" si="192"/>
        <v>4.7392797440126415</v>
      </c>
      <c r="Z314">
        <f t="shared" si="192"/>
        <v>4.8197393894138045</v>
      </c>
      <c r="AA314">
        <f t="shared" si="192"/>
        <v>4.9233515241326806</v>
      </c>
      <c r="AB314">
        <f t="shared" si="192"/>
        <v>4.8224854311826446</v>
      </c>
      <c r="AC314">
        <f t="shared" si="192"/>
        <v>4.8494463288854872</v>
      </c>
      <c r="AD314">
        <f t="shared" si="192"/>
        <v>4.8892552528077537</v>
      </c>
      <c r="AE314">
        <f t="shared" si="192"/>
        <v>4.855188614633283</v>
      </c>
      <c r="AF314">
        <f t="shared" si="192"/>
        <v>4.8726540012134683</v>
      </c>
      <c r="AG314">
        <f t="shared" si="192"/>
        <v>4.9423524416244229</v>
      </c>
      <c r="AH314">
        <f t="shared" si="192"/>
        <v>4.9406228183127885</v>
      </c>
      <c r="AI314">
        <f t="shared" si="192"/>
        <v>4.8874465763655408</v>
      </c>
      <c r="AJ314">
        <f t="shared" si="192"/>
        <v>5.1225605995728314</v>
      </c>
      <c r="AK314">
        <f t="shared" si="192"/>
        <v>5.1169065646050669</v>
      </c>
      <c r="AL314">
        <f t="shared" si="192"/>
        <v>5.0346780398905491</v>
      </c>
      <c r="AM314">
        <f t="shared" si="192"/>
        <v>4.9537050062026555</v>
      </c>
      <c r="AN314">
        <f t="shared" si="192"/>
        <v>5.0813020517828829</v>
      </c>
      <c r="AO314">
        <f t="shared" si="192"/>
        <v>5.1556909595137279</v>
      </c>
      <c r="AP314">
        <f t="shared" si="192"/>
        <v>5.1859387278647731</v>
      </c>
      <c r="AQ314">
        <f t="shared" si="192"/>
        <v>5.1394668471281602</v>
      </c>
      <c r="AR314">
        <f t="shared" si="192"/>
        <v>5.1646438337293077</v>
      </c>
      <c r="AS314">
        <f t="shared" si="192"/>
        <v>5.1479975680585266</v>
      </c>
      <c r="AT314">
        <f t="shared" si="192"/>
        <v>5.191380909555253</v>
      </c>
      <c r="AU314">
        <f t="shared" si="192"/>
        <v>5.22358954370213</v>
      </c>
      <c r="AV314">
        <f t="shared" si="192"/>
        <v>5.3034458512826808</v>
      </c>
      <c r="AW314">
        <f t="shared" si="192"/>
        <v>5.3086872130964533</v>
      </c>
      <c r="AX314">
        <f t="shared" si="192"/>
        <v>5.2857202912226269</v>
      </c>
      <c r="AY314">
        <f t="shared" si="192"/>
        <v>5.3271122364915522</v>
      </c>
      <c r="AZ314">
        <f t="shared" si="192"/>
        <v>5.3932439291144618</v>
      </c>
      <c r="BA314">
        <f t="shared" ref="H314:BC320" si="193">IF(ISERROR(LN(BA192)),0,LN(BA192))</f>
        <v>5.4515086519247209</v>
      </c>
      <c r="BB314">
        <f t="shared" si="193"/>
        <v>5.4580640155162321</v>
      </c>
      <c r="BC314">
        <f t="shared" si="193"/>
        <v>5.4374850912103216</v>
      </c>
    </row>
    <row r="315" spans="1:55" x14ac:dyDescent="0.2">
      <c r="A315">
        <f>VLOOKUP(C315,SelectCntr!$A$2:$C$52,3,0)</f>
        <v>2</v>
      </c>
      <c r="B315" t="str">
        <f t="shared" si="189"/>
        <v>Ethiopia PDR</v>
      </c>
      <c r="C315">
        <f t="shared" si="189"/>
        <v>62</v>
      </c>
      <c r="D315" t="str">
        <f t="shared" si="189"/>
        <v>Ethiopia PDR</v>
      </c>
      <c r="F315" s="72" t="s">
        <v>603</v>
      </c>
      <c r="G315">
        <f t="shared" si="191"/>
        <v>4.0243343687147073</v>
      </c>
      <c r="H315">
        <f t="shared" si="193"/>
        <v>4.0402886485401357</v>
      </c>
      <c r="I315">
        <f t="shared" si="193"/>
        <v>4.0502236687169431</v>
      </c>
      <c r="J315">
        <f t="shared" si="193"/>
        <v>4.0814922837678065</v>
      </c>
      <c r="K315">
        <f t="shared" si="193"/>
        <v>4.0911755930359206</v>
      </c>
      <c r="L315">
        <f t="shared" si="193"/>
        <v>4.1138784694370827</v>
      </c>
      <c r="M315">
        <f t="shared" si="193"/>
        <v>4.1377518713479207</v>
      </c>
      <c r="N315">
        <f t="shared" si="193"/>
        <v>4.1526309722101153</v>
      </c>
      <c r="O315">
        <f t="shared" si="193"/>
        <v>4.1833754739289999</v>
      </c>
      <c r="P315">
        <f t="shared" si="193"/>
        <v>4.211066401563035</v>
      </c>
      <c r="Q315">
        <f t="shared" si="193"/>
        <v>4.183099053481234</v>
      </c>
      <c r="R315">
        <f t="shared" si="193"/>
        <v>4.1893351310109805</v>
      </c>
      <c r="S315">
        <f t="shared" si="193"/>
        <v>4.1849865699921942</v>
      </c>
      <c r="T315">
        <f t="shared" si="193"/>
        <v>4.1760229221807093</v>
      </c>
      <c r="U315">
        <f t="shared" si="193"/>
        <v>4.1577967661142603</v>
      </c>
      <c r="V315">
        <f t="shared" si="193"/>
        <v>4.2211071080733253</v>
      </c>
      <c r="W315">
        <f t="shared" si="193"/>
        <v>4.2439326259747761</v>
      </c>
      <c r="X315">
        <f t="shared" si="193"/>
        <v>4.2346448721702687</v>
      </c>
      <c r="Y315">
        <f t="shared" si="193"/>
        <v>4.3209373028858051</v>
      </c>
      <c r="Z315">
        <f t="shared" si="193"/>
        <v>4.397353811719884</v>
      </c>
      <c r="AA315">
        <f t="shared" si="193"/>
        <v>4.3823473582871619</v>
      </c>
      <c r="AB315">
        <f t="shared" si="193"/>
        <v>4.3820685518545313</v>
      </c>
      <c r="AC315">
        <f t="shared" si="193"/>
        <v>4.4414191676924597</v>
      </c>
      <c r="AD315">
        <f t="shared" si="193"/>
        <v>4.3512473540489811</v>
      </c>
      <c r="AE315">
        <f t="shared" si="193"/>
        <v>4.3044526632778135</v>
      </c>
      <c r="AF315">
        <f t="shared" si="193"/>
        <v>4.4127113219592564</v>
      </c>
      <c r="AG315">
        <f t="shared" si="193"/>
        <v>4.3795599732675212</v>
      </c>
      <c r="AH315">
        <f t="shared" si="193"/>
        <v>4.4088897562929379</v>
      </c>
      <c r="AI315">
        <f t="shared" si="193"/>
        <v>4.4368742710530116</v>
      </c>
      <c r="AJ315">
        <f t="shared" si="193"/>
        <v>4.4699021576839497</v>
      </c>
      <c r="AK315">
        <f t="shared" si="193"/>
        <v>4.5184083837621625</v>
      </c>
      <c r="AL315">
        <f t="shared" si="193"/>
        <v>4.4673499683925169</v>
      </c>
      <c r="AM315">
        <f t="shared" si="193"/>
        <v>0</v>
      </c>
      <c r="AN315">
        <f t="shared" si="193"/>
        <v>0</v>
      </c>
      <c r="AO315">
        <f t="shared" si="193"/>
        <v>0</v>
      </c>
      <c r="AP315">
        <f t="shared" si="193"/>
        <v>0</v>
      </c>
      <c r="AQ315">
        <f t="shared" si="193"/>
        <v>0</v>
      </c>
      <c r="AR315">
        <f t="shared" si="193"/>
        <v>0</v>
      </c>
      <c r="AS315">
        <f t="shared" si="193"/>
        <v>0</v>
      </c>
      <c r="AT315">
        <f t="shared" si="193"/>
        <v>0</v>
      </c>
      <c r="AU315">
        <f t="shared" si="193"/>
        <v>0</v>
      </c>
      <c r="AV315">
        <f t="shared" si="193"/>
        <v>0</v>
      </c>
      <c r="AW315">
        <f t="shared" si="193"/>
        <v>0</v>
      </c>
      <c r="AX315">
        <f t="shared" si="193"/>
        <v>0</v>
      </c>
      <c r="AY315">
        <f t="shared" si="193"/>
        <v>0</v>
      </c>
      <c r="AZ315">
        <f t="shared" si="193"/>
        <v>0</v>
      </c>
      <c r="BA315">
        <f t="shared" si="193"/>
        <v>0</v>
      </c>
      <c r="BB315">
        <f t="shared" si="193"/>
        <v>0</v>
      </c>
      <c r="BC315">
        <f t="shared" si="193"/>
        <v>0</v>
      </c>
    </row>
    <row r="316" spans="1:55" x14ac:dyDescent="0.2">
      <c r="A316">
        <f>VLOOKUP(C316,SelectCntr!$A$2:$C$52,3,0)</f>
        <v>2</v>
      </c>
      <c r="B316" t="str">
        <f t="shared" si="189"/>
        <v>Djibouti</v>
      </c>
      <c r="C316">
        <f t="shared" si="189"/>
        <v>72</v>
      </c>
      <c r="D316" t="str">
        <f t="shared" si="189"/>
        <v>Djibouti</v>
      </c>
      <c r="F316" s="72" t="s">
        <v>603</v>
      </c>
      <c r="G316">
        <f t="shared" si="191"/>
        <v>1.7264515397275291</v>
      </c>
      <c r="H316">
        <f t="shared" si="193"/>
        <v>1.7525182461992681</v>
      </c>
      <c r="I316">
        <f t="shared" si="193"/>
        <v>1.7847875728615341</v>
      </c>
      <c r="J316">
        <f t="shared" si="193"/>
        <v>1.8064942474010655</v>
      </c>
      <c r="K316">
        <f t="shared" si="193"/>
        <v>1.8253259942010258</v>
      </c>
      <c r="L316">
        <f t="shared" si="193"/>
        <v>1.9048651024899383</v>
      </c>
      <c r="M316">
        <f t="shared" si="193"/>
        <v>1.9480863807109896</v>
      </c>
      <c r="N316">
        <f t="shared" si="193"/>
        <v>2.0205803007860017</v>
      </c>
      <c r="O316">
        <f t="shared" si="193"/>
        <v>2.0934052999658634</v>
      </c>
      <c r="P316">
        <f t="shared" si="193"/>
        <v>2.1310712273609074</v>
      </c>
      <c r="Q316">
        <f t="shared" si="193"/>
        <v>2.1759674379108667</v>
      </c>
      <c r="R316">
        <f t="shared" si="193"/>
        <v>2.2279221336032098</v>
      </c>
      <c r="S316">
        <f t="shared" si="193"/>
        <v>2.2303144120949745</v>
      </c>
      <c r="T316">
        <f t="shared" si="193"/>
        <v>2.2951138471018995</v>
      </c>
      <c r="U316">
        <f t="shared" si="193"/>
        <v>2.3111756717451928</v>
      </c>
      <c r="V316">
        <f t="shared" si="193"/>
        <v>2.4264352396094746</v>
      </c>
      <c r="W316">
        <f t="shared" si="193"/>
        <v>2.4047033158768478</v>
      </c>
      <c r="X316">
        <f t="shared" si="193"/>
        <v>2.4586013016909343</v>
      </c>
      <c r="Y316">
        <f t="shared" si="193"/>
        <v>2.7304735173734147</v>
      </c>
      <c r="Z316">
        <f t="shared" si="193"/>
        <v>2.972719558130799</v>
      </c>
      <c r="AA316">
        <f t="shared" si="193"/>
        <v>2.9391498331559611</v>
      </c>
      <c r="AB316">
        <f t="shared" si="193"/>
        <v>2.9460310706722472</v>
      </c>
      <c r="AC316">
        <f t="shared" si="193"/>
        <v>3.1010682396577742</v>
      </c>
      <c r="AD316">
        <f t="shared" si="193"/>
        <v>3.1943695727616634</v>
      </c>
      <c r="AE316">
        <f t="shared" si="193"/>
        <v>3.3555279085980838</v>
      </c>
      <c r="AF316">
        <f t="shared" si="193"/>
        <v>3.4309145146811857</v>
      </c>
      <c r="AG316">
        <f t="shared" si="193"/>
        <v>3.4595617461484478</v>
      </c>
      <c r="AH316">
        <f t="shared" si="193"/>
        <v>3.4998133577299662</v>
      </c>
      <c r="AI316">
        <f t="shared" si="193"/>
        <v>3.6858297761189602</v>
      </c>
      <c r="AJ316">
        <f t="shared" si="193"/>
        <v>3.662395166765025</v>
      </c>
      <c r="AK316">
        <f t="shared" si="193"/>
        <v>3.3426875259549873</v>
      </c>
      <c r="AL316">
        <f t="shared" si="193"/>
        <v>3.3712986143541719</v>
      </c>
      <c r="AM316">
        <f t="shared" si="193"/>
        <v>3.305041514687824</v>
      </c>
      <c r="AN316">
        <f t="shared" si="193"/>
        <v>3.3406921643298486</v>
      </c>
      <c r="AO316">
        <f t="shared" si="193"/>
        <v>3.3780805966915741</v>
      </c>
      <c r="AP316">
        <f t="shared" si="193"/>
        <v>3.2622072621931903</v>
      </c>
      <c r="AQ316">
        <f t="shared" si="193"/>
        <v>3.2928457568972864</v>
      </c>
      <c r="AR316">
        <f t="shared" si="193"/>
        <v>3.3202480840896547</v>
      </c>
      <c r="AS316">
        <f t="shared" si="193"/>
        <v>3.3046014022560066</v>
      </c>
      <c r="AT316">
        <f t="shared" si="193"/>
        <v>3.3550853938258562</v>
      </c>
      <c r="AU316">
        <f t="shared" si="193"/>
        <v>3.3166220687386052</v>
      </c>
      <c r="AV316">
        <f t="shared" si="193"/>
        <v>3.4357530368342677</v>
      </c>
      <c r="AW316">
        <f t="shared" si="193"/>
        <v>3.4306143405417768</v>
      </c>
      <c r="AX316">
        <f t="shared" si="193"/>
        <v>3.3924722143100472</v>
      </c>
      <c r="AY316">
        <f t="shared" si="193"/>
        <v>3.4113604440164624</v>
      </c>
      <c r="AZ316">
        <f t="shared" si="193"/>
        <v>3.5577710699458049</v>
      </c>
      <c r="BA316">
        <f t="shared" si="193"/>
        <v>3.7043785109257015</v>
      </c>
      <c r="BB316">
        <f t="shared" si="193"/>
        <v>3.6918474652212798</v>
      </c>
      <c r="BC316">
        <f t="shared" si="193"/>
        <v>3.4422355654902956</v>
      </c>
    </row>
    <row r="317" spans="1:55" x14ac:dyDescent="0.2">
      <c r="A317">
        <f>VLOOKUP(C317,SelectCntr!$A$2:$C$52,3,0)</f>
        <v>1</v>
      </c>
      <c r="B317" t="str">
        <f t="shared" si="189"/>
        <v>Gabon</v>
      </c>
      <c r="C317">
        <f t="shared" si="189"/>
        <v>74</v>
      </c>
      <c r="D317" t="str">
        <f t="shared" si="189"/>
        <v>Gabon</v>
      </c>
      <c r="F317" s="72" t="s">
        <v>603</v>
      </c>
      <c r="G317">
        <f t="shared" si="191"/>
        <v>2.9873374532645278</v>
      </c>
      <c r="H317">
        <f t="shared" si="193"/>
        <v>3.0148526671815397</v>
      </c>
      <c r="I317">
        <f t="shared" si="193"/>
        <v>3.0206580759187291</v>
      </c>
      <c r="J317">
        <f t="shared" si="193"/>
        <v>3.0319232648005299</v>
      </c>
      <c r="K317">
        <f t="shared" si="193"/>
        <v>3.0474889513327184</v>
      </c>
      <c r="L317">
        <f t="shared" si="193"/>
        <v>3.064939134315789</v>
      </c>
      <c r="M317">
        <f t="shared" si="193"/>
        <v>3.0911709931200959</v>
      </c>
      <c r="N317">
        <f t="shared" si="193"/>
        <v>3.1234768323895055</v>
      </c>
      <c r="O317">
        <f t="shared" si="193"/>
        <v>3.1297037032356472</v>
      </c>
      <c r="P317">
        <f t="shared" si="193"/>
        <v>3.1688556068643412</v>
      </c>
      <c r="Q317">
        <f t="shared" si="193"/>
        <v>3.1923687452247052</v>
      </c>
      <c r="R317">
        <f t="shared" si="193"/>
        <v>3.2200950992090678</v>
      </c>
      <c r="S317">
        <f t="shared" si="193"/>
        <v>3.2515938840706959</v>
      </c>
      <c r="T317">
        <f t="shared" si="193"/>
        <v>3.2681176688946731</v>
      </c>
      <c r="U317">
        <f t="shared" si="193"/>
        <v>3.2751756931157341</v>
      </c>
      <c r="V317">
        <f t="shared" si="193"/>
        <v>3.3155511935897168</v>
      </c>
      <c r="W317">
        <f t="shared" si="193"/>
        <v>3.3894158165109043</v>
      </c>
      <c r="X317">
        <f t="shared" si="193"/>
        <v>3.4492115005195849</v>
      </c>
      <c r="Y317">
        <f t="shared" si="193"/>
        <v>3.5008719161486952</v>
      </c>
      <c r="Z317">
        <f t="shared" si="193"/>
        <v>3.5394545346250985</v>
      </c>
      <c r="AA317">
        <f t="shared" si="193"/>
        <v>3.5192194406862121</v>
      </c>
      <c r="AB317">
        <f t="shared" si="193"/>
        <v>3.5430579232973796</v>
      </c>
      <c r="AC317">
        <f t="shared" si="193"/>
        <v>3.5690829289333683</v>
      </c>
      <c r="AD317">
        <f t="shared" si="193"/>
        <v>3.5892318003426151</v>
      </c>
      <c r="AE317">
        <f t="shared" si="193"/>
        <v>3.5964594904829594</v>
      </c>
      <c r="AF317">
        <f t="shared" si="193"/>
        <v>3.6388188426739729</v>
      </c>
      <c r="AG317">
        <f t="shared" si="193"/>
        <v>3.654864639043828</v>
      </c>
      <c r="AH317">
        <f t="shared" si="193"/>
        <v>3.6976702589761583</v>
      </c>
      <c r="AI317">
        <f t="shared" si="193"/>
        <v>3.7079208886552797</v>
      </c>
      <c r="AJ317">
        <f t="shared" si="193"/>
        <v>3.7097318152671357</v>
      </c>
      <c r="AK317">
        <f t="shared" si="193"/>
        <v>3.8096880103759219</v>
      </c>
      <c r="AL317">
        <f t="shared" si="193"/>
        <v>3.7800748517832381</v>
      </c>
      <c r="AM317">
        <f t="shared" si="193"/>
        <v>3.7611338678464477</v>
      </c>
      <c r="AN317">
        <f t="shared" si="193"/>
        <v>3.7833442239793409</v>
      </c>
      <c r="AO317">
        <f t="shared" si="193"/>
        <v>3.8019865368109844</v>
      </c>
      <c r="AP317">
        <f t="shared" si="193"/>
        <v>3.8491080468068972</v>
      </c>
      <c r="AQ317">
        <f t="shared" si="193"/>
        <v>3.8771285124716912</v>
      </c>
      <c r="AR317">
        <f t="shared" si="193"/>
        <v>3.9125188653777037</v>
      </c>
      <c r="AS317">
        <f t="shared" si="193"/>
        <v>3.9115983588001741</v>
      </c>
      <c r="AT317">
        <f t="shared" si="193"/>
        <v>3.9328966710176951</v>
      </c>
      <c r="AU317">
        <f t="shared" si="193"/>
        <v>3.9064933116146512</v>
      </c>
      <c r="AV317">
        <f t="shared" si="193"/>
        <v>3.913789477591131</v>
      </c>
      <c r="AW317">
        <f t="shared" si="193"/>
        <v>3.9174493887793713</v>
      </c>
      <c r="AX317">
        <f t="shared" si="193"/>
        <v>3.9172394502453947</v>
      </c>
      <c r="AY317">
        <f t="shared" si="193"/>
        <v>3.9294314526914094</v>
      </c>
      <c r="AZ317">
        <f t="shared" si="193"/>
        <v>3.9335199450529075</v>
      </c>
      <c r="BA317">
        <f t="shared" si="193"/>
        <v>3.9421042148064549</v>
      </c>
      <c r="BB317">
        <f t="shared" si="193"/>
        <v>3.9629637167830407</v>
      </c>
      <c r="BC317">
        <f t="shared" si="193"/>
        <v>4.0555815389784868</v>
      </c>
    </row>
    <row r="318" spans="1:55" x14ac:dyDescent="0.2">
      <c r="A318">
        <f>VLOOKUP(C318,SelectCntr!$A$2:$C$52,3,0)</f>
        <v>1</v>
      </c>
      <c r="B318" t="str">
        <f t="shared" si="189"/>
        <v>Gambia</v>
      </c>
      <c r="C318">
        <f t="shared" si="189"/>
        <v>75</v>
      </c>
      <c r="D318" t="str">
        <f t="shared" si="189"/>
        <v>Gambia</v>
      </c>
      <c r="F318" s="72" t="s">
        <v>603</v>
      </c>
      <c r="G318">
        <f t="shared" si="191"/>
        <v>4.9416416948340149</v>
      </c>
      <c r="H318">
        <f t="shared" si="193"/>
        <v>4.9550511733989255</v>
      </c>
      <c r="I318">
        <f t="shared" si="193"/>
        <v>4.95839777626228</v>
      </c>
      <c r="J318">
        <f t="shared" si="193"/>
        <v>4.990867931313316</v>
      </c>
      <c r="K318">
        <f t="shared" si="193"/>
        <v>5.0762877197093674</v>
      </c>
      <c r="L318">
        <f t="shared" si="193"/>
        <v>5.1409386769818894</v>
      </c>
      <c r="M318">
        <f t="shared" si="193"/>
        <v>5.0895732327382586</v>
      </c>
      <c r="N318">
        <f t="shared" si="193"/>
        <v>5.1539462951184634</v>
      </c>
      <c r="O318">
        <f t="shared" si="193"/>
        <v>5.1124067402228626</v>
      </c>
      <c r="P318">
        <f t="shared" si="193"/>
        <v>5.1344766922727745</v>
      </c>
      <c r="Q318">
        <f t="shared" si="193"/>
        <v>5.1735042499327868</v>
      </c>
      <c r="R318">
        <f t="shared" si="193"/>
        <v>5.0934538364488544</v>
      </c>
      <c r="S318">
        <f t="shared" si="193"/>
        <v>5.2085167698239641</v>
      </c>
      <c r="T318">
        <f t="shared" si="193"/>
        <v>5.1665978062448819</v>
      </c>
      <c r="U318">
        <f t="shared" si="193"/>
        <v>5.1552013912887276</v>
      </c>
      <c r="V318">
        <f t="shared" si="193"/>
        <v>5.1364339354559476</v>
      </c>
      <c r="W318">
        <f t="shared" si="193"/>
        <v>4.9134636711886452</v>
      </c>
      <c r="X318">
        <f t="shared" si="193"/>
        <v>5.1187640011461646</v>
      </c>
      <c r="Y318">
        <f t="shared" si="193"/>
        <v>4.8156781918413101</v>
      </c>
      <c r="Z318">
        <f t="shared" si="193"/>
        <v>4.8314574134539923</v>
      </c>
      <c r="AA318">
        <f t="shared" si="193"/>
        <v>5.1056729270223506</v>
      </c>
      <c r="AB318">
        <f t="shared" si="193"/>
        <v>5.2454709801699018</v>
      </c>
      <c r="AC318">
        <f t="shared" si="193"/>
        <v>5.0520182381626295</v>
      </c>
      <c r="AD318">
        <f t="shared" si="193"/>
        <v>5.0492492022114019</v>
      </c>
      <c r="AE318">
        <f t="shared" si="193"/>
        <v>4.8629706284876208</v>
      </c>
      <c r="AF318">
        <f t="shared" si="193"/>
        <v>5.0019122984319386</v>
      </c>
      <c r="AG318">
        <f t="shared" si="193"/>
        <v>5.0034779344650193</v>
      </c>
      <c r="AH318">
        <f t="shared" si="193"/>
        <v>4.9294753593138774</v>
      </c>
      <c r="AI318">
        <f t="shared" si="193"/>
        <v>5.0795650844385252</v>
      </c>
      <c r="AJ318">
        <f t="shared" si="193"/>
        <v>4.768701420310947</v>
      </c>
      <c r="AK318">
        <f t="shared" si="193"/>
        <v>4.875958091762052</v>
      </c>
      <c r="AL318">
        <f t="shared" si="193"/>
        <v>4.7414937885311756</v>
      </c>
      <c r="AM318">
        <f t="shared" si="193"/>
        <v>4.8725232978236708</v>
      </c>
      <c r="AN318">
        <f t="shared" si="193"/>
        <v>4.8849964436003424</v>
      </c>
      <c r="AO318">
        <f t="shared" si="193"/>
        <v>4.8024985993033829</v>
      </c>
      <c r="AP318">
        <f t="shared" si="193"/>
        <v>4.6651462089248144</v>
      </c>
      <c r="AQ318">
        <f t="shared" si="193"/>
        <v>4.8248682776172966</v>
      </c>
      <c r="AR318">
        <f t="shared" si="193"/>
        <v>4.8541003989572422</v>
      </c>
      <c r="AS318">
        <f t="shared" si="193"/>
        <v>5.1307629472345955</v>
      </c>
      <c r="AT318">
        <f t="shared" si="193"/>
        <v>5.2192779466950299</v>
      </c>
      <c r="AU318">
        <f t="shared" si="193"/>
        <v>5.2340825785629947</v>
      </c>
      <c r="AV318">
        <f t="shared" si="193"/>
        <v>4.9516064248448544</v>
      </c>
      <c r="AW318">
        <f t="shared" si="193"/>
        <v>5.1952771917427807</v>
      </c>
      <c r="AX318">
        <f t="shared" si="193"/>
        <v>5.3716607972797448</v>
      </c>
      <c r="AY318">
        <f t="shared" si="193"/>
        <v>5.2452606873669856</v>
      </c>
      <c r="AZ318">
        <f t="shared" si="193"/>
        <v>5.2821011083907381</v>
      </c>
      <c r="BA318">
        <f t="shared" si="193"/>
        <v>5.0025073909625357</v>
      </c>
      <c r="BB318">
        <f t="shared" si="193"/>
        <v>5.263489477242727</v>
      </c>
      <c r="BC318">
        <f t="shared" si="193"/>
        <v>5.3329501858479453</v>
      </c>
    </row>
    <row r="319" spans="1:55" x14ac:dyDescent="0.2">
      <c r="A319">
        <f>VLOOKUP(C319,SelectCntr!$A$2:$C$52,3,0)</f>
        <v>1</v>
      </c>
      <c r="B319" t="str">
        <f t="shared" si="189"/>
        <v>Ghana</v>
      </c>
      <c r="C319">
        <f t="shared" si="189"/>
        <v>81</v>
      </c>
      <c r="D319" t="str">
        <f t="shared" si="189"/>
        <v>Ghana</v>
      </c>
      <c r="F319" s="72" t="s">
        <v>603</v>
      </c>
      <c r="G319">
        <f t="shared" si="191"/>
        <v>4.852655625845169</v>
      </c>
      <c r="H319">
        <f t="shared" si="193"/>
        <v>4.8642159671402503</v>
      </c>
      <c r="I319">
        <f t="shared" si="193"/>
        <v>4.8790535732157698</v>
      </c>
      <c r="J319">
        <f t="shared" si="193"/>
        <v>4.9953801372856201</v>
      </c>
      <c r="K319">
        <f t="shared" si="193"/>
        <v>4.9077787528254504</v>
      </c>
      <c r="L319">
        <f t="shared" si="193"/>
        <v>4.9491870710845998</v>
      </c>
      <c r="M319">
        <f t="shared" si="193"/>
        <v>5.0148734737360794</v>
      </c>
      <c r="N319">
        <f t="shared" si="193"/>
        <v>4.9943339639912008</v>
      </c>
      <c r="O319">
        <f t="shared" si="193"/>
        <v>5.0503749423147761</v>
      </c>
      <c r="P319">
        <f t="shared" si="193"/>
        <v>5.0345685410007652</v>
      </c>
      <c r="Q319">
        <f t="shared" si="193"/>
        <v>5.0719305239592396</v>
      </c>
      <c r="R319">
        <f t="shared" si="193"/>
        <v>5.0631734313135448</v>
      </c>
      <c r="S319">
        <f t="shared" si="193"/>
        <v>5.0744886157233999</v>
      </c>
      <c r="T319">
        <f t="shared" si="193"/>
        <v>5.176972877743796</v>
      </c>
      <c r="U319">
        <f t="shared" si="193"/>
        <v>5.1197077212276083</v>
      </c>
      <c r="V319">
        <f t="shared" si="193"/>
        <v>5.0106881362270475</v>
      </c>
      <c r="W319">
        <f t="shared" si="193"/>
        <v>4.9220640502556536</v>
      </c>
      <c r="X319">
        <f t="shared" si="193"/>
        <v>4.9256121584487413</v>
      </c>
      <c r="Y319">
        <f t="shared" si="193"/>
        <v>4.9426871366308029</v>
      </c>
      <c r="Z319">
        <f t="shared" si="193"/>
        <v>4.9528488984809345</v>
      </c>
      <c r="AA319">
        <f t="shared" si="193"/>
        <v>4.9371989410118822</v>
      </c>
      <c r="AB319">
        <f t="shared" si="193"/>
        <v>4.8984822395469969</v>
      </c>
      <c r="AC319">
        <f t="shared" si="193"/>
        <v>4.9277896069909106</v>
      </c>
      <c r="AD319">
        <f t="shared" si="193"/>
        <v>5.0748099563816123</v>
      </c>
      <c r="AE319">
        <f t="shared" si="193"/>
        <v>5.084836697089953</v>
      </c>
      <c r="AF319">
        <f t="shared" si="193"/>
        <v>5.1699087311837975</v>
      </c>
      <c r="AG319">
        <f t="shared" si="193"/>
        <v>5.1863472973267335</v>
      </c>
      <c r="AH319">
        <f t="shared" si="193"/>
        <v>5.2296691528913302</v>
      </c>
      <c r="AI319">
        <f t="shared" si="193"/>
        <v>5.3005874216346003</v>
      </c>
      <c r="AJ319">
        <f t="shared" si="193"/>
        <v>5.1793233762031541</v>
      </c>
      <c r="AK319">
        <f t="shared" si="193"/>
        <v>5.5128060485930508</v>
      </c>
      <c r="AL319">
        <f t="shared" si="193"/>
        <v>5.4968620523828031</v>
      </c>
      <c r="AM319">
        <f t="shared" si="193"/>
        <v>5.5775335190407311</v>
      </c>
      <c r="AN319">
        <f t="shared" si="193"/>
        <v>5.5235669077953924</v>
      </c>
      <c r="AO319">
        <f t="shared" si="193"/>
        <v>5.6130730360695136</v>
      </c>
      <c r="AP319">
        <f t="shared" si="193"/>
        <v>5.6789976711562868</v>
      </c>
      <c r="AQ319">
        <f t="shared" si="193"/>
        <v>5.6663254755779668</v>
      </c>
      <c r="AR319">
        <f t="shared" si="193"/>
        <v>5.7093778854896042</v>
      </c>
      <c r="AS319">
        <f t="shared" si="193"/>
        <v>5.7740686374206271</v>
      </c>
      <c r="AT319">
        <f t="shared" si="193"/>
        <v>5.7373233548964899</v>
      </c>
      <c r="AU319">
        <f t="shared" si="193"/>
        <v>5.7704404976101697</v>
      </c>
      <c r="AV319">
        <f t="shared" si="193"/>
        <v>5.8329988608906884</v>
      </c>
      <c r="AW319">
        <f t="shared" si="193"/>
        <v>5.8406198693235369</v>
      </c>
      <c r="AX319">
        <f t="shared" si="193"/>
        <v>5.855285102584876</v>
      </c>
      <c r="AY319">
        <f t="shared" si="193"/>
        <v>5.8876707582569363</v>
      </c>
      <c r="AZ319">
        <f t="shared" si="193"/>
        <v>5.9109921114885333</v>
      </c>
      <c r="BA319">
        <f t="shared" si="193"/>
        <v>5.9444304630421421</v>
      </c>
      <c r="BB319">
        <f t="shared" si="193"/>
        <v>6.0122594642156733</v>
      </c>
      <c r="BC319">
        <f t="shared" si="193"/>
        <v>6.0627270851720194</v>
      </c>
    </row>
    <row r="320" spans="1:55" x14ac:dyDescent="0.2">
      <c r="A320">
        <f>VLOOKUP(C320,SelectCntr!$A$2:$C$52,3,0)</f>
        <v>1</v>
      </c>
      <c r="B320" t="str">
        <f t="shared" si="189"/>
        <v>Guinea</v>
      </c>
      <c r="C320">
        <f t="shared" si="189"/>
        <v>90</v>
      </c>
      <c r="D320" t="str">
        <f t="shared" si="189"/>
        <v>Guinea</v>
      </c>
      <c r="F320" s="72" t="s">
        <v>603</v>
      </c>
      <c r="G320">
        <f t="shared" si="191"/>
        <v>3.9441502004976017</v>
      </c>
      <c r="H320">
        <f t="shared" si="193"/>
        <v>3.9587583713960335</v>
      </c>
      <c r="I320">
        <f t="shared" si="193"/>
        <v>3.9056715971279798</v>
      </c>
      <c r="J320">
        <f t="shared" si="193"/>
        <v>3.9477841869425658</v>
      </c>
      <c r="K320">
        <f t="shared" si="193"/>
        <v>3.933391275389821</v>
      </c>
      <c r="L320">
        <f t="shared" si="193"/>
        <v>4.0072520482170386</v>
      </c>
      <c r="M320">
        <f t="shared" si="193"/>
        <v>4.0437209854455256</v>
      </c>
      <c r="N320">
        <f t="shared" si="193"/>
        <v>4.068252708262257</v>
      </c>
      <c r="O320">
        <f t="shared" si="193"/>
        <v>4.0560850826751009</v>
      </c>
      <c r="P320">
        <f t="shared" si="193"/>
        <v>4.0881516086808256</v>
      </c>
      <c r="Q320">
        <f t="shared" si="193"/>
        <v>4.1186252627207889</v>
      </c>
      <c r="R320">
        <f t="shared" si="193"/>
        <v>4.078423128510055</v>
      </c>
      <c r="S320">
        <f t="shared" si="193"/>
        <v>4.0907627209582822</v>
      </c>
      <c r="T320">
        <f t="shared" ref="H320:BC325" si="194">IF(ISERROR(LN(T198)),0,LN(T198))</f>
        <v>4.0998568140146352</v>
      </c>
      <c r="U320">
        <f t="shared" si="194"/>
        <v>4.1191487571528356</v>
      </c>
      <c r="V320">
        <f t="shared" si="194"/>
        <v>4.1556640148533388</v>
      </c>
      <c r="W320">
        <f t="shared" si="194"/>
        <v>4.1642551807259389</v>
      </c>
      <c r="X320">
        <f t="shared" si="194"/>
        <v>4.1675653595454962</v>
      </c>
      <c r="Y320">
        <f t="shared" si="194"/>
        <v>4.1940931168861475</v>
      </c>
      <c r="Z320">
        <f t="shared" si="194"/>
        <v>4.2021473548105588</v>
      </c>
      <c r="AA320">
        <f t="shared" si="194"/>
        <v>4.2073335500731908</v>
      </c>
      <c r="AB320">
        <f t="shared" si="194"/>
        <v>4.217468955616229</v>
      </c>
      <c r="AC320">
        <f t="shared" si="194"/>
        <v>4.225048962542103</v>
      </c>
      <c r="AD320">
        <f t="shared" si="194"/>
        <v>4.2642538624302908</v>
      </c>
      <c r="AE320">
        <f t="shared" si="194"/>
        <v>4.2702203769589042</v>
      </c>
      <c r="AF320">
        <f t="shared" si="194"/>
        <v>4.2658415112597714</v>
      </c>
      <c r="AG320">
        <f t="shared" si="194"/>
        <v>4.2843580677734465</v>
      </c>
      <c r="AH320">
        <f t="shared" si="194"/>
        <v>4.3167958373395798</v>
      </c>
      <c r="AI320">
        <f t="shared" si="194"/>
        <v>4.3709859627270227</v>
      </c>
      <c r="AJ320">
        <f t="shared" si="194"/>
        <v>4.4113828996120894</v>
      </c>
      <c r="AK320">
        <f t="shared" si="194"/>
        <v>4.4634154152734506</v>
      </c>
      <c r="AL320">
        <f t="shared" si="194"/>
        <v>4.5265291277933253</v>
      </c>
      <c r="AM320">
        <f t="shared" si="194"/>
        <v>4.5463005111815056</v>
      </c>
      <c r="AN320">
        <f t="shared" si="194"/>
        <v>4.6098172902133534</v>
      </c>
      <c r="AO320">
        <f t="shared" si="194"/>
        <v>4.6066112902284573</v>
      </c>
      <c r="AP320">
        <f t="shared" si="194"/>
        <v>4.6457401247448553</v>
      </c>
      <c r="AQ320">
        <f t="shared" si="194"/>
        <v>4.6789769202654687</v>
      </c>
      <c r="AR320">
        <f t="shared" si="194"/>
        <v>4.6528066327206981</v>
      </c>
      <c r="AS320">
        <f t="shared" si="194"/>
        <v>4.6855692295686033</v>
      </c>
      <c r="AT320">
        <f t="shared" si="194"/>
        <v>4.7217301040037523</v>
      </c>
      <c r="AU320">
        <f t="shared" si="194"/>
        <v>4.7268487373070753</v>
      </c>
      <c r="AV320">
        <f t="shared" si="194"/>
        <v>4.7684421407761555</v>
      </c>
      <c r="AW320">
        <f t="shared" si="194"/>
        <v>4.8069661055846415</v>
      </c>
      <c r="AX320">
        <f t="shared" si="194"/>
        <v>4.8462250533117635</v>
      </c>
      <c r="AY320">
        <f t="shared" si="194"/>
        <v>4.8663539347448364</v>
      </c>
      <c r="AZ320">
        <f t="shared" si="194"/>
        <v>4.8834283733342696</v>
      </c>
      <c r="BA320">
        <f t="shared" si="194"/>
        <v>4.9084451847793389</v>
      </c>
      <c r="BB320">
        <f t="shared" si="194"/>
        <v>4.9786006474241686</v>
      </c>
      <c r="BC320">
        <f t="shared" si="194"/>
        <v>4.9159201706648163</v>
      </c>
    </row>
    <row r="321" spans="1:55" x14ac:dyDescent="0.2">
      <c r="A321">
        <f>VLOOKUP(C321,SelectCntr!$A$2:$C$52,3,0)</f>
        <v>1</v>
      </c>
      <c r="B321" t="str">
        <f t="shared" si="189"/>
        <v>Côte d'Ivoire</v>
      </c>
      <c r="C321">
        <f t="shared" si="189"/>
        <v>107</v>
      </c>
      <c r="D321" t="str">
        <f t="shared" si="189"/>
        <v>Côte d'Ivoire</v>
      </c>
      <c r="F321" s="72" t="s">
        <v>603</v>
      </c>
      <c r="G321">
        <f t="shared" si="191"/>
        <v>4.2935433558325888</v>
      </c>
      <c r="H321">
        <f t="shared" si="194"/>
        <v>4.3111676115415385</v>
      </c>
      <c r="I321">
        <f t="shared" si="194"/>
        <v>4.3965222987925143</v>
      </c>
      <c r="J321">
        <f t="shared" si="194"/>
        <v>4.5002352123971354</v>
      </c>
      <c r="K321">
        <f t="shared" si="194"/>
        <v>4.4581739503974882</v>
      </c>
      <c r="L321">
        <f t="shared" si="194"/>
        <v>4.5591787948213955</v>
      </c>
      <c r="M321">
        <f t="shared" si="194"/>
        <v>4.4937318040712855</v>
      </c>
      <c r="N321">
        <f t="shared" si="194"/>
        <v>4.6302081527877457</v>
      </c>
      <c r="O321">
        <f t="shared" si="194"/>
        <v>4.6313770103074008</v>
      </c>
      <c r="P321">
        <f t="shared" si="194"/>
        <v>4.6907621588962369</v>
      </c>
      <c r="Q321">
        <f t="shared" si="194"/>
        <v>4.7311970593991264</v>
      </c>
      <c r="R321">
        <f t="shared" si="194"/>
        <v>4.7264134925982768</v>
      </c>
      <c r="S321">
        <f t="shared" si="194"/>
        <v>4.7972148963653334</v>
      </c>
      <c r="T321">
        <f t="shared" si="194"/>
        <v>4.8250152892363518</v>
      </c>
      <c r="U321">
        <f t="shared" si="194"/>
        <v>4.9316349979778984</v>
      </c>
      <c r="V321">
        <f t="shared" si="194"/>
        <v>4.9269947645853849</v>
      </c>
      <c r="W321">
        <f t="shared" si="194"/>
        <v>4.9247173364919652</v>
      </c>
      <c r="X321">
        <f t="shared" si="194"/>
        <v>4.9288893915766625</v>
      </c>
      <c r="Y321">
        <f t="shared" si="194"/>
        <v>5.0109846485403313</v>
      </c>
      <c r="Z321">
        <f t="shared" si="194"/>
        <v>5.0769408762446808</v>
      </c>
      <c r="AA321">
        <f t="shared" si="194"/>
        <v>5.1458900025320622</v>
      </c>
      <c r="AB321">
        <f t="shared" si="194"/>
        <v>5.0856128345988569</v>
      </c>
      <c r="AC321">
        <f t="shared" si="194"/>
        <v>5.0779715074291296</v>
      </c>
      <c r="AD321">
        <f t="shared" si="194"/>
        <v>5.130333437822129</v>
      </c>
      <c r="AE321">
        <f t="shared" si="194"/>
        <v>5.1927333934061215</v>
      </c>
      <c r="AF321">
        <f t="shared" si="194"/>
        <v>5.2102979265866516</v>
      </c>
      <c r="AG321">
        <f t="shared" si="194"/>
        <v>5.2376262796755801</v>
      </c>
      <c r="AH321">
        <f t="shared" si="194"/>
        <v>5.2570318187310701</v>
      </c>
      <c r="AI321">
        <f t="shared" si="194"/>
        <v>5.2893369370554773</v>
      </c>
      <c r="AJ321">
        <f t="shared" si="194"/>
        <v>5.3215599422730202</v>
      </c>
      <c r="AK321">
        <f t="shared" si="194"/>
        <v>5.3217495930467154</v>
      </c>
      <c r="AL321">
        <f t="shared" si="194"/>
        <v>5.3684869090111649</v>
      </c>
      <c r="AM321">
        <f t="shared" si="194"/>
        <v>5.3616446280335506</v>
      </c>
      <c r="AN321">
        <f t="shared" si="194"/>
        <v>5.3811128299169511</v>
      </c>
      <c r="AO321">
        <f t="shared" si="194"/>
        <v>5.4383994017903614</v>
      </c>
      <c r="AP321">
        <f t="shared" si="194"/>
        <v>5.5071660220069347</v>
      </c>
      <c r="AQ321">
        <f t="shared" si="194"/>
        <v>5.5705371178972181</v>
      </c>
      <c r="AR321">
        <f t="shared" si="194"/>
        <v>5.6066373515751255</v>
      </c>
      <c r="AS321">
        <f t="shared" si="194"/>
        <v>5.6170760799122608</v>
      </c>
      <c r="AT321">
        <f t="shared" si="194"/>
        <v>5.6817422715993855</v>
      </c>
      <c r="AU321">
        <f t="shared" si="194"/>
        <v>5.6505807974423243</v>
      </c>
      <c r="AV321">
        <f t="shared" si="194"/>
        <v>5.6542396580753174</v>
      </c>
      <c r="AW321">
        <f t="shared" si="194"/>
        <v>5.6469064921970977</v>
      </c>
      <c r="AX321">
        <f t="shared" si="194"/>
        <v>5.6398912985131169</v>
      </c>
      <c r="AY321">
        <f t="shared" si="194"/>
        <v>5.6595442499537141</v>
      </c>
      <c r="AZ321">
        <f t="shared" si="194"/>
        <v>5.6600361055693398</v>
      </c>
      <c r="BA321">
        <f t="shared" si="194"/>
        <v>5.6545314786254179</v>
      </c>
      <c r="BB321">
        <f t="shared" si="194"/>
        <v>5.7270959271001152</v>
      </c>
      <c r="BC321">
        <f t="shared" si="194"/>
        <v>5.7117012467128196</v>
      </c>
    </row>
    <row r="322" spans="1:55" x14ac:dyDescent="0.2">
      <c r="A322">
        <f>VLOOKUP(C322,SelectCntr!$A$2:$C$52,3,0)</f>
        <v>2</v>
      </c>
      <c r="B322" t="str">
        <f t="shared" si="189"/>
        <v>Kenya</v>
      </c>
      <c r="C322">
        <f t="shared" si="189"/>
        <v>114</v>
      </c>
      <c r="D322" t="str">
        <f t="shared" si="189"/>
        <v>Kenya</v>
      </c>
      <c r="F322" s="72" t="s">
        <v>603</v>
      </c>
      <c r="G322">
        <f t="shared" si="191"/>
        <v>4.121128795402945</v>
      </c>
      <c r="H322">
        <f t="shared" si="194"/>
        <v>4.1502081829181527</v>
      </c>
      <c r="I322">
        <f t="shared" si="194"/>
        <v>4.1475121742407275</v>
      </c>
      <c r="J322">
        <f t="shared" si="194"/>
        <v>4.174601505913075</v>
      </c>
      <c r="K322">
        <f t="shared" si="194"/>
        <v>4.1946857746816972</v>
      </c>
      <c r="L322">
        <f t="shared" si="194"/>
        <v>4.2078014136637227</v>
      </c>
      <c r="M322">
        <f t="shared" si="194"/>
        <v>4.2306191460873501</v>
      </c>
      <c r="N322">
        <f t="shared" si="194"/>
        <v>4.2894512255740267</v>
      </c>
      <c r="O322">
        <f t="shared" si="194"/>
        <v>4.3223696122698092</v>
      </c>
      <c r="P322">
        <f t="shared" si="194"/>
        <v>4.3445087511672424</v>
      </c>
      <c r="Q322">
        <f t="shared" si="194"/>
        <v>4.3674937025362466</v>
      </c>
      <c r="R322">
        <f t="shared" si="194"/>
        <v>4.4097459611480785</v>
      </c>
      <c r="S322">
        <f t="shared" si="194"/>
        <v>4.4454344794840734</v>
      </c>
      <c r="T322">
        <f t="shared" si="194"/>
        <v>4.4589740577146868</v>
      </c>
      <c r="U322">
        <f t="shared" si="194"/>
        <v>4.4697839116459708</v>
      </c>
      <c r="V322">
        <f t="shared" si="194"/>
        <v>4.5423426256919814</v>
      </c>
      <c r="W322">
        <f t="shared" si="194"/>
        <v>4.6342964810601499</v>
      </c>
      <c r="X322">
        <f t="shared" si="194"/>
        <v>4.6412250537579869</v>
      </c>
      <c r="Y322">
        <f t="shared" si="194"/>
        <v>4.6901172755781397</v>
      </c>
      <c r="Z322">
        <f t="shared" si="194"/>
        <v>4.6626984904898263</v>
      </c>
      <c r="AA322">
        <f t="shared" si="194"/>
        <v>4.6761553507164288</v>
      </c>
      <c r="AB322">
        <f t="shared" si="194"/>
        <v>4.7847253510772454</v>
      </c>
      <c r="AC322">
        <f t="shared" si="194"/>
        <v>4.8136775944953278</v>
      </c>
      <c r="AD322">
        <f t="shared" si="194"/>
        <v>4.7411462344691619</v>
      </c>
      <c r="AE322">
        <f t="shared" si="194"/>
        <v>4.8316234040718919</v>
      </c>
      <c r="AF322">
        <f t="shared" si="194"/>
        <v>4.9267821754097945</v>
      </c>
      <c r="AG322">
        <f t="shared" si="194"/>
        <v>4.9294505791358123</v>
      </c>
      <c r="AH322">
        <f t="shared" si="194"/>
        <v>5.0021987296782999</v>
      </c>
      <c r="AI322">
        <f t="shared" si="194"/>
        <v>5.0459846141513696</v>
      </c>
      <c r="AJ322">
        <f t="shared" si="194"/>
        <v>5.0342249088156299</v>
      </c>
      <c r="AK322">
        <f t="shared" si="194"/>
        <v>5.0551009386845775</v>
      </c>
      <c r="AL322">
        <f t="shared" si="194"/>
        <v>5.0939480442277825</v>
      </c>
      <c r="AM322">
        <f t="shared" si="194"/>
        <v>5.0683980462441545</v>
      </c>
      <c r="AN322">
        <f t="shared" si="194"/>
        <v>5.0746813155700892</v>
      </c>
      <c r="AO322">
        <f t="shared" si="194"/>
        <v>5.0941698537631419</v>
      </c>
      <c r="AP322">
        <f t="shared" si="194"/>
        <v>5.0621685475690024</v>
      </c>
      <c r="AQ322">
        <f t="shared" si="194"/>
        <v>5.0789255122430079</v>
      </c>
      <c r="AR322">
        <f t="shared" si="194"/>
        <v>5.1431175820654023</v>
      </c>
      <c r="AS322">
        <f t="shared" si="194"/>
        <v>5.2032339970817834</v>
      </c>
      <c r="AT322">
        <f t="shared" si="194"/>
        <v>5.1322877681702046</v>
      </c>
      <c r="AU322">
        <f t="shared" si="194"/>
        <v>5.223840422257136</v>
      </c>
      <c r="AV322">
        <f t="shared" si="194"/>
        <v>5.2705633455326444</v>
      </c>
      <c r="AW322">
        <f t="shared" si="194"/>
        <v>5.2882870078038362</v>
      </c>
      <c r="AX322">
        <f t="shared" si="194"/>
        <v>5.3213456694697463</v>
      </c>
      <c r="AY322">
        <f t="shared" si="194"/>
        <v>5.3344215997047204</v>
      </c>
      <c r="AZ322">
        <f t="shared" si="194"/>
        <v>5.4292540901732655</v>
      </c>
      <c r="BA322">
        <f t="shared" si="194"/>
        <v>5.5063809295231545</v>
      </c>
      <c r="BB322">
        <f t="shared" si="194"/>
        <v>5.4365262067084474</v>
      </c>
      <c r="BC322">
        <f t="shared" si="194"/>
        <v>5.4397213819007142</v>
      </c>
    </row>
    <row r="323" spans="1:55" x14ac:dyDescent="0.2">
      <c r="A323">
        <f>VLOOKUP(C323,SelectCntr!$A$2:$C$52,3,0)</f>
        <v>3</v>
      </c>
      <c r="B323" t="str">
        <f t="shared" si="189"/>
        <v>Lesotho</v>
      </c>
      <c r="C323">
        <f t="shared" si="189"/>
        <v>122</v>
      </c>
      <c r="D323" t="str">
        <f t="shared" si="189"/>
        <v>Lesotho</v>
      </c>
      <c r="F323" s="72" t="s">
        <v>603</v>
      </c>
      <c r="G323">
        <f t="shared" si="191"/>
        <v>3.5762833426653686</v>
      </c>
      <c r="H323">
        <f t="shared" si="194"/>
        <v>3.5996427569334264</v>
      </c>
      <c r="I323">
        <f t="shared" si="194"/>
        <v>3.5939279876950074</v>
      </c>
      <c r="J323">
        <f t="shared" si="194"/>
        <v>3.5105668559521188</v>
      </c>
      <c r="K323">
        <f t="shared" si="194"/>
        <v>3.5591236554825016</v>
      </c>
      <c r="L323">
        <f t="shared" si="194"/>
        <v>3.6164109422877662</v>
      </c>
      <c r="M323">
        <f t="shared" si="194"/>
        <v>3.6517947343505615</v>
      </c>
      <c r="N323">
        <f t="shared" si="194"/>
        <v>3.6774837921419832</v>
      </c>
      <c r="O323">
        <f t="shared" si="194"/>
        <v>3.7712254296154821</v>
      </c>
      <c r="P323">
        <f t="shared" si="194"/>
        <v>3.7737849483434722</v>
      </c>
      <c r="Q323">
        <f t="shared" si="194"/>
        <v>3.7943496815615525</v>
      </c>
      <c r="R323">
        <f t="shared" si="194"/>
        <v>3.6644428428894353</v>
      </c>
      <c r="S323">
        <f t="shared" si="194"/>
        <v>3.8216558530762739</v>
      </c>
      <c r="T323">
        <f t="shared" si="194"/>
        <v>3.9699659165882535</v>
      </c>
      <c r="U323">
        <f t="shared" si="194"/>
        <v>3.8285746878681297</v>
      </c>
      <c r="V323">
        <f t="shared" si="194"/>
        <v>3.6800553679673724</v>
      </c>
      <c r="W323">
        <f t="shared" si="194"/>
        <v>3.9401753015825984</v>
      </c>
      <c r="X323">
        <f t="shared" si="194"/>
        <v>3.9144231714039579</v>
      </c>
      <c r="Y323">
        <f t="shared" si="194"/>
        <v>3.8893443492319122</v>
      </c>
      <c r="Z323">
        <f t="shared" si="194"/>
        <v>3.9027279252349394</v>
      </c>
      <c r="AA323">
        <f t="shared" si="194"/>
        <v>3.9513816519799931</v>
      </c>
      <c r="AB323">
        <f t="shared" si="194"/>
        <v>3.9501674829790692</v>
      </c>
      <c r="AC323">
        <f t="shared" si="194"/>
        <v>3.9493987993207571</v>
      </c>
      <c r="AD323">
        <f t="shared" si="194"/>
        <v>3.9749895459096192</v>
      </c>
      <c r="AE323">
        <f t="shared" si="194"/>
        <v>3.9236725216937218</v>
      </c>
      <c r="AF323">
        <f t="shared" si="194"/>
        <v>3.9222218807131153</v>
      </c>
      <c r="AG323">
        <f t="shared" si="194"/>
        <v>3.9377894348125904</v>
      </c>
      <c r="AH323">
        <f t="shared" si="194"/>
        <v>4.0195373841735309</v>
      </c>
      <c r="AI323">
        <f t="shared" si="194"/>
        <v>4.0258682423200618</v>
      </c>
      <c r="AJ323">
        <f t="shared" si="194"/>
        <v>4.0293546209546705</v>
      </c>
      <c r="AK323">
        <f t="shared" si="194"/>
        <v>3.8000029169047038</v>
      </c>
      <c r="AL323">
        <f t="shared" si="194"/>
        <v>3.923586528007966</v>
      </c>
      <c r="AM323">
        <f t="shared" si="194"/>
        <v>4.0259132334445917</v>
      </c>
      <c r="AN323">
        <f t="shared" si="194"/>
        <v>4.0370007725947143</v>
      </c>
      <c r="AO323">
        <f t="shared" si="194"/>
        <v>3.9626701269777787</v>
      </c>
      <c r="AP323">
        <f t="shared" si="194"/>
        <v>4.063964431048011</v>
      </c>
      <c r="AQ323">
        <f t="shared" si="194"/>
        <v>4.0776928473412859</v>
      </c>
      <c r="AR323">
        <f t="shared" si="194"/>
        <v>3.993671981426739</v>
      </c>
      <c r="AS323">
        <f t="shared" si="194"/>
        <v>4.0971227848143492</v>
      </c>
      <c r="AT323">
        <f t="shared" si="194"/>
        <v>4.0521427757237296</v>
      </c>
      <c r="AU323">
        <f t="shared" si="194"/>
        <v>4.1414306189805945</v>
      </c>
      <c r="AV323">
        <f t="shared" si="194"/>
        <v>4.0127904340460274</v>
      </c>
      <c r="AW323">
        <f t="shared" si="194"/>
        <v>3.9482201461929258</v>
      </c>
      <c r="AX323">
        <f t="shared" si="194"/>
        <v>4.0084464329861129</v>
      </c>
      <c r="AY323">
        <f t="shared" si="194"/>
        <v>4.080296454771382</v>
      </c>
      <c r="AZ323">
        <f t="shared" si="194"/>
        <v>3.8794317685390305</v>
      </c>
      <c r="BA323">
        <f t="shared" si="194"/>
        <v>4.0742353069512456</v>
      </c>
      <c r="BB323">
        <f t="shared" si="194"/>
        <v>4.0427434256717776</v>
      </c>
      <c r="BC323">
        <f t="shared" si="194"/>
        <v>4.0052523935153541</v>
      </c>
    </row>
    <row r="324" spans="1:55" x14ac:dyDescent="0.2">
      <c r="A324">
        <f>VLOOKUP(C324,SelectCntr!$A$2:$C$52,3,0)</f>
        <v>1</v>
      </c>
      <c r="B324" t="str">
        <f t="shared" ref="B324:D343" si="195">B202</f>
        <v>Liberia</v>
      </c>
      <c r="C324">
        <f t="shared" si="195"/>
        <v>123</v>
      </c>
      <c r="D324" t="str">
        <f t="shared" si="195"/>
        <v>Liberia</v>
      </c>
      <c r="F324" s="72" t="s">
        <v>603</v>
      </c>
      <c r="G324">
        <f t="shared" si="191"/>
        <v>4.3065120652243341</v>
      </c>
      <c r="H324">
        <f t="shared" si="194"/>
        <v>4.3403062997371933</v>
      </c>
      <c r="I324">
        <f t="shared" si="194"/>
        <v>4.3184058528437879</v>
      </c>
      <c r="J324">
        <f t="shared" si="194"/>
        <v>4.3356191026257482</v>
      </c>
      <c r="K324">
        <f t="shared" si="194"/>
        <v>4.4031792567419243</v>
      </c>
      <c r="L324">
        <f t="shared" si="194"/>
        <v>4.5127893346245411</v>
      </c>
      <c r="M324">
        <f t="shared" si="194"/>
        <v>4.5421484591601562</v>
      </c>
      <c r="N324">
        <f t="shared" si="194"/>
        <v>4.5749463885647659</v>
      </c>
      <c r="O324">
        <f t="shared" si="194"/>
        <v>4.5923686067829648</v>
      </c>
      <c r="P324">
        <f t="shared" si="194"/>
        <v>4.7028771167572385</v>
      </c>
      <c r="Q324">
        <f t="shared" si="194"/>
        <v>4.7278386009976474</v>
      </c>
      <c r="R324">
        <f t="shared" si="194"/>
        <v>4.7327881072866687</v>
      </c>
      <c r="S324">
        <f t="shared" si="194"/>
        <v>4.7561987847416551</v>
      </c>
      <c r="T324">
        <f t="shared" si="194"/>
        <v>4.7955357767092153</v>
      </c>
      <c r="U324">
        <f t="shared" si="194"/>
        <v>4.773601295126638</v>
      </c>
      <c r="V324">
        <f t="shared" si="194"/>
        <v>4.8145167488469145</v>
      </c>
      <c r="W324">
        <f t="shared" si="194"/>
        <v>4.830931148794706</v>
      </c>
      <c r="X324">
        <f t="shared" si="194"/>
        <v>4.8312810636177526</v>
      </c>
      <c r="Y324">
        <f t="shared" si="194"/>
        <v>4.8362492153634351</v>
      </c>
      <c r="Z324">
        <f t="shared" si="194"/>
        <v>4.8606840219394698</v>
      </c>
      <c r="AA324">
        <f t="shared" si="194"/>
        <v>4.8754137362525531</v>
      </c>
      <c r="AB324">
        <f t="shared" si="194"/>
        <v>4.880728913862427</v>
      </c>
      <c r="AC324">
        <f t="shared" si="194"/>
        <v>4.8910990642828027</v>
      </c>
      <c r="AD324">
        <f t="shared" si="194"/>
        <v>4.9494288479728494</v>
      </c>
      <c r="AE324">
        <f t="shared" si="194"/>
        <v>4.9656019769821436</v>
      </c>
      <c r="AF324">
        <f t="shared" si="194"/>
        <v>4.9761805962332977</v>
      </c>
      <c r="AG324">
        <f t="shared" si="194"/>
        <v>4.9988660623233852</v>
      </c>
      <c r="AH324">
        <f t="shared" si="194"/>
        <v>5.0151813030805279</v>
      </c>
      <c r="AI324">
        <f t="shared" si="194"/>
        <v>4.9924225184667428</v>
      </c>
      <c r="AJ324">
        <f t="shared" si="194"/>
        <v>4.6795743895655031</v>
      </c>
      <c r="AK324">
        <f t="shared" si="194"/>
        <v>4.495569739907503</v>
      </c>
      <c r="AL324">
        <f t="shared" si="194"/>
        <v>4.5870012891166585</v>
      </c>
      <c r="AM324">
        <f t="shared" si="194"/>
        <v>4.6289589720332875</v>
      </c>
      <c r="AN324">
        <f t="shared" si="194"/>
        <v>4.451794321656692</v>
      </c>
      <c r="AO324">
        <f t="shared" si="194"/>
        <v>4.4616378938297947</v>
      </c>
      <c r="AP324">
        <f t="shared" si="194"/>
        <v>4.6449816604226051</v>
      </c>
      <c r="AQ324">
        <f t="shared" si="194"/>
        <v>4.886379895768183</v>
      </c>
      <c r="AR324">
        <f t="shared" si="194"/>
        <v>4.9621076585353894</v>
      </c>
      <c r="AS324">
        <f t="shared" si="194"/>
        <v>5.0278582023180896</v>
      </c>
      <c r="AT324">
        <f t="shared" si="194"/>
        <v>5.0683599333978462</v>
      </c>
      <c r="AU324">
        <f t="shared" si="194"/>
        <v>5.0492122362576879</v>
      </c>
      <c r="AV324">
        <f t="shared" si="194"/>
        <v>5.0473280492147525</v>
      </c>
      <c r="AW324">
        <f t="shared" si="194"/>
        <v>5.0332863696154071</v>
      </c>
      <c r="AX324">
        <f t="shared" si="194"/>
        <v>5.076706883366203</v>
      </c>
      <c r="AY324">
        <f t="shared" si="194"/>
        <v>5.1028914322842169</v>
      </c>
      <c r="AZ324">
        <f t="shared" si="194"/>
        <v>5.0179411841368609</v>
      </c>
      <c r="BA324">
        <f t="shared" si="194"/>
        <v>5.1398725235625964</v>
      </c>
      <c r="BB324">
        <f t="shared" si="194"/>
        <v>5.1345827084670272</v>
      </c>
      <c r="BC324">
        <f t="shared" si="194"/>
        <v>5.0721998255664937</v>
      </c>
    </row>
    <row r="325" spans="1:55" x14ac:dyDescent="0.2">
      <c r="A325">
        <f>VLOOKUP(C325,SelectCntr!$A$2:$C$52,3,0)</f>
        <v>2</v>
      </c>
      <c r="B325" t="str">
        <f t="shared" si="195"/>
        <v>Madagascar</v>
      </c>
      <c r="C325">
        <f t="shared" si="195"/>
        <v>129</v>
      </c>
      <c r="D325" t="str">
        <f t="shared" si="195"/>
        <v>Madagascar</v>
      </c>
      <c r="F325" s="72" t="s">
        <v>603</v>
      </c>
      <c r="G325">
        <f t="shared" si="191"/>
        <v>3.7327422960391297</v>
      </c>
      <c r="H325">
        <f t="shared" si="194"/>
        <v>3.7731662479673269</v>
      </c>
      <c r="I325">
        <f t="shared" si="194"/>
        <v>3.7953848890062045</v>
      </c>
      <c r="J325">
        <f t="shared" si="194"/>
        <v>3.8398299317491191</v>
      </c>
      <c r="K325">
        <f t="shared" si="194"/>
        <v>3.8155963996009414</v>
      </c>
      <c r="L325">
        <f t="shared" si="194"/>
        <v>3.8729478197208356</v>
      </c>
      <c r="M325">
        <f t="shared" si="194"/>
        <v>3.9161169570471834</v>
      </c>
      <c r="N325">
        <f t="shared" si="194"/>
        <v>3.9313868961318508</v>
      </c>
      <c r="O325">
        <f t="shared" si="194"/>
        <v>3.9662844452243191</v>
      </c>
      <c r="P325">
        <f t="shared" si="194"/>
        <v>3.9859684349355087</v>
      </c>
      <c r="Q325">
        <f t="shared" si="194"/>
        <v>3.9723793269915988</v>
      </c>
      <c r="R325">
        <f t="shared" si="194"/>
        <v>4.0002564573734389</v>
      </c>
      <c r="S325">
        <f t="shared" si="194"/>
        <v>4.0068264008567027</v>
      </c>
      <c r="T325">
        <f t="shared" si="194"/>
        <v>4.1107383740794798</v>
      </c>
      <c r="U325">
        <f t="shared" si="194"/>
        <v>4.0953032161160339</v>
      </c>
      <c r="V325">
        <f t="shared" si="194"/>
        <v>4.1102297558964986</v>
      </c>
      <c r="W325">
        <f t="shared" si="194"/>
        <v>4.0368153290451776</v>
      </c>
      <c r="X325">
        <f t="shared" si="194"/>
        <v>4.1108453130960196</v>
      </c>
      <c r="Y325">
        <f t="shared" si="194"/>
        <v>4.0691145141521012</v>
      </c>
      <c r="Z325">
        <f t="shared" si="194"/>
        <v>4.1080831991914115</v>
      </c>
      <c r="AA325">
        <f t="shared" si="194"/>
        <v>4.1092606794629898</v>
      </c>
      <c r="AB325">
        <f t="shared" si="194"/>
        <v>4.1171122380859702</v>
      </c>
      <c r="AC325">
        <f t="shared" si="194"/>
        <v>4.152236388166699</v>
      </c>
      <c r="AD325">
        <f t="shared" si="194"/>
        <v>4.1798881809784305</v>
      </c>
      <c r="AE325">
        <f t="shared" si="194"/>
        <v>4.184830483253779</v>
      </c>
      <c r="AF325">
        <f t="shared" si="194"/>
        <v>4.2108652708072212</v>
      </c>
      <c r="AG325">
        <f t="shared" si="194"/>
        <v>4.2025659837656031</v>
      </c>
      <c r="AH325">
        <f t="shared" si="194"/>
        <v>4.2163974525598924</v>
      </c>
      <c r="AI325">
        <f t="shared" ref="H325:BC330" si="196">IF(ISERROR(LN(AI203)),0,LN(AI203))</f>
        <v>4.2533830703363051</v>
      </c>
      <c r="AJ325">
        <f t="shared" si="196"/>
        <v>4.2590735411788989</v>
      </c>
      <c r="AK325">
        <f t="shared" si="196"/>
        <v>4.2752721203449857</v>
      </c>
      <c r="AL325">
        <f t="shared" si="196"/>
        <v>4.2657967566800084</v>
      </c>
      <c r="AM325">
        <f t="shared" si="196"/>
        <v>4.2974031457256254</v>
      </c>
      <c r="AN325">
        <f t="shared" si="196"/>
        <v>4.2708647974519689</v>
      </c>
      <c r="AO325">
        <f t="shared" si="196"/>
        <v>4.2933753303123341</v>
      </c>
      <c r="AP325">
        <f t="shared" si="196"/>
        <v>4.3064183436011989</v>
      </c>
      <c r="AQ325">
        <f t="shared" si="196"/>
        <v>4.2950009946779835</v>
      </c>
      <c r="AR325">
        <f t="shared" si="196"/>
        <v>4.2590974701055497</v>
      </c>
      <c r="AS325">
        <f t="shared" si="196"/>
        <v>4.2428390580672604</v>
      </c>
      <c r="AT325">
        <f t="shared" si="196"/>
        <v>4.1929780502810141</v>
      </c>
      <c r="AU325">
        <f t="shared" si="196"/>
        <v>4.1974598164141774</v>
      </c>
      <c r="AV325">
        <f t="shared" si="196"/>
        <v>4.1679557501922444</v>
      </c>
      <c r="AW325">
        <f t="shared" si="196"/>
        <v>4.1870062490689408</v>
      </c>
      <c r="AX325">
        <f t="shared" si="196"/>
        <v>4.2281976532417191</v>
      </c>
      <c r="AY325">
        <f t="shared" si="196"/>
        <v>4.3414238320069396</v>
      </c>
      <c r="AZ325">
        <f t="shared" si="196"/>
        <v>4.3495454308376909</v>
      </c>
      <c r="BA325">
        <f t="shared" si="196"/>
        <v>4.3154829956346132</v>
      </c>
      <c r="BB325">
        <f t="shared" si="196"/>
        <v>4.4044368863814638</v>
      </c>
      <c r="BC325">
        <f t="shared" si="196"/>
        <v>4.411239889131509</v>
      </c>
    </row>
    <row r="326" spans="1:55" x14ac:dyDescent="0.2">
      <c r="A326">
        <f>VLOOKUP(C326,SelectCntr!$A$2:$C$52,3,0)</f>
        <v>3</v>
      </c>
      <c r="B326" t="str">
        <f t="shared" si="195"/>
        <v>Malawi</v>
      </c>
      <c r="C326">
        <f t="shared" si="195"/>
        <v>130</v>
      </c>
      <c r="D326" t="str">
        <f t="shared" si="195"/>
        <v>Malawi</v>
      </c>
      <c r="F326" s="72" t="s">
        <v>603</v>
      </c>
      <c r="G326">
        <f t="shared" si="191"/>
        <v>4.8875631324209241</v>
      </c>
      <c r="H326">
        <f t="shared" si="196"/>
        <v>4.9438992604449981</v>
      </c>
      <c r="I326">
        <f t="shared" si="196"/>
        <v>4.903229310738622</v>
      </c>
      <c r="J326">
        <f t="shared" si="196"/>
        <v>4.9639903604591007</v>
      </c>
      <c r="K326">
        <f t="shared" si="196"/>
        <v>4.949616770576502</v>
      </c>
      <c r="L326">
        <f t="shared" si="196"/>
        <v>4.9577140447494923</v>
      </c>
      <c r="M326">
        <f t="shared" si="196"/>
        <v>5.1280536024481407</v>
      </c>
      <c r="N326">
        <f t="shared" si="196"/>
        <v>5.0294609163885031</v>
      </c>
      <c r="O326">
        <f t="shared" si="196"/>
        <v>5.0541372284329471</v>
      </c>
      <c r="P326">
        <f t="shared" si="196"/>
        <v>5.0466415233332356</v>
      </c>
      <c r="Q326">
        <f t="shared" si="196"/>
        <v>5.170985802181634</v>
      </c>
      <c r="R326">
        <f t="shared" si="196"/>
        <v>5.2043257455188545</v>
      </c>
      <c r="S326">
        <f t="shared" si="196"/>
        <v>5.2374680589223059</v>
      </c>
      <c r="T326">
        <f t="shared" si="196"/>
        <v>5.2441537023895286</v>
      </c>
      <c r="U326">
        <f t="shared" si="196"/>
        <v>5.2682241941998385</v>
      </c>
      <c r="V326">
        <f t="shared" si="196"/>
        <v>5.3218017445307071</v>
      </c>
      <c r="W326">
        <f t="shared" si="196"/>
        <v>5.4065012374932691</v>
      </c>
      <c r="X326">
        <f t="shared" si="196"/>
        <v>5.4045707409176629</v>
      </c>
      <c r="Y326">
        <f t="shared" si="196"/>
        <v>5.3930488321823651</v>
      </c>
      <c r="Z326">
        <f t="shared" si="196"/>
        <v>5.428566209815191</v>
      </c>
      <c r="AA326">
        <f t="shared" si="196"/>
        <v>5.4431467524951778</v>
      </c>
      <c r="AB326">
        <f t="shared" si="196"/>
        <v>5.4688954441468027</v>
      </c>
      <c r="AC326">
        <f t="shared" si="196"/>
        <v>5.4411974916783006</v>
      </c>
      <c r="AD326">
        <f t="shared" si="196"/>
        <v>5.4667489206980004</v>
      </c>
      <c r="AE326">
        <f t="shared" si="196"/>
        <v>5.4692184036650433</v>
      </c>
      <c r="AF326">
        <f t="shared" si="196"/>
        <v>5.4739745460293623</v>
      </c>
      <c r="AG326">
        <f t="shared" si="196"/>
        <v>5.4624720595113283</v>
      </c>
      <c r="AH326">
        <f t="shared" si="196"/>
        <v>5.5049805617085186</v>
      </c>
      <c r="AI326">
        <f t="shared" si="196"/>
        <v>5.4991294534664226</v>
      </c>
      <c r="AJ326">
        <f t="shared" si="196"/>
        <v>5.5005936077124851</v>
      </c>
      <c r="AK326">
        <f t="shared" si="196"/>
        <v>5.5593287921307013</v>
      </c>
      <c r="AL326">
        <f t="shared" si="196"/>
        <v>5.3920615585068061</v>
      </c>
      <c r="AM326">
        <f t="shared" si="196"/>
        <v>5.6313089004784844</v>
      </c>
      <c r="AN326">
        <f t="shared" si="196"/>
        <v>5.4794938108911699</v>
      </c>
      <c r="AO326">
        <f t="shared" si="196"/>
        <v>5.6039644104855757</v>
      </c>
      <c r="AP326">
        <f t="shared" si="196"/>
        <v>5.7389229196676235</v>
      </c>
      <c r="AQ326">
        <f t="shared" si="196"/>
        <v>5.7044717196176986</v>
      </c>
      <c r="AR326">
        <f t="shared" si="196"/>
        <v>5.7833314584552031</v>
      </c>
      <c r="AS326">
        <f t="shared" si="196"/>
        <v>5.8692023115181318</v>
      </c>
      <c r="AT326">
        <f t="shared" si="196"/>
        <v>6.0036478573667544</v>
      </c>
      <c r="AU326">
        <f t="shared" si="196"/>
        <v>6.0331585599375552</v>
      </c>
      <c r="AV326">
        <f t="shared" si="196"/>
        <v>5.8281326858353948</v>
      </c>
      <c r="AW326">
        <f t="shared" si="196"/>
        <v>5.8996520757337949</v>
      </c>
      <c r="AX326">
        <f t="shared" si="196"/>
        <v>5.9350495789092763</v>
      </c>
      <c r="AY326">
        <f t="shared" si="196"/>
        <v>5.7742319835120384</v>
      </c>
      <c r="AZ326">
        <f t="shared" si="196"/>
        <v>6.034895527222699</v>
      </c>
      <c r="BA326">
        <f t="shared" si="196"/>
        <v>6.2646380552988248</v>
      </c>
      <c r="BB326">
        <f t="shared" si="196"/>
        <v>6.1809784686925902</v>
      </c>
      <c r="BC326">
        <f t="shared" si="196"/>
        <v>6.1345782169368501</v>
      </c>
    </row>
    <row r="327" spans="1:55" x14ac:dyDescent="0.2">
      <c r="A327">
        <f>VLOOKUP(C327,SelectCntr!$A$2:$C$52,3,0)</f>
        <v>1</v>
      </c>
      <c r="B327" t="str">
        <f t="shared" si="195"/>
        <v>Mali</v>
      </c>
      <c r="C327">
        <f t="shared" si="195"/>
        <v>133</v>
      </c>
      <c r="D327" t="str">
        <f t="shared" si="195"/>
        <v>Mali</v>
      </c>
      <c r="F327" s="72" t="s">
        <v>603</v>
      </c>
      <c r="G327">
        <f t="shared" si="191"/>
        <v>3.0155914424113917</v>
      </c>
      <c r="H327">
        <f t="shared" si="196"/>
        <v>3.0846650561368336</v>
      </c>
      <c r="I327">
        <f t="shared" si="196"/>
        <v>3.1112710955355736</v>
      </c>
      <c r="J327">
        <f t="shared" si="196"/>
        <v>3.1307130091875583</v>
      </c>
      <c r="K327">
        <f t="shared" si="196"/>
        <v>3.1892755866117182</v>
      </c>
      <c r="L327">
        <f t="shared" si="196"/>
        <v>3.2018120523960594</v>
      </c>
      <c r="M327">
        <f t="shared" si="196"/>
        <v>3.2556999170106611</v>
      </c>
      <c r="N327">
        <f t="shared" si="196"/>
        <v>3.2436618987446399</v>
      </c>
      <c r="O327">
        <f t="shared" si="196"/>
        <v>3.3357200015585184</v>
      </c>
      <c r="P327">
        <f t="shared" si="196"/>
        <v>3.3464483288254265</v>
      </c>
      <c r="Q327">
        <f t="shared" si="196"/>
        <v>3.3365326224278902</v>
      </c>
      <c r="R327">
        <f t="shared" si="196"/>
        <v>3.2221605503299311</v>
      </c>
      <c r="S327">
        <f t="shared" si="196"/>
        <v>3.1324249999477729</v>
      </c>
      <c r="T327">
        <f t="shared" si="196"/>
        <v>3.2574896540163514</v>
      </c>
      <c r="U327">
        <f t="shared" si="196"/>
        <v>3.3983129768080822</v>
      </c>
      <c r="V327">
        <f t="shared" si="196"/>
        <v>3.4251998801941803</v>
      </c>
      <c r="W327">
        <f t="shared" si="196"/>
        <v>3.4212864971732024</v>
      </c>
      <c r="X327">
        <f t="shared" si="196"/>
        <v>3.498530613653732</v>
      </c>
      <c r="Y327">
        <f t="shared" si="196"/>
        <v>3.5143259071409672</v>
      </c>
      <c r="Z327">
        <f t="shared" si="196"/>
        <v>3.5090993494549534</v>
      </c>
      <c r="AA327">
        <f t="shared" si="196"/>
        <v>3.6043073152226257</v>
      </c>
      <c r="AB327">
        <f t="shared" si="196"/>
        <v>3.6453529086894534</v>
      </c>
      <c r="AC327">
        <f t="shared" si="196"/>
        <v>3.6345124856651179</v>
      </c>
      <c r="AD327">
        <f t="shared" si="196"/>
        <v>3.5380524939624758</v>
      </c>
      <c r="AE327">
        <f t="shared" si="196"/>
        <v>3.6110394789632032</v>
      </c>
      <c r="AF327">
        <f t="shared" si="196"/>
        <v>3.6892675596805957</v>
      </c>
      <c r="AG327">
        <f t="shared" si="196"/>
        <v>3.6604093978240995</v>
      </c>
      <c r="AH327">
        <f t="shared" si="196"/>
        <v>3.7916628695547132</v>
      </c>
      <c r="AI327">
        <f t="shared" si="196"/>
        <v>3.7880464289057132</v>
      </c>
      <c r="AJ327">
        <f t="shared" si="196"/>
        <v>3.7909768177677412</v>
      </c>
      <c r="AK327">
        <f t="shared" si="196"/>
        <v>3.8933315332061618</v>
      </c>
      <c r="AL327">
        <f t="shared" si="196"/>
        <v>3.7895285884534249</v>
      </c>
      <c r="AM327">
        <f t="shared" si="196"/>
        <v>3.782701399162939</v>
      </c>
      <c r="AN327">
        <f t="shared" si="196"/>
        <v>3.8264447620979181</v>
      </c>
      <c r="AO327">
        <f t="shared" si="196"/>
        <v>3.8564358679692567</v>
      </c>
      <c r="AP327">
        <f t="shared" si="196"/>
        <v>3.9229163534808369</v>
      </c>
      <c r="AQ327">
        <f t="shared" si="196"/>
        <v>3.9310361739484336</v>
      </c>
      <c r="AR327">
        <f t="shared" si="196"/>
        <v>3.9908301817813796</v>
      </c>
      <c r="AS327">
        <f t="shared" si="196"/>
        <v>4.0237416774256722</v>
      </c>
      <c r="AT327">
        <f t="shared" si="196"/>
        <v>3.8628644631144278</v>
      </c>
      <c r="AU327">
        <f t="shared" si="196"/>
        <v>4.0076317731386562</v>
      </c>
      <c r="AV327">
        <f t="shared" si="196"/>
        <v>3.9509562518622796</v>
      </c>
      <c r="AW327">
        <f t="shared" si="196"/>
        <v>4.1184604180758591</v>
      </c>
      <c r="AX327">
        <f t="shared" si="196"/>
        <v>4.0600688139715357</v>
      </c>
      <c r="AY327">
        <f t="shared" si="196"/>
        <v>4.1350818381768821</v>
      </c>
      <c r="AZ327">
        <f t="shared" si="196"/>
        <v>4.1190024119785136</v>
      </c>
      <c r="BA327">
        <f t="shared" si="196"/>
        <v>4.1596281926843632</v>
      </c>
      <c r="BB327">
        <f t="shared" si="196"/>
        <v>4.3047195682026107</v>
      </c>
      <c r="BC327">
        <f t="shared" si="196"/>
        <v>4.3876886752546698</v>
      </c>
    </row>
    <row r="328" spans="1:55" x14ac:dyDescent="0.2">
      <c r="A328">
        <f>VLOOKUP(C328,SelectCntr!$A$2:$C$52,3,0)</f>
        <v>1</v>
      </c>
      <c r="B328" t="str">
        <f t="shared" si="195"/>
        <v>Mauritania</v>
      </c>
      <c r="C328">
        <f t="shared" si="195"/>
        <v>136</v>
      </c>
      <c r="D328" t="str">
        <f t="shared" si="195"/>
        <v>Mauritania</v>
      </c>
      <c r="F328" s="72" t="s">
        <v>603</v>
      </c>
      <c r="G328">
        <f t="shared" si="191"/>
        <v>1.7925538926853837</v>
      </c>
      <c r="H328">
        <f t="shared" si="196"/>
        <v>1.8128092856674953</v>
      </c>
      <c r="I328">
        <f t="shared" si="196"/>
        <v>1.8411022651805042</v>
      </c>
      <c r="J328">
        <f t="shared" si="196"/>
        <v>1.8720845100846994</v>
      </c>
      <c r="K328">
        <f t="shared" si="196"/>
        <v>1.9022044657780308</v>
      </c>
      <c r="L328">
        <f t="shared" si="196"/>
        <v>1.9182118653396101</v>
      </c>
      <c r="M328">
        <f t="shared" si="196"/>
        <v>1.9372353822862718</v>
      </c>
      <c r="N328">
        <f t="shared" si="196"/>
        <v>1.9692024584170524</v>
      </c>
      <c r="O328">
        <f t="shared" si="196"/>
        <v>1.9412115189736212</v>
      </c>
      <c r="P328">
        <f t="shared" si="196"/>
        <v>1.9404472560560513</v>
      </c>
      <c r="Q328">
        <f t="shared" si="196"/>
        <v>1.9139672645853554</v>
      </c>
      <c r="R328">
        <f t="shared" si="196"/>
        <v>1.863557485633534</v>
      </c>
      <c r="S328">
        <f t="shared" si="196"/>
        <v>1.7305335016000483</v>
      </c>
      <c r="T328">
        <f t="shared" si="196"/>
        <v>1.6875755296893118</v>
      </c>
      <c r="U328">
        <f t="shared" si="196"/>
        <v>1.7234727519349726</v>
      </c>
      <c r="V328">
        <f t="shared" si="196"/>
        <v>1.815555460833729</v>
      </c>
      <c r="W328">
        <f t="shared" si="196"/>
        <v>1.880422259166874</v>
      </c>
      <c r="X328">
        <f t="shared" si="196"/>
        <v>1.9311775426143056</v>
      </c>
      <c r="Y328">
        <f t="shared" si="196"/>
        <v>1.9489532068404607</v>
      </c>
      <c r="Z328">
        <f t="shared" si="196"/>
        <v>2.0006133898480769</v>
      </c>
      <c r="AA328">
        <f t="shared" si="196"/>
        <v>2.0349341072530707</v>
      </c>
      <c r="AB328">
        <f t="shared" si="196"/>
        <v>2.0034401483177704</v>
      </c>
      <c r="AC328">
        <f t="shared" si="196"/>
        <v>1.9540494841707803</v>
      </c>
      <c r="AD328">
        <f t="shared" si="196"/>
        <v>1.9197346606873613</v>
      </c>
      <c r="AE328">
        <f t="shared" si="196"/>
        <v>2.0058773688545406</v>
      </c>
      <c r="AF328">
        <f t="shared" si="196"/>
        <v>2.0221571264665066</v>
      </c>
      <c r="AG328">
        <f t="shared" si="196"/>
        <v>2.0491962223039848</v>
      </c>
      <c r="AH328">
        <f t="shared" si="196"/>
        <v>2.0799263713470948</v>
      </c>
      <c r="AI328">
        <f t="shared" si="196"/>
        <v>2.1340544036969917</v>
      </c>
      <c r="AJ328">
        <f t="shared" si="196"/>
        <v>2.1478401289349871</v>
      </c>
      <c r="AK328">
        <f t="shared" si="196"/>
        <v>2.1650944962866316</v>
      </c>
      <c r="AL328">
        <f t="shared" si="196"/>
        <v>2.1348067175438898</v>
      </c>
      <c r="AM328">
        <f t="shared" si="196"/>
        <v>2.1033429139673587</v>
      </c>
      <c r="AN328">
        <f t="shared" si="196"/>
        <v>2.1265199808033874</v>
      </c>
      <c r="AO328">
        <f t="shared" si="196"/>
        <v>2.1672207238888328</v>
      </c>
      <c r="AP328">
        <f t="shared" si="196"/>
        <v>2.2286167856517882</v>
      </c>
      <c r="AQ328">
        <f t="shared" si="196"/>
        <v>2.219950769997737</v>
      </c>
      <c r="AR328">
        <f t="shared" si="196"/>
        <v>2.2462551424852255</v>
      </c>
      <c r="AS328">
        <f t="shared" si="196"/>
        <v>2.2655628483417778</v>
      </c>
      <c r="AT328">
        <f t="shared" si="196"/>
        <v>2.2944606822789129</v>
      </c>
      <c r="AU328">
        <f t="shared" si="196"/>
        <v>2.3033798601243105</v>
      </c>
      <c r="AV328">
        <f t="shared" si="196"/>
        <v>2.3519392481177612</v>
      </c>
      <c r="AW328">
        <f t="shared" si="196"/>
        <v>2.3844893067157495</v>
      </c>
      <c r="AX328">
        <f t="shared" si="196"/>
        <v>2.3807123171621973</v>
      </c>
      <c r="AY328">
        <f t="shared" si="196"/>
        <v>2.4183266379888111</v>
      </c>
      <c r="AZ328">
        <f t="shared" si="196"/>
        <v>2.4165426276910167</v>
      </c>
      <c r="BA328">
        <f t="shared" si="196"/>
        <v>2.4258991180475515</v>
      </c>
      <c r="BB328">
        <f t="shared" si="196"/>
        <v>2.4502084692992838</v>
      </c>
      <c r="BC328">
        <f t="shared" si="196"/>
        <v>2.474999911545662</v>
      </c>
    </row>
    <row r="329" spans="1:55" x14ac:dyDescent="0.2">
      <c r="A329">
        <f>VLOOKUP(C329,SelectCntr!$A$2:$C$52,3,0)</f>
        <v>3</v>
      </c>
      <c r="B329" t="str">
        <f t="shared" si="195"/>
        <v>Mauritius</v>
      </c>
      <c r="C329">
        <f t="shared" si="195"/>
        <v>137</v>
      </c>
      <c r="D329" t="str">
        <f t="shared" si="195"/>
        <v>Mauritius</v>
      </c>
      <c r="F329" s="72" t="s">
        <v>603</v>
      </c>
      <c r="G329">
        <f t="shared" si="191"/>
        <v>7.541323721970941</v>
      </c>
      <c r="H329">
        <f t="shared" si="196"/>
        <v>7.4587614818642667</v>
      </c>
      <c r="I329">
        <f t="shared" si="196"/>
        <v>7.6863180995197595</v>
      </c>
      <c r="J329">
        <f t="shared" si="196"/>
        <v>7.4290627624054197</v>
      </c>
      <c r="K329">
        <f t="shared" si="196"/>
        <v>7.7076064904720898</v>
      </c>
      <c r="L329">
        <f t="shared" si="196"/>
        <v>7.5297282535987717</v>
      </c>
      <c r="M329">
        <f t="shared" si="196"/>
        <v>7.7130052821219195</v>
      </c>
      <c r="N329">
        <f t="shared" si="196"/>
        <v>7.629054812118925</v>
      </c>
      <c r="O329">
        <f t="shared" si="196"/>
        <v>7.7373462778963713</v>
      </c>
      <c r="P329">
        <f t="shared" si="196"/>
        <v>7.6086423574374935</v>
      </c>
      <c r="Q329">
        <f t="shared" si="196"/>
        <v>7.647300583331968</v>
      </c>
      <c r="R329">
        <f t="shared" si="196"/>
        <v>7.8040597907414568</v>
      </c>
      <c r="S329">
        <f t="shared" si="196"/>
        <v>7.7926044099274128</v>
      </c>
      <c r="T329">
        <f t="shared" si="196"/>
        <v>7.7661389931095943</v>
      </c>
      <c r="U329">
        <f t="shared" si="196"/>
        <v>7.4732868975948987</v>
      </c>
      <c r="V329">
        <f t="shared" si="196"/>
        <v>7.8170132198597688</v>
      </c>
      <c r="W329">
        <f t="shared" si="196"/>
        <v>7.7598205746357856</v>
      </c>
      <c r="X329">
        <f t="shared" si="196"/>
        <v>7.7842487182537523</v>
      </c>
      <c r="Y329">
        <f t="shared" si="196"/>
        <v>7.8315611004530314</v>
      </c>
      <c r="Z329">
        <f t="shared" si="196"/>
        <v>7.5609031541909326</v>
      </c>
      <c r="AA329">
        <f t="shared" si="196"/>
        <v>7.6985036517203689</v>
      </c>
      <c r="AB329">
        <f t="shared" si="196"/>
        <v>7.8739091089169833</v>
      </c>
      <c r="AC329">
        <f t="shared" si="196"/>
        <v>7.7078226518132027</v>
      </c>
      <c r="AD329">
        <f t="shared" si="196"/>
        <v>7.6799819914953318</v>
      </c>
      <c r="AE329">
        <f t="shared" si="196"/>
        <v>7.7735858012597312</v>
      </c>
      <c r="AF329">
        <f t="shared" si="196"/>
        <v>7.8417460591798207</v>
      </c>
      <c r="AG329">
        <f t="shared" si="196"/>
        <v>7.880403401862738</v>
      </c>
      <c r="AH329">
        <f t="shared" si="196"/>
        <v>7.8044315035385434</v>
      </c>
      <c r="AI329">
        <f t="shared" si="196"/>
        <v>7.7995928359426996</v>
      </c>
      <c r="AJ329">
        <f t="shared" si="196"/>
        <v>7.8352563198767173</v>
      </c>
      <c r="AK329">
        <f t="shared" si="196"/>
        <v>7.8487263644772387</v>
      </c>
      <c r="AL329">
        <f t="shared" si="196"/>
        <v>7.8959933363951533</v>
      </c>
      <c r="AM329">
        <f t="shared" si="196"/>
        <v>7.8780786024905218</v>
      </c>
      <c r="AN329">
        <f t="shared" si="196"/>
        <v>7.8088880776312548</v>
      </c>
      <c r="AO329">
        <f t="shared" si="196"/>
        <v>7.8935585380553945</v>
      </c>
      <c r="AP329">
        <f t="shared" si="196"/>
        <v>7.9138085511057019</v>
      </c>
      <c r="AQ329">
        <f t="shared" si="196"/>
        <v>7.9788958271066619</v>
      </c>
      <c r="AR329">
        <f t="shared" si="196"/>
        <v>7.9375072763264374</v>
      </c>
      <c r="AS329">
        <f t="shared" si="196"/>
        <v>7.725968087960565</v>
      </c>
      <c r="AT329">
        <f t="shared" si="196"/>
        <v>7.9233994456061883</v>
      </c>
      <c r="AU329">
        <f t="shared" si="196"/>
        <v>8.0429689484272231</v>
      </c>
      <c r="AV329">
        <f t="shared" si="196"/>
        <v>7.9331555265486093</v>
      </c>
      <c r="AW329">
        <f t="shared" si="196"/>
        <v>7.9941058803056606</v>
      </c>
      <c r="AX329">
        <f t="shared" si="196"/>
        <v>8.0360316468080963</v>
      </c>
      <c r="AY329">
        <f t="shared" si="196"/>
        <v>8.0058030543515528</v>
      </c>
      <c r="AZ329">
        <f t="shared" si="196"/>
        <v>8.0184559482170492</v>
      </c>
      <c r="BA329">
        <f t="shared" si="196"/>
        <v>7.9864652202824704</v>
      </c>
      <c r="BB329">
        <f t="shared" si="196"/>
        <v>8.0774434938186843</v>
      </c>
      <c r="BC329">
        <f t="shared" si="196"/>
        <v>8.1059456735343431</v>
      </c>
    </row>
    <row r="330" spans="1:55" x14ac:dyDescent="0.2">
      <c r="A330">
        <f>VLOOKUP(C330,SelectCntr!$A$2:$C$52,3,0)</f>
        <v>3</v>
      </c>
      <c r="B330" t="str">
        <f t="shared" si="195"/>
        <v>Mozambique</v>
      </c>
      <c r="C330">
        <f t="shared" si="195"/>
        <v>144</v>
      </c>
      <c r="D330" t="str">
        <f t="shared" si="195"/>
        <v>Mozambique</v>
      </c>
      <c r="F330" s="72" t="s">
        <v>603</v>
      </c>
      <c r="G330">
        <f t="shared" si="191"/>
        <v>3.0397096482864745</v>
      </c>
      <c r="H330">
        <f t="shared" si="196"/>
        <v>3.0716933329643954</v>
      </c>
      <c r="I330">
        <f t="shared" si="196"/>
        <v>3.0846233713872198</v>
      </c>
      <c r="J330">
        <f t="shared" si="196"/>
        <v>3.1353556308997304</v>
      </c>
      <c r="K330">
        <f t="shared" si="196"/>
        <v>3.1049800031539272</v>
      </c>
      <c r="L330">
        <f t="shared" si="196"/>
        <v>3.1229915160732622</v>
      </c>
      <c r="M330">
        <f t="shared" si="196"/>
        <v>3.1632818334715038</v>
      </c>
      <c r="N330">
        <f t="shared" si="196"/>
        <v>3.2516275644431807</v>
      </c>
      <c r="O330">
        <f t="shared" si="196"/>
        <v>3.250613319002889</v>
      </c>
      <c r="P330">
        <f t="shared" si="196"/>
        <v>3.2984750200425643</v>
      </c>
      <c r="Q330">
        <f t="shared" si="196"/>
        <v>3.3295115740428622</v>
      </c>
      <c r="R330">
        <f t="shared" si="196"/>
        <v>3.3632134534287719</v>
      </c>
      <c r="S330">
        <f t="shared" si="196"/>
        <v>3.397731642959561</v>
      </c>
      <c r="T330">
        <f t="shared" si="196"/>
        <v>3.3666096225914153</v>
      </c>
      <c r="U330">
        <f t="shared" si="196"/>
        <v>3.2940601978249138</v>
      </c>
      <c r="V330">
        <f t="shared" si="196"/>
        <v>3.2370938053519382</v>
      </c>
      <c r="W330">
        <f t="shared" si="196"/>
        <v>3.2154113335752585</v>
      </c>
      <c r="X330">
        <f t="shared" si="196"/>
        <v>3.1972683713625738</v>
      </c>
      <c r="Y330">
        <f t="shared" si="196"/>
        <v>3.1949334940933847</v>
      </c>
      <c r="Z330">
        <f t="shared" si="196"/>
        <v>3.2280561061191539</v>
      </c>
      <c r="AA330">
        <f t="shared" si="196"/>
        <v>3.2372734188418897</v>
      </c>
      <c r="AB330">
        <f t="shared" si="196"/>
        <v>3.1970069781497958</v>
      </c>
      <c r="AC330">
        <f t="shared" si="196"/>
        <v>3.1390726569136271</v>
      </c>
      <c r="AD330">
        <f t="shared" si="196"/>
        <v>3.1142705849632488</v>
      </c>
      <c r="AE330">
        <f t="shared" si="196"/>
        <v>3.1055888757065087</v>
      </c>
      <c r="AF330">
        <f t="shared" si="196"/>
        <v>3.122888469073807</v>
      </c>
      <c r="AG330">
        <f t="shared" si="196"/>
        <v>3.1106980408354721</v>
      </c>
      <c r="AH330">
        <f t="shared" si="196"/>
        <v>3.1130912817775065</v>
      </c>
      <c r="AI330">
        <f t="shared" si="196"/>
        <v>3.1409111651020289</v>
      </c>
      <c r="AJ330">
        <f t="shared" si="196"/>
        <v>3.1953445055099308</v>
      </c>
      <c r="AK330">
        <f t="shared" si="196"/>
        <v>3.0831299303406277</v>
      </c>
      <c r="AL330">
        <f t="shared" si="196"/>
        <v>2.9637491960907694</v>
      </c>
      <c r="AM330">
        <f t="shared" si="196"/>
        <v>3.0900283235637311</v>
      </c>
      <c r="AN330">
        <f t="shared" si="196"/>
        <v>3.0705597143309347</v>
      </c>
      <c r="AO330">
        <f t="shared" si="196"/>
        <v>3.3687645601009826</v>
      </c>
      <c r="AP330">
        <f t="shared" si="196"/>
        <v>3.4741844765350054</v>
      </c>
      <c r="AQ330">
        <f t="shared" si="196"/>
        <v>3.5331759998863284</v>
      </c>
      <c r="AR330">
        <f t="shared" si="196"/>
        <v>3.5885214181033165</v>
      </c>
      <c r="AS330">
        <f t="shared" si="196"/>
        <v>3.6046867451234861</v>
      </c>
      <c r="AT330">
        <f t="shared" si="196"/>
        <v>3.5323460063581522</v>
      </c>
      <c r="AU330">
        <f t="shared" si="196"/>
        <v>3.6009632755473979</v>
      </c>
      <c r="AV330">
        <f t="shared" si="196"/>
        <v>3.6036799913682707</v>
      </c>
      <c r="AW330">
        <f t="shared" si="196"/>
        <v>3.6364514321950332</v>
      </c>
      <c r="AX330">
        <f t="shared" ref="H330:BC336" si="197">IF(ISERROR(LN(AX208)),0,LN(AX208))</f>
        <v>3.6739257246980297</v>
      </c>
      <c r="AY330">
        <f t="shared" si="197"/>
        <v>3.71708251618174</v>
      </c>
      <c r="AZ330">
        <f t="shared" si="197"/>
        <v>3.7356888947457558</v>
      </c>
      <c r="BA330">
        <f t="shared" si="197"/>
        <v>3.6735898292706333</v>
      </c>
      <c r="BB330">
        <f t="shared" si="197"/>
        <v>3.716384585345307</v>
      </c>
      <c r="BC330">
        <f t="shared" si="197"/>
        <v>3.7108425164521295</v>
      </c>
    </row>
    <row r="331" spans="1:55" x14ac:dyDescent="0.2">
      <c r="A331">
        <f>VLOOKUP(C331,SelectCntr!$A$2:$C$52,3,0)</f>
        <v>3</v>
      </c>
      <c r="B331" t="str">
        <f t="shared" si="195"/>
        <v>Namibia</v>
      </c>
      <c r="C331">
        <f t="shared" si="195"/>
        <v>147</v>
      </c>
      <c r="D331" t="str">
        <f t="shared" si="195"/>
        <v>Namibia</v>
      </c>
      <c r="F331" s="72" t="s">
        <v>603</v>
      </c>
      <c r="G331">
        <f t="shared" si="191"/>
        <v>2.0633760414759612</v>
      </c>
      <c r="H331">
        <f t="shared" si="197"/>
        <v>1.9242051195017396</v>
      </c>
      <c r="I331">
        <f t="shared" si="197"/>
        <v>2.1360543155129825</v>
      </c>
      <c r="J331">
        <f t="shared" si="197"/>
        <v>2.1421102034153128</v>
      </c>
      <c r="K331">
        <f t="shared" si="197"/>
        <v>2.1248004175574313</v>
      </c>
      <c r="L331">
        <f t="shared" si="197"/>
        <v>2.0685492528797389</v>
      </c>
      <c r="M331">
        <f t="shared" si="197"/>
        <v>2.2094545324610388</v>
      </c>
      <c r="N331">
        <f t="shared" si="197"/>
        <v>2.259653268671229</v>
      </c>
      <c r="O331">
        <f t="shared" si="197"/>
        <v>2.2406839962762599</v>
      </c>
      <c r="P331">
        <f t="shared" si="197"/>
        <v>2.3190558212960473</v>
      </c>
      <c r="Q331">
        <f t="shared" si="197"/>
        <v>2.4007752164056093</v>
      </c>
      <c r="R331">
        <f t="shared" si="197"/>
        <v>2.5034438267013495</v>
      </c>
      <c r="S331">
        <f t="shared" si="197"/>
        <v>2.5399025856404864</v>
      </c>
      <c r="T331">
        <f t="shared" si="197"/>
        <v>2.5634945499880657</v>
      </c>
      <c r="U331">
        <f t="shared" si="197"/>
        <v>2.1632544000923963</v>
      </c>
      <c r="V331">
        <f t="shared" si="197"/>
        <v>2.2607078953032986</v>
      </c>
      <c r="W331">
        <f t="shared" si="197"/>
        <v>2.2120127176079358</v>
      </c>
      <c r="X331">
        <f t="shared" si="197"/>
        <v>2.2959535461185827</v>
      </c>
      <c r="Y331">
        <f t="shared" si="197"/>
        <v>2.3356564202677799</v>
      </c>
      <c r="Z331">
        <f t="shared" si="197"/>
        <v>2.3929708338551188</v>
      </c>
      <c r="AA331">
        <f t="shared" si="197"/>
        <v>2.4173596936002228</v>
      </c>
      <c r="AB331">
        <f t="shared" si="197"/>
        <v>2.1669576320850874</v>
      </c>
      <c r="AC331">
        <f t="shared" si="197"/>
        <v>2.0167213928689858</v>
      </c>
      <c r="AD331">
        <f t="shared" si="197"/>
        <v>2.049263455588322</v>
      </c>
      <c r="AE331">
        <f t="shared" si="197"/>
        <v>2.1223556281737328</v>
      </c>
      <c r="AF331">
        <f t="shared" si="197"/>
        <v>2.1642624053507595</v>
      </c>
      <c r="AG331">
        <f t="shared" si="197"/>
        <v>2.2381946102305932</v>
      </c>
      <c r="AH331">
        <f t="shared" si="197"/>
        <v>2.241608014207932</v>
      </c>
      <c r="AI331">
        <f t="shared" si="197"/>
        <v>2.3175811165414344</v>
      </c>
      <c r="AJ331">
        <f t="shared" si="197"/>
        <v>2.2690732415808026</v>
      </c>
      <c r="AK331">
        <f t="shared" si="197"/>
        <v>2.3335701682016738</v>
      </c>
      <c r="AL331">
        <f t="shared" si="197"/>
        <v>2.3276590456796806</v>
      </c>
      <c r="AM331">
        <f t="shared" si="197"/>
        <v>2.3537805713397111</v>
      </c>
      <c r="AN331">
        <f t="shared" si="197"/>
        <v>2.4140825560173997</v>
      </c>
      <c r="AO331">
        <f t="shared" si="197"/>
        <v>2.3697128058280699</v>
      </c>
      <c r="AP331">
        <f t="shared" si="197"/>
        <v>2.4556183618990648</v>
      </c>
      <c r="AQ331">
        <f t="shared" si="197"/>
        <v>2.0230769499678929</v>
      </c>
      <c r="AR331">
        <f t="shared" si="197"/>
        <v>2.34596672683886</v>
      </c>
      <c r="AS331">
        <f t="shared" si="197"/>
        <v>2.334729543425436</v>
      </c>
      <c r="AT331">
        <f t="shared" si="197"/>
        <v>2.3086796881992107</v>
      </c>
      <c r="AU331">
        <f t="shared" si="197"/>
        <v>2.3313407056292097</v>
      </c>
      <c r="AV331">
        <f t="shared" si="197"/>
        <v>2.313313390843041</v>
      </c>
      <c r="AW331">
        <f t="shared" si="197"/>
        <v>2.355963944654702</v>
      </c>
      <c r="AX331">
        <f t="shared" si="197"/>
        <v>2.4202057962281325</v>
      </c>
      <c r="AY331">
        <f t="shared" si="197"/>
        <v>2.5127270672127255</v>
      </c>
      <c r="AZ331">
        <f t="shared" si="197"/>
        <v>2.4811424604236989</v>
      </c>
      <c r="BA331">
        <f t="shared" si="197"/>
        <v>2.5003831567970023</v>
      </c>
      <c r="BB331">
        <f t="shared" si="197"/>
        <v>2.3688428417844096</v>
      </c>
      <c r="BC331">
        <f t="shared" si="197"/>
        <v>2.366164635470605</v>
      </c>
    </row>
    <row r="332" spans="1:55" x14ac:dyDescent="0.2">
      <c r="A332">
        <f>VLOOKUP(C332,SelectCntr!$A$2:$C$52,3,0)</f>
        <v>1</v>
      </c>
      <c r="B332" t="str">
        <f t="shared" si="195"/>
        <v>Niger</v>
      </c>
      <c r="C332">
        <f t="shared" si="195"/>
        <v>158</v>
      </c>
      <c r="D332" t="str">
        <f t="shared" si="195"/>
        <v>Niger</v>
      </c>
      <c r="F332" s="72" t="s">
        <v>603</v>
      </c>
      <c r="G332">
        <f t="shared" si="191"/>
        <v>3.2450182208895364</v>
      </c>
      <c r="H332">
        <f t="shared" si="197"/>
        <v>3.3562685578422835</v>
      </c>
      <c r="I332">
        <f t="shared" si="197"/>
        <v>3.4011310022029861</v>
      </c>
      <c r="J332">
        <f t="shared" si="197"/>
        <v>3.4083916042460092</v>
      </c>
      <c r="K332">
        <f t="shared" si="197"/>
        <v>3.4122949554439841</v>
      </c>
      <c r="L332">
        <f t="shared" si="197"/>
        <v>3.4662556039132624</v>
      </c>
      <c r="M332">
        <f t="shared" si="197"/>
        <v>3.5441076894697097</v>
      </c>
      <c r="N332">
        <f t="shared" si="197"/>
        <v>3.4656339052774099</v>
      </c>
      <c r="O332">
        <f t="shared" si="197"/>
        <v>3.528043611130288</v>
      </c>
      <c r="P332">
        <f t="shared" si="197"/>
        <v>3.4821868576531174</v>
      </c>
      <c r="Q332">
        <f t="shared" si="197"/>
        <v>3.4923063928511699</v>
      </c>
      <c r="R332">
        <f t="shared" si="197"/>
        <v>3.4948082390427113</v>
      </c>
      <c r="S332">
        <f t="shared" si="197"/>
        <v>3.2327390554180204</v>
      </c>
      <c r="T332">
        <f t="shared" si="197"/>
        <v>3.3724424363985777</v>
      </c>
      <c r="U332">
        <f t="shared" si="197"/>
        <v>3.3415836591656958</v>
      </c>
      <c r="V332">
        <f t="shared" si="197"/>
        <v>3.4718912088311535</v>
      </c>
      <c r="W332">
        <f t="shared" si="197"/>
        <v>3.6312555008333738</v>
      </c>
      <c r="X332">
        <f t="shared" si="197"/>
        <v>3.6538741917952091</v>
      </c>
      <c r="Y332">
        <f t="shared" si="197"/>
        <v>3.6601393368116342</v>
      </c>
      <c r="Z332">
        <f t="shared" si="197"/>
        <v>3.7000036212640839</v>
      </c>
      <c r="AA332">
        <f t="shared" si="197"/>
        <v>3.6737992371022266</v>
      </c>
      <c r="AB332">
        <f t="shared" si="197"/>
        <v>3.6621101483644232</v>
      </c>
      <c r="AC332">
        <f t="shared" si="197"/>
        <v>3.6343318709441546</v>
      </c>
      <c r="AD332">
        <f t="shared" si="197"/>
        <v>3.4015453410297796</v>
      </c>
      <c r="AE332">
        <f t="shared" si="197"/>
        <v>3.4190365493165564</v>
      </c>
      <c r="AF332">
        <f t="shared" si="197"/>
        <v>3.5011696476887391</v>
      </c>
      <c r="AG332">
        <f t="shared" si="197"/>
        <v>3.4156707966437776</v>
      </c>
      <c r="AH332">
        <f t="shared" si="197"/>
        <v>3.6121907300942757</v>
      </c>
      <c r="AI332">
        <f t="shared" si="197"/>
        <v>3.5559918477666628</v>
      </c>
      <c r="AJ332">
        <f t="shared" si="197"/>
        <v>3.5323506799900706</v>
      </c>
      <c r="AK332">
        <f t="shared" si="197"/>
        <v>3.6326531438593772</v>
      </c>
      <c r="AL332">
        <f t="shared" si="197"/>
        <v>3.5942037312116484</v>
      </c>
      <c r="AM332">
        <f t="shared" si="197"/>
        <v>3.5433956022253361</v>
      </c>
      <c r="AN332">
        <f t="shared" si="197"/>
        <v>3.7377800548540168</v>
      </c>
      <c r="AO332">
        <f t="shared" si="197"/>
        <v>3.6065935810620151</v>
      </c>
      <c r="AP332">
        <f t="shared" si="197"/>
        <v>3.811513732293784</v>
      </c>
      <c r="AQ332">
        <f t="shared" si="197"/>
        <v>3.7151446489367945</v>
      </c>
      <c r="AR332">
        <f t="shared" si="197"/>
        <v>3.9871647313376739</v>
      </c>
      <c r="AS332">
        <f t="shared" si="197"/>
        <v>3.8919128844115534</v>
      </c>
      <c r="AT332">
        <f t="shared" si="197"/>
        <v>3.9121385162452831</v>
      </c>
      <c r="AU332">
        <f t="shared" si="197"/>
        <v>4.0145591822768152</v>
      </c>
      <c r="AV332">
        <f t="shared" si="197"/>
        <v>4.0718481950531826</v>
      </c>
      <c r="AW332">
        <f t="shared" si="197"/>
        <v>4.0962822254908309</v>
      </c>
      <c r="AX332">
        <f t="shared" si="197"/>
        <v>4.053678183587996</v>
      </c>
      <c r="AY332">
        <f t="shared" si="197"/>
        <v>4.0486716635436517</v>
      </c>
      <c r="AZ332">
        <f t="shared" si="197"/>
        <v>4.0874007903391076</v>
      </c>
      <c r="BA332">
        <f t="shared" si="197"/>
        <v>4.1334164181440114</v>
      </c>
      <c r="BB332">
        <f t="shared" si="197"/>
        <v>4.2621306370233887</v>
      </c>
      <c r="BC332">
        <f t="shared" si="197"/>
        <v>4.2276898526927953</v>
      </c>
    </row>
    <row r="333" spans="1:55" x14ac:dyDescent="0.2">
      <c r="A333">
        <f>VLOOKUP(C333,SelectCntr!$A$2:$C$52,3,0)</f>
        <v>1</v>
      </c>
      <c r="B333" t="str">
        <f t="shared" si="195"/>
        <v>Nigeria</v>
      </c>
      <c r="C333">
        <f t="shared" si="195"/>
        <v>159</v>
      </c>
      <c r="D333" t="str">
        <f t="shared" si="195"/>
        <v>Nigeria</v>
      </c>
      <c r="F333" s="72" t="s">
        <v>603</v>
      </c>
      <c r="G333">
        <f t="shared" si="191"/>
        <v>4.8475590047896473</v>
      </c>
      <c r="H333">
        <f t="shared" si="197"/>
        <v>4.8810206915904226</v>
      </c>
      <c r="I333">
        <f t="shared" si="197"/>
        <v>4.9017039307450618</v>
      </c>
      <c r="J333">
        <f t="shared" si="197"/>
        <v>4.9250486893378058</v>
      </c>
      <c r="K333">
        <f t="shared" si="197"/>
        <v>4.9459707340160035</v>
      </c>
      <c r="L333">
        <f t="shared" si="197"/>
        <v>4.9494006777668567</v>
      </c>
      <c r="M333">
        <f t="shared" si="197"/>
        <v>4.9783120002752455</v>
      </c>
      <c r="N333">
        <f t="shared" si="197"/>
        <v>4.9967850583830051</v>
      </c>
      <c r="O333">
        <f t="shared" si="197"/>
        <v>5.0457414401397784</v>
      </c>
      <c r="P333">
        <f t="shared" si="197"/>
        <v>5.1574717608666258</v>
      </c>
      <c r="Q333">
        <f t="shared" si="197"/>
        <v>5.0685441874230079</v>
      </c>
      <c r="R333">
        <f t="shared" si="197"/>
        <v>5.0061971981752516</v>
      </c>
      <c r="S333">
        <f t="shared" si="197"/>
        <v>4.9776673667334155</v>
      </c>
      <c r="T333">
        <f t="shared" si="197"/>
        <v>5.1242533228221463</v>
      </c>
      <c r="U333">
        <f t="shared" si="197"/>
        <v>5.1215622571665849</v>
      </c>
      <c r="V333">
        <f t="shared" si="197"/>
        <v>5.059448273250081</v>
      </c>
      <c r="W333">
        <f t="shared" si="197"/>
        <v>5.1017532235190037</v>
      </c>
      <c r="X333">
        <f t="shared" si="197"/>
        <v>5.1037413293234755</v>
      </c>
      <c r="Y333">
        <f t="shared" si="197"/>
        <v>5.1316881199811002</v>
      </c>
      <c r="Z333">
        <f t="shared" si="197"/>
        <v>5.1606520090342878</v>
      </c>
      <c r="AA333">
        <f t="shared" si="197"/>
        <v>5.1999543440088676</v>
      </c>
      <c r="AB333">
        <f t="shared" si="197"/>
        <v>5.2150822988675749</v>
      </c>
      <c r="AC333">
        <f t="shared" si="197"/>
        <v>5.2311054349701358</v>
      </c>
      <c r="AD333">
        <f t="shared" si="197"/>
        <v>5.227911307198668</v>
      </c>
      <c r="AE333">
        <f t="shared" si="197"/>
        <v>5.2752770270659681</v>
      </c>
      <c r="AF333">
        <f t="shared" si="197"/>
        <v>5.2682093542522512</v>
      </c>
      <c r="AG333">
        <f t="shared" si="197"/>
        <v>5.2820736604400169</v>
      </c>
      <c r="AH333">
        <f t="shared" si="197"/>
        <v>5.4199014347625445</v>
      </c>
      <c r="AI333">
        <f t="shared" si="197"/>
        <v>5.4683637847492133</v>
      </c>
      <c r="AJ333">
        <f t="shared" si="197"/>
        <v>5.5079900769698105</v>
      </c>
      <c r="AK333">
        <f t="shared" si="197"/>
        <v>5.5829446252906632</v>
      </c>
      <c r="AL333">
        <f t="shared" si="197"/>
        <v>5.6402879908597026</v>
      </c>
      <c r="AM333">
        <f t="shared" si="197"/>
        <v>5.679438388487041</v>
      </c>
      <c r="AN333">
        <f t="shared" si="197"/>
        <v>5.6913394913812647</v>
      </c>
      <c r="AO333">
        <f t="shared" si="197"/>
        <v>5.6930121992652998</v>
      </c>
      <c r="AP333">
        <f t="shared" si="197"/>
        <v>5.7267226205422661</v>
      </c>
      <c r="AQ333">
        <f t="shared" si="197"/>
        <v>5.771497233965758</v>
      </c>
      <c r="AR333">
        <f t="shared" si="197"/>
        <v>5.7934516502010398</v>
      </c>
      <c r="AS333">
        <f t="shared" si="197"/>
        <v>5.8437027624508637</v>
      </c>
      <c r="AT333">
        <f t="shared" si="197"/>
        <v>5.8397026166562176</v>
      </c>
      <c r="AU333">
        <f t="shared" si="197"/>
        <v>5.8637455011021835</v>
      </c>
      <c r="AV333">
        <f t="shared" si="197"/>
        <v>5.8943702102299405</v>
      </c>
      <c r="AW333">
        <f t="shared" si="197"/>
        <v>5.9414766085891975</v>
      </c>
      <c r="AX333">
        <f t="shared" si="197"/>
        <v>5.9951080536784112</v>
      </c>
      <c r="AY333">
        <f t="shared" si="197"/>
        <v>6.0238534252744262</v>
      </c>
      <c r="AZ333">
        <f t="shared" si="197"/>
        <v>6.0668465573611625</v>
      </c>
      <c r="BA333">
        <f t="shared" si="197"/>
        <v>5.9890424879003907</v>
      </c>
      <c r="BB333">
        <f t="shared" si="197"/>
        <v>6.0668386484647678</v>
      </c>
      <c r="BC333">
        <f t="shared" si="197"/>
        <v>6.0275878774311691</v>
      </c>
    </row>
    <row r="334" spans="1:55" x14ac:dyDescent="0.2">
      <c r="A334">
        <f>VLOOKUP(C334,SelectCntr!$A$2:$C$52,3,0)</f>
        <v>1</v>
      </c>
      <c r="B334" t="str">
        <f t="shared" si="195"/>
        <v>Guinea-Bissau</v>
      </c>
      <c r="C334">
        <f t="shared" si="195"/>
        <v>175</v>
      </c>
      <c r="D334" t="str">
        <f t="shared" si="195"/>
        <v>Guinea-Bissau</v>
      </c>
      <c r="F334" s="72" t="s">
        <v>603</v>
      </c>
      <c r="G334">
        <f t="shared" si="191"/>
        <v>4.3302661689605699</v>
      </c>
      <c r="H334">
        <f t="shared" si="197"/>
        <v>4.3317052393090112</v>
      </c>
      <c r="I334">
        <f t="shared" si="197"/>
        <v>4.3115634241786109</v>
      </c>
      <c r="J334">
        <f t="shared" si="197"/>
        <v>4.2684961291257011</v>
      </c>
      <c r="K334">
        <f t="shared" si="197"/>
        <v>4.2018302853232363</v>
      </c>
      <c r="L334">
        <f t="shared" si="197"/>
        <v>4.1645146476356931</v>
      </c>
      <c r="M334">
        <f t="shared" si="197"/>
        <v>4.1555248186926876</v>
      </c>
      <c r="N334">
        <f t="shared" si="197"/>
        <v>4.1666394774802313</v>
      </c>
      <c r="O334">
        <f t="shared" si="197"/>
        <v>4.1290182113445679</v>
      </c>
      <c r="P334">
        <f t="shared" si="197"/>
        <v>4.1441807109967188</v>
      </c>
      <c r="Q334">
        <f t="shared" si="197"/>
        <v>4.075132207039708</v>
      </c>
      <c r="R334">
        <f t="shared" si="197"/>
        <v>4.1409356535882154</v>
      </c>
      <c r="S334">
        <f t="shared" si="197"/>
        <v>4.1170140351052975</v>
      </c>
      <c r="T334">
        <f t="shared" si="197"/>
        <v>4.1435355228733002</v>
      </c>
      <c r="U334">
        <f t="shared" si="197"/>
        <v>4.2365613370968678</v>
      </c>
      <c r="V334">
        <f t="shared" si="197"/>
        <v>4.3218219979397672</v>
      </c>
      <c r="W334">
        <f t="shared" si="197"/>
        <v>4.2733035662439729</v>
      </c>
      <c r="X334">
        <f t="shared" si="197"/>
        <v>4.2437493972633202</v>
      </c>
      <c r="Y334">
        <f t="shared" si="197"/>
        <v>4.2738562056404623</v>
      </c>
      <c r="Z334">
        <f t="shared" si="197"/>
        <v>4.299223838449957</v>
      </c>
      <c r="AA334">
        <f t="shared" si="197"/>
        <v>4.3647431834670201</v>
      </c>
      <c r="AB334">
        <f t="shared" si="197"/>
        <v>4.4168439057982045</v>
      </c>
      <c r="AC334">
        <f t="shared" si="197"/>
        <v>4.3495960627166737</v>
      </c>
      <c r="AD334">
        <f t="shared" si="197"/>
        <v>4.4975753813500399</v>
      </c>
      <c r="AE334">
        <f t="shared" si="197"/>
        <v>4.5562909696674341</v>
      </c>
      <c r="AF334">
        <f t="shared" si="197"/>
        <v>4.6195298442435258</v>
      </c>
      <c r="AG334">
        <f t="shared" si="197"/>
        <v>4.6376717387529913</v>
      </c>
      <c r="AH334">
        <f t="shared" si="197"/>
        <v>4.6447102070732722</v>
      </c>
      <c r="AI334">
        <f t="shared" si="197"/>
        <v>4.7004600362046203</v>
      </c>
      <c r="AJ334">
        <f t="shared" si="197"/>
        <v>4.7347502431419652</v>
      </c>
      <c r="AK334">
        <f t="shared" si="197"/>
        <v>4.7115876181624055</v>
      </c>
      <c r="AL334">
        <f t="shared" si="197"/>
        <v>4.7502878318722068</v>
      </c>
      <c r="AM334">
        <f t="shared" si="197"/>
        <v>4.7939399629742301</v>
      </c>
      <c r="AN334">
        <f t="shared" si="197"/>
        <v>4.7641833605353838</v>
      </c>
      <c r="AO334">
        <f t="shared" si="197"/>
        <v>4.7940714000073266</v>
      </c>
      <c r="AP334">
        <f t="shared" si="197"/>
        <v>4.8255287133426679</v>
      </c>
      <c r="AQ334">
        <f t="shared" si="197"/>
        <v>4.8637166357277799</v>
      </c>
      <c r="AR334">
        <f t="shared" si="197"/>
        <v>4.8941980082881145</v>
      </c>
      <c r="AS334">
        <f t="shared" si="197"/>
        <v>4.913676617978469</v>
      </c>
      <c r="AT334">
        <f t="shared" si="197"/>
        <v>4.9276918722440035</v>
      </c>
      <c r="AU334">
        <f t="shared" si="197"/>
        <v>4.9712295571262501</v>
      </c>
      <c r="AV334">
        <f t="shared" si="197"/>
        <v>4.9753943327486985</v>
      </c>
      <c r="AW334">
        <f t="shared" si="197"/>
        <v>4.9788909467481801</v>
      </c>
      <c r="AX334">
        <f t="shared" si="197"/>
        <v>5.0430754141561485</v>
      </c>
      <c r="AY334">
        <f t="shared" si="197"/>
        <v>5.0713926416378117</v>
      </c>
      <c r="AZ334">
        <f t="shared" si="197"/>
        <v>5.1128979152761636</v>
      </c>
      <c r="BA334">
        <f t="shared" si="197"/>
        <v>5.1056933619958791</v>
      </c>
      <c r="BB334">
        <f t="shared" si="197"/>
        <v>5.0950427337912707</v>
      </c>
      <c r="BC334">
        <f t="shared" si="197"/>
        <v>5.0441799046072084</v>
      </c>
    </row>
    <row r="335" spans="1:55" x14ac:dyDescent="0.2">
      <c r="A335">
        <f>VLOOKUP(C335,SelectCntr!$A$2:$C$52,3,0)</f>
        <v>2</v>
      </c>
      <c r="B335" t="str">
        <f t="shared" si="195"/>
        <v>Eritrea</v>
      </c>
      <c r="C335">
        <f t="shared" si="195"/>
        <v>178</v>
      </c>
      <c r="D335" t="str">
        <f t="shared" si="195"/>
        <v>Eritrea</v>
      </c>
      <c r="F335" s="72" t="s">
        <v>603</v>
      </c>
      <c r="G335">
        <f t="shared" si="191"/>
        <v>0</v>
      </c>
      <c r="H335">
        <f t="shared" si="197"/>
        <v>0</v>
      </c>
      <c r="I335">
        <f t="shared" si="197"/>
        <v>0</v>
      </c>
      <c r="J335">
        <f t="shared" si="197"/>
        <v>0</v>
      </c>
      <c r="K335">
        <f t="shared" si="197"/>
        <v>0</v>
      </c>
      <c r="L335">
        <f t="shared" si="197"/>
        <v>0</v>
      </c>
      <c r="M335">
        <f t="shared" si="197"/>
        <v>0</v>
      </c>
      <c r="N335">
        <f t="shared" si="197"/>
        <v>0</v>
      </c>
      <c r="O335">
        <f t="shared" si="197"/>
        <v>0</v>
      </c>
      <c r="P335">
        <f t="shared" si="197"/>
        <v>0</v>
      </c>
      <c r="Q335">
        <f t="shared" si="197"/>
        <v>0</v>
      </c>
      <c r="R335">
        <f t="shared" si="197"/>
        <v>0</v>
      </c>
      <c r="S335">
        <f t="shared" si="197"/>
        <v>0</v>
      </c>
      <c r="T335">
        <f t="shared" si="197"/>
        <v>0</v>
      </c>
      <c r="U335">
        <f t="shared" si="197"/>
        <v>0</v>
      </c>
      <c r="V335">
        <f t="shared" si="197"/>
        <v>0</v>
      </c>
      <c r="W335">
        <f t="shared" si="197"/>
        <v>0</v>
      </c>
      <c r="X335">
        <f t="shared" si="197"/>
        <v>0</v>
      </c>
      <c r="Y335">
        <f t="shared" si="197"/>
        <v>0</v>
      </c>
      <c r="Z335">
        <f t="shared" si="197"/>
        <v>0</v>
      </c>
      <c r="AA335">
        <f t="shared" si="197"/>
        <v>0</v>
      </c>
      <c r="AB335">
        <f t="shared" si="197"/>
        <v>0</v>
      </c>
      <c r="AC335">
        <f t="shared" si="197"/>
        <v>0</v>
      </c>
      <c r="AD335">
        <f t="shared" si="197"/>
        <v>0</v>
      </c>
      <c r="AE335">
        <f t="shared" si="197"/>
        <v>0</v>
      </c>
      <c r="AF335">
        <f t="shared" si="197"/>
        <v>0</v>
      </c>
      <c r="AG335">
        <f t="shared" si="197"/>
        <v>0</v>
      </c>
      <c r="AH335">
        <f t="shared" si="197"/>
        <v>0</v>
      </c>
      <c r="AI335">
        <f t="shared" si="197"/>
        <v>0</v>
      </c>
      <c r="AJ335">
        <f t="shared" si="197"/>
        <v>0</v>
      </c>
      <c r="AK335">
        <f t="shared" si="197"/>
        <v>0</v>
      </c>
      <c r="AL335">
        <f t="shared" si="197"/>
        <v>0</v>
      </c>
      <c r="AM335">
        <f t="shared" si="197"/>
        <v>2.7538006678615488</v>
      </c>
      <c r="AN335">
        <f t="shared" si="197"/>
        <v>3.200233111719391</v>
      </c>
      <c r="AO335">
        <f t="shared" si="197"/>
        <v>3.1243433120513253</v>
      </c>
      <c r="AP335">
        <f t="shared" si="197"/>
        <v>3.0807680009930607</v>
      </c>
      <c r="AQ335">
        <f t="shared" si="197"/>
        <v>3.0882241622560809</v>
      </c>
      <c r="AR335">
        <f t="shared" si="197"/>
        <v>3.4426568265076036</v>
      </c>
      <c r="AS335">
        <f t="shared" si="197"/>
        <v>3.3361549741493093</v>
      </c>
      <c r="AT335">
        <f t="shared" si="197"/>
        <v>3.1616492363856041</v>
      </c>
      <c r="AU335">
        <f t="shared" si="197"/>
        <v>3.2601830103085048</v>
      </c>
      <c r="AV335">
        <f t="shared" si="197"/>
        <v>3.0670033512614157</v>
      </c>
      <c r="AW335">
        <f t="shared" si="197"/>
        <v>3.1964682751731224</v>
      </c>
      <c r="AX335">
        <f t="shared" si="197"/>
        <v>3.2269234305805283</v>
      </c>
      <c r="AY335">
        <f t="shared" si="197"/>
        <v>3.4368523308750074</v>
      </c>
      <c r="AZ335">
        <f t="shared" si="197"/>
        <v>3.4415920612850188</v>
      </c>
      <c r="BA335">
        <f t="shared" si="197"/>
        <v>3.5343354641824223</v>
      </c>
      <c r="BB335">
        <f t="shared" si="197"/>
        <v>3.1629725510976763</v>
      </c>
      <c r="BC335">
        <f t="shared" si="197"/>
        <v>3.3743393336264775</v>
      </c>
    </row>
    <row r="336" spans="1:55" x14ac:dyDescent="0.2">
      <c r="A336">
        <f>VLOOKUP(C336,SelectCntr!$A$2:$C$52,3,0)</f>
        <v>3</v>
      </c>
      <c r="B336" t="str">
        <f t="shared" si="195"/>
        <v>Zimbabwe</v>
      </c>
      <c r="C336">
        <f t="shared" si="195"/>
        <v>181</v>
      </c>
      <c r="D336" t="str">
        <f t="shared" si="195"/>
        <v>Zimbabwe</v>
      </c>
      <c r="F336" s="72" t="s">
        <v>603</v>
      </c>
      <c r="G336">
        <f t="shared" si="191"/>
        <v>4.2072372964929476</v>
      </c>
      <c r="H336">
        <f t="shared" si="197"/>
        <v>4.2547162614575722</v>
      </c>
      <c r="I336">
        <f t="shared" si="197"/>
        <v>4.1911911665344945</v>
      </c>
      <c r="J336">
        <f t="shared" si="197"/>
        <v>4.3244276370488874</v>
      </c>
      <c r="K336">
        <f t="shared" si="197"/>
        <v>4.2782000300529353</v>
      </c>
      <c r="L336">
        <f t="shared" si="197"/>
        <v>4.3863422912884378</v>
      </c>
      <c r="M336">
        <f t="shared" si="197"/>
        <v>4.4013052191414479</v>
      </c>
      <c r="N336">
        <f t="shared" si="197"/>
        <v>4.2594261471345423</v>
      </c>
      <c r="O336">
        <f t="shared" si="197"/>
        <v>4.5435610106463713</v>
      </c>
      <c r="P336">
        <f t="shared" si="197"/>
        <v>4.3971672334634322</v>
      </c>
      <c r="Q336">
        <f t="shared" ref="H336:BC341" si="198">IF(ISERROR(LN(Q214)),0,LN(Q214))</f>
        <v>4.6216859494915257</v>
      </c>
      <c r="R336">
        <f t="shared" si="198"/>
        <v>4.7416596603170751</v>
      </c>
      <c r="S336">
        <f t="shared" si="198"/>
        <v>4.5915250602096247</v>
      </c>
      <c r="T336">
        <f t="shared" si="198"/>
        <v>4.7220661852706245</v>
      </c>
      <c r="U336">
        <f t="shared" si="198"/>
        <v>4.6810642336221822</v>
      </c>
      <c r="V336">
        <f t="shared" si="198"/>
        <v>4.7630218633294801</v>
      </c>
      <c r="W336">
        <f t="shared" si="198"/>
        <v>4.7603051916479817</v>
      </c>
      <c r="X336">
        <f t="shared" si="198"/>
        <v>4.7401362852722499</v>
      </c>
      <c r="Y336">
        <f t="shared" si="198"/>
        <v>4.6780395659399678</v>
      </c>
      <c r="Z336">
        <f t="shared" si="198"/>
        <v>4.6675991465917503</v>
      </c>
      <c r="AA336">
        <f t="shared" si="198"/>
        <v>4.7360382984942948</v>
      </c>
      <c r="AB336">
        <f t="shared" si="198"/>
        <v>4.6533155535826545</v>
      </c>
      <c r="AC336">
        <f t="shared" si="198"/>
        <v>4.5300309978812834</v>
      </c>
      <c r="AD336">
        <f t="shared" si="198"/>
        <v>4.6847707312526454</v>
      </c>
      <c r="AE336">
        <f t="shared" si="198"/>
        <v>4.8877244933179531</v>
      </c>
      <c r="AF336">
        <f t="shared" si="198"/>
        <v>4.8470291610290994</v>
      </c>
      <c r="AG336">
        <f t="shared" si="198"/>
        <v>4.710445174604712</v>
      </c>
      <c r="AH336">
        <f t="shared" si="198"/>
        <v>4.8920239614714554</v>
      </c>
      <c r="AI336">
        <f t="shared" si="198"/>
        <v>4.8474155545454272</v>
      </c>
      <c r="AJ336">
        <f t="shared" si="198"/>
        <v>4.8419802660600935</v>
      </c>
      <c r="AK336">
        <f t="shared" si="198"/>
        <v>4.8311556917728042</v>
      </c>
      <c r="AL336">
        <f t="shared" si="198"/>
        <v>4.5424652225910975</v>
      </c>
      <c r="AM336">
        <f t="shared" si="198"/>
        <v>4.7794066196873803</v>
      </c>
      <c r="AN336">
        <f t="shared" si="198"/>
        <v>4.8147076902574408</v>
      </c>
      <c r="AO336">
        <f t="shared" si="198"/>
        <v>4.6041930676969232</v>
      </c>
      <c r="AP336">
        <f t="shared" si="198"/>
        <v>4.8732669574396059</v>
      </c>
      <c r="AQ336">
        <f t="shared" si="198"/>
        <v>4.8979505957267833</v>
      </c>
      <c r="AR336">
        <f t="shared" si="198"/>
        <v>4.8988586259664517</v>
      </c>
      <c r="AS336">
        <f t="shared" si="198"/>
        <v>4.8623950843495871</v>
      </c>
      <c r="AT336">
        <f t="shared" si="198"/>
        <v>4.9832972162269442</v>
      </c>
      <c r="AU336">
        <f t="shared" si="198"/>
        <v>4.926846506606763</v>
      </c>
      <c r="AV336">
        <f t="shared" si="198"/>
        <v>4.7116562394016412</v>
      </c>
      <c r="AW336">
        <f t="shared" si="198"/>
        <v>4.7121683812056983</v>
      </c>
      <c r="AX336">
        <f t="shared" si="198"/>
        <v>4.7401574701439246</v>
      </c>
      <c r="AY336">
        <f t="shared" si="198"/>
        <v>4.5729520933758989</v>
      </c>
      <c r="AZ336">
        <f t="shared" si="198"/>
        <v>4.6100090686503092</v>
      </c>
      <c r="BA336">
        <f t="shared" si="198"/>
        <v>4.6253356870722779</v>
      </c>
      <c r="BB336">
        <f t="shared" si="198"/>
        <v>4.5927447159525912</v>
      </c>
      <c r="BC336">
        <f t="shared" si="198"/>
        <v>4.6143096259343315</v>
      </c>
    </row>
    <row r="337" spans="1:55" x14ac:dyDescent="0.2">
      <c r="A337">
        <f>VLOOKUP(C337,SelectCntr!$A$2:$C$52,3,0)</f>
        <v>2</v>
      </c>
      <c r="B337" t="str">
        <f t="shared" si="195"/>
        <v>Réunion</v>
      </c>
      <c r="C337">
        <f t="shared" si="195"/>
        <v>182</v>
      </c>
      <c r="D337" t="str">
        <f t="shared" si="195"/>
        <v>Réunion</v>
      </c>
      <c r="F337" s="72" t="s">
        <v>603</v>
      </c>
      <c r="G337">
        <f t="shared" si="191"/>
        <v>7.5970930407886881</v>
      </c>
      <c r="H337">
        <f t="shared" si="198"/>
        <v>7.3526120192389852</v>
      </c>
      <c r="I337">
        <f t="shared" si="198"/>
        <v>7.4356941413958246</v>
      </c>
      <c r="J337">
        <f t="shared" si="198"/>
        <v>7.3770238400202137</v>
      </c>
      <c r="K337">
        <f t="shared" si="198"/>
        <v>7.5641513653556682</v>
      </c>
      <c r="L337">
        <f t="shared" si="198"/>
        <v>7.4758139930330998</v>
      </c>
      <c r="M337">
        <f t="shared" si="198"/>
        <v>7.5707738144539309</v>
      </c>
      <c r="N337">
        <f t="shared" si="198"/>
        <v>7.6040624038340976</v>
      </c>
      <c r="O337">
        <f t="shared" si="198"/>
        <v>7.618591240361881</v>
      </c>
      <c r="P337">
        <f t="shared" si="198"/>
        <v>7.4405830476206329</v>
      </c>
      <c r="Q337">
        <f t="shared" si="198"/>
        <v>7.2677716475197522</v>
      </c>
      <c r="R337">
        <f t="shared" si="198"/>
        <v>7.4703263409394056</v>
      </c>
      <c r="S337">
        <f t="shared" si="198"/>
        <v>7.6243019599919029</v>
      </c>
      <c r="T337">
        <f t="shared" si="198"/>
        <v>7.6253326872927234</v>
      </c>
      <c r="U337">
        <f t="shared" si="198"/>
        <v>7.6228101236445616</v>
      </c>
      <c r="V337">
        <f t="shared" si="198"/>
        <v>7.6776838600735999</v>
      </c>
      <c r="W337">
        <f t="shared" si="198"/>
        <v>7.7744959333088932</v>
      </c>
      <c r="X337">
        <f t="shared" si="198"/>
        <v>7.7267835463221015</v>
      </c>
      <c r="Y337">
        <f t="shared" si="198"/>
        <v>7.6802550296801071</v>
      </c>
      <c r="Z337">
        <f t="shared" si="198"/>
        <v>7.6072906083834724</v>
      </c>
      <c r="AA337">
        <f t="shared" si="198"/>
        <v>7.6300542715694446</v>
      </c>
      <c r="AB337">
        <f t="shared" si="198"/>
        <v>7.6868165848670911</v>
      </c>
      <c r="AC337">
        <f t="shared" si="198"/>
        <v>7.545801273236421</v>
      </c>
      <c r="AD337">
        <f t="shared" si="198"/>
        <v>7.6215099183490329</v>
      </c>
      <c r="AE337">
        <f t="shared" si="198"/>
        <v>7.5272957086581158</v>
      </c>
      <c r="AF337">
        <f t="shared" si="198"/>
        <v>7.5758982265320034</v>
      </c>
      <c r="AG337">
        <f t="shared" si="198"/>
        <v>7.64546802948378</v>
      </c>
      <c r="AH337">
        <f t="shared" si="198"/>
        <v>7.6911084143254875</v>
      </c>
      <c r="AI337">
        <f t="shared" si="198"/>
        <v>7.6100089176459118</v>
      </c>
      <c r="AJ337">
        <f t="shared" si="198"/>
        <v>7.6308422418380513</v>
      </c>
      <c r="AK337">
        <f t="shared" si="198"/>
        <v>7.758356737403556</v>
      </c>
      <c r="AL337">
        <f t="shared" si="198"/>
        <v>7.7838011412208914</v>
      </c>
      <c r="AM337">
        <f t="shared" si="198"/>
        <v>7.8309802592149866</v>
      </c>
      <c r="AN337">
        <f t="shared" si="198"/>
        <v>7.8232726583347345</v>
      </c>
      <c r="AO337">
        <f t="shared" si="198"/>
        <v>7.8634719175672156</v>
      </c>
      <c r="AP337">
        <f t="shared" si="198"/>
        <v>7.8712573176529528</v>
      </c>
      <c r="AQ337">
        <f t="shared" si="198"/>
        <v>7.9401702492015565</v>
      </c>
      <c r="AR337">
        <f t="shared" si="198"/>
        <v>7.899209359531274</v>
      </c>
      <c r="AS337">
        <f t="shared" si="198"/>
        <v>8.0578947854652405</v>
      </c>
      <c r="AT337">
        <f t="shared" si="198"/>
        <v>8.0844034049228668</v>
      </c>
      <c r="AU337">
        <f t="shared" si="198"/>
        <v>8.0636284221387342</v>
      </c>
      <c r="AV337">
        <f t="shared" si="198"/>
        <v>8.0174337920406025</v>
      </c>
      <c r="AW337">
        <f t="shared" si="198"/>
        <v>8.0177855717128175</v>
      </c>
      <c r="AX337">
        <f t="shared" si="198"/>
        <v>8.0592315629888507</v>
      </c>
      <c r="AY337">
        <f t="shared" si="198"/>
        <v>8.0117266843639676</v>
      </c>
      <c r="AZ337">
        <f t="shared" si="198"/>
        <v>8.0081899151880851</v>
      </c>
      <c r="BA337">
        <f t="shared" si="198"/>
        <v>7.9582745447907888</v>
      </c>
      <c r="BB337">
        <f t="shared" si="198"/>
        <v>8.0230429963094316</v>
      </c>
      <c r="BC337">
        <f t="shared" si="198"/>
        <v>8.0048606125144488</v>
      </c>
    </row>
    <row r="338" spans="1:55" x14ac:dyDescent="0.2">
      <c r="A338">
        <f>VLOOKUP(C338,SelectCntr!$A$2:$C$52,3,0)</f>
        <v>2</v>
      </c>
      <c r="B338" t="str">
        <f t="shared" si="195"/>
        <v>Rwanda</v>
      </c>
      <c r="C338">
        <f t="shared" si="195"/>
        <v>184</v>
      </c>
      <c r="D338" t="str">
        <f t="shared" si="195"/>
        <v>Rwanda</v>
      </c>
      <c r="F338" s="72" t="s">
        <v>603</v>
      </c>
      <c r="G338">
        <f t="shared" si="191"/>
        <v>5.7991607677036843</v>
      </c>
      <c r="H338">
        <f t="shared" si="198"/>
        <v>6.011628238064759</v>
      </c>
      <c r="I338">
        <f t="shared" si="198"/>
        <v>5.7800953200470833</v>
      </c>
      <c r="J338">
        <f t="shared" si="198"/>
        <v>5.8182217054686669</v>
      </c>
      <c r="K338">
        <f t="shared" si="198"/>
        <v>5.9124683594868834</v>
      </c>
      <c r="L338">
        <f t="shared" si="198"/>
        <v>5.9143686830256161</v>
      </c>
      <c r="M338">
        <f t="shared" si="198"/>
        <v>6.0719770355899065</v>
      </c>
      <c r="N338">
        <f t="shared" si="198"/>
        <v>6.0558478484279901</v>
      </c>
      <c r="O338">
        <f t="shared" si="198"/>
        <v>6.1128598051729401</v>
      </c>
      <c r="P338">
        <f t="shared" si="198"/>
        <v>6.117541906929798</v>
      </c>
      <c r="Q338">
        <f t="shared" si="198"/>
        <v>6.1451731966215419</v>
      </c>
      <c r="R338">
        <f t="shared" si="198"/>
        <v>6.1282149127571346</v>
      </c>
      <c r="S338">
        <f t="shared" si="198"/>
        <v>6.161592837899355</v>
      </c>
      <c r="T338">
        <f t="shared" si="198"/>
        <v>6.0682094475166561</v>
      </c>
      <c r="U338">
        <f t="shared" si="198"/>
        <v>6.1693498467601389</v>
      </c>
      <c r="V338">
        <f t="shared" si="198"/>
        <v>6.2024968510994256</v>
      </c>
      <c r="W338">
        <f t="shared" si="198"/>
        <v>6.2189346054189736</v>
      </c>
      <c r="X338">
        <f t="shared" si="198"/>
        <v>6.223626531693804</v>
      </c>
      <c r="Y338">
        <f t="shared" si="198"/>
        <v>6.281040758220489</v>
      </c>
      <c r="Z338">
        <f t="shared" si="198"/>
        <v>6.2623123839671262</v>
      </c>
      <c r="AA338">
        <f t="shared" si="198"/>
        <v>6.3067296495667868</v>
      </c>
      <c r="AB338">
        <f t="shared" si="198"/>
        <v>6.3468653239865667</v>
      </c>
      <c r="AC338">
        <f t="shared" si="198"/>
        <v>6.3355147968494094</v>
      </c>
      <c r="AD338">
        <f t="shared" si="198"/>
        <v>6.23863526932523</v>
      </c>
      <c r="AE338">
        <f t="shared" si="198"/>
        <v>6.376868170305614</v>
      </c>
      <c r="AF338">
        <f t="shared" si="198"/>
        <v>6.342804404447473</v>
      </c>
      <c r="AG338">
        <f t="shared" si="198"/>
        <v>6.3636526367676378</v>
      </c>
      <c r="AH338">
        <f t="shared" si="198"/>
        <v>6.2684120447553351</v>
      </c>
      <c r="AI338">
        <f t="shared" si="198"/>
        <v>6.3336533039894602</v>
      </c>
      <c r="AJ338">
        <f t="shared" si="198"/>
        <v>6.222004554705463</v>
      </c>
      <c r="AK338">
        <f t="shared" si="198"/>
        <v>6.2979588455751054</v>
      </c>
      <c r="AL338">
        <f t="shared" si="198"/>
        <v>6.3427416718752854</v>
      </c>
      <c r="AM338">
        <f t="shared" si="198"/>
        <v>6.2602389527739248</v>
      </c>
      <c r="AN338">
        <f t="shared" si="198"/>
        <v>6.1278036500612956</v>
      </c>
      <c r="AO338">
        <f t="shared" si="198"/>
        <v>6.2957993840719411</v>
      </c>
      <c r="AP338">
        <f t="shared" si="198"/>
        <v>6.2977424083211409</v>
      </c>
      <c r="AQ338">
        <f t="shared" si="198"/>
        <v>6.2303128122672318</v>
      </c>
      <c r="AR338">
        <f t="shared" si="198"/>
        <v>6.3229128821312042</v>
      </c>
      <c r="AS338">
        <f t="shared" si="198"/>
        <v>6.3512117163437249</v>
      </c>
      <c r="AT338">
        <f t="shared" si="198"/>
        <v>6.3773223914092592</v>
      </c>
      <c r="AU338">
        <f t="shared" si="198"/>
        <v>6.3282805442778693</v>
      </c>
      <c r="AV338">
        <f t="shared" si="198"/>
        <v>6.5337927996162906</v>
      </c>
      <c r="AW338">
        <f t="shared" si="198"/>
        <v>6.4856507814781867</v>
      </c>
      <c r="AX338">
        <f t="shared" si="198"/>
        <v>6.4781500847626265</v>
      </c>
      <c r="AY338">
        <f t="shared" si="198"/>
        <v>6.5481084888578831</v>
      </c>
      <c r="AZ338">
        <f t="shared" si="198"/>
        <v>6.6017724647020204</v>
      </c>
      <c r="BA338">
        <f t="shared" si="198"/>
        <v>6.5875243697439485</v>
      </c>
      <c r="BB338">
        <f t="shared" si="198"/>
        <v>6.603488636090697</v>
      </c>
      <c r="BC338">
        <f t="shared" si="198"/>
        <v>6.7501606074197111</v>
      </c>
    </row>
    <row r="339" spans="1:55" x14ac:dyDescent="0.2">
      <c r="A339">
        <f>VLOOKUP(C339,SelectCntr!$A$2:$C$52,3,0)</f>
        <v>1</v>
      </c>
      <c r="B339" t="str">
        <f t="shared" si="195"/>
        <v>Sao Tome and Principe</v>
      </c>
      <c r="C339">
        <f t="shared" si="195"/>
        <v>193</v>
      </c>
      <c r="D339" t="str">
        <f t="shared" si="195"/>
        <v>Sao Tome and Principe</v>
      </c>
      <c r="F339" s="72" t="s">
        <v>603</v>
      </c>
      <c r="G339">
        <f t="shared" si="191"/>
        <v>5.9511197361357464</v>
      </c>
      <c r="H339">
        <f t="shared" si="198"/>
        <v>5.962190508601001</v>
      </c>
      <c r="I339">
        <f t="shared" si="198"/>
        <v>5.8490757006493981</v>
      </c>
      <c r="J339">
        <f t="shared" si="198"/>
        <v>5.9952116890956866</v>
      </c>
      <c r="K339">
        <f t="shared" si="198"/>
        <v>5.9052663064630533</v>
      </c>
      <c r="L339">
        <f t="shared" si="198"/>
        <v>5.9776185165755251</v>
      </c>
      <c r="M339">
        <f t="shared" si="198"/>
        <v>5.9837350124676929</v>
      </c>
      <c r="N339">
        <f t="shared" si="198"/>
        <v>5.9686245438156904</v>
      </c>
      <c r="O339">
        <f t="shared" si="198"/>
        <v>5.8751037868452514</v>
      </c>
      <c r="P339">
        <f t="shared" si="198"/>
        <v>5.9143929066021572</v>
      </c>
      <c r="Q339">
        <f t="shared" si="198"/>
        <v>5.9913655910938495</v>
      </c>
      <c r="R339">
        <f t="shared" si="198"/>
        <v>5.9445879616707735</v>
      </c>
      <c r="S339">
        <f t="shared" si="198"/>
        <v>5.9897038110568923</v>
      </c>
      <c r="T339">
        <f t="shared" si="198"/>
        <v>5.9342602703865754</v>
      </c>
      <c r="U339">
        <f t="shared" si="198"/>
        <v>5.81944212589719</v>
      </c>
      <c r="V339">
        <f t="shared" si="198"/>
        <v>5.7934057156821055</v>
      </c>
      <c r="W339">
        <f t="shared" si="198"/>
        <v>5.6883419255445178</v>
      </c>
      <c r="X339">
        <f t="shared" si="198"/>
        <v>5.7855054506212964</v>
      </c>
      <c r="Y339">
        <f t="shared" si="198"/>
        <v>5.8158195872941523</v>
      </c>
      <c r="Z339">
        <f t="shared" si="198"/>
        <v>5.6759865420380962</v>
      </c>
      <c r="AA339">
        <f t="shared" si="198"/>
        <v>5.7551140624793913</v>
      </c>
      <c r="AB339">
        <f t="shared" si="198"/>
        <v>5.7161035275957799</v>
      </c>
      <c r="AC339">
        <f t="shared" si="198"/>
        <v>5.7104737699287362</v>
      </c>
      <c r="AD339">
        <f t="shared" si="198"/>
        <v>5.7179925826005906</v>
      </c>
      <c r="AE339">
        <f t="shared" si="198"/>
        <v>5.7492862300410277</v>
      </c>
      <c r="AF339">
        <f t="shared" si="198"/>
        <v>5.7903002160094186</v>
      </c>
      <c r="AG339">
        <f t="shared" si="198"/>
        <v>5.7666749048871031</v>
      </c>
      <c r="AH339">
        <f t="shared" si="198"/>
        <v>5.7862983395792895</v>
      </c>
      <c r="AI339">
        <f t="shared" si="198"/>
        <v>5.7410161189082602</v>
      </c>
      <c r="AJ339">
        <f t="shared" si="198"/>
        <v>5.6675313663931206</v>
      </c>
      <c r="AK339">
        <f t="shared" si="198"/>
        <v>5.6730192166799842</v>
      </c>
      <c r="AL339">
        <f t="shared" si="198"/>
        <v>5.9276317182040748</v>
      </c>
      <c r="AM339">
        <f t="shared" si="198"/>
        <v>5.9559703838137157</v>
      </c>
      <c r="AN339">
        <f t="shared" si="198"/>
        <v>5.9961527882314378</v>
      </c>
      <c r="AO339">
        <f t="shared" si="198"/>
        <v>6.0559912890581993</v>
      </c>
      <c r="AP339">
        <f t="shared" si="198"/>
        <v>6.1517586193006615</v>
      </c>
      <c r="AQ339">
        <f t="shared" si="198"/>
        <v>6.3083659789424678</v>
      </c>
      <c r="AR339">
        <f t="shared" si="198"/>
        <v>6.3124038140760197</v>
      </c>
      <c r="AS339">
        <f t="shared" si="198"/>
        <v>6.2535135853980828</v>
      </c>
      <c r="AT339">
        <f t="shared" si="198"/>
        <v>6.2440829005464034</v>
      </c>
      <c r="AU339">
        <f t="shared" si="198"/>
        <v>6.2682491772692233</v>
      </c>
      <c r="AV339">
        <f t="shared" si="198"/>
        <v>6.3215097685291646</v>
      </c>
      <c r="AW339">
        <f t="shared" si="198"/>
        <v>6.237863286075406</v>
      </c>
      <c r="AX339">
        <f t="shared" si="198"/>
        <v>6.2408590057396012</v>
      </c>
      <c r="AY339">
        <f t="shared" si="198"/>
        <v>6.3982930881614317</v>
      </c>
      <c r="AZ339">
        <f t="shared" si="198"/>
        <v>6.4974170065791164</v>
      </c>
      <c r="BA339">
        <f t="shared" si="198"/>
        <v>6.3916647442177874</v>
      </c>
      <c r="BB339">
        <f t="shared" si="198"/>
        <v>6.5048798171945768</v>
      </c>
      <c r="BC339">
        <f t="shared" si="198"/>
        <v>6.4230121770144519</v>
      </c>
    </row>
    <row r="340" spans="1:55" x14ac:dyDescent="0.2">
      <c r="A340">
        <f>VLOOKUP(C340,SelectCntr!$A$2:$C$52,3,0)</f>
        <v>1</v>
      </c>
      <c r="B340" t="str">
        <f t="shared" si="195"/>
        <v>Senegal</v>
      </c>
      <c r="C340">
        <f t="shared" si="195"/>
        <v>195</v>
      </c>
      <c r="D340" t="str">
        <f t="shared" si="195"/>
        <v>Senegal</v>
      </c>
      <c r="F340" s="72" t="s">
        <v>603</v>
      </c>
      <c r="G340">
        <f t="shared" si="191"/>
        <v>4.516512891575819</v>
      </c>
      <c r="H340">
        <f t="shared" si="198"/>
        <v>4.5295734423913396</v>
      </c>
      <c r="I340">
        <f t="shared" si="198"/>
        <v>4.5864962064397492</v>
      </c>
      <c r="J340">
        <f t="shared" si="198"/>
        <v>4.5650775756896671</v>
      </c>
      <c r="K340">
        <f t="shared" si="198"/>
        <v>4.6213792825836641</v>
      </c>
      <c r="L340">
        <f t="shared" si="198"/>
        <v>4.5571997666133921</v>
      </c>
      <c r="M340">
        <f t="shared" si="198"/>
        <v>4.6126461981121265</v>
      </c>
      <c r="N340">
        <f t="shared" si="198"/>
        <v>4.4521452800163761</v>
      </c>
      <c r="O340">
        <f t="shared" si="198"/>
        <v>4.5505626760074609</v>
      </c>
      <c r="P340">
        <f t="shared" si="198"/>
        <v>4.3298574635816784</v>
      </c>
      <c r="Q340">
        <f t="shared" si="198"/>
        <v>4.6516853135218037</v>
      </c>
      <c r="R340">
        <f t="shared" si="198"/>
        <v>4.2920511613032488</v>
      </c>
      <c r="S340">
        <f t="shared" si="198"/>
        <v>4.4289020696020494</v>
      </c>
      <c r="T340">
        <f t="shared" si="198"/>
        <v>4.6455720852412723</v>
      </c>
      <c r="U340">
        <f t="shared" si="198"/>
        <v>4.8491985489845897</v>
      </c>
      <c r="V340">
        <f t="shared" si="198"/>
        <v>4.7594375741398149</v>
      </c>
      <c r="W340">
        <f t="shared" si="198"/>
        <v>4.3234890150213046</v>
      </c>
      <c r="X340">
        <f t="shared" si="198"/>
        <v>4.7475574415152959</v>
      </c>
      <c r="Y340">
        <f t="shared" si="198"/>
        <v>4.4856216009396492</v>
      </c>
      <c r="Z340">
        <f t="shared" si="198"/>
        <v>4.3523988899849346</v>
      </c>
      <c r="AA340">
        <f t="shared" si="198"/>
        <v>4.7276197641925943</v>
      </c>
      <c r="AB340">
        <f t="shared" si="198"/>
        <v>4.7292871605488083</v>
      </c>
      <c r="AC340">
        <f t="shared" si="198"/>
        <v>4.4226626530926776</v>
      </c>
      <c r="AD340">
        <f t="shared" si="198"/>
        <v>4.4594807534613805</v>
      </c>
      <c r="AE340">
        <f t="shared" si="198"/>
        <v>4.6432835978095124</v>
      </c>
      <c r="AF340">
        <f t="shared" si="198"/>
        <v>4.7526395779645343</v>
      </c>
      <c r="AG340">
        <f t="shared" si="198"/>
        <v>4.8412013185327298</v>
      </c>
      <c r="AH340">
        <f t="shared" si="198"/>
        <v>4.6935094764660894</v>
      </c>
      <c r="AI340">
        <f t="shared" si="198"/>
        <v>4.8152522488521354</v>
      </c>
      <c r="AJ340">
        <f t="shared" si="198"/>
        <v>4.7176817284135559</v>
      </c>
      <c r="AK340">
        <f t="shared" si="198"/>
        <v>4.778480403714731</v>
      </c>
      <c r="AL340">
        <f t="shared" si="198"/>
        <v>4.6744718415540021</v>
      </c>
      <c r="AM340">
        <f t="shared" si="198"/>
        <v>4.7673982448319112</v>
      </c>
      <c r="AN340">
        <f t="shared" si="198"/>
        <v>4.7350188175255576</v>
      </c>
      <c r="AO340">
        <f t="shared" si="198"/>
        <v>4.8499614274847413</v>
      </c>
      <c r="AP340">
        <f t="shared" si="198"/>
        <v>4.7636048664287127</v>
      </c>
      <c r="AQ340">
        <f t="shared" si="198"/>
        <v>4.7337327320080718</v>
      </c>
      <c r="AR340">
        <f t="shared" si="198"/>
        <v>4.7592816160554285</v>
      </c>
      <c r="AS340">
        <f t="shared" si="198"/>
        <v>4.9650586072690164</v>
      </c>
      <c r="AT340">
        <f t="shared" si="198"/>
        <v>5.0008492850496946</v>
      </c>
      <c r="AU340">
        <f t="shared" si="198"/>
        <v>4.9896533497330324</v>
      </c>
      <c r="AV340">
        <f t="shared" si="198"/>
        <v>4.6117978591970772</v>
      </c>
      <c r="AW340">
        <f t="shared" si="198"/>
        <v>4.9306969361344128</v>
      </c>
      <c r="AX340">
        <f t="shared" si="198"/>
        <v>4.9196945240014136</v>
      </c>
      <c r="AY340">
        <f t="shared" si="198"/>
        <v>5.0324630861353841</v>
      </c>
      <c r="AZ340">
        <f t="shared" si="198"/>
        <v>4.9810611995255032</v>
      </c>
      <c r="BA340">
        <f t="shared" si="198"/>
        <v>4.8907553976837139</v>
      </c>
      <c r="BB340">
        <f t="shared" si="198"/>
        <v>5.1473365750029103</v>
      </c>
      <c r="BC340">
        <f t="shared" si="198"/>
        <v>5.1692052104845025</v>
      </c>
    </row>
    <row r="341" spans="1:55" x14ac:dyDescent="0.2">
      <c r="A341">
        <f>VLOOKUP(C341,SelectCntr!$A$2:$C$52,3,0)</f>
        <v>2</v>
      </c>
      <c r="B341" t="str">
        <f t="shared" si="195"/>
        <v>Seychelles</v>
      </c>
      <c r="C341">
        <f t="shared" si="195"/>
        <v>196</v>
      </c>
      <c r="D341" t="str">
        <f t="shared" si="195"/>
        <v>Seychelles</v>
      </c>
      <c r="F341" s="72" t="s">
        <v>603</v>
      </c>
      <c r="G341">
        <f t="shared" si="191"/>
        <v>6.0695223994341907</v>
      </c>
      <c r="H341">
        <f t="shared" si="198"/>
        <v>6.042008293979797</v>
      </c>
      <c r="I341">
        <f t="shared" si="198"/>
        <v>6.1319601676131628</v>
      </c>
      <c r="J341">
        <f t="shared" si="198"/>
        <v>6.1134393271212062</v>
      </c>
      <c r="K341">
        <f t="shared" si="198"/>
        <v>6.0432510362140279</v>
      </c>
      <c r="L341">
        <f t="shared" si="198"/>
        <v>6.0253163544019417</v>
      </c>
      <c r="M341">
        <f t="shared" si="198"/>
        <v>5.9541003544497828</v>
      </c>
      <c r="N341">
        <f t="shared" si="198"/>
        <v>5.933345596577448</v>
      </c>
      <c r="O341">
        <f t="shared" si="198"/>
        <v>6.0904209318458422</v>
      </c>
      <c r="P341">
        <f t="shared" si="198"/>
        <v>6.131517630374403</v>
      </c>
      <c r="Q341">
        <f t="shared" si="198"/>
        <v>6.1716107454159541</v>
      </c>
      <c r="R341">
        <f t="shared" si="198"/>
        <v>6.0812741569613413</v>
      </c>
      <c r="S341">
        <f t="shared" si="198"/>
        <v>6.1673395128190194</v>
      </c>
      <c r="T341">
        <f t="shared" si="198"/>
        <v>6.2234517444586706</v>
      </c>
      <c r="U341">
        <f t="shared" si="198"/>
        <v>6.3244936699022096</v>
      </c>
      <c r="V341">
        <f t="shared" si="198"/>
        <v>6.3417537733065252</v>
      </c>
      <c r="W341">
        <f t="shared" si="198"/>
        <v>6.4149725913672624</v>
      </c>
      <c r="X341">
        <f t="shared" si="198"/>
        <v>6.5292064633677853</v>
      </c>
      <c r="Y341">
        <f t="shared" si="198"/>
        <v>6.5929481178068201</v>
      </c>
      <c r="Z341">
        <f t="shared" si="198"/>
        <v>6.6085838727473956</v>
      </c>
      <c r="AA341">
        <f t="shared" si="198"/>
        <v>6.715752117902281</v>
      </c>
      <c r="AB341">
        <f t="shared" si="198"/>
        <v>6.5097441506535789</v>
      </c>
      <c r="AC341">
        <f t="shared" si="198"/>
        <v>6.5171157159801991</v>
      </c>
      <c r="AD341">
        <f t="shared" si="198"/>
        <v>6.8425981373484994</v>
      </c>
      <c r="AE341">
        <f t="shared" si="198"/>
        <v>6.6388562137107625</v>
      </c>
      <c r="AF341">
        <f t="shared" ref="H341:BC346" si="199">IF(ISERROR(LN(AF219)),0,LN(AF219))</f>
        <v>6.6614992481846533</v>
      </c>
      <c r="AG341">
        <f t="shared" si="199"/>
        <v>6.9503810054608985</v>
      </c>
      <c r="AH341">
        <f t="shared" si="199"/>
        <v>7.1262239970886156</v>
      </c>
      <c r="AI341">
        <f t="shared" si="199"/>
        <v>7.3149771951717133</v>
      </c>
      <c r="AJ341">
        <f t="shared" si="199"/>
        <v>7.3956844289432846</v>
      </c>
      <c r="AK341">
        <f t="shared" si="199"/>
        <v>7.1502301026432828</v>
      </c>
      <c r="AL341">
        <f t="shared" si="199"/>
        <v>7.3595355738845774</v>
      </c>
      <c r="AM341">
        <f t="shared" si="199"/>
        <v>7.4446552917818298</v>
      </c>
      <c r="AN341">
        <f t="shared" si="199"/>
        <v>7.2803241396037777</v>
      </c>
      <c r="AO341">
        <f t="shared" si="199"/>
        <v>7.2787942452386556</v>
      </c>
      <c r="AP341">
        <f t="shared" si="199"/>
        <v>7.1994592946982765</v>
      </c>
      <c r="AQ341">
        <f t="shared" si="199"/>
        <v>7.3208611833292556</v>
      </c>
      <c r="AR341">
        <f t="shared" si="199"/>
        <v>7.2726967421566044</v>
      </c>
      <c r="AS341">
        <f t="shared" si="199"/>
        <v>7.3357965680843122</v>
      </c>
      <c r="AT341">
        <f t="shared" si="199"/>
        <v>7.3095000188798949</v>
      </c>
      <c r="AU341">
        <f t="shared" si="199"/>
        <v>7.2978979901911751</v>
      </c>
      <c r="AV341">
        <f t="shared" si="199"/>
        <v>7.2029860662606531</v>
      </c>
      <c r="AW341">
        <f t="shared" si="199"/>
        <v>7.1774723519105459</v>
      </c>
      <c r="AX341">
        <f t="shared" si="199"/>
        <v>7.0539585931046469</v>
      </c>
      <c r="AY341">
        <f t="shared" si="199"/>
        <v>6.7565804511850196</v>
      </c>
      <c r="AZ341">
        <f t="shared" si="199"/>
        <v>6.6911798957800244</v>
      </c>
      <c r="BA341">
        <f t="shared" si="199"/>
        <v>7.6743905396676668</v>
      </c>
      <c r="BB341">
        <f t="shared" si="199"/>
        <v>7.553555023137231</v>
      </c>
      <c r="BC341">
        <f t="shared" si="199"/>
        <v>7.5992288189840531</v>
      </c>
    </row>
    <row r="342" spans="1:55" x14ac:dyDescent="0.2">
      <c r="A342">
        <f>VLOOKUP(C342,SelectCntr!$A$2:$C$52,3,0)</f>
        <v>1</v>
      </c>
      <c r="B342" t="str">
        <f t="shared" si="195"/>
        <v>Sierra Leone</v>
      </c>
      <c r="C342">
        <f t="shared" si="195"/>
        <v>197</v>
      </c>
      <c r="D342" t="str">
        <f t="shared" si="195"/>
        <v>Sierra Leone</v>
      </c>
      <c r="F342" s="72" t="s">
        <v>603</v>
      </c>
      <c r="G342">
        <f t="shared" si="191"/>
        <v>4.5238959364123374</v>
      </c>
      <c r="H342">
        <f t="shared" si="199"/>
        <v>4.597257317244984</v>
      </c>
      <c r="I342">
        <f t="shared" si="199"/>
        <v>4.6082581648871068</v>
      </c>
      <c r="J342">
        <f t="shared" si="199"/>
        <v>4.6754215777852961</v>
      </c>
      <c r="K342">
        <f t="shared" si="199"/>
        <v>4.680812377840331</v>
      </c>
      <c r="L342">
        <f t="shared" si="199"/>
        <v>4.7269461491944105</v>
      </c>
      <c r="M342">
        <f t="shared" si="199"/>
        <v>4.7128573137433669</v>
      </c>
      <c r="N342">
        <f t="shared" si="199"/>
        <v>4.7345657657889797</v>
      </c>
      <c r="O342">
        <f t="shared" si="199"/>
        <v>4.818887052136513</v>
      </c>
      <c r="P342">
        <f t="shared" si="199"/>
        <v>4.7766768661429282</v>
      </c>
      <c r="Q342">
        <f t="shared" si="199"/>
        <v>4.7731275731340466</v>
      </c>
      <c r="R342">
        <f t="shared" si="199"/>
        <v>4.7825982502463216</v>
      </c>
      <c r="S342">
        <f t="shared" si="199"/>
        <v>4.7890693910890407</v>
      </c>
      <c r="T342">
        <f t="shared" si="199"/>
        <v>4.7914088722027675</v>
      </c>
      <c r="U342">
        <f t="shared" si="199"/>
        <v>4.8560015197906399</v>
      </c>
      <c r="V342">
        <f t="shared" si="199"/>
        <v>4.8492434158418449</v>
      </c>
      <c r="W342">
        <f t="shared" si="199"/>
        <v>4.8769767676312856</v>
      </c>
      <c r="X342">
        <f t="shared" si="199"/>
        <v>4.8818524269862023</v>
      </c>
      <c r="Y342">
        <f t="shared" si="199"/>
        <v>4.83626773546181</v>
      </c>
      <c r="Z342">
        <f t="shared" si="199"/>
        <v>4.8436668749680436</v>
      </c>
      <c r="AA342">
        <f t="shared" si="199"/>
        <v>4.8521614171822698</v>
      </c>
      <c r="AB342">
        <f t="shared" si="199"/>
        <v>4.9058644879281239</v>
      </c>
      <c r="AC342">
        <f t="shared" si="199"/>
        <v>4.8909130710472306</v>
      </c>
      <c r="AD342">
        <f t="shared" si="199"/>
        <v>4.9519791316877004</v>
      </c>
      <c r="AE342">
        <f t="shared" si="199"/>
        <v>4.9159458495505213</v>
      </c>
      <c r="AF342">
        <f t="shared" si="199"/>
        <v>4.9948029032012338</v>
      </c>
      <c r="AG342">
        <f t="shared" si="199"/>
        <v>4.9653528846331536</v>
      </c>
      <c r="AH342">
        <f t="shared" si="199"/>
        <v>4.9780471810592326</v>
      </c>
      <c r="AI342">
        <f t="shared" si="199"/>
        <v>5.0012548186915478</v>
      </c>
      <c r="AJ342">
        <f t="shared" si="199"/>
        <v>4.9812282826399548</v>
      </c>
      <c r="AK342">
        <f t="shared" si="199"/>
        <v>4.9858990777464225</v>
      </c>
      <c r="AL342">
        <f t="shared" si="199"/>
        <v>4.9486329541113463</v>
      </c>
      <c r="AM342">
        <f t="shared" si="199"/>
        <v>4.9285864699750004</v>
      </c>
      <c r="AN342">
        <f t="shared" si="199"/>
        <v>4.9656821637505129</v>
      </c>
      <c r="AO342">
        <f t="shared" si="199"/>
        <v>4.9311854738496192</v>
      </c>
      <c r="AP342">
        <f t="shared" si="199"/>
        <v>5.0075541148196638</v>
      </c>
      <c r="AQ342">
        <f t="shared" si="199"/>
        <v>5.0356000110997199</v>
      </c>
      <c r="AR342">
        <f t="shared" si="199"/>
        <v>4.9435642030295073</v>
      </c>
      <c r="AS342">
        <f t="shared" si="199"/>
        <v>4.8487353965182356</v>
      </c>
      <c r="AT342">
        <f t="shared" si="199"/>
        <v>4.7844383945936508</v>
      </c>
      <c r="AU342">
        <f t="shared" si="199"/>
        <v>4.8823348200067791</v>
      </c>
      <c r="AV342">
        <f t="shared" si="199"/>
        <v>4.9345359404170521</v>
      </c>
      <c r="AW342">
        <f t="shared" si="199"/>
        <v>5.0070681217345143</v>
      </c>
      <c r="AX342">
        <f t="shared" si="199"/>
        <v>5.0760149937343808</v>
      </c>
      <c r="AY342">
        <f t="shared" si="199"/>
        <v>5.172795534658257</v>
      </c>
      <c r="AZ342">
        <f t="shared" si="199"/>
        <v>5.3028107121781449</v>
      </c>
      <c r="BA342">
        <f t="shared" si="199"/>
        <v>5.1710926193959965</v>
      </c>
      <c r="BB342">
        <f t="shared" si="199"/>
        <v>5.2304120916488968</v>
      </c>
      <c r="BC342">
        <f t="shared" si="199"/>
        <v>5.2733551954360118</v>
      </c>
    </row>
    <row r="343" spans="1:55" x14ac:dyDescent="0.2">
      <c r="A343">
        <f>VLOOKUP(C343,SelectCntr!$A$2:$C$52,3,0)</f>
        <v>2</v>
      </c>
      <c r="B343" t="str">
        <f t="shared" si="195"/>
        <v>Somalia</v>
      </c>
      <c r="C343">
        <f t="shared" si="195"/>
        <v>201</v>
      </c>
      <c r="D343" t="str">
        <f t="shared" si="195"/>
        <v>Somalia</v>
      </c>
      <c r="F343" s="72" t="s">
        <v>603</v>
      </c>
      <c r="G343">
        <f t="shared" si="191"/>
        <v>2.8383516870918912</v>
      </c>
      <c r="H343">
        <f t="shared" si="199"/>
        <v>2.8728293801253972</v>
      </c>
      <c r="I343">
        <f t="shared" si="199"/>
        <v>2.9245748382686578</v>
      </c>
      <c r="J343">
        <f t="shared" si="199"/>
        <v>2.962709424618847</v>
      </c>
      <c r="K343">
        <f t="shared" si="199"/>
        <v>2.9938492286755087</v>
      </c>
      <c r="L343">
        <f t="shared" si="199"/>
        <v>3.0311364150960944</v>
      </c>
      <c r="M343">
        <f t="shared" si="199"/>
        <v>3.0728082830015002</v>
      </c>
      <c r="N343">
        <f t="shared" si="199"/>
        <v>3.119508259306782</v>
      </c>
      <c r="O343">
        <f t="shared" si="199"/>
        <v>3.1448033901767571</v>
      </c>
      <c r="P343">
        <f t="shared" si="199"/>
        <v>3.173458839083624</v>
      </c>
      <c r="Q343">
        <f t="shared" si="199"/>
        <v>3.1677632403771212</v>
      </c>
      <c r="R343">
        <f t="shared" si="199"/>
        <v>3.223897933991025</v>
      </c>
      <c r="S343">
        <f t="shared" si="199"/>
        <v>3.1802764681543008</v>
      </c>
      <c r="T343">
        <f t="shared" si="199"/>
        <v>3.1347872316426337</v>
      </c>
      <c r="U343">
        <f t="shared" si="199"/>
        <v>3.2233758832249984</v>
      </c>
      <c r="V343">
        <f t="shared" si="199"/>
        <v>3.2343235934308838</v>
      </c>
      <c r="W343">
        <f t="shared" si="199"/>
        <v>3.2876300768250957</v>
      </c>
      <c r="X343">
        <f t="shared" si="199"/>
        <v>3.3296703466504907</v>
      </c>
      <c r="Y343">
        <f t="shared" si="199"/>
        <v>3.3456960010326098</v>
      </c>
      <c r="Z343">
        <f t="shared" si="199"/>
        <v>3.3897737833913171</v>
      </c>
      <c r="AA343">
        <f t="shared" si="199"/>
        <v>3.4198389587854647</v>
      </c>
      <c r="AB343">
        <f t="shared" si="199"/>
        <v>3.4585510721024892</v>
      </c>
      <c r="AC343">
        <f t="shared" si="199"/>
        <v>3.4228646865355157</v>
      </c>
      <c r="AD343">
        <f t="shared" si="199"/>
        <v>3.4106338517558963</v>
      </c>
      <c r="AE343">
        <f t="shared" si="199"/>
        <v>3.4807566320023282</v>
      </c>
      <c r="AF343">
        <f t="shared" si="199"/>
        <v>3.476650435833804</v>
      </c>
      <c r="AG343">
        <f t="shared" si="199"/>
        <v>3.5381850751489647</v>
      </c>
      <c r="AH343">
        <f t="shared" si="199"/>
        <v>3.5711322758240986</v>
      </c>
      <c r="AI343">
        <f t="shared" si="199"/>
        <v>3.5806096733485306</v>
      </c>
      <c r="AJ343">
        <f t="shared" si="199"/>
        <v>3.5076223994178091</v>
      </c>
      <c r="AK343">
        <f t="shared" si="199"/>
        <v>3.3147924488205232</v>
      </c>
      <c r="AL343">
        <f t="shared" si="199"/>
        <v>3.2037401620447641</v>
      </c>
      <c r="AM343">
        <f t="shared" si="199"/>
        <v>3.2957006511602538</v>
      </c>
      <c r="AN343">
        <f t="shared" si="199"/>
        <v>3.4109408938750785</v>
      </c>
      <c r="AO343">
        <f t="shared" si="199"/>
        <v>3.4463926330453973</v>
      </c>
      <c r="AP343">
        <f t="shared" si="199"/>
        <v>3.4715443617753889</v>
      </c>
      <c r="AQ343">
        <f t="shared" si="199"/>
        <v>3.516361832311468</v>
      </c>
      <c r="AR343">
        <f t="shared" si="199"/>
        <v>3.5035417224568248</v>
      </c>
      <c r="AS343">
        <f t="shared" si="199"/>
        <v>3.5037657650380312</v>
      </c>
      <c r="AT343">
        <f t="shared" si="199"/>
        <v>3.5225609462760477</v>
      </c>
      <c r="AU343">
        <f t="shared" si="199"/>
        <v>3.4988452259312242</v>
      </c>
      <c r="AV343">
        <f t="shared" si="199"/>
        <v>3.5402437900960728</v>
      </c>
      <c r="AW343">
        <f t="shared" si="199"/>
        <v>3.5475483586893035</v>
      </c>
      <c r="AX343">
        <f t="shared" si="199"/>
        <v>3.5570894693373303</v>
      </c>
      <c r="AY343">
        <f t="shared" si="199"/>
        <v>3.5855749971332593</v>
      </c>
      <c r="AZ343">
        <f t="shared" si="199"/>
        <v>3.6100441973464226</v>
      </c>
      <c r="BA343">
        <f t="shared" si="199"/>
        <v>3.5997777771360266</v>
      </c>
      <c r="BB343">
        <f t="shared" si="199"/>
        <v>3.5638235108945304</v>
      </c>
      <c r="BC343">
        <f t="shared" si="199"/>
        <v>3.5933862748723149</v>
      </c>
    </row>
    <row r="344" spans="1:55" x14ac:dyDescent="0.2">
      <c r="A344">
        <f>VLOOKUP(C344,SelectCntr!$A$2:$C$52,3,0)</f>
        <v>3</v>
      </c>
      <c r="B344" t="str">
        <f t="shared" ref="B344:D360" si="200">B222</f>
        <v>South Africa</v>
      </c>
      <c r="C344">
        <f t="shared" si="200"/>
        <v>202</v>
      </c>
      <c r="D344" t="str">
        <f t="shared" si="200"/>
        <v>South Africa</v>
      </c>
      <c r="F344" s="72" t="s">
        <v>603</v>
      </c>
      <c r="G344">
        <f t="shared" si="191"/>
        <v>3.942062302229318</v>
      </c>
      <c r="H344">
        <f t="shared" si="199"/>
        <v>3.964229921100765</v>
      </c>
      <c r="I344">
        <f t="shared" si="199"/>
        <v>4.0229324942472404</v>
      </c>
      <c r="J344">
        <f t="shared" si="199"/>
        <v>4.003909991022363</v>
      </c>
      <c r="K344">
        <f t="shared" si="199"/>
        <v>4.0644597866706622</v>
      </c>
      <c r="L344">
        <f t="shared" si="199"/>
        <v>4.1147254819331316</v>
      </c>
      <c r="M344">
        <f t="shared" si="199"/>
        <v>4.2783047795900888</v>
      </c>
      <c r="N344">
        <f t="shared" si="199"/>
        <v>4.1637740139593209</v>
      </c>
      <c r="O344">
        <f t="shared" si="199"/>
        <v>4.2213605045837426</v>
      </c>
      <c r="P344">
        <f t="shared" si="199"/>
        <v>4.2010857230741205</v>
      </c>
      <c r="Q344">
        <f t="shared" si="199"/>
        <v>4.3062586087567967</v>
      </c>
      <c r="R344">
        <f t="shared" si="199"/>
        <v>4.3741589796565963</v>
      </c>
      <c r="S344">
        <f t="shared" si="199"/>
        <v>4.2433708146750027</v>
      </c>
      <c r="T344">
        <f t="shared" si="199"/>
        <v>4.4158584440333133</v>
      </c>
      <c r="U344">
        <f t="shared" si="199"/>
        <v>4.3964258537539989</v>
      </c>
      <c r="V344">
        <f t="shared" si="199"/>
        <v>4.3906433724767711</v>
      </c>
      <c r="W344">
        <f t="shared" si="199"/>
        <v>4.4477334944240647</v>
      </c>
      <c r="X344">
        <f t="shared" si="199"/>
        <v>4.4964317593601946</v>
      </c>
      <c r="Y344">
        <f t="shared" si="199"/>
        <v>4.4859086799304508</v>
      </c>
      <c r="Z344">
        <f t="shared" si="199"/>
        <v>4.5274466875375339</v>
      </c>
      <c r="AA344">
        <f t="shared" si="199"/>
        <v>4.6102546647583065</v>
      </c>
      <c r="AB344">
        <f t="shared" si="199"/>
        <v>4.5292265836073859</v>
      </c>
      <c r="AC344">
        <f t="shared" si="199"/>
        <v>4.4094463978825447</v>
      </c>
      <c r="AD344">
        <f t="shared" si="199"/>
        <v>4.4817406041306613</v>
      </c>
      <c r="AE344">
        <f t="shared" si="199"/>
        <v>4.5379263285252476</v>
      </c>
      <c r="AF344">
        <f t="shared" si="199"/>
        <v>4.5190997949540357</v>
      </c>
      <c r="AG344">
        <f t="shared" si="199"/>
        <v>4.5625626953290928</v>
      </c>
      <c r="AH344">
        <f t="shared" si="199"/>
        <v>4.5742385093543874</v>
      </c>
      <c r="AI344">
        <f t="shared" si="199"/>
        <v>4.6314598921966663</v>
      </c>
      <c r="AJ344">
        <f t="shared" si="199"/>
        <v>4.6251243417329979</v>
      </c>
      <c r="AK344">
        <f t="shared" si="199"/>
        <v>4.6426913334651347</v>
      </c>
      <c r="AL344">
        <f t="shared" si="199"/>
        <v>4.4957882962941138</v>
      </c>
      <c r="AM344">
        <f t="shared" si="199"/>
        <v>4.6062014129192868</v>
      </c>
      <c r="AN344">
        <f t="shared" si="199"/>
        <v>4.6529458725052244</v>
      </c>
      <c r="AO344">
        <f t="shared" si="199"/>
        <v>4.523743650344227</v>
      </c>
      <c r="AP344">
        <f t="shared" si="199"/>
        <v>4.6642256395205468</v>
      </c>
      <c r="AQ344">
        <f t="shared" si="199"/>
        <v>4.6797870552858054</v>
      </c>
      <c r="AR344">
        <f t="shared" si="199"/>
        <v>4.6403334932891012</v>
      </c>
      <c r="AS344">
        <f t="shared" si="199"/>
        <v>4.6946403605605527</v>
      </c>
      <c r="AT344">
        <f t="shared" si="199"/>
        <v>4.7831553175854777</v>
      </c>
      <c r="AU344">
        <f t="shared" si="199"/>
        <v>4.722901529954175</v>
      </c>
      <c r="AV344">
        <f t="shared" si="199"/>
        <v>4.7861183523970965</v>
      </c>
      <c r="AW344">
        <f t="shared" si="199"/>
        <v>4.779727984608602</v>
      </c>
      <c r="AX344">
        <f t="shared" si="199"/>
        <v>4.8085293996394309</v>
      </c>
      <c r="AY344">
        <f t="shared" si="199"/>
        <v>4.8576094144494464</v>
      </c>
      <c r="AZ344">
        <f t="shared" si="199"/>
        <v>4.8415340873486628</v>
      </c>
      <c r="BA344">
        <f t="shared" si="199"/>
        <v>4.84745630624304</v>
      </c>
      <c r="BB344">
        <f t="shared" si="199"/>
        <v>4.9507625465251914</v>
      </c>
      <c r="BC344">
        <f t="shared" si="199"/>
        <v>4.9322432403643068</v>
      </c>
    </row>
    <row r="345" spans="1:55" s="64" customFormat="1" x14ac:dyDescent="0.2">
      <c r="A345">
        <f>VLOOKUP(C345,SelectCntr!$A$2:$C$52,3,0)</f>
        <v>0</v>
      </c>
      <c r="B345" s="64" t="str">
        <f t="shared" si="200"/>
        <v>Western Sahara</v>
      </c>
      <c r="C345" s="64">
        <f t="shared" si="200"/>
        <v>205</v>
      </c>
      <c r="D345" s="64" t="str">
        <f t="shared" si="200"/>
        <v>Western Sahara</v>
      </c>
      <c r="F345" s="72" t="s">
        <v>603</v>
      </c>
      <c r="G345" s="64">
        <f t="shared" si="191"/>
        <v>-0.83332921115980785</v>
      </c>
      <c r="H345" s="64">
        <f t="shared" si="199"/>
        <v>-1.3919100999055263</v>
      </c>
      <c r="I345" s="64">
        <f t="shared" si="199"/>
        <v>-1.4114070619349659</v>
      </c>
      <c r="J345" s="64">
        <f t="shared" si="199"/>
        <v>-1.3943265328171548</v>
      </c>
      <c r="K345" s="64">
        <f t="shared" si="199"/>
        <v>-1.5502260528022542</v>
      </c>
      <c r="L345" s="64">
        <f t="shared" si="199"/>
        <v>-1.000759888500605</v>
      </c>
      <c r="M345" s="64">
        <f t="shared" si="199"/>
        <v>-0.78526246946775091</v>
      </c>
      <c r="N345" s="64">
        <f t="shared" si="199"/>
        <v>-0.4892831080074786</v>
      </c>
      <c r="O345" s="64">
        <f t="shared" si="199"/>
        <v>-0.25695350279334234</v>
      </c>
      <c r="P345" s="64">
        <f t="shared" si="199"/>
        <v>-0.17130955673173692</v>
      </c>
      <c r="Q345" s="64">
        <f t="shared" si="199"/>
        <v>-0.14276960797638907</v>
      </c>
      <c r="R345" s="64">
        <f t="shared" si="199"/>
        <v>-7.8678027107645765E-2</v>
      </c>
      <c r="S345" s="64">
        <f t="shared" si="199"/>
        <v>-0.12607996401642776</v>
      </c>
      <c r="T345" s="64">
        <f t="shared" si="199"/>
        <v>-0.12608996106729781</v>
      </c>
      <c r="U345" s="64">
        <f t="shared" si="199"/>
        <v>-7.7397005393964879E-2</v>
      </c>
      <c r="V345" s="64">
        <f t="shared" si="199"/>
        <v>-3.1810615902290833E-2</v>
      </c>
      <c r="W345" s="64">
        <f t="shared" si="199"/>
        <v>4.5973795746639989E-4</v>
      </c>
      <c r="X345" s="64">
        <f t="shared" si="199"/>
        <v>4.1892992168924614E-2</v>
      </c>
      <c r="Y345" s="64">
        <f t="shared" si="199"/>
        <v>6.5575068902205977E-2</v>
      </c>
      <c r="Z345" s="64">
        <f t="shared" si="199"/>
        <v>6.8692964455882397E-2</v>
      </c>
      <c r="AA345" s="64">
        <f t="shared" si="199"/>
        <v>9.4486583076519387E-2</v>
      </c>
      <c r="AB345" s="64">
        <f t="shared" si="199"/>
        <v>9.5032087226786591E-2</v>
      </c>
      <c r="AC345" s="64">
        <f t="shared" si="199"/>
        <v>0.1201435574868879</v>
      </c>
      <c r="AD345" s="64">
        <f t="shared" si="199"/>
        <v>0.13876018225465336</v>
      </c>
      <c r="AE345" s="64">
        <f t="shared" si="199"/>
        <v>0.16144889194436651</v>
      </c>
      <c r="AF345" s="64">
        <f t="shared" si="199"/>
        <v>0.17963267466226351</v>
      </c>
      <c r="AG345" s="64">
        <f t="shared" si="199"/>
        <v>0.19669030444085425</v>
      </c>
      <c r="AH345" s="64">
        <f t="shared" si="199"/>
        <v>0.21682704428428848</v>
      </c>
      <c r="AI345" s="64">
        <f t="shared" si="199"/>
        <v>0.23134521372426844</v>
      </c>
      <c r="AJ345" s="64">
        <f t="shared" si="199"/>
        <v>0.2479975207060108</v>
      </c>
      <c r="AK345" s="64">
        <f t="shared" si="199"/>
        <v>0.26422295823373076</v>
      </c>
      <c r="AL345" s="64">
        <f t="shared" si="199"/>
        <v>0.27471342952560818</v>
      </c>
      <c r="AM345" s="64">
        <f t="shared" si="199"/>
        <v>0.28455913435425662</v>
      </c>
      <c r="AN345" s="64">
        <f t="shared" si="199"/>
        <v>0.30782660950010859</v>
      </c>
      <c r="AO345" s="64">
        <f t="shared" si="199"/>
        <v>0.30699195247206179</v>
      </c>
      <c r="AP345" s="64">
        <f t="shared" si="199"/>
        <v>0.33439480792946924</v>
      </c>
      <c r="AQ345" s="64">
        <f t="shared" si="199"/>
        <v>0.33008177961644336</v>
      </c>
      <c r="AR345" s="64">
        <f t="shared" si="199"/>
        <v>0.35310897847744138</v>
      </c>
      <c r="AS345" s="64">
        <f t="shared" si="199"/>
        <v>0.35335168408855766</v>
      </c>
      <c r="AT345" s="64">
        <f t="shared" si="199"/>
        <v>0.35575499907054164</v>
      </c>
      <c r="AU345" s="64">
        <f t="shared" si="199"/>
        <v>0.3588911551262462</v>
      </c>
      <c r="AV345" s="64">
        <f t="shared" si="199"/>
        <v>0.35883149429528949</v>
      </c>
      <c r="AW345" s="64">
        <f t="shared" si="199"/>
        <v>0.39982392011540557</v>
      </c>
      <c r="AX345" s="64">
        <f t="shared" si="199"/>
        <v>0.40229500451063444</v>
      </c>
      <c r="AY345" s="64">
        <f t="shared" si="199"/>
        <v>0.39790780746869786</v>
      </c>
      <c r="AZ345" s="64">
        <f t="shared" si="199"/>
        <v>0.36010732742468637</v>
      </c>
      <c r="BA345" s="64">
        <f t="shared" si="199"/>
        <v>0.37517308492764317</v>
      </c>
      <c r="BB345" s="64">
        <f t="shared" si="199"/>
        <v>0.37096373636051544</v>
      </c>
      <c r="BC345" s="64">
        <f t="shared" si="199"/>
        <v>0.36440870541184078</v>
      </c>
    </row>
    <row r="346" spans="1:55" x14ac:dyDescent="0.2">
      <c r="A346">
        <f>VLOOKUP(C346,SelectCntr!$A$2:$C$52,3,0)</f>
        <v>2</v>
      </c>
      <c r="B346" t="str">
        <f t="shared" si="200"/>
        <v>Sudan</v>
      </c>
      <c r="C346">
        <f t="shared" si="200"/>
        <v>206</v>
      </c>
      <c r="D346" t="str">
        <f t="shared" si="200"/>
        <v>Sudan</v>
      </c>
      <c r="F346" s="72" t="s">
        <v>603</v>
      </c>
      <c r="G346">
        <f t="shared" si="191"/>
        <v>3.0690325062456134</v>
      </c>
      <c r="H346">
        <f t="shared" si="199"/>
        <v>3.142608366619617</v>
      </c>
      <c r="I346">
        <f t="shared" si="199"/>
        <v>3.1552577633373513</v>
      </c>
      <c r="J346">
        <f t="shared" si="199"/>
        <v>3.0863149675542743</v>
      </c>
      <c r="K346">
        <f t="shared" si="199"/>
        <v>3.122395684492858</v>
      </c>
      <c r="L346">
        <f t="shared" si="199"/>
        <v>3.1369489430232562</v>
      </c>
      <c r="M346">
        <f t="shared" si="199"/>
        <v>3.2628161853132323</v>
      </c>
      <c r="N346">
        <f t="shared" si="199"/>
        <v>3.1981112582103282</v>
      </c>
      <c r="O346">
        <f t="shared" si="199"/>
        <v>3.2957248589306407</v>
      </c>
      <c r="P346">
        <f t="shared" si="199"/>
        <v>3.329983297082824</v>
      </c>
      <c r="Q346">
        <f t="shared" si="199"/>
        <v>3.361514498710902</v>
      </c>
      <c r="R346">
        <f t="shared" si="199"/>
        <v>3.3677112206756914</v>
      </c>
      <c r="S346">
        <f t="shared" si="199"/>
        <v>3.3639456513825241</v>
      </c>
      <c r="T346">
        <f t="shared" si="199"/>
        <v>3.4829512063620505</v>
      </c>
      <c r="U346">
        <f t="shared" si="199"/>
        <v>3.4824744682472941</v>
      </c>
      <c r="V346">
        <f t="shared" si="199"/>
        <v>3.4610404896064932</v>
      </c>
      <c r="W346">
        <f t="shared" si="199"/>
        <v>3.5395484369604655</v>
      </c>
      <c r="X346">
        <f t="shared" si="199"/>
        <v>3.5765110890701908</v>
      </c>
      <c r="Y346">
        <f t="shared" si="199"/>
        <v>3.5425555969730862</v>
      </c>
      <c r="Z346">
        <f t="shared" si="199"/>
        <v>3.5918984055321319</v>
      </c>
      <c r="AA346">
        <f t="shared" si="199"/>
        <v>3.6858902374679454</v>
      </c>
      <c r="AB346">
        <f t="shared" si="199"/>
        <v>3.6008253773273062</v>
      </c>
      <c r="AC346">
        <f t="shared" si="199"/>
        <v>3.6432438362925326</v>
      </c>
      <c r="AD346">
        <f t="shared" si="199"/>
        <v>3.5554432395730329</v>
      </c>
      <c r="AE346">
        <f t="shared" si="199"/>
        <v>3.6773122970390038</v>
      </c>
      <c r="AF346">
        <f t="shared" si="199"/>
        <v>3.6208346312599753</v>
      </c>
      <c r="AG346">
        <f t="shared" si="199"/>
        <v>3.5520129170966803</v>
      </c>
      <c r="AH346">
        <f t="shared" si="199"/>
        <v>3.6224563119650242</v>
      </c>
      <c r="AI346">
        <f t="shared" si="199"/>
        <v>3.5010677736077054</v>
      </c>
      <c r="AJ346">
        <f t="shared" si="199"/>
        <v>3.5119633528649277</v>
      </c>
      <c r="AK346">
        <f t="shared" si="199"/>
        <v>3.6551985160406422</v>
      </c>
      <c r="AL346">
        <f t="shared" si="199"/>
        <v>3.7185522110361475</v>
      </c>
      <c r="AM346">
        <f t="shared" si="199"/>
        <v>3.6639515915378431</v>
      </c>
      <c r="AN346">
        <f t="shared" si="199"/>
        <v>3.7722863862546205</v>
      </c>
      <c r="AO346">
        <f t="shared" si="199"/>
        <v>3.8136150339419985</v>
      </c>
      <c r="AP346">
        <f t="shared" si="199"/>
        <v>3.8908039206474969</v>
      </c>
      <c r="AQ346">
        <f t="shared" si="199"/>
        <v>3.8787083935016633</v>
      </c>
      <c r="AR346">
        <f t="shared" si="199"/>
        <v>3.9203263054082251</v>
      </c>
      <c r="AS346">
        <f t="shared" si="199"/>
        <v>3.9336189155632209</v>
      </c>
      <c r="AT346">
        <f t="shared" si="199"/>
        <v>3.9734790889015668</v>
      </c>
      <c r="AU346">
        <f t="shared" ref="H346:BC352" si="201">IF(ISERROR(LN(AU224)),0,LN(AU224))</f>
        <v>4.0596026911394523</v>
      </c>
      <c r="AV346">
        <f t="shared" si="201"/>
        <v>4.068372871128858</v>
      </c>
      <c r="AW346">
        <f t="shared" si="201"/>
        <v>4.1245800747646477</v>
      </c>
      <c r="AX346">
        <f t="shared" si="201"/>
        <v>4.1212935186681205</v>
      </c>
      <c r="AY346">
        <f t="shared" si="201"/>
        <v>4.1177762037022214</v>
      </c>
      <c r="AZ346">
        <f t="shared" si="201"/>
        <v>4.1300363423267452</v>
      </c>
      <c r="BA346">
        <f t="shared" si="201"/>
        <v>4.1515793828628436</v>
      </c>
      <c r="BB346">
        <f t="shared" si="201"/>
        <v>4.1224992110224496</v>
      </c>
      <c r="BC346">
        <f t="shared" si="201"/>
        <v>4.1438654815358698</v>
      </c>
    </row>
    <row r="347" spans="1:55" x14ac:dyDescent="0.2">
      <c r="A347">
        <f>VLOOKUP(C347,SelectCntr!$A$2:$C$52,3,0)</f>
        <v>3</v>
      </c>
      <c r="B347" t="str">
        <f t="shared" si="200"/>
        <v>Swaziland</v>
      </c>
      <c r="C347">
        <f t="shared" si="200"/>
        <v>209</v>
      </c>
      <c r="D347" t="str">
        <f t="shared" si="200"/>
        <v>Swaziland</v>
      </c>
      <c r="F347" s="72" t="s">
        <v>603</v>
      </c>
      <c r="G347">
        <f t="shared" si="191"/>
        <v>4.1868355532571773</v>
      </c>
      <c r="H347">
        <f t="shared" si="201"/>
        <v>4.2093304978175148</v>
      </c>
      <c r="I347">
        <f t="shared" si="201"/>
        <v>4.2901596147050105</v>
      </c>
      <c r="J347">
        <f t="shared" si="201"/>
        <v>4.2516702763655276</v>
      </c>
      <c r="K347">
        <f t="shared" si="201"/>
        <v>4.2282492991519876</v>
      </c>
      <c r="L347">
        <f t="shared" si="201"/>
        <v>4.379081029404599</v>
      </c>
      <c r="M347">
        <f t="shared" si="201"/>
        <v>4.4669076080622174</v>
      </c>
      <c r="N347">
        <f t="shared" si="201"/>
        <v>4.4216993053416589</v>
      </c>
      <c r="O347">
        <f t="shared" si="201"/>
        <v>4.4505507320936131</v>
      </c>
      <c r="P347">
        <f t="shared" si="201"/>
        <v>4.5771585910297725</v>
      </c>
      <c r="Q347">
        <f t="shared" si="201"/>
        <v>4.6227646122576642</v>
      </c>
      <c r="R347">
        <f t="shared" si="201"/>
        <v>4.7052660383192944</v>
      </c>
      <c r="S347">
        <f t="shared" si="201"/>
        <v>4.6754814365065931</v>
      </c>
      <c r="T347">
        <f t="shared" si="201"/>
        <v>4.7789391421279301</v>
      </c>
      <c r="U347">
        <f t="shared" si="201"/>
        <v>4.936370016411872</v>
      </c>
      <c r="V347">
        <f t="shared" si="201"/>
        <v>4.9118424705809893</v>
      </c>
      <c r="W347">
        <f t="shared" si="201"/>
        <v>4.8424877347758137</v>
      </c>
      <c r="X347">
        <f t="shared" si="201"/>
        <v>5.0022429221642737</v>
      </c>
      <c r="Y347">
        <f t="shared" si="201"/>
        <v>4.9986575761743506</v>
      </c>
      <c r="Z347">
        <f t="shared" si="201"/>
        <v>5.1633873374764176</v>
      </c>
      <c r="AA347">
        <f t="shared" si="201"/>
        <v>5.2082632304680994</v>
      </c>
      <c r="AB347">
        <f t="shared" si="201"/>
        <v>5.1824563351193733</v>
      </c>
      <c r="AC347">
        <f t="shared" si="201"/>
        <v>5.1915208259631376</v>
      </c>
      <c r="AD347">
        <f t="shared" si="201"/>
        <v>5.2756693362600435</v>
      </c>
      <c r="AE347">
        <f t="shared" si="201"/>
        <v>5.2707759260933615</v>
      </c>
      <c r="AF347">
        <f t="shared" si="201"/>
        <v>5.3216349731545867</v>
      </c>
      <c r="AG347">
        <f t="shared" si="201"/>
        <v>5.32079847648561</v>
      </c>
      <c r="AH347">
        <f t="shared" si="201"/>
        <v>5.3123959988689418</v>
      </c>
      <c r="AI347">
        <f t="shared" si="201"/>
        <v>5.3509144830013913</v>
      </c>
      <c r="AJ347">
        <f t="shared" si="201"/>
        <v>5.395543767323475</v>
      </c>
      <c r="AK347">
        <f t="shared" si="201"/>
        <v>5.4586372470435229</v>
      </c>
      <c r="AL347">
        <f t="shared" si="201"/>
        <v>5.412881944442649</v>
      </c>
      <c r="AM347">
        <f t="shared" si="201"/>
        <v>5.3691153056852183</v>
      </c>
      <c r="AN347">
        <f t="shared" si="201"/>
        <v>5.3631651695662379</v>
      </c>
      <c r="AO347">
        <f t="shared" si="201"/>
        <v>5.2912643413158875</v>
      </c>
      <c r="AP347">
        <f t="shared" si="201"/>
        <v>5.3481620058902752</v>
      </c>
      <c r="AQ347">
        <f t="shared" si="201"/>
        <v>5.3303276795691801</v>
      </c>
      <c r="AR347">
        <f t="shared" si="201"/>
        <v>5.320308132902527</v>
      </c>
      <c r="AS347">
        <f t="shared" si="201"/>
        <v>5.3835057086583822</v>
      </c>
      <c r="AT347">
        <f t="shared" si="201"/>
        <v>5.3342054346695429</v>
      </c>
      <c r="AU347">
        <f t="shared" si="201"/>
        <v>5.3315184813302761</v>
      </c>
      <c r="AV347">
        <f t="shared" si="201"/>
        <v>5.411055920810159</v>
      </c>
      <c r="AW347">
        <f t="shared" si="201"/>
        <v>5.4008604983054109</v>
      </c>
      <c r="AX347">
        <f t="shared" si="201"/>
        <v>5.4394199835861636</v>
      </c>
      <c r="AY347">
        <f t="shared" si="201"/>
        <v>5.4953542152579704</v>
      </c>
      <c r="AZ347">
        <f t="shared" si="201"/>
        <v>5.5010010677006003</v>
      </c>
      <c r="BA347">
        <f t="shared" si="201"/>
        <v>5.4764487702993385</v>
      </c>
      <c r="BB347">
        <f t="shared" si="201"/>
        <v>5.493225223173563</v>
      </c>
      <c r="BC347">
        <f t="shared" si="201"/>
        <v>5.4848469116754321</v>
      </c>
    </row>
    <row r="348" spans="1:55" x14ac:dyDescent="0.2">
      <c r="A348">
        <f>VLOOKUP(C348,SelectCntr!$A$2:$C$52,3,0)</f>
        <v>2</v>
      </c>
      <c r="B348" t="str">
        <f t="shared" si="200"/>
        <v>United Republic of Tanzania</v>
      </c>
      <c r="C348">
        <f t="shared" si="200"/>
        <v>215</v>
      </c>
      <c r="D348" t="str">
        <f t="shared" si="200"/>
        <v>United Republic of Tanzania</v>
      </c>
      <c r="F348" s="72" t="s">
        <v>603</v>
      </c>
      <c r="G348">
        <f t="shared" si="191"/>
        <v>4.2691116422630202</v>
      </c>
      <c r="H348">
        <f t="shared" si="201"/>
        <v>4.3040577021469293</v>
      </c>
      <c r="I348">
        <f t="shared" si="201"/>
        <v>4.3745829650304797</v>
      </c>
      <c r="J348">
        <f t="shared" si="201"/>
        <v>4.3851261404532522</v>
      </c>
      <c r="K348">
        <f t="shared" si="201"/>
        <v>4.4105071010852948</v>
      </c>
      <c r="L348">
        <f t="shared" si="201"/>
        <v>4.4150892351281028</v>
      </c>
      <c r="M348">
        <f t="shared" si="201"/>
        <v>4.4077217650310248</v>
      </c>
      <c r="N348">
        <f t="shared" si="201"/>
        <v>4.3768607149663081</v>
      </c>
      <c r="O348">
        <f t="shared" si="201"/>
        <v>4.4094558481841108</v>
      </c>
      <c r="P348">
        <f t="shared" si="201"/>
        <v>4.4464099342392052</v>
      </c>
      <c r="Q348">
        <f t="shared" si="201"/>
        <v>4.3793701873158764</v>
      </c>
      <c r="R348">
        <f t="shared" si="201"/>
        <v>4.3832733940194855</v>
      </c>
      <c r="S348">
        <f t="shared" si="201"/>
        <v>4.4213241388285276</v>
      </c>
      <c r="T348">
        <f t="shared" si="201"/>
        <v>4.4232522905044984</v>
      </c>
      <c r="U348">
        <f t="shared" si="201"/>
        <v>4.5193357414282174</v>
      </c>
      <c r="V348">
        <f t="shared" si="201"/>
        <v>4.5408086839433945</v>
      </c>
      <c r="W348">
        <f t="shared" si="201"/>
        <v>4.5895518848468377</v>
      </c>
      <c r="X348">
        <f t="shared" si="201"/>
        <v>4.5913102285141258</v>
      </c>
      <c r="Y348">
        <f t="shared" si="201"/>
        <v>4.6416355785354924</v>
      </c>
      <c r="Z348">
        <f t="shared" si="201"/>
        <v>4.5821564481595223</v>
      </c>
      <c r="AA348">
        <f t="shared" si="201"/>
        <v>4.6269836772614701</v>
      </c>
      <c r="AB348">
        <f t="shared" si="201"/>
        <v>4.6828275285349106</v>
      </c>
      <c r="AC348">
        <f t="shared" si="201"/>
        <v>4.7179759314249328</v>
      </c>
      <c r="AD348">
        <f t="shared" si="201"/>
        <v>4.7346040882322127</v>
      </c>
      <c r="AE348">
        <f t="shared" si="201"/>
        <v>4.756895503455449</v>
      </c>
      <c r="AF348">
        <f t="shared" si="201"/>
        <v>4.7784174892341973</v>
      </c>
      <c r="AG348">
        <f t="shared" si="201"/>
        <v>4.7748067391486284</v>
      </c>
      <c r="AH348">
        <f t="shared" si="201"/>
        <v>4.7710623501267238</v>
      </c>
      <c r="AI348">
        <f t="shared" si="201"/>
        <v>4.8135324282140237</v>
      </c>
      <c r="AJ348">
        <f t="shared" si="201"/>
        <v>4.8414784427214803</v>
      </c>
      <c r="AK348">
        <f t="shared" si="201"/>
        <v>4.8497579833144151</v>
      </c>
      <c r="AL348">
        <f t="shared" si="201"/>
        <v>4.8098023097501157</v>
      </c>
      <c r="AM348">
        <f t="shared" si="201"/>
        <v>4.8106962384767247</v>
      </c>
      <c r="AN348">
        <f t="shared" si="201"/>
        <v>4.797761219906084</v>
      </c>
      <c r="AO348">
        <f t="shared" si="201"/>
        <v>4.8848839235748356</v>
      </c>
      <c r="AP348">
        <f t="shared" si="201"/>
        <v>4.8797114417911045</v>
      </c>
      <c r="AQ348">
        <f t="shared" si="201"/>
        <v>4.8207739702071093</v>
      </c>
      <c r="AR348">
        <f t="shared" si="201"/>
        <v>4.8724574816198869</v>
      </c>
      <c r="AS348">
        <f t="shared" si="201"/>
        <v>4.9659297579258448</v>
      </c>
      <c r="AT348">
        <f t="shared" si="201"/>
        <v>4.9196409683420317</v>
      </c>
      <c r="AU348">
        <f t="shared" si="201"/>
        <v>5.0197509737029744</v>
      </c>
      <c r="AV348">
        <f t="shared" si="201"/>
        <v>5.1487725300738205</v>
      </c>
      <c r="AW348">
        <f t="shared" si="201"/>
        <v>5.0034971352233866</v>
      </c>
      <c r="AX348">
        <f t="shared" si="201"/>
        <v>5.1700656781355114</v>
      </c>
      <c r="AY348">
        <f t="shared" si="201"/>
        <v>5.1558949670188001</v>
      </c>
      <c r="AZ348">
        <f t="shared" si="201"/>
        <v>5.2487160153988164</v>
      </c>
      <c r="BA348">
        <f t="shared" si="201"/>
        <v>5.2353658187623333</v>
      </c>
      <c r="BB348">
        <f t="shared" si="201"/>
        <v>5.2102059387809181</v>
      </c>
      <c r="BC348">
        <f t="shared" si="201"/>
        <v>5.2318113389121237</v>
      </c>
    </row>
    <row r="349" spans="1:55" x14ac:dyDescent="0.2">
      <c r="A349">
        <f>VLOOKUP(C349,SelectCntr!$A$2:$C$52,3,0)</f>
        <v>1</v>
      </c>
      <c r="B349" t="str">
        <f t="shared" si="200"/>
        <v>Togo</v>
      </c>
      <c r="C349">
        <f t="shared" si="200"/>
        <v>217</v>
      </c>
      <c r="D349" t="str">
        <f t="shared" si="200"/>
        <v>Togo</v>
      </c>
      <c r="F349" s="72" t="s">
        <v>603</v>
      </c>
      <c r="G349">
        <f t="shared" si="191"/>
        <v>4.9105641213381084</v>
      </c>
      <c r="H349">
        <f t="shared" si="201"/>
        <v>4.9218492540008185</v>
      </c>
      <c r="I349">
        <f t="shared" si="201"/>
        <v>4.9361751439081401</v>
      </c>
      <c r="J349">
        <f t="shared" si="201"/>
        <v>4.942471701378703</v>
      </c>
      <c r="K349">
        <f t="shared" si="201"/>
        <v>4.9323983868385159</v>
      </c>
      <c r="L349">
        <f t="shared" si="201"/>
        <v>4.887271642104702</v>
      </c>
      <c r="M349">
        <f t="shared" si="201"/>
        <v>4.9441107928353754</v>
      </c>
      <c r="N349">
        <f t="shared" si="201"/>
        <v>5.0212183510264579</v>
      </c>
      <c r="O349">
        <f t="shared" si="201"/>
        <v>5.1012686915204206</v>
      </c>
      <c r="P349">
        <f t="shared" si="201"/>
        <v>5.107766838851111</v>
      </c>
      <c r="Q349">
        <f t="shared" si="201"/>
        <v>5.2416262881298588</v>
      </c>
      <c r="R349">
        <f t="shared" si="201"/>
        <v>5.2988815741978614</v>
      </c>
      <c r="S349">
        <f t="shared" si="201"/>
        <v>5.2903334059396778</v>
      </c>
      <c r="T349">
        <f t="shared" si="201"/>
        <v>5.3158741828296838</v>
      </c>
      <c r="U349">
        <f t="shared" si="201"/>
        <v>5.355326792176335</v>
      </c>
      <c r="V349">
        <f t="shared" si="201"/>
        <v>5.2994594479249129</v>
      </c>
      <c r="W349">
        <f t="shared" si="201"/>
        <v>5.2492193028916576</v>
      </c>
      <c r="X349">
        <f t="shared" si="201"/>
        <v>5.3028751970490795</v>
      </c>
      <c r="Y349">
        <f t="shared" si="201"/>
        <v>5.2997630379028573</v>
      </c>
      <c r="Z349">
        <f t="shared" si="201"/>
        <v>5.2591530267872582</v>
      </c>
      <c r="AA349">
        <f t="shared" si="201"/>
        <v>5.3074256509371782</v>
      </c>
      <c r="AB349">
        <f t="shared" si="201"/>
        <v>5.2770565593397691</v>
      </c>
      <c r="AC349">
        <f t="shared" si="201"/>
        <v>5.1893416486591253</v>
      </c>
      <c r="AD349">
        <f t="shared" si="201"/>
        <v>5.2029124089852177</v>
      </c>
      <c r="AE349">
        <f t="shared" si="201"/>
        <v>5.3363156512059113</v>
      </c>
      <c r="AF349">
        <f t="shared" si="201"/>
        <v>5.3533339986235324</v>
      </c>
      <c r="AG349">
        <f t="shared" si="201"/>
        <v>5.3509926233596214</v>
      </c>
      <c r="AH349">
        <f t="shared" si="201"/>
        <v>5.3575332206280013</v>
      </c>
      <c r="AI349">
        <f t="shared" si="201"/>
        <v>5.4016571530087685</v>
      </c>
      <c r="AJ349">
        <f t="shared" si="201"/>
        <v>5.4056902307103982</v>
      </c>
      <c r="AK349">
        <f t="shared" si="201"/>
        <v>5.4519749913071225</v>
      </c>
      <c r="AL349">
        <f t="shared" si="201"/>
        <v>5.444402771870501</v>
      </c>
      <c r="AM349">
        <f t="shared" si="201"/>
        <v>5.4704285304968367</v>
      </c>
      <c r="AN349">
        <f t="shared" si="201"/>
        <v>5.4738988451632915</v>
      </c>
      <c r="AO349">
        <f t="shared" si="201"/>
        <v>5.4908653038156663</v>
      </c>
      <c r="AP349">
        <f t="shared" si="201"/>
        <v>5.5204519087676314</v>
      </c>
      <c r="AQ349">
        <f t="shared" si="201"/>
        <v>5.6043374433418531</v>
      </c>
      <c r="AR349">
        <f t="shared" si="201"/>
        <v>5.5956174052804677</v>
      </c>
      <c r="AS349">
        <f t="shared" si="201"/>
        <v>5.6236834408537257</v>
      </c>
      <c r="AT349">
        <f t="shared" si="201"/>
        <v>5.5755956824677178</v>
      </c>
      <c r="AU349">
        <f t="shared" si="201"/>
        <v>5.6638471774752261</v>
      </c>
      <c r="AV349">
        <f t="shared" si="201"/>
        <v>5.669302636154093</v>
      </c>
      <c r="AW349">
        <f t="shared" si="201"/>
        <v>5.6838457227597079</v>
      </c>
      <c r="AX349">
        <f t="shared" si="201"/>
        <v>5.6870760506071738</v>
      </c>
      <c r="AY349">
        <f t="shared" si="201"/>
        <v>5.6338235014419951</v>
      </c>
      <c r="AZ349">
        <f t="shared" si="201"/>
        <v>5.6408606998649091</v>
      </c>
      <c r="BA349">
        <f t="shared" si="201"/>
        <v>5.6779542020695786</v>
      </c>
      <c r="BB349">
        <f t="shared" si="201"/>
        <v>5.7205152052711004</v>
      </c>
      <c r="BC349">
        <f t="shared" si="201"/>
        <v>5.7602005916341943</v>
      </c>
    </row>
    <row r="350" spans="1:55" x14ac:dyDescent="0.2">
      <c r="A350">
        <f>VLOOKUP(C350,SelectCntr!$A$2:$C$52,3,0)</f>
        <v>2</v>
      </c>
      <c r="B350" t="str">
        <f t="shared" si="200"/>
        <v>Uganda</v>
      </c>
      <c r="C350">
        <f t="shared" si="200"/>
        <v>226</v>
      </c>
      <c r="D350" t="str">
        <f t="shared" si="200"/>
        <v>Uganda</v>
      </c>
      <c r="F350" s="72" t="s">
        <v>603</v>
      </c>
      <c r="G350">
        <f t="shared" si="191"/>
        <v>5.387291670073111</v>
      </c>
      <c r="H350">
        <f t="shared" si="201"/>
        <v>5.3956517823472812</v>
      </c>
      <c r="I350">
        <f t="shared" si="201"/>
        <v>5.4812611540688883</v>
      </c>
      <c r="J350">
        <f t="shared" si="201"/>
        <v>5.4904376623531235</v>
      </c>
      <c r="K350">
        <f t="shared" si="201"/>
        <v>5.3806912022224971</v>
      </c>
      <c r="L350">
        <f t="shared" si="201"/>
        <v>5.4298046802048283</v>
      </c>
      <c r="M350">
        <f t="shared" si="201"/>
        <v>5.543233419020277</v>
      </c>
      <c r="N350">
        <f t="shared" si="201"/>
        <v>5.5825232205443909</v>
      </c>
      <c r="O350">
        <f t="shared" si="201"/>
        <v>5.6741766515977465</v>
      </c>
      <c r="P350">
        <f t="shared" si="201"/>
        <v>5.8388568926606732</v>
      </c>
      <c r="Q350">
        <f t="shared" si="201"/>
        <v>5.7560716576784543</v>
      </c>
      <c r="R350">
        <f t="shared" si="201"/>
        <v>5.7972065000138953</v>
      </c>
      <c r="S350">
        <f t="shared" si="201"/>
        <v>5.8072903413799066</v>
      </c>
      <c r="T350">
        <f t="shared" si="201"/>
        <v>5.8751450099389446</v>
      </c>
      <c r="U350">
        <f t="shared" si="201"/>
        <v>5.9095530314679179</v>
      </c>
      <c r="V350">
        <f t="shared" si="201"/>
        <v>5.8306556891257388</v>
      </c>
      <c r="W350">
        <f t="shared" si="201"/>
        <v>5.8640127067234991</v>
      </c>
      <c r="X350">
        <f t="shared" si="201"/>
        <v>5.8296897131180501</v>
      </c>
      <c r="Y350">
        <f t="shared" si="201"/>
        <v>5.6963781990488975</v>
      </c>
      <c r="Z350">
        <f t="shared" si="201"/>
        <v>5.7159105401508912</v>
      </c>
      <c r="AA350">
        <f t="shared" si="201"/>
        <v>5.782850362407288</v>
      </c>
      <c r="AB350">
        <f t="shared" si="201"/>
        <v>5.8382147440648335</v>
      </c>
      <c r="AC350">
        <f t="shared" si="201"/>
        <v>5.8565442831829317</v>
      </c>
      <c r="AD350">
        <f t="shared" si="201"/>
        <v>5.7969058464808896</v>
      </c>
      <c r="AE350">
        <f t="shared" si="201"/>
        <v>5.8579604737892836</v>
      </c>
      <c r="AF350">
        <f t="shared" si="201"/>
        <v>5.8015493296039962</v>
      </c>
      <c r="AG350">
        <f t="shared" si="201"/>
        <v>5.8648836016538883</v>
      </c>
      <c r="AH350">
        <f t="shared" si="201"/>
        <v>5.8845264769205414</v>
      </c>
      <c r="AI350">
        <f t="shared" si="201"/>
        <v>5.9288976412779766</v>
      </c>
      <c r="AJ350">
        <f t="shared" si="201"/>
        <v>5.9497589137533557</v>
      </c>
      <c r="AK350">
        <f t="shared" si="201"/>
        <v>5.9578565604675546</v>
      </c>
      <c r="AL350">
        <f t="shared" si="201"/>
        <v>5.927957548960527</v>
      </c>
      <c r="AM350">
        <f t="shared" si="201"/>
        <v>5.9805099695865058</v>
      </c>
      <c r="AN350">
        <f t="shared" si="201"/>
        <v>5.9689203383402782</v>
      </c>
      <c r="AO350">
        <f t="shared" si="201"/>
        <v>6.0011047013088934</v>
      </c>
      <c r="AP350">
        <f t="shared" si="201"/>
        <v>5.9743470813678172</v>
      </c>
      <c r="AQ350">
        <f t="shared" si="201"/>
        <v>5.9700686783912129</v>
      </c>
      <c r="AR350">
        <f t="shared" si="201"/>
        <v>6.0307648896679904</v>
      </c>
      <c r="AS350">
        <f t="shared" si="201"/>
        <v>6.0714640746036261</v>
      </c>
      <c r="AT350">
        <f t="shared" si="201"/>
        <v>6.0656184386805485</v>
      </c>
      <c r="AU350">
        <f t="shared" si="201"/>
        <v>6.1091836793126282</v>
      </c>
      <c r="AV350">
        <f t="shared" si="201"/>
        <v>6.1506674663332372</v>
      </c>
      <c r="AW350">
        <f t="shared" si="201"/>
        <v>6.1377364279967823</v>
      </c>
      <c r="AX350">
        <f t="shared" si="201"/>
        <v>6.1305781965788535</v>
      </c>
      <c r="AY350">
        <f t="shared" si="201"/>
        <v>6.0957502803645758</v>
      </c>
      <c r="AZ350">
        <f t="shared" si="201"/>
        <v>6.077508653123247</v>
      </c>
      <c r="BA350">
        <f t="shared" si="201"/>
        <v>6.0931332253058565</v>
      </c>
      <c r="BB350">
        <f t="shared" si="201"/>
        <v>6.1003807466609574</v>
      </c>
      <c r="BC350">
        <f t="shared" si="201"/>
        <v>6.1092299984278604</v>
      </c>
    </row>
    <row r="351" spans="1:55" x14ac:dyDescent="0.2">
      <c r="A351">
        <f>VLOOKUP(C351,SelectCntr!$A$2:$C$52,3,0)</f>
        <v>1</v>
      </c>
      <c r="B351" t="str">
        <f t="shared" si="200"/>
        <v>Burkina Faso</v>
      </c>
      <c r="C351">
        <f t="shared" si="200"/>
        <v>233</v>
      </c>
      <c r="D351" t="str">
        <f t="shared" si="200"/>
        <v>Burkina Faso</v>
      </c>
      <c r="F351" s="72" t="s">
        <v>603</v>
      </c>
      <c r="G351">
        <f t="shared" si="191"/>
        <v>3.875711274210762</v>
      </c>
      <c r="H351">
        <f t="shared" si="201"/>
        <v>3.9515279005640469</v>
      </c>
      <c r="I351">
        <f t="shared" si="201"/>
        <v>3.9552966840846855</v>
      </c>
      <c r="J351">
        <f t="shared" si="201"/>
        <v>4.0397459660647392</v>
      </c>
      <c r="K351">
        <f t="shared" si="201"/>
        <v>4.0627770759327024</v>
      </c>
      <c r="L351">
        <f t="shared" si="201"/>
        <v>4.0673789877287962</v>
      </c>
      <c r="M351">
        <f t="shared" si="201"/>
        <v>4.0612685056149811</v>
      </c>
      <c r="N351">
        <f t="shared" si="201"/>
        <v>4.1855607857761381</v>
      </c>
      <c r="O351">
        <f t="shared" si="201"/>
        <v>4.1292151647476283</v>
      </c>
      <c r="P351">
        <f t="shared" si="201"/>
        <v>4.1422472541843183</v>
      </c>
      <c r="Q351">
        <f t="shared" si="201"/>
        <v>4.1145636273734425</v>
      </c>
      <c r="R351">
        <f t="shared" si="201"/>
        <v>4.0868596444188103</v>
      </c>
      <c r="S351">
        <f t="shared" si="201"/>
        <v>3.9769791327835371</v>
      </c>
      <c r="T351">
        <f t="shared" si="201"/>
        <v>4.055604462775757</v>
      </c>
      <c r="U351">
        <f t="shared" si="201"/>
        <v>4.1802364762767557</v>
      </c>
      <c r="V351">
        <f t="shared" si="201"/>
        <v>4.124402652620752</v>
      </c>
      <c r="W351">
        <f t="shared" si="201"/>
        <v>4.120618778346393</v>
      </c>
      <c r="X351">
        <f t="shared" si="201"/>
        <v>4.22567691176938</v>
      </c>
      <c r="Y351">
        <f t="shared" si="201"/>
        <v>4.284837601576406</v>
      </c>
      <c r="Z351">
        <f t="shared" si="201"/>
        <v>4.2454954339164646</v>
      </c>
      <c r="AA351">
        <f t="shared" si="201"/>
        <v>4.2922045042499972</v>
      </c>
      <c r="AB351">
        <f t="shared" si="201"/>
        <v>4.3168861062991235</v>
      </c>
      <c r="AC351">
        <f t="shared" si="201"/>
        <v>4.3374652278760459</v>
      </c>
      <c r="AD351">
        <f t="shared" si="201"/>
        <v>4.3968378320867236</v>
      </c>
      <c r="AE351">
        <f t="shared" si="201"/>
        <v>4.5465201491681295</v>
      </c>
      <c r="AF351">
        <f t="shared" si="201"/>
        <v>4.6168248717910405</v>
      </c>
      <c r="AG351">
        <f t="shared" si="201"/>
        <v>4.5565085082757113</v>
      </c>
      <c r="AH351">
        <f t="shared" si="201"/>
        <v>4.634804124088503</v>
      </c>
      <c r="AI351">
        <f t="shared" si="201"/>
        <v>4.6166491151770899</v>
      </c>
      <c r="AJ351">
        <f t="shared" si="201"/>
        <v>4.6929992911779204</v>
      </c>
      <c r="AK351">
        <f t="shared" si="201"/>
        <v>4.794258114238179</v>
      </c>
      <c r="AL351">
        <f t="shared" si="201"/>
        <v>4.8271369791095475</v>
      </c>
      <c r="AM351">
        <f t="shared" si="201"/>
        <v>4.8837037927332538</v>
      </c>
      <c r="AN351">
        <f t="shared" si="201"/>
        <v>4.8636102526387273</v>
      </c>
      <c r="AO351">
        <f t="shared" si="201"/>
        <v>4.8798295936510581</v>
      </c>
      <c r="AP351">
        <f t="shared" si="201"/>
        <v>4.9741312543195138</v>
      </c>
      <c r="AQ351">
        <f t="shared" si="201"/>
        <v>4.9583530844204091</v>
      </c>
      <c r="AR351">
        <f t="shared" si="201"/>
        <v>5.0528564482505676</v>
      </c>
      <c r="AS351">
        <f t="shared" si="201"/>
        <v>5.0712061669039645</v>
      </c>
      <c r="AT351">
        <f t="shared" si="201"/>
        <v>5.0265925554320887</v>
      </c>
      <c r="AU351">
        <f t="shared" si="201"/>
        <v>5.1294215162130214</v>
      </c>
      <c r="AV351">
        <f t="shared" si="201"/>
        <v>5.1586492254825949</v>
      </c>
      <c r="AW351">
        <f t="shared" si="201"/>
        <v>5.1778172955088166</v>
      </c>
      <c r="AX351">
        <f t="shared" si="201"/>
        <v>5.2138408001942755</v>
      </c>
      <c r="AY351">
        <f t="shared" si="201"/>
        <v>5.2791142397940396</v>
      </c>
      <c r="AZ351">
        <f t="shared" si="201"/>
        <v>5.3317209249019815</v>
      </c>
      <c r="BA351">
        <f t="shared" si="201"/>
        <v>5.1512577865128515</v>
      </c>
      <c r="BB351">
        <f t="shared" si="201"/>
        <v>5.3027948554189548</v>
      </c>
      <c r="BC351">
        <f t="shared" si="201"/>
        <v>5.2446562162061108</v>
      </c>
    </row>
    <row r="352" spans="1:55" x14ac:dyDescent="0.2">
      <c r="A352">
        <f>VLOOKUP(C352,SelectCntr!$A$2:$C$52,3,0)</f>
        <v>2</v>
      </c>
      <c r="B352" t="str">
        <f t="shared" si="200"/>
        <v>Ethiopia</v>
      </c>
      <c r="C352">
        <f t="shared" si="200"/>
        <v>238</v>
      </c>
      <c r="D352" t="str">
        <f t="shared" si="200"/>
        <v>Ethiopia</v>
      </c>
      <c r="F352" s="72" t="s">
        <v>603</v>
      </c>
      <c r="G352">
        <f t="shared" si="191"/>
        <v>0</v>
      </c>
      <c r="H352">
        <f t="shared" si="201"/>
        <v>0</v>
      </c>
      <c r="I352">
        <f t="shared" si="201"/>
        <v>0</v>
      </c>
      <c r="J352">
        <f t="shared" si="201"/>
        <v>0</v>
      </c>
      <c r="K352">
        <f t="shared" si="201"/>
        <v>0</v>
      </c>
      <c r="L352">
        <f t="shared" si="201"/>
        <v>0</v>
      </c>
      <c r="M352">
        <f t="shared" si="201"/>
        <v>0</v>
      </c>
      <c r="N352">
        <f t="shared" ref="H352:BC357" si="202">IF(ISERROR(LN(N230)),0,LN(N230))</f>
        <v>0</v>
      </c>
      <c r="O352">
        <f t="shared" si="202"/>
        <v>0</v>
      </c>
      <c r="P352">
        <f t="shared" si="202"/>
        <v>0</v>
      </c>
      <c r="Q352">
        <f t="shared" si="202"/>
        <v>0</v>
      </c>
      <c r="R352">
        <f t="shared" si="202"/>
        <v>0</v>
      </c>
      <c r="S352">
        <f t="shared" si="202"/>
        <v>0</v>
      </c>
      <c r="T352">
        <f t="shared" si="202"/>
        <v>0</v>
      </c>
      <c r="U352">
        <f t="shared" si="202"/>
        <v>0</v>
      </c>
      <c r="V352">
        <f t="shared" si="202"/>
        <v>0</v>
      </c>
      <c r="W352">
        <f t="shared" si="202"/>
        <v>0</v>
      </c>
      <c r="X352">
        <f t="shared" si="202"/>
        <v>0</v>
      </c>
      <c r="Y352">
        <f t="shared" si="202"/>
        <v>0</v>
      </c>
      <c r="Z352">
        <f t="shared" si="202"/>
        <v>0</v>
      </c>
      <c r="AA352">
        <f t="shared" si="202"/>
        <v>0</v>
      </c>
      <c r="AB352">
        <f t="shared" si="202"/>
        <v>0</v>
      </c>
      <c r="AC352">
        <f t="shared" si="202"/>
        <v>0</v>
      </c>
      <c r="AD352">
        <f t="shared" si="202"/>
        <v>0</v>
      </c>
      <c r="AE352">
        <f t="shared" si="202"/>
        <v>0</v>
      </c>
      <c r="AF352">
        <f t="shared" si="202"/>
        <v>0</v>
      </c>
      <c r="AG352">
        <f t="shared" si="202"/>
        <v>0</v>
      </c>
      <c r="AH352">
        <f t="shared" si="202"/>
        <v>0</v>
      </c>
      <c r="AI352">
        <f t="shared" si="202"/>
        <v>0</v>
      </c>
      <c r="AJ352">
        <f t="shared" si="202"/>
        <v>0</v>
      </c>
      <c r="AK352">
        <f t="shared" si="202"/>
        <v>0</v>
      </c>
      <c r="AL352">
        <f t="shared" si="202"/>
        <v>0</v>
      </c>
      <c r="AM352">
        <f t="shared" si="202"/>
        <v>5.002843751428534</v>
      </c>
      <c r="AN352">
        <f t="shared" si="202"/>
        <v>4.9624325674843046</v>
      </c>
      <c r="AO352">
        <f t="shared" si="202"/>
        <v>5.0204415345521163</v>
      </c>
      <c r="AP352">
        <f t="shared" si="202"/>
        <v>5.1198666358850131</v>
      </c>
      <c r="AQ352">
        <f t="shared" si="202"/>
        <v>5.1449965289772477</v>
      </c>
      <c r="AR352">
        <f t="shared" si="202"/>
        <v>5.1278608377395551</v>
      </c>
      <c r="AS352">
        <f t="shared" si="202"/>
        <v>5.1503217097190603</v>
      </c>
      <c r="AT352">
        <f t="shared" si="202"/>
        <v>5.1887280290439959</v>
      </c>
      <c r="AU352">
        <f t="shared" si="202"/>
        <v>5.2375426646031027</v>
      </c>
      <c r="AV352">
        <f t="shared" si="202"/>
        <v>5.3159960438916238</v>
      </c>
      <c r="AW352">
        <f t="shared" si="202"/>
        <v>5.2821690460443467</v>
      </c>
      <c r="AX352">
        <f t="shared" si="202"/>
        <v>5.3125163586714361</v>
      </c>
      <c r="AY352">
        <f t="shared" si="202"/>
        <v>5.3858623751027599</v>
      </c>
      <c r="AZ352">
        <f t="shared" si="202"/>
        <v>5.459488734521293</v>
      </c>
      <c r="BA352">
        <f t="shared" si="202"/>
        <v>5.4432290394601459</v>
      </c>
      <c r="BB352">
        <f t="shared" si="202"/>
        <v>5.4744597816696761</v>
      </c>
      <c r="BC352">
        <f t="shared" si="202"/>
        <v>5.5615424284656934</v>
      </c>
    </row>
    <row r="353" spans="1:55" x14ac:dyDescent="0.2">
      <c r="A353">
        <f>VLOOKUP(C353,SelectCntr!$A$2:$C$52,3,0)</f>
        <v>2</v>
      </c>
      <c r="B353" t="str">
        <f t="shared" si="200"/>
        <v>Democratic Republic of the Congo</v>
      </c>
      <c r="C353">
        <f t="shared" si="200"/>
        <v>250</v>
      </c>
      <c r="D353" t="str">
        <f t="shared" si="200"/>
        <v>Democratic Republic of the Congo</v>
      </c>
      <c r="F353" s="72" t="s">
        <v>603</v>
      </c>
      <c r="G353">
        <f t="shared" si="191"/>
        <v>4.8444661834029894</v>
      </c>
      <c r="H353">
        <f t="shared" si="202"/>
        <v>4.8536847460262704</v>
      </c>
      <c r="I353">
        <f t="shared" si="202"/>
        <v>4.8642004438703852</v>
      </c>
      <c r="J353">
        <f t="shared" si="202"/>
        <v>4.868139356948431</v>
      </c>
      <c r="K353">
        <f t="shared" si="202"/>
        <v>4.8630359417735747</v>
      </c>
      <c r="L353">
        <f t="shared" si="202"/>
        <v>4.8706278044123268</v>
      </c>
      <c r="M353">
        <f t="shared" si="202"/>
        <v>4.8982877263780749</v>
      </c>
      <c r="N353">
        <f t="shared" si="202"/>
        <v>4.9368896352064606</v>
      </c>
      <c r="O353">
        <f t="shared" si="202"/>
        <v>4.9541440287270477</v>
      </c>
      <c r="P353">
        <f t="shared" si="202"/>
        <v>4.9772288649449976</v>
      </c>
      <c r="Q353">
        <f t="shared" si="202"/>
        <v>4.9746137419818997</v>
      </c>
      <c r="R353">
        <f t="shared" si="202"/>
        <v>4.9902786703608726</v>
      </c>
      <c r="S353">
        <f t="shared" si="202"/>
        <v>5.0144145174977872</v>
      </c>
      <c r="T353">
        <f t="shared" si="202"/>
        <v>5.0323622252267945</v>
      </c>
      <c r="U353">
        <f t="shared" si="202"/>
        <v>5.0514053773065113</v>
      </c>
      <c r="V353">
        <f t="shared" si="202"/>
        <v>5.0614128962278819</v>
      </c>
      <c r="W353">
        <f t="shared" si="202"/>
        <v>5.0641463510070359</v>
      </c>
      <c r="X353">
        <f t="shared" si="202"/>
        <v>5.0297045625173347</v>
      </c>
      <c r="Y353">
        <f t="shared" si="202"/>
        <v>5.0745299532395016</v>
      </c>
      <c r="Z353">
        <f t="shared" si="202"/>
        <v>5.104955851160053</v>
      </c>
      <c r="AA353">
        <f t="shared" si="202"/>
        <v>5.1126753808636165</v>
      </c>
      <c r="AB353">
        <f t="shared" si="202"/>
        <v>5.1517824535985177</v>
      </c>
      <c r="AC353">
        <f t="shared" si="202"/>
        <v>5.169818541589529</v>
      </c>
      <c r="AD353">
        <f t="shared" si="202"/>
        <v>5.1905171660282559</v>
      </c>
      <c r="AE353">
        <f t="shared" si="202"/>
        <v>5.2196399771061044</v>
      </c>
      <c r="AF353">
        <f t="shared" si="202"/>
        <v>5.2339784447772848</v>
      </c>
      <c r="AG353">
        <f t="shared" si="202"/>
        <v>5.2574531603226689</v>
      </c>
      <c r="AH353">
        <f t="shared" si="202"/>
        <v>5.2749335700241149</v>
      </c>
      <c r="AI353">
        <f t="shared" si="202"/>
        <v>5.292068655226581</v>
      </c>
      <c r="AJ353">
        <f t="shared" si="202"/>
        <v>5.3219053564901548</v>
      </c>
      <c r="AK353">
        <f t="shared" si="202"/>
        <v>5.3452538513445313</v>
      </c>
      <c r="AL353">
        <f t="shared" si="202"/>
        <v>5.3610335144142152</v>
      </c>
      <c r="AM353">
        <f t="shared" si="202"/>
        <v>5.3586270191234844</v>
      </c>
      <c r="AN353">
        <f t="shared" si="202"/>
        <v>5.3746135790388916</v>
      </c>
      <c r="AO353">
        <f t="shared" si="202"/>
        <v>5.2404797405612946</v>
      </c>
      <c r="AP353">
        <f t="shared" si="202"/>
        <v>5.2317790002097286</v>
      </c>
      <c r="AQ353">
        <f t="shared" si="202"/>
        <v>5.2171523363693497</v>
      </c>
      <c r="AR353">
        <f t="shared" si="202"/>
        <v>5.2281804620661516</v>
      </c>
      <c r="AS353">
        <f t="shared" si="202"/>
        <v>5.2067587818611862</v>
      </c>
      <c r="AT353">
        <f t="shared" si="202"/>
        <v>5.190443729924155</v>
      </c>
      <c r="AU353">
        <f t="shared" si="202"/>
        <v>5.173611945353592</v>
      </c>
      <c r="AV353">
        <f t="shared" si="202"/>
        <v>5.1569446567164903</v>
      </c>
      <c r="AW353">
        <f t="shared" si="202"/>
        <v>5.1616311686977516</v>
      </c>
      <c r="AX353">
        <f t="shared" si="202"/>
        <v>5.1640560680209449</v>
      </c>
      <c r="AY353">
        <f t="shared" si="202"/>
        <v>5.1654571552142059</v>
      </c>
      <c r="AZ353">
        <f t="shared" si="202"/>
        <v>5.1628905385796768</v>
      </c>
      <c r="BA353">
        <f t="shared" si="202"/>
        <v>5.1708498779063383</v>
      </c>
      <c r="BB353">
        <f t="shared" si="202"/>
        <v>5.1719608108259889</v>
      </c>
      <c r="BC353">
        <f t="shared" si="202"/>
        <v>5.1595525606966408</v>
      </c>
    </row>
    <row r="354" spans="1:55" x14ac:dyDescent="0.2">
      <c r="A354">
        <f>VLOOKUP(C354,SelectCntr!$A$2:$C$52,3,0)</f>
        <v>3</v>
      </c>
      <c r="B354" t="str">
        <f t="shared" si="200"/>
        <v>Zambia</v>
      </c>
      <c r="C354">
        <f t="shared" si="200"/>
        <v>251</v>
      </c>
      <c r="D354" t="str">
        <f t="shared" si="200"/>
        <v>Zambia</v>
      </c>
      <c r="F354" s="72" t="s">
        <v>603</v>
      </c>
      <c r="G354">
        <f t="shared" si="191"/>
        <v>2.8890977968954679</v>
      </c>
      <c r="H354">
        <f t="shared" si="202"/>
        <v>2.8801075254901329</v>
      </c>
      <c r="I354">
        <f t="shared" si="202"/>
        <v>2.8662272824921158</v>
      </c>
      <c r="J354">
        <f t="shared" si="202"/>
        <v>2.9330280264260398</v>
      </c>
      <c r="K354">
        <f t="shared" si="202"/>
        <v>2.962007298741737</v>
      </c>
      <c r="L354">
        <f t="shared" si="202"/>
        <v>3.0439251099444533</v>
      </c>
      <c r="M354">
        <f t="shared" si="202"/>
        <v>3.0501837552656599</v>
      </c>
      <c r="N354">
        <f t="shared" si="202"/>
        <v>3.0748371117568354</v>
      </c>
      <c r="O354">
        <f t="shared" si="202"/>
        <v>3.0884322761425862</v>
      </c>
      <c r="P354">
        <f t="shared" si="202"/>
        <v>3.0612798833243922</v>
      </c>
      <c r="Q354">
        <f t="shared" si="202"/>
        <v>3.1947403728409123</v>
      </c>
      <c r="R354">
        <f t="shared" si="202"/>
        <v>3.3190888442397686</v>
      </c>
      <c r="S354">
        <f t="shared" si="202"/>
        <v>3.2266855707436162</v>
      </c>
      <c r="T354">
        <f t="shared" si="202"/>
        <v>3.2784505178937517</v>
      </c>
      <c r="U354">
        <f t="shared" si="202"/>
        <v>3.4413688019761168</v>
      </c>
      <c r="V354">
        <f t="shared" si="202"/>
        <v>3.5460096626406248</v>
      </c>
      <c r="W354">
        <f t="shared" si="202"/>
        <v>3.5144364424407559</v>
      </c>
      <c r="X354">
        <f t="shared" si="202"/>
        <v>3.4397352768877281</v>
      </c>
      <c r="Y354">
        <f t="shared" si="202"/>
        <v>3.3387673050624378</v>
      </c>
      <c r="Z354">
        <f t="shared" si="202"/>
        <v>3.3771745664599702</v>
      </c>
      <c r="AA354">
        <f t="shared" si="202"/>
        <v>3.3872868203970614</v>
      </c>
      <c r="AB354">
        <f t="shared" si="202"/>
        <v>3.3497954275235355</v>
      </c>
      <c r="AC354">
        <f t="shared" si="202"/>
        <v>3.394534105401513</v>
      </c>
      <c r="AD354">
        <f t="shared" si="202"/>
        <v>3.4066110488796051</v>
      </c>
      <c r="AE354">
        <f t="shared" si="202"/>
        <v>3.4858607740584291</v>
      </c>
      <c r="AF354">
        <f t="shared" si="202"/>
        <v>3.5344107463661092</v>
      </c>
      <c r="AG354">
        <f t="shared" si="202"/>
        <v>3.5132683077192977</v>
      </c>
      <c r="AH354">
        <f t="shared" si="202"/>
        <v>3.7353547996229248</v>
      </c>
      <c r="AI354">
        <f t="shared" si="202"/>
        <v>3.7229400970966902</v>
      </c>
      <c r="AJ354">
        <f t="shared" si="202"/>
        <v>3.6624454828908779</v>
      </c>
      <c r="AK354">
        <f t="shared" si="202"/>
        <v>3.7116172865448629</v>
      </c>
      <c r="AL354">
        <f t="shared" si="202"/>
        <v>3.5148083451178311</v>
      </c>
      <c r="AM354">
        <f t="shared" si="202"/>
        <v>3.8012443671570693</v>
      </c>
      <c r="AN354">
        <f t="shared" si="202"/>
        <v>3.6719114194427962</v>
      </c>
      <c r="AO354">
        <f t="shared" si="202"/>
        <v>3.5549504512979473</v>
      </c>
      <c r="AP354">
        <f t="shared" si="202"/>
        <v>3.7178229455709797</v>
      </c>
      <c r="AQ354">
        <f t="shared" si="202"/>
        <v>3.6739056964195425</v>
      </c>
      <c r="AR354">
        <f t="shared" si="202"/>
        <v>3.6370927114940286</v>
      </c>
      <c r="AS354">
        <f t="shared" si="202"/>
        <v>3.793227193313089</v>
      </c>
      <c r="AT354">
        <f t="shared" si="202"/>
        <v>3.7414269185590987</v>
      </c>
      <c r="AU354">
        <f t="shared" si="202"/>
        <v>3.7386600842726279</v>
      </c>
      <c r="AV354">
        <f t="shared" si="202"/>
        <v>3.7554073353138424</v>
      </c>
      <c r="AW354">
        <f t="shared" si="202"/>
        <v>3.8827729332503313</v>
      </c>
      <c r="AX354">
        <f t="shared" si="202"/>
        <v>3.915629025549805</v>
      </c>
      <c r="AY354">
        <f t="shared" si="202"/>
        <v>3.963568893980812</v>
      </c>
      <c r="AZ354">
        <f t="shared" si="202"/>
        <v>3.9774111583549709</v>
      </c>
      <c r="BA354">
        <f t="shared" si="202"/>
        <v>3.9881681590932292</v>
      </c>
      <c r="BB354">
        <f t="shared" si="202"/>
        <v>3.9952034374864116</v>
      </c>
      <c r="BC354">
        <f t="shared" si="202"/>
        <v>4.093851061232284</v>
      </c>
    </row>
    <row r="355" spans="1:55" x14ac:dyDescent="0.2">
      <c r="A355">
        <f t="shared" ref="A355:A360" si="203">A233</f>
        <v>2</v>
      </c>
      <c r="B355" t="str">
        <f t="shared" si="200"/>
        <v>Eastern&amp;Central A</v>
      </c>
      <c r="C355">
        <f t="shared" si="200"/>
        <v>0</v>
      </c>
      <c r="D355" t="str">
        <f t="shared" si="200"/>
        <v>Eastern&amp;Central A</v>
      </c>
      <c r="F355" s="72" t="s">
        <v>603</v>
      </c>
      <c r="G355">
        <f t="shared" si="191"/>
        <v>3.939567894364679</v>
      </c>
      <c r="H355">
        <f t="shared" si="202"/>
        <v>3.9719189805165835</v>
      </c>
      <c r="I355">
        <f t="shared" si="202"/>
        <v>3.993220033833309</v>
      </c>
      <c r="J355">
        <f t="shared" si="202"/>
        <v>4.006784006771384</v>
      </c>
      <c r="K355">
        <f t="shared" si="202"/>
        <v>4.0071420723095361</v>
      </c>
      <c r="L355">
        <f t="shared" si="202"/>
        <v>4.0340130967264658</v>
      </c>
      <c r="M355">
        <f t="shared" si="202"/>
        <v>4.0887445991748868</v>
      </c>
      <c r="N355">
        <f t="shared" si="202"/>
        <v>4.1032816057403521</v>
      </c>
      <c r="O355">
        <f t="shared" si="202"/>
        <v>4.1525092932466405</v>
      </c>
      <c r="P355">
        <f t="shared" si="202"/>
        <v>4.205133516092018</v>
      </c>
      <c r="Q355">
        <f t="shared" si="202"/>
        <v>4.1938023367594193</v>
      </c>
      <c r="R355">
        <f t="shared" si="202"/>
        <v>4.2075764797676127</v>
      </c>
      <c r="S355">
        <f t="shared" si="202"/>
        <v>4.2220303597158377</v>
      </c>
      <c r="T355">
        <f t="shared" si="202"/>
        <v>4.2531789343803936</v>
      </c>
      <c r="U355">
        <f t="shared" si="202"/>
        <v>4.2806450155548825</v>
      </c>
      <c r="V355">
        <f t="shared" si="202"/>
        <v>4.2914372213804688</v>
      </c>
      <c r="W355">
        <f t="shared" si="202"/>
        <v>4.3212723274598845</v>
      </c>
      <c r="X355">
        <f t="shared" si="202"/>
        <v>4.3289758929150555</v>
      </c>
      <c r="Y355">
        <f t="shared" si="202"/>
        <v>4.3223975231778677</v>
      </c>
      <c r="Z355">
        <f t="shared" si="202"/>
        <v>4.3395687827042826</v>
      </c>
      <c r="AA355">
        <f t="shared" si="202"/>
        <v>4.3731810897300889</v>
      </c>
      <c r="AB355">
        <f t="shared" si="202"/>
        <v>4.397934216910742</v>
      </c>
      <c r="AC355">
        <f t="shared" si="202"/>
        <v>4.4289225508878198</v>
      </c>
      <c r="AD355">
        <f t="shared" si="202"/>
        <v>4.3914719888042359</v>
      </c>
      <c r="AE355">
        <f t="shared" si="202"/>
        <v>4.4320667889595553</v>
      </c>
      <c r="AF355">
        <f t="shared" si="202"/>
        <v>4.4512027142814912</v>
      </c>
      <c r="AG355">
        <f t="shared" si="202"/>
        <v>4.4494815270575305</v>
      </c>
      <c r="AH355">
        <f t="shared" si="202"/>
        <v>4.4713960033493967</v>
      </c>
      <c r="AI355">
        <f t="shared" si="202"/>
        <v>4.4881524107568431</v>
      </c>
      <c r="AJ355">
        <f t="shared" si="202"/>
        <v>4.507958186968926</v>
      </c>
      <c r="AK355">
        <f t="shared" si="202"/>
        <v>4.5388106797153362</v>
      </c>
      <c r="AL355">
        <f t="shared" si="202"/>
        <v>4.5342094390529279</v>
      </c>
      <c r="AM355">
        <f t="shared" si="202"/>
        <v>4.5624635592906406</v>
      </c>
      <c r="AN355">
        <f t="shared" si="202"/>
        <v>4.5640888649783751</v>
      </c>
      <c r="AO355">
        <f t="shared" si="202"/>
        <v>4.5883256623924034</v>
      </c>
      <c r="AP355">
        <f t="shared" si="202"/>
        <v>4.6123924380845205</v>
      </c>
      <c r="AQ355">
        <f t="shared" si="202"/>
        <v>4.6041768951243345</v>
      </c>
      <c r="AR355">
        <f t="shared" si="202"/>
        <v>4.6317863175935079</v>
      </c>
      <c r="AS355">
        <f t="shared" si="202"/>
        <v>4.6645055203974639</v>
      </c>
      <c r="AT355">
        <f t="shared" si="202"/>
        <v>4.6601018613443745</v>
      </c>
      <c r="AU355">
        <f t="shared" si="202"/>
        <v>4.7126249031315224</v>
      </c>
      <c r="AV355">
        <f t="shared" si="202"/>
        <v>4.7604490246597644</v>
      </c>
      <c r="AW355">
        <f t="shared" si="202"/>
        <v>4.7520171361509558</v>
      </c>
      <c r="AX355">
        <f t="shared" si="202"/>
        <v>4.7943376951005447</v>
      </c>
      <c r="AY355">
        <f t="shared" si="202"/>
        <v>4.8066946250770064</v>
      </c>
      <c r="AZ355">
        <f t="shared" si="202"/>
        <v>4.8507587590114012</v>
      </c>
      <c r="BA355">
        <f t="shared" si="202"/>
        <v>4.863070555513417</v>
      </c>
      <c r="BB355">
        <f t="shared" si="202"/>
        <v>4.8573738218557496</v>
      </c>
      <c r="BC355">
        <f t="shared" si="202"/>
        <v>4.8837330956352778</v>
      </c>
    </row>
    <row r="356" spans="1:55" x14ac:dyDescent="0.2">
      <c r="A356">
        <f t="shared" si="203"/>
        <v>1</v>
      </c>
      <c r="B356" t="str">
        <f t="shared" si="200"/>
        <v>Western A</v>
      </c>
      <c r="C356">
        <f t="shared" si="200"/>
        <v>0</v>
      </c>
      <c r="D356" t="str">
        <f t="shared" si="200"/>
        <v>Western A</v>
      </c>
      <c r="F356" s="72" t="s">
        <v>603</v>
      </c>
      <c r="G356">
        <f t="shared" si="191"/>
        <v>4.0647813714195946</v>
      </c>
      <c r="H356">
        <f t="shared" si="202"/>
        <v>4.1004767024671764</v>
      </c>
      <c r="I356">
        <f t="shared" si="202"/>
        <v>4.13703272908164</v>
      </c>
      <c r="J356">
        <f t="shared" si="202"/>
        <v>4.1769240479845688</v>
      </c>
      <c r="K356">
        <f t="shared" si="202"/>
        <v>4.1861476864045759</v>
      </c>
      <c r="L356">
        <f t="shared" si="202"/>
        <v>4.1983663117779901</v>
      </c>
      <c r="M356">
        <f t="shared" si="202"/>
        <v>4.2335001656381506</v>
      </c>
      <c r="N356">
        <f t="shared" si="202"/>
        <v>4.2536121938661831</v>
      </c>
      <c r="O356">
        <f t="shared" si="202"/>
        <v>4.3027248047396824</v>
      </c>
      <c r="P356">
        <f t="shared" si="202"/>
        <v>4.35617690804379</v>
      </c>
      <c r="Q356">
        <f t="shared" si="202"/>
        <v>4.3281687709733383</v>
      </c>
      <c r="R356">
        <f t="shared" si="202"/>
        <v>4.2670397269255718</v>
      </c>
      <c r="S356">
        <f t="shared" si="202"/>
        <v>4.2703049240738045</v>
      </c>
      <c r="T356">
        <f t="shared" si="202"/>
        <v>4.3601208928262798</v>
      </c>
      <c r="U356">
        <f t="shared" si="202"/>
        <v>4.3783618406178082</v>
      </c>
      <c r="V356">
        <f t="shared" si="202"/>
        <v>4.3433761941299158</v>
      </c>
      <c r="W356">
        <f t="shared" si="202"/>
        <v>4.3332742962343103</v>
      </c>
      <c r="X356">
        <f t="shared" si="202"/>
        <v>4.3568481119814457</v>
      </c>
      <c r="Y356">
        <f t="shared" si="202"/>
        <v>4.3751401245193344</v>
      </c>
      <c r="Z356">
        <f t="shared" si="202"/>
        <v>4.3983009418864247</v>
      </c>
      <c r="AA356">
        <f t="shared" si="202"/>
        <v>4.4331864949242785</v>
      </c>
      <c r="AB356">
        <f t="shared" si="202"/>
        <v>4.4402481405983121</v>
      </c>
      <c r="AC356">
        <f t="shared" si="202"/>
        <v>4.4334077514243182</v>
      </c>
      <c r="AD356">
        <f t="shared" si="202"/>
        <v>4.4621420770530289</v>
      </c>
      <c r="AE356">
        <f t="shared" si="202"/>
        <v>4.51618985224406</v>
      </c>
      <c r="AF356">
        <f t="shared" si="202"/>
        <v>4.5562264256100811</v>
      </c>
      <c r="AG356">
        <f t="shared" si="202"/>
        <v>4.5593354760015412</v>
      </c>
      <c r="AH356">
        <f t="shared" si="202"/>
        <v>4.6462720728199116</v>
      </c>
      <c r="AI356">
        <f t="shared" si="202"/>
        <v>4.6937806569880598</v>
      </c>
      <c r="AJ356">
        <f t="shared" si="202"/>
        <v>4.7107873433259968</v>
      </c>
      <c r="AK356">
        <f t="shared" si="202"/>
        <v>4.8038531567157996</v>
      </c>
      <c r="AL356">
        <f t="shared" si="202"/>
        <v>4.8292681921860989</v>
      </c>
      <c r="AM356">
        <f t="shared" si="202"/>
        <v>4.8674722547087699</v>
      </c>
      <c r="AN356">
        <f t="shared" si="202"/>
        <v>4.8885088842146072</v>
      </c>
      <c r="AO356">
        <f t="shared" si="202"/>
        <v>4.9168642548569936</v>
      </c>
      <c r="AP356">
        <f t="shared" si="202"/>
        <v>4.97056858802764</v>
      </c>
      <c r="AQ356">
        <f t="shared" si="202"/>
        <v>4.9959999343640851</v>
      </c>
      <c r="AR356">
        <f t="shared" si="202"/>
        <v>5.0382240483826513</v>
      </c>
      <c r="AS356">
        <f t="shared" si="202"/>
        <v>5.0725250063649563</v>
      </c>
      <c r="AT356">
        <f t="shared" si="202"/>
        <v>5.0766162382629094</v>
      </c>
      <c r="AU356">
        <f t="shared" si="202"/>
        <v>5.0890956024351608</v>
      </c>
      <c r="AV356">
        <f t="shared" si="202"/>
        <v>5.1123284021350273</v>
      </c>
      <c r="AW356">
        <f t="shared" si="202"/>
        <v>5.154443934224413</v>
      </c>
      <c r="AX356">
        <f t="shared" si="202"/>
        <v>5.1942860046422394</v>
      </c>
      <c r="AY356">
        <f t="shared" si="202"/>
        <v>5.2183818345697119</v>
      </c>
      <c r="AZ356">
        <f t="shared" si="202"/>
        <v>5.2479541450897171</v>
      </c>
      <c r="BA356">
        <f t="shared" si="202"/>
        <v>5.2033831499121135</v>
      </c>
      <c r="BB356">
        <f t="shared" si="202"/>
        <v>5.2810763454458867</v>
      </c>
      <c r="BC356">
        <f t="shared" si="202"/>
        <v>5.2412213992085146</v>
      </c>
    </row>
    <row r="357" spans="1:55" x14ac:dyDescent="0.2">
      <c r="A357">
        <f t="shared" si="203"/>
        <v>3</v>
      </c>
      <c r="B357" t="str">
        <f t="shared" si="200"/>
        <v>Southern A</v>
      </c>
      <c r="C357">
        <f t="shared" si="200"/>
        <v>0</v>
      </c>
      <c r="D357" t="str">
        <f t="shared" si="200"/>
        <v>Southern A</v>
      </c>
      <c r="F357" s="72" t="s">
        <v>603</v>
      </c>
      <c r="G357">
        <f t="shared" si="191"/>
        <v>3.4140320068134642</v>
      </c>
      <c r="H357">
        <f t="shared" si="202"/>
        <v>3.4347637581606092</v>
      </c>
      <c r="I357">
        <f t="shared" si="202"/>
        <v>3.4709928375548591</v>
      </c>
      <c r="J357">
        <f t="shared" si="202"/>
        <v>3.4805770069172071</v>
      </c>
      <c r="K357">
        <f t="shared" si="202"/>
        <v>3.514854320261835</v>
      </c>
      <c r="L357">
        <f t="shared" si="202"/>
        <v>3.5559344886621949</v>
      </c>
      <c r="M357">
        <f t="shared" si="202"/>
        <v>3.6724986490986926</v>
      </c>
      <c r="N357">
        <f t="shared" si="202"/>
        <v>3.6011265406138695</v>
      </c>
      <c r="O357">
        <f t="shared" si="202"/>
        <v>3.6669065732653356</v>
      </c>
      <c r="P357">
        <f t="shared" si="202"/>
        <v>3.6519930383011476</v>
      </c>
      <c r="Q357">
        <f t="shared" si="202"/>
        <v>3.7512950978263095</v>
      </c>
      <c r="R357">
        <f t="shared" si="202"/>
        <v>3.8132350946744435</v>
      </c>
      <c r="S357">
        <f t="shared" si="202"/>
        <v>3.7323307852694589</v>
      </c>
      <c r="T357">
        <f t="shared" si="202"/>
        <v>3.8421186358096175</v>
      </c>
      <c r="U357">
        <f t="shared" si="202"/>
        <v>3.8003365278653813</v>
      </c>
      <c r="V357">
        <f t="shared" si="202"/>
        <v>3.8066457151029103</v>
      </c>
      <c r="W357">
        <f t="shared" si="202"/>
        <v>3.8347466321277031</v>
      </c>
      <c r="X357">
        <f t="shared" si="202"/>
        <v>3.8581941386743597</v>
      </c>
      <c r="Y357">
        <f t="shared" si="202"/>
        <v>3.8424510437468329</v>
      </c>
      <c r="Z357">
        <f t="shared" si="202"/>
        <v>3.8667917710429056</v>
      </c>
      <c r="AA357">
        <f t="shared" si="202"/>
        <v>3.9314641623572966</v>
      </c>
      <c r="AB357">
        <f t="shared" si="202"/>
        <v>3.8730708351878795</v>
      </c>
      <c r="AC357">
        <f t="shared" ref="H357:BC360" si="204">IF(ISERROR(LN(AC235)),0,LN(AC235))</f>
        <v>3.7786909515210167</v>
      </c>
      <c r="AD357">
        <f t="shared" si="204"/>
        <v>3.8407464263443418</v>
      </c>
      <c r="AE357">
        <f t="shared" si="204"/>
        <v>3.8992472784733194</v>
      </c>
      <c r="AF357">
        <f t="shared" si="204"/>
        <v>3.8942359289334139</v>
      </c>
      <c r="AG357">
        <f t="shared" si="204"/>
        <v>3.9057712882563447</v>
      </c>
      <c r="AH357">
        <f t="shared" si="204"/>
        <v>3.9461512901010809</v>
      </c>
      <c r="AI357">
        <f t="shared" si="204"/>
        <v>3.9755543043242305</v>
      </c>
      <c r="AJ357">
        <f t="shared" si="204"/>
        <v>3.9733364695347864</v>
      </c>
      <c r="AK357">
        <f t="shared" si="204"/>
        <v>3.9866295471878104</v>
      </c>
      <c r="AL357">
        <f t="shared" si="204"/>
        <v>3.8455976961723719</v>
      </c>
      <c r="AM357">
        <f t="shared" si="204"/>
        <v>3.9748871803564776</v>
      </c>
      <c r="AN357">
        <f t="shared" si="204"/>
        <v>3.9936717107089188</v>
      </c>
      <c r="AO357">
        <f t="shared" si="204"/>
        <v>3.9291146427387309</v>
      </c>
      <c r="AP357">
        <f t="shared" si="204"/>
        <v>4.0672384643313428</v>
      </c>
      <c r="AQ357">
        <f t="shared" si="204"/>
        <v>4.072242269026761</v>
      </c>
      <c r="AR357">
        <f t="shared" si="204"/>
        <v>4.0717305026528727</v>
      </c>
      <c r="AS357">
        <f t="shared" si="204"/>
        <v>4.1124074168347615</v>
      </c>
      <c r="AT357">
        <f t="shared" si="204"/>
        <v>4.1883007860765673</v>
      </c>
      <c r="AU357">
        <f t="shared" si="204"/>
        <v>4.1730163716597719</v>
      </c>
      <c r="AV357">
        <f t="shared" si="204"/>
        <v>4.1735579172730946</v>
      </c>
      <c r="AW357">
        <f t="shared" si="204"/>
        <v>4.1930850163925264</v>
      </c>
      <c r="AX357">
        <f t="shared" si="204"/>
        <v>4.218845593322154</v>
      </c>
      <c r="AY357">
        <f t="shared" si="204"/>
        <v>4.2438275762031843</v>
      </c>
      <c r="AZ357">
        <f t="shared" si="204"/>
        <v>4.2611702236530817</v>
      </c>
      <c r="BA357">
        <f t="shared" si="204"/>
        <v>4.2859731765293674</v>
      </c>
      <c r="BB357">
        <f t="shared" si="204"/>
        <v>4.3471300554779173</v>
      </c>
      <c r="BC357">
        <f t="shared" si="204"/>
        <v>4.3557774470061972</v>
      </c>
    </row>
    <row r="358" spans="1:55" x14ac:dyDescent="0.2">
      <c r="A358">
        <f t="shared" si="203"/>
        <v>0</v>
      </c>
      <c r="B358" t="str">
        <f t="shared" si="200"/>
        <v>SSA</v>
      </c>
      <c r="C358">
        <f t="shared" si="200"/>
        <v>0</v>
      </c>
      <c r="D358" t="str">
        <f t="shared" si="200"/>
        <v>SSA</v>
      </c>
      <c r="F358" s="72" t="s">
        <v>603</v>
      </c>
      <c r="G358">
        <f t="shared" si="191"/>
        <v>3.8426477378978809</v>
      </c>
      <c r="H358">
        <f t="shared" si="204"/>
        <v>3.8747074556801935</v>
      </c>
      <c r="I358">
        <f t="shared" si="204"/>
        <v>3.9064055388815699</v>
      </c>
      <c r="J358">
        <f t="shared" si="204"/>
        <v>3.9307172596323432</v>
      </c>
      <c r="K358">
        <f t="shared" si="204"/>
        <v>3.9427769098312013</v>
      </c>
      <c r="L358">
        <f t="shared" si="204"/>
        <v>3.9663065858383151</v>
      </c>
      <c r="M358">
        <f t="shared" si="204"/>
        <v>4.027233970782885</v>
      </c>
      <c r="N358">
        <f t="shared" si="204"/>
        <v>4.0249556311863968</v>
      </c>
      <c r="O358">
        <f t="shared" si="204"/>
        <v>4.0790376602006591</v>
      </c>
      <c r="P358">
        <f t="shared" si="204"/>
        <v>4.1180316454386334</v>
      </c>
      <c r="Q358">
        <f t="shared" si="204"/>
        <v>4.1230704469755404</v>
      </c>
      <c r="R358">
        <f t="shared" si="204"/>
        <v>4.1179026451982015</v>
      </c>
      <c r="S358">
        <f t="shared" si="204"/>
        <v>4.1073520964846368</v>
      </c>
      <c r="T358">
        <f t="shared" si="204"/>
        <v>4.1781772756654769</v>
      </c>
      <c r="U358">
        <f t="shared" si="204"/>
        <v>4.1866669717474521</v>
      </c>
      <c r="V358">
        <f t="shared" si="204"/>
        <v>4.1789817684131485</v>
      </c>
      <c r="W358">
        <f t="shared" si="204"/>
        <v>4.1932382796341487</v>
      </c>
      <c r="X358">
        <f t="shared" si="204"/>
        <v>4.2102227843084767</v>
      </c>
      <c r="Y358">
        <f t="shared" si="204"/>
        <v>4.2106810038151918</v>
      </c>
      <c r="Z358">
        <f t="shared" si="204"/>
        <v>4.232168028340757</v>
      </c>
      <c r="AA358">
        <f t="shared" si="204"/>
        <v>4.2728406262054017</v>
      </c>
      <c r="AB358">
        <f t="shared" si="204"/>
        <v>4.2723154602263236</v>
      </c>
      <c r="AC358">
        <f t="shared" si="204"/>
        <v>4.2634861040858274</v>
      </c>
      <c r="AD358">
        <f t="shared" si="204"/>
        <v>4.2721189003987217</v>
      </c>
      <c r="AE358">
        <f t="shared" si="204"/>
        <v>4.3231680655791269</v>
      </c>
      <c r="AF358">
        <f t="shared" si="204"/>
        <v>4.3468141238559532</v>
      </c>
      <c r="AG358">
        <f t="shared" si="204"/>
        <v>4.3494939350036717</v>
      </c>
      <c r="AH358">
        <f t="shared" si="204"/>
        <v>4.4029685018361153</v>
      </c>
      <c r="AI358">
        <f t="shared" si="204"/>
        <v>4.4361176769194577</v>
      </c>
      <c r="AJ358">
        <f t="shared" si="204"/>
        <v>4.4518854460290527</v>
      </c>
      <c r="AK358">
        <f t="shared" si="204"/>
        <v>4.5082905344589586</v>
      </c>
      <c r="AL358">
        <f t="shared" si="204"/>
        <v>4.4961131172341799</v>
      </c>
      <c r="AM358">
        <f t="shared" si="204"/>
        <v>4.5451619102449516</v>
      </c>
      <c r="AN358">
        <f t="shared" si="204"/>
        <v>4.5601705702615964</v>
      </c>
      <c r="AO358">
        <f t="shared" si="204"/>
        <v>4.5730692300671425</v>
      </c>
      <c r="AP358">
        <f t="shared" si="204"/>
        <v>4.6303054345693075</v>
      </c>
      <c r="AQ358">
        <f t="shared" si="204"/>
        <v>4.6404549477367913</v>
      </c>
      <c r="AR358">
        <f t="shared" si="204"/>
        <v>4.6733469867223212</v>
      </c>
      <c r="AS358">
        <f t="shared" si="204"/>
        <v>4.7081489127740763</v>
      </c>
      <c r="AT358">
        <f t="shared" si="204"/>
        <v>4.7215606874463312</v>
      </c>
      <c r="AU358">
        <f t="shared" si="204"/>
        <v>4.7436294293283092</v>
      </c>
      <c r="AV358">
        <f t="shared" si="204"/>
        <v>4.7723998358855395</v>
      </c>
      <c r="AW358">
        <f t="shared" si="204"/>
        <v>4.7945006853778898</v>
      </c>
      <c r="AX358">
        <f t="shared" si="204"/>
        <v>4.8324999258292989</v>
      </c>
      <c r="AY358">
        <f t="shared" si="204"/>
        <v>4.8562993888861667</v>
      </c>
      <c r="AZ358">
        <f t="shared" si="204"/>
        <v>4.8896600003990986</v>
      </c>
      <c r="BA358">
        <f t="shared" si="204"/>
        <v>4.876027946628926</v>
      </c>
      <c r="BB358">
        <f t="shared" si="204"/>
        <v>4.9242189294733869</v>
      </c>
      <c r="BC358">
        <f t="shared" si="204"/>
        <v>4.9100839909962088</v>
      </c>
    </row>
    <row r="359" spans="1:55" x14ac:dyDescent="0.2">
      <c r="A359">
        <f t="shared" si="203"/>
        <v>0</v>
      </c>
      <c r="B359" t="str">
        <f t="shared" si="200"/>
        <v>Southern A - SA</v>
      </c>
      <c r="C359">
        <f t="shared" si="200"/>
        <v>0</v>
      </c>
      <c r="D359" t="str">
        <f t="shared" si="200"/>
        <v>Southern A - SA</v>
      </c>
      <c r="F359" s="72" t="s">
        <v>603</v>
      </c>
      <c r="G359">
        <f t="shared" si="191"/>
        <v>3.0113299975186765</v>
      </c>
      <c r="H359">
        <f t="shared" si="204"/>
        <v>3.0364509224426905</v>
      </c>
      <c r="I359">
        <f t="shared" si="204"/>
        <v>3.0489341602637858</v>
      </c>
      <c r="J359">
        <f t="shared" si="204"/>
        <v>3.1012185680977331</v>
      </c>
      <c r="K359">
        <f t="shared" si="204"/>
        <v>3.1122179379416135</v>
      </c>
      <c r="L359">
        <f t="shared" si="204"/>
        <v>3.1457478155304437</v>
      </c>
      <c r="M359">
        <f t="shared" si="204"/>
        <v>3.2017350940497966</v>
      </c>
      <c r="N359">
        <f t="shared" si="204"/>
        <v>3.1854975011631885</v>
      </c>
      <c r="O359">
        <f t="shared" si="204"/>
        <v>3.2649594226583085</v>
      </c>
      <c r="P359">
        <f t="shared" si="204"/>
        <v>3.2561683361761022</v>
      </c>
      <c r="Q359">
        <f t="shared" si="204"/>
        <v>3.3495368393355331</v>
      </c>
      <c r="R359">
        <f t="shared" si="204"/>
        <v>3.4055052280988707</v>
      </c>
      <c r="S359">
        <f t="shared" si="204"/>
        <v>3.3862002181407362</v>
      </c>
      <c r="T359">
        <f t="shared" si="204"/>
        <v>3.4244783589306871</v>
      </c>
      <c r="U359">
        <f t="shared" si="204"/>
        <v>3.3565520947071992</v>
      </c>
      <c r="V359">
        <f t="shared" si="204"/>
        <v>3.3778669427482555</v>
      </c>
      <c r="W359">
        <f t="shared" si="204"/>
        <v>3.3696278378343778</v>
      </c>
      <c r="X359">
        <f t="shared" si="204"/>
        <v>3.3596558034673922</v>
      </c>
      <c r="Y359">
        <f t="shared" si="204"/>
        <v>3.3342832958072322</v>
      </c>
      <c r="Z359">
        <f t="shared" si="204"/>
        <v>3.3386753731919008</v>
      </c>
      <c r="AA359">
        <f t="shared" si="204"/>
        <v>3.3778415641399548</v>
      </c>
      <c r="AB359">
        <f t="shared" si="204"/>
        <v>3.3515360471903688</v>
      </c>
      <c r="AC359">
        <f t="shared" si="204"/>
        <v>3.2929216694170131</v>
      </c>
      <c r="AD359">
        <f t="shared" si="204"/>
        <v>3.3379108231180914</v>
      </c>
      <c r="AE359">
        <f t="shared" si="204"/>
        <v>3.4032507014703572</v>
      </c>
      <c r="AF359">
        <f t="shared" si="204"/>
        <v>3.4152222811880866</v>
      </c>
      <c r="AG359">
        <f t="shared" si="204"/>
        <v>3.3804478172705243</v>
      </c>
      <c r="AH359">
        <f t="shared" si="204"/>
        <v>3.4616698427414425</v>
      </c>
      <c r="AI359">
        <f t="shared" si="204"/>
        <v>3.4556798857745057</v>
      </c>
      <c r="AJ359">
        <f t="shared" si="204"/>
        <v>3.4597675902421461</v>
      </c>
      <c r="AK359">
        <f t="shared" si="204"/>
        <v>3.4687784472276042</v>
      </c>
      <c r="AL359">
        <f t="shared" si="204"/>
        <v>3.3362546723875339</v>
      </c>
      <c r="AM359">
        <f t="shared" si="204"/>
        <v>3.489183177367249</v>
      </c>
      <c r="AN359">
        <f t="shared" si="204"/>
        <v>3.4689862236245275</v>
      </c>
      <c r="AO359">
        <f t="shared" si="204"/>
        <v>3.4943589495492269</v>
      </c>
      <c r="AP359">
        <f t="shared" si="204"/>
        <v>3.6287233999031656</v>
      </c>
      <c r="AQ359">
        <f t="shared" si="204"/>
        <v>3.6217666991691644</v>
      </c>
      <c r="AR359">
        <f t="shared" si="204"/>
        <v>3.6736187863682277</v>
      </c>
      <c r="AS359">
        <f t="shared" si="204"/>
        <v>3.6982057744156211</v>
      </c>
      <c r="AT359">
        <f t="shared" si="204"/>
        <v>3.7592443438707064</v>
      </c>
      <c r="AU359">
        <f t="shared" si="204"/>
        <v>3.7985774757585706</v>
      </c>
      <c r="AV359">
        <f t="shared" si="204"/>
        <v>3.72695536661293</v>
      </c>
      <c r="AW359">
        <f t="shared" si="204"/>
        <v>3.7815019978133897</v>
      </c>
      <c r="AX359">
        <f t="shared" si="204"/>
        <v>3.8076879844133131</v>
      </c>
      <c r="AY359">
        <f t="shared" si="204"/>
        <v>3.8059703185510076</v>
      </c>
      <c r="AZ359">
        <f t="shared" si="204"/>
        <v>3.8715386819688713</v>
      </c>
      <c r="BA359">
        <f t="shared" si="204"/>
        <v>3.9133067871465825</v>
      </c>
      <c r="BB359">
        <f t="shared" si="204"/>
        <v>3.924881720699485</v>
      </c>
      <c r="BC359">
        <f t="shared" si="204"/>
        <v>3.9704416152244217</v>
      </c>
    </row>
    <row r="360" spans="1:55" x14ac:dyDescent="0.2">
      <c r="A360">
        <f t="shared" si="203"/>
        <v>0</v>
      </c>
      <c r="B360" t="str">
        <f t="shared" si="200"/>
        <v>Ethiopia + Eritrea</v>
      </c>
      <c r="C360">
        <f t="shared" si="200"/>
        <v>0</v>
      </c>
      <c r="D360" t="str">
        <f t="shared" si="200"/>
        <v>Ethiopia + Eritrea</v>
      </c>
      <c r="F360" s="72" t="s">
        <v>603</v>
      </c>
      <c r="G360">
        <f t="shared" si="191"/>
        <v>4.0243343687147073</v>
      </c>
      <c r="H360">
        <f t="shared" si="204"/>
        <v>4.0402886485401357</v>
      </c>
      <c r="I360">
        <f t="shared" si="204"/>
        <v>4.0502236687169431</v>
      </c>
      <c r="J360">
        <f t="shared" si="204"/>
        <v>4.0814922837678065</v>
      </c>
      <c r="K360">
        <f t="shared" si="204"/>
        <v>4.0911755930359206</v>
      </c>
      <c r="L360">
        <f t="shared" si="204"/>
        <v>4.1138784694370827</v>
      </c>
      <c r="M360">
        <f t="shared" si="204"/>
        <v>4.1377518713479207</v>
      </c>
      <c r="N360">
        <f t="shared" si="204"/>
        <v>4.1526309722101153</v>
      </c>
      <c r="O360">
        <f t="shared" si="204"/>
        <v>4.1833754739289999</v>
      </c>
      <c r="P360">
        <f t="shared" si="204"/>
        <v>4.211066401563035</v>
      </c>
      <c r="Q360">
        <f t="shared" si="204"/>
        <v>4.183099053481234</v>
      </c>
      <c r="R360">
        <f t="shared" si="204"/>
        <v>4.1893351310109805</v>
      </c>
      <c r="S360">
        <f t="shared" si="204"/>
        <v>4.1849865699921942</v>
      </c>
      <c r="T360">
        <f t="shared" si="204"/>
        <v>4.1760229221807093</v>
      </c>
      <c r="U360">
        <f t="shared" si="204"/>
        <v>4.1577967661142603</v>
      </c>
      <c r="V360">
        <f t="shared" si="204"/>
        <v>4.2211071080733253</v>
      </c>
      <c r="W360">
        <f t="shared" si="204"/>
        <v>4.2439326259747761</v>
      </c>
      <c r="X360">
        <f t="shared" si="204"/>
        <v>4.2346448721702687</v>
      </c>
      <c r="Y360">
        <f t="shared" si="204"/>
        <v>4.3209373028858051</v>
      </c>
      <c r="Z360">
        <f t="shared" si="204"/>
        <v>4.397353811719884</v>
      </c>
      <c r="AA360">
        <f t="shared" si="204"/>
        <v>4.3823473582871619</v>
      </c>
      <c r="AB360">
        <f t="shared" si="204"/>
        <v>4.3820685518545313</v>
      </c>
      <c r="AC360">
        <f t="shared" si="204"/>
        <v>4.4414191676924597</v>
      </c>
      <c r="AD360">
        <f t="shared" si="204"/>
        <v>4.3512473540489811</v>
      </c>
      <c r="AE360">
        <f t="shared" si="204"/>
        <v>4.3044526632778135</v>
      </c>
      <c r="AF360">
        <f t="shared" si="204"/>
        <v>4.4127113219592564</v>
      </c>
      <c r="AG360">
        <f t="shared" si="204"/>
        <v>4.3795599732675212</v>
      </c>
      <c r="AH360">
        <f t="shared" si="204"/>
        <v>4.4088897562929379</v>
      </c>
      <c r="AI360">
        <f t="shared" si="204"/>
        <v>4.4368742710530116</v>
      </c>
      <c r="AJ360">
        <f t="shared" si="204"/>
        <v>4.4699021576839497</v>
      </c>
      <c r="AK360">
        <f t="shared" si="204"/>
        <v>4.5184083837621625</v>
      </c>
      <c r="AL360">
        <f t="shared" si="204"/>
        <v>4.4673499683925169</v>
      </c>
      <c r="AM360">
        <f t="shared" si="204"/>
        <v>4.7559147411869978</v>
      </c>
      <c r="AN360">
        <f t="shared" si="204"/>
        <v>4.7722540415835706</v>
      </c>
      <c r="AO360">
        <f t="shared" si="204"/>
        <v>4.8324776947229049</v>
      </c>
      <c r="AP360">
        <f t="shared" si="204"/>
        <v>4.9342684754237203</v>
      </c>
      <c r="AQ360">
        <f t="shared" si="204"/>
        <v>4.9561064761101026</v>
      </c>
      <c r="AR360">
        <f t="shared" si="204"/>
        <v>4.9447041145007988</v>
      </c>
      <c r="AS360">
        <f t="shared" si="204"/>
        <v>4.9693590159040273</v>
      </c>
      <c r="AT360">
        <f t="shared" si="204"/>
        <v>5.0012347867453038</v>
      </c>
      <c r="AU360">
        <f t="shared" si="204"/>
        <v>5.0576200395420532</v>
      </c>
      <c r="AV360">
        <f t="shared" si="204"/>
        <v>5.1203074919420528</v>
      </c>
      <c r="AW360">
        <f t="shared" si="204"/>
        <v>5.0997831098216242</v>
      </c>
      <c r="AX360">
        <f t="shared" si="204"/>
        <v>5.1365686113295226</v>
      </c>
      <c r="AY360">
        <f t="shared" si="204"/>
        <v>5.2163832043334706</v>
      </c>
      <c r="AZ360">
        <f t="shared" si="204"/>
        <v>5.2807204376946864</v>
      </c>
      <c r="BA360">
        <f t="shared" si="204"/>
        <v>5.2709740317636111</v>
      </c>
      <c r="BB360">
        <f t="shared" si="204"/>
        <v>5.2966478678940732</v>
      </c>
      <c r="BC360">
        <f t="shared" si="204"/>
        <v>5.3875915840123758</v>
      </c>
    </row>
    <row r="363" spans="1:55" ht="15" x14ac:dyDescent="0.25">
      <c r="A363" s="7" t="s">
        <v>195</v>
      </c>
    </row>
    <row r="364" spans="1:55" x14ac:dyDescent="0.2">
      <c r="A364">
        <f>VLOOKUP(C364,SelectCntr!$A$2:$C$52,3,0)</f>
        <v>3</v>
      </c>
      <c r="B364" t="str">
        <f t="shared" ref="B364:D383" si="205">B243</f>
        <v>Angola</v>
      </c>
      <c r="C364">
        <f t="shared" si="205"/>
        <v>7</v>
      </c>
      <c r="D364" t="str">
        <f t="shared" si="205"/>
        <v>Angola</v>
      </c>
      <c r="F364" s="72" t="s">
        <v>604</v>
      </c>
      <c r="G364">
        <f>IF(ISERROR(LN(G243)),0,LN(G243))</f>
        <v>6.1178724903922177</v>
      </c>
      <c r="H364">
        <f t="shared" ref="H364:BC364" si="206">IF(ISERROR(LN(H243)),0,LN(H243))</f>
        <v>6.1649620997442121</v>
      </c>
      <c r="I364">
        <f t="shared" si="206"/>
        <v>6.1384031337072402</v>
      </c>
      <c r="J364">
        <f t="shared" si="206"/>
        <v>6.1989590813081872</v>
      </c>
      <c r="K364">
        <f t="shared" si="206"/>
        <v>6.2234945388443812</v>
      </c>
      <c r="L364">
        <f t="shared" si="206"/>
        <v>6.2496664122493337</v>
      </c>
      <c r="M364">
        <f t="shared" si="206"/>
        <v>6.2639797377316739</v>
      </c>
      <c r="N364">
        <f t="shared" si="206"/>
        <v>6.2323697098361146</v>
      </c>
      <c r="O364">
        <f t="shared" si="206"/>
        <v>6.2868670795313539</v>
      </c>
      <c r="P364">
        <f t="shared" si="206"/>
        <v>6.3041050556398748</v>
      </c>
      <c r="Q364">
        <f t="shared" si="206"/>
        <v>6.3102993816593012</v>
      </c>
      <c r="R364">
        <f t="shared" si="206"/>
        <v>6.2571076726506485</v>
      </c>
      <c r="S364">
        <f t="shared" si="206"/>
        <v>6.2658102527207236</v>
      </c>
      <c r="T364">
        <f t="shared" si="206"/>
        <v>6.2591440646048353</v>
      </c>
      <c r="U364">
        <f t="shared" si="206"/>
        <v>6.1321857567745193</v>
      </c>
      <c r="V364">
        <f t="shared" si="206"/>
        <v>5.9574396839200094</v>
      </c>
      <c r="W364">
        <f t="shared" si="206"/>
        <v>5.9008270599655175</v>
      </c>
      <c r="X364">
        <f t="shared" si="206"/>
        <v>5.8555260462904588</v>
      </c>
      <c r="Y364">
        <f t="shared" si="206"/>
        <v>5.7773605517242004</v>
      </c>
      <c r="Z364">
        <f t="shared" si="206"/>
        <v>5.7609239337498286</v>
      </c>
      <c r="AA364">
        <f t="shared" si="206"/>
        <v>5.6801112180946758</v>
      </c>
      <c r="AB364">
        <f t="shared" si="206"/>
        <v>5.6635413718982202</v>
      </c>
      <c r="AC364">
        <f t="shared" si="206"/>
        <v>5.6394200596719246</v>
      </c>
      <c r="AD364">
        <f t="shared" si="206"/>
        <v>5.6199942912898635</v>
      </c>
      <c r="AE364">
        <f t="shared" si="206"/>
        <v>5.6028040032771385</v>
      </c>
      <c r="AF364">
        <f t="shared" si="206"/>
        <v>5.6162400044232488</v>
      </c>
      <c r="AG364">
        <f t="shared" si="206"/>
        <v>5.600907498557965</v>
      </c>
      <c r="AH364">
        <f t="shared" si="206"/>
        <v>5.5813874966557844</v>
      </c>
      <c r="AI364">
        <f t="shared" si="206"/>
        <v>5.5555974506644663</v>
      </c>
      <c r="AJ364">
        <f t="shared" si="206"/>
        <v>5.5245773327484455</v>
      </c>
      <c r="AK364">
        <f t="shared" si="206"/>
        <v>5.5442388167896697</v>
      </c>
      <c r="AL364">
        <f t="shared" si="206"/>
        <v>5.5642215273567706</v>
      </c>
      <c r="AM364">
        <f t="shared" si="206"/>
        <v>5.5388504599516937</v>
      </c>
      <c r="AN364">
        <f t="shared" si="206"/>
        <v>5.6279536954952905</v>
      </c>
      <c r="AO364">
        <f t="shared" si="206"/>
        <v>5.6022274025128365</v>
      </c>
      <c r="AP364">
        <f t="shared" si="206"/>
        <v>5.6130673707297261</v>
      </c>
      <c r="AQ364">
        <f t="shared" si="206"/>
        <v>5.5947271668931631</v>
      </c>
      <c r="AR364">
        <f t="shared" si="206"/>
        <v>5.7045433016745193</v>
      </c>
      <c r="AS364">
        <f t="shared" si="206"/>
        <v>5.6345026628859864</v>
      </c>
      <c r="AT364">
        <f t="shared" si="206"/>
        <v>5.7309962245797061</v>
      </c>
      <c r="AU364">
        <f t="shared" si="206"/>
        <v>5.8202548882662519</v>
      </c>
      <c r="AV364">
        <f t="shared" si="206"/>
        <v>5.8891179194123451</v>
      </c>
      <c r="AW364">
        <f t="shared" si="206"/>
        <v>5.9004042411143143</v>
      </c>
      <c r="AX364">
        <f t="shared" si="206"/>
        <v>5.8443049825708435</v>
      </c>
      <c r="AY364">
        <f t="shared" si="206"/>
        <v>5.9839417371135335</v>
      </c>
      <c r="AZ364">
        <f t="shared" si="206"/>
        <v>5.9477914290490377</v>
      </c>
      <c r="BA364">
        <f t="shared" si="206"/>
        <v>6.001736150146761</v>
      </c>
      <c r="BB364">
        <f t="shared" si="206"/>
        <v>5.9961741625898624</v>
      </c>
      <c r="BC364">
        <f t="shared" si="206"/>
        <v>6.1656750069352544</v>
      </c>
    </row>
    <row r="365" spans="1:55" x14ac:dyDescent="0.2">
      <c r="A365">
        <f>VLOOKUP(C365,SelectCntr!$A$2:$C$52,3,0)</f>
        <v>3</v>
      </c>
      <c r="B365" t="str">
        <f t="shared" si="205"/>
        <v>Botswana</v>
      </c>
      <c r="C365">
        <f t="shared" si="205"/>
        <v>20</v>
      </c>
      <c r="D365" t="str">
        <f t="shared" si="205"/>
        <v>Botswana</v>
      </c>
      <c r="F365" s="72" t="s">
        <v>604</v>
      </c>
      <c r="G365">
        <f>IF(ISERROR(LN(G244)),0,LN(G244))</f>
        <v>6.5740952668421864</v>
      </c>
      <c r="H365">
        <f t="shared" ref="H365:BC370" si="207">IF(ISERROR(LN(H244)),0,LN(H244))</f>
        <v>6.5771999068300762</v>
      </c>
      <c r="I365">
        <f t="shared" si="207"/>
        <v>6.6709148330668073</v>
      </c>
      <c r="J365">
        <f t="shared" si="207"/>
        <v>6.7694256480656492</v>
      </c>
      <c r="K365">
        <f t="shared" si="207"/>
        <v>6.7529468492776781</v>
      </c>
      <c r="L365">
        <f t="shared" si="207"/>
        <v>6.7786021907152234</v>
      </c>
      <c r="M365">
        <f t="shared" si="207"/>
        <v>6.8055319490115576</v>
      </c>
      <c r="N365">
        <f t="shared" si="207"/>
        <v>6.7644247952120438</v>
      </c>
      <c r="O365">
        <f t="shared" si="207"/>
        <v>6.7770523612673133</v>
      </c>
      <c r="P365">
        <f t="shared" si="207"/>
        <v>6.8483598861052988</v>
      </c>
      <c r="Q365">
        <f t="shared" si="207"/>
        <v>6.9310078044434276</v>
      </c>
      <c r="R365">
        <f t="shared" si="207"/>
        <v>6.9150610332756548</v>
      </c>
      <c r="S365">
        <f t="shared" si="207"/>
        <v>6.8604097392494285</v>
      </c>
      <c r="T365">
        <f t="shared" si="207"/>
        <v>6.8854980100957492</v>
      </c>
      <c r="U365">
        <f t="shared" si="207"/>
        <v>6.8473824852734868</v>
      </c>
      <c r="V365">
        <f t="shared" si="207"/>
        <v>6.9505316418409482</v>
      </c>
      <c r="W365">
        <f t="shared" si="207"/>
        <v>6.8940401233839523</v>
      </c>
      <c r="X365">
        <f t="shared" si="207"/>
        <v>6.6971443533116748</v>
      </c>
      <c r="Y365">
        <f t="shared" si="207"/>
        <v>6.9200755179844657</v>
      </c>
      <c r="Z365">
        <f t="shared" si="207"/>
        <v>6.673899213222743</v>
      </c>
      <c r="AA365">
        <f t="shared" si="207"/>
        <v>6.8801122846389111</v>
      </c>
      <c r="AB365">
        <f t="shared" si="207"/>
        <v>6.9082669963736896</v>
      </c>
      <c r="AC365">
        <f t="shared" si="207"/>
        <v>6.8244854069941043</v>
      </c>
      <c r="AD365">
        <f t="shared" si="207"/>
        <v>6.9094713981994369</v>
      </c>
      <c r="AE365">
        <f t="shared" si="207"/>
        <v>6.872399015819596</v>
      </c>
      <c r="AF365">
        <f t="shared" si="207"/>
        <v>6.8663254608856645</v>
      </c>
      <c r="AG365">
        <f t="shared" si="207"/>
        <v>6.7732898486705375</v>
      </c>
      <c r="AH365">
        <f t="shared" si="207"/>
        <v>6.8504173118057219</v>
      </c>
      <c r="AI365">
        <f t="shared" si="207"/>
        <v>6.8974863877786232</v>
      </c>
      <c r="AJ365">
        <f t="shared" si="207"/>
        <v>6.9759173847668299</v>
      </c>
      <c r="AK365">
        <f t="shared" si="207"/>
        <v>7.0228044222277735</v>
      </c>
      <c r="AL365">
        <f t="shared" si="207"/>
        <v>6.9583388745884642</v>
      </c>
      <c r="AM365">
        <f t="shared" si="207"/>
        <v>6.9281600286679916</v>
      </c>
      <c r="AN365">
        <f t="shared" si="207"/>
        <v>6.8254978016754047</v>
      </c>
      <c r="AO365">
        <f t="shared" si="207"/>
        <v>6.9766645990531586</v>
      </c>
      <c r="AP365">
        <f t="shared" si="207"/>
        <v>6.9008463608938477</v>
      </c>
      <c r="AQ365">
        <f t="shared" si="207"/>
        <v>6.7442754099886821</v>
      </c>
      <c r="AR365">
        <f t="shared" si="207"/>
        <v>6.6204125428886549</v>
      </c>
      <c r="AS365">
        <f t="shared" si="207"/>
        <v>6.4994732574558283</v>
      </c>
      <c r="AT365">
        <f t="shared" si="207"/>
        <v>6.5818575397501471</v>
      </c>
      <c r="AU365">
        <f t="shared" si="207"/>
        <v>6.6980549683838699</v>
      </c>
      <c r="AV365">
        <f t="shared" si="207"/>
        <v>6.6177371467328081</v>
      </c>
      <c r="AW365">
        <f t="shared" si="207"/>
        <v>6.6257191429552771</v>
      </c>
      <c r="AX365">
        <f t="shared" si="207"/>
        <v>6.690562297715263</v>
      </c>
      <c r="AY365">
        <f t="shared" si="207"/>
        <v>6.6956705945753612</v>
      </c>
      <c r="AZ365">
        <f t="shared" si="207"/>
        <v>6.6698692354504701</v>
      </c>
      <c r="BA365">
        <f t="shared" si="207"/>
        <v>6.68294367056723</v>
      </c>
      <c r="BB365">
        <f t="shared" si="207"/>
        <v>6.7750862595050183</v>
      </c>
      <c r="BC365">
        <f t="shared" si="207"/>
        <v>6.7564515044102027</v>
      </c>
    </row>
    <row r="366" spans="1:55" x14ac:dyDescent="0.2">
      <c r="A366">
        <f>VLOOKUP(C366,SelectCntr!$A$2:$C$52,3,0)</f>
        <v>2</v>
      </c>
      <c r="B366" t="str">
        <f t="shared" si="205"/>
        <v>Burundi</v>
      </c>
      <c r="C366">
        <f t="shared" si="205"/>
        <v>29</v>
      </c>
      <c r="D366" t="str">
        <f t="shared" si="205"/>
        <v>Burundi</v>
      </c>
      <c r="F366" s="72" t="s">
        <v>604</v>
      </c>
      <c r="G366">
        <f t="shared" ref="G366:V420" si="208">IF(ISERROR(LN(G245)),0,LN(G245))</f>
        <v>6.1120757684138152</v>
      </c>
      <c r="H366">
        <f t="shared" si="208"/>
        <v>6.0969782760438607</v>
      </c>
      <c r="I366">
        <f t="shared" si="208"/>
        <v>6.0846329366019969</v>
      </c>
      <c r="J366">
        <f t="shared" si="208"/>
        <v>6.1648875964856584</v>
      </c>
      <c r="K366">
        <f t="shared" si="208"/>
        <v>6.1483396259518637</v>
      </c>
      <c r="L366">
        <f t="shared" si="208"/>
        <v>6.1388827476332297</v>
      </c>
      <c r="M366">
        <f t="shared" si="208"/>
        <v>6.1669768333286905</v>
      </c>
      <c r="N366">
        <f t="shared" si="208"/>
        <v>6.1743041039890372</v>
      </c>
      <c r="O366">
        <f t="shared" si="208"/>
        <v>6.1547424415114911</v>
      </c>
      <c r="P366">
        <f t="shared" si="208"/>
        <v>6.1649619850561983</v>
      </c>
      <c r="Q366">
        <f t="shared" si="208"/>
        <v>6.1845028523733969</v>
      </c>
      <c r="R366">
        <f t="shared" si="208"/>
        <v>6.086010295199257</v>
      </c>
      <c r="S366">
        <f t="shared" si="208"/>
        <v>6.1950715600234094</v>
      </c>
      <c r="T366">
        <f t="shared" si="208"/>
        <v>6.1299142908992064</v>
      </c>
      <c r="U366">
        <f t="shared" si="208"/>
        <v>6.1918435588637353</v>
      </c>
      <c r="V366">
        <f t="shared" si="208"/>
        <v>6.2030875427984524</v>
      </c>
      <c r="W366">
        <f t="shared" si="207"/>
        <v>6.2033205285865129</v>
      </c>
      <c r="X366">
        <f t="shared" si="207"/>
        <v>6.1203241395552759</v>
      </c>
      <c r="Y366">
        <f t="shared" si="207"/>
        <v>6.1112787654231617</v>
      </c>
      <c r="Z366">
        <f t="shared" si="207"/>
        <v>6.0588326828501584</v>
      </c>
      <c r="AA366">
        <f t="shared" si="207"/>
        <v>6.1172668046701792</v>
      </c>
      <c r="AB366">
        <f t="shared" si="207"/>
        <v>6.0369561100089673</v>
      </c>
      <c r="AC366">
        <f t="shared" si="207"/>
        <v>6.0042942643228647</v>
      </c>
      <c r="AD366">
        <f t="shared" si="207"/>
        <v>5.9589562951981074</v>
      </c>
      <c r="AE366">
        <f t="shared" si="207"/>
        <v>6.0539246374003213</v>
      </c>
      <c r="AF366">
        <f t="shared" si="207"/>
        <v>6.0715658709162952</v>
      </c>
      <c r="AG366">
        <f t="shared" si="207"/>
        <v>6.065336387934507</v>
      </c>
      <c r="AH366">
        <f t="shared" si="207"/>
        <v>6.0540178511821141</v>
      </c>
      <c r="AI366">
        <f t="shared" si="207"/>
        <v>5.9656790216846378</v>
      </c>
      <c r="AJ366">
        <f t="shared" si="207"/>
        <v>6.0222942868797782</v>
      </c>
      <c r="AK366">
        <f t="shared" si="207"/>
        <v>6.0335701721783019</v>
      </c>
      <c r="AL366">
        <f t="shared" si="207"/>
        <v>6.0484035019624685</v>
      </c>
      <c r="AM366">
        <f t="shared" si="207"/>
        <v>6.005599372389625</v>
      </c>
      <c r="AN366">
        <f t="shared" si="207"/>
        <v>5.8700018221087014</v>
      </c>
      <c r="AO366">
        <f t="shared" si="207"/>
        <v>5.8921221513297848</v>
      </c>
      <c r="AP366">
        <f t="shared" si="207"/>
        <v>5.903261936483565</v>
      </c>
      <c r="AQ366">
        <f t="shared" si="207"/>
        <v>5.8992582530235067</v>
      </c>
      <c r="AR366">
        <f t="shared" si="207"/>
        <v>5.8359785605709895</v>
      </c>
      <c r="AS366">
        <f t="shared" si="207"/>
        <v>5.8599394602358119</v>
      </c>
      <c r="AT366">
        <f t="shared" si="207"/>
        <v>5.8012843048673153</v>
      </c>
      <c r="AU366">
        <f t="shared" si="207"/>
        <v>5.854934596662865</v>
      </c>
      <c r="AV366">
        <f t="shared" si="207"/>
        <v>5.8679848588503498</v>
      </c>
      <c r="AW366">
        <f t="shared" si="207"/>
        <v>5.8305324365870206</v>
      </c>
      <c r="AX366">
        <f t="shared" si="207"/>
        <v>5.8128975777367344</v>
      </c>
      <c r="AY366">
        <f t="shared" si="207"/>
        <v>5.7875249487081621</v>
      </c>
      <c r="AZ366">
        <f t="shared" si="207"/>
        <v>5.7763529877426683</v>
      </c>
      <c r="BA366">
        <f t="shared" si="207"/>
        <v>5.7359086267960295</v>
      </c>
      <c r="BB366">
        <f t="shared" si="207"/>
        <v>5.6908484602303062</v>
      </c>
      <c r="BC366">
        <f t="shared" si="207"/>
        <v>5.272445951519499</v>
      </c>
    </row>
    <row r="367" spans="1:55" x14ac:dyDescent="0.2">
      <c r="A367">
        <f>VLOOKUP(C367,SelectCntr!$A$2:$C$52,3,0)</f>
        <v>1</v>
      </c>
      <c r="B367" t="str">
        <f t="shared" si="205"/>
        <v>Cameroon</v>
      </c>
      <c r="C367">
        <f t="shared" si="205"/>
        <v>32</v>
      </c>
      <c r="D367" t="str">
        <f t="shared" si="205"/>
        <v>Cameroon</v>
      </c>
      <c r="F367" s="72" t="s">
        <v>604</v>
      </c>
      <c r="G367">
        <f t="shared" si="208"/>
        <v>6.1213301478728122</v>
      </c>
      <c r="H367">
        <f t="shared" si="207"/>
        <v>6.1732117394291466</v>
      </c>
      <c r="I367">
        <f t="shared" si="207"/>
        <v>6.2502324406276184</v>
      </c>
      <c r="J367">
        <f t="shared" si="207"/>
        <v>6.2542618252723372</v>
      </c>
      <c r="K367">
        <f t="shared" si="207"/>
        <v>6.1934248442317879</v>
      </c>
      <c r="L367">
        <f t="shared" si="207"/>
        <v>6.2204727202246985</v>
      </c>
      <c r="M367">
        <f t="shared" si="207"/>
        <v>6.3093845366870829</v>
      </c>
      <c r="N367">
        <f t="shared" si="207"/>
        <v>6.3433951723078925</v>
      </c>
      <c r="O367">
        <f t="shared" si="207"/>
        <v>6.3250930278823612</v>
      </c>
      <c r="P367">
        <f t="shared" si="207"/>
        <v>6.4002101352387504</v>
      </c>
      <c r="Q367">
        <f t="shared" si="207"/>
        <v>6.4221807293033457</v>
      </c>
      <c r="R367">
        <f t="shared" si="207"/>
        <v>6.4638876645620185</v>
      </c>
      <c r="S367">
        <f t="shared" si="207"/>
        <v>6.4774303170275589</v>
      </c>
      <c r="T367">
        <f t="shared" si="207"/>
        <v>6.5513835378923684</v>
      </c>
      <c r="U367">
        <f t="shared" si="207"/>
        <v>6.5452260794690504</v>
      </c>
      <c r="V367">
        <f t="shared" si="207"/>
        <v>6.4982230698363832</v>
      </c>
      <c r="W367">
        <f t="shared" si="207"/>
        <v>6.513514958429897</v>
      </c>
      <c r="X367">
        <f t="shared" si="207"/>
        <v>6.501068855092587</v>
      </c>
      <c r="Y367">
        <f t="shared" si="207"/>
        <v>6.5208823488015479</v>
      </c>
      <c r="Z367">
        <f t="shared" si="207"/>
        <v>6.5381870565390274</v>
      </c>
      <c r="AA367">
        <f t="shared" si="207"/>
        <v>6.5359171958617805</v>
      </c>
      <c r="AB367">
        <f t="shared" si="207"/>
        <v>6.5601317418723202</v>
      </c>
      <c r="AC367">
        <f t="shared" si="207"/>
        <v>6.5320815626184805</v>
      </c>
      <c r="AD367">
        <f t="shared" si="207"/>
        <v>6.5464049362013625</v>
      </c>
      <c r="AE367">
        <f t="shared" si="207"/>
        <v>6.5859222540801392</v>
      </c>
      <c r="AF367">
        <f t="shared" si="207"/>
        <v>6.6371471376118061</v>
      </c>
      <c r="AG367">
        <f t="shared" si="207"/>
        <v>6.5071315066567008</v>
      </c>
      <c r="AH367">
        <f t="shared" si="207"/>
        <v>6.5468268194853483</v>
      </c>
      <c r="AI367">
        <f t="shared" si="207"/>
        <v>6.5429882850423287</v>
      </c>
      <c r="AJ367">
        <f t="shared" si="207"/>
        <v>6.5608042219141334</v>
      </c>
      <c r="AK367">
        <f t="shared" si="207"/>
        <v>6.571462074561107</v>
      </c>
      <c r="AL367">
        <f t="shared" si="207"/>
        <v>6.5584574141875649</v>
      </c>
      <c r="AM367">
        <f t="shared" si="207"/>
        <v>6.591198030430534</v>
      </c>
      <c r="AN367">
        <f t="shared" si="207"/>
        <v>6.6303162265217797</v>
      </c>
      <c r="AO367">
        <f t="shared" si="207"/>
        <v>6.6687720581629177</v>
      </c>
      <c r="AP367">
        <f t="shared" si="207"/>
        <v>6.7037843243937694</v>
      </c>
      <c r="AQ367">
        <f t="shared" si="207"/>
        <v>6.6521146144442982</v>
      </c>
      <c r="AR367">
        <f t="shared" si="207"/>
        <v>6.7021703687506085</v>
      </c>
      <c r="AS367">
        <f t="shared" si="207"/>
        <v>6.7413284046571196</v>
      </c>
      <c r="AT367">
        <f t="shared" si="207"/>
        <v>6.7509422414517442</v>
      </c>
      <c r="AU367">
        <f t="shared" si="207"/>
        <v>6.7599851025654907</v>
      </c>
      <c r="AV367">
        <f t="shared" si="207"/>
        <v>6.7714302625158318</v>
      </c>
      <c r="AW367">
        <f t="shared" si="207"/>
        <v>6.7915558178089972</v>
      </c>
      <c r="AX367">
        <f t="shared" si="207"/>
        <v>6.8259255665308283</v>
      </c>
      <c r="AY367">
        <f t="shared" si="207"/>
        <v>6.8978581920051107</v>
      </c>
      <c r="AZ367">
        <f t="shared" si="207"/>
        <v>6.9346981741486946</v>
      </c>
      <c r="BA367">
        <f t="shared" si="207"/>
        <v>6.9455409279878069</v>
      </c>
      <c r="BB367">
        <f t="shared" si="207"/>
        <v>6.9701660105540668</v>
      </c>
      <c r="BC367">
        <f t="shared" si="207"/>
        <v>6.9933135237849218</v>
      </c>
    </row>
    <row r="368" spans="1:55" x14ac:dyDescent="0.2">
      <c r="A368">
        <f>VLOOKUP(C368,SelectCntr!$A$2:$C$52,3,0)</f>
        <v>1</v>
      </c>
      <c r="B368" t="str">
        <f t="shared" si="205"/>
        <v>Cape Verde</v>
      </c>
      <c r="C368">
        <f t="shared" si="205"/>
        <v>35</v>
      </c>
      <c r="D368" t="str">
        <f t="shared" si="205"/>
        <v>Cape Verde</v>
      </c>
      <c r="F368" s="72" t="s">
        <v>604</v>
      </c>
      <c r="G368">
        <f t="shared" si="208"/>
        <v>5.8727847278824417</v>
      </c>
      <c r="H368">
        <f t="shared" si="207"/>
        <v>5.9458338602138063</v>
      </c>
      <c r="I368">
        <f t="shared" si="207"/>
        <v>5.9881036424319376</v>
      </c>
      <c r="J368">
        <f t="shared" si="207"/>
        <v>6.0320403574812529</v>
      </c>
      <c r="K368">
        <f t="shared" si="207"/>
        <v>6.1201847047939326</v>
      </c>
      <c r="L368">
        <f t="shared" si="207"/>
        <v>6.1526235780036851</v>
      </c>
      <c r="M368">
        <f t="shared" si="207"/>
        <v>6.1054626511613934</v>
      </c>
      <c r="N368">
        <f t="shared" si="207"/>
        <v>5.8383133676138073</v>
      </c>
      <c r="O368">
        <f t="shared" si="207"/>
        <v>5.8466555145737988</v>
      </c>
      <c r="P368">
        <f t="shared" si="207"/>
        <v>5.701947458710471</v>
      </c>
      <c r="Q368">
        <f t="shared" si="207"/>
        <v>5.5946184384799729</v>
      </c>
      <c r="R368">
        <f t="shared" si="207"/>
        <v>5.5557657215542369</v>
      </c>
      <c r="S368">
        <f t="shared" si="207"/>
        <v>5.5597936629240312</v>
      </c>
      <c r="T368">
        <f t="shared" si="207"/>
        <v>5.5667361399242337</v>
      </c>
      <c r="U368">
        <f t="shared" si="207"/>
        <v>5.598421958998375</v>
      </c>
      <c r="V368">
        <f t="shared" si="207"/>
        <v>5.7369209725175923</v>
      </c>
      <c r="W368">
        <f t="shared" si="207"/>
        <v>5.7859596548583703</v>
      </c>
      <c r="X368">
        <f t="shared" si="207"/>
        <v>5.9130524537045392</v>
      </c>
      <c r="Y368">
        <f t="shared" si="207"/>
        <v>6.0399825654055483</v>
      </c>
      <c r="Z368">
        <f t="shared" si="207"/>
        <v>6.264812228456961</v>
      </c>
      <c r="AA368">
        <f t="shared" si="207"/>
        <v>5.9960130106756333</v>
      </c>
      <c r="AB368">
        <f t="shared" si="207"/>
        <v>6.0723859894602077</v>
      </c>
      <c r="AC368">
        <f t="shared" si="207"/>
        <v>5.9413735372055019</v>
      </c>
      <c r="AD368">
        <f t="shared" si="207"/>
        <v>6.1131763629271623</v>
      </c>
      <c r="AE368">
        <f t="shared" si="207"/>
        <v>6.1560099932616739</v>
      </c>
      <c r="AF368">
        <f t="shared" si="207"/>
        <v>6.4083404937374713</v>
      </c>
      <c r="AG368">
        <f t="shared" si="207"/>
        <v>6.7512351275061446</v>
      </c>
      <c r="AH368">
        <f t="shared" si="207"/>
        <v>6.7711170242395102</v>
      </c>
      <c r="AI368">
        <f t="shared" si="207"/>
        <v>6.7932352961266105</v>
      </c>
      <c r="AJ368">
        <f t="shared" si="207"/>
        <v>6.7337869717461976</v>
      </c>
      <c r="AK368">
        <f t="shared" si="207"/>
        <v>6.651381857057717</v>
      </c>
      <c r="AL368">
        <f t="shared" si="207"/>
        <v>6.8176052918651369</v>
      </c>
      <c r="AM368">
        <f t="shared" si="207"/>
        <v>6.8346151640952826</v>
      </c>
      <c r="AN368">
        <f t="shared" si="207"/>
        <v>6.6380440918515928</v>
      </c>
      <c r="AO368">
        <f t="shared" si="207"/>
        <v>6.8268550608944718</v>
      </c>
      <c r="AP368">
        <f t="shared" si="207"/>
        <v>6.6900256175120072</v>
      </c>
      <c r="AQ368">
        <f t="shared" si="207"/>
        <v>6.756300960702621</v>
      </c>
      <c r="AR368">
        <f t="shared" si="207"/>
        <v>6.87245373299326</v>
      </c>
      <c r="AS368">
        <f t="shared" si="207"/>
        <v>7.0376299941031162</v>
      </c>
      <c r="AT368">
        <f t="shared" si="207"/>
        <v>6.9633791827301339</v>
      </c>
      <c r="AU368">
        <f t="shared" si="207"/>
        <v>7.0160457837408652</v>
      </c>
      <c r="AV368">
        <f t="shared" si="207"/>
        <v>6.9764280992581629</v>
      </c>
      <c r="AW368">
        <f t="shared" si="207"/>
        <v>7.0371568320170841</v>
      </c>
      <c r="AX368">
        <f t="shared" si="207"/>
        <v>7.0805710139572806</v>
      </c>
      <c r="AY368">
        <f t="shared" si="207"/>
        <v>7.0463656634282366</v>
      </c>
      <c r="AZ368">
        <f t="shared" si="207"/>
        <v>7.0994688667591879</v>
      </c>
      <c r="BA368">
        <f t="shared" si="207"/>
        <v>7.1703293116565296</v>
      </c>
      <c r="BB368">
        <f t="shared" si="207"/>
        <v>7.2718721598578027</v>
      </c>
      <c r="BC368">
        <f t="shared" si="207"/>
        <v>7.2977048072602662</v>
      </c>
    </row>
    <row r="369" spans="1:55" x14ac:dyDescent="0.2">
      <c r="A369">
        <f>VLOOKUP(C369,SelectCntr!$A$2:$C$52,3,0)</f>
        <v>1</v>
      </c>
      <c r="B369" t="str">
        <f t="shared" si="205"/>
        <v>Central African Republic</v>
      </c>
      <c r="C369">
        <f t="shared" si="205"/>
        <v>37</v>
      </c>
      <c r="D369" t="str">
        <f t="shared" si="205"/>
        <v>Central African Republic</v>
      </c>
      <c r="F369" s="72" t="s">
        <v>604</v>
      </c>
      <c r="G369">
        <f t="shared" si="208"/>
        <v>5.935772836967482</v>
      </c>
      <c r="H369">
        <f t="shared" si="207"/>
        <v>5.9427570895297732</v>
      </c>
      <c r="I369">
        <f t="shared" si="207"/>
        <v>5.9646214180675088</v>
      </c>
      <c r="J369">
        <f t="shared" si="207"/>
        <v>5.9374009575004791</v>
      </c>
      <c r="K369">
        <f t="shared" si="207"/>
        <v>5.9894292260214144</v>
      </c>
      <c r="L369">
        <f t="shared" si="207"/>
        <v>5.9802646558436914</v>
      </c>
      <c r="M369">
        <f t="shared" si="207"/>
        <v>6.052011326442015</v>
      </c>
      <c r="N369">
        <f t="shared" si="207"/>
        <v>6.0649989622764453</v>
      </c>
      <c r="O369">
        <f t="shared" si="207"/>
        <v>6.1055662859968969</v>
      </c>
      <c r="P369">
        <f t="shared" si="207"/>
        <v>6.1069992258298456</v>
      </c>
      <c r="Q369">
        <f t="shared" si="207"/>
        <v>6.1026858683626495</v>
      </c>
      <c r="R369">
        <f t="shared" si="207"/>
        <v>6.1424228721733654</v>
      </c>
      <c r="S369">
        <f t="shared" si="207"/>
        <v>6.163128221996522</v>
      </c>
      <c r="T369">
        <f t="shared" si="207"/>
        <v>6.2254043313443228</v>
      </c>
      <c r="U369">
        <f t="shared" si="207"/>
        <v>6.2266396424488928</v>
      </c>
      <c r="V369">
        <f t="shared" si="207"/>
        <v>6.234093475801159</v>
      </c>
      <c r="W369">
        <f t="shared" si="207"/>
        <v>6.2305459359752939</v>
      </c>
      <c r="X369">
        <f t="shared" si="207"/>
        <v>6.2158468748750169</v>
      </c>
      <c r="Y369">
        <f t="shared" si="207"/>
        <v>6.2336968567394901</v>
      </c>
      <c r="Z369">
        <f t="shared" si="207"/>
        <v>6.2401537226817618</v>
      </c>
      <c r="AA369">
        <f t="shared" si="207"/>
        <v>6.2405125674314004</v>
      </c>
      <c r="AB369">
        <f t="shared" si="207"/>
        <v>6.2581103915361185</v>
      </c>
      <c r="AC369">
        <f t="shared" si="207"/>
        <v>6.2305983605241728</v>
      </c>
      <c r="AD369">
        <f t="shared" si="207"/>
        <v>6.1916784351424861</v>
      </c>
      <c r="AE369">
        <f t="shared" si="207"/>
        <v>6.1646927146537038</v>
      </c>
      <c r="AF369">
        <f t="shared" si="207"/>
        <v>6.2311413987660487</v>
      </c>
      <c r="AG369">
        <f t="shared" si="207"/>
        <v>6.2162974337436276</v>
      </c>
      <c r="AH369">
        <f t="shared" si="207"/>
        <v>6.2715184911980213</v>
      </c>
      <c r="AI369">
        <f t="shared" si="207"/>
        <v>6.2686996267407507</v>
      </c>
      <c r="AJ369">
        <f t="shared" si="207"/>
        <v>6.2579296254662324</v>
      </c>
      <c r="AK369">
        <f t="shared" si="207"/>
        <v>6.25630712758994</v>
      </c>
      <c r="AL369">
        <f t="shared" si="207"/>
        <v>6.2706265329265412</v>
      </c>
      <c r="AM369">
        <f t="shared" si="207"/>
        <v>6.2622442549100503</v>
      </c>
      <c r="AN369">
        <f t="shared" si="207"/>
        <v>6.2936690353352045</v>
      </c>
      <c r="AO369">
        <f t="shared" si="207"/>
        <v>6.3258922943731539</v>
      </c>
      <c r="AP369">
        <f t="shared" si="207"/>
        <v>6.4446726530011338</v>
      </c>
      <c r="AQ369">
        <f t="shared" si="207"/>
        <v>6.4200624936223365</v>
      </c>
      <c r="AR369">
        <f t="shared" si="207"/>
        <v>6.4287940430635055</v>
      </c>
      <c r="AS369">
        <f t="shared" si="207"/>
        <v>6.3907112081465103</v>
      </c>
      <c r="AT369">
        <f t="shared" si="207"/>
        <v>6.4870142882788846</v>
      </c>
      <c r="AU369">
        <f t="shared" si="207"/>
        <v>6.5097995928961039</v>
      </c>
      <c r="AV369">
        <f t="shared" si="207"/>
        <v>6.5097563861208823</v>
      </c>
      <c r="AW369">
        <f t="shared" si="207"/>
        <v>6.4897961951975196</v>
      </c>
      <c r="AX369">
        <f t="shared" si="207"/>
        <v>6.5195775354496668</v>
      </c>
      <c r="AY369">
        <f t="shared" si="207"/>
        <v>6.5218785173250655</v>
      </c>
      <c r="AZ369">
        <f t="shared" si="207"/>
        <v>6.5393347599069145</v>
      </c>
      <c r="BA369">
        <f t="shared" si="207"/>
        <v>6.5743217568469046</v>
      </c>
      <c r="BB369">
        <f t="shared" si="207"/>
        <v>6.5959743889524329</v>
      </c>
      <c r="BC369">
        <f t="shared" si="207"/>
        <v>6.6123683591220184</v>
      </c>
    </row>
    <row r="370" spans="1:55" x14ac:dyDescent="0.2">
      <c r="A370">
        <f>VLOOKUP(C370,SelectCntr!$A$2:$C$52,3,0)</f>
        <v>1</v>
      </c>
      <c r="B370" t="str">
        <f t="shared" si="205"/>
        <v>Chad</v>
      </c>
      <c r="C370">
        <f t="shared" si="205"/>
        <v>39</v>
      </c>
      <c r="D370" t="str">
        <f t="shared" si="205"/>
        <v>Chad</v>
      </c>
      <c r="F370" s="72" t="s">
        <v>604</v>
      </c>
      <c r="G370">
        <f t="shared" si="208"/>
        <v>6.3607513126884978</v>
      </c>
      <c r="H370">
        <f t="shared" si="207"/>
        <v>6.4314796917890087</v>
      </c>
      <c r="I370">
        <f t="shared" si="207"/>
        <v>6.4805628948918885</v>
      </c>
      <c r="J370">
        <f t="shared" si="207"/>
        <v>6.4402053661421448</v>
      </c>
      <c r="K370">
        <f t="shared" si="207"/>
        <v>6.3961909370757066</v>
      </c>
      <c r="L370">
        <f t="shared" si="207"/>
        <v>6.422091378092154</v>
      </c>
      <c r="M370">
        <f t="shared" si="207"/>
        <v>6.378788451512996</v>
      </c>
      <c r="N370">
        <f t="shared" si="207"/>
        <v>6.4416233663824345</v>
      </c>
      <c r="O370">
        <f t="shared" si="207"/>
        <v>6.3848116284588796</v>
      </c>
      <c r="P370">
        <f t="shared" si="207"/>
        <v>6.3213521764989711</v>
      </c>
      <c r="Q370">
        <f t="shared" si="207"/>
        <v>6.309347093302927</v>
      </c>
      <c r="R370">
        <f t="shared" si="207"/>
        <v>6.2443372088329339</v>
      </c>
      <c r="S370">
        <f t="shared" si="207"/>
        <v>6.1703169498635519</v>
      </c>
      <c r="T370">
        <f t="shared" si="207"/>
        <v>6.2008891076728085</v>
      </c>
      <c r="U370">
        <f t="shared" si="207"/>
        <v>6.2670842924437835</v>
      </c>
      <c r="V370">
        <f t="shared" si="207"/>
        <v>6.2572058967984869</v>
      </c>
      <c r="W370">
        <f t="shared" si="207"/>
        <v>6.2494054942098334</v>
      </c>
      <c r="X370">
        <f t="shared" si="207"/>
        <v>6.2925141920440115</v>
      </c>
      <c r="Y370">
        <f t="shared" si="207"/>
        <v>6.250653908488264</v>
      </c>
      <c r="Z370">
        <f t="shared" si="207"/>
        <v>6.2620036689289282</v>
      </c>
      <c r="AA370">
        <f t="shared" si="207"/>
        <v>6.188542845378751</v>
      </c>
      <c r="AB370">
        <f t="shared" si="207"/>
        <v>6.2042018764630127</v>
      </c>
      <c r="AC370">
        <f t="shared" si="207"/>
        <v>6.2432104437291231</v>
      </c>
      <c r="AD370">
        <f t="shared" si="207"/>
        <v>6.0085225300125584</v>
      </c>
      <c r="AE370">
        <f t="shared" si="207"/>
        <v>6.1406697217835742</v>
      </c>
      <c r="AF370">
        <f t="shared" si="207"/>
        <v>6.1102854655767853</v>
      </c>
      <c r="AG370">
        <f t="shared" si="207"/>
        <v>6.0974450858227858</v>
      </c>
      <c r="AH370">
        <f t="shared" si="207"/>
        <v>6.1754599845864169</v>
      </c>
      <c r="AI370">
        <f t="shared" si="207"/>
        <v>6.1376913341448587</v>
      </c>
      <c r="AJ370">
        <f t="shared" si="207"/>
        <v>6.0896844891563848</v>
      </c>
      <c r="AK370">
        <f t="shared" si="207"/>
        <v>6.2045050872023131</v>
      </c>
      <c r="AL370">
        <f t="shared" ref="H370:BC375" si="209">IF(ISERROR(LN(AL249)),0,LN(AL249))</f>
        <v>6.1417046175059662</v>
      </c>
      <c r="AM370">
        <f t="shared" si="209"/>
        <v>5.9562381383527176</v>
      </c>
      <c r="AN370">
        <f t="shared" si="209"/>
        <v>6.1225429043623461</v>
      </c>
      <c r="AO370">
        <f t="shared" si="209"/>
        <v>6.1116835632920967</v>
      </c>
      <c r="AP370">
        <f t="shared" si="209"/>
        <v>6.1560700386782825</v>
      </c>
      <c r="AQ370">
        <f t="shared" si="209"/>
        <v>6.254941819098879</v>
      </c>
      <c r="AR370">
        <f t="shared" si="209"/>
        <v>6.3026985003922729</v>
      </c>
      <c r="AS370">
        <f t="shared" si="209"/>
        <v>6.223066737818967</v>
      </c>
      <c r="AT370">
        <f t="shared" si="209"/>
        <v>6.1320227344127511</v>
      </c>
      <c r="AU370">
        <f t="shared" si="209"/>
        <v>6.2643582438801033</v>
      </c>
      <c r="AV370">
        <f t="shared" si="209"/>
        <v>6.231723453484733</v>
      </c>
      <c r="AW370">
        <f t="shared" si="209"/>
        <v>6.2352113621110696</v>
      </c>
      <c r="AX370">
        <f t="shared" si="209"/>
        <v>6.205004452507267</v>
      </c>
      <c r="AY370">
        <f t="shared" si="209"/>
        <v>6.275598591110608</v>
      </c>
      <c r="AZ370">
        <f t="shared" si="209"/>
        <v>6.2334354245664549</v>
      </c>
      <c r="BA370">
        <f t="shared" si="209"/>
        <v>6.1675525342271502</v>
      </c>
      <c r="BB370">
        <f t="shared" si="209"/>
        <v>6.2240949733807289</v>
      </c>
      <c r="BC370">
        <f t="shared" si="209"/>
        <v>6.2533870504138198</v>
      </c>
    </row>
    <row r="371" spans="1:55" x14ac:dyDescent="0.2">
      <c r="A371">
        <f>VLOOKUP(C371,SelectCntr!$A$2:$C$52,3,0)</f>
        <v>2</v>
      </c>
      <c r="B371" t="str">
        <f t="shared" si="205"/>
        <v>Comoros</v>
      </c>
      <c r="C371">
        <f t="shared" si="205"/>
        <v>45</v>
      </c>
      <c r="D371" t="str">
        <f t="shared" si="205"/>
        <v>Comoros</v>
      </c>
      <c r="F371" s="72" t="s">
        <v>604</v>
      </c>
      <c r="G371">
        <f t="shared" si="208"/>
        <v>6.0070664906355793</v>
      </c>
      <c r="H371">
        <f t="shared" si="209"/>
        <v>5.9988452245776793</v>
      </c>
      <c r="I371">
        <f t="shared" si="209"/>
        <v>6.0933416089624224</v>
      </c>
      <c r="J371">
        <f t="shared" si="209"/>
        <v>6.0929892742305727</v>
      </c>
      <c r="K371">
        <f t="shared" si="209"/>
        <v>6.0908935488902882</v>
      </c>
      <c r="L371">
        <f t="shared" si="209"/>
        <v>6.0884156769139572</v>
      </c>
      <c r="M371">
        <f t="shared" si="209"/>
        <v>6.078514400762808</v>
      </c>
      <c r="N371">
        <f t="shared" si="209"/>
        <v>6.0695693755483688</v>
      </c>
      <c r="O371">
        <f t="shared" si="209"/>
        <v>6.0966327365800055</v>
      </c>
      <c r="P371">
        <f t="shared" si="209"/>
        <v>6.0460490586023692</v>
      </c>
      <c r="Q371">
        <f t="shared" si="209"/>
        <v>6.0569633185079104</v>
      </c>
      <c r="R371">
        <f t="shared" si="209"/>
        <v>6.0311465990011639</v>
      </c>
      <c r="S371">
        <f t="shared" si="209"/>
        <v>6.0134638016826027</v>
      </c>
      <c r="T371">
        <f t="shared" si="209"/>
        <v>6.0557725003869862</v>
      </c>
      <c r="U371">
        <f t="shared" si="209"/>
        <v>6.0335798226267903</v>
      </c>
      <c r="V371">
        <f t="shared" si="209"/>
        <v>5.9986734907401713</v>
      </c>
      <c r="W371">
        <f t="shared" si="209"/>
        <v>6.0248171645813331</v>
      </c>
      <c r="X371">
        <f t="shared" si="209"/>
        <v>5.9955645223195972</v>
      </c>
      <c r="Y371">
        <f t="shared" si="209"/>
        <v>5.9644666244952225</v>
      </c>
      <c r="Z371">
        <f t="shared" si="209"/>
        <v>5.956410142824117</v>
      </c>
      <c r="AA371">
        <f t="shared" si="209"/>
        <v>5.8547535015660799</v>
      </c>
      <c r="AB371">
        <f t="shared" si="209"/>
        <v>5.9024610151044294</v>
      </c>
      <c r="AC371">
        <f t="shared" si="209"/>
        <v>5.8984062159532069</v>
      </c>
      <c r="AD371">
        <f t="shared" si="209"/>
        <v>5.8189409866402801</v>
      </c>
      <c r="AE371">
        <f t="shared" si="209"/>
        <v>5.8357605782182977</v>
      </c>
      <c r="AF371">
        <f t="shared" si="209"/>
        <v>5.8547224307089873</v>
      </c>
      <c r="AG371">
        <f t="shared" si="209"/>
        <v>5.9057726455479962</v>
      </c>
      <c r="AH371">
        <f t="shared" si="209"/>
        <v>5.9172253797057257</v>
      </c>
      <c r="AI371">
        <f t="shared" si="209"/>
        <v>5.8975492273672199</v>
      </c>
      <c r="AJ371">
        <f t="shared" si="209"/>
        <v>5.9533010526797661</v>
      </c>
      <c r="AK371">
        <f t="shared" si="209"/>
        <v>5.944471679875825</v>
      </c>
      <c r="AL371">
        <f t="shared" si="209"/>
        <v>5.9581680947879043</v>
      </c>
      <c r="AM371">
        <f t="shared" si="209"/>
        <v>5.9668538277159948</v>
      </c>
      <c r="AN371">
        <f t="shared" si="209"/>
        <v>5.9491281745138815</v>
      </c>
      <c r="AO371">
        <f t="shared" si="209"/>
        <v>5.9285562753388605</v>
      </c>
      <c r="AP371">
        <f t="shared" si="209"/>
        <v>5.9345527821645812</v>
      </c>
      <c r="AQ371">
        <f t="shared" si="209"/>
        <v>5.8958225512525102</v>
      </c>
      <c r="AR371">
        <f t="shared" si="209"/>
        <v>5.9280378820669011</v>
      </c>
      <c r="AS371">
        <f t="shared" si="209"/>
        <v>5.9245599555791211</v>
      </c>
      <c r="AT371">
        <f t="shared" si="209"/>
        <v>5.9272222783796282</v>
      </c>
      <c r="AU371">
        <f t="shared" si="209"/>
        <v>5.9206640363316074</v>
      </c>
      <c r="AV371">
        <f t="shared" si="209"/>
        <v>5.8923652532248409</v>
      </c>
      <c r="AW371">
        <f t="shared" si="209"/>
        <v>5.9069512757538227</v>
      </c>
      <c r="AX371">
        <f t="shared" si="209"/>
        <v>5.9791122549065534</v>
      </c>
      <c r="AY371">
        <f t="shared" si="209"/>
        <v>5.8369078019413694</v>
      </c>
      <c r="AZ371">
        <f t="shared" si="209"/>
        <v>5.8515988493504194</v>
      </c>
      <c r="BA371">
        <f t="shared" si="209"/>
        <v>5.8109072866860165</v>
      </c>
      <c r="BB371">
        <f t="shared" si="209"/>
        <v>5.7734714001376517</v>
      </c>
      <c r="BC371">
        <f t="shared" si="209"/>
        <v>5.7412804321631583</v>
      </c>
    </row>
    <row r="372" spans="1:55" x14ac:dyDescent="0.2">
      <c r="A372">
        <f>VLOOKUP(C372,SelectCntr!$A$2:$C$52,3,0)</f>
        <v>1</v>
      </c>
      <c r="B372" t="str">
        <f t="shared" si="205"/>
        <v>Congo</v>
      </c>
      <c r="C372">
        <f t="shared" si="205"/>
        <v>46</v>
      </c>
      <c r="D372" t="str">
        <f t="shared" si="205"/>
        <v>Congo</v>
      </c>
      <c r="F372" s="72" t="s">
        <v>604</v>
      </c>
      <c r="G372">
        <f t="shared" si="208"/>
        <v>6.1234945233779801</v>
      </c>
      <c r="H372">
        <f t="shared" si="209"/>
        <v>6.1292983641840477</v>
      </c>
      <c r="I372">
        <f t="shared" si="209"/>
        <v>6.1330203186460626</v>
      </c>
      <c r="J372">
        <f t="shared" si="209"/>
        <v>6.14781005096751</v>
      </c>
      <c r="K372">
        <f t="shared" si="209"/>
        <v>6.1671601210694584</v>
      </c>
      <c r="L372">
        <f t="shared" si="209"/>
        <v>6.1681631439854483</v>
      </c>
      <c r="M372">
        <f t="shared" si="209"/>
        <v>6.2245871943326474</v>
      </c>
      <c r="N372">
        <f t="shared" si="209"/>
        <v>6.1998962091868615</v>
      </c>
      <c r="O372">
        <f t="shared" si="209"/>
        <v>6.1711387961205304</v>
      </c>
      <c r="P372">
        <f t="shared" si="209"/>
        <v>6.1447867695060436</v>
      </c>
      <c r="Q372">
        <f t="shared" si="209"/>
        <v>6.1581169320528542</v>
      </c>
      <c r="R372">
        <f t="shared" si="209"/>
        <v>6.1052783953669598</v>
      </c>
      <c r="S372">
        <f t="shared" si="209"/>
        <v>6.1181656612905293</v>
      </c>
      <c r="T372">
        <f t="shared" si="209"/>
        <v>6.0719968171584258</v>
      </c>
      <c r="U372">
        <f t="shared" si="209"/>
        <v>6.0851429977540077</v>
      </c>
      <c r="V372">
        <f t="shared" si="209"/>
        <v>6.0947769818212869</v>
      </c>
      <c r="W372">
        <f t="shared" si="209"/>
        <v>6.1002113291648445</v>
      </c>
      <c r="X372">
        <f t="shared" si="209"/>
        <v>6.0730915923629256</v>
      </c>
      <c r="Y372">
        <f t="shared" si="209"/>
        <v>6.0856494654879487</v>
      </c>
      <c r="Z372">
        <f t="shared" si="209"/>
        <v>6.0903463123481769</v>
      </c>
      <c r="AA372">
        <f t="shared" si="209"/>
        <v>6.1144778841685481</v>
      </c>
      <c r="AB372">
        <f t="shared" si="209"/>
        <v>6.1402200945496785</v>
      </c>
      <c r="AC372">
        <f t="shared" si="209"/>
        <v>6.120635485215157</v>
      </c>
      <c r="AD372">
        <f t="shared" si="209"/>
        <v>6.1417155393736325</v>
      </c>
      <c r="AE372">
        <f t="shared" si="209"/>
        <v>6.1759941495070603</v>
      </c>
      <c r="AF372">
        <f t="shared" si="209"/>
        <v>6.1531412016170393</v>
      </c>
      <c r="AG372">
        <f t="shared" si="209"/>
        <v>6.1658905534256689</v>
      </c>
      <c r="AH372">
        <f t="shared" si="209"/>
        <v>6.1803758354780536</v>
      </c>
      <c r="AI372">
        <f t="shared" si="209"/>
        <v>6.1521225475051846</v>
      </c>
      <c r="AJ372">
        <f t="shared" si="209"/>
        <v>6.1428501420289781</v>
      </c>
      <c r="AK372">
        <f t="shared" si="209"/>
        <v>6.100244541537081</v>
      </c>
      <c r="AL372">
        <f t="shared" si="209"/>
        <v>6.1107635738421475</v>
      </c>
      <c r="AM372">
        <f t="shared" si="209"/>
        <v>6.1205019553793631</v>
      </c>
      <c r="AN372">
        <f t="shared" si="209"/>
        <v>6.1727259928264795</v>
      </c>
      <c r="AO372">
        <f t="shared" si="209"/>
        <v>6.2231684312441153</v>
      </c>
      <c r="AP372">
        <f t="shared" si="209"/>
        <v>6.2452672859095664</v>
      </c>
      <c r="AQ372">
        <f t="shared" si="209"/>
        <v>6.2469500498854291</v>
      </c>
      <c r="AR372">
        <f t="shared" si="209"/>
        <v>6.2379585957371626</v>
      </c>
      <c r="AS372">
        <f t="shared" si="209"/>
        <v>6.2976316553407026</v>
      </c>
      <c r="AT372">
        <f t="shared" si="209"/>
        <v>6.3083892564841895</v>
      </c>
      <c r="AU372">
        <f t="shared" si="209"/>
        <v>6.3182635899235224</v>
      </c>
      <c r="AV372">
        <f t="shared" si="209"/>
        <v>6.3478459697126723</v>
      </c>
      <c r="AW372">
        <f t="shared" si="209"/>
        <v>6.37188207185772</v>
      </c>
      <c r="AX372">
        <f t="shared" si="209"/>
        <v>6.434616167252682</v>
      </c>
      <c r="AY372">
        <f t="shared" si="209"/>
        <v>6.458731592183331</v>
      </c>
      <c r="AZ372">
        <f t="shared" si="209"/>
        <v>6.5123620854420201</v>
      </c>
      <c r="BA372">
        <f t="shared" si="209"/>
        <v>6.4671256861115944</v>
      </c>
      <c r="BB372">
        <f t="shared" si="209"/>
        <v>6.5131355863208045</v>
      </c>
      <c r="BC372">
        <f t="shared" si="209"/>
        <v>6.5959981255569353</v>
      </c>
    </row>
    <row r="373" spans="1:55" x14ac:dyDescent="0.2">
      <c r="A373">
        <f>VLOOKUP(C373,SelectCntr!$A$2:$C$52,3,0)</f>
        <v>1</v>
      </c>
      <c r="B373" t="str">
        <f t="shared" si="205"/>
        <v>Benin</v>
      </c>
      <c r="C373">
        <f t="shared" si="205"/>
        <v>53</v>
      </c>
      <c r="D373" t="str">
        <f t="shared" si="205"/>
        <v>Benin</v>
      </c>
      <c r="F373" s="72" t="s">
        <v>604</v>
      </c>
      <c r="G373">
        <f t="shared" si="208"/>
        <v>6.3237666698060631</v>
      </c>
      <c r="H373">
        <f t="shared" si="209"/>
        <v>6.2447884252813024</v>
      </c>
      <c r="I373">
        <f t="shared" si="209"/>
        <v>6.2439889450296606</v>
      </c>
      <c r="J373">
        <f t="shared" si="209"/>
        <v>6.2843450550797968</v>
      </c>
      <c r="K373">
        <f t="shared" si="209"/>
        <v>6.2954490330245445</v>
      </c>
      <c r="L373">
        <f t="shared" si="209"/>
        <v>6.2582076272320286</v>
      </c>
      <c r="M373">
        <f t="shared" si="209"/>
        <v>6.3471060581445977</v>
      </c>
      <c r="N373">
        <f t="shared" si="209"/>
        <v>6.3985473570556275</v>
      </c>
      <c r="O373">
        <f t="shared" si="209"/>
        <v>6.3629876473192679</v>
      </c>
      <c r="P373">
        <f t="shared" si="209"/>
        <v>6.3783558808861445</v>
      </c>
      <c r="Q373">
        <f t="shared" si="209"/>
        <v>6.4033257441185718</v>
      </c>
      <c r="R373">
        <f t="shared" si="209"/>
        <v>6.4028303345332498</v>
      </c>
      <c r="S373">
        <f t="shared" si="209"/>
        <v>6.4164161303001723</v>
      </c>
      <c r="T373">
        <f t="shared" si="209"/>
        <v>6.3462581162714358</v>
      </c>
      <c r="U373">
        <f t="shared" si="209"/>
        <v>6.3621053297358117</v>
      </c>
      <c r="V373">
        <f t="shared" si="209"/>
        <v>6.491645445581943</v>
      </c>
      <c r="W373">
        <f t="shared" si="209"/>
        <v>6.4751698819177657</v>
      </c>
      <c r="X373">
        <f t="shared" si="209"/>
        <v>6.562416171730626</v>
      </c>
      <c r="Y373">
        <f t="shared" si="209"/>
        <v>6.616682248966006</v>
      </c>
      <c r="Z373">
        <f t="shared" si="209"/>
        <v>6.5693370586756092</v>
      </c>
      <c r="AA373">
        <f t="shared" si="209"/>
        <v>6.5273131969336422</v>
      </c>
      <c r="AB373">
        <f t="shared" si="209"/>
        <v>6.5387199420007125</v>
      </c>
      <c r="AC373">
        <f t="shared" si="209"/>
        <v>6.5365645822005227</v>
      </c>
      <c r="AD373">
        <f t="shared" si="209"/>
        <v>6.74882161025094</v>
      </c>
      <c r="AE373">
        <f t="shared" si="209"/>
        <v>6.7358512432161115</v>
      </c>
      <c r="AF373">
        <f t="shared" si="209"/>
        <v>6.7878794157487885</v>
      </c>
      <c r="AG373">
        <f t="shared" si="209"/>
        <v>6.5984534189940369</v>
      </c>
      <c r="AH373">
        <f t="shared" si="209"/>
        <v>6.7267111933361203</v>
      </c>
      <c r="AI373">
        <f t="shared" si="209"/>
        <v>6.7058945036751236</v>
      </c>
      <c r="AJ373">
        <f t="shared" si="209"/>
        <v>6.7088342442587141</v>
      </c>
      <c r="AK373">
        <f t="shared" si="209"/>
        <v>6.747426555440418</v>
      </c>
      <c r="AL373">
        <f t="shared" si="209"/>
        <v>6.6972092906135146</v>
      </c>
      <c r="AM373">
        <f t="shared" si="209"/>
        <v>6.7843129127068682</v>
      </c>
      <c r="AN373">
        <f t="shared" si="209"/>
        <v>6.7895390856463838</v>
      </c>
      <c r="AO373">
        <f t="shared" si="209"/>
        <v>6.8594719522931591</v>
      </c>
      <c r="AP373">
        <f t="shared" si="209"/>
        <v>6.9504499439410106</v>
      </c>
      <c r="AQ373">
        <f t="shared" si="209"/>
        <v>6.9894605926636659</v>
      </c>
      <c r="AR373">
        <f t="shared" si="209"/>
        <v>6.998180088609713</v>
      </c>
      <c r="AS373">
        <f t="shared" si="209"/>
        <v>7.0234252985194336</v>
      </c>
      <c r="AT373">
        <f t="shared" si="209"/>
        <v>7.0723183244979095</v>
      </c>
      <c r="AU373">
        <f t="shared" si="209"/>
        <v>7.0637646246481935</v>
      </c>
      <c r="AV373">
        <f t="shared" si="209"/>
        <v>7.1303476294620252</v>
      </c>
      <c r="AW373">
        <f t="shared" si="209"/>
        <v>7.1449917714277085</v>
      </c>
      <c r="AX373">
        <f t="shared" si="209"/>
        <v>7.17722638780329</v>
      </c>
      <c r="AY373">
        <f t="shared" si="209"/>
        <v>7.1287532545615484</v>
      </c>
      <c r="AZ373">
        <f t="shared" si="209"/>
        <v>7.0411171198319948</v>
      </c>
      <c r="BA373">
        <f t="shared" si="209"/>
        <v>7.061205103398823</v>
      </c>
      <c r="BB373">
        <f t="shared" si="209"/>
        <v>7.2049760046760589</v>
      </c>
      <c r="BC373">
        <f t="shared" si="209"/>
        <v>7.1985277417094977</v>
      </c>
    </row>
    <row r="374" spans="1:55" x14ac:dyDescent="0.2">
      <c r="A374">
        <f>VLOOKUP(C374,SelectCntr!$A$2:$C$52,3,0)</f>
        <v>1</v>
      </c>
      <c r="B374" t="str">
        <f t="shared" si="205"/>
        <v>Equatorial Guinea</v>
      </c>
      <c r="C374">
        <f t="shared" si="205"/>
        <v>61</v>
      </c>
      <c r="D374" t="str">
        <f t="shared" si="205"/>
        <v>Equatorial Guinea</v>
      </c>
      <c r="F374" s="72" t="s">
        <v>604</v>
      </c>
      <c r="G374">
        <f t="shared" si="208"/>
        <v>6.2173526066532512</v>
      </c>
      <c r="H374">
        <f t="shared" si="209"/>
        <v>6.3489041240135391</v>
      </c>
      <c r="I374">
        <f t="shared" si="209"/>
        <v>6.3578496571087335</v>
      </c>
      <c r="J374">
        <f t="shared" si="209"/>
        <v>6.4254373328389018</v>
      </c>
      <c r="K374">
        <f t="shared" si="209"/>
        <v>6.3934013289063953</v>
      </c>
      <c r="L374">
        <f t="shared" si="209"/>
        <v>6.4207100983002778</v>
      </c>
      <c r="M374">
        <f t="shared" si="209"/>
        <v>6.3619529823988046</v>
      </c>
      <c r="N374">
        <f t="shared" si="209"/>
        <v>6.4067380849140205</v>
      </c>
      <c r="O374">
        <f t="shared" si="209"/>
        <v>6.219719829620324</v>
      </c>
      <c r="P374">
        <f t="shared" si="209"/>
        <v>6.3651121740147216</v>
      </c>
      <c r="Q374">
        <f t="shared" si="209"/>
        <v>6.1381195359698602</v>
      </c>
      <c r="R374">
        <f t="shared" si="209"/>
        <v>5.8362835228558883</v>
      </c>
      <c r="S374">
        <f t="shared" si="209"/>
        <v>5.9532515825948193</v>
      </c>
      <c r="T374">
        <f t="shared" si="209"/>
        <v>6.0333375495058323</v>
      </c>
      <c r="U374">
        <f t="shared" si="209"/>
        <v>5.9439982468700014</v>
      </c>
      <c r="V374">
        <f t="shared" si="209"/>
        <v>5.8454311865200737</v>
      </c>
      <c r="W374">
        <f t="shared" si="209"/>
        <v>5.863249488110692</v>
      </c>
      <c r="X374">
        <f t="shared" si="209"/>
        <v>5.9205676823255926</v>
      </c>
      <c r="Y374">
        <f t="shared" si="209"/>
        <v>5.9474860605654927</v>
      </c>
      <c r="Z374">
        <f t="shared" si="209"/>
        <v>6.0095829943114181</v>
      </c>
      <c r="AA374">
        <f t="shared" si="209"/>
        <v>6.0556619008996622</v>
      </c>
      <c r="AB374">
        <f t="shared" si="209"/>
        <v>5.9020579593923976</v>
      </c>
      <c r="AC374">
        <f t="shared" si="209"/>
        <v>5.8408897831389872</v>
      </c>
      <c r="AD374">
        <f t="shared" si="209"/>
        <v>5.8131573937136727</v>
      </c>
      <c r="AE374">
        <f t="shared" si="209"/>
        <v>5.7421162697912544</v>
      </c>
      <c r="AF374">
        <f t="shared" si="209"/>
        <v>5.7227177124067552</v>
      </c>
      <c r="AG374">
        <f t="shared" si="209"/>
        <v>5.7709474940205574</v>
      </c>
      <c r="AH374">
        <f t="shared" si="209"/>
        <v>5.7496093993205459</v>
      </c>
      <c r="AI374">
        <f t="shared" si="209"/>
        <v>5.6681552970130502</v>
      </c>
      <c r="AJ374">
        <f t="shared" si="209"/>
        <v>5.893662840100002</v>
      </c>
      <c r="AK374">
        <f t="shared" si="209"/>
        <v>5.8379405477523685</v>
      </c>
      <c r="AL374">
        <f t="shared" si="209"/>
        <v>5.7698549064703393</v>
      </c>
      <c r="AM374">
        <f t="shared" si="209"/>
        <v>5.6604347385284699</v>
      </c>
      <c r="AN374">
        <f t="shared" si="209"/>
        <v>5.6982114296067454</v>
      </c>
      <c r="AO374">
        <f t="shared" si="209"/>
        <v>5.6994370033966995</v>
      </c>
      <c r="AP374">
        <f t="shared" si="209"/>
        <v>5.6908381650057906</v>
      </c>
      <c r="AQ374">
        <f t="shared" si="209"/>
        <v>5.662933770377534</v>
      </c>
      <c r="AR374">
        <f t="shared" si="209"/>
        <v>5.6094444589630976</v>
      </c>
      <c r="AS374">
        <f t="shared" si="209"/>
        <v>5.6077449772804675</v>
      </c>
      <c r="AT374">
        <f t="shared" si="209"/>
        <v>5.617922802957354</v>
      </c>
      <c r="AU374">
        <f t="shared" si="209"/>
        <v>5.5949405125890808</v>
      </c>
      <c r="AV374">
        <f t="shared" si="209"/>
        <v>5.5429875484065265</v>
      </c>
      <c r="AW374">
        <f t="shared" si="209"/>
        <v>5.5621887903060987</v>
      </c>
      <c r="AX374">
        <f t="shared" si="209"/>
        <v>5.5516255596737532</v>
      </c>
      <c r="AY374">
        <f t="shared" si="209"/>
        <v>5.5670872536518274</v>
      </c>
      <c r="AZ374">
        <f t="shared" si="209"/>
        <v>5.5691306855020555</v>
      </c>
      <c r="BA374">
        <f t="shared" si="209"/>
        <v>5.652404115513054</v>
      </c>
      <c r="BB374">
        <f t="shared" si="209"/>
        <v>5.600523627971099</v>
      </c>
      <c r="BC374">
        <f t="shared" si="209"/>
        <v>5.597926573610728</v>
      </c>
    </row>
    <row r="375" spans="1:55" x14ac:dyDescent="0.2">
      <c r="A375">
        <f>VLOOKUP(C375,SelectCntr!$A$2:$C$52,3,0)</f>
        <v>2</v>
      </c>
      <c r="B375" t="str">
        <f t="shared" si="205"/>
        <v>Ethiopia PDR</v>
      </c>
      <c r="C375">
        <f t="shared" si="205"/>
        <v>62</v>
      </c>
      <c r="D375" t="str">
        <f t="shared" si="205"/>
        <v>Ethiopia PDR</v>
      </c>
      <c r="F375" s="72" t="s">
        <v>604</v>
      </c>
      <c r="G375">
        <f t="shared" si="208"/>
        <v>5.8140149504709848</v>
      </c>
      <c r="H375">
        <f t="shared" si="209"/>
        <v>5.8164770154626941</v>
      </c>
      <c r="I375">
        <f t="shared" si="209"/>
        <v>5.8062537378302466</v>
      </c>
      <c r="J375">
        <f t="shared" si="209"/>
        <v>5.8166737119546408</v>
      </c>
      <c r="K375">
        <f t="shared" si="209"/>
        <v>5.8061293440802704</v>
      </c>
      <c r="L375">
        <f t="shared" si="209"/>
        <v>5.8086342212389965</v>
      </c>
      <c r="M375">
        <f t="shared" si="209"/>
        <v>5.8125691948947784</v>
      </c>
      <c r="N375">
        <f t="shared" si="209"/>
        <v>5.8077177371103561</v>
      </c>
      <c r="O375">
        <f t="shared" si="209"/>
        <v>5.8179470999167044</v>
      </c>
      <c r="P375">
        <f t="shared" si="209"/>
        <v>5.8243660883379418</v>
      </c>
      <c r="Q375">
        <f t="shared" si="209"/>
        <v>5.7736600537483813</v>
      </c>
      <c r="R375">
        <f t="shared" si="209"/>
        <v>5.7492280750221276</v>
      </c>
      <c r="S375">
        <f t="shared" si="209"/>
        <v>5.700082944891105</v>
      </c>
      <c r="T375">
        <f t="shared" si="209"/>
        <v>5.6669564048688894</v>
      </c>
      <c r="U375">
        <f t="shared" si="209"/>
        <v>5.614622515503024</v>
      </c>
      <c r="V375">
        <f t="shared" si="209"/>
        <v>5.6570456716554451</v>
      </c>
      <c r="W375">
        <f t="shared" si="209"/>
        <v>5.6645521009885895</v>
      </c>
      <c r="X375">
        <f t="shared" si="209"/>
        <v>5.6476435721500948</v>
      </c>
      <c r="Y375">
        <f t="shared" si="209"/>
        <v>5.7243424521901156</v>
      </c>
      <c r="Z375">
        <f t="shared" si="209"/>
        <v>5.7946680243468167</v>
      </c>
      <c r="AA375">
        <f t="shared" si="209"/>
        <v>5.751043726763859</v>
      </c>
      <c r="AB375">
        <f t="shared" si="209"/>
        <v>5.7264554206462028</v>
      </c>
      <c r="AC375">
        <f t="shared" si="209"/>
        <v>5.7645025076201355</v>
      </c>
      <c r="AD375">
        <f t="shared" si="209"/>
        <v>5.6376209107362341</v>
      </c>
      <c r="AE375">
        <f t="shared" si="209"/>
        <v>5.5574948956529626</v>
      </c>
      <c r="AF375">
        <f t="shared" si="209"/>
        <v>5.6301905617146417</v>
      </c>
      <c r="AG375">
        <f t="shared" si="209"/>
        <v>5.5571265716475304</v>
      </c>
      <c r="AH375">
        <f t="shared" si="209"/>
        <v>5.5540242821678483</v>
      </c>
      <c r="AI375">
        <f t="shared" si="209"/>
        <v>5.541296574498257</v>
      </c>
      <c r="AJ375">
        <f t="shared" si="209"/>
        <v>5.5402165807062227</v>
      </c>
      <c r="AK375">
        <f t="shared" si="209"/>
        <v>5.5446935037912324</v>
      </c>
      <c r="AL375">
        <f t="shared" si="209"/>
        <v>5.4577068363368015</v>
      </c>
      <c r="AM375">
        <f t="shared" si="209"/>
        <v>0</v>
      </c>
      <c r="AN375">
        <f t="shared" si="209"/>
        <v>0</v>
      </c>
      <c r="AO375">
        <f t="shared" si="209"/>
        <v>0</v>
      </c>
      <c r="AP375">
        <f t="shared" si="209"/>
        <v>0</v>
      </c>
      <c r="AQ375">
        <f t="shared" si="209"/>
        <v>0</v>
      </c>
      <c r="AR375">
        <f t="shared" si="209"/>
        <v>0</v>
      </c>
      <c r="AS375">
        <f t="shared" si="209"/>
        <v>0</v>
      </c>
      <c r="AT375">
        <f t="shared" si="209"/>
        <v>0</v>
      </c>
      <c r="AU375">
        <f t="shared" si="209"/>
        <v>0</v>
      </c>
      <c r="AV375">
        <f t="shared" si="209"/>
        <v>0</v>
      </c>
      <c r="AW375">
        <f t="shared" si="209"/>
        <v>0</v>
      </c>
      <c r="AX375">
        <f t="shared" si="209"/>
        <v>0</v>
      </c>
      <c r="AY375">
        <f t="shared" si="209"/>
        <v>0</v>
      </c>
      <c r="AZ375">
        <f t="shared" si="209"/>
        <v>0</v>
      </c>
      <c r="BA375">
        <f t="shared" ref="H375:BC381" si="210">IF(ISERROR(LN(BA254)),0,LN(BA254))</f>
        <v>0</v>
      </c>
      <c r="BB375">
        <f t="shared" si="210"/>
        <v>0</v>
      </c>
      <c r="BC375">
        <f t="shared" si="210"/>
        <v>0</v>
      </c>
    </row>
    <row r="376" spans="1:55" x14ac:dyDescent="0.2">
      <c r="A376">
        <f>VLOOKUP(C376,SelectCntr!$A$2:$C$52,3,0)</f>
        <v>2</v>
      </c>
      <c r="B376" t="str">
        <f t="shared" si="205"/>
        <v>Djibouti</v>
      </c>
      <c r="C376">
        <f t="shared" si="205"/>
        <v>72</v>
      </c>
      <c r="D376" t="str">
        <f t="shared" si="205"/>
        <v>Djibouti</v>
      </c>
      <c r="F376" s="72" t="s">
        <v>604</v>
      </c>
      <c r="G376">
        <f t="shared" si="208"/>
        <v>5.4274986097584019</v>
      </c>
      <c r="H376">
        <f t="shared" si="210"/>
        <v>5.3829477490161883</v>
      </c>
      <c r="I376">
        <f t="shared" si="210"/>
        <v>5.3707653131076203</v>
      </c>
      <c r="J376">
        <f t="shared" si="210"/>
        <v>5.3292930860256202</v>
      </c>
      <c r="K376">
        <f t="shared" si="210"/>
        <v>5.2697147444867936</v>
      </c>
      <c r="L376">
        <f t="shared" si="210"/>
        <v>5.2942017662143499</v>
      </c>
      <c r="M376">
        <f t="shared" si="210"/>
        <v>5.2852526723307394</v>
      </c>
      <c r="N376">
        <f t="shared" si="210"/>
        <v>5.2921646907492725</v>
      </c>
      <c r="O376">
        <f t="shared" si="210"/>
        <v>5.3034394872556554</v>
      </c>
      <c r="P376">
        <f t="shared" si="210"/>
        <v>5.2831258472671641</v>
      </c>
      <c r="Q376">
        <f t="shared" si="210"/>
        <v>5.2732138213221287</v>
      </c>
      <c r="R376">
        <f t="shared" si="210"/>
        <v>5.2732933671156896</v>
      </c>
      <c r="S376">
        <f t="shared" si="210"/>
        <v>5.2143243887883584</v>
      </c>
      <c r="T376">
        <f t="shared" si="210"/>
        <v>5.2213119424045251</v>
      </c>
      <c r="U376">
        <f t="shared" si="210"/>
        <v>5.1512991582765757</v>
      </c>
      <c r="V376">
        <f t="shared" si="210"/>
        <v>5.1873478010901568</v>
      </c>
      <c r="W376">
        <f t="shared" si="210"/>
        <v>5.0746748553703283</v>
      </c>
      <c r="X376">
        <f t="shared" si="210"/>
        <v>5.0372461291393202</v>
      </c>
      <c r="Y376">
        <f t="shared" si="210"/>
        <v>5.2329760022096892</v>
      </c>
      <c r="Z376">
        <f t="shared" si="210"/>
        <v>5.4268754753723787</v>
      </c>
      <c r="AA376">
        <f t="shared" si="210"/>
        <v>5.3582926903950652</v>
      </c>
      <c r="AB376">
        <f t="shared" si="210"/>
        <v>5.3397173452637459</v>
      </c>
      <c r="AC376">
        <f t="shared" si="210"/>
        <v>5.4698569626275448</v>
      </c>
      <c r="AD376">
        <f t="shared" si="210"/>
        <v>5.5311283232643831</v>
      </c>
      <c r="AE376">
        <f t="shared" si="210"/>
        <v>5.6459821436015281</v>
      </c>
      <c r="AF376">
        <f t="shared" si="210"/>
        <v>5.6628364645098177</v>
      </c>
      <c r="AG376">
        <f t="shared" si="210"/>
        <v>5.6159037740282276</v>
      </c>
      <c r="AH376">
        <f t="shared" si="210"/>
        <v>5.5854900500240205</v>
      </c>
      <c r="AI376">
        <f t="shared" si="210"/>
        <v>5.7063033792828275</v>
      </c>
      <c r="AJ376">
        <f t="shared" si="210"/>
        <v>5.635907502419788</v>
      </c>
      <c r="AK376">
        <f t="shared" si="210"/>
        <v>5.3123409157464749</v>
      </c>
      <c r="AL376">
        <f t="shared" si="210"/>
        <v>5.3508402711471525</v>
      </c>
      <c r="AM376">
        <f t="shared" si="210"/>
        <v>5.2905553612125473</v>
      </c>
      <c r="AN376">
        <f t="shared" si="210"/>
        <v>5.3166683605020815</v>
      </c>
      <c r="AO376">
        <f t="shared" si="210"/>
        <v>5.3691252565585481</v>
      </c>
      <c r="AP376">
        <f t="shared" si="210"/>
        <v>5.2436458634914169</v>
      </c>
      <c r="AQ376">
        <f t="shared" si="210"/>
        <v>5.2595569248121041</v>
      </c>
      <c r="AR376">
        <f t="shared" si="210"/>
        <v>5.2484345602079552</v>
      </c>
      <c r="AS376">
        <f t="shared" si="210"/>
        <v>5.2344717037134352</v>
      </c>
      <c r="AT376">
        <f t="shared" si="210"/>
        <v>5.2904322835758215</v>
      </c>
      <c r="AU376">
        <f t="shared" si="210"/>
        <v>5.2794642882874454</v>
      </c>
      <c r="AV376">
        <f t="shared" si="210"/>
        <v>5.3902173236316342</v>
      </c>
      <c r="AW376">
        <f t="shared" si="210"/>
        <v>5.361443600554872</v>
      </c>
      <c r="AX376">
        <f t="shared" si="210"/>
        <v>5.307619208063814</v>
      </c>
      <c r="AY376">
        <f t="shared" si="210"/>
        <v>5.3077089251441594</v>
      </c>
      <c r="AZ376">
        <f t="shared" si="210"/>
        <v>5.4374794288812112</v>
      </c>
      <c r="BA376">
        <f t="shared" si="210"/>
        <v>5.5610848916713946</v>
      </c>
      <c r="BB376">
        <f t="shared" si="210"/>
        <v>5.5264593936527984</v>
      </c>
      <c r="BC376">
        <f t="shared" si="210"/>
        <v>5.2560195224459818</v>
      </c>
    </row>
    <row r="377" spans="1:55" x14ac:dyDescent="0.2">
      <c r="A377">
        <f>VLOOKUP(C377,SelectCntr!$A$2:$C$52,3,0)</f>
        <v>1</v>
      </c>
      <c r="B377" t="str">
        <f t="shared" si="205"/>
        <v>Gabon</v>
      </c>
      <c r="C377">
        <f t="shared" si="205"/>
        <v>74</v>
      </c>
      <c r="D377" t="str">
        <f t="shared" si="205"/>
        <v>Gabon</v>
      </c>
      <c r="F377" s="72" t="s">
        <v>604</v>
      </c>
      <c r="G377">
        <f t="shared" si="208"/>
        <v>6.1602145143775697</v>
      </c>
      <c r="H377">
        <f t="shared" si="210"/>
        <v>6.192509855938086</v>
      </c>
      <c r="I377">
        <f t="shared" si="210"/>
        <v>6.2059674712347546</v>
      </c>
      <c r="J377">
        <f t="shared" si="210"/>
        <v>6.2216631528958688</v>
      </c>
      <c r="K377">
        <f t="shared" si="210"/>
        <v>6.241799669129442</v>
      </c>
      <c r="L377">
        <f t="shared" si="210"/>
        <v>6.2658606635320409</v>
      </c>
      <c r="M377">
        <f t="shared" si="210"/>
        <v>6.291104699999936</v>
      </c>
      <c r="N377">
        <f t="shared" si="210"/>
        <v>6.3246103722587579</v>
      </c>
      <c r="O377">
        <f t="shared" si="210"/>
        <v>6.3207811968886443</v>
      </c>
      <c r="P377">
        <f t="shared" si="210"/>
        <v>6.3501730415458368</v>
      </c>
      <c r="Q377">
        <f t="shared" si="210"/>
        <v>6.3834638485846167</v>
      </c>
      <c r="R377">
        <f t="shared" si="210"/>
        <v>6.4055899174352966</v>
      </c>
      <c r="S377">
        <f t="shared" si="210"/>
        <v>6.4324252417900682</v>
      </c>
      <c r="T377">
        <f t="shared" si="210"/>
        <v>6.4496029851170809</v>
      </c>
      <c r="U377">
        <f t="shared" si="210"/>
        <v>6.4605873023870259</v>
      </c>
      <c r="V377">
        <f t="shared" si="210"/>
        <v>6.4915092988836456</v>
      </c>
      <c r="W377">
        <f t="shared" si="210"/>
        <v>6.5723158213610455</v>
      </c>
      <c r="X377">
        <f t="shared" si="210"/>
        <v>6.6385236494841404</v>
      </c>
      <c r="Y377">
        <f t="shared" si="210"/>
        <v>6.6853644004197923</v>
      </c>
      <c r="Z377">
        <f t="shared" si="210"/>
        <v>6.7304570839531905</v>
      </c>
      <c r="AA377">
        <f t="shared" si="210"/>
        <v>6.704121657757276</v>
      </c>
      <c r="AB377">
        <f t="shared" si="210"/>
        <v>6.728229809490184</v>
      </c>
      <c r="AC377">
        <f t="shared" si="210"/>
        <v>6.7499833639211806</v>
      </c>
      <c r="AD377">
        <f t="shared" si="210"/>
        <v>6.7653911854735123</v>
      </c>
      <c r="AE377">
        <f t="shared" si="210"/>
        <v>6.7689607606582536</v>
      </c>
      <c r="AF377">
        <f t="shared" si="210"/>
        <v>6.8128572691260683</v>
      </c>
      <c r="AG377">
        <f t="shared" si="210"/>
        <v>6.8297619405045209</v>
      </c>
      <c r="AH377">
        <f t="shared" si="210"/>
        <v>6.8703826132343915</v>
      </c>
      <c r="AI377">
        <f t="shared" si="210"/>
        <v>6.8760792369694581</v>
      </c>
      <c r="AJ377">
        <f t="shared" si="210"/>
        <v>6.8743683375005986</v>
      </c>
      <c r="AK377">
        <f t="shared" si="210"/>
        <v>6.9684703944414554</v>
      </c>
      <c r="AL377">
        <f t="shared" si="210"/>
        <v>6.9348210798673877</v>
      </c>
      <c r="AM377">
        <f t="shared" si="210"/>
        <v>6.9105181254710653</v>
      </c>
      <c r="AN377">
        <f t="shared" si="210"/>
        <v>6.9320993988002062</v>
      </c>
      <c r="AO377">
        <f t="shared" si="210"/>
        <v>6.93325671939406</v>
      </c>
      <c r="AP377">
        <f t="shared" si="210"/>
        <v>6.9835176029970745</v>
      </c>
      <c r="AQ377">
        <f t="shared" si="210"/>
        <v>7.0185595220610635</v>
      </c>
      <c r="AR377">
        <f t="shared" si="210"/>
        <v>7.0600244907096901</v>
      </c>
      <c r="AS377">
        <f t="shared" si="210"/>
        <v>7.0631716410121257</v>
      </c>
      <c r="AT377">
        <f t="shared" si="210"/>
        <v>7.0903344515436011</v>
      </c>
      <c r="AU377">
        <f t="shared" si="210"/>
        <v>7.0751406408495017</v>
      </c>
      <c r="AV377">
        <f t="shared" si="210"/>
        <v>7.088453787319108</v>
      </c>
      <c r="AW377">
        <f t="shared" si="210"/>
        <v>7.1034848945001583</v>
      </c>
      <c r="AX377">
        <f t="shared" si="210"/>
        <v>7.1132805356077267</v>
      </c>
      <c r="AY377">
        <f t="shared" si="210"/>
        <v>7.1420646858582977</v>
      </c>
      <c r="AZ377">
        <f t="shared" si="210"/>
        <v>7.155232153834814</v>
      </c>
      <c r="BA377">
        <f t="shared" si="210"/>
        <v>7.1782236356374751</v>
      </c>
      <c r="BB377">
        <f t="shared" si="210"/>
        <v>7.2151038038813819</v>
      </c>
      <c r="BC377">
        <f t="shared" si="210"/>
        <v>7.3307433781408999</v>
      </c>
    </row>
    <row r="378" spans="1:55" x14ac:dyDescent="0.2">
      <c r="A378">
        <f>VLOOKUP(C378,SelectCntr!$A$2:$C$52,3,0)</f>
        <v>1</v>
      </c>
      <c r="B378" t="str">
        <f t="shared" si="205"/>
        <v>Gambia</v>
      </c>
      <c r="C378">
        <f t="shared" si="205"/>
        <v>75</v>
      </c>
      <c r="D378" t="str">
        <f t="shared" si="205"/>
        <v>Gambia</v>
      </c>
      <c r="F378" s="72" t="s">
        <v>604</v>
      </c>
      <c r="G378">
        <f t="shared" si="208"/>
        <v>6.3308568553242406</v>
      </c>
      <c r="H378">
        <f t="shared" si="210"/>
        <v>6.3310829647042555</v>
      </c>
      <c r="I378">
        <f t="shared" si="210"/>
        <v>6.311943520776822</v>
      </c>
      <c r="J378">
        <f t="shared" si="210"/>
        <v>6.3218841511482422</v>
      </c>
      <c r="K378">
        <f t="shared" si="210"/>
        <v>6.3892466683191502</v>
      </c>
      <c r="L378">
        <f t="shared" si="210"/>
        <v>6.4363215959800462</v>
      </c>
      <c r="M378">
        <f t="shared" si="210"/>
        <v>6.3287534577884301</v>
      </c>
      <c r="N378">
        <f t="shared" si="210"/>
        <v>6.3964053046933751</v>
      </c>
      <c r="O378">
        <f t="shared" si="210"/>
        <v>6.3229472323197458</v>
      </c>
      <c r="P378">
        <f t="shared" si="210"/>
        <v>6.3299087540316652</v>
      </c>
      <c r="Q378">
        <f t="shared" si="210"/>
        <v>6.360726142145575</v>
      </c>
      <c r="R378">
        <f t="shared" si="210"/>
        <v>6.2296706701506199</v>
      </c>
      <c r="S378">
        <f t="shared" si="210"/>
        <v>6.3415509379329151</v>
      </c>
      <c r="T378">
        <f t="shared" si="210"/>
        <v>6.2334290782458126</v>
      </c>
      <c r="U378">
        <f t="shared" si="210"/>
        <v>6.1807733885094756</v>
      </c>
      <c r="V378">
        <f t="shared" si="210"/>
        <v>6.137387643161877</v>
      </c>
      <c r="W378">
        <f t="shared" si="210"/>
        <v>5.8869606085762918</v>
      </c>
      <c r="X378">
        <f t="shared" si="210"/>
        <v>6.0870133173015377</v>
      </c>
      <c r="Y378">
        <f t="shared" si="210"/>
        <v>5.6544452287812517</v>
      </c>
      <c r="Z378">
        <f t="shared" si="210"/>
        <v>5.67015849988206</v>
      </c>
      <c r="AA378">
        <f t="shared" si="210"/>
        <v>5.9598004565308296</v>
      </c>
      <c r="AB378">
        <f t="shared" si="210"/>
        <v>6.1055104496430044</v>
      </c>
      <c r="AC378">
        <f t="shared" si="210"/>
        <v>5.84175482176913</v>
      </c>
      <c r="AD378">
        <f t="shared" si="210"/>
        <v>5.8047681208597259</v>
      </c>
      <c r="AE378">
        <f t="shared" si="210"/>
        <v>5.6634651793889947</v>
      </c>
      <c r="AF378">
        <f t="shared" si="210"/>
        <v>5.7692845145113409</v>
      </c>
      <c r="AG378">
        <f t="shared" si="210"/>
        <v>5.7498360679114322</v>
      </c>
      <c r="AH378">
        <f t="shared" si="210"/>
        <v>5.6350328287843165</v>
      </c>
      <c r="AI378">
        <f t="shared" si="210"/>
        <v>5.7334561666037542</v>
      </c>
      <c r="AJ378">
        <f t="shared" si="210"/>
        <v>5.3979693115850296</v>
      </c>
      <c r="AK378">
        <f t="shared" si="210"/>
        <v>5.472166494344032</v>
      </c>
      <c r="AL378">
        <f t="shared" si="210"/>
        <v>5.2517973509131437</v>
      </c>
      <c r="AM378">
        <f t="shared" si="210"/>
        <v>5.3621476291172119</v>
      </c>
      <c r="AN378">
        <f t="shared" si="210"/>
        <v>5.3757835442286117</v>
      </c>
      <c r="AO378">
        <f t="shared" si="210"/>
        <v>5.3007895556934255</v>
      </c>
      <c r="AP378">
        <f t="shared" si="210"/>
        <v>5.1152774795275331</v>
      </c>
      <c r="AQ378">
        <f t="shared" si="210"/>
        <v>5.2787970937522699</v>
      </c>
      <c r="AR378">
        <f t="shared" si="210"/>
        <v>5.2471083754838936</v>
      </c>
      <c r="AS378">
        <f t="shared" si="210"/>
        <v>5.5435405263952884</v>
      </c>
      <c r="AT378">
        <f t="shared" si="210"/>
        <v>5.6063920415182062</v>
      </c>
      <c r="AU378">
        <f t="shared" si="210"/>
        <v>5.6494059110491772</v>
      </c>
      <c r="AV378">
        <f t="shared" si="210"/>
        <v>5.1986561710022174</v>
      </c>
      <c r="AW378">
        <f t="shared" si="210"/>
        <v>5.4123511603504637</v>
      </c>
      <c r="AX378">
        <f t="shared" si="210"/>
        <v>5.5911469863295915</v>
      </c>
      <c r="AY378">
        <f t="shared" si="210"/>
        <v>5.4310502905762137</v>
      </c>
      <c r="AZ378">
        <f t="shared" si="210"/>
        <v>5.4553132160579745</v>
      </c>
      <c r="BA378">
        <f t="shared" si="210"/>
        <v>5.1214387795765228</v>
      </c>
      <c r="BB378">
        <f t="shared" si="210"/>
        <v>5.4154164076497091</v>
      </c>
      <c r="BC378">
        <f t="shared" si="210"/>
        <v>5.5507885329567666</v>
      </c>
    </row>
    <row r="379" spans="1:55" x14ac:dyDescent="0.2">
      <c r="A379">
        <f>VLOOKUP(C379,SelectCntr!$A$2:$C$52,3,0)</f>
        <v>1</v>
      </c>
      <c r="B379" t="str">
        <f t="shared" si="205"/>
        <v>Ghana</v>
      </c>
      <c r="C379">
        <f t="shared" si="205"/>
        <v>81</v>
      </c>
      <c r="D379" t="str">
        <f t="shared" si="205"/>
        <v>Ghana</v>
      </c>
      <c r="F379" s="72" t="s">
        <v>604</v>
      </c>
      <c r="G379">
        <f t="shared" si="208"/>
        <v>6.6673780237557967</v>
      </c>
      <c r="H379">
        <f t="shared" si="210"/>
        <v>6.6601314217895977</v>
      </c>
      <c r="I379">
        <f t="shared" si="210"/>
        <v>6.6590014046760535</v>
      </c>
      <c r="J379">
        <f t="shared" si="210"/>
        <v>6.7660084181096707</v>
      </c>
      <c r="K379">
        <f t="shared" si="210"/>
        <v>6.648824420794023</v>
      </c>
      <c r="L379">
        <f t="shared" si="210"/>
        <v>6.6533348617138826</v>
      </c>
      <c r="M379">
        <f t="shared" si="210"/>
        <v>6.7251088211887078</v>
      </c>
      <c r="N379">
        <f t="shared" si="210"/>
        <v>6.6831432933721588</v>
      </c>
      <c r="O379">
        <f t="shared" si="210"/>
        <v>6.7512744268873401</v>
      </c>
      <c r="P379">
        <f t="shared" si="210"/>
        <v>6.7754345632004247</v>
      </c>
      <c r="Q379">
        <f t="shared" si="210"/>
        <v>6.7874371206713207</v>
      </c>
      <c r="R379">
        <f t="shared" si="210"/>
        <v>6.7353198564910182</v>
      </c>
      <c r="S379">
        <f t="shared" si="210"/>
        <v>6.715610508572099</v>
      </c>
      <c r="T379">
        <f t="shared" si="210"/>
        <v>6.8078430317564713</v>
      </c>
      <c r="U379">
        <f t="shared" si="210"/>
        <v>6.7136458057618613</v>
      </c>
      <c r="V379">
        <f t="shared" si="210"/>
        <v>6.5679843577973793</v>
      </c>
      <c r="W379">
        <f t="shared" si="210"/>
        <v>6.4333739742359182</v>
      </c>
      <c r="X379">
        <f t="shared" si="210"/>
        <v>6.4032331786187155</v>
      </c>
      <c r="Y379">
        <f t="shared" si="210"/>
        <v>6.4256970890475262</v>
      </c>
      <c r="Z379">
        <f t="shared" si="210"/>
        <v>6.4082254267591692</v>
      </c>
      <c r="AA379">
        <f t="shared" si="210"/>
        <v>6.3646574840885339</v>
      </c>
      <c r="AB379">
        <f t="shared" si="210"/>
        <v>6.2674731793583289</v>
      </c>
      <c r="AC379">
        <f t="shared" si="210"/>
        <v>6.2499733059467451</v>
      </c>
      <c r="AD379">
        <f t="shared" si="210"/>
        <v>6.4502545316270083</v>
      </c>
      <c r="AE379">
        <f t="shared" si="210"/>
        <v>6.4088811962022314</v>
      </c>
      <c r="AF379">
        <f t="shared" si="210"/>
        <v>6.4639843173137406</v>
      </c>
      <c r="AG379">
        <f t="shared" si="210"/>
        <v>6.4603274119179179</v>
      </c>
      <c r="AH379">
        <f t="shared" si="210"/>
        <v>6.4636358369988054</v>
      </c>
      <c r="AI379">
        <f t="shared" si="210"/>
        <v>6.5388635647579303</v>
      </c>
      <c r="AJ379">
        <f t="shared" si="210"/>
        <v>6.3299779348664718</v>
      </c>
      <c r="AK379">
        <f t="shared" si="210"/>
        <v>6.703478973234521</v>
      </c>
      <c r="AL379">
        <f t="shared" si="210"/>
        <v>6.6665063288433553</v>
      </c>
      <c r="AM379">
        <f t="shared" si="210"/>
        <v>6.7152028413462483</v>
      </c>
      <c r="AN379">
        <f t="shared" si="210"/>
        <v>6.6253815077558693</v>
      </c>
      <c r="AO379">
        <f t="shared" si="210"/>
        <v>6.7277687012833916</v>
      </c>
      <c r="AP379">
        <f t="shared" si="210"/>
        <v>6.7802551111706411</v>
      </c>
      <c r="AQ379">
        <f t="shared" si="210"/>
        <v>6.7324793650495298</v>
      </c>
      <c r="AR379">
        <f t="shared" si="210"/>
        <v>6.7862540029756762</v>
      </c>
      <c r="AS379">
        <f t="shared" si="210"/>
        <v>6.8170645532384651</v>
      </c>
      <c r="AT379">
        <f t="shared" si="210"/>
        <v>6.7861072603814909</v>
      </c>
      <c r="AU379">
        <f t="shared" si="210"/>
        <v>6.7951204926345312</v>
      </c>
      <c r="AV379">
        <f t="shared" si="210"/>
        <v>6.8673510714521768</v>
      </c>
      <c r="AW379">
        <f t="shared" si="210"/>
        <v>6.8771245042605438</v>
      </c>
      <c r="AX379">
        <f t="shared" si="210"/>
        <v>6.8968947176566306</v>
      </c>
      <c r="AY379">
        <f t="shared" si="210"/>
        <v>6.9057217815828915</v>
      </c>
      <c r="AZ379">
        <f t="shared" si="210"/>
        <v>6.9154435687508071</v>
      </c>
      <c r="BA379">
        <f t="shared" si="210"/>
        <v>6.8711750014441879</v>
      </c>
      <c r="BB379">
        <f t="shared" si="210"/>
        <v>6.9607312065063587</v>
      </c>
      <c r="BC379">
        <f t="shared" si="210"/>
        <v>6.9780095737598229</v>
      </c>
    </row>
    <row r="380" spans="1:55" x14ac:dyDescent="0.2">
      <c r="A380">
        <f>VLOOKUP(C380,SelectCntr!$A$2:$C$52,3,0)</f>
        <v>1</v>
      </c>
      <c r="B380" t="str">
        <f t="shared" si="205"/>
        <v>Guinea</v>
      </c>
      <c r="C380">
        <f t="shared" si="205"/>
        <v>90</v>
      </c>
      <c r="D380" t="str">
        <f t="shared" si="205"/>
        <v>Guinea</v>
      </c>
      <c r="F380" s="72" t="s">
        <v>604</v>
      </c>
      <c r="G380">
        <f t="shared" si="208"/>
        <v>6.0580362806345516</v>
      </c>
      <c r="H380">
        <f t="shared" si="210"/>
        <v>6.0569156567867664</v>
      </c>
      <c r="I380">
        <f t="shared" si="210"/>
        <v>5.9859425857991972</v>
      </c>
      <c r="J380">
        <f t="shared" si="210"/>
        <v>6.0119399442614716</v>
      </c>
      <c r="K380">
        <f t="shared" si="210"/>
        <v>5.9780747707484316</v>
      </c>
      <c r="L380">
        <f t="shared" si="210"/>
        <v>6.0355866424871953</v>
      </c>
      <c r="M380">
        <f t="shared" si="210"/>
        <v>6.0549544592808298</v>
      </c>
      <c r="N380">
        <f t="shared" si="210"/>
        <v>6.0613744420346585</v>
      </c>
      <c r="O380">
        <f t="shared" si="210"/>
        <v>6.0315847467925279</v>
      </c>
      <c r="P380">
        <f t="shared" si="210"/>
        <v>6.0542748502828641</v>
      </c>
      <c r="Q380">
        <f t="shared" si="210"/>
        <v>6.07924219065481</v>
      </c>
      <c r="R380">
        <f t="shared" si="210"/>
        <v>6.0347634511273673</v>
      </c>
      <c r="S380">
        <f t="shared" si="210"/>
        <v>6.0472306739377464</v>
      </c>
      <c r="T380">
        <f t="shared" si="210"/>
        <v>6.0532386453478271</v>
      </c>
      <c r="U380">
        <f t="shared" si="210"/>
        <v>6.0639237464158295</v>
      </c>
      <c r="V380">
        <f t="shared" si="210"/>
        <v>6.0870687167828397</v>
      </c>
      <c r="W380">
        <f t="shared" si="210"/>
        <v>6.0754342105092949</v>
      </c>
      <c r="X380">
        <f t="shared" si="210"/>
        <v>6.0554125225842714</v>
      </c>
      <c r="Y380">
        <f t="shared" si="210"/>
        <v>6.0595658087050364</v>
      </c>
      <c r="Z380">
        <f t="shared" si="210"/>
        <v>6.0461504725860875</v>
      </c>
      <c r="AA380">
        <f t="shared" si="210"/>
        <v>6.0424853651635706</v>
      </c>
      <c r="AB380">
        <f t="shared" si="210"/>
        <v>6.0383498343271667</v>
      </c>
      <c r="AC380">
        <f t="shared" si="210"/>
        <v>6.0294603405761729</v>
      </c>
      <c r="AD380">
        <f t="shared" si="210"/>
        <v>6.0540144413052346</v>
      </c>
      <c r="AE380">
        <f t="shared" si="210"/>
        <v>6.0416141675671486</v>
      </c>
      <c r="AF380">
        <f t="shared" si="210"/>
        <v>6.0157971634439473</v>
      </c>
      <c r="AG380">
        <f t="shared" si="210"/>
        <v>6.0149978950185989</v>
      </c>
      <c r="AH380">
        <f t="shared" si="210"/>
        <v>6.029374299737948</v>
      </c>
      <c r="AI380">
        <f t="shared" si="210"/>
        <v>6.0575475701252737</v>
      </c>
      <c r="AJ380">
        <f t="shared" si="210"/>
        <v>6.0717760602637858</v>
      </c>
      <c r="AK380">
        <f t="shared" si="210"/>
        <v>6.0735078410310699</v>
      </c>
      <c r="AL380">
        <f t="shared" si="210"/>
        <v>6.0890749034028753</v>
      </c>
      <c r="AM380">
        <f t="shared" si="210"/>
        <v>6.0577424108211897</v>
      </c>
      <c r="AN380">
        <f t="shared" si="210"/>
        <v>6.0766855438656391</v>
      </c>
      <c r="AO380">
        <f t="shared" si="210"/>
        <v>6.0384845491370429</v>
      </c>
      <c r="AP380">
        <f t="shared" si="210"/>
        <v>6.0592486595294508</v>
      </c>
      <c r="AQ380">
        <f t="shared" si="210"/>
        <v>6.0809402093338027</v>
      </c>
      <c r="AR380">
        <f t="shared" si="210"/>
        <v>6.0499279809310131</v>
      </c>
      <c r="AS380">
        <f t="shared" si="210"/>
        <v>6.0811755350882457</v>
      </c>
      <c r="AT380">
        <f t="shared" si="210"/>
        <v>6.1108019296966027</v>
      </c>
      <c r="AU380">
        <f t="shared" si="210"/>
        <v>6.0985717507035915</v>
      </c>
      <c r="AV380">
        <f t="shared" si="210"/>
        <v>6.1391973985493786</v>
      </c>
      <c r="AW380">
        <f t="shared" si="210"/>
        <v>6.1752338310875041</v>
      </c>
      <c r="AX380">
        <f t="shared" si="210"/>
        <v>6.2099189904493812</v>
      </c>
      <c r="AY380">
        <f t="shared" si="210"/>
        <v>6.2283921847838668</v>
      </c>
      <c r="AZ380">
        <f t="shared" si="210"/>
        <v>6.2241464013687242</v>
      </c>
      <c r="BA380">
        <f t="shared" si="210"/>
        <v>6.2420408391039484</v>
      </c>
      <c r="BB380">
        <f t="shared" si="210"/>
        <v>6.3108780693489646</v>
      </c>
      <c r="BC380">
        <f t="shared" si="210"/>
        <v>6.2290852438202968</v>
      </c>
    </row>
    <row r="381" spans="1:55" x14ac:dyDescent="0.2">
      <c r="A381">
        <f>VLOOKUP(C381,SelectCntr!$A$2:$C$52,3,0)</f>
        <v>1</v>
      </c>
      <c r="B381" t="str">
        <f t="shared" si="205"/>
        <v>Côte d'Ivoire</v>
      </c>
      <c r="C381">
        <f t="shared" si="205"/>
        <v>107</v>
      </c>
      <c r="D381" t="str">
        <f t="shared" si="205"/>
        <v>Côte d'Ivoire</v>
      </c>
      <c r="F381" s="72" t="s">
        <v>604</v>
      </c>
      <c r="G381">
        <f t="shared" si="208"/>
        <v>6.7988107312670394</v>
      </c>
      <c r="H381">
        <f t="shared" si="210"/>
        <v>6.8133707991271297</v>
      </c>
      <c r="I381">
        <f t="shared" si="210"/>
        <v>6.8822993662902068</v>
      </c>
      <c r="J381">
        <f t="shared" si="210"/>
        <v>6.9699565234299525</v>
      </c>
      <c r="K381">
        <f t="shared" si="210"/>
        <v>6.9062453150956209</v>
      </c>
      <c r="L381">
        <f t="shared" si="210"/>
        <v>6.9813147111631162</v>
      </c>
      <c r="M381">
        <f t="shared" si="210"/>
        <v>6.8944367989313022</v>
      </c>
      <c r="N381">
        <f t="shared" si="210"/>
        <v>7.0055613660912579</v>
      </c>
      <c r="O381">
        <f t="shared" si="210"/>
        <v>6.9835963641778127</v>
      </c>
      <c r="P381">
        <f t="shared" si="210"/>
        <v>7.0132846321529216</v>
      </c>
      <c r="Q381">
        <f t="shared" si="210"/>
        <v>7.0341407010718138</v>
      </c>
      <c r="R381">
        <f t="shared" si="210"/>
        <v>7.0112095382772006</v>
      </c>
      <c r="S381">
        <f t="shared" si="210"/>
        <v>7.0689227152127394</v>
      </c>
      <c r="T381">
        <f t="shared" ref="H381:BC386" si="211">IF(ISERROR(LN(T260)),0,LN(T260))</f>
        <v>7.0881552590796018</v>
      </c>
      <c r="U381">
        <f t="shared" si="211"/>
        <v>7.1902108792607224</v>
      </c>
      <c r="V381">
        <f t="shared" si="211"/>
        <v>7.1672236492778776</v>
      </c>
      <c r="W381">
        <f t="shared" si="211"/>
        <v>7.1527026753284488</v>
      </c>
      <c r="X381">
        <f t="shared" si="211"/>
        <v>7.1422186830643044</v>
      </c>
      <c r="Y381">
        <f t="shared" si="211"/>
        <v>7.2041020050381448</v>
      </c>
      <c r="Z381">
        <f t="shared" si="211"/>
        <v>7.2213669612035556</v>
      </c>
      <c r="AA381">
        <f t="shared" si="211"/>
        <v>7.2643778770532412</v>
      </c>
      <c r="AB381">
        <f t="shared" si="211"/>
        <v>7.182036501464121</v>
      </c>
      <c r="AC381">
        <f t="shared" si="211"/>
        <v>7.1485859022999678</v>
      </c>
      <c r="AD381">
        <f t="shared" si="211"/>
        <v>7.1816344124723273</v>
      </c>
      <c r="AE381">
        <f t="shared" si="211"/>
        <v>7.2212631635615736</v>
      </c>
      <c r="AF381">
        <f t="shared" si="211"/>
        <v>7.2266065787355567</v>
      </c>
      <c r="AG381">
        <f t="shared" si="211"/>
        <v>7.2377698224341565</v>
      </c>
      <c r="AH381">
        <f t="shared" si="211"/>
        <v>7.2569292268553234</v>
      </c>
      <c r="AI381">
        <f t="shared" si="211"/>
        <v>7.2529241361858547</v>
      </c>
      <c r="AJ381">
        <f t="shared" si="211"/>
        <v>7.2945624208752857</v>
      </c>
      <c r="AK381">
        <f t="shared" si="211"/>
        <v>7.2613833105648942</v>
      </c>
      <c r="AL381">
        <f t="shared" si="211"/>
        <v>7.2909345633962284</v>
      </c>
      <c r="AM381">
        <f t="shared" si="211"/>
        <v>7.2659168673172765</v>
      </c>
      <c r="AN381">
        <f t="shared" si="211"/>
        <v>7.2913409455765885</v>
      </c>
      <c r="AO381">
        <f t="shared" si="211"/>
        <v>7.3663950810400216</v>
      </c>
      <c r="AP381">
        <f t="shared" si="211"/>
        <v>7.4080685403223905</v>
      </c>
      <c r="AQ381">
        <f t="shared" si="211"/>
        <v>7.4472998555946406</v>
      </c>
      <c r="AR381">
        <f t="shared" si="211"/>
        <v>7.4736245537078343</v>
      </c>
      <c r="AS381">
        <f t="shared" si="211"/>
        <v>7.4900377689976905</v>
      </c>
      <c r="AT381">
        <f t="shared" si="211"/>
        <v>7.5613820545067201</v>
      </c>
      <c r="AU381">
        <f t="shared" si="211"/>
        <v>7.5004987952001043</v>
      </c>
      <c r="AV381">
        <f t="shared" si="211"/>
        <v>7.5204868663224831</v>
      </c>
      <c r="AW381">
        <f t="shared" si="211"/>
        <v>7.5189464175503238</v>
      </c>
      <c r="AX381">
        <f t="shared" si="211"/>
        <v>7.5441769863158958</v>
      </c>
      <c r="AY381">
        <f t="shared" si="211"/>
        <v>7.6034537476914981</v>
      </c>
      <c r="AZ381">
        <f t="shared" si="211"/>
        <v>7.6285950957048003</v>
      </c>
      <c r="BA381">
        <f t="shared" si="211"/>
        <v>7.636329397406854</v>
      </c>
      <c r="BB381">
        <f t="shared" si="211"/>
        <v>7.6880344782217627</v>
      </c>
      <c r="BC381">
        <f t="shared" si="211"/>
        <v>7.6592160591429739</v>
      </c>
    </row>
    <row r="382" spans="1:55" x14ac:dyDescent="0.2">
      <c r="A382">
        <f>VLOOKUP(C382,SelectCntr!$A$2:$C$52,3,0)</f>
        <v>2</v>
      </c>
      <c r="B382" t="str">
        <f t="shared" si="205"/>
        <v>Kenya</v>
      </c>
      <c r="C382">
        <f t="shared" si="205"/>
        <v>114</v>
      </c>
      <c r="D382" t="str">
        <f t="shared" si="205"/>
        <v>Kenya</v>
      </c>
      <c r="F382" s="72" t="s">
        <v>604</v>
      </c>
      <c r="G382">
        <f t="shared" si="208"/>
        <v>6.1116987697368979</v>
      </c>
      <c r="H382">
        <f t="shared" si="211"/>
        <v>6.1259526107146129</v>
      </c>
      <c r="I382">
        <f t="shared" si="211"/>
        <v>6.1031949194282085</v>
      </c>
      <c r="J382">
        <f t="shared" si="211"/>
        <v>6.1069713458179145</v>
      </c>
      <c r="K382">
        <f t="shared" si="211"/>
        <v>6.1104988950614958</v>
      </c>
      <c r="L382">
        <f t="shared" si="211"/>
        <v>6.0927482131187851</v>
      </c>
      <c r="M382">
        <f t="shared" si="211"/>
        <v>6.0969585210450976</v>
      </c>
      <c r="N382">
        <f t="shared" si="211"/>
        <v>6.1367214485055017</v>
      </c>
      <c r="O382">
        <f t="shared" si="211"/>
        <v>6.1449435123558453</v>
      </c>
      <c r="P382">
        <f t="shared" si="211"/>
        <v>6.1378373701901383</v>
      </c>
      <c r="Q382">
        <f t="shared" si="211"/>
        <v>6.1291146446894844</v>
      </c>
      <c r="R382">
        <f t="shared" si="211"/>
        <v>6.1485888073751109</v>
      </c>
      <c r="S382">
        <f t="shared" si="211"/>
        <v>6.1624788430734556</v>
      </c>
      <c r="T382">
        <f t="shared" si="211"/>
        <v>6.1470758096163758</v>
      </c>
      <c r="U382">
        <f t="shared" si="211"/>
        <v>6.1321607569379939</v>
      </c>
      <c r="V382">
        <f t="shared" si="211"/>
        <v>6.180818379494859</v>
      </c>
      <c r="W382">
        <f t="shared" si="211"/>
        <v>6.245127616002514</v>
      </c>
      <c r="X382">
        <f t="shared" si="211"/>
        <v>6.2203043678700451</v>
      </c>
      <c r="Y382">
        <f t="shared" si="211"/>
        <v>6.2297405672168615</v>
      </c>
      <c r="Z382">
        <f t="shared" si="211"/>
        <v>6.1604357958872145</v>
      </c>
      <c r="AA382">
        <f t="shared" si="211"/>
        <v>6.1302407652831965</v>
      </c>
      <c r="AB382">
        <f t="shared" si="211"/>
        <v>6.2088718397204259</v>
      </c>
      <c r="AC382">
        <f t="shared" si="211"/>
        <v>6.2075080382287382</v>
      </c>
      <c r="AD382">
        <f t="shared" si="211"/>
        <v>6.0839649825183093</v>
      </c>
      <c r="AE382">
        <f t="shared" si="211"/>
        <v>6.1703746598791165</v>
      </c>
      <c r="AF382">
        <f t="shared" si="211"/>
        <v>6.2314663716127781</v>
      </c>
      <c r="AG382">
        <f t="shared" si="211"/>
        <v>6.200698868509952</v>
      </c>
      <c r="AH382">
        <f t="shared" si="211"/>
        <v>6.249353330461461</v>
      </c>
      <c r="AI382">
        <f t="shared" si="211"/>
        <v>6.2692413057134173</v>
      </c>
      <c r="AJ382">
        <f t="shared" si="211"/>
        <v>6.2124822104476953</v>
      </c>
      <c r="AK382">
        <f t="shared" si="211"/>
        <v>6.2008061266189056</v>
      </c>
      <c r="AL382">
        <f t="shared" si="211"/>
        <v>6.2095275379139361</v>
      </c>
      <c r="AM382">
        <f t="shared" si="211"/>
        <v>6.1391386119438156</v>
      </c>
      <c r="AN382">
        <f t="shared" si="211"/>
        <v>6.1203801142170082</v>
      </c>
      <c r="AO382">
        <f t="shared" si="211"/>
        <v>6.1054057852056554</v>
      </c>
      <c r="AP382">
        <f t="shared" si="211"/>
        <v>6.0222870119600369</v>
      </c>
      <c r="AQ382">
        <f t="shared" si="211"/>
        <v>6.0161062536190801</v>
      </c>
      <c r="AR382">
        <f t="shared" si="211"/>
        <v>6.0498528011886101</v>
      </c>
      <c r="AS382">
        <f t="shared" si="211"/>
        <v>6.0968976922081888</v>
      </c>
      <c r="AT382">
        <f t="shared" si="211"/>
        <v>5.9961026079735342</v>
      </c>
      <c r="AU382">
        <f t="shared" si="211"/>
        <v>6.0775385334285046</v>
      </c>
      <c r="AV382">
        <f t="shared" si="211"/>
        <v>6.1011365310676799</v>
      </c>
      <c r="AW382">
        <f t="shared" si="211"/>
        <v>6.0992168002626954</v>
      </c>
      <c r="AX382">
        <f t="shared" si="211"/>
        <v>6.0943761694106628</v>
      </c>
      <c r="AY382">
        <f t="shared" si="211"/>
        <v>6.1048774921189981</v>
      </c>
      <c r="AZ382">
        <f t="shared" si="211"/>
        <v>6.1938775460203379</v>
      </c>
      <c r="BA382">
        <f t="shared" si="211"/>
        <v>6.231811776261428</v>
      </c>
      <c r="BB382">
        <f t="shared" si="211"/>
        <v>6.1384491662243308</v>
      </c>
      <c r="BC382">
        <f t="shared" si="211"/>
        <v>6.1498713308214281</v>
      </c>
    </row>
    <row r="383" spans="1:55" x14ac:dyDescent="0.2">
      <c r="A383">
        <f>VLOOKUP(C383,SelectCntr!$A$2:$C$52,3,0)</f>
        <v>3</v>
      </c>
      <c r="B383" t="str">
        <f t="shared" si="205"/>
        <v>Lesotho</v>
      </c>
      <c r="C383">
        <f t="shared" si="205"/>
        <v>122</v>
      </c>
      <c r="D383" t="str">
        <f t="shared" si="205"/>
        <v>Lesotho</v>
      </c>
      <c r="F383" s="72" t="s">
        <v>604</v>
      </c>
      <c r="G383">
        <f t="shared" si="208"/>
        <v>6.0754984575273445</v>
      </c>
      <c r="H383">
        <f t="shared" si="211"/>
        <v>6.092792765934786</v>
      </c>
      <c r="I383">
        <f t="shared" si="211"/>
        <v>6.0867023941628942</v>
      </c>
      <c r="J383">
        <f t="shared" si="211"/>
        <v>5.9987873962572271</v>
      </c>
      <c r="K383">
        <f t="shared" si="211"/>
        <v>6.0467321925952309</v>
      </c>
      <c r="L383">
        <f t="shared" si="211"/>
        <v>6.0958863341516603</v>
      </c>
      <c r="M383">
        <f t="shared" si="211"/>
        <v>6.1306523204965977</v>
      </c>
      <c r="N383">
        <f t="shared" si="211"/>
        <v>6.1377877637086176</v>
      </c>
      <c r="O383">
        <f t="shared" si="211"/>
        <v>6.2042623415916527</v>
      </c>
      <c r="P383">
        <f t="shared" si="211"/>
        <v>6.1773383101676584</v>
      </c>
      <c r="Q383">
        <f t="shared" si="211"/>
        <v>6.1706501971395546</v>
      </c>
      <c r="R383">
        <f t="shared" si="211"/>
        <v>6.0097132218703306</v>
      </c>
      <c r="S383">
        <f t="shared" si="211"/>
        <v>6.1485055132438484</v>
      </c>
      <c r="T383">
        <f t="shared" si="211"/>
        <v>6.3044325043171296</v>
      </c>
      <c r="U383">
        <f t="shared" si="211"/>
        <v>6.1251336095588576</v>
      </c>
      <c r="V383">
        <f t="shared" si="211"/>
        <v>5.9476634613720769</v>
      </c>
      <c r="W383">
        <f t="shared" si="211"/>
        <v>6.1756193012407401</v>
      </c>
      <c r="X383">
        <f t="shared" si="211"/>
        <v>6.1549166988053159</v>
      </c>
      <c r="Y383">
        <f t="shared" si="211"/>
        <v>6.1133927769818408</v>
      </c>
      <c r="Z383">
        <f t="shared" si="211"/>
        <v>6.1119670147241871</v>
      </c>
      <c r="AA383">
        <f t="shared" si="211"/>
        <v>6.1379343760060863</v>
      </c>
      <c r="AB383">
        <f t="shared" si="211"/>
        <v>6.1096901931312768</v>
      </c>
      <c r="AC383">
        <f t="shared" si="211"/>
        <v>6.0822276578670094</v>
      </c>
      <c r="AD383">
        <f t="shared" si="211"/>
        <v>6.0925416482991279</v>
      </c>
      <c r="AE383">
        <f t="shared" si="211"/>
        <v>6.0277964763553724</v>
      </c>
      <c r="AF383">
        <f t="shared" si="211"/>
        <v>5.9945668727726478</v>
      </c>
      <c r="AG383">
        <f t="shared" si="211"/>
        <v>6.0122470862905102</v>
      </c>
      <c r="AH383">
        <f t="shared" si="211"/>
        <v>6.0987094930078731</v>
      </c>
      <c r="AI383">
        <f t="shared" si="211"/>
        <v>6.0523752965074777</v>
      </c>
      <c r="AJ383">
        <f t="shared" si="211"/>
        <v>6.0448399746766004</v>
      </c>
      <c r="AK383">
        <f t="shared" si="211"/>
        <v>5.763751143677716</v>
      </c>
      <c r="AL383">
        <f t="shared" si="211"/>
        <v>5.8731838148056328</v>
      </c>
      <c r="AM383">
        <f t="shared" si="211"/>
        <v>5.9640391703704001</v>
      </c>
      <c r="AN383">
        <f t="shared" si="211"/>
        <v>6.0173106067100068</v>
      </c>
      <c r="AO383">
        <f t="shared" si="211"/>
        <v>5.8491547187691788</v>
      </c>
      <c r="AP383">
        <f t="shared" si="211"/>
        <v>5.9875238659839312</v>
      </c>
      <c r="AQ383">
        <f t="shared" si="211"/>
        <v>5.981065316715692</v>
      </c>
      <c r="AR383">
        <f t="shared" si="211"/>
        <v>5.8422011185615368</v>
      </c>
      <c r="AS383">
        <f t="shared" si="211"/>
        <v>5.9592206023982026</v>
      </c>
      <c r="AT383">
        <f t="shared" si="211"/>
        <v>5.9139223026231456</v>
      </c>
      <c r="AU383">
        <f t="shared" si="211"/>
        <v>6.0160668213812949</v>
      </c>
      <c r="AV383">
        <f t="shared" si="211"/>
        <v>5.8575364752500825</v>
      </c>
      <c r="AW383">
        <f t="shared" si="211"/>
        <v>5.7855446939953694</v>
      </c>
      <c r="AX383">
        <f t="shared" si="211"/>
        <v>5.8332983251353214</v>
      </c>
      <c r="AY383">
        <f t="shared" si="211"/>
        <v>5.8933682768704543</v>
      </c>
      <c r="AZ383">
        <f t="shared" si="211"/>
        <v>5.7275390086203259</v>
      </c>
      <c r="BA383">
        <f t="shared" si="211"/>
        <v>5.8949659863886614</v>
      </c>
      <c r="BB383">
        <f t="shared" si="211"/>
        <v>5.8663335265430749</v>
      </c>
      <c r="BC383">
        <f t="shared" si="211"/>
        <v>5.8176483833577395</v>
      </c>
    </row>
    <row r="384" spans="1:55" x14ac:dyDescent="0.2">
      <c r="A384">
        <f>VLOOKUP(C384,SelectCntr!$A$2:$C$52,3,0)</f>
        <v>1</v>
      </c>
      <c r="B384" t="str">
        <f t="shared" ref="B384:D403" si="212">B263</f>
        <v>Liberia</v>
      </c>
      <c r="C384">
        <f t="shared" si="212"/>
        <v>123</v>
      </c>
      <c r="D384" t="str">
        <f t="shared" si="212"/>
        <v>Liberia</v>
      </c>
      <c r="F384" s="72" t="s">
        <v>604</v>
      </c>
      <c r="G384">
        <f t="shared" si="208"/>
        <v>6.1862664500038456</v>
      </c>
      <c r="H384">
        <f t="shared" si="211"/>
        <v>6.204262848632176</v>
      </c>
      <c r="I384">
        <f t="shared" si="211"/>
        <v>6.1741464044269172</v>
      </c>
      <c r="J384">
        <f t="shared" si="211"/>
        <v>6.1762679619663992</v>
      </c>
      <c r="K384">
        <f t="shared" si="211"/>
        <v>6.2294322811720644</v>
      </c>
      <c r="L384">
        <f t="shared" si="211"/>
        <v>6.2701877021150132</v>
      </c>
      <c r="M384">
        <f t="shared" si="211"/>
        <v>6.2756694484614712</v>
      </c>
      <c r="N384">
        <f t="shared" si="211"/>
        <v>6.2924422144826817</v>
      </c>
      <c r="O384">
        <f t="shared" si="211"/>
        <v>6.2919620114728732</v>
      </c>
      <c r="P384">
        <f t="shared" si="211"/>
        <v>6.3948003492333765</v>
      </c>
      <c r="Q384">
        <f t="shared" si="211"/>
        <v>6.4086696752489782</v>
      </c>
      <c r="R384">
        <f t="shared" si="211"/>
        <v>6.393085280634426</v>
      </c>
      <c r="S384">
        <f t="shared" si="211"/>
        <v>6.3999228076265045</v>
      </c>
      <c r="T384">
        <f t="shared" si="211"/>
        <v>6.4288328347930426</v>
      </c>
      <c r="U384">
        <f t="shared" si="211"/>
        <v>6.3772756709995182</v>
      </c>
      <c r="V384">
        <f t="shared" si="211"/>
        <v>6.3983399173645008</v>
      </c>
      <c r="W384">
        <f t="shared" si="211"/>
        <v>6.3965645150311703</v>
      </c>
      <c r="X384">
        <f t="shared" si="211"/>
        <v>6.3772653711756506</v>
      </c>
      <c r="Y384">
        <f t="shared" si="211"/>
        <v>6.3632321756122767</v>
      </c>
      <c r="Z384">
        <f t="shared" si="211"/>
        <v>6.3653107627481722</v>
      </c>
      <c r="AA384">
        <f t="shared" si="211"/>
        <v>6.3617456214568389</v>
      </c>
      <c r="AB384">
        <f t="shared" si="211"/>
        <v>6.3419183727275055</v>
      </c>
      <c r="AC384">
        <f t="shared" si="211"/>
        <v>6.3324703092821384</v>
      </c>
      <c r="AD384">
        <f t="shared" si="211"/>
        <v>6.3709035769477644</v>
      </c>
      <c r="AE384">
        <f t="shared" si="211"/>
        <v>6.3844670729396968</v>
      </c>
      <c r="AF384">
        <f t="shared" si="211"/>
        <v>6.3975698443400226</v>
      </c>
      <c r="AG384">
        <f t="shared" si="211"/>
        <v>6.4334580600760995</v>
      </c>
      <c r="AH384">
        <f t="shared" si="211"/>
        <v>6.4678587141449331</v>
      </c>
      <c r="AI384">
        <f t="shared" si="211"/>
        <v>6.4761603622188186</v>
      </c>
      <c r="AJ384">
        <f t="shared" si="211"/>
        <v>6.1137367090696531</v>
      </c>
      <c r="AK384">
        <f t="shared" si="211"/>
        <v>5.9117386060754118</v>
      </c>
      <c r="AL384">
        <f t="shared" si="211"/>
        <v>6.0377432135936751</v>
      </c>
      <c r="AM384">
        <f t="shared" si="211"/>
        <v>6.0748024402697487</v>
      </c>
      <c r="AN384">
        <f t="shared" si="211"/>
        <v>5.882489528719379</v>
      </c>
      <c r="AO384">
        <f t="shared" si="211"/>
        <v>5.8733257852050933</v>
      </c>
      <c r="AP384">
        <f t="shared" si="211"/>
        <v>6.0340863294886766</v>
      </c>
      <c r="AQ384">
        <f t="shared" si="211"/>
        <v>6.2639279236209555</v>
      </c>
      <c r="AR384">
        <f t="shared" si="211"/>
        <v>6.2978200185463056</v>
      </c>
      <c r="AS384">
        <f t="shared" si="211"/>
        <v>6.3162604295382021</v>
      </c>
      <c r="AT384">
        <f t="shared" si="211"/>
        <v>6.3227039146759694</v>
      </c>
      <c r="AU384">
        <f t="shared" si="211"/>
        <v>6.2699702271526574</v>
      </c>
      <c r="AV384">
        <f t="shared" si="211"/>
        <v>6.258007581371535</v>
      </c>
      <c r="AW384">
        <f t="shared" si="211"/>
        <v>6.241738077448411</v>
      </c>
      <c r="AX384">
        <f t="shared" si="211"/>
        <v>6.2789171205967165</v>
      </c>
      <c r="AY384">
        <f t="shared" si="211"/>
        <v>6.2958036857692168</v>
      </c>
      <c r="AZ384">
        <f t="shared" si="211"/>
        <v>6.1614666560627445</v>
      </c>
      <c r="BA384">
        <f t="shared" si="211"/>
        <v>6.2770267001248827</v>
      </c>
      <c r="BB384">
        <f t="shared" si="211"/>
        <v>6.2292575957103686</v>
      </c>
      <c r="BC384">
        <f t="shared" si="211"/>
        <v>6.108003871823338</v>
      </c>
    </row>
    <row r="385" spans="1:55" x14ac:dyDescent="0.2">
      <c r="A385">
        <f>VLOOKUP(C385,SelectCntr!$A$2:$C$52,3,0)</f>
        <v>2</v>
      </c>
      <c r="B385" t="str">
        <f t="shared" si="212"/>
        <v>Madagascar</v>
      </c>
      <c r="C385">
        <f t="shared" si="212"/>
        <v>129</v>
      </c>
      <c r="D385" t="str">
        <f t="shared" si="212"/>
        <v>Madagascar</v>
      </c>
      <c r="F385" s="72" t="s">
        <v>604</v>
      </c>
      <c r="G385">
        <f t="shared" si="208"/>
        <v>6.5261623989501052</v>
      </c>
      <c r="H385">
        <f t="shared" si="211"/>
        <v>6.5480829853855465</v>
      </c>
      <c r="I385">
        <f t="shared" si="211"/>
        <v>6.5494914719228623</v>
      </c>
      <c r="J385">
        <f t="shared" si="211"/>
        <v>6.5746202625533927</v>
      </c>
      <c r="K385">
        <f t="shared" si="211"/>
        <v>6.5295320576661364</v>
      </c>
      <c r="L385">
        <f t="shared" si="211"/>
        <v>6.5690990334176451</v>
      </c>
      <c r="M385">
        <f t="shared" si="211"/>
        <v>6.5920456987596801</v>
      </c>
      <c r="N385">
        <f t="shared" si="211"/>
        <v>6.5867599853989018</v>
      </c>
      <c r="O385">
        <f t="shared" si="211"/>
        <v>6.6003190937385288</v>
      </c>
      <c r="P385">
        <f t="shared" si="211"/>
        <v>6.5978631890045669</v>
      </c>
      <c r="Q385">
        <f t="shared" si="211"/>
        <v>6.5640410038362935</v>
      </c>
      <c r="R385">
        <f t="shared" si="211"/>
        <v>6.5717885149300681</v>
      </c>
      <c r="S385">
        <f t="shared" si="211"/>
        <v>6.5578812412083511</v>
      </c>
      <c r="T385">
        <f t="shared" si="211"/>
        <v>6.6419009185340991</v>
      </c>
      <c r="U385">
        <f t="shared" si="211"/>
        <v>6.6058733224695985</v>
      </c>
      <c r="V385">
        <f t="shared" si="211"/>
        <v>6.6001498111618435</v>
      </c>
      <c r="W385">
        <f t="shared" si="211"/>
        <v>6.5068190912837309</v>
      </c>
      <c r="X385">
        <f t="shared" si="211"/>
        <v>6.5595410326779353</v>
      </c>
      <c r="Y385">
        <f t="shared" si="211"/>
        <v>6.4959108122759943</v>
      </c>
      <c r="Z385">
        <f t="shared" si="211"/>
        <v>6.5143125737529584</v>
      </c>
      <c r="AA385">
        <f t="shared" si="211"/>
        <v>6.4926183195903935</v>
      </c>
      <c r="AB385">
        <f t="shared" si="211"/>
        <v>6.479761821397954</v>
      </c>
      <c r="AC385">
        <f t="shared" si="211"/>
        <v>6.4952978553284773</v>
      </c>
      <c r="AD385">
        <f t="shared" si="211"/>
        <v>6.5017346840509234</v>
      </c>
      <c r="AE385">
        <f t="shared" si="211"/>
        <v>6.485822690673098</v>
      </c>
      <c r="AF385">
        <f t="shared" si="211"/>
        <v>6.4900724522111464</v>
      </c>
      <c r="AG385">
        <f t="shared" si="211"/>
        <v>6.4531666467868423</v>
      </c>
      <c r="AH385">
        <f t="shared" si="211"/>
        <v>6.4441744146864801</v>
      </c>
      <c r="AI385">
        <f t="shared" si="211"/>
        <v>6.458281604750324</v>
      </c>
      <c r="AJ385">
        <f t="shared" si="211"/>
        <v>6.4400324916613281</v>
      </c>
      <c r="AK385">
        <f t="shared" si="211"/>
        <v>6.4303617026304147</v>
      </c>
      <c r="AL385">
        <f t="shared" si="211"/>
        <v>6.3943143154802984</v>
      </c>
      <c r="AM385">
        <f t="shared" si="211"/>
        <v>6.4042081162322724</v>
      </c>
      <c r="AN385">
        <f t="shared" si="211"/>
        <v>6.3466023563349436</v>
      </c>
      <c r="AO385">
        <f t="shared" si="211"/>
        <v>6.3441350241659613</v>
      </c>
      <c r="AP385">
        <f t="shared" si="211"/>
        <v>6.3345158728174908</v>
      </c>
      <c r="AQ385">
        <f t="shared" si="211"/>
        <v>6.3223698181001202</v>
      </c>
      <c r="AR385">
        <f t="shared" si="211"/>
        <v>6.2881389014024522</v>
      </c>
      <c r="AS385">
        <f t="shared" si="211"/>
        <v>6.2708807122290695</v>
      </c>
      <c r="AT385">
        <f t="shared" si="211"/>
        <v>6.2203888021241136</v>
      </c>
      <c r="AU385">
        <f t="shared" si="211"/>
        <v>6.2063463095983016</v>
      </c>
      <c r="AV385">
        <f t="shared" si="211"/>
        <v>6.1495831731572981</v>
      </c>
      <c r="AW385">
        <f t="shared" si="211"/>
        <v>6.1435761076468225</v>
      </c>
      <c r="AX385">
        <f t="shared" si="211"/>
        <v>6.1269392161275524</v>
      </c>
      <c r="AY385">
        <f t="shared" si="211"/>
        <v>6.1932088696005243</v>
      </c>
      <c r="AZ385">
        <f t="shared" si="211"/>
        <v>6.1758746469757781</v>
      </c>
      <c r="BA385">
        <f t="shared" si="211"/>
        <v>6.1259106590384933</v>
      </c>
      <c r="BB385">
        <f t="shared" si="211"/>
        <v>6.1853594071018856</v>
      </c>
      <c r="BC385">
        <f t="shared" si="211"/>
        <v>6.163881883017682</v>
      </c>
    </row>
    <row r="386" spans="1:55" x14ac:dyDescent="0.2">
      <c r="A386">
        <f>VLOOKUP(C386,SelectCntr!$A$2:$C$52,3,0)</f>
        <v>3</v>
      </c>
      <c r="B386" t="str">
        <f t="shared" si="212"/>
        <v>Malawi</v>
      </c>
      <c r="C386">
        <f t="shared" si="212"/>
        <v>130</v>
      </c>
      <c r="D386" t="str">
        <f t="shared" si="212"/>
        <v>Malawi</v>
      </c>
      <c r="F386" s="72" t="s">
        <v>604</v>
      </c>
      <c r="G386">
        <f t="shared" si="208"/>
        <v>5.5571803244356692</v>
      </c>
      <c r="H386">
        <f t="shared" si="211"/>
        <v>5.610397369609772</v>
      </c>
      <c r="I386">
        <f t="shared" si="211"/>
        <v>5.5680909065122126</v>
      </c>
      <c r="J386">
        <f t="shared" si="211"/>
        <v>5.6060083072393256</v>
      </c>
      <c r="K386">
        <f t="shared" si="211"/>
        <v>5.6506224128838882</v>
      </c>
      <c r="L386">
        <f t="shared" si="211"/>
        <v>5.6462121024761895</v>
      </c>
      <c r="M386">
        <f t="shared" si="211"/>
        <v>5.7628523455676968</v>
      </c>
      <c r="N386">
        <f t="shared" si="211"/>
        <v>5.6950443731863665</v>
      </c>
      <c r="O386">
        <f t="shared" si="211"/>
        <v>5.7062444666177479</v>
      </c>
      <c r="P386">
        <f t="shared" si="211"/>
        <v>5.6638184644310927</v>
      </c>
      <c r="Q386">
        <f t="shared" si="211"/>
        <v>5.8042659471607827</v>
      </c>
      <c r="R386">
        <f t="shared" si="211"/>
        <v>5.8348231491570495</v>
      </c>
      <c r="S386">
        <f t="shared" si="211"/>
        <v>5.8659570477242093</v>
      </c>
      <c r="T386">
        <f t="shared" si="211"/>
        <v>5.8433430891276599</v>
      </c>
      <c r="U386">
        <f t="shared" si="211"/>
        <v>5.811417749124641</v>
      </c>
      <c r="V386">
        <f t="shared" si="211"/>
        <v>5.850318812336976</v>
      </c>
      <c r="W386">
        <f t="shared" si="211"/>
        <v>5.9179096893715721</v>
      </c>
      <c r="X386">
        <f t="shared" si="211"/>
        <v>5.9089934968542881</v>
      </c>
      <c r="Y386">
        <f t="shared" si="211"/>
        <v>5.8765255428349787</v>
      </c>
      <c r="Z386">
        <f t="shared" si="211"/>
        <v>5.8408201602186898</v>
      </c>
      <c r="AA386">
        <f t="shared" si="211"/>
        <v>5.8628194712157384</v>
      </c>
      <c r="AB386">
        <f t="shared" si="211"/>
        <v>5.8939318049010314</v>
      </c>
      <c r="AC386">
        <f t="shared" si="211"/>
        <v>5.8183134144719428</v>
      </c>
      <c r="AD386">
        <f t="shared" si="211"/>
        <v>5.849756752011638</v>
      </c>
      <c r="AE386">
        <f t="shared" si="211"/>
        <v>5.8429927102731449</v>
      </c>
      <c r="AF386">
        <f t="shared" si="211"/>
        <v>5.8481383388690125</v>
      </c>
      <c r="AG386">
        <f t="shared" si="211"/>
        <v>5.8165941471277014</v>
      </c>
      <c r="AH386">
        <f t="shared" si="211"/>
        <v>5.7981786024540316</v>
      </c>
      <c r="AI386">
        <f t="shared" ref="H386:BC391" si="213">IF(ISERROR(LN(AI265)),0,LN(AI265))</f>
        <v>5.7449642933551432</v>
      </c>
      <c r="AJ386">
        <f t="shared" si="213"/>
        <v>5.7186258657071027</v>
      </c>
      <c r="AK386">
        <f t="shared" si="213"/>
        <v>5.7790703805610164</v>
      </c>
      <c r="AL386">
        <f t="shared" si="213"/>
        <v>5.5777937211382982</v>
      </c>
      <c r="AM386">
        <f t="shared" si="213"/>
        <v>5.8177469609924346</v>
      </c>
      <c r="AN386">
        <f t="shared" si="213"/>
        <v>5.6123227155957904</v>
      </c>
      <c r="AO386">
        <f t="shared" si="213"/>
        <v>5.7968092493245811</v>
      </c>
      <c r="AP386">
        <f t="shared" si="213"/>
        <v>5.9300723849571897</v>
      </c>
      <c r="AQ386">
        <f t="shared" si="213"/>
        <v>5.8875798403460236</v>
      </c>
      <c r="AR386">
        <f t="shared" si="213"/>
        <v>5.9775667379516131</v>
      </c>
      <c r="AS386">
        <f t="shared" si="213"/>
        <v>6.0704391232085388</v>
      </c>
      <c r="AT386">
        <f t="shared" si="213"/>
        <v>6.2029276564837241</v>
      </c>
      <c r="AU386">
        <f t="shared" si="213"/>
        <v>6.2513700287754226</v>
      </c>
      <c r="AV386">
        <f t="shared" si="213"/>
        <v>6.0099416544457123</v>
      </c>
      <c r="AW386">
        <f t="shared" si="213"/>
        <v>6.1217496719407372</v>
      </c>
      <c r="AX386">
        <f t="shared" si="213"/>
        <v>6.137613048148558</v>
      </c>
      <c r="AY386">
        <f t="shared" si="213"/>
        <v>5.9757164858643614</v>
      </c>
      <c r="AZ386">
        <f t="shared" si="213"/>
        <v>6.2606932296970328</v>
      </c>
      <c r="BA386">
        <f t="shared" si="213"/>
        <v>6.3615513105476342</v>
      </c>
      <c r="BB386">
        <f t="shared" si="213"/>
        <v>6.3444664646318509</v>
      </c>
      <c r="BC386">
        <f t="shared" si="213"/>
        <v>6.3118250352149445</v>
      </c>
    </row>
    <row r="387" spans="1:55" x14ac:dyDescent="0.2">
      <c r="A387">
        <f>VLOOKUP(C387,SelectCntr!$A$2:$C$52,3,0)</f>
        <v>1</v>
      </c>
      <c r="B387" t="str">
        <f t="shared" si="212"/>
        <v>Mali</v>
      </c>
      <c r="C387">
        <f t="shared" si="212"/>
        <v>133</v>
      </c>
      <c r="D387" t="str">
        <f t="shared" si="212"/>
        <v>Mali</v>
      </c>
      <c r="F387" s="72" t="s">
        <v>604</v>
      </c>
      <c r="G387">
        <f t="shared" si="208"/>
        <v>6.1911587371124863</v>
      </c>
      <c r="H387">
        <f t="shared" si="213"/>
        <v>6.247848236663871</v>
      </c>
      <c r="I387">
        <f t="shared" si="213"/>
        <v>6.2619874002984801</v>
      </c>
      <c r="J387">
        <f t="shared" si="213"/>
        <v>6.2539958888652274</v>
      </c>
      <c r="K387">
        <f t="shared" si="213"/>
        <v>6.2969653160627672</v>
      </c>
      <c r="L387">
        <f t="shared" si="213"/>
        <v>6.2974584569987675</v>
      </c>
      <c r="M387">
        <f t="shared" si="213"/>
        <v>6.3435707311060829</v>
      </c>
      <c r="N387">
        <f t="shared" si="213"/>
        <v>6.3119790225429986</v>
      </c>
      <c r="O387">
        <f t="shared" si="213"/>
        <v>6.3892897413605869</v>
      </c>
      <c r="P387">
        <f t="shared" si="213"/>
        <v>6.3819458635524615</v>
      </c>
      <c r="Q387">
        <f t="shared" si="213"/>
        <v>6.357063366988605</v>
      </c>
      <c r="R387">
        <f t="shared" si="213"/>
        <v>6.2284702995146848</v>
      </c>
      <c r="S387">
        <f t="shared" si="213"/>
        <v>6.1268857399603158</v>
      </c>
      <c r="T387">
        <f t="shared" si="213"/>
        <v>6.2431337020565065</v>
      </c>
      <c r="U387">
        <f t="shared" si="213"/>
        <v>6.3706480030344634</v>
      </c>
      <c r="V387">
        <f t="shared" si="213"/>
        <v>6.3929392595833345</v>
      </c>
      <c r="W387">
        <f t="shared" si="213"/>
        <v>6.3762272827770436</v>
      </c>
      <c r="X387">
        <f t="shared" si="213"/>
        <v>6.4198845291690603</v>
      </c>
      <c r="Y387">
        <f t="shared" si="213"/>
        <v>6.4289467765961215</v>
      </c>
      <c r="Z387">
        <f t="shared" si="213"/>
        <v>6.4126638645197378</v>
      </c>
      <c r="AA387">
        <f t="shared" si="213"/>
        <v>6.4968321145050218</v>
      </c>
      <c r="AB387">
        <f t="shared" si="213"/>
        <v>6.5290741362634428</v>
      </c>
      <c r="AC387">
        <f t="shared" si="213"/>
        <v>6.5090445364255745</v>
      </c>
      <c r="AD387">
        <f t="shared" si="213"/>
        <v>6.3977861723585612</v>
      </c>
      <c r="AE387">
        <f t="shared" si="213"/>
        <v>6.4592413355122664</v>
      </c>
      <c r="AF387">
        <f t="shared" si="213"/>
        <v>6.5278459292692226</v>
      </c>
      <c r="AG387">
        <f t="shared" si="213"/>
        <v>6.4909828120798103</v>
      </c>
      <c r="AH387">
        <f t="shared" si="213"/>
        <v>6.6428626508272615</v>
      </c>
      <c r="AI387">
        <f t="shared" si="213"/>
        <v>6.6259106370011587</v>
      </c>
      <c r="AJ387">
        <f t="shared" si="213"/>
        <v>6.6266248330258195</v>
      </c>
      <c r="AK387">
        <f t="shared" si="213"/>
        <v>6.7071970330722346</v>
      </c>
      <c r="AL387">
        <f t="shared" si="213"/>
        <v>6.6015764722163919</v>
      </c>
      <c r="AM387">
        <f t="shared" si="213"/>
        <v>6.5886410406610922</v>
      </c>
      <c r="AN387">
        <f t="shared" si="213"/>
        <v>6.6647144887533525</v>
      </c>
      <c r="AO387">
        <f t="shared" si="213"/>
        <v>6.667807973843705</v>
      </c>
      <c r="AP387">
        <f t="shared" si="213"/>
        <v>6.7015794805940887</v>
      </c>
      <c r="AQ387">
        <f t="shared" si="213"/>
        <v>6.7192404594782253</v>
      </c>
      <c r="AR387">
        <f t="shared" si="213"/>
        <v>6.7626057983311485</v>
      </c>
      <c r="AS387">
        <f t="shared" si="213"/>
        <v>6.7859557829644803</v>
      </c>
      <c r="AT387">
        <f t="shared" si="213"/>
        <v>6.6150572807781041</v>
      </c>
      <c r="AU387">
        <f t="shared" si="213"/>
        <v>6.7725045918061388</v>
      </c>
      <c r="AV387">
        <f t="shared" si="213"/>
        <v>6.7061907455646494</v>
      </c>
      <c r="AW387">
        <f t="shared" si="213"/>
        <v>6.855416622367839</v>
      </c>
      <c r="AX387">
        <f t="shared" si="213"/>
        <v>6.7646934662436369</v>
      </c>
      <c r="AY387">
        <f t="shared" si="213"/>
        <v>6.8105588769341416</v>
      </c>
      <c r="AZ387">
        <f t="shared" si="213"/>
        <v>6.7683422111455602</v>
      </c>
      <c r="BA387">
        <f t="shared" si="213"/>
        <v>6.7870625554258792</v>
      </c>
      <c r="BB387">
        <f t="shared" si="213"/>
        <v>6.9050215560700297</v>
      </c>
      <c r="BC387">
        <f t="shared" si="213"/>
        <v>6.981933430003016</v>
      </c>
    </row>
    <row r="388" spans="1:55" x14ac:dyDescent="0.2">
      <c r="A388">
        <f>VLOOKUP(C388,SelectCntr!$A$2:$C$52,3,0)</f>
        <v>1</v>
      </c>
      <c r="B388" t="str">
        <f t="shared" si="212"/>
        <v>Mauritania</v>
      </c>
      <c r="C388">
        <f t="shared" si="212"/>
        <v>136</v>
      </c>
      <c r="D388" t="str">
        <f t="shared" si="212"/>
        <v>Mauritania</v>
      </c>
      <c r="F388" s="72" t="s">
        <v>604</v>
      </c>
      <c r="G388">
        <f t="shared" si="208"/>
        <v>6.5010007890003179</v>
      </c>
      <c r="H388">
        <f t="shared" si="213"/>
        <v>6.5072609634360994</v>
      </c>
      <c r="I388">
        <f t="shared" si="213"/>
        <v>6.5245228679859961</v>
      </c>
      <c r="J388">
        <f t="shared" si="213"/>
        <v>6.5441554689191097</v>
      </c>
      <c r="K388">
        <f t="shared" si="213"/>
        <v>6.5622751602668892</v>
      </c>
      <c r="L388">
        <f t="shared" si="213"/>
        <v>6.5636750603098655</v>
      </c>
      <c r="M388">
        <f t="shared" si="213"/>
        <v>6.5718111360460885</v>
      </c>
      <c r="N388">
        <f t="shared" si="213"/>
        <v>6.590637834509371</v>
      </c>
      <c r="O388">
        <f t="shared" si="213"/>
        <v>6.5507290918563195</v>
      </c>
      <c r="P388">
        <f t="shared" si="213"/>
        <v>6.536685407098088</v>
      </c>
      <c r="Q388">
        <f t="shared" si="213"/>
        <v>6.5020452860571147</v>
      </c>
      <c r="R388">
        <f t="shared" si="213"/>
        <v>6.4416178282733458</v>
      </c>
      <c r="S388">
        <f t="shared" si="213"/>
        <v>6.300101546576542</v>
      </c>
      <c r="T388">
        <f t="shared" si="213"/>
        <v>6.2499732022570758</v>
      </c>
      <c r="U388">
        <f t="shared" si="213"/>
        <v>6.2789190548142821</v>
      </c>
      <c r="V388">
        <f t="shared" si="213"/>
        <v>6.3641121255550921</v>
      </c>
      <c r="W388">
        <f t="shared" si="213"/>
        <v>6.4229130762380535</v>
      </c>
      <c r="X388">
        <f t="shared" si="213"/>
        <v>6.4690304944619106</v>
      </c>
      <c r="Y388">
        <f t="shared" si="213"/>
        <v>6.4808162892952721</v>
      </c>
      <c r="Z388">
        <f t="shared" si="213"/>
        <v>6.5265942919491398</v>
      </c>
      <c r="AA388">
        <f t="shared" si="213"/>
        <v>6.5570266565431901</v>
      </c>
      <c r="AB388">
        <f t="shared" si="213"/>
        <v>6.518430052748732</v>
      </c>
      <c r="AC388">
        <f t="shared" si="213"/>
        <v>6.4634643106315952</v>
      </c>
      <c r="AD388">
        <f t="shared" si="213"/>
        <v>6.424608778604135</v>
      </c>
      <c r="AE388">
        <f t="shared" si="213"/>
        <v>6.5101902331586743</v>
      </c>
      <c r="AF388">
        <f t="shared" si="213"/>
        <v>6.5268164471442018</v>
      </c>
      <c r="AG388">
        <f t="shared" si="213"/>
        <v>6.5531116148271789</v>
      </c>
      <c r="AH388">
        <f t="shared" si="213"/>
        <v>6.585227470595985</v>
      </c>
      <c r="AI388">
        <f t="shared" si="213"/>
        <v>6.6416072596295539</v>
      </c>
      <c r="AJ388">
        <f t="shared" si="213"/>
        <v>6.6551178083789102</v>
      </c>
      <c r="AK388">
        <f t="shared" si="213"/>
        <v>6.6467129591526275</v>
      </c>
      <c r="AL388">
        <f t="shared" si="213"/>
        <v>6.5892261092883375</v>
      </c>
      <c r="AM388">
        <f t="shared" si="213"/>
        <v>6.5338258687985737</v>
      </c>
      <c r="AN388">
        <f t="shared" si="213"/>
        <v>6.5355477264087707</v>
      </c>
      <c r="AO388">
        <f t="shared" si="213"/>
        <v>6.5493334183675271</v>
      </c>
      <c r="AP388">
        <f t="shared" si="213"/>
        <v>6.5828124015670166</v>
      </c>
      <c r="AQ388">
        <f t="shared" si="213"/>
        <v>6.5454099814070563</v>
      </c>
      <c r="AR388">
        <f t="shared" si="213"/>
        <v>6.5440186190050005</v>
      </c>
      <c r="AS388">
        <f t="shared" si="213"/>
        <v>6.5350500060574008</v>
      </c>
      <c r="AT388">
        <f t="shared" si="213"/>
        <v>6.5349458590646439</v>
      </c>
      <c r="AU388">
        <f t="shared" si="213"/>
        <v>6.5161905516542129</v>
      </c>
      <c r="AV388">
        <f t="shared" si="213"/>
        <v>6.5354268952600929</v>
      </c>
      <c r="AW388">
        <f t="shared" si="213"/>
        <v>6.5411719618353477</v>
      </c>
      <c r="AX388">
        <f t="shared" si="213"/>
        <v>6.5074975918264686</v>
      </c>
      <c r="AY388">
        <f t="shared" si="213"/>
        <v>6.5183510504576239</v>
      </c>
      <c r="AZ388">
        <f t="shared" si="213"/>
        <v>6.490746048354155</v>
      </c>
      <c r="BA388">
        <f t="shared" si="213"/>
        <v>6.4770214140835316</v>
      </c>
      <c r="BB388">
        <f t="shared" si="213"/>
        <v>6.4754370693275254</v>
      </c>
      <c r="BC388">
        <f t="shared" si="213"/>
        <v>6.4737610243054533</v>
      </c>
    </row>
    <row r="389" spans="1:55" x14ac:dyDescent="0.2">
      <c r="A389">
        <f>VLOOKUP(C389,SelectCntr!$A$2:$C$52,3,0)</f>
        <v>3</v>
      </c>
      <c r="B389" t="str">
        <f t="shared" si="212"/>
        <v>Mauritius</v>
      </c>
      <c r="C389">
        <f t="shared" si="212"/>
        <v>137</v>
      </c>
      <c r="D389" t="str">
        <f t="shared" si="212"/>
        <v>Mauritius</v>
      </c>
      <c r="F389" s="72" t="s">
        <v>604</v>
      </c>
      <c r="G389">
        <f t="shared" si="208"/>
        <v>7.6859141644689117</v>
      </c>
      <c r="H389">
        <f t="shared" si="213"/>
        <v>7.6327480867526551</v>
      </c>
      <c r="I389">
        <f t="shared" si="213"/>
        <v>7.8093944180760282</v>
      </c>
      <c r="J389">
        <f t="shared" si="213"/>
        <v>7.5489726912465844</v>
      </c>
      <c r="K389">
        <f t="shared" si="213"/>
        <v>7.8209125352166744</v>
      </c>
      <c r="L389">
        <f t="shared" si="213"/>
        <v>7.6399849419880939</v>
      </c>
      <c r="M389">
        <f t="shared" si="213"/>
        <v>7.7973076105980335</v>
      </c>
      <c r="N389">
        <f t="shared" si="213"/>
        <v>7.6933775011428924</v>
      </c>
      <c r="O389">
        <f t="shared" si="213"/>
        <v>7.7852114296561004</v>
      </c>
      <c r="P389">
        <f t="shared" si="213"/>
        <v>7.6647818608916438</v>
      </c>
      <c r="Q389">
        <f t="shared" si="213"/>
        <v>7.6946154397370385</v>
      </c>
      <c r="R389">
        <f t="shared" si="213"/>
        <v>7.8479634871094639</v>
      </c>
      <c r="S389">
        <f t="shared" si="213"/>
        <v>7.8292651402028008</v>
      </c>
      <c r="T389">
        <f t="shared" si="213"/>
        <v>7.7901340755544428</v>
      </c>
      <c r="U389">
        <f t="shared" si="213"/>
        <v>7.4982562198650946</v>
      </c>
      <c r="V389">
        <f t="shared" si="213"/>
        <v>7.8437749099444183</v>
      </c>
      <c r="W389">
        <f t="shared" si="213"/>
        <v>7.7838978277356778</v>
      </c>
      <c r="X389">
        <f t="shared" si="213"/>
        <v>7.7923960902717271</v>
      </c>
      <c r="Y389">
        <f t="shared" si="213"/>
        <v>7.8017717716422794</v>
      </c>
      <c r="Z389">
        <f t="shared" si="213"/>
        <v>7.5249443153366657</v>
      </c>
      <c r="AA389">
        <f t="shared" si="213"/>
        <v>7.6685233465175164</v>
      </c>
      <c r="AB389">
        <f t="shared" si="213"/>
        <v>7.8758556667516508</v>
      </c>
      <c r="AC389">
        <f t="shared" si="213"/>
        <v>7.7319027260358881</v>
      </c>
      <c r="AD389">
        <f t="shared" si="213"/>
        <v>7.7296206568694252</v>
      </c>
      <c r="AE389">
        <f t="shared" si="213"/>
        <v>7.8439096384705636</v>
      </c>
      <c r="AF389">
        <f t="shared" si="213"/>
        <v>7.9257463530983392</v>
      </c>
      <c r="AG389">
        <f t="shared" si="213"/>
        <v>7.9834321312513632</v>
      </c>
      <c r="AH389">
        <f t="shared" si="213"/>
        <v>7.9220452126906915</v>
      </c>
      <c r="AI389">
        <f t="shared" si="213"/>
        <v>7.9515506369773084</v>
      </c>
      <c r="AJ389">
        <f t="shared" si="213"/>
        <v>8.0626680827360726</v>
      </c>
      <c r="AK389">
        <f t="shared" si="213"/>
        <v>8.0693173273745202</v>
      </c>
      <c r="AL389">
        <f t="shared" si="213"/>
        <v>8.1287446391503444</v>
      </c>
      <c r="AM389">
        <f t="shared" si="213"/>
        <v>8.1002270642727314</v>
      </c>
      <c r="AN389">
        <f t="shared" si="213"/>
        <v>8.0367328894492935</v>
      </c>
      <c r="AO389">
        <f t="shared" si="213"/>
        <v>8.1639285747635491</v>
      </c>
      <c r="AP389">
        <f t="shared" si="213"/>
        <v>8.181070305529655</v>
      </c>
      <c r="AQ389">
        <f t="shared" si="213"/>
        <v>8.2858456244615528</v>
      </c>
      <c r="AR389">
        <f t="shared" si="213"/>
        <v>8.2744629125747391</v>
      </c>
      <c r="AS389">
        <f t="shared" si="213"/>
        <v>8.0418503338248968</v>
      </c>
      <c r="AT389">
        <f t="shared" si="213"/>
        <v>8.2705738464109775</v>
      </c>
      <c r="AU389">
        <f t="shared" si="213"/>
        <v>8.4154997788348478</v>
      </c>
      <c r="AV389">
        <f t="shared" si="213"/>
        <v>8.2721529169549441</v>
      </c>
      <c r="AW389">
        <f t="shared" si="213"/>
        <v>8.3620223192385392</v>
      </c>
      <c r="AX389">
        <f t="shared" si="213"/>
        <v>8.4771855973247678</v>
      </c>
      <c r="AY389">
        <f t="shared" si="213"/>
        <v>8.4417444607074685</v>
      </c>
      <c r="AZ389">
        <f t="shared" si="213"/>
        <v>8.4518484194198482</v>
      </c>
      <c r="BA389">
        <f t="shared" si="213"/>
        <v>8.4159416228803874</v>
      </c>
      <c r="BB389">
        <f t="shared" si="213"/>
        <v>8.4997078770752186</v>
      </c>
      <c r="BC389">
        <f t="shared" si="213"/>
        <v>8.5418623890983358</v>
      </c>
    </row>
    <row r="390" spans="1:55" x14ac:dyDescent="0.2">
      <c r="A390">
        <f>VLOOKUP(C390,SelectCntr!$A$2:$C$52,3,0)</f>
        <v>3</v>
      </c>
      <c r="B390" t="str">
        <f t="shared" si="212"/>
        <v>Mozambique</v>
      </c>
      <c r="C390">
        <f t="shared" si="212"/>
        <v>144</v>
      </c>
      <c r="D390" t="str">
        <f t="shared" si="212"/>
        <v>Mozambique</v>
      </c>
      <c r="F390" s="72" t="s">
        <v>604</v>
      </c>
      <c r="G390">
        <f t="shared" si="208"/>
        <v>5.6282156919595172</v>
      </c>
      <c r="H390">
        <f t="shared" si="213"/>
        <v>5.6434207021053364</v>
      </c>
      <c r="I390">
        <f t="shared" si="213"/>
        <v>5.6412315546062182</v>
      </c>
      <c r="J390">
        <f t="shared" si="213"/>
        <v>5.6770850565112143</v>
      </c>
      <c r="K390">
        <f t="shared" si="213"/>
        <v>5.6319973417377618</v>
      </c>
      <c r="L390">
        <f t="shared" si="213"/>
        <v>5.6340717361028263</v>
      </c>
      <c r="M390">
        <f t="shared" si="213"/>
        <v>5.6603342892733401</v>
      </c>
      <c r="N390">
        <f t="shared" si="213"/>
        <v>5.7334489536342756</v>
      </c>
      <c r="O390">
        <f t="shared" si="213"/>
        <v>5.7150635714749258</v>
      </c>
      <c r="P390">
        <f t="shared" si="213"/>
        <v>5.7434902758329258</v>
      </c>
      <c r="Q390">
        <f t="shared" si="213"/>
        <v>5.7585200824556093</v>
      </c>
      <c r="R390">
        <f t="shared" si="213"/>
        <v>5.775294754380452</v>
      </c>
      <c r="S390">
        <f t="shared" si="213"/>
        <v>5.7971513628534828</v>
      </c>
      <c r="T390">
        <f t="shared" si="213"/>
        <v>5.7444026904402925</v>
      </c>
      <c r="U390">
        <f t="shared" si="213"/>
        <v>5.6461095354238973</v>
      </c>
      <c r="V390">
        <f t="shared" si="213"/>
        <v>5.563468729482473</v>
      </c>
      <c r="W390">
        <f t="shared" si="213"/>
        <v>5.5147106784585631</v>
      </c>
      <c r="X390">
        <f t="shared" si="213"/>
        <v>5.4721710933592913</v>
      </c>
      <c r="Y390">
        <f t="shared" si="213"/>
        <v>5.4485361778755212</v>
      </c>
      <c r="Z390">
        <f t="shared" si="213"/>
        <v>5.463703444959509</v>
      </c>
      <c r="AA390">
        <f t="shared" si="213"/>
        <v>5.4544985668705177</v>
      </c>
      <c r="AB390">
        <f t="shared" si="213"/>
        <v>5.397637315002072</v>
      </c>
      <c r="AC390">
        <f t="shared" si="213"/>
        <v>5.3224366257875362</v>
      </c>
      <c r="AD390">
        <f t="shared" si="213"/>
        <v>5.2884302091868465</v>
      </c>
      <c r="AE390">
        <f t="shared" si="213"/>
        <v>5.278552502721233</v>
      </c>
      <c r="AF390">
        <f t="shared" si="213"/>
        <v>5.3069251514051841</v>
      </c>
      <c r="AG390">
        <f t="shared" si="213"/>
        <v>5.308602616050532</v>
      </c>
      <c r="AH390">
        <f t="shared" si="213"/>
        <v>5.3274023912459043</v>
      </c>
      <c r="AI390">
        <f t="shared" si="213"/>
        <v>5.3638872352647393</v>
      </c>
      <c r="AJ390">
        <f t="shared" si="213"/>
        <v>5.4070357437446921</v>
      </c>
      <c r="AK390">
        <f t="shared" si="213"/>
        <v>5.2717764847522925</v>
      </c>
      <c r="AL390">
        <f t="shared" si="213"/>
        <v>5.1082523402987317</v>
      </c>
      <c r="AM390">
        <f t="shared" si="213"/>
        <v>5.1829051644528175</v>
      </c>
      <c r="AN390">
        <f t="shared" si="213"/>
        <v>5.127338088832933</v>
      </c>
      <c r="AO390">
        <f t="shared" si="213"/>
        <v>5.3969860989615732</v>
      </c>
      <c r="AP390">
        <f t="shared" si="213"/>
        <v>5.4731508973050955</v>
      </c>
      <c r="AQ390">
        <f t="shared" si="213"/>
        <v>5.5160118066499599</v>
      </c>
      <c r="AR390">
        <f t="shared" si="213"/>
        <v>5.5546643564979075</v>
      </c>
      <c r="AS390">
        <f t="shared" si="213"/>
        <v>5.5410662033909661</v>
      </c>
      <c r="AT390">
        <f t="shared" si="213"/>
        <v>5.4425287983710335</v>
      </c>
      <c r="AU390">
        <f t="shared" si="213"/>
        <v>5.4886294735469425</v>
      </c>
      <c r="AV390">
        <f t="shared" si="213"/>
        <v>5.4758319501667954</v>
      </c>
      <c r="AW390">
        <f t="shared" si="213"/>
        <v>5.4933335413758835</v>
      </c>
      <c r="AX390">
        <f t="shared" si="213"/>
        <v>5.5104287993920957</v>
      </c>
      <c r="AY390">
        <f t="shared" si="213"/>
        <v>5.5338279529445895</v>
      </c>
      <c r="AZ390">
        <f t="shared" si="213"/>
        <v>5.5453932172770024</v>
      </c>
      <c r="BA390">
        <f t="shared" si="213"/>
        <v>5.4556993780081484</v>
      </c>
      <c r="BB390">
        <f t="shared" si="213"/>
        <v>5.4808972762760213</v>
      </c>
      <c r="BC390">
        <f t="shared" si="213"/>
        <v>5.4599798367051191</v>
      </c>
    </row>
    <row r="391" spans="1:55" x14ac:dyDescent="0.2">
      <c r="A391">
        <f>VLOOKUP(C391,SelectCntr!$A$2:$C$52,3,0)</f>
        <v>3</v>
      </c>
      <c r="B391" t="str">
        <f t="shared" si="212"/>
        <v>Namibia</v>
      </c>
      <c r="C391">
        <f t="shared" si="212"/>
        <v>147</v>
      </c>
      <c r="D391" t="str">
        <f t="shared" si="212"/>
        <v>Namibia</v>
      </c>
      <c r="F391" s="72" t="s">
        <v>604</v>
      </c>
      <c r="G391">
        <f t="shared" si="208"/>
        <v>7.5505040164271078</v>
      </c>
      <c r="H391">
        <f t="shared" si="213"/>
        <v>7.401723989071515</v>
      </c>
      <c r="I391">
        <f t="shared" si="213"/>
        <v>7.6039590382742297</v>
      </c>
      <c r="J391">
        <f t="shared" si="213"/>
        <v>7.6008084716728748</v>
      </c>
      <c r="K391">
        <f t="shared" si="213"/>
        <v>7.5744580183105459</v>
      </c>
      <c r="L391">
        <f t="shared" si="213"/>
        <v>7.5091559132491987</v>
      </c>
      <c r="M391">
        <f t="shared" si="213"/>
        <v>7.6410901515525396</v>
      </c>
      <c r="N391">
        <f t="shared" si="213"/>
        <v>7.6822979217655147</v>
      </c>
      <c r="O391">
        <f t="shared" si="213"/>
        <v>7.654421054314958</v>
      </c>
      <c r="P391">
        <f t="shared" si="213"/>
        <v>7.7237864288151368</v>
      </c>
      <c r="Q391">
        <f t="shared" si="213"/>
        <v>7.7968679064645068</v>
      </c>
      <c r="R391">
        <f t="shared" si="213"/>
        <v>7.8907471288021327</v>
      </c>
      <c r="S391">
        <f t="shared" si="213"/>
        <v>7.9185909993416157</v>
      </c>
      <c r="T391">
        <f t="shared" si="213"/>
        <v>7.9335527068022325</v>
      </c>
      <c r="U391">
        <f t="shared" si="213"/>
        <v>7.5292023072380383</v>
      </c>
      <c r="V391">
        <f t="shared" si="213"/>
        <v>7.6266976794822723</v>
      </c>
      <c r="W391">
        <f t="shared" si="213"/>
        <v>7.5782170940624116</v>
      </c>
      <c r="X391">
        <f t="shared" si="213"/>
        <v>7.6665037503572036</v>
      </c>
      <c r="Y391">
        <f t="shared" si="213"/>
        <v>7.7063452962666421</v>
      </c>
      <c r="Z391">
        <f t="shared" si="213"/>
        <v>7.7681079886257072</v>
      </c>
      <c r="AA391">
        <f t="shared" si="213"/>
        <v>7.7925308555253974</v>
      </c>
      <c r="AB391">
        <f t="shared" si="213"/>
        <v>7.5366545328819656</v>
      </c>
      <c r="AC391">
        <f t="shared" si="213"/>
        <v>7.3810043344543406</v>
      </c>
      <c r="AD391">
        <f t="shared" si="213"/>
        <v>7.4024953144961287</v>
      </c>
      <c r="AE391">
        <f t="shared" si="213"/>
        <v>7.4587407650637507</v>
      </c>
      <c r="AF391">
        <f t="shared" si="213"/>
        <v>7.4687535694669753</v>
      </c>
      <c r="AG391">
        <f t="shared" si="213"/>
        <v>7.5063797868315154</v>
      </c>
      <c r="AH391">
        <f t="shared" si="213"/>
        <v>7.4752864362754892</v>
      </c>
      <c r="AI391">
        <f t="shared" si="213"/>
        <v>7.5130090470182225</v>
      </c>
      <c r="AJ391">
        <f t="shared" si="213"/>
        <v>7.4319622053151173</v>
      </c>
      <c r="AK391">
        <f t="shared" si="213"/>
        <v>7.4737866673612068</v>
      </c>
      <c r="AL391">
        <f t="shared" si="213"/>
        <v>7.4540900602113123</v>
      </c>
      <c r="AM391">
        <f t="shared" si="213"/>
        <v>7.4631866907235205</v>
      </c>
      <c r="AN391">
        <f t="shared" si="213"/>
        <v>7.5142383415983698</v>
      </c>
      <c r="AO391">
        <f t="shared" si="213"/>
        <v>7.4691789555112189</v>
      </c>
      <c r="AP391">
        <f t="shared" si="213"/>
        <v>7.5510280908139675</v>
      </c>
      <c r="AQ391">
        <f t="shared" si="213"/>
        <v>7.1108511096761129</v>
      </c>
      <c r="AR391">
        <f t="shared" si="213"/>
        <v>7.4066832449852864</v>
      </c>
      <c r="AS391">
        <f t="shared" si="213"/>
        <v>7.3758947726126713</v>
      </c>
      <c r="AT391">
        <f t="shared" si="213"/>
        <v>7.3304932730729133</v>
      </c>
      <c r="AU391">
        <f t="shared" si="213"/>
        <v>7.3480528264404406</v>
      </c>
      <c r="AV391">
        <f t="shared" si="213"/>
        <v>7.3251877078829235</v>
      </c>
      <c r="AW391">
        <f t="shared" si="213"/>
        <v>7.3694277315231353</v>
      </c>
      <c r="AX391">
        <f t="shared" ref="H391:BC397" si="214">IF(ISERROR(LN(AX270)),0,LN(AX270))</f>
        <v>7.4339608462721323</v>
      </c>
      <c r="AY391">
        <f t="shared" si="214"/>
        <v>7.5258196534177264</v>
      </c>
      <c r="AZ391">
        <f t="shared" si="214"/>
        <v>7.4910069366828687</v>
      </c>
      <c r="BA391">
        <f t="shared" si="214"/>
        <v>7.493188749943501</v>
      </c>
      <c r="BB391">
        <f t="shared" si="214"/>
        <v>7.353524384877991</v>
      </c>
      <c r="BC391">
        <f t="shared" si="214"/>
        <v>7.3415034170967512</v>
      </c>
    </row>
    <row r="392" spans="1:55" x14ac:dyDescent="0.2">
      <c r="A392">
        <f>VLOOKUP(C392,SelectCntr!$A$2:$C$52,3,0)</f>
        <v>1</v>
      </c>
      <c r="B392" t="str">
        <f t="shared" si="212"/>
        <v>Niger</v>
      </c>
      <c r="C392">
        <f t="shared" si="212"/>
        <v>158</v>
      </c>
      <c r="D392" t="str">
        <f t="shared" si="212"/>
        <v>Niger</v>
      </c>
      <c r="F392" s="72" t="s">
        <v>604</v>
      </c>
      <c r="G392">
        <f t="shared" si="208"/>
        <v>6.3817231827305747</v>
      </c>
      <c r="H392">
        <f t="shared" si="214"/>
        <v>6.4738798935632831</v>
      </c>
      <c r="I392">
        <f t="shared" si="214"/>
        <v>6.4931428481398124</v>
      </c>
      <c r="J392">
        <f t="shared" si="214"/>
        <v>6.4638590660653872</v>
      </c>
      <c r="K392">
        <f t="shared" si="214"/>
        <v>6.4402134684427574</v>
      </c>
      <c r="L392">
        <f t="shared" si="214"/>
        <v>6.4720812883688383</v>
      </c>
      <c r="M392">
        <f t="shared" si="214"/>
        <v>6.5291544588626946</v>
      </c>
      <c r="N392">
        <f t="shared" si="214"/>
        <v>6.4308812438559011</v>
      </c>
      <c r="O392">
        <f t="shared" si="214"/>
        <v>6.4849690035207317</v>
      </c>
      <c r="P392">
        <f t="shared" si="214"/>
        <v>6.412791587716721</v>
      </c>
      <c r="Q392">
        <f t="shared" si="214"/>
        <v>6.3964607675130454</v>
      </c>
      <c r="R392">
        <f t="shared" si="214"/>
        <v>6.3584692903817466</v>
      </c>
      <c r="S392">
        <f t="shared" si="214"/>
        <v>6.047014019987758</v>
      </c>
      <c r="T392">
        <f t="shared" si="214"/>
        <v>6.1694482891099893</v>
      </c>
      <c r="U392">
        <f t="shared" si="214"/>
        <v>6.0965114583876732</v>
      </c>
      <c r="V392">
        <f t="shared" si="214"/>
        <v>6.21819439278819</v>
      </c>
      <c r="W392">
        <f t="shared" si="214"/>
        <v>6.354962477588284</v>
      </c>
      <c r="X392">
        <f t="shared" si="214"/>
        <v>6.3601546712069519</v>
      </c>
      <c r="Y392">
        <f t="shared" si="214"/>
        <v>6.3385703289973456</v>
      </c>
      <c r="Z392">
        <f t="shared" si="214"/>
        <v>6.3847938609073944</v>
      </c>
      <c r="AA392">
        <f t="shared" si="214"/>
        <v>6.3460164055615111</v>
      </c>
      <c r="AB392">
        <f t="shared" si="214"/>
        <v>6.3249107541858756</v>
      </c>
      <c r="AC392">
        <f t="shared" si="214"/>
        <v>6.3022688030691336</v>
      </c>
      <c r="AD392">
        <f t="shared" si="214"/>
        <v>6.0449445832462887</v>
      </c>
      <c r="AE392">
        <f t="shared" si="214"/>
        <v>6.0462045491838587</v>
      </c>
      <c r="AF392">
        <f t="shared" si="214"/>
        <v>6.1234448306681601</v>
      </c>
      <c r="AG392">
        <f t="shared" si="214"/>
        <v>6.0216937475323338</v>
      </c>
      <c r="AH392">
        <f t="shared" si="214"/>
        <v>6.2239227348745265</v>
      </c>
      <c r="AI392">
        <f t="shared" si="214"/>
        <v>6.155197622367135</v>
      </c>
      <c r="AJ392">
        <f t="shared" si="214"/>
        <v>6.1766598819325704</v>
      </c>
      <c r="AK392">
        <f t="shared" si="214"/>
        <v>6.2420534169310518</v>
      </c>
      <c r="AL392">
        <f t="shared" si="214"/>
        <v>6.2452559388081648</v>
      </c>
      <c r="AM392">
        <f t="shared" si="214"/>
        <v>6.1254900362693609</v>
      </c>
      <c r="AN392">
        <f t="shared" si="214"/>
        <v>6.2797492485932933</v>
      </c>
      <c r="AO392">
        <f t="shared" si="214"/>
        <v>6.1414010708538251</v>
      </c>
      <c r="AP392">
        <f t="shared" si="214"/>
        <v>6.3045702670425232</v>
      </c>
      <c r="AQ392">
        <f t="shared" si="214"/>
        <v>6.1536633023169225</v>
      </c>
      <c r="AR392">
        <f t="shared" si="214"/>
        <v>6.4406534231285786</v>
      </c>
      <c r="AS392">
        <f t="shared" si="214"/>
        <v>6.3397724166708</v>
      </c>
      <c r="AT392">
        <f t="shared" si="214"/>
        <v>6.2916127608028294</v>
      </c>
      <c r="AU392">
        <f t="shared" si="214"/>
        <v>6.4293000352465972</v>
      </c>
      <c r="AV392">
        <f t="shared" si="214"/>
        <v>6.4693217260384142</v>
      </c>
      <c r="AW392">
        <f t="shared" si="214"/>
        <v>6.4868273194625354</v>
      </c>
      <c r="AX392">
        <f t="shared" si="214"/>
        <v>6.3686928733821233</v>
      </c>
      <c r="AY392">
        <f t="shared" si="214"/>
        <v>6.4826521728827879</v>
      </c>
      <c r="AZ392">
        <f t="shared" si="214"/>
        <v>6.5207617562005584</v>
      </c>
      <c r="BA392">
        <f t="shared" si="214"/>
        <v>6.5551952086179837</v>
      </c>
      <c r="BB392">
        <f t="shared" si="214"/>
        <v>6.6897562176499106</v>
      </c>
      <c r="BC392">
        <f t="shared" si="214"/>
        <v>6.6005387705293197</v>
      </c>
    </row>
    <row r="393" spans="1:55" x14ac:dyDescent="0.2">
      <c r="A393">
        <f>VLOOKUP(C393,SelectCntr!$A$2:$C$52,3,0)</f>
        <v>1</v>
      </c>
      <c r="B393" t="str">
        <f t="shared" si="212"/>
        <v>Nigeria</v>
      </c>
      <c r="C393">
        <f t="shared" si="212"/>
        <v>159</v>
      </c>
      <c r="D393" t="str">
        <f t="shared" si="212"/>
        <v>Nigeria</v>
      </c>
      <c r="F393" s="72" t="s">
        <v>604</v>
      </c>
      <c r="G393">
        <f t="shared" si="208"/>
        <v>6.5369673842244023</v>
      </c>
      <c r="H393">
        <f t="shared" si="214"/>
        <v>6.5592875761506431</v>
      </c>
      <c r="I393">
        <f t="shared" si="214"/>
        <v>6.5929747029523877</v>
      </c>
      <c r="J393">
        <f t="shared" si="214"/>
        <v>6.6102060695713574</v>
      </c>
      <c r="K393">
        <f t="shared" si="214"/>
        <v>6.6390746195591381</v>
      </c>
      <c r="L393">
        <f t="shared" si="214"/>
        <v>6.5968754496423241</v>
      </c>
      <c r="M393">
        <f t="shared" si="214"/>
        <v>6.6235162927812317</v>
      </c>
      <c r="N393">
        <f t="shared" si="214"/>
        <v>6.6239936939245254</v>
      </c>
      <c r="O393">
        <f t="shared" si="214"/>
        <v>6.7155673178724937</v>
      </c>
      <c r="P393">
        <f t="shared" si="214"/>
        <v>6.7857803054306141</v>
      </c>
      <c r="Q393">
        <f t="shared" si="214"/>
        <v>6.6831131722342265</v>
      </c>
      <c r="R393">
        <f t="shared" si="214"/>
        <v>6.5561791306584114</v>
      </c>
      <c r="S393">
        <f t="shared" si="214"/>
        <v>6.6033803905104929</v>
      </c>
      <c r="T393">
        <f t="shared" si="214"/>
        <v>6.7007031511584296</v>
      </c>
      <c r="U393">
        <f t="shared" si="214"/>
        <v>6.6738817956164773</v>
      </c>
      <c r="V393">
        <f t="shared" si="214"/>
        <v>6.614726398554545</v>
      </c>
      <c r="W393">
        <f t="shared" si="214"/>
        <v>6.6000760378964074</v>
      </c>
      <c r="X393">
        <f t="shared" si="214"/>
        <v>6.5780942434194261</v>
      </c>
      <c r="Y393">
        <f t="shared" si="214"/>
        <v>6.6031507516749377</v>
      </c>
      <c r="Z393">
        <f t="shared" si="214"/>
        <v>6.6590610383759117</v>
      </c>
      <c r="AA393">
        <f t="shared" si="214"/>
        <v>6.6529800961616994</v>
      </c>
      <c r="AB393">
        <f t="shared" si="214"/>
        <v>6.6778486045658614</v>
      </c>
      <c r="AC393">
        <f t="shared" si="214"/>
        <v>6.6934026169052379</v>
      </c>
      <c r="AD393">
        <f t="shared" si="214"/>
        <v>6.7453064799472466</v>
      </c>
      <c r="AE393">
        <f t="shared" si="214"/>
        <v>6.8203002082744471</v>
      </c>
      <c r="AF393">
        <f t="shared" si="214"/>
        <v>6.8767023233639035</v>
      </c>
      <c r="AG393">
        <f t="shared" si="214"/>
        <v>6.8986782054557354</v>
      </c>
      <c r="AH393">
        <f t="shared" si="214"/>
        <v>7.040149992366949</v>
      </c>
      <c r="AI393">
        <f t="shared" si="214"/>
        <v>7.1299547336713056</v>
      </c>
      <c r="AJ393">
        <f t="shared" si="214"/>
        <v>7.1973231519873213</v>
      </c>
      <c r="AK393">
        <f t="shared" si="214"/>
        <v>7.3244658627727457</v>
      </c>
      <c r="AL393">
        <f t="shared" si="214"/>
        <v>7.4002337461689853</v>
      </c>
      <c r="AM393">
        <f t="shared" si="214"/>
        <v>7.4603472822503143</v>
      </c>
      <c r="AN393">
        <f t="shared" si="214"/>
        <v>7.4949931029733277</v>
      </c>
      <c r="AO393">
        <f t="shared" si="214"/>
        <v>7.5263073052699827</v>
      </c>
      <c r="AP393">
        <f t="shared" si="214"/>
        <v>7.5682046240540082</v>
      </c>
      <c r="AQ393">
        <f t="shared" si="214"/>
        <v>7.6095913880863773</v>
      </c>
      <c r="AR393">
        <f t="shared" si="214"/>
        <v>7.6661093648181788</v>
      </c>
      <c r="AS393">
        <f t="shared" si="214"/>
        <v>7.7089417925579031</v>
      </c>
      <c r="AT393">
        <f t="shared" si="214"/>
        <v>7.7159548825243656</v>
      </c>
      <c r="AU393">
        <f t="shared" si="214"/>
        <v>7.7171870445814186</v>
      </c>
      <c r="AV393">
        <f t="shared" si="214"/>
        <v>7.7652321910371729</v>
      </c>
      <c r="AW393">
        <f t="shared" si="214"/>
        <v>7.8246279831792585</v>
      </c>
      <c r="AX393">
        <f t="shared" si="214"/>
        <v>7.8895066389374788</v>
      </c>
      <c r="AY393">
        <f t="shared" si="214"/>
        <v>7.9338104665632825</v>
      </c>
      <c r="AZ393">
        <f t="shared" si="214"/>
        <v>7.9869565005213454</v>
      </c>
      <c r="BA393">
        <f t="shared" si="214"/>
        <v>7.9122582331575746</v>
      </c>
      <c r="BB393">
        <f t="shared" si="214"/>
        <v>7.9813505702335732</v>
      </c>
      <c r="BC393">
        <f t="shared" si="214"/>
        <v>7.8415152962799821</v>
      </c>
    </row>
    <row r="394" spans="1:55" x14ac:dyDescent="0.2">
      <c r="A394">
        <f>VLOOKUP(C394,SelectCntr!$A$2:$C$52,3,0)</f>
        <v>1</v>
      </c>
      <c r="B394" t="str">
        <f t="shared" si="212"/>
        <v>Guinea-Bissau</v>
      </c>
      <c r="C394">
        <f t="shared" si="212"/>
        <v>175</v>
      </c>
      <c r="D394" t="str">
        <f t="shared" si="212"/>
        <v>Guinea-Bissau</v>
      </c>
      <c r="F394" s="72" t="s">
        <v>604</v>
      </c>
      <c r="G394">
        <f t="shared" si="208"/>
        <v>6.0773723742339163</v>
      </c>
      <c r="H394">
        <f t="shared" si="214"/>
        <v>6.0895596051861878</v>
      </c>
      <c r="I394">
        <f t="shared" si="214"/>
        <v>6.068438353685508</v>
      </c>
      <c r="J394">
        <f t="shared" si="214"/>
        <v>6.0486683448699461</v>
      </c>
      <c r="K394">
        <f t="shared" si="214"/>
        <v>5.9709978653843621</v>
      </c>
      <c r="L394">
        <f t="shared" si="214"/>
        <v>5.9228280491536589</v>
      </c>
      <c r="M394">
        <f t="shared" si="214"/>
        <v>5.9052750512158214</v>
      </c>
      <c r="N394">
        <f t="shared" si="214"/>
        <v>5.9065651326365201</v>
      </c>
      <c r="O394">
        <f t="shared" si="214"/>
        <v>5.8560675760880203</v>
      </c>
      <c r="P394">
        <f t="shared" si="214"/>
        <v>5.8669432214914607</v>
      </c>
      <c r="Q394">
        <f t="shared" si="214"/>
        <v>5.7817986364829332</v>
      </c>
      <c r="R394">
        <f t="shared" si="214"/>
        <v>5.837650586516185</v>
      </c>
      <c r="S394">
        <f t="shared" si="214"/>
        <v>5.8037500059118043</v>
      </c>
      <c r="T394">
        <f t="shared" si="214"/>
        <v>5.8322440910852036</v>
      </c>
      <c r="U394">
        <f t="shared" si="214"/>
        <v>5.9271391319914626</v>
      </c>
      <c r="V394">
        <f t="shared" si="214"/>
        <v>5.9975839378300746</v>
      </c>
      <c r="W394">
        <f t="shared" si="214"/>
        <v>5.9091425832381104</v>
      </c>
      <c r="X394">
        <f t="shared" si="214"/>
        <v>5.8327084538102163</v>
      </c>
      <c r="Y394">
        <f t="shared" si="214"/>
        <v>5.8427409927385829</v>
      </c>
      <c r="Z394">
        <f t="shared" si="214"/>
        <v>5.8481474171033208</v>
      </c>
      <c r="AA394">
        <f t="shared" si="214"/>
        <v>5.9194313442081503</v>
      </c>
      <c r="AB394">
        <f t="shared" si="214"/>
        <v>6.0016953666733182</v>
      </c>
      <c r="AC394">
        <f t="shared" si="214"/>
        <v>5.906009114724057</v>
      </c>
      <c r="AD394">
        <f t="shared" si="214"/>
        <v>6.0377854016619938</v>
      </c>
      <c r="AE394">
        <f t="shared" si="214"/>
        <v>6.0225674380592729</v>
      </c>
      <c r="AF394">
        <f t="shared" si="214"/>
        <v>6.0723953705139184</v>
      </c>
      <c r="AG394">
        <f t="shared" si="214"/>
        <v>6.0487043006650341</v>
      </c>
      <c r="AH394">
        <f t="shared" si="214"/>
        <v>6.015157182002584</v>
      </c>
      <c r="AI394">
        <f t="shared" si="214"/>
        <v>6.0868500252821329</v>
      </c>
      <c r="AJ394">
        <f t="shared" si="214"/>
        <v>6.1096485543040453</v>
      </c>
      <c r="AK394">
        <f t="shared" si="214"/>
        <v>6.0614298138824108</v>
      </c>
      <c r="AL394">
        <f t="shared" si="214"/>
        <v>6.0987501427072308</v>
      </c>
      <c r="AM394">
        <f t="shared" si="214"/>
        <v>6.1325911427334159</v>
      </c>
      <c r="AN394">
        <f t="shared" si="214"/>
        <v>6.0982490484168252</v>
      </c>
      <c r="AO394">
        <f t="shared" si="214"/>
        <v>6.1254543387499796</v>
      </c>
      <c r="AP394">
        <f t="shared" si="214"/>
        <v>6.1406374203998579</v>
      </c>
      <c r="AQ394">
        <f t="shared" si="214"/>
        <v>6.1958620556011361</v>
      </c>
      <c r="AR394">
        <f t="shared" si="214"/>
        <v>6.2271033903017265</v>
      </c>
      <c r="AS394">
        <f t="shared" si="214"/>
        <v>6.2691749897784756</v>
      </c>
      <c r="AT394">
        <f t="shared" si="214"/>
        <v>6.2936367174209416</v>
      </c>
      <c r="AU394">
        <f t="shared" si="214"/>
        <v>6.3089698093368991</v>
      </c>
      <c r="AV394">
        <f t="shared" si="214"/>
        <v>6.3084672259592018</v>
      </c>
      <c r="AW394">
        <f t="shared" si="214"/>
        <v>6.2932184417201507</v>
      </c>
      <c r="AX394">
        <f t="shared" si="214"/>
        <v>6.3536080876206045</v>
      </c>
      <c r="AY394">
        <f t="shared" si="214"/>
        <v>6.3626724627008775</v>
      </c>
      <c r="AZ394">
        <f t="shared" si="214"/>
        <v>6.3897526618661464</v>
      </c>
      <c r="BA394">
        <f t="shared" si="214"/>
        <v>6.380475747248135</v>
      </c>
      <c r="BB394">
        <f t="shared" si="214"/>
        <v>6.3683099807551828</v>
      </c>
      <c r="BC394">
        <f t="shared" si="214"/>
        <v>6.3005105274228947</v>
      </c>
    </row>
    <row r="395" spans="1:55" x14ac:dyDescent="0.2">
      <c r="A395">
        <f>VLOOKUP(C395,SelectCntr!$A$2:$C$52,3,0)</f>
        <v>2</v>
      </c>
      <c r="B395" t="str">
        <f t="shared" si="212"/>
        <v>Eritrea</v>
      </c>
      <c r="C395">
        <f t="shared" si="212"/>
        <v>178</v>
      </c>
      <c r="D395" t="str">
        <f t="shared" si="212"/>
        <v>Eritrea</v>
      </c>
      <c r="F395" s="72" t="s">
        <v>604</v>
      </c>
      <c r="G395">
        <f t="shared" si="208"/>
        <v>0</v>
      </c>
      <c r="H395">
        <f t="shared" si="214"/>
        <v>0</v>
      </c>
      <c r="I395">
        <f t="shared" si="214"/>
        <v>0</v>
      </c>
      <c r="J395">
        <f t="shared" si="214"/>
        <v>0</v>
      </c>
      <c r="K395">
        <f t="shared" si="214"/>
        <v>0</v>
      </c>
      <c r="L395">
        <f t="shared" si="214"/>
        <v>0</v>
      </c>
      <c r="M395">
        <f t="shared" si="214"/>
        <v>0</v>
      </c>
      <c r="N395">
        <f t="shared" si="214"/>
        <v>0</v>
      </c>
      <c r="O395">
        <f t="shared" si="214"/>
        <v>0</v>
      </c>
      <c r="P395">
        <f t="shared" si="214"/>
        <v>0</v>
      </c>
      <c r="Q395">
        <f t="shared" si="214"/>
        <v>0</v>
      </c>
      <c r="R395">
        <f t="shared" si="214"/>
        <v>0</v>
      </c>
      <c r="S395">
        <f t="shared" si="214"/>
        <v>0</v>
      </c>
      <c r="T395">
        <f t="shared" si="214"/>
        <v>0</v>
      </c>
      <c r="U395">
        <f t="shared" si="214"/>
        <v>0</v>
      </c>
      <c r="V395">
        <f t="shared" si="214"/>
        <v>0</v>
      </c>
      <c r="W395">
        <f t="shared" si="214"/>
        <v>0</v>
      </c>
      <c r="X395">
        <f t="shared" si="214"/>
        <v>0</v>
      </c>
      <c r="Y395">
        <f t="shared" si="214"/>
        <v>0</v>
      </c>
      <c r="Z395">
        <f t="shared" si="214"/>
        <v>0</v>
      </c>
      <c r="AA395">
        <f t="shared" si="214"/>
        <v>0</v>
      </c>
      <c r="AB395">
        <f t="shared" si="214"/>
        <v>0</v>
      </c>
      <c r="AC395">
        <f t="shared" si="214"/>
        <v>0</v>
      </c>
      <c r="AD395">
        <f t="shared" si="214"/>
        <v>0</v>
      </c>
      <c r="AE395">
        <f t="shared" si="214"/>
        <v>0</v>
      </c>
      <c r="AF395">
        <f t="shared" si="214"/>
        <v>0</v>
      </c>
      <c r="AG395">
        <f t="shared" si="214"/>
        <v>0</v>
      </c>
      <c r="AH395">
        <f t="shared" si="214"/>
        <v>0</v>
      </c>
      <c r="AI395">
        <f t="shared" si="214"/>
        <v>0</v>
      </c>
      <c r="AJ395">
        <f t="shared" si="214"/>
        <v>0</v>
      </c>
      <c r="AK395">
        <f t="shared" si="214"/>
        <v>0</v>
      </c>
      <c r="AL395">
        <f t="shared" si="214"/>
        <v>0</v>
      </c>
      <c r="AM395">
        <f t="shared" si="214"/>
        <v>4.9725974968412165</v>
      </c>
      <c r="AN395">
        <f t="shared" si="214"/>
        <v>5.2719864700279411</v>
      </c>
      <c r="AO395">
        <f t="shared" si="214"/>
        <v>5.1908735535847619</v>
      </c>
      <c r="AP395">
        <f t="shared" si="214"/>
        <v>5.132607075559279</v>
      </c>
      <c r="AQ395">
        <f t="shared" si="214"/>
        <v>5.1210410468722243</v>
      </c>
      <c r="AR395">
        <f t="shared" si="214"/>
        <v>5.4617675010367712</v>
      </c>
      <c r="AS395">
        <f t="shared" si="214"/>
        <v>5.3135624719063239</v>
      </c>
      <c r="AT395">
        <f t="shared" si="214"/>
        <v>5.0898025304420411</v>
      </c>
      <c r="AU395">
        <f t="shared" si="214"/>
        <v>5.1502470807800407</v>
      </c>
      <c r="AV395">
        <f t="shared" si="214"/>
        <v>4.905063471003972</v>
      </c>
      <c r="AW395">
        <f t="shared" si="214"/>
        <v>4.9990783849254479</v>
      </c>
      <c r="AX395">
        <f t="shared" si="214"/>
        <v>4.9817531701783535</v>
      </c>
      <c r="AY395">
        <f t="shared" si="214"/>
        <v>5.160039551262491</v>
      </c>
      <c r="AZ395">
        <f t="shared" si="214"/>
        <v>5.1255698321883552</v>
      </c>
      <c r="BA395">
        <f t="shared" si="214"/>
        <v>5.1956148679969756</v>
      </c>
      <c r="BB395">
        <f t="shared" si="214"/>
        <v>4.7862162866336266</v>
      </c>
      <c r="BC395">
        <f t="shared" si="214"/>
        <v>4.9786207380208571</v>
      </c>
    </row>
    <row r="396" spans="1:55" x14ac:dyDescent="0.2">
      <c r="A396">
        <f>VLOOKUP(C396,SelectCntr!$A$2:$C$52,3,0)</f>
        <v>3</v>
      </c>
      <c r="B396" t="str">
        <f t="shared" si="212"/>
        <v>Zimbabwe</v>
      </c>
      <c r="C396">
        <f t="shared" si="212"/>
        <v>181</v>
      </c>
      <c r="D396" t="str">
        <f t="shared" si="212"/>
        <v>Zimbabwe</v>
      </c>
      <c r="F396" s="72" t="s">
        <v>604</v>
      </c>
      <c r="G396">
        <f t="shared" si="208"/>
        <v>6.3118679269788958</v>
      </c>
      <c r="H396">
        <f t="shared" si="214"/>
        <v>6.3432079048647463</v>
      </c>
      <c r="I396">
        <f t="shared" si="214"/>
        <v>6.2515441060626005</v>
      </c>
      <c r="J396">
        <f t="shared" si="214"/>
        <v>6.3690847773001815</v>
      </c>
      <c r="K396">
        <f t="shared" si="214"/>
        <v>6.3009670711675962</v>
      </c>
      <c r="L396">
        <f t="shared" si="214"/>
        <v>6.3960121790692535</v>
      </c>
      <c r="M396">
        <f t="shared" si="214"/>
        <v>6.4093294833300956</v>
      </c>
      <c r="N396">
        <f t="shared" si="214"/>
        <v>6.2294210457659753</v>
      </c>
      <c r="O396">
        <f t="shared" si="214"/>
        <v>6.5409759993381824</v>
      </c>
      <c r="P396">
        <f t="shared" si="214"/>
        <v>6.3614453591507525</v>
      </c>
      <c r="Q396">
        <f t="shared" si="214"/>
        <v>6.5749252084075671</v>
      </c>
      <c r="R396">
        <f t="shared" si="214"/>
        <v>6.6792772598715775</v>
      </c>
      <c r="S396">
        <f t="shared" si="214"/>
        <v>6.483080653117689</v>
      </c>
      <c r="T396">
        <f t="shared" si="214"/>
        <v>6.6337568895365528</v>
      </c>
      <c r="U396">
        <f t="shared" si="214"/>
        <v>6.5623016995893488</v>
      </c>
      <c r="V396">
        <f t="shared" si="214"/>
        <v>6.6266979788087781</v>
      </c>
      <c r="W396">
        <f t="shared" si="214"/>
        <v>6.5802276425745836</v>
      </c>
      <c r="X396">
        <f t="shared" si="214"/>
        <v>6.5530672880424667</v>
      </c>
      <c r="Y396">
        <f t="shared" si="214"/>
        <v>6.4511224267101195</v>
      </c>
      <c r="Z396">
        <f t="shared" si="214"/>
        <v>6.4484623012666473</v>
      </c>
      <c r="AA396">
        <f t="shared" si="214"/>
        <v>6.5103194145128702</v>
      </c>
      <c r="AB396">
        <f t="shared" si="214"/>
        <v>6.400713822962282</v>
      </c>
      <c r="AC396">
        <f t="shared" si="214"/>
        <v>6.238753887424406</v>
      </c>
      <c r="AD396">
        <f t="shared" si="214"/>
        <v>6.3537620630269966</v>
      </c>
      <c r="AE396">
        <f t="shared" si="214"/>
        <v>6.5252892771208879</v>
      </c>
      <c r="AF396">
        <f t="shared" si="214"/>
        <v>6.4505726453724934</v>
      </c>
      <c r="AG396">
        <f t="shared" si="214"/>
        <v>6.2880237835293622</v>
      </c>
      <c r="AH396">
        <f t="shared" si="214"/>
        <v>6.4544852155158345</v>
      </c>
      <c r="AI396">
        <f t="shared" si="214"/>
        <v>6.3556862039124216</v>
      </c>
      <c r="AJ396">
        <f t="shared" si="214"/>
        <v>6.3103616389076871</v>
      </c>
      <c r="AK396">
        <f t="shared" si="214"/>
        <v>6.2855106481372554</v>
      </c>
      <c r="AL396">
        <f t="shared" si="214"/>
        <v>5.942357483824769</v>
      </c>
      <c r="AM396">
        <f t="shared" si="214"/>
        <v>6.2099128997639106</v>
      </c>
      <c r="AN396">
        <f t="shared" si="214"/>
        <v>6.2566393710219872</v>
      </c>
      <c r="AO396">
        <f t="shared" si="214"/>
        <v>6.0362623471029666</v>
      </c>
      <c r="AP396">
        <f t="shared" si="214"/>
        <v>6.3123623031898202</v>
      </c>
      <c r="AQ396">
        <f t="shared" si="214"/>
        <v>6.3401060955981503</v>
      </c>
      <c r="AR396">
        <f t="shared" si="214"/>
        <v>6.323296768255819</v>
      </c>
      <c r="AS396">
        <f t="shared" si="214"/>
        <v>6.3227976861104294</v>
      </c>
      <c r="AT396">
        <f t="shared" si="214"/>
        <v>6.4552894646264383</v>
      </c>
      <c r="AU396">
        <f t="shared" si="214"/>
        <v>6.4008045630392187</v>
      </c>
      <c r="AV396">
        <f t="shared" si="214"/>
        <v>6.2057676615501274</v>
      </c>
      <c r="AW396">
        <f t="shared" si="214"/>
        <v>6.2223065624328555</v>
      </c>
      <c r="AX396">
        <f t="shared" si="214"/>
        <v>6.2850104039142387</v>
      </c>
      <c r="AY396">
        <f t="shared" si="214"/>
        <v>6.1337361756537501</v>
      </c>
      <c r="AZ396">
        <f t="shared" si="214"/>
        <v>6.1890741882843017</v>
      </c>
      <c r="BA396">
        <f t="shared" si="214"/>
        <v>6.2088327105492978</v>
      </c>
      <c r="BB396">
        <f t="shared" si="214"/>
        <v>6.1938427254366175</v>
      </c>
      <c r="BC396">
        <f t="shared" si="214"/>
        <v>6.1977476333978911</v>
      </c>
    </row>
    <row r="397" spans="1:55" x14ac:dyDescent="0.2">
      <c r="A397">
        <f>VLOOKUP(C397,SelectCntr!$A$2:$C$52,3,0)</f>
        <v>2</v>
      </c>
      <c r="B397" t="str">
        <f t="shared" si="212"/>
        <v>Réunion</v>
      </c>
      <c r="C397">
        <f t="shared" si="212"/>
        <v>182</v>
      </c>
      <c r="D397" t="str">
        <f t="shared" si="212"/>
        <v>Réunion</v>
      </c>
      <c r="F397" s="72" t="s">
        <v>604</v>
      </c>
      <c r="G397">
        <f t="shared" si="208"/>
        <v>7.8181182723965463</v>
      </c>
      <c r="H397">
        <f t="shared" si="214"/>
        <v>7.5465663326673926</v>
      </c>
      <c r="I397">
        <f t="shared" si="214"/>
        <v>7.6373608950931695</v>
      </c>
      <c r="J397">
        <f t="shared" si="214"/>
        <v>7.5677646655913513</v>
      </c>
      <c r="K397">
        <f t="shared" si="214"/>
        <v>7.7274995664798185</v>
      </c>
      <c r="L397">
        <f t="shared" si="214"/>
        <v>7.6179511071294792</v>
      </c>
      <c r="M397">
        <f t="shared" si="214"/>
        <v>7.6651255320441365</v>
      </c>
      <c r="N397">
        <f t="shared" si="214"/>
        <v>7.6745018475783287</v>
      </c>
      <c r="O397">
        <f t="shared" si="214"/>
        <v>7.7425531819702531</v>
      </c>
      <c r="P397">
        <f t="shared" si="214"/>
        <v>7.5719597395917075</v>
      </c>
      <c r="Q397">
        <f t="shared" ref="H397:BC402" si="215">IF(ISERROR(LN(Q276)),0,LN(Q276))</f>
        <v>7.4788160338264991</v>
      </c>
      <c r="R397">
        <f t="shared" si="215"/>
        <v>7.6453989724715052</v>
      </c>
      <c r="S397">
        <f t="shared" si="215"/>
        <v>7.6374747981881566</v>
      </c>
      <c r="T397">
        <f t="shared" si="215"/>
        <v>7.6211642955462491</v>
      </c>
      <c r="U397">
        <f t="shared" si="215"/>
        <v>7.5988021225075162</v>
      </c>
      <c r="V397">
        <f t="shared" si="215"/>
        <v>7.6875525033473195</v>
      </c>
      <c r="W397">
        <f t="shared" si="215"/>
        <v>7.7402739086482883</v>
      </c>
      <c r="X397">
        <f t="shared" si="215"/>
        <v>7.7907595992737013</v>
      </c>
      <c r="Y397">
        <f t="shared" si="215"/>
        <v>7.778843688392703</v>
      </c>
      <c r="Z397">
        <f t="shared" si="215"/>
        <v>7.7057128238944275</v>
      </c>
      <c r="AA397">
        <f t="shared" si="215"/>
        <v>7.826746708513201</v>
      </c>
      <c r="AB397">
        <f t="shared" si="215"/>
        <v>7.915074309203856</v>
      </c>
      <c r="AC397">
        <f t="shared" si="215"/>
        <v>7.8745258037094708</v>
      </c>
      <c r="AD397">
        <f t="shared" si="215"/>
        <v>8.0258691520455407</v>
      </c>
      <c r="AE397">
        <f t="shared" si="215"/>
        <v>8.0939073764237772</v>
      </c>
      <c r="AF397">
        <f t="shared" si="215"/>
        <v>8.2473428510736895</v>
      </c>
      <c r="AG397">
        <f t="shared" si="215"/>
        <v>8.4629481765638417</v>
      </c>
      <c r="AH397">
        <f t="shared" si="215"/>
        <v>8.6931333190222713</v>
      </c>
      <c r="AI397">
        <f t="shared" si="215"/>
        <v>8.7498751075491406</v>
      </c>
      <c r="AJ397">
        <f t="shared" si="215"/>
        <v>9.046209850443649</v>
      </c>
      <c r="AK397">
        <f t="shared" si="215"/>
        <v>9.2082047598457617</v>
      </c>
      <c r="AL397">
        <f t="shared" si="215"/>
        <v>9.2270270385941053</v>
      </c>
      <c r="AM397">
        <f t="shared" si="215"/>
        <v>9.2217111927484545</v>
      </c>
      <c r="AN397">
        <f t="shared" si="215"/>
        <v>9.3179383825742015</v>
      </c>
      <c r="AO397">
        <f t="shared" si="215"/>
        <v>9.3411526866411005</v>
      </c>
      <c r="AP397">
        <f t="shared" si="215"/>
        <v>9.4522271661075283</v>
      </c>
      <c r="AQ397">
        <f t="shared" si="215"/>
        <v>9.5361006782771547</v>
      </c>
      <c r="AR397">
        <f t="shared" si="215"/>
        <v>9.5675506271557378</v>
      </c>
      <c r="AS397">
        <f t="shared" si="215"/>
        <v>9.6436918047853748</v>
      </c>
      <c r="AT397">
        <f t="shared" si="215"/>
        <v>9.7164830478377908</v>
      </c>
      <c r="AU397">
        <f t="shared" si="215"/>
        <v>9.818800744368934</v>
      </c>
      <c r="AV397">
        <f t="shared" si="215"/>
        <v>9.777243825961877</v>
      </c>
      <c r="AW397">
        <f t="shared" si="215"/>
        <v>9.9505381092274039</v>
      </c>
      <c r="AX397">
        <f t="shared" si="215"/>
        <v>9.9937737697116269</v>
      </c>
      <c r="AY397">
        <f t="shared" si="215"/>
        <v>9.9711169949759739</v>
      </c>
      <c r="AZ397">
        <f t="shared" si="215"/>
        <v>10.121532413305331</v>
      </c>
      <c r="BA397">
        <f t="shared" si="215"/>
        <v>10.054134141016274</v>
      </c>
      <c r="BB397">
        <f t="shared" si="215"/>
        <v>10.289724534957124</v>
      </c>
      <c r="BC397">
        <f t="shared" si="215"/>
        <v>10.292399747303223</v>
      </c>
    </row>
    <row r="398" spans="1:55" x14ac:dyDescent="0.2">
      <c r="A398">
        <f>VLOOKUP(C398,SelectCntr!$A$2:$C$52,3,0)</f>
        <v>2</v>
      </c>
      <c r="B398" t="str">
        <f t="shared" si="212"/>
        <v>Rwanda</v>
      </c>
      <c r="C398">
        <f t="shared" si="212"/>
        <v>184</v>
      </c>
      <c r="D398" t="str">
        <f t="shared" si="212"/>
        <v>Rwanda</v>
      </c>
      <c r="F398" s="72" t="s">
        <v>604</v>
      </c>
      <c r="G398">
        <f t="shared" si="208"/>
        <v>5.8015845195287241</v>
      </c>
      <c r="H398">
        <f t="shared" si="215"/>
        <v>6.067061267927607</v>
      </c>
      <c r="I398">
        <f t="shared" si="215"/>
        <v>5.7376589903631974</v>
      </c>
      <c r="J398">
        <f t="shared" si="215"/>
        <v>5.726590430697259</v>
      </c>
      <c r="K398">
        <f t="shared" si="215"/>
        <v>5.8233154612825029</v>
      </c>
      <c r="L398">
        <f t="shared" si="215"/>
        <v>5.8870158175334835</v>
      </c>
      <c r="M398">
        <f t="shared" si="215"/>
        <v>6.0492578362313472</v>
      </c>
      <c r="N398">
        <f t="shared" si="215"/>
        <v>6.0003214247043273</v>
      </c>
      <c r="O398">
        <f t="shared" si="215"/>
        <v>6.0436238464018297</v>
      </c>
      <c r="P398">
        <f t="shared" si="215"/>
        <v>6.0603439106311958</v>
      </c>
      <c r="Q398">
        <f t="shared" si="215"/>
        <v>6.0508153579482933</v>
      </c>
      <c r="R398">
        <f t="shared" si="215"/>
        <v>5.9981363598745947</v>
      </c>
      <c r="S398">
        <f t="shared" si="215"/>
        <v>6.0148885718265204</v>
      </c>
      <c r="T398">
        <f t="shared" si="215"/>
        <v>5.9423591734847161</v>
      </c>
      <c r="U398">
        <f t="shared" si="215"/>
        <v>6.0291257933002367</v>
      </c>
      <c r="V398">
        <f t="shared" si="215"/>
        <v>6.0553714404384094</v>
      </c>
      <c r="W398">
        <f t="shared" si="215"/>
        <v>6.0637504223737348</v>
      </c>
      <c r="X398">
        <f t="shared" si="215"/>
        <v>6.04463556444251</v>
      </c>
      <c r="Y398">
        <f t="shared" si="215"/>
        <v>6.0843805354412668</v>
      </c>
      <c r="Z398">
        <f t="shared" si="215"/>
        <v>6.0581918671572659</v>
      </c>
      <c r="AA398">
        <f t="shared" si="215"/>
        <v>6.1208477080645602</v>
      </c>
      <c r="AB398">
        <f t="shared" si="215"/>
        <v>6.1384095197161255</v>
      </c>
      <c r="AC398">
        <f t="shared" si="215"/>
        <v>6.1154937702506285</v>
      </c>
      <c r="AD398">
        <f t="shared" si="215"/>
        <v>6.0012453260863481</v>
      </c>
      <c r="AE398">
        <f t="shared" si="215"/>
        <v>6.1464249019343429</v>
      </c>
      <c r="AF398">
        <f t="shared" si="215"/>
        <v>6.0243730965568076</v>
      </c>
      <c r="AG398">
        <f t="shared" si="215"/>
        <v>5.9800334619787545</v>
      </c>
      <c r="AH398">
        <f t="shared" si="215"/>
        <v>5.9132126624505847</v>
      </c>
      <c r="AI398">
        <f t="shared" si="215"/>
        <v>6.0028968390125961</v>
      </c>
      <c r="AJ398">
        <f t="shared" si="215"/>
        <v>5.9719689017248605</v>
      </c>
      <c r="AK398">
        <f t="shared" si="215"/>
        <v>6.1315844722421255</v>
      </c>
      <c r="AL398">
        <f t="shared" si="215"/>
        <v>6.244577423088054</v>
      </c>
      <c r="AM398">
        <f t="shared" si="215"/>
        <v>6.001401097044857</v>
      </c>
      <c r="AN398">
        <f t="shared" si="215"/>
        <v>5.677560098541484</v>
      </c>
      <c r="AO398">
        <f t="shared" si="215"/>
        <v>5.9070193712249965</v>
      </c>
      <c r="AP398">
        <f t="shared" si="215"/>
        <v>5.9665601095798984</v>
      </c>
      <c r="AQ398">
        <f t="shared" si="215"/>
        <v>5.9011333862960713</v>
      </c>
      <c r="AR398">
        <f t="shared" si="215"/>
        <v>5.9130843970046927</v>
      </c>
      <c r="AS398">
        <f t="shared" si="215"/>
        <v>5.9021247540551949</v>
      </c>
      <c r="AT398">
        <f t="shared" si="215"/>
        <v>5.9464673425012773</v>
      </c>
      <c r="AU398">
        <f t="shared" si="215"/>
        <v>5.8821495417190937</v>
      </c>
      <c r="AV398">
        <f t="shared" si="215"/>
        <v>6.0472497298743049</v>
      </c>
      <c r="AW398">
        <f t="shared" si="215"/>
        <v>5.9685198848391181</v>
      </c>
      <c r="AX398">
        <f t="shared" si="215"/>
        <v>5.9478253794625138</v>
      </c>
      <c r="AY398">
        <f t="shared" si="215"/>
        <v>5.994085181369682</v>
      </c>
      <c r="AZ398">
        <f t="shared" si="215"/>
        <v>6.0179447654206619</v>
      </c>
      <c r="BA398">
        <f t="shared" si="215"/>
        <v>5.997063801822013</v>
      </c>
      <c r="BB398">
        <f t="shared" si="215"/>
        <v>6.0009361110240667</v>
      </c>
      <c r="BC398">
        <f t="shared" si="215"/>
        <v>6.0722302375136641</v>
      </c>
    </row>
    <row r="399" spans="1:55" x14ac:dyDescent="0.2">
      <c r="A399">
        <f>VLOOKUP(C399,SelectCntr!$A$2:$C$52,3,0)</f>
        <v>1</v>
      </c>
      <c r="B399" t="str">
        <f t="shared" si="212"/>
        <v>Sao Tome and Principe</v>
      </c>
      <c r="C399">
        <f t="shared" si="212"/>
        <v>193</v>
      </c>
      <c r="D399" t="str">
        <f t="shared" si="212"/>
        <v>Sao Tome and Principe</v>
      </c>
      <c r="F399" s="72" t="s">
        <v>604</v>
      </c>
      <c r="G399">
        <f t="shared" si="208"/>
        <v>6.8937030388537117</v>
      </c>
      <c r="H399">
        <f t="shared" si="215"/>
        <v>6.9763020739802695</v>
      </c>
      <c r="I399">
        <f t="shared" si="215"/>
        <v>6.8544980092799372</v>
      </c>
      <c r="J399">
        <f t="shared" si="215"/>
        <v>7.0767119075646647</v>
      </c>
      <c r="K399">
        <f t="shared" si="215"/>
        <v>7.039594535623543</v>
      </c>
      <c r="L399">
        <f t="shared" si="215"/>
        <v>7.0761416681819123</v>
      </c>
      <c r="M399">
        <f t="shared" si="215"/>
        <v>7.0815007890994135</v>
      </c>
      <c r="N399">
        <f t="shared" si="215"/>
        <v>7.0442118762003938</v>
      </c>
      <c r="O399">
        <f t="shared" si="215"/>
        <v>7.0093779604907143</v>
      </c>
      <c r="P399">
        <f t="shared" si="215"/>
        <v>7.0096446342702619</v>
      </c>
      <c r="Q399">
        <f t="shared" si="215"/>
        <v>7.0453010391379083</v>
      </c>
      <c r="R399">
        <f t="shared" si="215"/>
        <v>7.0160806259500355</v>
      </c>
      <c r="S399">
        <f t="shared" si="215"/>
        <v>7.0182896885249288</v>
      </c>
      <c r="T399">
        <f t="shared" si="215"/>
        <v>6.965676384458142</v>
      </c>
      <c r="U399">
        <f t="shared" si="215"/>
        <v>6.7500885042969374</v>
      </c>
      <c r="V399">
        <f t="shared" si="215"/>
        <v>6.7064360361459725</v>
      </c>
      <c r="W399">
        <f t="shared" si="215"/>
        <v>6.6532570403907529</v>
      </c>
      <c r="X399">
        <f t="shared" si="215"/>
        <v>6.6597598265981688</v>
      </c>
      <c r="Y399">
        <f t="shared" si="215"/>
        <v>6.7485771679593682</v>
      </c>
      <c r="Z399">
        <f t="shared" si="215"/>
        <v>6.5183744089277438</v>
      </c>
      <c r="AA399">
        <f t="shared" si="215"/>
        <v>6.5326650566218856</v>
      </c>
      <c r="AB399">
        <f t="shared" si="215"/>
        <v>6.4933411567176913</v>
      </c>
      <c r="AC399">
        <f t="shared" si="215"/>
        <v>6.4939601175709862</v>
      </c>
      <c r="AD399">
        <f t="shared" si="215"/>
        <v>6.3738626146068205</v>
      </c>
      <c r="AE399">
        <f t="shared" si="215"/>
        <v>6.4185132268833209</v>
      </c>
      <c r="AF399">
        <f t="shared" si="215"/>
        <v>6.4238819961884817</v>
      </c>
      <c r="AG399">
        <f t="shared" si="215"/>
        <v>6.4085287910594984</v>
      </c>
      <c r="AH399">
        <f t="shared" si="215"/>
        <v>6.4382384877332894</v>
      </c>
      <c r="AI399">
        <f t="shared" si="215"/>
        <v>6.3056668293691587</v>
      </c>
      <c r="AJ399">
        <f t="shared" si="215"/>
        <v>6.238487372212135</v>
      </c>
      <c r="AK399">
        <f t="shared" si="215"/>
        <v>6.2935733027204863</v>
      </c>
      <c r="AL399">
        <f t="shared" si="215"/>
        <v>6.4909662971425295</v>
      </c>
      <c r="AM399">
        <f t="shared" si="215"/>
        <v>6.5269047316378916</v>
      </c>
      <c r="AN399">
        <f t="shared" si="215"/>
        <v>6.5888164302130603</v>
      </c>
      <c r="AO399">
        <f t="shared" si="215"/>
        <v>6.5208567404478108</v>
      </c>
      <c r="AP399">
        <f t="shared" si="215"/>
        <v>6.6114204949434923</v>
      </c>
      <c r="AQ399">
        <f t="shared" si="215"/>
        <v>6.7744436424292607</v>
      </c>
      <c r="AR399">
        <f t="shared" si="215"/>
        <v>6.7751123804187294</v>
      </c>
      <c r="AS399">
        <f t="shared" si="215"/>
        <v>6.7890968602897992</v>
      </c>
      <c r="AT399">
        <f t="shared" si="215"/>
        <v>6.8038619404616192</v>
      </c>
      <c r="AU399">
        <f t="shared" si="215"/>
        <v>6.8486874804015709</v>
      </c>
      <c r="AV399">
        <f t="shared" si="215"/>
        <v>6.8761540352333856</v>
      </c>
      <c r="AW399">
        <f t="shared" si="215"/>
        <v>6.8763357812025889</v>
      </c>
      <c r="AX399">
        <f t="shared" si="215"/>
        <v>6.7512224537533134</v>
      </c>
      <c r="AY399">
        <f t="shared" si="215"/>
        <v>6.752581854107194</v>
      </c>
      <c r="AZ399">
        <f t="shared" si="215"/>
        <v>6.8330317327862007</v>
      </c>
      <c r="BA399">
        <f t="shared" si="215"/>
        <v>6.8392000997124036</v>
      </c>
      <c r="BB399">
        <f t="shared" si="215"/>
        <v>6.8410294211303002</v>
      </c>
      <c r="BC399">
        <f t="shared" si="215"/>
        <v>6.8561329831111122</v>
      </c>
    </row>
    <row r="400" spans="1:55" x14ac:dyDescent="0.2">
      <c r="A400">
        <f>VLOOKUP(C400,SelectCntr!$A$2:$C$52,3,0)</f>
        <v>1</v>
      </c>
      <c r="B400" t="str">
        <f t="shared" si="212"/>
        <v>Senegal</v>
      </c>
      <c r="C400">
        <f t="shared" si="212"/>
        <v>195</v>
      </c>
      <c r="D400" t="str">
        <f t="shared" si="212"/>
        <v>Senegal</v>
      </c>
      <c r="F400" s="72" t="s">
        <v>604</v>
      </c>
      <c r="G400">
        <f t="shared" si="208"/>
        <v>6.4156272680043989</v>
      </c>
      <c r="H400">
        <f t="shared" si="215"/>
        <v>6.4072292885713384</v>
      </c>
      <c r="I400">
        <f t="shared" si="215"/>
        <v>6.4608083407617958</v>
      </c>
      <c r="J400">
        <f t="shared" si="215"/>
        <v>6.4202909636901921</v>
      </c>
      <c r="K400">
        <f t="shared" si="215"/>
        <v>6.4673112061715452</v>
      </c>
      <c r="L400">
        <f t="shared" si="215"/>
        <v>6.3716556331539502</v>
      </c>
      <c r="M400">
        <f t="shared" si="215"/>
        <v>6.4367281094371211</v>
      </c>
      <c r="N400">
        <f t="shared" si="215"/>
        <v>6.2274585406396072</v>
      </c>
      <c r="O400">
        <f t="shared" si="215"/>
        <v>6.2729084262024175</v>
      </c>
      <c r="P400">
        <f t="shared" si="215"/>
        <v>6.0164013007973596</v>
      </c>
      <c r="Q400">
        <f t="shared" si="215"/>
        <v>6.3243136011148184</v>
      </c>
      <c r="R400">
        <f t="shared" si="215"/>
        <v>5.9356725533011403</v>
      </c>
      <c r="S400">
        <f t="shared" si="215"/>
        <v>6.0606197009884024</v>
      </c>
      <c r="T400">
        <f t="shared" si="215"/>
        <v>6.2807996551094387</v>
      </c>
      <c r="U400">
        <f t="shared" si="215"/>
        <v>6.4591082620119309</v>
      </c>
      <c r="V400">
        <f t="shared" si="215"/>
        <v>6.3426862033131242</v>
      </c>
      <c r="W400">
        <f t="shared" si="215"/>
        <v>5.8613481981619753</v>
      </c>
      <c r="X400">
        <f t="shared" si="215"/>
        <v>6.2907429637418355</v>
      </c>
      <c r="Y400">
        <f t="shared" si="215"/>
        <v>5.9721854421625737</v>
      </c>
      <c r="Z400">
        <f t="shared" si="215"/>
        <v>5.8389915872705096</v>
      </c>
      <c r="AA400">
        <f t="shared" si="215"/>
        <v>6.2034401997109452</v>
      </c>
      <c r="AB400">
        <f t="shared" si="215"/>
        <v>6.1755640136838306</v>
      </c>
      <c r="AC400">
        <f t="shared" si="215"/>
        <v>5.8125917216975074</v>
      </c>
      <c r="AD400">
        <f t="shared" si="215"/>
        <v>5.8329828645868664</v>
      </c>
      <c r="AE400">
        <f t="shared" si="215"/>
        <v>6.0140156456275919</v>
      </c>
      <c r="AF400">
        <f t="shared" si="215"/>
        <v>6.0806646671499474</v>
      </c>
      <c r="AG400">
        <f t="shared" si="215"/>
        <v>6.1556498644086606</v>
      </c>
      <c r="AH400">
        <f t="shared" si="215"/>
        <v>5.9887154500300834</v>
      </c>
      <c r="AI400">
        <f t="shared" si="215"/>
        <v>6.0757993383936686</v>
      </c>
      <c r="AJ400">
        <f t="shared" si="215"/>
        <v>5.9723223506340526</v>
      </c>
      <c r="AK400">
        <f t="shared" si="215"/>
        <v>5.9874601510804846</v>
      </c>
      <c r="AL400">
        <f t="shared" si="215"/>
        <v>5.8658646890895225</v>
      </c>
      <c r="AM400">
        <f t="shared" si="215"/>
        <v>5.9368846242828193</v>
      </c>
      <c r="AN400">
        <f t="shared" si="215"/>
        <v>5.8934808794600304</v>
      </c>
      <c r="AO400">
        <f t="shared" si="215"/>
        <v>5.971615704293459</v>
      </c>
      <c r="AP400">
        <f t="shared" si="215"/>
        <v>5.8744445226493696</v>
      </c>
      <c r="AQ400">
        <f t="shared" si="215"/>
        <v>5.7854914472838024</v>
      </c>
      <c r="AR400">
        <f t="shared" si="215"/>
        <v>5.7562069813644268</v>
      </c>
      <c r="AS400">
        <f t="shared" si="215"/>
        <v>6.0339531478709389</v>
      </c>
      <c r="AT400">
        <f t="shared" si="215"/>
        <v>6.031595828576191</v>
      </c>
      <c r="AU400">
        <f t="shared" si="215"/>
        <v>5.9669936787513267</v>
      </c>
      <c r="AV400">
        <f t="shared" si="215"/>
        <v>5.5642963227074054</v>
      </c>
      <c r="AW400">
        <f t="shared" si="215"/>
        <v>5.8431644778170631</v>
      </c>
      <c r="AX400">
        <f t="shared" si="215"/>
        <v>5.8125838721949448</v>
      </c>
      <c r="AY400">
        <f t="shared" si="215"/>
        <v>5.9100724593784539</v>
      </c>
      <c r="AZ400">
        <f t="shared" si="215"/>
        <v>5.7987748393215055</v>
      </c>
      <c r="BA400">
        <f t="shared" si="215"/>
        <v>5.6724992811071901</v>
      </c>
      <c r="BB400">
        <f t="shared" si="215"/>
        <v>6.0018136340120067</v>
      </c>
      <c r="BC400">
        <f t="shared" si="215"/>
        <v>6.0223223625370181</v>
      </c>
    </row>
    <row r="401" spans="1:55" x14ac:dyDescent="0.2">
      <c r="A401">
        <f>VLOOKUP(C401,SelectCntr!$A$2:$C$52,3,0)</f>
        <v>2</v>
      </c>
      <c r="B401" t="str">
        <f t="shared" si="212"/>
        <v>Seychelles</v>
      </c>
      <c r="C401">
        <f t="shared" si="212"/>
        <v>196</v>
      </c>
      <c r="D401" t="str">
        <f t="shared" si="212"/>
        <v>Seychelles</v>
      </c>
      <c r="F401" s="72" t="s">
        <v>604</v>
      </c>
      <c r="G401">
        <f t="shared" si="208"/>
        <v>5.892712581583293</v>
      </c>
      <c r="H401">
        <f t="shared" si="215"/>
        <v>5.9103420641402833</v>
      </c>
      <c r="I401">
        <f t="shared" si="215"/>
        <v>5.7956191476791066</v>
      </c>
      <c r="J401">
        <f t="shared" si="215"/>
        <v>5.9800208586682224</v>
      </c>
      <c r="K401">
        <f t="shared" si="215"/>
        <v>5.8668486851984207</v>
      </c>
      <c r="L401">
        <f t="shared" si="215"/>
        <v>5.9640360356216418</v>
      </c>
      <c r="M401">
        <f t="shared" si="215"/>
        <v>6.1343735008833962</v>
      </c>
      <c r="N401">
        <f t="shared" si="215"/>
        <v>6.2035949345310337</v>
      </c>
      <c r="O401">
        <f t="shared" si="215"/>
        <v>5.8515830323669418</v>
      </c>
      <c r="P401">
        <f t="shared" si="215"/>
        <v>5.8085511327812469</v>
      </c>
      <c r="Q401">
        <f t="shared" si="215"/>
        <v>5.7315042905075879</v>
      </c>
      <c r="R401">
        <f t="shared" si="215"/>
        <v>5.8753123141219445</v>
      </c>
      <c r="S401">
        <f t="shared" si="215"/>
        <v>5.7747837627063001</v>
      </c>
      <c r="T401">
        <f t="shared" si="215"/>
        <v>5.7514788731801492</v>
      </c>
      <c r="U401">
        <f t="shared" si="215"/>
        <v>5.6427428419855099</v>
      </c>
      <c r="V401">
        <f t="shared" si="215"/>
        <v>5.64162239368902</v>
      </c>
      <c r="W401">
        <f t="shared" si="215"/>
        <v>5.5309806782028419</v>
      </c>
      <c r="X401">
        <f t="shared" si="215"/>
        <v>5.4742781567801808</v>
      </c>
      <c r="Y401">
        <f t="shared" si="215"/>
        <v>5.5836597475333907</v>
      </c>
      <c r="Z401">
        <f t="shared" si="215"/>
        <v>5.6459076917532265</v>
      </c>
      <c r="AA401">
        <f t="shared" si="215"/>
        <v>5.6456005192734651</v>
      </c>
      <c r="AB401">
        <f t="shared" si="215"/>
        <v>5.6102677834463623</v>
      </c>
      <c r="AC401">
        <f t="shared" si="215"/>
        <v>5.7372733139817873</v>
      </c>
      <c r="AD401">
        <f t="shared" si="215"/>
        <v>5.5314112487154148</v>
      </c>
      <c r="AE401">
        <f t="shared" si="215"/>
        <v>5.6542420290960651</v>
      </c>
      <c r="AF401">
        <f t="shared" si="215"/>
        <v>5.7100130244068374</v>
      </c>
      <c r="AG401">
        <f t="shared" si="215"/>
        <v>5.5078689643427792</v>
      </c>
      <c r="AH401">
        <f t="shared" si="215"/>
        <v>5.3830260944749906</v>
      </c>
      <c r="AI401">
        <f t="shared" si="215"/>
        <v>5.4776344143216926</v>
      </c>
      <c r="AJ401">
        <f t="shared" si="215"/>
        <v>5.4712617615293944</v>
      </c>
      <c r="AK401">
        <f t="shared" si="215"/>
        <v>5.4576195895267183</v>
      </c>
      <c r="AL401">
        <f t="shared" si="215"/>
        <v>5.3686682898240461</v>
      </c>
      <c r="AM401">
        <f t="shared" si="215"/>
        <v>5.4167839292303492</v>
      </c>
      <c r="AN401">
        <f t="shared" si="215"/>
        <v>5.5469787058492024</v>
      </c>
      <c r="AO401">
        <f t="shared" si="215"/>
        <v>5.6430884059839448</v>
      </c>
      <c r="AP401">
        <f t="shared" si="215"/>
        <v>5.6008880514935679</v>
      </c>
      <c r="AQ401">
        <f t="shared" si="215"/>
        <v>5.6931084251917605</v>
      </c>
      <c r="AR401">
        <f t="shared" si="215"/>
        <v>5.6100143152036912</v>
      </c>
      <c r="AS401">
        <f t="shared" si="215"/>
        <v>5.6092004247626699</v>
      </c>
      <c r="AT401">
        <f t="shared" si="215"/>
        <v>5.574053367981417</v>
      </c>
      <c r="AU401">
        <f t="shared" si="215"/>
        <v>5.5834963087816991</v>
      </c>
      <c r="AV401">
        <f t="shared" si="215"/>
        <v>5.4766129729254382</v>
      </c>
      <c r="AW401">
        <f t="shared" si="215"/>
        <v>5.4388286532819761</v>
      </c>
      <c r="AX401">
        <f t="shared" si="215"/>
        <v>5.2959006555496062</v>
      </c>
      <c r="AY401">
        <f t="shared" si="215"/>
        <v>5.1498973614297636</v>
      </c>
      <c r="AZ401">
        <f t="shared" si="215"/>
        <v>5.1272426708649572</v>
      </c>
      <c r="BA401">
        <f t="shared" si="215"/>
        <v>5.057094701833921</v>
      </c>
      <c r="BB401">
        <f t="shared" si="215"/>
        <v>4.9865702623136245</v>
      </c>
      <c r="BC401">
        <f t="shared" si="215"/>
        <v>4.9366298807857598</v>
      </c>
    </row>
    <row r="402" spans="1:55" x14ac:dyDescent="0.2">
      <c r="A402">
        <f>VLOOKUP(C402,SelectCntr!$A$2:$C$52,3,0)</f>
        <v>1</v>
      </c>
      <c r="B402" t="str">
        <f t="shared" si="212"/>
        <v>Sierra Leone</v>
      </c>
      <c r="C402">
        <f t="shared" si="212"/>
        <v>197</v>
      </c>
      <c r="D402" t="str">
        <f t="shared" si="212"/>
        <v>Sierra Leone</v>
      </c>
      <c r="F402" s="72" t="s">
        <v>604</v>
      </c>
      <c r="G402">
        <f t="shared" si="208"/>
        <v>5.7450561171950945</v>
      </c>
      <c r="H402">
        <f t="shared" si="215"/>
        <v>5.8066975254203195</v>
      </c>
      <c r="I402">
        <f t="shared" si="215"/>
        <v>5.8177662368015897</v>
      </c>
      <c r="J402">
        <f t="shared" si="215"/>
        <v>5.8827115302285806</v>
      </c>
      <c r="K402">
        <f t="shared" si="215"/>
        <v>5.8965923322036389</v>
      </c>
      <c r="L402">
        <f t="shared" si="215"/>
        <v>5.9476349119232035</v>
      </c>
      <c r="M402">
        <f t="shared" si="215"/>
        <v>5.9363659644768365</v>
      </c>
      <c r="N402">
        <f t="shared" si="215"/>
        <v>5.9421732117477912</v>
      </c>
      <c r="O402">
        <f t="shared" si="215"/>
        <v>6.0177778106108972</v>
      </c>
      <c r="P402">
        <f t="shared" si="215"/>
        <v>5.979027931720716</v>
      </c>
      <c r="Q402">
        <f t="shared" si="215"/>
        <v>5.9774764919645067</v>
      </c>
      <c r="R402">
        <f t="shared" si="215"/>
        <v>5.9783092586853854</v>
      </c>
      <c r="S402">
        <f t="shared" si="215"/>
        <v>5.9784693016547239</v>
      </c>
      <c r="T402">
        <f t="shared" si="215"/>
        <v>5.9783611535648058</v>
      </c>
      <c r="U402">
        <f t="shared" si="215"/>
        <v>6.0390510579611911</v>
      </c>
      <c r="V402">
        <f t="shared" si="215"/>
        <v>6.0322456693046034</v>
      </c>
      <c r="W402">
        <f t="shared" si="215"/>
        <v>6.0559169590752919</v>
      </c>
      <c r="X402">
        <f t="shared" si="215"/>
        <v>6.0588597820950296</v>
      </c>
      <c r="Y402">
        <f t="shared" si="215"/>
        <v>5.9975853661121086</v>
      </c>
      <c r="Z402">
        <f t="shared" si="215"/>
        <v>6.0008997609268038</v>
      </c>
      <c r="AA402">
        <f t="shared" si="215"/>
        <v>5.992790590600487</v>
      </c>
      <c r="AB402">
        <f t="shared" si="215"/>
        <v>6.0335496744255392</v>
      </c>
      <c r="AC402">
        <f t="shared" si="215"/>
        <v>5.991536048788964</v>
      </c>
      <c r="AD402">
        <f t="shared" si="215"/>
        <v>6.0201222107492232</v>
      </c>
      <c r="AE402">
        <f t="shared" si="215"/>
        <v>5.9855230735910894</v>
      </c>
      <c r="AF402">
        <f t="shared" ref="H402:BC407" si="216">IF(ISERROR(LN(AF281)),0,LN(AF281))</f>
        <v>6.0432223562333638</v>
      </c>
      <c r="AG402">
        <f t="shared" si="216"/>
        <v>5.9971556861517223</v>
      </c>
      <c r="AH402">
        <f t="shared" si="216"/>
        <v>5.9997430400724774</v>
      </c>
      <c r="AI402">
        <f t="shared" si="216"/>
        <v>6.0107887087659542</v>
      </c>
      <c r="AJ402">
        <f t="shared" si="216"/>
        <v>5.9865308822619125</v>
      </c>
      <c r="AK402">
        <f t="shared" si="216"/>
        <v>5.9945552247974891</v>
      </c>
      <c r="AL402">
        <f t="shared" si="216"/>
        <v>5.9415021573291646</v>
      </c>
      <c r="AM402">
        <f t="shared" si="216"/>
        <v>5.94702778485631</v>
      </c>
      <c r="AN402">
        <f t="shared" si="216"/>
        <v>6.0071706734546915</v>
      </c>
      <c r="AO402">
        <f t="shared" si="216"/>
        <v>5.9506603196488648</v>
      </c>
      <c r="AP402">
        <f t="shared" si="216"/>
        <v>6.0523855585307214</v>
      </c>
      <c r="AQ402">
        <f t="shared" si="216"/>
        <v>6.1083850852210286</v>
      </c>
      <c r="AR402">
        <f t="shared" si="216"/>
        <v>5.993547765631595</v>
      </c>
      <c r="AS402">
        <f t="shared" si="216"/>
        <v>5.8483270459039325</v>
      </c>
      <c r="AT402">
        <f t="shared" si="216"/>
        <v>5.7395148821131254</v>
      </c>
      <c r="AU402">
        <f t="shared" si="216"/>
        <v>5.8710220201937648</v>
      </c>
      <c r="AV402">
        <f t="shared" si="216"/>
        <v>5.9514804323304018</v>
      </c>
      <c r="AW402">
        <f t="shared" si="216"/>
        <v>6.0023945872919517</v>
      </c>
      <c r="AX402">
        <f t="shared" si="216"/>
        <v>6.0884635216385687</v>
      </c>
      <c r="AY402">
        <f t="shared" si="216"/>
        <v>6.1982746140321652</v>
      </c>
      <c r="AZ402">
        <f t="shared" si="216"/>
        <v>6.3521134280645049</v>
      </c>
      <c r="BA402">
        <f t="shared" si="216"/>
        <v>6.0847711512356746</v>
      </c>
      <c r="BB402">
        <f t="shared" si="216"/>
        <v>6.1462365121872748</v>
      </c>
      <c r="BC402">
        <f t="shared" si="216"/>
        <v>6.1789468792634299</v>
      </c>
    </row>
    <row r="403" spans="1:55" x14ac:dyDescent="0.2">
      <c r="A403">
        <f>VLOOKUP(C403,SelectCntr!$A$2:$C$52,3,0)</f>
        <v>2</v>
      </c>
      <c r="B403" t="str">
        <f t="shared" si="212"/>
        <v>Somalia</v>
      </c>
      <c r="C403">
        <f t="shared" si="212"/>
        <v>201</v>
      </c>
      <c r="D403" t="str">
        <f t="shared" si="212"/>
        <v>Somalia</v>
      </c>
      <c r="F403" s="72" t="s">
        <v>604</v>
      </c>
      <c r="G403">
        <f t="shared" si="208"/>
        <v>6.6340732644798477</v>
      </c>
      <c r="H403">
        <f t="shared" si="216"/>
        <v>6.6527446920857134</v>
      </c>
      <c r="I403">
        <f t="shared" si="216"/>
        <v>6.688855837093354</v>
      </c>
      <c r="J403">
        <f t="shared" si="216"/>
        <v>6.7107639641629389</v>
      </c>
      <c r="K403">
        <f t="shared" si="216"/>
        <v>6.726170808984941</v>
      </c>
      <c r="L403">
        <f t="shared" si="216"/>
        <v>6.7450958791074953</v>
      </c>
      <c r="M403">
        <f t="shared" si="216"/>
        <v>6.7677607315589743</v>
      </c>
      <c r="N403">
        <f t="shared" si="216"/>
        <v>6.7938677636184472</v>
      </c>
      <c r="O403">
        <f t="shared" si="216"/>
        <v>6.8024791715538848</v>
      </c>
      <c r="P403">
        <f t="shared" si="216"/>
        <v>6.8185292888174969</v>
      </c>
      <c r="Q403">
        <f t="shared" si="216"/>
        <v>6.8065350642396538</v>
      </c>
      <c r="R403">
        <f t="shared" si="216"/>
        <v>6.8681158797980153</v>
      </c>
      <c r="S403">
        <f t="shared" si="216"/>
        <v>6.8126922978453281</v>
      </c>
      <c r="T403">
        <f t="shared" si="216"/>
        <v>6.7385057562982018</v>
      </c>
      <c r="U403">
        <f t="shared" si="216"/>
        <v>6.7738775856203803</v>
      </c>
      <c r="V403">
        <f t="shared" si="216"/>
        <v>6.7011342933520135</v>
      </c>
      <c r="W403">
        <f t="shared" si="216"/>
        <v>6.654185018456694</v>
      </c>
      <c r="X403">
        <f t="shared" si="216"/>
        <v>6.5978359759535428</v>
      </c>
      <c r="Y403">
        <f t="shared" si="216"/>
        <v>6.538889296745352</v>
      </c>
      <c r="Z403">
        <f t="shared" si="216"/>
        <v>6.5353661959239249</v>
      </c>
      <c r="AA403">
        <f t="shared" si="216"/>
        <v>6.5497424345725319</v>
      </c>
      <c r="AB403">
        <f t="shared" si="216"/>
        <v>6.592444994630978</v>
      </c>
      <c r="AC403">
        <f t="shared" si="216"/>
        <v>6.5672035388564396</v>
      </c>
      <c r="AD403">
        <f t="shared" si="216"/>
        <v>6.5776382908815609</v>
      </c>
      <c r="AE403">
        <f t="shared" si="216"/>
        <v>6.6590015776750588</v>
      </c>
      <c r="AF403">
        <f t="shared" si="216"/>
        <v>6.6564795828976564</v>
      </c>
      <c r="AG403">
        <f t="shared" si="216"/>
        <v>6.7160480475900419</v>
      </c>
      <c r="AH403">
        <f t="shared" si="216"/>
        <v>6.7419552970382055</v>
      </c>
      <c r="AI403">
        <f t="shared" si="216"/>
        <v>6.7425245857678568</v>
      </c>
      <c r="AJ403">
        <f t="shared" si="216"/>
        <v>6.6618574685893304</v>
      </c>
      <c r="AK403">
        <f t="shared" si="216"/>
        <v>6.4634458310905023</v>
      </c>
      <c r="AL403">
        <f t="shared" si="216"/>
        <v>6.3545799459909427</v>
      </c>
      <c r="AM403">
        <f t="shared" si="216"/>
        <v>6.4537262371902901</v>
      </c>
      <c r="AN403">
        <f t="shared" si="216"/>
        <v>6.5855478955831108</v>
      </c>
      <c r="AO403">
        <f t="shared" si="216"/>
        <v>6.6073907875318687</v>
      </c>
      <c r="AP403">
        <f t="shared" si="216"/>
        <v>6.619876524072839</v>
      </c>
      <c r="AQ403">
        <f t="shared" si="216"/>
        <v>6.6469979733172</v>
      </c>
      <c r="AR403">
        <f t="shared" si="216"/>
        <v>6.6081357067862685</v>
      </c>
      <c r="AS403">
        <f t="shared" si="216"/>
        <v>6.5860918113479059</v>
      </c>
      <c r="AT403">
        <f t="shared" si="216"/>
        <v>6.5835375312677398</v>
      </c>
      <c r="AU403">
        <f t="shared" si="216"/>
        <v>6.5389430274935503</v>
      </c>
      <c r="AV403">
        <f t="shared" si="216"/>
        <v>6.5624103061162167</v>
      </c>
      <c r="AW403">
        <f t="shared" si="216"/>
        <v>6.5510369444498213</v>
      </c>
      <c r="AX403">
        <f t="shared" si="216"/>
        <v>6.5475991696901001</v>
      </c>
      <c r="AY403">
        <f t="shared" si="216"/>
        <v>6.5607637334710711</v>
      </c>
      <c r="AZ403">
        <f t="shared" si="216"/>
        <v>6.5660056283547101</v>
      </c>
      <c r="BA403">
        <f t="shared" si="216"/>
        <v>6.5343097286682577</v>
      </c>
      <c r="BB403">
        <f t="shared" si="216"/>
        <v>6.4859381876660596</v>
      </c>
      <c r="BC403">
        <f t="shared" si="216"/>
        <v>6.4994512116179237</v>
      </c>
    </row>
    <row r="404" spans="1:55" x14ac:dyDescent="0.2">
      <c r="A404">
        <f>VLOOKUP(C404,SelectCntr!$A$2:$C$52,3,0)</f>
        <v>3</v>
      </c>
      <c r="B404" t="str">
        <f t="shared" ref="A404:D420" si="217">B283</f>
        <v>South Africa</v>
      </c>
      <c r="C404">
        <f t="shared" si="217"/>
        <v>202</v>
      </c>
      <c r="D404" t="str">
        <f t="shared" si="217"/>
        <v>South Africa</v>
      </c>
      <c r="F404" s="72" t="s">
        <v>604</v>
      </c>
      <c r="G404">
        <f t="shared" si="208"/>
        <v>7.7610560025417072</v>
      </c>
      <c r="H404">
        <f t="shared" si="216"/>
        <v>7.7652630789080712</v>
      </c>
      <c r="I404">
        <f t="shared" si="216"/>
        <v>7.8116706662562567</v>
      </c>
      <c r="J404">
        <f t="shared" si="216"/>
        <v>7.7699829522082275</v>
      </c>
      <c r="K404">
        <f t="shared" si="216"/>
        <v>7.812811655592224</v>
      </c>
      <c r="L404">
        <f t="shared" si="216"/>
        <v>7.8534294923961907</v>
      </c>
      <c r="M404">
        <f t="shared" si="216"/>
        <v>8.0185088749329854</v>
      </c>
      <c r="N404">
        <f t="shared" si="216"/>
        <v>7.8988871439444557</v>
      </c>
      <c r="O404">
        <f t="shared" si="216"/>
        <v>7.9486856136238515</v>
      </c>
      <c r="P404">
        <f t="shared" si="216"/>
        <v>7.9235854642104657</v>
      </c>
      <c r="Q404">
        <f t="shared" si="216"/>
        <v>8.0475384682042463</v>
      </c>
      <c r="R404">
        <f t="shared" si="216"/>
        <v>8.1342978509357557</v>
      </c>
      <c r="S404">
        <f t="shared" si="216"/>
        <v>8.0111563303493725</v>
      </c>
      <c r="T404">
        <f t="shared" si="216"/>
        <v>8.2151998567576712</v>
      </c>
      <c r="U404">
        <f t="shared" si="216"/>
        <v>8.2181147333953639</v>
      </c>
      <c r="V404">
        <f t="shared" si="216"/>
        <v>8.2449962629050599</v>
      </c>
      <c r="W404">
        <f t="shared" si="216"/>
        <v>8.3361380342389353</v>
      </c>
      <c r="X404">
        <f t="shared" si="216"/>
        <v>8.4257719642698969</v>
      </c>
      <c r="Y404">
        <f t="shared" si="216"/>
        <v>8.4618102756112723</v>
      </c>
      <c r="Z404">
        <f t="shared" si="216"/>
        <v>8.5495745429259671</v>
      </c>
      <c r="AA404">
        <f t="shared" si="216"/>
        <v>8.6271625009419743</v>
      </c>
      <c r="AB404">
        <f t="shared" si="216"/>
        <v>8.5411808153435533</v>
      </c>
      <c r="AC404">
        <f t="shared" si="216"/>
        <v>8.4126200350863805</v>
      </c>
      <c r="AD404">
        <f t="shared" si="216"/>
        <v>8.4852624533577305</v>
      </c>
      <c r="AE404">
        <f t="shared" si="216"/>
        <v>8.5332401820366428</v>
      </c>
      <c r="AF404">
        <f t="shared" si="216"/>
        <v>8.5230313886561557</v>
      </c>
      <c r="AG404">
        <f t="shared" si="216"/>
        <v>8.5770222859301377</v>
      </c>
      <c r="AH404">
        <f t="shared" si="216"/>
        <v>8.5981248083269239</v>
      </c>
      <c r="AI404">
        <f t="shared" si="216"/>
        <v>8.6570386515060562</v>
      </c>
      <c r="AJ404">
        <f t="shared" si="216"/>
        <v>8.6505074755921463</v>
      </c>
      <c r="AK404">
        <f t="shared" si="216"/>
        <v>8.6726630541435306</v>
      </c>
      <c r="AL404">
        <f t="shared" si="216"/>
        <v>8.5245874953398122</v>
      </c>
      <c r="AM404">
        <f t="shared" si="216"/>
        <v>8.6431033455843842</v>
      </c>
      <c r="AN404">
        <f t="shared" si="216"/>
        <v>8.6994774434391431</v>
      </c>
      <c r="AO404">
        <f t="shared" si="216"/>
        <v>8.5706214526141355</v>
      </c>
      <c r="AP404">
        <f t="shared" si="216"/>
        <v>8.7278215079748254</v>
      </c>
      <c r="AQ404">
        <f t="shared" si="216"/>
        <v>8.7576226525233114</v>
      </c>
      <c r="AR404">
        <f t="shared" si="216"/>
        <v>8.7205508257072246</v>
      </c>
      <c r="AS404">
        <f t="shared" si="216"/>
        <v>8.7921156190711933</v>
      </c>
      <c r="AT404">
        <f t="shared" si="216"/>
        <v>8.8986589755687611</v>
      </c>
      <c r="AU404">
        <f t="shared" si="216"/>
        <v>8.8483601788022224</v>
      </c>
      <c r="AV404">
        <f t="shared" si="216"/>
        <v>8.9324101763284283</v>
      </c>
      <c r="AW404">
        <f t="shared" si="216"/>
        <v>8.9414076576808696</v>
      </c>
      <c r="AX404">
        <f t="shared" si="216"/>
        <v>8.9901756522617013</v>
      </c>
      <c r="AY404">
        <f t="shared" si="216"/>
        <v>9.0624701277176776</v>
      </c>
      <c r="AZ404">
        <f t="shared" si="216"/>
        <v>9.0592955836255609</v>
      </c>
      <c r="BA404">
        <f t="shared" si="216"/>
        <v>9.0828158740097766</v>
      </c>
      <c r="BB404">
        <f t="shared" si="216"/>
        <v>9.2184750583548407</v>
      </c>
      <c r="BC404">
        <f t="shared" si="216"/>
        <v>9.2229033053678524</v>
      </c>
    </row>
    <row r="405" spans="1:55" s="64" customFormat="1" x14ac:dyDescent="0.2">
      <c r="A405">
        <f>VLOOKUP(C405,SelectCntr!$A$2:$C$52,3,0)</f>
        <v>0</v>
      </c>
      <c r="B405" s="64" t="str">
        <f t="shared" si="217"/>
        <v>Western Sahara</v>
      </c>
      <c r="C405" s="64">
        <f t="shared" si="217"/>
        <v>205</v>
      </c>
      <c r="D405" s="64" t="str">
        <f t="shared" si="217"/>
        <v>Western Sahara</v>
      </c>
      <c r="F405" s="72" t="s">
        <v>604</v>
      </c>
      <c r="G405" s="64">
        <f t="shared" si="208"/>
        <v>5.2094286303357249</v>
      </c>
      <c r="H405" s="64">
        <f t="shared" si="216"/>
        <v>4.650847741590006</v>
      </c>
      <c r="I405" s="64">
        <f t="shared" si="216"/>
        <v>4.5360405997562419</v>
      </c>
      <c r="J405" s="64">
        <f t="shared" si="216"/>
        <v>4.4661097518844226</v>
      </c>
      <c r="K405" s="64">
        <f t="shared" si="216"/>
        <v>4.230167524225787</v>
      </c>
      <c r="L405" s="64">
        <f t="shared" si="216"/>
        <v>4.7055257163737148</v>
      </c>
      <c r="M405" s="64">
        <f t="shared" si="216"/>
        <v>4.7874917427820458</v>
      </c>
      <c r="N405" s="64">
        <f t="shared" si="216"/>
        <v>5.0230654584488841</v>
      </c>
      <c r="O405" s="64">
        <f t="shared" si="216"/>
        <v>5.1982708417503609</v>
      </c>
      <c r="P405" s="64">
        <f t="shared" si="216"/>
        <v>5.2298783582710344</v>
      </c>
      <c r="Q405" s="64">
        <f t="shared" si="216"/>
        <v>5.3124855282966585</v>
      </c>
      <c r="R405" s="64">
        <f t="shared" si="216"/>
        <v>5.4337355230053497</v>
      </c>
      <c r="S405" s="64">
        <f t="shared" si="216"/>
        <v>5.4469642061914971</v>
      </c>
      <c r="T405" s="64">
        <f t="shared" si="216"/>
        <v>5.4469642061914971</v>
      </c>
      <c r="U405" s="64">
        <f t="shared" si="216"/>
        <v>5.435032540048395</v>
      </c>
      <c r="V405" s="64">
        <f t="shared" si="216"/>
        <v>5.3694132882317671</v>
      </c>
      <c r="W405" s="64">
        <f t="shared" si="216"/>
        <v>5.2551001613018267</v>
      </c>
      <c r="X405" s="64">
        <f t="shared" si="216"/>
        <v>5.1295393086583481</v>
      </c>
      <c r="Y405" s="64">
        <f t="shared" si="216"/>
        <v>5.0101205417509558</v>
      </c>
      <c r="Z405" s="64">
        <f t="shared" si="216"/>
        <v>4.9487598903781684</v>
      </c>
      <c r="AA405" s="64">
        <f t="shared" si="216"/>
        <v>4.923260214611255</v>
      </c>
      <c r="AB405" s="64">
        <f t="shared" si="216"/>
        <v>4.8991131061711499</v>
      </c>
      <c r="AC405" s="64">
        <f t="shared" si="216"/>
        <v>4.924244567035668</v>
      </c>
      <c r="AD405" s="64">
        <f t="shared" si="216"/>
        <v>4.9428611918034333</v>
      </c>
      <c r="AE405" s="64">
        <f t="shared" si="216"/>
        <v>4.9655698916979469</v>
      </c>
      <c r="AF405" s="64">
        <f t="shared" si="216"/>
        <v>4.9837736642210446</v>
      </c>
      <c r="AG405" s="64">
        <f t="shared" si="216"/>
        <v>5.0008312939996351</v>
      </c>
      <c r="AH405" s="64">
        <f t="shared" si="216"/>
        <v>4.9968904716696247</v>
      </c>
      <c r="AI405" s="64">
        <f t="shared" si="216"/>
        <v>5.0114286301156517</v>
      </c>
      <c r="AJ405" s="64">
        <f t="shared" si="216"/>
        <v>5.0281009257038889</v>
      </c>
      <c r="AK405" s="64">
        <f t="shared" si="216"/>
        <v>5.0208158540283732</v>
      </c>
      <c r="AL405" s="64">
        <f t="shared" si="216"/>
        <v>5.0313494984838192</v>
      </c>
      <c r="AM405" s="64">
        <f t="shared" si="216"/>
        <v>5.0181824997316387</v>
      </c>
      <c r="AN405" s="64">
        <f t="shared" si="216"/>
        <v>5.0188973652905311</v>
      </c>
      <c r="AO405" s="64">
        <f t="shared" si="216"/>
        <v>4.996183542686544</v>
      </c>
      <c r="AP405" s="64">
        <f t="shared" si="216"/>
        <v>5.0237374900228904</v>
      </c>
      <c r="AQ405" s="64">
        <f t="shared" si="216"/>
        <v>4.9977871516184065</v>
      </c>
      <c r="AR405" s="64">
        <f t="shared" si="216"/>
        <v>4.9792639658677276</v>
      </c>
      <c r="AS405" s="64">
        <f t="shared" si="216"/>
        <v>4.9592016389814058</v>
      </c>
      <c r="AT405" s="64">
        <f t="shared" si="216"/>
        <v>4.9031761417815085</v>
      </c>
      <c r="AU405" s="64">
        <f t="shared" si="216"/>
        <v>4.8513324758793024</v>
      </c>
      <c r="AV405" s="64">
        <f t="shared" si="216"/>
        <v>4.7821999883362771</v>
      </c>
      <c r="AW405" s="64">
        <f t="shared" si="216"/>
        <v>4.7586956704214316</v>
      </c>
      <c r="AX405" s="64">
        <f t="shared" si="216"/>
        <v>4.7004803657924166</v>
      </c>
      <c r="AY405" s="64">
        <f t="shared" si="216"/>
        <v>4.6530209419155879</v>
      </c>
      <c r="AZ405" s="64">
        <f t="shared" si="216"/>
        <v>4.5737353006784049</v>
      </c>
      <c r="BA405" s="64">
        <f t="shared" si="216"/>
        <v>4.5621528009044008</v>
      </c>
      <c r="BB405" s="64">
        <f t="shared" si="216"/>
        <v>4.5320479211591289</v>
      </c>
      <c r="BC405" s="64">
        <f t="shared" si="216"/>
        <v>4.5002262502154808</v>
      </c>
    </row>
    <row r="406" spans="1:55" x14ac:dyDescent="0.2">
      <c r="A406">
        <f>VLOOKUP(C406,SelectCntr!$A$2:$C$52,3,0)</f>
        <v>2</v>
      </c>
      <c r="B406" t="str">
        <f t="shared" si="217"/>
        <v>Sudan</v>
      </c>
      <c r="C406">
        <f t="shared" si="217"/>
        <v>206</v>
      </c>
      <c r="D406" t="str">
        <f t="shared" si="217"/>
        <v>Sudan</v>
      </c>
      <c r="F406" s="72" t="s">
        <v>604</v>
      </c>
      <c r="G406">
        <f t="shared" si="208"/>
        <v>6.4500742288543504</v>
      </c>
      <c r="H406">
        <f t="shared" si="216"/>
        <v>6.5147127104734084</v>
      </c>
      <c r="I406">
        <f t="shared" si="216"/>
        <v>6.5185801033662969</v>
      </c>
      <c r="J406">
        <f t="shared" si="216"/>
        <v>6.4371193134518769</v>
      </c>
      <c r="K406">
        <f t="shared" si="216"/>
        <v>6.4621657250737652</v>
      </c>
      <c r="L406">
        <f t="shared" si="216"/>
        <v>6.4644103350634667</v>
      </c>
      <c r="M406">
        <f t="shared" si="216"/>
        <v>6.5870270932229378</v>
      </c>
      <c r="N406">
        <f t="shared" si="216"/>
        <v>6.5014270037165343</v>
      </c>
      <c r="O406">
        <f t="shared" si="216"/>
        <v>6.5937639038688154</v>
      </c>
      <c r="P406">
        <f t="shared" si="216"/>
        <v>6.6201047603452645</v>
      </c>
      <c r="Q406">
        <f t="shared" si="216"/>
        <v>6.6371808731896094</v>
      </c>
      <c r="R406">
        <f t="shared" si="216"/>
        <v>6.630309555384132</v>
      </c>
      <c r="S406">
        <f t="shared" si="216"/>
        <v>6.6115109862275654</v>
      </c>
      <c r="T406">
        <f t="shared" si="216"/>
        <v>6.7125739827273314</v>
      </c>
      <c r="U406">
        <f t="shared" si="216"/>
        <v>6.6991489991582416</v>
      </c>
      <c r="V406">
        <f t="shared" si="216"/>
        <v>6.6572588155058101</v>
      </c>
      <c r="W406">
        <f t="shared" si="216"/>
        <v>6.7212253811074643</v>
      </c>
      <c r="X406">
        <f t="shared" si="216"/>
        <v>6.7362952859290601</v>
      </c>
      <c r="Y406">
        <f t="shared" si="216"/>
        <v>6.6726021266745743</v>
      </c>
      <c r="Z406">
        <f t="shared" si="216"/>
        <v>6.705804961219676</v>
      </c>
      <c r="AA406">
        <f t="shared" si="216"/>
        <v>6.7817877258380399</v>
      </c>
      <c r="AB406">
        <f t="shared" si="216"/>
        <v>6.6543564111643043</v>
      </c>
      <c r="AC406">
        <f t="shared" si="216"/>
        <v>6.6761228210436885</v>
      </c>
      <c r="AD406">
        <f t="shared" si="216"/>
        <v>6.578195912830318</v>
      </c>
      <c r="AE406">
        <f t="shared" si="216"/>
        <v>6.7360685234485445</v>
      </c>
      <c r="AF406">
        <f t="shared" si="216"/>
        <v>6.6988089185369484</v>
      </c>
      <c r="AG406">
        <f t="shared" si="216"/>
        <v>6.6315821757352262</v>
      </c>
      <c r="AH406">
        <f t="shared" si="216"/>
        <v>6.7614166840297187</v>
      </c>
      <c r="AI406">
        <f t="shared" si="216"/>
        <v>6.6333197107450692</v>
      </c>
      <c r="AJ406">
        <f t="shared" si="216"/>
        <v>6.6204466564941491</v>
      </c>
      <c r="AK406">
        <f t="shared" si="216"/>
        <v>6.7686761325417537</v>
      </c>
      <c r="AL406">
        <f t="shared" si="216"/>
        <v>6.843699417982851</v>
      </c>
      <c r="AM406">
        <f t="shared" si="216"/>
        <v>6.7658247124749833</v>
      </c>
      <c r="AN406">
        <f t="shared" si="216"/>
        <v>6.8850312977747858</v>
      </c>
      <c r="AO406">
        <f t="shared" si="216"/>
        <v>6.8874861366347311</v>
      </c>
      <c r="AP406">
        <f t="shared" si="216"/>
        <v>6.9527074102512794</v>
      </c>
      <c r="AQ406">
        <f t="shared" si="216"/>
        <v>6.9416172423602767</v>
      </c>
      <c r="AR406">
        <f t="shared" si="216"/>
        <v>6.9668838127296659</v>
      </c>
      <c r="AS406">
        <f t="shared" si="216"/>
        <v>6.9582118057340479</v>
      </c>
      <c r="AT406">
        <f t="shared" si="216"/>
        <v>6.9817005465019086</v>
      </c>
      <c r="AU406">
        <f t="shared" si="216"/>
        <v>7.0744657377009688</v>
      </c>
      <c r="AV406">
        <f t="shared" si="216"/>
        <v>7.0639011342612958</v>
      </c>
      <c r="AW406">
        <f t="shared" si="216"/>
        <v>7.1302185615945168</v>
      </c>
      <c r="AX406">
        <f t="shared" si="216"/>
        <v>7.0815723411005829</v>
      </c>
      <c r="AY406">
        <f t="shared" si="216"/>
        <v>7.1192567884660418</v>
      </c>
      <c r="AZ406">
        <f t="shared" si="216"/>
        <v>7.0942323511808691</v>
      </c>
      <c r="BA406">
        <f t="shared" si="216"/>
        <v>7.0918895238715356</v>
      </c>
      <c r="BB406">
        <f t="shared" si="216"/>
        <v>7.0543670655052617</v>
      </c>
      <c r="BC406">
        <f t="shared" si="216"/>
        <v>7.0597648438658318</v>
      </c>
    </row>
    <row r="407" spans="1:55" x14ac:dyDescent="0.2">
      <c r="A407">
        <f>VLOOKUP(C407,SelectCntr!$A$2:$C$52,3,0)</f>
        <v>3</v>
      </c>
      <c r="B407" t="str">
        <f t="shared" si="217"/>
        <v>Swaziland</v>
      </c>
      <c r="C407">
        <f t="shared" si="217"/>
        <v>209</v>
      </c>
      <c r="D407" t="str">
        <f t="shared" si="217"/>
        <v>Swaziland</v>
      </c>
      <c r="F407" s="72" t="s">
        <v>604</v>
      </c>
      <c r="G407">
        <f t="shared" si="208"/>
        <v>6.7174869760383347</v>
      </c>
      <c r="H407">
        <f t="shared" si="216"/>
        <v>6.7386945598779038</v>
      </c>
      <c r="I407">
        <f t="shared" si="216"/>
        <v>6.812755220576725</v>
      </c>
      <c r="J407">
        <f t="shared" si="216"/>
        <v>6.7739720386660176</v>
      </c>
      <c r="K407">
        <f t="shared" si="216"/>
        <v>6.7543670203024044</v>
      </c>
      <c r="L407">
        <f t="shared" si="216"/>
        <v>6.9148150458436382</v>
      </c>
      <c r="M407">
        <f t="shared" si="216"/>
        <v>7.0100058791159858</v>
      </c>
      <c r="N407">
        <f t="shared" si="216"/>
        <v>6.9682921601598435</v>
      </c>
      <c r="O407">
        <f t="shared" si="216"/>
        <v>6.9992368756239802</v>
      </c>
      <c r="P407">
        <f t="shared" si="216"/>
        <v>7.1192009498995112</v>
      </c>
      <c r="Q407">
        <f t="shared" si="216"/>
        <v>7.1363292349334424</v>
      </c>
      <c r="R407">
        <f t="shared" si="216"/>
        <v>7.2215944323949248</v>
      </c>
      <c r="S407">
        <f t="shared" si="216"/>
        <v>7.1979217139563678</v>
      </c>
      <c r="T407">
        <f t="shared" si="216"/>
        <v>7.2864008224300933</v>
      </c>
      <c r="U407">
        <f t="shared" si="216"/>
        <v>7.3119021021937556</v>
      </c>
      <c r="V407">
        <f t="shared" si="216"/>
        <v>7.3353581972027637</v>
      </c>
      <c r="W407">
        <f t="shared" si="216"/>
        <v>7.2772319022815424</v>
      </c>
      <c r="X407">
        <f t="shared" si="216"/>
        <v>7.4161958410613078</v>
      </c>
      <c r="Y407">
        <f t="shared" si="216"/>
        <v>7.3996105730639758</v>
      </c>
      <c r="Z407">
        <f t="shared" si="216"/>
        <v>7.5318657008935563</v>
      </c>
      <c r="AA407">
        <f t="shared" si="216"/>
        <v>7.5849481323172414</v>
      </c>
      <c r="AB407">
        <f t="shared" si="216"/>
        <v>7.5530637176269249</v>
      </c>
      <c r="AC407">
        <f t="shared" si="216"/>
        <v>7.5426252869211456</v>
      </c>
      <c r="AD407">
        <f t="shared" si="216"/>
        <v>7.5983463499471924</v>
      </c>
      <c r="AE407">
        <f t="shared" si="216"/>
        <v>7.6026409474958019</v>
      </c>
      <c r="AF407">
        <f t="shared" si="216"/>
        <v>7.6566955754674053</v>
      </c>
      <c r="AG407">
        <f t="shared" si="216"/>
        <v>7.6097676277128805</v>
      </c>
      <c r="AH407">
        <f t="shared" si="216"/>
        <v>7.5795350530617185</v>
      </c>
      <c r="AI407">
        <f t="shared" si="216"/>
        <v>7.5639640674477624</v>
      </c>
      <c r="AJ407">
        <f t="shared" si="216"/>
        <v>7.5795575644253654</v>
      </c>
      <c r="AK407">
        <f t="shared" si="216"/>
        <v>7.5921622472638255</v>
      </c>
      <c r="AL407">
        <f t="shared" si="216"/>
        <v>7.5329854678413746</v>
      </c>
      <c r="AM407">
        <f t="shared" si="216"/>
        <v>7.4781776002981113</v>
      </c>
      <c r="AN407">
        <f t="shared" si="216"/>
        <v>7.4780076045475958</v>
      </c>
      <c r="AO407">
        <f t="shared" si="216"/>
        <v>7.3960114513217761</v>
      </c>
      <c r="AP407">
        <f t="shared" si="216"/>
        <v>7.4513057623932042</v>
      </c>
      <c r="AQ407">
        <f t="shared" si="216"/>
        <v>7.444993385330096</v>
      </c>
      <c r="AR407">
        <f t="shared" si="216"/>
        <v>7.4220036100256301</v>
      </c>
      <c r="AS407">
        <f t="shared" si="216"/>
        <v>7.4927151293834529</v>
      </c>
      <c r="AT407">
        <f t="shared" si="216"/>
        <v>7.4299898962892099</v>
      </c>
      <c r="AU407">
        <f t="shared" ref="H407:BC413" si="218">IF(ISERROR(LN(AU286)),0,LN(AU286))</f>
        <v>7.4138800752327434</v>
      </c>
      <c r="AV407">
        <f t="shared" si="218"/>
        <v>7.5127447221208845</v>
      </c>
      <c r="AW407">
        <f t="shared" si="218"/>
        <v>7.5139592620463596</v>
      </c>
      <c r="AX407">
        <f t="shared" si="218"/>
        <v>7.555919826250773</v>
      </c>
      <c r="AY407">
        <f t="shared" si="218"/>
        <v>7.6233680655648666</v>
      </c>
      <c r="AZ407">
        <f t="shared" si="218"/>
        <v>7.6327705302279005</v>
      </c>
      <c r="BA407">
        <f t="shared" si="218"/>
        <v>7.6071312219011569</v>
      </c>
      <c r="BB407">
        <f t="shared" si="218"/>
        <v>7.6313165221228827</v>
      </c>
      <c r="BC407">
        <f t="shared" si="218"/>
        <v>7.62944414134315</v>
      </c>
    </row>
    <row r="408" spans="1:55" x14ac:dyDescent="0.2">
      <c r="A408">
        <f>VLOOKUP(C408,SelectCntr!$A$2:$C$52,3,0)</f>
        <v>2</v>
      </c>
      <c r="B408" t="str">
        <f t="shared" si="217"/>
        <v>United Republic of Tanzania</v>
      </c>
      <c r="C408">
        <f t="shared" si="217"/>
        <v>215</v>
      </c>
      <c r="D408" t="str">
        <f t="shared" si="217"/>
        <v>United Republic of Tanzania</v>
      </c>
      <c r="F408" s="72" t="s">
        <v>604</v>
      </c>
      <c r="G408">
        <f t="shared" si="208"/>
        <v>5.827317989041509</v>
      </c>
      <c r="H408">
        <f t="shared" si="218"/>
        <v>5.8418079353781813</v>
      </c>
      <c r="I408">
        <f t="shared" si="218"/>
        <v>5.9033038956656236</v>
      </c>
      <c r="J408">
        <f t="shared" si="218"/>
        <v>5.8886312297966548</v>
      </c>
      <c r="K408">
        <f t="shared" si="218"/>
        <v>5.8927763796217114</v>
      </c>
      <c r="L408">
        <f t="shared" si="218"/>
        <v>5.9754211102948851</v>
      </c>
      <c r="M408">
        <f t="shared" si="218"/>
        <v>5.9350228466591846</v>
      </c>
      <c r="N408">
        <f t="shared" si="218"/>
        <v>5.8821587055170603</v>
      </c>
      <c r="O408">
        <f t="shared" si="218"/>
        <v>5.8979388875421375</v>
      </c>
      <c r="P408">
        <f t="shared" si="218"/>
        <v>5.9170447750869846</v>
      </c>
      <c r="Q408">
        <f t="shared" si="218"/>
        <v>5.8913644431702616</v>
      </c>
      <c r="R408">
        <f t="shared" si="218"/>
        <v>5.8761698820288917</v>
      </c>
      <c r="S408">
        <f t="shared" si="218"/>
        <v>5.8936449618287199</v>
      </c>
      <c r="T408">
        <f t="shared" si="218"/>
        <v>5.8758304628039548</v>
      </c>
      <c r="U408">
        <f t="shared" si="218"/>
        <v>5.9473724640421395</v>
      </c>
      <c r="V408">
        <f t="shared" si="218"/>
        <v>5.9610980625206551</v>
      </c>
      <c r="W408">
        <f t="shared" si="218"/>
        <v>5.9961946340738015</v>
      </c>
      <c r="X408">
        <f t="shared" si="218"/>
        <v>5.9862151135912534</v>
      </c>
      <c r="Y408">
        <f t="shared" si="218"/>
        <v>6.0100307346876303</v>
      </c>
      <c r="Z408">
        <f t="shared" si="218"/>
        <v>5.9334765628827091</v>
      </c>
      <c r="AA408">
        <f t="shared" si="218"/>
        <v>5.944324646343885</v>
      </c>
      <c r="AB408">
        <f t="shared" si="218"/>
        <v>5.948938921631453</v>
      </c>
      <c r="AC408">
        <f t="shared" si="218"/>
        <v>5.9642202323072544</v>
      </c>
      <c r="AD408">
        <f t="shared" si="218"/>
        <v>5.9637322313291401</v>
      </c>
      <c r="AE408">
        <f t="shared" si="218"/>
        <v>5.9703188835107026</v>
      </c>
      <c r="AF408">
        <f t="shared" si="218"/>
        <v>5.9737402206304075</v>
      </c>
      <c r="AG408">
        <f t="shared" si="218"/>
        <v>5.9421475614252453</v>
      </c>
      <c r="AH408">
        <f t="shared" si="218"/>
        <v>5.8996151896959113</v>
      </c>
      <c r="AI408">
        <f t="shared" si="218"/>
        <v>5.9230166040479393</v>
      </c>
      <c r="AJ408">
        <f t="shared" si="218"/>
        <v>5.89684874432238</v>
      </c>
      <c r="AK408">
        <f t="shared" si="218"/>
        <v>5.8942872106123732</v>
      </c>
      <c r="AL408">
        <f t="shared" si="218"/>
        <v>5.8180940882498007</v>
      </c>
      <c r="AM408">
        <f t="shared" si="218"/>
        <v>5.7891226738952151</v>
      </c>
      <c r="AN408">
        <f t="shared" si="218"/>
        <v>5.7190332738454002</v>
      </c>
      <c r="AO408">
        <f t="shared" si="218"/>
        <v>5.7889719256411363</v>
      </c>
      <c r="AP408">
        <f t="shared" si="218"/>
        <v>5.7822921681108879</v>
      </c>
      <c r="AQ408">
        <f t="shared" si="218"/>
        <v>5.7068678576949141</v>
      </c>
      <c r="AR408">
        <f t="shared" si="218"/>
        <v>5.768896142171946</v>
      </c>
      <c r="AS408">
        <f t="shared" si="218"/>
        <v>5.7950410950909559</v>
      </c>
      <c r="AT408">
        <f t="shared" si="218"/>
        <v>5.7531117802600757</v>
      </c>
      <c r="AU408">
        <f t="shared" si="218"/>
        <v>5.8397863481126446</v>
      </c>
      <c r="AV408">
        <f t="shared" si="218"/>
        <v>5.9990299953419619</v>
      </c>
      <c r="AW408">
        <f t="shared" si="218"/>
        <v>5.8695791624562093</v>
      </c>
      <c r="AX408">
        <f t="shared" si="218"/>
        <v>6.0311750283084171</v>
      </c>
      <c r="AY408">
        <f t="shared" si="218"/>
        <v>6.0073111034753444</v>
      </c>
      <c r="AZ408">
        <f t="shared" si="218"/>
        <v>6.0712104363471555</v>
      </c>
      <c r="BA408">
        <f t="shared" si="218"/>
        <v>6.0281704388571571</v>
      </c>
      <c r="BB408">
        <f t="shared" si="218"/>
        <v>5.9962721534370464</v>
      </c>
      <c r="BC408">
        <f t="shared" si="218"/>
        <v>6.023486443794587</v>
      </c>
    </row>
    <row r="409" spans="1:55" x14ac:dyDescent="0.2">
      <c r="A409">
        <f>VLOOKUP(C409,SelectCntr!$A$2:$C$52,3,0)</f>
        <v>1</v>
      </c>
      <c r="B409" t="str">
        <f t="shared" si="217"/>
        <v>Togo</v>
      </c>
      <c r="C409">
        <f t="shared" si="217"/>
        <v>217</v>
      </c>
      <c r="D409" t="str">
        <f t="shared" si="217"/>
        <v>Togo</v>
      </c>
      <c r="F409" s="72" t="s">
        <v>604</v>
      </c>
      <c r="G409">
        <f t="shared" si="208"/>
        <v>6.23636262772823</v>
      </c>
      <c r="H409">
        <f t="shared" si="218"/>
        <v>6.2554885392911324</v>
      </c>
      <c r="I409">
        <f t="shared" si="218"/>
        <v>6.3015498646199477</v>
      </c>
      <c r="J409">
        <f t="shared" si="218"/>
        <v>6.3197956465977807</v>
      </c>
      <c r="K409">
        <f t="shared" si="218"/>
        <v>6.3230902032275731</v>
      </c>
      <c r="L409">
        <f t="shared" si="218"/>
        <v>6.305802932428672</v>
      </c>
      <c r="M409">
        <f t="shared" si="218"/>
        <v>6.2824270501368575</v>
      </c>
      <c r="N409">
        <f t="shared" si="218"/>
        <v>6.2759702321665785</v>
      </c>
      <c r="O409">
        <f t="shared" si="218"/>
        <v>6.2558408217636421</v>
      </c>
      <c r="P409">
        <f t="shared" si="218"/>
        <v>6.2747237522429602</v>
      </c>
      <c r="Q409">
        <f t="shared" si="218"/>
        <v>6.2630090207025129</v>
      </c>
      <c r="R409">
        <f t="shared" si="218"/>
        <v>6.2045629005673053</v>
      </c>
      <c r="S409">
        <f t="shared" si="218"/>
        <v>6.2049160004113961</v>
      </c>
      <c r="T409">
        <f t="shared" si="218"/>
        <v>6.1891171892649899</v>
      </c>
      <c r="U409">
        <f t="shared" si="218"/>
        <v>6.2227024412326415</v>
      </c>
      <c r="V409">
        <f t="shared" si="218"/>
        <v>6.1714761274412657</v>
      </c>
      <c r="W409">
        <f t="shared" si="218"/>
        <v>6.1235429342642602</v>
      </c>
      <c r="X409">
        <f t="shared" si="218"/>
        <v>6.1884647210155208</v>
      </c>
      <c r="Y409">
        <f t="shared" si="218"/>
        <v>6.2468908000839658</v>
      </c>
      <c r="Z409">
        <f t="shared" si="218"/>
        <v>6.2410953939630662</v>
      </c>
      <c r="AA409">
        <f t="shared" si="218"/>
        <v>6.234205315204739</v>
      </c>
      <c r="AB409">
        <f t="shared" si="218"/>
        <v>6.1830389071369156</v>
      </c>
      <c r="AC409">
        <f t="shared" si="218"/>
        <v>6.0815129193801862</v>
      </c>
      <c r="AD409">
        <f t="shared" si="218"/>
        <v>6.1121010575875516</v>
      </c>
      <c r="AE409">
        <f t="shared" si="218"/>
        <v>6.198711555970787</v>
      </c>
      <c r="AF409">
        <f t="shared" si="218"/>
        <v>6.2085680759746218</v>
      </c>
      <c r="AG409">
        <f t="shared" si="218"/>
        <v>6.197153220678139</v>
      </c>
      <c r="AH409">
        <f t="shared" si="218"/>
        <v>6.2234425229412311</v>
      </c>
      <c r="AI409">
        <f t="shared" si="218"/>
        <v>6.2581211489357544</v>
      </c>
      <c r="AJ409">
        <f t="shared" si="218"/>
        <v>6.271427131857954</v>
      </c>
      <c r="AK409">
        <f t="shared" si="218"/>
        <v>6.2592475261141276</v>
      </c>
      <c r="AL409">
        <f t="shared" si="218"/>
        <v>6.2335234608536698</v>
      </c>
      <c r="AM409">
        <f t="shared" si="218"/>
        <v>6.3751280067658076</v>
      </c>
      <c r="AN409">
        <f t="shared" si="218"/>
        <v>6.3885280722415327</v>
      </c>
      <c r="AO409">
        <f t="shared" si="218"/>
        <v>6.3607944774452481</v>
      </c>
      <c r="AP409">
        <f t="shared" si="218"/>
        <v>6.4753987838910563</v>
      </c>
      <c r="AQ409">
        <f t="shared" si="218"/>
        <v>6.4956475347682723</v>
      </c>
      <c r="AR409">
        <f t="shared" si="218"/>
        <v>6.4677016697872833</v>
      </c>
      <c r="AS409">
        <f t="shared" si="218"/>
        <v>6.436961689001043</v>
      </c>
      <c r="AT409">
        <f t="shared" si="218"/>
        <v>6.3606245188587689</v>
      </c>
      <c r="AU409">
        <f t="shared" si="218"/>
        <v>6.4219771294142163</v>
      </c>
      <c r="AV409">
        <f t="shared" si="218"/>
        <v>6.419869966132592</v>
      </c>
      <c r="AW409">
        <f t="shared" si="218"/>
        <v>6.4223826471957155</v>
      </c>
      <c r="AX409">
        <f t="shared" si="218"/>
        <v>6.4339243688727299</v>
      </c>
      <c r="AY409">
        <f t="shared" si="218"/>
        <v>6.3532641606537625</v>
      </c>
      <c r="AZ409">
        <f t="shared" si="218"/>
        <v>6.37078700525052</v>
      </c>
      <c r="BA409">
        <f t="shared" si="218"/>
        <v>6.3909004318457372</v>
      </c>
      <c r="BB409">
        <f t="shared" si="218"/>
        <v>6.4500728748166107</v>
      </c>
      <c r="BC409">
        <f t="shared" si="218"/>
        <v>6.3924419100459478</v>
      </c>
    </row>
    <row r="410" spans="1:55" x14ac:dyDescent="0.2">
      <c r="A410">
        <f>VLOOKUP(C410,SelectCntr!$A$2:$C$52,3,0)</f>
        <v>2</v>
      </c>
      <c r="B410" t="str">
        <f t="shared" si="217"/>
        <v>Uganda</v>
      </c>
      <c r="C410">
        <f t="shared" si="217"/>
        <v>226</v>
      </c>
      <c r="D410" t="str">
        <f t="shared" si="217"/>
        <v>Uganda</v>
      </c>
      <c r="F410" s="72" t="s">
        <v>604</v>
      </c>
      <c r="G410">
        <f t="shared" si="208"/>
        <v>6.4556059014634739</v>
      </c>
      <c r="H410">
        <f t="shared" si="218"/>
        <v>6.4223853149576007</v>
      </c>
      <c r="I410">
        <f t="shared" si="218"/>
        <v>6.5020084253913497</v>
      </c>
      <c r="J410">
        <f t="shared" si="218"/>
        <v>6.5030722346423682</v>
      </c>
      <c r="K410">
        <f t="shared" si="218"/>
        <v>6.3653883068769046</v>
      </c>
      <c r="L410">
        <f t="shared" si="218"/>
        <v>6.3739003961149372</v>
      </c>
      <c r="M410">
        <f t="shared" si="218"/>
        <v>6.4867168023649606</v>
      </c>
      <c r="N410">
        <f t="shared" si="218"/>
        <v>6.5127326673247703</v>
      </c>
      <c r="O410">
        <f t="shared" si="218"/>
        <v>6.6129791925887593</v>
      </c>
      <c r="P410">
        <f t="shared" si="218"/>
        <v>6.798621254356374</v>
      </c>
      <c r="Q410">
        <f t="shared" si="218"/>
        <v>6.7458240924418345</v>
      </c>
      <c r="R410">
        <f t="shared" si="218"/>
        <v>6.7469145098819281</v>
      </c>
      <c r="S410">
        <f t="shared" si="218"/>
        <v>6.7313353187514995</v>
      </c>
      <c r="T410">
        <f t="shared" si="218"/>
        <v>6.7518757275342134</v>
      </c>
      <c r="U410">
        <f t="shared" si="218"/>
        <v>6.7882718249195548</v>
      </c>
      <c r="V410">
        <f t="shared" si="218"/>
        <v>6.69094103807618</v>
      </c>
      <c r="W410">
        <f t="shared" si="218"/>
        <v>6.6732989675503305</v>
      </c>
      <c r="X410">
        <f t="shared" si="218"/>
        <v>6.6514711952190444</v>
      </c>
      <c r="Y410">
        <f t="shared" si="218"/>
        <v>6.3251135545762791</v>
      </c>
      <c r="Z410">
        <f t="shared" si="218"/>
        <v>6.2803095096592951</v>
      </c>
      <c r="AA410">
        <f t="shared" si="218"/>
        <v>6.3290271658978954</v>
      </c>
      <c r="AB410">
        <f t="shared" si="218"/>
        <v>6.3896258766562113</v>
      </c>
      <c r="AC410">
        <f t="shared" si="218"/>
        <v>6.4084491818025899</v>
      </c>
      <c r="AD410">
        <f t="shared" si="218"/>
        <v>6.3238421539058507</v>
      </c>
      <c r="AE410">
        <f t="shared" si="218"/>
        <v>6.3170433472223095</v>
      </c>
      <c r="AF410">
        <f t="shared" si="218"/>
        <v>6.2782213194788881</v>
      </c>
      <c r="AG410">
        <f t="shared" si="218"/>
        <v>6.2979568114751805</v>
      </c>
      <c r="AH410">
        <f t="shared" si="218"/>
        <v>6.313882816831466</v>
      </c>
      <c r="AI410">
        <f t="shared" si="218"/>
        <v>6.3506229841405588</v>
      </c>
      <c r="AJ410">
        <f t="shared" si="218"/>
        <v>6.3600106471951126</v>
      </c>
      <c r="AK410">
        <f t="shared" si="218"/>
        <v>6.358942176257532</v>
      </c>
      <c r="AL410">
        <f t="shared" si="218"/>
        <v>6.3165123353464478</v>
      </c>
      <c r="AM410">
        <f t="shared" si="218"/>
        <v>6.3538753652987232</v>
      </c>
      <c r="AN410">
        <f t="shared" si="218"/>
        <v>6.3276069363440506</v>
      </c>
      <c r="AO410">
        <f t="shared" si="218"/>
        <v>6.3463560937768229</v>
      </c>
      <c r="AP410">
        <f t="shared" si="218"/>
        <v>6.3106396904757327</v>
      </c>
      <c r="AQ410">
        <f t="shared" si="218"/>
        <v>6.2935375806650118</v>
      </c>
      <c r="AR410">
        <f t="shared" si="218"/>
        <v>6.3476546106015563</v>
      </c>
      <c r="AS410">
        <f t="shared" si="218"/>
        <v>6.3832966698784279</v>
      </c>
      <c r="AT410">
        <f t="shared" si="218"/>
        <v>6.3738739395105277</v>
      </c>
      <c r="AU410">
        <f t="shared" si="218"/>
        <v>6.4027630347810982</v>
      </c>
      <c r="AV410">
        <f t="shared" si="218"/>
        <v>6.4295757057697909</v>
      </c>
      <c r="AW410">
        <f t="shared" si="218"/>
        <v>6.4134367743751968</v>
      </c>
      <c r="AX410">
        <f t="shared" si="218"/>
        <v>6.386425029539752</v>
      </c>
      <c r="AY410">
        <f t="shared" si="218"/>
        <v>6.3262451431195306</v>
      </c>
      <c r="AZ410">
        <f t="shared" si="218"/>
        <v>6.2878508264015727</v>
      </c>
      <c r="BA410">
        <f t="shared" si="218"/>
        <v>6.288265625517516</v>
      </c>
      <c r="BB410">
        <f t="shared" si="218"/>
        <v>6.2865113214491739</v>
      </c>
      <c r="BC410">
        <f t="shared" si="218"/>
        <v>6.2757949853162147</v>
      </c>
    </row>
    <row r="411" spans="1:55" x14ac:dyDescent="0.2">
      <c r="A411">
        <f>VLOOKUP(C411,SelectCntr!$A$2:$C$52,3,0)</f>
        <v>1</v>
      </c>
      <c r="B411" t="str">
        <f t="shared" si="217"/>
        <v>Burkina Faso</v>
      </c>
      <c r="C411">
        <f t="shared" si="217"/>
        <v>233</v>
      </c>
      <c r="D411" t="str">
        <f t="shared" si="217"/>
        <v>Burkina Faso</v>
      </c>
      <c r="F411" s="72" t="s">
        <v>604</v>
      </c>
      <c r="G411">
        <f t="shared" si="208"/>
        <v>5.1534255914663634</v>
      </c>
      <c r="H411">
        <f t="shared" si="218"/>
        <v>5.2411499524245873</v>
      </c>
      <c r="I411">
        <f t="shared" si="218"/>
        <v>5.2435990449137408</v>
      </c>
      <c r="J411">
        <f t="shared" si="218"/>
        <v>5.3274745216382975</v>
      </c>
      <c r="K411">
        <f t="shared" si="218"/>
        <v>5.3422785429033866</v>
      </c>
      <c r="L411">
        <f t="shared" si="218"/>
        <v>5.3450719533619839</v>
      </c>
      <c r="M411">
        <f t="shared" si="218"/>
        <v>5.3613650685884977</v>
      </c>
      <c r="N411">
        <f t="shared" si="218"/>
        <v>5.411701225616059</v>
      </c>
      <c r="O411">
        <f t="shared" si="218"/>
        <v>5.3887309627523159</v>
      </c>
      <c r="P411">
        <f t="shared" si="218"/>
        <v>5.3803324543537494</v>
      </c>
      <c r="Q411">
        <f t="shared" si="218"/>
        <v>5.3243542750111681</v>
      </c>
      <c r="R411">
        <f t="shared" si="218"/>
        <v>5.2697956627890887</v>
      </c>
      <c r="S411">
        <f t="shared" si="218"/>
        <v>5.1499478750615548</v>
      </c>
      <c r="T411">
        <f t="shared" si="218"/>
        <v>5.2587077258634372</v>
      </c>
      <c r="U411">
        <f t="shared" si="218"/>
        <v>5.3755548245465841</v>
      </c>
      <c r="V411">
        <f t="shared" si="218"/>
        <v>5.2716633403289856</v>
      </c>
      <c r="W411">
        <f t="shared" si="218"/>
        <v>5.2679898210264522</v>
      </c>
      <c r="X411">
        <f t="shared" si="218"/>
        <v>5.3522793367424129</v>
      </c>
      <c r="Y411">
        <f t="shared" si="218"/>
        <v>5.3992922658043376</v>
      </c>
      <c r="Z411">
        <f t="shared" si="218"/>
        <v>5.3142879798278511</v>
      </c>
      <c r="AA411">
        <f t="shared" si="218"/>
        <v>5.3902056831863829</v>
      </c>
      <c r="AB411">
        <f t="shared" si="218"/>
        <v>5.3857382899049284</v>
      </c>
      <c r="AC411">
        <f t="shared" si="218"/>
        <v>5.384518814770896</v>
      </c>
      <c r="AD411">
        <f t="shared" si="218"/>
        <v>5.3800793391495398</v>
      </c>
      <c r="AE411">
        <f t="shared" si="218"/>
        <v>5.5751359180704094</v>
      </c>
      <c r="AF411">
        <f t="shared" si="218"/>
        <v>5.6833442137330872</v>
      </c>
      <c r="AG411">
        <f t="shared" si="218"/>
        <v>5.5754303834232255</v>
      </c>
      <c r="AH411">
        <f t="shared" si="218"/>
        <v>5.6743375296548342</v>
      </c>
      <c r="AI411">
        <f t="shared" si="218"/>
        <v>5.6197060803175729</v>
      </c>
      <c r="AJ411">
        <f t="shared" si="218"/>
        <v>5.6196492219453953</v>
      </c>
      <c r="AK411">
        <f t="shared" si="218"/>
        <v>5.7505336965671283</v>
      </c>
      <c r="AL411">
        <f t="shared" si="218"/>
        <v>5.7587598239152014</v>
      </c>
      <c r="AM411">
        <f t="shared" si="218"/>
        <v>5.7576290586304033</v>
      </c>
      <c r="AN411">
        <f t="shared" si="218"/>
        <v>5.7248276738848167</v>
      </c>
      <c r="AO411">
        <f t="shared" si="218"/>
        <v>5.7005685566520192</v>
      </c>
      <c r="AP411">
        <f t="shared" si="218"/>
        <v>5.7794487772803063</v>
      </c>
      <c r="AQ411">
        <f t="shared" si="218"/>
        <v>5.7436181527003125</v>
      </c>
      <c r="AR411">
        <f t="shared" si="218"/>
        <v>5.8494181345716658</v>
      </c>
      <c r="AS411">
        <f t="shared" si="218"/>
        <v>5.8261185340155937</v>
      </c>
      <c r="AT411">
        <f t="shared" si="218"/>
        <v>5.6820547518749631</v>
      </c>
      <c r="AU411">
        <f t="shared" si="218"/>
        <v>5.8862320538526305</v>
      </c>
      <c r="AV411">
        <f t="shared" si="218"/>
        <v>5.8881078176293533</v>
      </c>
      <c r="AW411">
        <f t="shared" si="218"/>
        <v>5.9297286777330109</v>
      </c>
      <c r="AX411">
        <f t="shared" si="218"/>
        <v>5.8576042242618058</v>
      </c>
      <c r="AY411">
        <f t="shared" si="218"/>
        <v>5.9404419620411071</v>
      </c>
      <c r="AZ411">
        <f t="shared" si="218"/>
        <v>5.9414662078983387</v>
      </c>
      <c r="BA411">
        <f t="shared" si="218"/>
        <v>5.7052906301021729</v>
      </c>
      <c r="BB411">
        <f t="shared" si="218"/>
        <v>5.9230670586387841</v>
      </c>
      <c r="BC411">
        <f t="shared" si="218"/>
        <v>5.7834410687821567</v>
      </c>
    </row>
    <row r="412" spans="1:55" x14ac:dyDescent="0.2">
      <c r="A412">
        <f>VLOOKUP(C412,SelectCntr!$A$2:$C$52,3,0)</f>
        <v>2</v>
      </c>
      <c r="B412" t="str">
        <f t="shared" si="217"/>
        <v>Ethiopia</v>
      </c>
      <c r="C412">
        <f t="shared" si="217"/>
        <v>238</v>
      </c>
      <c r="D412" t="str">
        <f t="shared" si="217"/>
        <v>Ethiopia</v>
      </c>
      <c r="F412" s="72" t="s">
        <v>604</v>
      </c>
      <c r="G412">
        <f t="shared" si="208"/>
        <v>0</v>
      </c>
      <c r="H412">
        <f t="shared" si="218"/>
        <v>0</v>
      </c>
      <c r="I412">
        <f t="shared" si="218"/>
        <v>0</v>
      </c>
      <c r="J412">
        <f t="shared" si="218"/>
        <v>0</v>
      </c>
      <c r="K412">
        <f t="shared" si="218"/>
        <v>0</v>
      </c>
      <c r="L412">
        <f t="shared" si="218"/>
        <v>0</v>
      </c>
      <c r="M412">
        <f t="shared" si="218"/>
        <v>0</v>
      </c>
      <c r="N412">
        <f t="shared" si="218"/>
        <v>0</v>
      </c>
      <c r="O412">
        <f t="shared" si="218"/>
        <v>0</v>
      </c>
      <c r="P412">
        <f t="shared" si="218"/>
        <v>0</v>
      </c>
      <c r="Q412">
        <f t="shared" si="218"/>
        <v>0</v>
      </c>
      <c r="R412">
        <f t="shared" si="218"/>
        <v>0</v>
      </c>
      <c r="S412">
        <f t="shared" si="218"/>
        <v>0</v>
      </c>
      <c r="T412">
        <f t="shared" si="218"/>
        <v>0</v>
      </c>
      <c r="U412">
        <f t="shared" si="218"/>
        <v>0</v>
      </c>
      <c r="V412">
        <f t="shared" si="218"/>
        <v>0</v>
      </c>
      <c r="W412">
        <f t="shared" si="218"/>
        <v>0</v>
      </c>
      <c r="X412">
        <f t="shared" si="218"/>
        <v>0</v>
      </c>
      <c r="Y412">
        <f t="shared" si="218"/>
        <v>0</v>
      </c>
      <c r="Z412">
        <f t="shared" si="218"/>
        <v>0</v>
      </c>
      <c r="AA412">
        <f t="shared" si="218"/>
        <v>0</v>
      </c>
      <c r="AB412">
        <f t="shared" si="218"/>
        <v>0</v>
      </c>
      <c r="AC412">
        <f t="shared" si="218"/>
        <v>0</v>
      </c>
      <c r="AD412">
        <f t="shared" si="218"/>
        <v>0</v>
      </c>
      <c r="AE412">
        <f t="shared" si="218"/>
        <v>0</v>
      </c>
      <c r="AF412">
        <f t="shared" si="218"/>
        <v>0</v>
      </c>
      <c r="AG412">
        <f t="shared" si="218"/>
        <v>0</v>
      </c>
      <c r="AH412">
        <f t="shared" si="218"/>
        <v>0</v>
      </c>
      <c r="AI412">
        <f t="shared" si="218"/>
        <v>0</v>
      </c>
      <c r="AJ412">
        <f t="shared" si="218"/>
        <v>0</v>
      </c>
      <c r="AK412">
        <f t="shared" si="218"/>
        <v>0</v>
      </c>
      <c r="AL412">
        <f t="shared" si="218"/>
        <v>0</v>
      </c>
      <c r="AM412">
        <f t="shared" si="218"/>
        <v>5.3408964858065122</v>
      </c>
      <c r="AN412">
        <f t="shared" si="218"/>
        <v>5.3190274991330657</v>
      </c>
      <c r="AO412">
        <f t="shared" si="218"/>
        <v>5.3848901171074912</v>
      </c>
      <c r="AP412">
        <f t="shared" si="218"/>
        <v>5.4948937064302061</v>
      </c>
      <c r="AQ412">
        <f t="shared" si="218"/>
        <v>5.4758846022613401</v>
      </c>
      <c r="AR412">
        <f t="shared" si="218"/>
        <v>5.3940375784772892</v>
      </c>
      <c r="AS412">
        <f t="shared" si="218"/>
        <v>5.4286532451110823</v>
      </c>
      <c r="AT412">
        <f t="shared" si="218"/>
        <v>5.4287423289564014</v>
      </c>
      <c r="AU412">
        <f t="shared" si="218"/>
        <v>5.4890378005798368</v>
      </c>
      <c r="AV412">
        <f t="shared" si="218"/>
        <v>5.4819569289512549</v>
      </c>
      <c r="AW412">
        <f t="shared" si="218"/>
        <v>5.4816026709242136</v>
      </c>
      <c r="AX412">
        <f t="shared" si="218"/>
        <v>5.5174455033659582</v>
      </c>
      <c r="AY412">
        <f t="shared" si="218"/>
        <v>5.5859278404865051</v>
      </c>
      <c r="AZ412">
        <f t="shared" si="218"/>
        <v>5.586820736763384</v>
      </c>
      <c r="BA412">
        <f t="shared" si="218"/>
        <v>5.5622557398389452</v>
      </c>
      <c r="BB412">
        <f t="shared" si="218"/>
        <v>5.5883481563614685</v>
      </c>
      <c r="BC412">
        <f t="shared" si="218"/>
        <v>5.66308170002611</v>
      </c>
    </row>
    <row r="413" spans="1:55" x14ac:dyDescent="0.2">
      <c r="A413">
        <f>VLOOKUP(C413,SelectCntr!$A$2:$C$52,3,0)</f>
        <v>2</v>
      </c>
      <c r="B413" t="str">
        <f t="shared" si="217"/>
        <v>Democratic Republic of the Congo</v>
      </c>
      <c r="C413">
        <f t="shared" si="217"/>
        <v>250</v>
      </c>
      <c r="D413" t="str">
        <f t="shared" si="217"/>
        <v>Democratic Republic of the Congo</v>
      </c>
      <c r="F413" s="72" t="s">
        <v>604</v>
      </c>
      <c r="G413">
        <f t="shared" si="208"/>
        <v>6.1499118685069982</v>
      </c>
      <c r="H413">
        <f t="shared" si="218"/>
        <v>6.1429188308078446</v>
      </c>
      <c r="I413">
        <f t="shared" si="218"/>
        <v>6.1331195865765631</v>
      </c>
      <c r="J413">
        <f t="shared" si="218"/>
        <v>6.1183301591671695</v>
      </c>
      <c r="K413">
        <f t="shared" si="218"/>
        <v>6.0937313705038134</v>
      </c>
      <c r="L413">
        <f t="shared" si="218"/>
        <v>6.0844264012770388</v>
      </c>
      <c r="M413">
        <f t="shared" si="218"/>
        <v>6.0975447120803423</v>
      </c>
      <c r="N413">
        <f t="shared" ref="H413:BC418" si="219">IF(ISERROR(LN(N292)),0,LN(N292))</f>
        <v>6.1270033138237832</v>
      </c>
      <c r="O413">
        <f t="shared" si="219"/>
        <v>6.1257823519338954</v>
      </c>
      <c r="P413">
        <f t="shared" si="219"/>
        <v>6.1359348948114079</v>
      </c>
      <c r="Q413">
        <f t="shared" si="219"/>
        <v>6.1153156737239094</v>
      </c>
      <c r="R413">
        <f t="shared" si="219"/>
        <v>6.1141563106253285</v>
      </c>
      <c r="S413">
        <f t="shared" si="219"/>
        <v>6.122502700344679</v>
      </c>
      <c r="T413">
        <f t="shared" si="219"/>
        <v>6.1240350719259702</v>
      </c>
      <c r="U413">
        <f t="shared" si="219"/>
        <v>6.1261090388713519</v>
      </c>
      <c r="V413">
        <f t="shared" si="219"/>
        <v>6.1179949362071975</v>
      </c>
      <c r="W413">
        <f t="shared" si="219"/>
        <v>6.1021482278276702</v>
      </c>
      <c r="X413">
        <f t="shared" si="219"/>
        <v>6.0475648952537258</v>
      </c>
      <c r="Y413">
        <f t="shared" si="219"/>
        <v>6.0717294348806909</v>
      </c>
      <c r="Z413">
        <f t="shared" si="219"/>
        <v>6.0912097796233553</v>
      </c>
      <c r="AA413">
        <f t="shared" si="219"/>
        <v>6.0849303473890259</v>
      </c>
      <c r="AB413">
        <f t="shared" si="219"/>
        <v>6.1153845923331485</v>
      </c>
      <c r="AC413">
        <f t="shared" si="219"/>
        <v>6.1205257395465562</v>
      </c>
      <c r="AD413">
        <f t="shared" si="219"/>
        <v>6.1251779370844108</v>
      </c>
      <c r="AE413">
        <f t="shared" si="219"/>
        <v>6.1354512365835063</v>
      </c>
      <c r="AF413">
        <f t="shared" si="219"/>
        <v>6.1348471890970835</v>
      </c>
      <c r="AG413">
        <f t="shared" si="219"/>
        <v>6.1353807033047509</v>
      </c>
      <c r="AH413">
        <f t="shared" si="219"/>
        <v>6.1394303741652552</v>
      </c>
      <c r="AI413">
        <f t="shared" si="219"/>
        <v>6.1427022871863919</v>
      </c>
      <c r="AJ413">
        <f t="shared" si="219"/>
        <v>6.1572985228034431</v>
      </c>
      <c r="AK413">
        <f t="shared" si="219"/>
        <v>6.1588688994585823</v>
      </c>
      <c r="AL413">
        <f t="shared" si="219"/>
        <v>6.1570799792083282</v>
      </c>
      <c r="AM413">
        <f t="shared" si="219"/>
        <v>6.1313163008855804</v>
      </c>
      <c r="AN413">
        <f t="shared" si="219"/>
        <v>6.1221669064781867</v>
      </c>
      <c r="AO413">
        <f t="shared" si="219"/>
        <v>5.9108232613565352</v>
      </c>
      <c r="AP413">
        <f t="shared" si="219"/>
        <v>5.8870913264063072</v>
      </c>
      <c r="AQ413">
        <f t="shared" si="219"/>
        <v>5.8486286457989598</v>
      </c>
      <c r="AR413">
        <f t="shared" si="219"/>
        <v>5.852223187195535</v>
      </c>
      <c r="AS413">
        <f t="shared" si="219"/>
        <v>5.811994910703504</v>
      </c>
      <c r="AT413">
        <f t="shared" si="219"/>
        <v>5.775693115601749</v>
      </c>
      <c r="AU413">
        <f t="shared" si="219"/>
        <v>5.7346275524032215</v>
      </c>
      <c r="AV413">
        <f t="shared" si="219"/>
        <v>5.6924080260704919</v>
      </c>
      <c r="AW413">
        <f t="shared" si="219"/>
        <v>5.6763507715046275</v>
      </c>
      <c r="AX413">
        <f t="shared" si="219"/>
        <v>5.6575164499407817</v>
      </c>
      <c r="AY413">
        <f t="shared" si="219"/>
        <v>5.6372194167194536</v>
      </c>
      <c r="AZ413">
        <f t="shared" si="219"/>
        <v>5.6160752534779874</v>
      </c>
      <c r="BA413">
        <f t="shared" si="219"/>
        <v>5.6078977449591543</v>
      </c>
      <c r="BB413">
        <f t="shared" si="219"/>
        <v>5.5918994625605398</v>
      </c>
      <c r="BC413">
        <f t="shared" si="219"/>
        <v>5.5600845835559607</v>
      </c>
    </row>
    <row r="414" spans="1:55" x14ac:dyDescent="0.2">
      <c r="A414">
        <f>VLOOKUP(C414,SelectCntr!$A$2:$C$52,3,0)</f>
        <v>3</v>
      </c>
      <c r="B414" t="str">
        <f t="shared" si="217"/>
        <v>Zambia</v>
      </c>
      <c r="C414">
        <f t="shared" si="217"/>
        <v>251</v>
      </c>
      <c r="D414" t="str">
        <f t="shared" si="217"/>
        <v>Zambia</v>
      </c>
      <c r="F414" s="72" t="s">
        <v>604</v>
      </c>
      <c r="G414">
        <f t="shared" si="208"/>
        <v>5.8038110645976602</v>
      </c>
      <c r="H414">
        <f t="shared" si="219"/>
        <v>5.7791118541308375</v>
      </c>
      <c r="I414">
        <f t="shared" si="219"/>
        <v>5.7494528792941404</v>
      </c>
      <c r="J414">
        <f t="shared" si="219"/>
        <v>5.7999500653633174</v>
      </c>
      <c r="K414">
        <f t="shared" si="219"/>
        <v>5.8127830606675497</v>
      </c>
      <c r="L414">
        <f t="shared" si="219"/>
        <v>5.8800946519404702</v>
      </c>
      <c r="M414">
        <f t="shared" si="219"/>
        <v>5.8701126331673805</v>
      </c>
      <c r="N414">
        <f t="shared" si="219"/>
        <v>5.8787641769278149</v>
      </c>
      <c r="O414">
        <f t="shared" si="219"/>
        <v>5.8757048646115679</v>
      </c>
      <c r="P414">
        <f t="shared" si="219"/>
        <v>5.8317047862147025</v>
      </c>
      <c r="Q414">
        <f t="shared" si="219"/>
        <v>5.9494976016602141</v>
      </c>
      <c r="R414">
        <f t="shared" si="219"/>
        <v>6.0583976897663181</v>
      </c>
      <c r="S414">
        <f t="shared" si="219"/>
        <v>5.934273279242535</v>
      </c>
      <c r="T414">
        <f t="shared" si="219"/>
        <v>5.9626940515014626</v>
      </c>
      <c r="U414">
        <f t="shared" si="219"/>
        <v>6.1017849538620874</v>
      </c>
      <c r="V414">
        <f t="shared" si="219"/>
        <v>6.1905113184372329</v>
      </c>
      <c r="W414">
        <f t="shared" si="219"/>
        <v>6.1269506485929899</v>
      </c>
      <c r="X414">
        <f t="shared" si="219"/>
        <v>6.0212690215711362</v>
      </c>
      <c r="Y414">
        <f t="shared" si="219"/>
        <v>5.8750944341303963</v>
      </c>
      <c r="Z414">
        <f t="shared" si="219"/>
        <v>5.8927723905327509</v>
      </c>
      <c r="AA414">
        <f t="shared" si="219"/>
        <v>5.8710161979512723</v>
      </c>
      <c r="AB414">
        <f t="shared" si="219"/>
        <v>5.7947783463182558</v>
      </c>
      <c r="AC414">
        <f t="shared" si="219"/>
        <v>5.8101764161213287</v>
      </c>
      <c r="AD414">
        <f t="shared" si="219"/>
        <v>5.7858917012513276</v>
      </c>
      <c r="AE414">
        <f t="shared" si="219"/>
        <v>5.8271089792910535</v>
      </c>
      <c r="AF414">
        <f t="shared" si="219"/>
        <v>5.835864372826582</v>
      </c>
      <c r="AG414">
        <f t="shared" si="219"/>
        <v>5.7772828219188819</v>
      </c>
      <c r="AH414">
        <f t="shared" si="219"/>
        <v>5.9652005674451454</v>
      </c>
      <c r="AI414">
        <f t="shared" si="219"/>
        <v>5.9308078396853894</v>
      </c>
      <c r="AJ414">
        <f t="shared" si="219"/>
        <v>5.8229376977696248</v>
      </c>
      <c r="AK414">
        <f t="shared" si="219"/>
        <v>5.8433970006930416</v>
      </c>
      <c r="AL414">
        <f t="shared" si="219"/>
        <v>5.6404075524269937</v>
      </c>
      <c r="AM414">
        <f t="shared" si="219"/>
        <v>5.9155291200525841</v>
      </c>
      <c r="AN414">
        <f t="shared" si="219"/>
        <v>5.7836397312834862</v>
      </c>
      <c r="AO414">
        <f t="shared" si="219"/>
        <v>5.6480003860824137</v>
      </c>
      <c r="AP414">
        <f t="shared" si="219"/>
        <v>5.8113998492170609</v>
      </c>
      <c r="AQ414">
        <f t="shared" si="219"/>
        <v>5.7528280197338724</v>
      </c>
      <c r="AR414">
        <f t="shared" si="219"/>
        <v>5.7004293962968742</v>
      </c>
      <c r="AS414">
        <f t="shared" si="219"/>
        <v>5.8576594111718254</v>
      </c>
      <c r="AT414">
        <f t="shared" si="219"/>
        <v>5.7938251516376846</v>
      </c>
      <c r="AU414">
        <f t="shared" si="219"/>
        <v>5.7789897986140266</v>
      </c>
      <c r="AV414">
        <f t="shared" si="219"/>
        <v>5.7852946085161472</v>
      </c>
      <c r="AW414">
        <f t="shared" si="219"/>
        <v>5.9137048669158299</v>
      </c>
      <c r="AX414">
        <f t="shared" si="219"/>
        <v>5.9313649854866943</v>
      </c>
      <c r="AY414">
        <f t="shared" si="219"/>
        <v>5.9577058662817794</v>
      </c>
      <c r="AZ414">
        <f t="shared" si="219"/>
        <v>5.9698570530147563</v>
      </c>
      <c r="BA414">
        <f t="shared" si="219"/>
        <v>5.9548116387580494</v>
      </c>
      <c r="BB414">
        <f t="shared" si="219"/>
        <v>5.9456444294688096</v>
      </c>
      <c r="BC414">
        <f t="shared" si="219"/>
        <v>6.0360517109702689</v>
      </c>
    </row>
    <row r="415" spans="1:55" x14ac:dyDescent="0.2">
      <c r="A415">
        <f t="shared" si="217"/>
        <v>2</v>
      </c>
      <c r="B415" t="str">
        <f t="shared" si="217"/>
        <v>Eastern&amp;Central A</v>
      </c>
      <c r="C415">
        <f t="shared" si="217"/>
        <v>0</v>
      </c>
      <c r="D415" t="str">
        <f t="shared" si="217"/>
        <v>Eastern&amp;Central A</v>
      </c>
      <c r="F415" s="72" t="s">
        <v>604</v>
      </c>
      <c r="G415">
        <f t="shared" si="208"/>
        <v>6.1358635339246232</v>
      </c>
      <c r="H415">
        <f t="shared" si="219"/>
        <v>6.1513020243192438</v>
      </c>
      <c r="I415">
        <f t="shared" si="219"/>
        <v>6.1550349887977358</v>
      </c>
      <c r="J415">
        <f t="shared" si="219"/>
        <v>6.148383957376363</v>
      </c>
      <c r="K415">
        <f t="shared" si="219"/>
        <v>6.1290036803697969</v>
      </c>
      <c r="L415">
        <f t="shared" si="219"/>
        <v>6.1426584736117897</v>
      </c>
      <c r="M415">
        <f t="shared" si="219"/>
        <v>6.1798070343110094</v>
      </c>
      <c r="N415">
        <f t="shared" si="219"/>
        <v>6.1716056051144053</v>
      </c>
      <c r="O415">
        <f t="shared" si="219"/>
        <v>6.2033484850744491</v>
      </c>
      <c r="P415">
        <f t="shared" si="219"/>
        <v>6.2385803379326781</v>
      </c>
      <c r="Q415">
        <f t="shared" si="219"/>
        <v>6.2131892868638063</v>
      </c>
      <c r="R415">
        <f t="shared" si="219"/>
        <v>6.2064782296394139</v>
      </c>
      <c r="S415">
        <f t="shared" si="219"/>
        <v>6.196897132683957</v>
      </c>
      <c r="T415">
        <f t="shared" si="219"/>
        <v>6.20569810431574</v>
      </c>
      <c r="U415">
        <f t="shared" si="219"/>
        <v>6.2122361062580005</v>
      </c>
      <c r="V415">
        <f t="shared" si="219"/>
        <v>6.2018130028243954</v>
      </c>
      <c r="W415">
        <f t="shared" si="219"/>
        <v>6.2107515322947862</v>
      </c>
      <c r="X415">
        <f t="shared" si="219"/>
        <v>6.1974545396257499</v>
      </c>
      <c r="Y415">
        <f t="shared" si="219"/>
        <v>6.1596661931039849</v>
      </c>
      <c r="Z415">
        <f t="shared" si="219"/>
        <v>6.1566267624573623</v>
      </c>
      <c r="AA415">
        <f t="shared" si="219"/>
        <v>6.1674647323615268</v>
      </c>
      <c r="AB415">
        <f t="shared" si="219"/>
        <v>6.1629011779276723</v>
      </c>
      <c r="AC415">
        <f t="shared" si="219"/>
        <v>6.1738089254176476</v>
      </c>
      <c r="AD415">
        <f t="shared" si="219"/>
        <v>6.1102072233528579</v>
      </c>
      <c r="AE415">
        <f t="shared" si="219"/>
        <v>6.1408224988123461</v>
      </c>
      <c r="AF415">
        <f t="shared" si="219"/>
        <v>6.1419712917126699</v>
      </c>
      <c r="AG415">
        <f t="shared" si="219"/>
        <v>6.111494584005797</v>
      </c>
      <c r="AH415">
        <f t="shared" si="219"/>
        <v>6.1274653424366576</v>
      </c>
      <c r="AI415">
        <f t="shared" si="219"/>
        <v>6.1162303214295868</v>
      </c>
      <c r="AJ415">
        <f t="shared" si="219"/>
        <v>6.100020100180231</v>
      </c>
      <c r="AK415">
        <f t="shared" si="219"/>
        <v>6.1142676317765599</v>
      </c>
      <c r="AL415">
        <f t="shared" si="219"/>
        <v>6.0956307435531878</v>
      </c>
      <c r="AM415">
        <f t="shared" si="219"/>
        <v>6.0457884374281061</v>
      </c>
      <c r="AN415">
        <f t="shared" si="219"/>
        <v>6.0359641297648459</v>
      </c>
      <c r="AO415">
        <f t="shared" si="219"/>
        <v>6.0299136490867564</v>
      </c>
      <c r="AP415">
        <f t="shared" si="219"/>
        <v>6.0388747756900933</v>
      </c>
      <c r="AQ415">
        <f t="shared" si="219"/>
        <v>6.0144856216063465</v>
      </c>
      <c r="AR415">
        <f t="shared" si="219"/>
        <v>6.019772563027888</v>
      </c>
      <c r="AS415">
        <f t="shared" si="219"/>
        <v>6.0282232074711688</v>
      </c>
      <c r="AT415">
        <f t="shared" si="219"/>
        <v>6.0026787311146821</v>
      </c>
      <c r="AU415">
        <f t="shared" si="219"/>
        <v>6.043960049374177</v>
      </c>
      <c r="AV415">
        <f t="shared" si="219"/>
        <v>6.063811476037138</v>
      </c>
      <c r="AW415">
        <f t="shared" si="219"/>
        <v>6.0488937582609106</v>
      </c>
      <c r="AX415">
        <f t="shared" si="219"/>
        <v>6.056559648594229</v>
      </c>
      <c r="AY415">
        <f t="shared" si="219"/>
        <v>6.0677849550872915</v>
      </c>
      <c r="AZ415">
        <f t="shared" si="219"/>
        <v>6.0761843937000748</v>
      </c>
      <c r="BA415">
        <f t="shared" si="219"/>
        <v>6.0631058132706013</v>
      </c>
      <c r="BB415">
        <f t="shared" si="219"/>
        <v>6.0412168680282043</v>
      </c>
      <c r="BC415">
        <f t="shared" si="219"/>
        <v>6.0507201783684215</v>
      </c>
    </row>
    <row r="416" spans="1:55" x14ac:dyDescent="0.2">
      <c r="A416">
        <f t="shared" si="217"/>
        <v>1</v>
      </c>
      <c r="B416" t="str">
        <f t="shared" si="217"/>
        <v>Western A</v>
      </c>
      <c r="C416">
        <f t="shared" si="217"/>
        <v>0</v>
      </c>
      <c r="D416" t="str">
        <f t="shared" si="217"/>
        <v>Western A</v>
      </c>
      <c r="F416" s="72" t="s">
        <v>604</v>
      </c>
      <c r="G416">
        <f t="shared" si="208"/>
        <v>6.3634870089561861</v>
      </c>
      <c r="H416">
        <f t="shared" si="219"/>
        <v>6.3887033358211198</v>
      </c>
      <c r="I416">
        <f t="shared" si="219"/>
        <v>6.418387094089101</v>
      </c>
      <c r="J416">
        <f t="shared" si="219"/>
        <v>6.4439840380256426</v>
      </c>
      <c r="K416">
        <f t="shared" si="219"/>
        <v>6.4431282828448104</v>
      </c>
      <c r="L416">
        <f t="shared" si="219"/>
        <v>6.4322428396060962</v>
      </c>
      <c r="M416">
        <f t="shared" si="219"/>
        <v>6.4588710305353976</v>
      </c>
      <c r="N416">
        <f t="shared" si="219"/>
        <v>6.4591712332806299</v>
      </c>
      <c r="O416">
        <f t="shared" si="219"/>
        <v>6.5075129004536096</v>
      </c>
      <c r="P416">
        <f t="shared" si="219"/>
        <v>6.5406184688967928</v>
      </c>
      <c r="Q416">
        <f t="shared" si="219"/>
        <v>6.5015334519556056</v>
      </c>
      <c r="R416">
        <f t="shared" si="219"/>
        <v>6.4148307516819907</v>
      </c>
      <c r="S416">
        <f t="shared" si="219"/>
        <v>6.4253632768397155</v>
      </c>
      <c r="T416">
        <f t="shared" si="219"/>
        <v>6.5016005302729836</v>
      </c>
      <c r="U416">
        <f t="shared" si="219"/>
        <v>6.5059708116642092</v>
      </c>
      <c r="V416">
        <f t="shared" si="219"/>
        <v>6.4635931897781971</v>
      </c>
      <c r="W416">
        <f t="shared" si="219"/>
        <v>6.4327466837926286</v>
      </c>
      <c r="X416">
        <f t="shared" si="219"/>
        <v>6.4421354493353347</v>
      </c>
      <c r="Y416">
        <f t="shared" si="219"/>
        <v>6.4504203577359229</v>
      </c>
      <c r="Z416">
        <f t="shared" si="219"/>
        <v>6.4695861316262082</v>
      </c>
      <c r="AA416">
        <f t="shared" si="219"/>
        <v>6.4827629319681979</v>
      </c>
      <c r="AB416">
        <f t="shared" si="219"/>
        <v>6.4785940493837604</v>
      </c>
      <c r="AC416">
        <f t="shared" si="219"/>
        <v>6.4589446110731181</v>
      </c>
      <c r="AD416">
        <f t="shared" si="219"/>
        <v>6.4841543902590741</v>
      </c>
      <c r="AE416">
        <f t="shared" si="219"/>
        <v>6.5348075568661912</v>
      </c>
      <c r="AF416">
        <f t="shared" si="219"/>
        <v>6.5779715160012406</v>
      </c>
      <c r="AG416">
        <f t="shared" si="219"/>
        <v>6.5657071349180365</v>
      </c>
      <c r="AH416">
        <f t="shared" si="219"/>
        <v>6.6481814106407811</v>
      </c>
      <c r="AI416">
        <f t="shared" si="219"/>
        <v>6.6885539011351867</v>
      </c>
      <c r="AJ416">
        <f t="shared" si="219"/>
        <v>6.7009063300734866</v>
      </c>
      <c r="AK416">
        <f t="shared" si="219"/>
        <v>6.7916137102300738</v>
      </c>
      <c r="AL416">
        <f t="shared" si="219"/>
        <v>6.8132616499313263</v>
      </c>
      <c r="AM416">
        <f t="shared" si="219"/>
        <v>6.836916920550566</v>
      </c>
      <c r="AN416">
        <f t="shared" si="219"/>
        <v>6.8556427862843821</v>
      </c>
      <c r="AO416">
        <f t="shared" si="219"/>
        <v>6.8792305986334696</v>
      </c>
      <c r="AP416">
        <f t="shared" si="219"/>
        <v>6.9191601579611453</v>
      </c>
      <c r="AQ416">
        <f t="shared" si="219"/>
        <v>6.9302839748138236</v>
      </c>
      <c r="AR416">
        <f t="shared" si="219"/>
        <v>6.9741115566806942</v>
      </c>
      <c r="AS416">
        <f t="shared" si="219"/>
        <v>6.9958733091935805</v>
      </c>
      <c r="AT416">
        <f t="shared" si="219"/>
        <v>6.9860360569852507</v>
      </c>
      <c r="AU416">
        <f t="shared" si="219"/>
        <v>6.9926174680007778</v>
      </c>
      <c r="AV416">
        <f t="shared" si="219"/>
        <v>7.01174181721957</v>
      </c>
      <c r="AW416">
        <f t="shared" si="219"/>
        <v>7.0495121682079249</v>
      </c>
      <c r="AX416">
        <f t="shared" si="219"/>
        <v>7.0730821250657119</v>
      </c>
      <c r="AY416">
        <f t="shared" si="219"/>
        <v>7.1080915063979981</v>
      </c>
      <c r="AZ416">
        <f t="shared" si="219"/>
        <v>7.1284507772852974</v>
      </c>
      <c r="BA416">
        <f t="shared" si="219"/>
        <v>7.0695592946425645</v>
      </c>
      <c r="BB416">
        <f t="shared" si="219"/>
        <v>7.1418527124863544</v>
      </c>
      <c r="BC416">
        <f t="shared" si="219"/>
        <v>7.0605779534536843</v>
      </c>
    </row>
    <row r="417" spans="1:59" x14ac:dyDescent="0.2">
      <c r="A417">
        <f t="shared" si="217"/>
        <v>3</v>
      </c>
      <c r="B417" t="str">
        <f t="shared" si="217"/>
        <v>Southern A</v>
      </c>
      <c r="C417">
        <f t="shared" si="217"/>
        <v>0</v>
      </c>
      <c r="D417" t="str">
        <f t="shared" si="217"/>
        <v>Southern A</v>
      </c>
      <c r="F417" s="72" t="s">
        <v>604</v>
      </c>
      <c r="G417">
        <f t="shared" si="208"/>
        <v>6.6109529717686355</v>
      </c>
      <c r="H417">
        <f t="shared" si="219"/>
        <v>6.614960694275557</v>
      </c>
      <c r="I417">
        <f t="shared" si="219"/>
        <v>6.6356397101784284</v>
      </c>
      <c r="J417">
        <f t="shared" si="219"/>
        <v>6.6264446470666076</v>
      </c>
      <c r="K417">
        <f t="shared" si="219"/>
        <v>6.6442816894455241</v>
      </c>
      <c r="L417">
        <f t="shared" si="219"/>
        <v>6.6710380728843646</v>
      </c>
      <c r="M417">
        <f t="shared" si="219"/>
        <v>6.7768186617746418</v>
      </c>
      <c r="N417">
        <f t="shared" si="219"/>
        <v>6.6909645789222871</v>
      </c>
      <c r="O417">
        <f t="shared" si="219"/>
        <v>6.7431887396125365</v>
      </c>
      <c r="P417">
        <f t="shared" si="219"/>
        <v>6.7117095786884242</v>
      </c>
      <c r="Q417">
        <f t="shared" si="219"/>
        <v>6.7999970532539145</v>
      </c>
      <c r="R417">
        <f t="shared" si="219"/>
        <v>6.8489412335570803</v>
      </c>
      <c r="S417">
        <f t="shared" si="219"/>
        <v>6.7502280476411824</v>
      </c>
      <c r="T417">
        <f t="shared" si="219"/>
        <v>6.8494262081908754</v>
      </c>
      <c r="U417">
        <f t="shared" si="219"/>
        <v>6.788319421037099</v>
      </c>
      <c r="V417">
        <f t="shared" si="219"/>
        <v>6.7798627768457127</v>
      </c>
      <c r="W417">
        <f t="shared" si="219"/>
        <v>6.7900426303326116</v>
      </c>
      <c r="X417">
        <f t="shared" si="219"/>
        <v>6.7985069799310445</v>
      </c>
      <c r="Y417">
        <f t="shared" si="219"/>
        <v>6.7658328050150356</v>
      </c>
      <c r="Z417">
        <f t="shared" si="219"/>
        <v>6.7756274668923302</v>
      </c>
      <c r="AA417">
        <f t="shared" si="219"/>
        <v>6.8186230245204795</v>
      </c>
      <c r="AB417">
        <f t="shared" si="219"/>
        <v>6.7375959302061608</v>
      </c>
      <c r="AC417">
        <f t="shared" si="219"/>
        <v>6.619245761126419</v>
      </c>
      <c r="AD417">
        <f t="shared" si="219"/>
        <v>6.6649089500377663</v>
      </c>
      <c r="AE417">
        <f t="shared" si="219"/>
        <v>6.7059148711251471</v>
      </c>
      <c r="AF417">
        <f t="shared" si="219"/>
        <v>6.6901589376096</v>
      </c>
      <c r="AG417">
        <f t="shared" si="219"/>
        <v>6.6915472354629602</v>
      </c>
      <c r="AH417">
        <f t="shared" si="219"/>
        <v>6.7153089050723507</v>
      </c>
      <c r="AI417">
        <f t="shared" si="219"/>
        <v>6.7230647418211564</v>
      </c>
      <c r="AJ417">
        <f t="shared" si="219"/>
        <v>6.6948476183584722</v>
      </c>
      <c r="AK417">
        <f t="shared" si="219"/>
        <v>6.6858591371914926</v>
      </c>
      <c r="AL417">
        <f t="shared" si="219"/>
        <v>6.5189482592917107</v>
      </c>
      <c r="AM417">
        <f t="shared" si="219"/>
        <v>6.6292581923923501</v>
      </c>
      <c r="AN417">
        <f t="shared" si="219"/>
        <v>6.6301264262695971</v>
      </c>
      <c r="AO417">
        <f t="shared" si="219"/>
        <v>6.5444280268070889</v>
      </c>
      <c r="AP417">
        <f t="shared" si="219"/>
        <v>6.6685519740166264</v>
      </c>
      <c r="AQ417">
        <f t="shared" si="219"/>
        <v>6.6577853352650935</v>
      </c>
      <c r="AR417">
        <f t="shared" si="219"/>
        <v>6.6379423803761037</v>
      </c>
      <c r="AS417">
        <f t="shared" si="219"/>
        <v>6.6663308437773825</v>
      </c>
      <c r="AT417">
        <f t="shared" si="219"/>
        <v>6.7276566675893763</v>
      </c>
      <c r="AU417">
        <f t="shared" si="219"/>
        <v>6.6962047262001638</v>
      </c>
      <c r="AV417">
        <f t="shared" si="219"/>
        <v>6.6841258794169924</v>
      </c>
      <c r="AW417">
        <f t="shared" si="219"/>
        <v>6.692120887177877</v>
      </c>
      <c r="AX417">
        <f t="shared" si="219"/>
        <v>6.7047912351501724</v>
      </c>
      <c r="AY417">
        <f t="shared" si="219"/>
        <v>6.7149655535851176</v>
      </c>
      <c r="AZ417">
        <f t="shared" si="219"/>
        <v>6.7177483250474364</v>
      </c>
      <c r="BA417">
        <f t="shared" si="219"/>
        <v>6.7220468065037267</v>
      </c>
      <c r="BB417">
        <f t="shared" si="219"/>
        <v>6.7684503626087418</v>
      </c>
      <c r="BC417">
        <f t="shared" si="219"/>
        <v>6.7643413204793426</v>
      </c>
    </row>
    <row r="418" spans="1:59" x14ac:dyDescent="0.2">
      <c r="A418">
        <f t="shared" si="217"/>
        <v>0</v>
      </c>
      <c r="B418" t="str">
        <f t="shared" si="217"/>
        <v>SSA</v>
      </c>
      <c r="C418">
        <f t="shared" si="217"/>
        <v>0</v>
      </c>
      <c r="D418" t="str">
        <f t="shared" si="217"/>
        <v>SSA</v>
      </c>
      <c r="F418" s="72" t="s">
        <v>604</v>
      </c>
      <c r="G418">
        <f t="shared" si="208"/>
        <v>6.3143541761364466</v>
      </c>
      <c r="H418">
        <f t="shared" si="219"/>
        <v>6.3308546909498977</v>
      </c>
      <c r="I418">
        <f t="shared" si="219"/>
        <v>6.3482756722554727</v>
      </c>
      <c r="J418">
        <f t="shared" si="219"/>
        <v>6.3539045212929093</v>
      </c>
      <c r="K418">
        <f t="shared" si="219"/>
        <v>6.3495096261193389</v>
      </c>
      <c r="L418">
        <f t="shared" si="219"/>
        <v>6.3552117827705015</v>
      </c>
      <c r="M418">
        <f t="shared" si="219"/>
        <v>6.4026494399341116</v>
      </c>
      <c r="N418">
        <f t="shared" si="219"/>
        <v>6.380171749203142</v>
      </c>
      <c r="O418">
        <f t="shared" si="219"/>
        <v>6.4224730534040253</v>
      </c>
      <c r="P418">
        <f t="shared" si="219"/>
        <v>6.4423977874143672</v>
      </c>
      <c r="Q418">
        <f t="shared" si="219"/>
        <v>6.4345164519715885</v>
      </c>
      <c r="R418">
        <f t="shared" si="219"/>
        <v>6.4088624347847629</v>
      </c>
      <c r="S418">
        <f t="shared" si="219"/>
        <v>6.3856409152805043</v>
      </c>
      <c r="T418">
        <f t="shared" si="219"/>
        <v>6.4399737873676504</v>
      </c>
      <c r="U418">
        <f t="shared" si="219"/>
        <v>6.4295286294976046</v>
      </c>
      <c r="V418">
        <f t="shared" si="219"/>
        <v>6.4063444190354479</v>
      </c>
      <c r="W418">
        <f t="shared" si="219"/>
        <v>6.3998921718300075</v>
      </c>
      <c r="X418">
        <f t="shared" si="219"/>
        <v>6.3991257323351913</v>
      </c>
      <c r="Y418">
        <f t="shared" si="219"/>
        <v>6.378844015622068</v>
      </c>
      <c r="Z418">
        <f t="shared" si="219"/>
        <v>6.3860790040731024</v>
      </c>
      <c r="AA418">
        <f t="shared" si="219"/>
        <v>6.4046558233722077</v>
      </c>
      <c r="AB418">
        <f t="shared" si="219"/>
        <v>6.3827599756025082</v>
      </c>
      <c r="AC418">
        <f t="shared" ref="H418:BC420" si="220">IF(ISERROR(LN(AC297)),0,LN(AC297))</f>
        <v>6.3547233011933084</v>
      </c>
      <c r="AD418">
        <f t="shared" si="220"/>
        <v>6.3467054133478076</v>
      </c>
      <c r="AE418">
        <f t="shared" si="220"/>
        <v>6.386070108041638</v>
      </c>
      <c r="AF418">
        <f t="shared" si="220"/>
        <v>6.3988394794933114</v>
      </c>
      <c r="AG418">
        <f t="shared" si="220"/>
        <v>6.3804489760473411</v>
      </c>
      <c r="AH418">
        <f t="shared" si="220"/>
        <v>6.4237344447799343</v>
      </c>
      <c r="AI418">
        <f t="shared" si="220"/>
        <v>6.4365356882433131</v>
      </c>
      <c r="AJ418">
        <f t="shared" si="220"/>
        <v>6.4289380028786436</v>
      </c>
      <c r="AK418">
        <f t="shared" si="220"/>
        <v>6.4710254511505569</v>
      </c>
      <c r="AL418">
        <f t="shared" si="220"/>
        <v>6.4442697282526371</v>
      </c>
      <c r="AM418">
        <f t="shared" si="220"/>
        <v>6.4546319549213882</v>
      </c>
      <c r="AN418">
        <f t="shared" si="220"/>
        <v>6.458580744253978</v>
      </c>
      <c r="AO418">
        <f t="shared" si="220"/>
        <v>6.4514955274456094</v>
      </c>
      <c r="AP418">
        <f t="shared" si="220"/>
        <v>6.4931455755086516</v>
      </c>
      <c r="AQ418">
        <f t="shared" si="220"/>
        <v>6.486584380808269</v>
      </c>
      <c r="AR418">
        <f t="shared" si="220"/>
        <v>6.5046192225543349</v>
      </c>
      <c r="AS418">
        <f t="shared" si="220"/>
        <v>6.5210020790261893</v>
      </c>
      <c r="AT418">
        <f t="shared" si="220"/>
        <v>6.5160908124640056</v>
      </c>
      <c r="AU418">
        <f t="shared" si="220"/>
        <v>6.5253608140416022</v>
      </c>
      <c r="AV418">
        <f t="shared" si="220"/>
        <v>6.5372818591188482</v>
      </c>
      <c r="AW418">
        <f t="shared" si="220"/>
        <v>6.5501181983435828</v>
      </c>
      <c r="AX418">
        <f t="shared" si="220"/>
        <v>6.5639772011116646</v>
      </c>
      <c r="AY418">
        <f t="shared" si="220"/>
        <v>6.5844688176798041</v>
      </c>
      <c r="AZ418">
        <f t="shared" si="220"/>
        <v>6.5962967899693874</v>
      </c>
      <c r="BA418">
        <f t="shared" si="220"/>
        <v>6.5613119697604452</v>
      </c>
      <c r="BB418">
        <f t="shared" si="220"/>
        <v>6.596125802771776</v>
      </c>
      <c r="BC418">
        <f t="shared" si="220"/>
        <v>6.556462526928124</v>
      </c>
    </row>
    <row r="419" spans="1:59" x14ac:dyDescent="0.2">
      <c r="A419">
        <f t="shared" si="217"/>
        <v>0</v>
      </c>
      <c r="B419" t="str">
        <f t="shared" si="217"/>
        <v>Southern A - SA</v>
      </c>
      <c r="C419">
        <f t="shared" si="217"/>
        <v>0</v>
      </c>
      <c r="D419" t="str">
        <f t="shared" si="217"/>
        <v>Southern A - SA</v>
      </c>
      <c r="F419" s="72" t="s">
        <v>604</v>
      </c>
      <c r="G419">
        <f t="shared" si="208"/>
        <v>6.0088042374820958</v>
      </c>
      <c r="H419">
        <f t="shared" si="220"/>
        <v>6.0196898859864021</v>
      </c>
      <c r="I419">
        <f t="shared" si="220"/>
        <v>6.0171946059712811</v>
      </c>
      <c r="J419">
        <f t="shared" si="220"/>
        <v>6.0546639635735717</v>
      </c>
      <c r="K419">
        <f t="shared" si="220"/>
        <v>6.0520244071025244</v>
      </c>
      <c r="L419">
        <f t="shared" si="220"/>
        <v>6.0714207933497315</v>
      </c>
      <c r="M419">
        <f t="shared" si="220"/>
        <v>6.1136498185527195</v>
      </c>
      <c r="N419">
        <f t="shared" si="220"/>
        <v>6.0813468426972772</v>
      </c>
      <c r="O419">
        <f t="shared" si="220"/>
        <v>6.1475394695205718</v>
      </c>
      <c r="P419">
        <f t="shared" si="220"/>
        <v>6.1199182657513544</v>
      </c>
      <c r="Q419">
        <f t="shared" si="220"/>
        <v>6.1970466895804348</v>
      </c>
      <c r="R419">
        <f t="shared" si="220"/>
        <v>6.2346829416528236</v>
      </c>
      <c r="S419">
        <f t="shared" si="220"/>
        <v>6.1959334217219375</v>
      </c>
      <c r="T419">
        <f t="shared" si="220"/>
        <v>6.2158438666619213</v>
      </c>
      <c r="U419">
        <f t="shared" si="220"/>
        <v>6.122428348551165</v>
      </c>
      <c r="V419">
        <f t="shared" si="220"/>
        <v>6.121978507960149</v>
      </c>
      <c r="W419">
        <f t="shared" si="220"/>
        <v>6.0884774424731471</v>
      </c>
      <c r="X419">
        <f t="shared" si="220"/>
        <v>6.0561868967025498</v>
      </c>
      <c r="Y419">
        <f t="shared" si="220"/>
        <v>6.0052113306381614</v>
      </c>
      <c r="Z419">
        <f t="shared" si="220"/>
        <v>5.9895129279103747</v>
      </c>
      <c r="AA419">
        <f t="shared" si="220"/>
        <v>6.0055532699368657</v>
      </c>
      <c r="AB419">
        <f t="shared" si="220"/>
        <v>5.9543848016453387</v>
      </c>
      <c r="AC419">
        <f t="shared" si="220"/>
        <v>5.8704466370767667</v>
      </c>
      <c r="AD419">
        <f t="shared" si="220"/>
        <v>5.8961480292111004</v>
      </c>
      <c r="AE419">
        <f t="shared" si="220"/>
        <v>5.9443579260904702</v>
      </c>
      <c r="AF419">
        <f t="shared" si="220"/>
        <v>5.9430489635700434</v>
      </c>
      <c r="AG419">
        <f t="shared" si="220"/>
        <v>5.8952327120880472</v>
      </c>
      <c r="AH419">
        <f t="shared" si="220"/>
        <v>5.9577112621185844</v>
      </c>
      <c r="AI419">
        <f t="shared" si="220"/>
        <v>5.928943618403884</v>
      </c>
      <c r="AJ419">
        <f t="shared" si="220"/>
        <v>5.9048545616142416</v>
      </c>
      <c r="AK419">
        <f t="shared" si="220"/>
        <v>5.8898225531863257</v>
      </c>
      <c r="AL419">
        <f t="shared" si="220"/>
        <v>5.7293988425580924</v>
      </c>
      <c r="AM419">
        <f t="shared" si="220"/>
        <v>5.8602881526341939</v>
      </c>
      <c r="AN419">
        <f t="shared" si="220"/>
        <v>5.8197993816617251</v>
      </c>
      <c r="AO419">
        <f t="shared" si="220"/>
        <v>5.8242565493839153</v>
      </c>
      <c r="AP419">
        <f t="shared" si="220"/>
        <v>5.9418621129458851</v>
      </c>
      <c r="AQ419">
        <f t="shared" si="220"/>
        <v>5.9173999439149929</v>
      </c>
      <c r="AR419">
        <f t="shared" si="220"/>
        <v>5.951280126544666</v>
      </c>
      <c r="AS419">
        <f t="shared" si="220"/>
        <v>5.9612786738960128</v>
      </c>
      <c r="AT419">
        <f t="shared" si="220"/>
        <v>6.0055646230304029</v>
      </c>
      <c r="AU419">
        <f t="shared" si="220"/>
        <v>6.0289208347942447</v>
      </c>
      <c r="AV419">
        <f t="shared" si="220"/>
        <v>5.9424904625666546</v>
      </c>
      <c r="AW419">
        <f t="shared" si="220"/>
        <v>5.9858915945207789</v>
      </c>
      <c r="AX419">
        <f t="shared" si="220"/>
        <v>5.9990113733544534</v>
      </c>
      <c r="AY419">
        <f t="shared" si="220"/>
        <v>5.9810660434104594</v>
      </c>
      <c r="AZ419">
        <f t="shared" si="220"/>
        <v>6.0356678140853557</v>
      </c>
      <c r="BA419">
        <f t="shared" si="220"/>
        <v>6.053218894194333</v>
      </c>
      <c r="BB419">
        <f t="shared" si="220"/>
        <v>6.0460852326029917</v>
      </c>
      <c r="BC419">
        <f t="shared" si="220"/>
        <v>6.0806342115981851</v>
      </c>
    </row>
    <row r="420" spans="1:59" x14ac:dyDescent="0.2">
      <c r="A420">
        <f t="shared" si="217"/>
        <v>0</v>
      </c>
      <c r="B420" t="str">
        <f t="shared" si="217"/>
        <v>Ethiopia + Eritrea</v>
      </c>
      <c r="C420">
        <f t="shared" si="217"/>
        <v>0</v>
      </c>
      <c r="D420" t="str">
        <f t="shared" si="217"/>
        <v>Ethiopia + Eritrea</v>
      </c>
      <c r="F420" s="72" t="s">
        <v>604</v>
      </c>
      <c r="G420">
        <f t="shared" si="208"/>
        <v>5.8140149504709848</v>
      </c>
      <c r="H420">
        <f t="shared" si="220"/>
        <v>5.8164770154626941</v>
      </c>
      <c r="I420">
        <f t="shared" si="220"/>
        <v>5.8062537378302466</v>
      </c>
      <c r="J420">
        <f t="shared" si="220"/>
        <v>5.8166737119546408</v>
      </c>
      <c r="K420">
        <f t="shared" si="220"/>
        <v>5.8061293440802704</v>
      </c>
      <c r="L420">
        <f t="shared" si="220"/>
        <v>5.8086342212389965</v>
      </c>
      <c r="M420">
        <f t="shared" si="220"/>
        <v>5.8125691948947784</v>
      </c>
      <c r="N420">
        <f t="shared" si="220"/>
        <v>5.8077177371103561</v>
      </c>
      <c r="O420">
        <f t="shared" si="220"/>
        <v>5.8179470999167044</v>
      </c>
      <c r="P420">
        <f t="shared" si="220"/>
        <v>5.8243660883379418</v>
      </c>
      <c r="Q420">
        <f t="shared" si="220"/>
        <v>5.7736600537483813</v>
      </c>
      <c r="R420">
        <f t="shared" si="220"/>
        <v>5.7492280750221276</v>
      </c>
      <c r="S420">
        <f t="shared" si="220"/>
        <v>5.700082944891105</v>
      </c>
      <c r="T420">
        <f t="shared" si="220"/>
        <v>5.6669564048688894</v>
      </c>
      <c r="U420">
        <f t="shared" si="220"/>
        <v>5.614622515503024</v>
      </c>
      <c r="V420">
        <f t="shared" si="220"/>
        <v>5.6570456716554451</v>
      </c>
      <c r="W420">
        <f t="shared" si="220"/>
        <v>5.6645521009885895</v>
      </c>
      <c r="X420">
        <f t="shared" si="220"/>
        <v>5.6476435721500948</v>
      </c>
      <c r="Y420">
        <f t="shared" si="220"/>
        <v>5.7243424521901156</v>
      </c>
      <c r="Z420">
        <f t="shared" si="220"/>
        <v>5.7946680243468167</v>
      </c>
      <c r="AA420">
        <f t="shared" si="220"/>
        <v>5.751043726763859</v>
      </c>
      <c r="AB420">
        <f t="shared" si="220"/>
        <v>5.7264554206462028</v>
      </c>
      <c r="AC420">
        <f t="shared" si="220"/>
        <v>5.7645025076201355</v>
      </c>
      <c r="AD420">
        <f t="shared" si="220"/>
        <v>5.6376209107362341</v>
      </c>
      <c r="AE420">
        <f t="shared" si="220"/>
        <v>5.5574948956529626</v>
      </c>
      <c r="AF420">
        <f t="shared" si="220"/>
        <v>5.6301905617146417</v>
      </c>
      <c r="AG420">
        <f t="shared" si="220"/>
        <v>5.5571265716475304</v>
      </c>
      <c r="AH420">
        <f t="shared" si="220"/>
        <v>5.5540242821678483</v>
      </c>
      <c r="AI420">
        <f t="shared" si="220"/>
        <v>5.541296574498257</v>
      </c>
      <c r="AJ420">
        <f t="shared" si="220"/>
        <v>5.5402165807062227</v>
      </c>
      <c r="AK420">
        <f t="shared" si="220"/>
        <v>5.5446935037912324</v>
      </c>
      <c r="AL420">
        <f t="shared" si="220"/>
        <v>5.4577068363368015</v>
      </c>
      <c r="AM420">
        <f t="shared" si="220"/>
        <v>5.3262942177592389</v>
      </c>
      <c r="AN420">
        <f t="shared" si="220"/>
        <v>5.3169388185558244</v>
      </c>
      <c r="AO420">
        <f t="shared" si="220"/>
        <v>5.3770975528086975</v>
      </c>
      <c r="AP420">
        <f t="shared" si="220"/>
        <v>5.481659416040614</v>
      </c>
      <c r="AQ420">
        <f t="shared" si="220"/>
        <v>5.462984136198143</v>
      </c>
      <c r="AR420">
        <f t="shared" si="220"/>
        <v>5.3970380785014909</v>
      </c>
      <c r="AS420">
        <f t="shared" si="220"/>
        <v>5.4239531559012235</v>
      </c>
      <c r="AT420">
        <f t="shared" si="220"/>
        <v>5.4161994023910101</v>
      </c>
      <c r="AU420">
        <f t="shared" si="220"/>
        <v>5.4763463438220912</v>
      </c>
      <c r="AV420">
        <f t="shared" si="220"/>
        <v>5.4622537996126335</v>
      </c>
      <c r="AW420">
        <f t="shared" si="220"/>
        <v>5.4641563641204547</v>
      </c>
      <c r="AX420">
        <f t="shared" si="220"/>
        <v>5.498291716543144</v>
      </c>
      <c r="AY420">
        <f t="shared" si="220"/>
        <v>5.5697746806009016</v>
      </c>
      <c r="AZ420">
        <f t="shared" si="220"/>
        <v>5.5693857052350939</v>
      </c>
      <c r="BA420">
        <f t="shared" si="220"/>
        <v>5.5478699237640852</v>
      </c>
      <c r="BB420">
        <f t="shared" si="220"/>
        <v>5.56234908009659</v>
      </c>
      <c r="BC420">
        <f t="shared" si="220"/>
        <v>5.6397523445099624</v>
      </c>
    </row>
    <row r="423" spans="1:59" ht="15" x14ac:dyDescent="0.25">
      <c r="A423" s="12" t="s">
        <v>196</v>
      </c>
      <c r="C423" t="s">
        <v>465</v>
      </c>
      <c r="E423" s="72" t="s">
        <v>607</v>
      </c>
      <c r="G423" s="10">
        <v>1961</v>
      </c>
      <c r="H423" s="10">
        <v>1962</v>
      </c>
      <c r="I423" s="10">
        <v>1963</v>
      </c>
      <c r="J423" s="10">
        <v>1964</v>
      </c>
      <c r="K423" s="10">
        <v>1965</v>
      </c>
      <c r="L423" s="10">
        <v>1966</v>
      </c>
      <c r="M423" s="10">
        <v>1967</v>
      </c>
      <c r="N423" s="10">
        <v>1968</v>
      </c>
      <c r="O423" s="10">
        <v>1969</v>
      </c>
      <c r="P423" s="10">
        <v>1970</v>
      </c>
      <c r="Q423" s="10">
        <v>1971</v>
      </c>
      <c r="R423" s="10">
        <v>1972</v>
      </c>
      <c r="S423" s="10">
        <v>1973</v>
      </c>
      <c r="T423" s="10">
        <v>1974</v>
      </c>
      <c r="U423" s="10">
        <v>1975</v>
      </c>
      <c r="V423" s="10">
        <v>1976</v>
      </c>
      <c r="W423" s="10">
        <v>1977</v>
      </c>
      <c r="X423" s="10">
        <v>1978</v>
      </c>
      <c r="Y423" s="10">
        <v>1979</v>
      </c>
      <c r="Z423" s="10">
        <v>1980</v>
      </c>
      <c r="AA423" s="10">
        <v>1981</v>
      </c>
      <c r="AB423" s="10">
        <v>1982</v>
      </c>
      <c r="AC423" s="10">
        <v>1983</v>
      </c>
      <c r="AD423" s="10">
        <v>1984</v>
      </c>
      <c r="AE423" s="10">
        <v>1985</v>
      </c>
      <c r="AF423" s="10">
        <v>1986</v>
      </c>
      <c r="AG423" s="10">
        <v>1987</v>
      </c>
      <c r="AH423" s="10">
        <v>1988</v>
      </c>
      <c r="AI423" s="10">
        <v>1989</v>
      </c>
      <c r="AJ423" s="10">
        <v>1990</v>
      </c>
      <c r="AK423" s="10">
        <v>1991</v>
      </c>
      <c r="AL423" s="10">
        <v>1992</v>
      </c>
      <c r="AM423" s="10">
        <v>1993</v>
      </c>
      <c r="AN423" s="10">
        <v>1994</v>
      </c>
      <c r="AO423" s="10">
        <v>1995</v>
      </c>
      <c r="AP423" s="10">
        <v>1996</v>
      </c>
      <c r="AQ423" s="10">
        <v>1997</v>
      </c>
      <c r="AR423" s="10">
        <v>1998</v>
      </c>
      <c r="AS423" s="10">
        <v>1999</v>
      </c>
      <c r="AT423" s="10">
        <v>2000</v>
      </c>
      <c r="AU423" s="10">
        <v>2001</v>
      </c>
      <c r="AV423" s="10">
        <v>2002</v>
      </c>
      <c r="AW423" s="60">
        <v>2003</v>
      </c>
      <c r="AX423" s="60">
        <v>2004</v>
      </c>
      <c r="AY423" s="60">
        <v>2005</v>
      </c>
      <c r="AZ423" s="60">
        <v>2006</v>
      </c>
      <c r="BA423" s="60">
        <v>2007</v>
      </c>
      <c r="BB423" s="60">
        <v>2008</v>
      </c>
      <c r="BC423" s="60">
        <v>2009</v>
      </c>
      <c r="BD423" t="s">
        <v>197</v>
      </c>
      <c r="BE423" t="s">
        <v>198</v>
      </c>
      <c r="BF423" t="s">
        <v>199</v>
      </c>
      <c r="BG423" t="s">
        <v>200</v>
      </c>
    </row>
    <row r="424" spans="1:59" x14ac:dyDescent="0.2">
      <c r="A424" s="13" t="s">
        <v>195</v>
      </c>
      <c r="B424">
        <v>1</v>
      </c>
      <c r="C424">
        <v>1</v>
      </c>
      <c r="E424">
        <v>1</v>
      </c>
      <c r="F424" t="str">
        <f>D415</f>
        <v>Eastern&amp;Central A</v>
      </c>
      <c r="G424">
        <f>G415</f>
        <v>6.1358635339246232</v>
      </c>
      <c r="H424">
        <f t="shared" ref="H424:BC424" si="221">H415</f>
        <v>6.1513020243192438</v>
      </c>
      <c r="I424">
        <f t="shared" si="221"/>
        <v>6.1550349887977358</v>
      </c>
      <c r="J424">
        <f t="shared" si="221"/>
        <v>6.148383957376363</v>
      </c>
      <c r="K424">
        <f t="shared" si="221"/>
        <v>6.1290036803697969</v>
      </c>
      <c r="L424">
        <f t="shared" si="221"/>
        <v>6.1426584736117897</v>
      </c>
      <c r="M424">
        <f t="shared" si="221"/>
        <v>6.1798070343110094</v>
      </c>
      <c r="N424">
        <f t="shared" si="221"/>
        <v>6.1716056051144053</v>
      </c>
      <c r="O424">
        <f t="shared" si="221"/>
        <v>6.2033484850744491</v>
      </c>
      <c r="P424">
        <f t="shared" si="221"/>
        <v>6.2385803379326781</v>
      </c>
      <c r="Q424">
        <f t="shared" si="221"/>
        <v>6.2131892868638063</v>
      </c>
      <c r="R424">
        <f t="shared" si="221"/>
        <v>6.2064782296394139</v>
      </c>
      <c r="S424">
        <f t="shared" si="221"/>
        <v>6.196897132683957</v>
      </c>
      <c r="T424">
        <f t="shared" si="221"/>
        <v>6.20569810431574</v>
      </c>
      <c r="U424">
        <f t="shared" si="221"/>
        <v>6.2122361062580005</v>
      </c>
      <c r="V424">
        <f t="shared" si="221"/>
        <v>6.2018130028243954</v>
      </c>
      <c r="W424">
        <f t="shared" si="221"/>
        <v>6.2107515322947862</v>
      </c>
      <c r="X424">
        <f t="shared" si="221"/>
        <v>6.1974545396257499</v>
      </c>
      <c r="Y424">
        <f t="shared" si="221"/>
        <v>6.1596661931039849</v>
      </c>
      <c r="Z424">
        <f t="shared" si="221"/>
        <v>6.1566267624573623</v>
      </c>
      <c r="AA424">
        <f t="shared" si="221"/>
        <v>6.1674647323615268</v>
      </c>
      <c r="AB424">
        <f t="shared" si="221"/>
        <v>6.1629011779276723</v>
      </c>
      <c r="AC424">
        <f t="shared" si="221"/>
        <v>6.1738089254176476</v>
      </c>
      <c r="AD424">
        <f t="shared" si="221"/>
        <v>6.1102072233528579</v>
      </c>
      <c r="AE424">
        <f t="shared" si="221"/>
        <v>6.1408224988123461</v>
      </c>
      <c r="AF424">
        <f t="shared" si="221"/>
        <v>6.1419712917126699</v>
      </c>
      <c r="AG424">
        <f t="shared" si="221"/>
        <v>6.111494584005797</v>
      </c>
      <c r="AH424">
        <f t="shared" si="221"/>
        <v>6.1274653424366576</v>
      </c>
      <c r="AI424">
        <f t="shared" si="221"/>
        <v>6.1162303214295868</v>
      </c>
      <c r="AJ424">
        <f t="shared" si="221"/>
        <v>6.100020100180231</v>
      </c>
      <c r="AK424">
        <f t="shared" si="221"/>
        <v>6.1142676317765599</v>
      </c>
      <c r="AL424">
        <f t="shared" si="221"/>
        <v>6.0956307435531878</v>
      </c>
      <c r="AM424">
        <f t="shared" si="221"/>
        <v>6.0457884374281061</v>
      </c>
      <c r="AN424">
        <f t="shared" si="221"/>
        <v>6.0359641297648459</v>
      </c>
      <c r="AO424">
        <f t="shared" si="221"/>
        <v>6.0299136490867564</v>
      </c>
      <c r="AP424">
        <f t="shared" si="221"/>
        <v>6.0388747756900933</v>
      </c>
      <c r="AQ424">
        <f t="shared" si="221"/>
        <v>6.0144856216063465</v>
      </c>
      <c r="AR424">
        <f t="shared" si="221"/>
        <v>6.019772563027888</v>
      </c>
      <c r="AS424">
        <f t="shared" si="221"/>
        <v>6.0282232074711688</v>
      </c>
      <c r="AT424">
        <f t="shared" si="221"/>
        <v>6.0026787311146821</v>
      </c>
      <c r="AU424">
        <f t="shared" si="221"/>
        <v>6.043960049374177</v>
      </c>
      <c r="AV424">
        <f t="shared" si="221"/>
        <v>6.063811476037138</v>
      </c>
      <c r="AW424">
        <f t="shared" si="221"/>
        <v>6.0488937582609106</v>
      </c>
      <c r="AX424">
        <f t="shared" si="221"/>
        <v>6.056559648594229</v>
      </c>
      <c r="AY424">
        <f t="shared" si="221"/>
        <v>6.0677849550872915</v>
      </c>
      <c r="AZ424">
        <f t="shared" si="221"/>
        <v>6.0761843937000748</v>
      </c>
      <c r="BA424">
        <f t="shared" si="221"/>
        <v>6.0631058132706013</v>
      </c>
      <c r="BB424">
        <f t="shared" si="221"/>
        <v>6.0412168680282043</v>
      </c>
      <c r="BC424">
        <f t="shared" si="221"/>
        <v>6.0507201783684215</v>
      </c>
      <c r="BD424">
        <f>MIN(G424:BC424)</f>
        <v>6.0026787311146821</v>
      </c>
      <c r="BE424">
        <f>MAX(G424:BC424)</f>
        <v>6.2385803379326781</v>
      </c>
    </row>
    <row r="425" spans="1:59" x14ac:dyDescent="0.2">
      <c r="A425" s="13" t="s">
        <v>194</v>
      </c>
      <c r="B425">
        <v>1</v>
      </c>
      <c r="C425">
        <v>2</v>
      </c>
      <c r="E425">
        <v>2</v>
      </c>
      <c r="F425" t="str">
        <f>D355</f>
        <v>Eastern&amp;Central A</v>
      </c>
      <c r="G425">
        <f>G355</f>
        <v>3.939567894364679</v>
      </c>
      <c r="H425">
        <f t="shared" ref="H425:BC425" si="222">H355</f>
        <v>3.9719189805165835</v>
      </c>
      <c r="I425">
        <f t="shared" si="222"/>
        <v>3.993220033833309</v>
      </c>
      <c r="J425">
        <f t="shared" si="222"/>
        <v>4.006784006771384</v>
      </c>
      <c r="K425">
        <f t="shared" si="222"/>
        <v>4.0071420723095361</v>
      </c>
      <c r="L425">
        <f t="shared" si="222"/>
        <v>4.0340130967264658</v>
      </c>
      <c r="M425">
        <f t="shared" si="222"/>
        <v>4.0887445991748868</v>
      </c>
      <c r="N425">
        <f t="shared" si="222"/>
        <v>4.1032816057403521</v>
      </c>
      <c r="O425">
        <f t="shared" si="222"/>
        <v>4.1525092932466405</v>
      </c>
      <c r="P425">
        <f t="shared" si="222"/>
        <v>4.205133516092018</v>
      </c>
      <c r="Q425">
        <f t="shared" si="222"/>
        <v>4.1938023367594193</v>
      </c>
      <c r="R425">
        <f t="shared" si="222"/>
        <v>4.2075764797676127</v>
      </c>
      <c r="S425">
        <f t="shared" si="222"/>
        <v>4.2220303597158377</v>
      </c>
      <c r="T425">
        <f t="shared" si="222"/>
        <v>4.2531789343803936</v>
      </c>
      <c r="U425">
        <f t="shared" si="222"/>
        <v>4.2806450155548825</v>
      </c>
      <c r="V425">
        <f t="shared" si="222"/>
        <v>4.2914372213804688</v>
      </c>
      <c r="W425">
        <f t="shared" si="222"/>
        <v>4.3212723274598845</v>
      </c>
      <c r="X425">
        <f t="shared" si="222"/>
        <v>4.3289758929150555</v>
      </c>
      <c r="Y425">
        <f t="shared" si="222"/>
        <v>4.3223975231778677</v>
      </c>
      <c r="Z425">
        <f t="shared" si="222"/>
        <v>4.3395687827042826</v>
      </c>
      <c r="AA425">
        <f t="shared" si="222"/>
        <v>4.3731810897300889</v>
      </c>
      <c r="AB425">
        <f t="shared" si="222"/>
        <v>4.397934216910742</v>
      </c>
      <c r="AC425">
        <f t="shared" si="222"/>
        <v>4.4289225508878198</v>
      </c>
      <c r="AD425">
        <f t="shared" si="222"/>
        <v>4.3914719888042359</v>
      </c>
      <c r="AE425">
        <f t="shared" si="222"/>
        <v>4.4320667889595553</v>
      </c>
      <c r="AF425">
        <f t="shared" si="222"/>
        <v>4.4512027142814912</v>
      </c>
      <c r="AG425">
        <f t="shared" si="222"/>
        <v>4.4494815270575305</v>
      </c>
      <c r="AH425">
        <f t="shared" si="222"/>
        <v>4.4713960033493967</v>
      </c>
      <c r="AI425">
        <f t="shared" si="222"/>
        <v>4.4881524107568431</v>
      </c>
      <c r="AJ425">
        <f t="shared" si="222"/>
        <v>4.507958186968926</v>
      </c>
      <c r="AK425">
        <f t="shared" si="222"/>
        <v>4.5388106797153362</v>
      </c>
      <c r="AL425">
        <f t="shared" si="222"/>
        <v>4.5342094390529279</v>
      </c>
      <c r="AM425">
        <f t="shared" si="222"/>
        <v>4.5624635592906406</v>
      </c>
      <c r="AN425">
        <f t="shared" si="222"/>
        <v>4.5640888649783751</v>
      </c>
      <c r="AO425">
        <f t="shared" si="222"/>
        <v>4.5883256623924034</v>
      </c>
      <c r="AP425">
        <f t="shared" si="222"/>
        <v>4.6123924380845205</v>
      </c>
      <c r="AQ425">
        <f t="shared" si="222"/>
        <v>4.6041768951243345</v>
      </c>
      <c r="AR425">
        <f t="shared" si="222"/>
        <v>4.6317863175935079</v>
      </c>
      <c r="AS425">
        <f t="shared" si="222"/>
        <v>4.6645055203974639</v>
      </c>
      <c r="AT425">
        <f t="shared" si="222"/>
        <v>4.6601018613443745</v>
      </c>
      <c r="AU425">
        <f t="shared" si="222"/>
        <v>4.7126249031315224</v>
      </c>
      <c r="AV425">
        <f t="shared" si="222"/>
        <v>4.7604490246597644</v>
      </c>
      <c r="AW425">
        <f t="shared" si="222"/>
        <v>4.7520171361509558</v>
      </c>
      <c r="AX425">
        <f t="shared" si="222"/>
        <v>4.7943376951005447</v>
      </c>
      <c r="AY425">
        <f t="shared" si="222"/>
        <v>4.8066946250770064</v>
      </c>
      <c r="AZ425">
        <f t="shared" si="222"/>
        <v>4.8507587590114012</v>
      </c>
      <c r="BA425">
        <f t="shared" si="222"/>
        <v>4.863070555513417</v>
      </c>
      <c r="BB425">
        <f t="shared" si="222"/>
        <v>4.8573738218557496</v>
      </c>
      <c r="BC425">
        <f t="shared" si="222"/>
        <v>4.8837330956352778</v>
      </c>
      <c r="BF425">
        <f>MIN(G425:BC425)</f>
        <v>3.939567894364679</v>
      </c>
      <c r="BG425">
        <f>MAX(G425:BC425)</f>
        <v>4.8837330956352778</v>
      </c>
    </row>
    <row r="426" spans="1:59" x14ac:dyDescent="0.2">
      <c r="A426" s="13" t="s">
        <v>195</v>
      </c>
      <c r="B426">
        <f t="shared" ref="B426:B437" si="223">B424+1</f>
        <v>2</v>
      </c>
      <c r="C426">
        <v>1</v>
      </c>
      <c r="E426">
        <v>1</v>
      </c>
      <c r="F426" t="str">
        <f>D416</f>
        <v>Western A</v>
      </c>
      <c r="G426">
        <f>G416</f>
        <v>6.3634870089561861</v>
      </c>
      <c r="H426">
        <f t="shared" ref="H426:BC426" si="224">H416</f>
        <v>6.3887033358211198</v>
      </c>
      <c r="I426">
        <f t="shared" si="224"/>
        <v>6.418387094089101</v>
      </c>
      <c r="J426">
        <f t="shared" si="224"/>
        <v>6.4439840380256426</v>
      </c>
      <c r="K426">
        <f t="shared" si="224"/>
        <v>6.4431282828448104</v>
      </c>
      <c r="L426">
        <f t="shared" si="224"/>
        <v>6.4322428396060962</v>
      </c>
      <c r="M426">
        <f t="shared" si="224"/>
        <v>6.4588710305353976</v>
      </c>
      <c r="N426">
        <f t="shared" si="224"/>
        <v>6.4591712332806299</v>
      </c>
      <c r="O426">
        <f t="shared" si="224"/>
        <v>6.5075129004536096</v>
      </c>
      <c r="P426">
        <f t="shared" si="224"/>
        <v>6.5406184688967928</v>
      </c>
      <c r="Q426">
        <f t="shared" si="224"/>
        <v>6.5015334519556056</v>
      </c>
      <c r="R426">
        <f t="shared" si="224"/>
        <v>6.4148307516819907</v>
      </c>
      <c r="S426">
        <f t="shared" si="224"/>
        <v>6.4253632768397155</v>
      </c>
      <c r="T426">
        <f t="shared" si="224"/>
        <v>6.5016005302729836</v>
      </c>
      <c r="U426">
        <f t="shared" si="224"/>
        <v>6.5059708116642092</v>
      </c>
      <c r="V426">
        <f t="shared" si="224"/>
        <v>6.4635931897781971</v>
      </c>
      <c r="W426">
        <f t="shared" si="224"/>
        <v>6.4327466837926286</v>
      </c>
      <c r="X426">
        <f t="shared" si="224"/>
        <v>6.4421354493353347</v>
      </c>
      <c r="Y426">
        <f t="shared" si="224"/>
        <v>6.4504203577359229</v>
      </c>
      <c r="Z426">
        <f t="shared" si="224"/>
        <v>6.4695861316262082</v>
      </c>
      <c r="AA426">
        <f t="shared" si="224"/>
        <v>6.4827629319681979</v>
      </c>
      <c r="AB426">
        <f t="shared" si="224"/>
        <v>6.4785940493837604</v>
      </c>
      <c r="AC426">
        <f t="shared" si="224"/>
        <v>6.4589446110731181</v>
      </c>
      <c r="AD426">
        <f t="shared" si="224"/>
        <v>6.4841543902590741</v>
      </c>
      <c r="AE426">
        <f t="shared" si="224"/>
        <v>6.5348075568661912</v>
      </c>
      <c r="AF426">
        <f t="shared" si="224"/>
        <v>6.5779715160012406</v>
      </c>
      <c r="AG426">
        <f t="shared" si="224"/>
        <v>6.5657071349180365</v>
      </c>
      <c r="AH426">
        <f t="shared" si="224"/>
        <v>6.6481814106407811</v>
      </c>
      <c r="AI426">
        <f t="shared" si="224"/>
        <v>6.6885539011351867</v>
      </c>
      <c r="AJ426">
        <f t="shared" si="224"/>
        <v>6.7009063300734866</v>
      </c>
      <c r="AK426">
        <f t="shared" si="224"/>
        <v>6.7916137102300738</v>
      </c>
      <c r="AL426">
        <f t="shared" si="224"/>
        <v>6.8132616499313263</v>
      </c>
      <c r="AM426">
        <f t="shared" si="224"/>
        <v>6.836916920550566</v>
      </c>
      <c r="AN426">
        <f t="shared" si="224"/>
        <v>6.8556427862843821</v>
      </c>
      <c r="AO426">
        <f t="shared" si="224"/>
        <v>6.8792305986334696</v>
      </c>
      <c r="AP426">
        <f t="shared" si="224"/>
        <v>6.9191601579611453</v>
      </c>
      <c r="AQ426">
        <f t="shared" si="224"/>
        <v>6.9302839748138236</v>
      </c>
      <c r="AR426">
        <f t="shared" si="224"/>
        <v>6.9741115566806942</v>
      </c>
      <c r="AS426">
        <f t="shared" si="224"/>
        <v>6.9958733091935805</v>
      </c>
      <c r="AT426">
        <f t="shared" si="224"/>
        <v>6.9860360569852507</v>
      </c>
      <c r="AU426">
        <f t="shared" si="224"/>
        <v>6.9926174680007778</v>
      </c>
      <c r="AV426">
        <f t="shared" si="224"/>
        <v>7.01174181721957</v>
      </c>
      <c r="AW426">
        <f t="shared" si="224"/>
        <v>7.0495121682079249</v>
      </c>
      <c r="AX426">
        <f t="shared" si="224"/>
        <v>7.0730821250657119</v>
      </c>
      <c r="AY426">
        <f t="shared" si="224"/>
        <v>7.1080915063979981</v>
      </c>
      <c r="AZ426">
        <f t="shared" si="224"/>
        <v>7.1284507772852974</v>
      </c>
      <c r="BA426">
        <f t="shared" si="224"/>
        <v>7.0695592946425645</v>
      </c>
      <c r="BB426">
        <f t="shared" si="224"/>
        <v>7.1418527124863544</v>
      </c>
      <c r="BC426">
        <f t="shared" si="224"/>
        <v>7.0605779534536843</v>
      </c>
      <c r="BD426">
        <f>MIN(G426:BC426)</f>
        <v>6.3634870089561861</v>
      </c>
      <c r="BE426">
        <f>MAX(G426:BC426)</f>
        <v>7.1418527124863544</v>
      </c>
    </row>
    <row r="427" spans="1:59" x14ac:dyDescent="0.2">
      <c r="A427" s="13" t="s">
        <v>194</v>
      </c>
      <c r="B427">
        <f t="shared" si="223"/>
        <v>2</v>
      </c>
      <c r="C427">
        <v>2</v>
      </c>
      <c r="E427">
        <v>2</v>
      </c>
      <c r="F427" t="str">
        <f>D356</f>
        <v>Western A</v>
      </c>
      <c r="G427">
        <f>G356</f>
        <v>4.0647813714195946</v>
      </c>
      <c r="H427">
        <f t="shared" ref="H427:BC427" si="225">H356</f>
        <v>4.1004767024671764</v>
      </c>
      <c r="I427">
        <f t="shared" si="225"/>
        <v>4.13703272908164</v>
      </c>
      <c r="J427">
        <f t="shared" si="225"/>
        <v>4.1769240479845688</v>
      </c>
      <c r="K427">
        <f t="shared" si="225"/>
        <v>4.1861476864045759</v>
      </c>
      <c r="L427">
        <f t="shared" si="225"/>
        <v>4.1983663117779901</v>
      </c>
      <c r="M427">
        <f t="shared" si="225"/>
        <v>4.2335001656381506</v>
      </c>
      <c r="N427">
        <f t="shared" si="225"/>
        <v>4.2536121938661831</v>
      </c>
      <c r="O427">
        <f t="shared" si="225"/>
        <v>4.3027248047396824</v>
      </c>
      <c r="P427">
        <f t="shared" si="225"/>
        <v>4.35617690804379</v>
      </c>
      <c r="Q427">
        <f t="shared" si="225"/>
        <v>4.3281687709733383</v>
      </c>
      <c r="R427">
        <f t="shared" si="225"/>
        <v>4.2670397269255718</v>
      </c>
      <c r="S427">
        <f t="shared" si="225"/>
        <v>4.2703049240738045</v>
      </c>
      <c r="T427">
        <f t="shared" si="225"/>
        <v>4.3601208928262798</v>
      </c>
      <c r="U427">
        <f t="shared" si="225"/>
        <v>4.3783618406178082</v>
      </c>
      <c r="V427">
        <f t="shared" si="225"/>
        <v>4.3433761941299158</v>
      </c>
      <c r="W427">
        <f t="shared" si="225"/>
        <v>4.3332742962343103</v>
      </c>
      <c r="X427">
        <f t="shared" si="225"/>
        <v>4.3568481119814457</v>
      </c>
      <c r="Y427">
        <f t="shared" si="225"/>
        <v>4.3751401245193344</v>
      </c>
      <c r="Z427">
        <f t="shared" si="225"/>
        <v>4.3983009418864247</v>
      </c>
      <c r="AA427">
        <f t="shared" si="225"/>
        <v>4.4331864949242785</v>
      </c>
      <c r="AB427">
        <f t="shared" si="225"/>
        <v>4.4402481405983121</v>
      </c>
      <c r="AC427">
        <f t="shared" si="225"/>
        <v>4.4334077514243182</v>
      </c>
      <c r="AD427">
        <f t="shared" si="225"/>
        <v>4.4621420770530289</v>
      </c>
      <c r="AE427">
        <f t="shared" si="225"/>
        <v>4.51618985224406</v>
      </c>
      <c r="AF427">
        <f t="shared" si="225"/>
        <v>4.5562264256100811</v>
      </c>
      <c r="AG427">
        <f t="shared" si="225"/>
        <v>4.5593354760015412</v>
      </c>
      <c r="AH427">
        <f t="shared" si="225"/>
        <v>4.6462720728199116</v>
      </c>
      <c r="AI427">
        <f t="shared" si="225"/>
        <v>4.6937806569880598</v>
      </c>
      <c r="AJ427">
        <f t="shared" si="225"/>
        <v>4.7107873433259968</v>
      </c>
      <c r="AK427">
        <f t="shared" si="225"/>
        <v>4.8038531567157996</v>
      </c>
      <c r="AL427">
        <f t="shared" si="225"/>
        <v>4.8292681921860989</v>
      </c>
      <c r="AM427">
        <f t="shared" si="225"/>
        <v>4.8674722547087699</v>
      </c>
      <c r="AN427">
        <f t="shared" si="225"/>
        <v>4.8885088842146072</v>
      </c>
      <c r="AO427">
        <f t="shared" si="225"/>
        <v>4.9168642548569936</v>
      </c>
      <c r="AP427">
        <f t="shared" si="225"/>
        <v>4.97056858802764</v>
      </c>
      <c r="AQ427">
        <f t="shared" si="225"/>
        <v>4.9959999343640851</v>
      </c>
      <c r="AR427">
        <f t="shared" si="225"/>
        <v>5.0382240483826513</v>
      </c>
      <c r="AS427">
        <f t="shared" si="225"/>
        <v>5.0725250063649563</v>
      </c>
      <c r="AT427">
        <f t="shared" si="225"/>
        <v>5.0766162382629094</v>
      </c>
      <c r="AU427">
        <f t="shared" si="225"/>
        <v>5.0890956024351608</v>
      </c>
      <c r="AV427">
        <f t="shared" si="225"/>
        <v>5.1123284021350273</v>
      </c>
      <c r="AW427">
        <f t="shared" si="225"/>
        <v>5.154443934224413</v>
      </c>
      <c r="AX427">
        <f t="shared" si="225"/>
        <v>5.1942860046422394</v>
      </c>
      <c r="AY427">
        <f t="shared" si="225"/>
        <v>5.2183818345697119</v>
      </c>
      <c r="AZ427">
        <f t="shared" si="225"/>
        <v>5.2479541450897171</v>
      </c>
      <c r="BA427">
        <f t="shared" si="225"/>
        <v>5.2033831499121135</v>
      </c>
      <c r="BB427">
        <f t="shared" si="225"/>
        <v>5.2810763454458867</v>
      </c>
      <c r="BC427">
        <f t="shared" si="225"/>
        <v>5.2412213992085146</v>
      </c>
      <c r="BF427">
        <f>MIN(G427:BC427)</f>
        <v>4.0647813714195946</v>
      </c>
      <c r="BG427">
        <f>MAX(G427:BC427)</f>
        <v>5.2810763454458867</v>
      </c>
    </row>
    <row r="428" spans="1:59" x14ac:dyDescent="0.2">
      <c r="A428" s="13" t="s">
        <v>195</v>
      </c>
      <c r="B428">
        <f t="shared" si="223"/>
        <v>3</v>
      </c>
      <c r="C428">
        <v>1</v>
      </c>
      <c r="E428">
        <v>1</v>
      </c>
      <c r="F428" t="str">
        <f>D417</f>
        <v>Southern A</v>
      </c>
      <c r="G428">
        <f>G417</f>
        <v>6.6109529717686355</v>
      </c>
      <c r="H428">
        <f t="shared" ref="H428:BC428" si="226">H417</f>
        <v>6.614960694275557</v>
      </c>
      <c r="I428">
        <f t="shared" si="226"/>
        <v>6.6356397101784284</v>
      </c>
      <c r="J428">
        <f t="shared" si="226"/>
        <v>6.6264446470666076</v>
      </c>
      <c r="K428">
        <f t="shared" si="226"/>
        <v>6.6442816894455241</v>
      </c>
      <c r="L428">
        <f t="shared" si="226"/>
        <v>6.6710380728843646</v>
      </c>
      <c r="M428">
        <f t="shared" si="226"/>
        <v>6.7768186617746418</v>
      </c>
      <c r="N428">
        <f t="shared" si="226"/>
        <v>6.6909645789222871</v>
      </c>
      <c r="O428">
        <f t="shared" si="226"/>
        <v>6.7431887396125365</v>
      </c>
      <c r="P428">
        <f t="shared" si="226"/>
        <v>6.7117095786884242</v>
      </c>
      <c r="Q428">
        <f t="shared" si="226"/>
        <v>6.7999970532539145</v>
      </c>
      <c r="R428">
        <f t="shared" si="226"/>
        <v>6.8489412335570803</v>
      </c>
      <c r="S428">
        <f t="shared" si="226"/>
        <v>6.7502280476411824</v>
      </c>
      <c r="T428">
        <f t="shared" si="226"/>
        <v>6.8494262081908754</v>
      </c>
      <c r="U428">
        <f t="shared" si="226"/>
        <v>6.788319421037099</v>
      </c>
      <c r="V428">
        <f t="shared" si="226"/>
        <v>6.7798627768457127</v>
      </c>
      <c r="W428">
        <f t="shared" si="226"/>
        <v>6.7900426303326116</v>
      </c>
      <c r="X428">
        <f t="shared" si="226"/>
        <v>6.7985069799310445</v>
      </c>
      <c r="Y428">
        <f t="shared" si="226"/>
        <v>6.7658328050150356</v>
      </c>
      <c r="Z428">
        <f t="shared" si="226"/>
        <v>6.7756274668923302</v>
      </c>
      <c r="AA428">
        <f t="shared" si="226"/>
        <v>6.8186230245204795</v>
      </c>
      <c r="AB428">
        <f t="shared" si="226"/>
        <v>6.7375959302061608</v>
      </c>
      <c r="AC428">
        <f t="shared" si="226"/>
        <v>6.619245761126419</v>
      </c>
      <c r="AD428">
        <f t="shared" si="226"/>
        <v>6.6649089500377663</v>
      </c>
      <c r="AE428">
        <f t="shared" si="226"/>
        <v>6.7059148711251471</v>
      </c>
      <c r="AF428">
        <f t="shared" si="226"/>
        <v>6.6901589376096</v>
      </c>
      <c r="AG428">
        <f t="shared" si="226"/>
        <v>6.6915472354629602</v>
      </c>
      <c r="AH428">
        <f t="shared" si="226"/>
        <v>6.7153089050723507</v>
      </c>
      <c r="AI428">
        <f t="shared" si="226"/>
        <v>6.7230647418211564</v>
      </c>
      <c r="AJ428">
        <f t="shared" si="226"/>
        <v>6.6948476183584722</v>
      </c>
      <c r="AK428">
        <f t="shared" si="226"/>
        <v>6.6858591371914926</v>
      </c>
      <c r="AL428">
        <f t="shared" si="226"/>
        <v>6.5189482592917107</v>
      </c>
      <c r="AM428">
        <f t="shared" si="226"/>
        <v>6.6292581923923501</v>
      </c>
      <c r="AN428">
        <f t="shared" si="226"/>
        <v>6.6301264262695971</v>
      </c>
      <c r="AO428">
        <f t="shared" si="226"/>
        <v>6.5444280268070889</v>
      </c>
      <c r="AP428">
        <f t="shared" si="226"/>
        <v>6.6685519740166264</v>
      </c>
      <c r="AQ428">
        <f t="shared" si="226"/>
        <v>6.6577853352650935</v>
      </c>
      <c r="AR428">
        <f t="shared" si="226"/>
        <v>6.6379423803761037</v>
      </c>
      <c r="AS428">
        <f t="shared" si="226"/>
        <v>6.6663308437773825</v>
      </c>
      <c r="AT428">
        <f t="shared" si="226"/>
        <v>6.7276566675893763</v>
      </c>
      <c r="AU428">
        <f t="shared" si="226"/>
        <v>6.6962047262001638</v>
      </c>
      <c r="AV428">
        <f t="shared" si="226"/>
        <v>6.6841258794169924</v>
      </c>
      <c r="AW428">
        <f t="shared" si="226"/>
        <v>6.692120887177877</v>
      </c>
      <c r="AX428">
        <f t="shared" si="226"/>
        <v>6.7047912351501724</v>
      </c>
      <c r="AY428">
        <f t="shared" si="226"/>
        <v>6.7149655535851176</v>
      </c>
      <c r="AZ428">
        <f t="shared" si="226"/>
        <v>6.7177483250474364</v>
      </c>
      <c r="BA428">
        <f t="shared" si="226"/>
        <v>6.7220468065037267</v>
      </c>
      <c r="BB428">
        <f t="shared" si="226"/>
        <v>6.7684503626087418</v>
      </c>
      <c r="BC428">
        <f t="shared" si="226"/>
        <v>6.7643413204793426</v>
      </c>
      <c r="BD428">
        <f>MIN(G428:BC428)</f>
        <v>6.5189482592917107</v>
      </c>
      <c r="BE428">
        <f>MAX(G428:BC428)</f>
        <v>6.8494262081908754</v>
      </c>
    </row>
    <row r="429" spans="1:59" x14ac:dyDescent="0.2">
      <c r="A429" s="13" t="s">
        <v>194</v>
      </c>
      <c r="B429">
        <f t="shared" si="223"/>
        <v>3</v>
      </c>
      <c r="C429">
        <v>2</v>
      </c>
      <c r="E429">
        <v>2</v>
      </c>
      <c r="F429" t="str">
        <f>D357</f>
        <v>Southern A</v>
      </c>
      <c r="G429">
        <f>G357</f>
        <v>3.4140320068134642</v>
      </c>
      <c r="H429">
        <f t="shared" ref="H429:BC429" si="227">H357</f>
        <v>3.4347637581606092</v>
      </c>
      <c r="I429">
        <f t="shared" si="227"/>
        <v>3.4709928375548591</v>
      </c>
      <c r="J429">
        <f t="shared" si="227"/>
        <v>3.4805770069172071</v>
      </c>
      <c r="K429">
        <f t="shared" si="227"/>
        <v>3.514854320261835</v>
      </c>
      <c r="L429">
        <f t="shared" si="227"/>
        <v>3.5559344886621949</v>
      </c>
      <c r="M429">
        <f t="shared" si="227"/>
        <v>3.6724986490986926</v>
      </c>
      <c r="N429">
        <f t="shared" si="227"/>
        <v>3.6011265406138695</v>
      </c>
      <c r="O429">
        <f t="shared" si="227"/>
        <v>3.6669065732653356</v>
      </c>
      <c r="P429">
        <f t="shared" si="227"/>
        <v>3.6519930383011476</v>
      </c>
      <c r="Q429">
        <f t="shared" si="227"/>
        <v>3.7512950978263095</v>
      </c>
      <c r="R429">
        <f t="shared" si="227"/>
        <v>3.8132350946744435</v>
      </c>
      <c r="S429">
        <f t="shared" si="227"/>
        <v>3.7323307852694589</v>
      </c>
      <c r="T429">
        <f t="shared" si="227"/>
        <v>3.8421186358096175</v>
      </c>
      <c r="U429">
        <f t="shared" si="227"/>
        <v>3.8003365278653813</v>
      </c>
      <c r="V429">
        <f t="shared" si="227"/>
        <v>3.8066457151029103</v>
      </c>
      <c r="W429">
        <f t="shared" si="227"/>
        <v>3.8347466321277031</v>
      </c>
      <c r="X429">
        <f t="shared" si="227"/>
        <v>3.8581941386743597</v>
      </c>
      <c r="Y429">
        <f t="shared" si="227"/>
        <v>3.8424510437468329</v>
      </c>
      <c r="Z429">
        <f t="shared" si="227"/>
        <v>3.8667917710429056</v>
      </c>
      <c r="AA429">
        <f t="shared" si="227"/>
        <v>3.9314641623572966</v>
      </c>
      <c r="AB429">
        <f t="shared" si="227"/>
        <v>3.8730708351878795</v>
      </c>
      <c r="AC429">
        <f t="shared" si="227"/>
        <v>3.7786909515210167</v>
      </c>
      <c r="AD429">
        <f t="shared" si="227"/>
        <v>3.8407464263443418</v>
      </c>
      <c r="AE429">
        <f t="shared" si="227"/>
        <v>3.8992472784733194</v>
      </c>
      <c r="AF429">
        <f t="shared" si="227"/>
        <v>3.8942359289334139</v>
      </c>
      <c r="AG429">
        <f t="shared" si="227"/>
        <v>3.9057712882563447</v>
      </c>
      <c r="AH429">
        <f t="shared" si="227"/>
        <v>3.9461512901010809</v>
      </c>
      <c r="AI429">
        <f t="shared" si="227"/>
        <v>3.9755543043242305</v>
      </c>
      <c r="AJ429">
        <f t="shared" si="227"/>
        <v>3.9733364695347864</v>
      </c>
      <c r="AK429">
        <f t="shared" si="227"/>
        <v>3.9866295471878104</v>
      </c>
      <c r="AL429">
        <f t="shared" si="227"/>
        <v>3.8455976961723719</v>
      </c>
      <c r="AM429">
        <f t="shared" si="227"/>
        <v>3.9748871803564776</v>
      </c>
      <c r="AN429">
        <f t="shared" si="227"/>
        <v>3.9936717107089188</v>
      </c>
      <c r="AO429">
        <f t="shared" si="227"/>
        <v>3.9291146427387309</v>
      </c>
      <c r="AP429">
        <f t="shared" si="227"/>
        <v>4.0672384643313428</v>
      </c>
      <c r="AQ429">
        <f t="shared" si="227"/>
        <v>4.072242269026761</v>
      </c>
      <c r="AR429">
        <f t="shared" si="227"/>
        <v>4.0717305026528727</v>
      </c>
      <c r="AS429">
        <f t="shared" si="227"/>
        <v>4.1124074168347615</v>
      </c>
      <c r="AT429">
        <f t="shared" si="227"/>
        <v>4.1883007860765673</v>
      </c>
      <c r="AU429">
        <f t="shared" si="227"/>
        <v>4.1730163716597719</v>
      </c>
      <c r="AV429">
        <f t="shared" si="227"/>
        <v>4.1735579172730946</v>
      </c>
      <c r="AW429">
        <f t="shared" si="227"/>
        <v>4.1930850163925264</v>
      </c>
      <c r="AX429">
        <f t="shared" si="227"/>
        <v>4.218845593322154</v>
      </c>
      <c r="AY429">
        <f t="shared" si="227"/>
        <v>4.2438275762031843</v>
      </c>
      <c r="AZ429">
        <f t="shared" si="227"/>
        <v>4.2611702236530817</v>
      </c>
      <c r="BA429">
        <f t="shared" si="227"/>
        <v>4.2859731765293674</v>
      </c>
      <c r="BB429">
        <f t="shared" si="227"/>
        <v>4.3471300554779173</v>
      </c>
      <c r="BC429">
        <f t="shared" si="227"/>
        <v>4.3557774470061972</v>
      </c>
      <c r="BF429">
        <f>MIN(G429:BC429)</f>
        <v>3.4140320068134642</v>
      </c>
      <c r="BG429">
        <f>MAX(G429:BC429)</f>
        <v>4.3557774470061972</v>
      </c>
    </row>
    <row r="430" spans="1:59" x14ac:dyDescent="0.2">
      <c r="A430" s="13" t="s">
        <v>195</v>
      </c>
      <c r="B430">
        <f t="shared" si="223"/>
        <v>4</v>
      </c>
      <c r="C430">
        <v>1</v>
      </c>
      <c r="E430">
        <v>1</v>
      </c>
      <c r="F430" t="str">
        <f>D418</f>
        <v>SSA</v>
      </c>
      <c r="G430">
        <f>G418</f>
        <v>6.3143541761364466</v>
      </c>
      <c r="H430">
        <f t="shared" ref="H430:BC430" si="228">H418</f>
        <v>6.3308546909498977</v>
      </c>
      <c r="I430">
        <f t="shared" si="228"/>
        <v>6.3482756722554727</v>
      </c>
      <c r="J430">
        <f t="shared" si="228"/>
        <v>6.3539045212929093</v>
      </c>
      <c r="K430">
        <f t="shared" si="228"/>
        <v>6.3495096261193389</v>
      </c>
      <c r="L430">
        <f t="shared" si="228"/>
        <v>6.3552117827705015</v>
      </c>
      <c r="M430">
        <f t="shared" si="228"/>
        <v>6.4026494399341116</v>
      </c>
      <c r="N430">
        <f t="shared" si="228"/>
        <v>6.380171749203142</v>
      </c>
      <c r="O430">
        <f t="shared" si="228"/>
        <v>6.4224730534040253</v>
      </c>
      <c r="P430">
        <f t="shared" si="228"/>
        <v>6.4423977874143672</v>
      </c>
      <c r="Q430">
        <f t="shared" si="228"/>
        <v>6.4345164519715885</v>
      </c>
      <c r="R430">
        <f t="shared" si="228"/>
        <v>6.4088624347847629</v>
      </c>
      <c r="S430">
        <f t="shared" si="228"/>
        <v>6.3856409152805043</v>
      </c>
      <c r="T430">
        <f t="shared" si="228"/>
        <v>6.4399737873676504</v>
      </c>
      <c r="U430">
        <f t="shared" si="228"/>
        <v>6.4295286294976046</v>
      </c>
      <c r="V430">
        <f t="shared" si="228"/>
        <v>6.4063444190354479</v>
      </c>
      <c r="W430">
        <f t="shared" si="228"/>
        <v>6.3998921718300075</v>
      </c>
      <c r="X430">
        <f t="shared" si="228"/>
        <v>6.3991257323351913</v>
      </c>
      <c r="Y430">
        <f t="shared" si="228"/>
        <v>6.378844015622068</v>
      </c>
      <c r="Z430">
        <f t="shared" si="228"/>
        <v>6.3860790040731024</v>
      </c>
      <c r="AA430">
        <f t="shared" si="228"/>
        <v>6.4046558233722077</v>
      </c>
      <c r="AB430">
        <f t="shared" si="228"/>
        <v>6.3827599756025082</v>
      </c>
      <c r="AC430">
        <f t="shared" si="228"/>
        <v>6.3547233011933084</v>
      </c>
      <c r="AD430">
        <f t="shared" si="228"/>
        <v>6.3467054133478076</v>
      </c>
      <c r="AE430">
        <f t="shared" si="228"/>
        <v>6.386070108041638</v>
      </c>
      <c r="AF430">
        <f t="shared" si="228"/>
        <v>6.3988394794933114</v>
      </c>
      <c r="AG430">
        <f t="shared" si="228"/>
        <v>6.3804489760473411</v>
      </c>
      <c r="AH430">
        <f t="shared" si="228"/>
        <v>6.4237344447799343</v>
      </c>
      <c r="AI430">
        <f t="shared" si="228"/>
        <v>6.4365356882433131</v>
      </c>
      <c r="AJ430">
        <f t="shared" si="228"/>
        <v>6.4289380028786436</v>
      </c>
      <c r="AK430">
        <f t="shared" si="228"/>
        <v>6.4710254511505569</v>
      </c>
      <c r="AL430">
        <f t="shared" si="228"/>
        <v>6.4442697282526371</v>
      </c>
      <c r="AM430">
        <f t="shared" si="228"/>
        <v>6.4546319549213882</v>
      </c>
      <c r="AN430">
        <f t="shared" si="228"/>
        <v>6.458580744253978</v>
      </c>
      <c r="AO430">
        <f t="shared" si="228"/>
        <v>6.4514955274456094</v>
      </c>
      <c r="AP430">
        <f t="shared" si="228"/>
        <v>6.4931455755086516</v>
      </c>
      <c r="AQ430">
        <f t="shared" si="228"/>
        <v>6.486584380808269</v>
      </c>
      <c r="AR430">
        <f t="shared" si="228"/>
        <v>6.5046192225543349</v>
      </c>
      <c r="AS430">
        <f t="shared" si="228"/>
        <v>6.5210020790261893</v>
      </c>
      <c r="AT430">
        <f t="shared" si="228"/>
        <v>6.5160908124640056</v>
      </c>
      <c r="AU430">
        <f t="shared" si="228"/>
        <v>6.5253608140416022</v>
      </c>
      <c r="AV430">
        <f t="shared" si="228"/>
        <v>6.5372818591188482</v>
      </c>
      <c r="AW430">
        <f t="shared" si="228"/>
        <v>6.5501181983435828</v>
      </c>
      <c r="AX430">
        <f t="shared" si="228"/>
        <v>6.5639772011116646</v>
      </c>
      <c r="AY430">
        <f t="shared" si="228"/>
        <v>6.5844688176798041</v>
      </c>
      <c r="AZ430">
        <f t="shared" si="228"/>
        <v>6.5962967899693874</v>
      </c>
      <c r="BA430">
        <f t="shared" si="228"/>
        <v>6.5613119697604452</v>
      </c>
      <c r="BB430">
        <f t="shared" si="228"/>
        <v>6.596125802771776</v>
      </c>
      <c r="BC430">
        <f t="shared" si="228"/>
        <v>6.556462526928124</v>
      </c>
      <c r="BD430">
        <f>MIN(G430:BC430)</f>
        <v>6.3143541761364466</v>
      </c>
      <c r="BE430">
        <f>MAX(G430:BC430)</f>
        <v>6.5962967899693874</v>
      </c>
    </row>
    <row r="431" spans="1:59" x14ac:dyDescent="0.2">
      <c r="A431" s="13" t="s">
        <v>194</v>
      </c>
      <c r="B431">
        <f t="shared" si="223"/>
        <v>4</v>
      </c>
      <c r="C431">
        <v>2</v>
      </c>
      <c r="E431">
        <v>2</v>
      </c>
      <c r="F431" t="str">
        <f>D358</f>
        <v>SSA</v>
      </c>
      <c r="G431">
        <f>G358</f>
        <v>3.8426477378978809</v>
      </c>
      <c r="H431">
        <f t="shared" ref="H431:BC431" si="229">H358</f>
        <v>3.8747074556801935</v>
      </c>
      <c r="I431">
        <f t="shared" si="229"/>
        <v>3.9064055388815699</v>
      </c>
      <c r="J431">
        <f t="shared" si="229"/>
        <v>3.9307172596323432</v>
      </c>
      <c r="K431">
        <f t="shared" si="229"/>
        <v>3.9427769098312013</v>
      </c>
      <c r="L431">
        <f t="shared" si="229"/>
        <v>3.9663065858383151</v>
      </c>
      <c r="M431">
        <f t="shared" si="229"/>
        <v>4.027233970782885</v>
      </c>
      <c r="N431">
        <f t="shared" si="229"/>
        <v>4.0249556311863968</v>
      </c>
      <c r="O431">
        <f t="shared" si="229"/>
        <v>4.0790376602006591</v>
      </c>
      <c r="P431">
        <f t="shared" si="229"/>
        <v>4.1180316454386334</v>
      </c>
      <c r="Q431">
        <f t="shared" si="229"/>
        <v>4.1230704469755404</v>
      </c>
      <c r="R431">
        <f t="shared" si="229"/>
        <v>4.1179026451982015</v>
      </c>
      <c r="S431">
        <f t="shared" si="229"/>
        <v>4.1073520964846368</v>
      </c>
      <c r="T431">
        <f t="shared" si="229"/>
        <v>4.1781772756654769</v>
      </c>
      <c r="U431">
        <f t="shared" si="229"/>
        <v>4.1866669717474521</v>
      </c>
      <c r="V431">
        <f t="shared" si="229"/>
        <v>4.1789817684131485</v>
      </c>
      <c r="W431">
        <f t="shared" si="229"/>
        <v>4.1932382796341487</v>
      </c>
      <c r="X431">
        <f t="shared" si="229"/>
        <v>4.2102227843084767</v>
      </c>
      <c r="Y431">
        <f t="shared" si="229"/>
        <v>4.2106810038151918</v>
      </c>
      <c r="Z431">
        <f t="shared" si="229"/>
        <v>4.232168028340757</v>
      </c>
      <c r="AA431">
        <f t="shared" si="229"/>
        <v>4.2728406262054017</v>
      </c>
      <c r="AB431">
        <f t="shared" si="229"/>
        <v>4.2723154602263236</v>
      </c>
      <c r="AC431">
        <f t="shared" si="229"/>
        <v>4.2634861040858274</v>
      </c>
      <c r="AD431">
        <f t="shared" si="229"/>
        <v>4.2721189003987217</v>
      </c>
      <c r="AE431">
        <f t="shared" si="229"/>
        <v>4.3231680655791269</v>
      </c>
      <c r="AF431">
        <f t="shared" si="229"/>
        <v>4.3468141238559532</v>
      </c>
      <c r="AG431">
        <f t="shared" si="229"/>
        <v>4.3494939350036717</v>
      </c>
      <c r="AH431">
        <f t="shared" si="229"/>
        <v>4.4029685018361153</v>
      </c>
      <c r="AI431">
        <f t="shared" si="229"/>
        <v>4.4361176769194577</v>
      </c>
      <c r="AJ431">
        <f t="shared" si="229"/>
        <v>4.4518854460290527</v>
      </c>
      <c r="AK431">
        <f t="shared" si="229"/>
        <v>4.5082905344589586</v>
      </c>
      <c r="AL431">
        <f t="shared" si="229"/>
        <v>4.4961131172341799</v>
      </c>
      <c r="AM431">
        <f t="shared" si="229"/>
        <v>4.5451619102449516</v>
      </c>
      <c r="AN431">
        <f t="shared" si="229"/>
        <v>4.5601705702615964</v>
      </c>
      <c r="AO431">
        <f t="shared" si="229"/>
        <v>4.5730692300671425</v>
      </c>
      <c r="AP431">
        <f t="shared" si="229"/>
        <v>4.6303054345693075</v>
      </c>
      <c r="AQ431">
        <f t="shared" si="229"/>
        <v>4.6404549477367913</v>
      </c>
      <c r="AR431">
        <f t="shared" si="229"/>
        <v>4.6733469867223212</v>
      </c>
      <c r="AS431">
        <f t="shared" si="229"/>
        <v>4.7081489127740763</v>
      </c>
      <c r="AT431">
        <f t="shared" si="229"/>
        <v>4.7215606874463312</v>
      </c>
      <c r="AU431">
        <f t="shared" si="229"/>
        <v>4.7436294293283092</v>
      </c>
      <c r="AV431">
        <f t="shared" si="229"/>
        <v>4.7723998358855395</v>
      </c>
      <c r="AW431">
        <f t="shared" si="229"/>
        <v>4.7945006853778898</v>
      </c>
      <c r="AX431">
        <f t="shared" si="229"/>
        <v>4.8324999258292989</v>
      </c>
      <c r="AY431">
        <f t="shared" si="229"/>
        <v>4.8562993888861667</v>
      </c>
      <c r="AZ431">
        <f t="shared" si="229"/>
        <v>4.8896600003990986</v>
      </c>
      <c r="BA431">
        <f t="shared" si="229"/>
        <v>4.876027946628926</v>
      </c>
      <c r="BB431">
        <f t="shared" si="229"/>
        <v>4.9242189294733869</v>
      </c>
      <c r="BC431">
        <f t="shared" si="229"/>
        <v>4.9100839909962088</v>
      </c>
      <c r="BF431">
        <f>MIN(G431:BC431)</f>
        <v>3.8426477378978809</v>
      </c>
      <c r="BG431">
        <f>MAX(G431:BC431)</f>
        <v>4.9242189294733869</v>
      </c>
    </row>
    <row r="432" spans="1:59" x14ac:dyDescent="0.2">
      <c r="A432" s="13" t="s">
        <v>195</v>
      </c>
      <c r="B432">
        <f t="shared" si="223"/>
        <v>5</v>
      </c>
      <c r="C432">
        <v>1</v>
      </c>
      <c r="E432">
        <v>1</v>
      </c>
      <c r="F432" t="s">
        <v>454</v>
      </c>
      <c r="G432">
        <f>G419</f>
        <v>6.0088042374820958</v>
      </c>
      <c r="H432">
        <f t="shared" ref="H432:BC432" si="230">H419</f>
        <v>6.0196898859864021</v>
      </c>
      <c r="I432">
        <f t="shared" si="230"/>
        <v>6.0171946059712811</v>
      </c>
      <c r="J432">
        <f t="shared" si="230"/>
        <v>6.0546639635735717</v>
      </c>
      <c r="K432">
        <f t="shared" si="230"/>
        <v>6.0520244071025244</v>
      </c>
      <c r="L432">
        <f t="shared" si="230"/>
        <v>6.0714207933497315</v>
      </c>
      <c r="M432">
        <f t="shared" si="230"/>
        <v>6.1136498185527195</v>
      </c>
      <c r="N432">
        <f t="shared" si="230"/>
        <v>6.0813468426972772</v>
      </c>
      <c r="O432">
        <f t="shared" si="230"/>
        <v>6.1475394695205718</v>
      </c>
      <c r="P432">
        <f t="shared" si="230"/>
        <v>6.1199182657513544</v>
      </c>
      <c r="Q432">
        <f t="shared" si="230"/>
        <v>6.1970466895804348</v>
      </c>
      <c r="R432">
        <f t="shared" si="230"/>
        <v>6.2346829416528236</v>
      </c>
      <c r="S432">
        <f t="shared" si="230"/>
        <v>6.1959334217219375</v>
      </c>
      <c r="T432">
        <f t="shared" si="230"/>
        <v>6.2158438666619213</v>
      </c>
      <c r="U432">
        <f t="shared" si="230"/>
        <v>6.122428348551165</v>
      </c>
      <c r="V432">
        <f t="shared" si="230"/>
        <v>6.121978507960149</v>
      </c>
      <c r="W432">
        <f t="shared" si="230"/>
        <v>6.0884774424731471</v>
      </c>
      <c r="X432">
        <f t="shared" si="230"/>
        <v>6.0561868967025498</v>
      </c>
      <c r="Y432">
        <f t="shared" si="230"/>
        <v>6.0052113306381614</v>
      </c>
      <c r="Z432">
        <f t="shared" si="230"/>
        <v>5.9895129279103747</v>
      </c>
      <c r="AA432">
        <f t="shared" si="230"/>
        <v>6.0055532699368657</v>
      </c>
      <c r="AB432">
        <f t="shared" si="230"/>
        <v>5.9543848016453387</v>
      </c>
      <c r="AC432">
        <f t="shared" si="230"/>
        <v>5.8704466370767667</v>
      </c>
      <c r="AD432">
        <f t="shared" si="230"/>
        <v>5.8961480292111004</v>
      </c>
      <c r="AE432">
        <f t="shared" si="230"/>
        <v>5.9443579260904702</v>
      </c>
      <c r="AF432">
        <f t="shared" si="230"/>
        <v>5.9430489635700434</v>
      </c>
      <c r="AG432">
        <f t="shared" si="230"/>
        <v>5.8952327120880472</v>
      </c>
      <c r="AH432">
        <f t="shared" si="230"/>
        <v>5.9577112621185844</v>
      </c>
      <c r="AI432">
        <f t="shared" si="230"/>
        <v>5.928943618403884</v>
      </c>
      <c r="AJ432">
        <f t="shared" si="230"/>
        <v>5.9048545616142416</v>
      </c>
      <c r="AK432">
        <f t="shared" si="230"/>
        <v>5.8898225531863257</v>
      </c>
      <c r="AL432">
        <f t="shared" si="230"/>
        <v>5.7293988425580924</v>
      </c>
      <c r="AM432">
        <f t="shared" si="230"/>
        <v>5.8602881526341939</v>
      </c>
      <c r="AN432">
        <f t="shared" si="230"/>
        <v>5.8197993816617251</v>
      </c>
      <c r="AO432">
        <f t="shared" si="230"/>
        <v>5.8242565493839153</v>
      </c>
      <c r="AP432">
        <f t="shared" si="230"/>
        <v>5.9418621129458851</v>
      </c>
      <c r="AQ432">
        <f t="shared" si="230"/>
        <v>5.9173999439149929</v>
      </c>
      <c r="AR432">
        <f t="shared" si="230"/>
        <v>5.951280126544666</v>
      </c>
      <c r="AS432">
        <f t="shared" si="230"/>
        <v>5.9612786738960128</v>
      </c>
      <c r="AT432">
        <f t="shared" si="230"/>
        <v>6.0055646230304029</v>
      </c>
      <c r="AU432">
        <f t="shared" si="230"/>
        <v>6.0289208347942447</v>
      </c>
      <c r="AV432">
        <f t="shared" si="230"/>
        <v>5.9424904625666546</v>
      </c>
      <c r="AW432">
        <f t="shared" si="230"/>
        <v>5.9858915945207789</v>
      </c>
      <c r="AX432">
        <f t="shared" si="230"/>
        <v>5.9990113733544534</v>
      </c>
      <c r="AY432">
        <f t="shared" si="230"/>
        <v>5.9810660434104594</v>
      </c>
      <c r="AZ432">
        <f t="shared" si="230"/>
        <v>6.0356678140853557</v>
      </c>
      <c r="BA432">
        <f t="shared" si="230"/>
        <v>6.053218894194333</v>
      </c>
      <c r="BB432">
        <f t="shared" si="230"/>
        <v>6.0460852326029917</v>
      </c>
      <c r="BC432">
        <f t="shared" si="230"/>
        <v>6.0806342115981851</v>
      </c>
      <c r="BD432">
        <f>MIN(G432:BC432)</f>
        <v>5.7293988425580924</v>
      </c>
      <c r="BE432">
        <f>MAX(G432:BC432)</f>
        <v>6.2346829416528236</v>
      </c>
    </row>
    <row r="433" spans="1:59" x14ac:dyDescent="0.2">
      <c r="A433" s="13" t="s">
        <v>194</v>
      </c>
      <c r="B433">
        <f t="shared" si="223"/>
        <v>5</v>
      </c>
      <c r="C433">
        <v>2</v>
      </c>
      <c r="E433">
        <v>2</v>
      </c>
      <c r="F433" t="str">
        <f>D359</f>
        <v>Southern A - SA</v>
      </c>
      <c r="G433">
        <f>G359</f>
        <v>3.0113299975186765</v>
      </c>
      <c r="H433">
        <f t="shared" ref="H433:BC433" si="231">H359</f>
        <v>3.0364509224426905</v>
      </c>
      <c r="I433">
        <f t="shared" si="231"/>
        <v>3.0489341602637858</v>
      </c>
      <c r="J433">
        <f t="shared" si="231"/>
        <v>3.1012185680977331</v>
      </c>
      <c r="K433">
        <f t="shared" si="231"/>
        <v>3.1122179379416135</v>
      </c>
      <c r="L433">
        <f t="shared" si="231"/>
        <v>3.1457478155304437</v>
      </c>
      <c r="M433">
        <f t="shared" si="231"/>
        <v>3.2017350940497966</v>
      </c>
      <c r="N433">
        <f t="shared" si="231"/>
        <v>3.1854975011631885</v>
      </c>
      <c r="O433">
        <f t="shared" si="231"/>
        <v>3.2649594226583085</v>
      </c>
      <c r="P433">
        <f t="shared" si="231"/>
        <v>3.2561683361761022</v>
      </c>
      <c r="Q433">
        <f t="shared" si="231"/>
        <v>3.3495368393355331</v>
      </c>
      <c r="R433">
        <f t="shared" si="231"/>
        <v>3.4055052280988707</v>
      </c>
      <c r="S433">
        <f t="shared" si="231"/>
        <v>3.3862002181407362</v>
      </c>
      <c r="T433">
        <f t="shared" si="231"/>
        <v>3.4244783589306871</v>
      </c>
      <c r="U433">
        <f t="shared" si="231"/>
        <v>3.3565520947071992</v>
      </c>
      <c r="V433">
        <f t="shared" si="231"/>
        <v>3.3778669427482555</v>
      </c>
      <c r="W433">
        <f t="shared" si="231"/>
        <v>3.3696278378343778</v>
      </c>
      <c r="X433">
        <f t="shared" si="231"/>
        <v>3.3596558034673922</v>
      </c>
      <c r="Y433">
        <f t="shared" si="231"/>
        <v>3.3342832958072322</v>
      </c>
      <c r="Z433">
        <f t="shared" si="231"/>
        <v>3.3386753731919008</v>
      </c>
      <c r="AA433">
        <f t="shared" si="231"/>
        <v>3.3778415641399548</v>
      </c>
      <c r="AB433">
        <f t="shared" si="231"/>
        <v>3.3515360471903688</v>
      </c>
      <c r="AC433">
        <f t="shared" si="231"/>
        <v>3.2929216694170131</v>
      </c>
      <c r="AD433">
        <f t="shared" si="231"/>
        <v>3.3379108231180914</v>
      </c>
      <c r="AE433">
        <f t="shared" si="231"/>
        <v>3.4032507014703572</v>
      </c>
      <c r="AF433">
        <f t="shared" si="231"/>
        <v>3.4152222811880866</v>
      </c>
      <c r="AG433">
        <f t="shared" si="231"/>
        <v>3.3804478172705243</v>
      </c>
      <c r="AH433">
        <f t="shared" si="231"/>
        <v>3.4616698427414425</v>
      </c>
      <c r="AI433">
        <f t="shared" si="231"/>
        <v>3.4556798857745057</v>
      </c>
      <c r="AJ433">
        <f t="shared" si="231"/>
        <v>3.4597675902421461</v>
      </c>
      <c r="AK433">
        <f t="shared" si="231"/>
        <v>3.4687784472276042</v>
      </c>
      <c r="AL433">
        <f t="shared" si="231"/>
        <v>3.3362546723875339</v>
      </c>
      <c r="AM433">
        <f t="shared" si="231"/>
        <v>3.489183177367249</v>
      </c>
      <c r="AN433">
        <f t="shared" si="231"/>
        <v>3.4689862236245275</v>
      </c>
      <c r="AO433">
        <f t="shared" si="231"/>
        <v>3.4943589495492269</v>
      </c>
      <c r="AP433">
        <f t="shared" si="231"/>
        <v>3.6287233999031656</v>
      </c>
      <c r="AQ433">
        <f t="shared" si="231"/>
        <v>3.6217666991691644</v>
      </c>
      <c r="AR433">
        <f t="shared" si="231"/>
        <v>3.6736187863682277</v>
      </c>
      <c r="AS433">
        <f t="shared" si="231"/>
        <v>3.6982057744156211</v>
      </c>
      <c r="AT433">
        <f t="shared" si="231"/>
        <v>3.7592443438707064</v>
      </c>
      <c r="AU433">
        <f t="shared" si="231"/>
        <v>3.7985774757585706</v>
      </c>
      <c r="AV433">
        <f t="shared" si="231"/>
        <v>3.72695536661293</v>
      </c>
      <c r="AW433">
        <f t="shared" si="231"/>
        <v>3.7815019978133897</v>
      </c>
      <c r="AX433">
        <f t="shared" si="231"/>
        <v>3.8076879844133131</v>
      </c>
      <c r="AY433">
        <f t="shared" si="231"/>
        <v>3.8059703185510076</v>
      </c>
      <c r="AZ433">
        <f t="shared" si="231"/>
        <v>3.8715386819688713</v>
      </c>
      <c r="BA433">
        <f t="shared" si="231"/>
        <v>3.9133067871465825</v>
      </c>
      <c r="BB433">
        <f t="shared" si="231"/>
        <v>3.924881720699485</v>
      </c>
      <c r="BC433">
        <f t="shared" si="231"/>
        <v>3.9704416152244217</v>
      </c>
      <c r="BF433">
        <f>MIN(G433:BC433)</f>
        <v>3.0113299975186765</v>
      </c>
      <c r="BG433">
        <f>MAX(G433:BC433)</f>
        <v>3.9704416152244217</v>
      </c>
    </row>
    <row r="434" spans="1:59" x14ac:dyDescent="0.2">
      <c r="A434" s="13" t="s">
        <v>195</v>
      </c>
      <c r="B434">
        <f t="shared" si="223"/>
        <v>6</v>
      </c>
      <c r="C434">
        <v>1</v>
      </c>
      <c r="E434">
        <v>1</v>
      </c>
      <c r="F434" t="s">
        <v>406</v>
      </c>
      <c r="G434">
        <f>G393</f>
        <v>6.5369673842244023</v>
      </c>
      <c r="H434">
        <f t="shared" ref="H434:BC434" si="232">H393</f>
        <v>6.5592875761506431</v>
      </c>
      <c r="I434">
        <f t="shared" si="232"/>
        <v>6.5929747029523877</v>
      </c>
      <c r="J434">
        <f t="shared" si="232"/>
        <v>6.6102060695713574</v>
      </c>
      <c r="K434">
        <f t="shared" si="232"/>
        <v>6.6390746195591381</v>
      </c>
      <c r="L434">
        <f t="shared" si="232"/>
        <v>6.5968754496423241</v>
      </c>
      <c r="M434">
        <f t="shared" si="232"/>
        <v>6.6235162927812317</v>
      </c>
      <c r="N434">
        <f t="shared" si="232"/>
        <v>6.6239936939245254</v>
      </c>
      <c r="O434">
        <f t="shared" si="232"/>
        <v>6.7155673178724937</v>
      </c>
      <c r="P434">
        <f t="shared" si="232"/>
        <v>6.7857803054306141</v>
      </c>
      <c r="Q434">
        <f t="shared" si="232"/>
        <v>6.6831131722342265</v>
      </c>
      <c r="R434">
        <f t="shared" si="232"/>
        <v>6.5561791306584114</v>
      </c>
      <c r="S434">
        <f t="shared" si="232"/>
        <v>6.6033803905104929</v>
      </c>
      <c r="T434">
        <f t="shared" si="232"/>
        <v>6.7007031511584296</v>
      </c>
      <c r="U434">
        <f t="shared" si="232"/>
        <v>6.6738817956164773</v>
      </c>
      <c r="V434">
        <f t="shared" si="232"/>
        <v>6.614726398554545</v>
      </c>
      <c r="W434">
        <f t="shared" si="232"/>
        <v>6.6000760378964074</v>
      </c>
      <c r="X434">
        <f t="shared" si="232"/>
        <v>6.5780942434194261</v>
      </c>
      <c r="Y434">
        <f t="shared" si="232"/>
        <v>6.6031507516749377</v>
      </c>
      <c r="Z434">
        <f t="shared" si="232"/>
        <v>6.6590610383759117</v>
      </c>
      <c r="AA434">
        <f t="shared" si="232"/>
        <v>6.6529800961616994</v>
      </c>
      <c r="AB434">
        <f t="shared" si="232"/>
        <v>6.6778486045658614</v>
      </c>
      <c r="AC434">
        <f t="shared" si="232"/>
        <v>6.6934026169052379</v>
      </c>
      <c r="AD434">
        <f t="shared" si="232"/>
        <v>6.7453064799472466</v>
      </c>
      <c r="AE434">
        <f t="shared" si="232"/>
        <v>6.8203002082744471</v>
      </c>
      <c r="AF434">
        <f t="shared" si="232"/>
        <v>6.8767023233639035</v>
      </c>
      <c r="AG434">
        <f t="shared" si="232"/>
        <v>6.8986782054557354</v>
      </c>
      <c r="AH434">
        <f t="shared" si="232"/>
        <v>7.040149992366949</v>
      </c>
      <c r="AI434">
        <f t="shared" si="232"/>
        <v>7.1299547336713056</v>
      </c>
      <c r="AJ434">
        <f t="shared" si="232"/>
        <v>7.1973231519873213</v>
      </c>
      <c r="AK434">
        <f t="shared" si="232"/>
        <v>7.3244658627727457</v>
      </c>
      <c r="AL434">
        <f t="shared" si="232"/>
        <v>7.4002337461689853</v>
      </c>
      <c r="AM434">
        <f t="shared" si="232"/>
        <v>7.4603472822503143</v>
      </c>
      <c r="AN434">
        <f t="shared" si="232"/>
        <v>7.4949931029733277</v>
      </c>
      <c r="AO434">
        <f t="shared" si="232"/>
        <v>7.5263073052699827</v>
      </c>
      <c r="AP434">
        <f t="shared" si="232"/>
        <v>7.5682046240540082</v>
      </c>
      <c r="AQ434">
        <f t="shared" si="232"/>
        <v>7.6095913880863773</v>
      </c>
      <c r="AR434">
        <f t="shared" si="232"/>
        <v>7.6661093648181788</v>
      </c>
      <c r="AS434">
        <f t="shared" si="232"/>
        <v>7.7089417925579031</v>
      </c>
      <c r="AT434">
        <f t="shared" si="232"/>
        <v>7.7159548825243656</v>
      </c>
      <c r="AU434">
        <f t="shared" si="232"/>
        <v>7.7171870445814186</v>
      </c>
      <c r="AV434">
        <f t="shared" si="232"/>
        <v>7.7652321910371729</v>
      </c>
      <c r="AW434">
        <f t="shared" si="232"/>
        <v>7.8246279831792585</v>
      </c>
      <c r="AX434">
        <f t="shared" si="232"/>
        <v>7.8895066389374788</v>
      </c>
      <c r="AY434">
        <f t="shared" si="232"/>
        <v>7.9338104665632825</v>
      </c>
      <c r="AZ434">
        <f t="shared" si="232"/>
        <v>7.9869565005213454</v>
      </c>
      <c r="BA434">
        <f t="shared" si="232"/>
        <v>7.9122582331575746</v>
      </c>
      <c r="BB434">
        <f t="shared" si="232"/>
        <v>7.9813505702335732</v>
      </c>
      <c r="BC434">
        <f t="shared" si="232"/>
        <v>7.8415152962799821</v>
      </c>
      <c r="BD434">
        <f>MIN(G434:BC434)</f>
        <v>6.5369673842244023</v>
      </c>
      <c r="BE434">
        <f>MAX(G434:BC434)</f>
        <v>7.9869565005213454</v>
      </c>
    </row>
    <row r="435" spans="1:59" x14ac:dyDescent="0.2">
      <c r="A435" s="13" t="s">
        <v>194</v>
      </c>
      <c r="B435">
        <f t="shared" si="223"/>
        <v>6</v>
      </c>
      <c r="C435">
        <v>2</v>
      </c>
      <c r="E435">
        <v>2</v>
      </c>
      <c r="F435" t="str">
        <f>D333</f>
        <v>Nigeria</v>
      </c>
      <c r="G435">
        <f>G333</f>
        <v>4.8475590047896473</v>
      </c>
      <c r="H435">
        <f t="shared" ref="H435:BC435" si="233">H333</f>
        <v>4.8810206915904226</v>
      </c>
      <c r="I435">
        <f t="shared" si="233"/>
        <v>4.9017039307450618</v>
      </c>
      <c r="J435">
        <f t="shared" si="233"/>
        <v>4.9250486893378058</v>
      </c>
      <c r="K435">
        <f t="shared" si="233"/>
        <v>4.9459707340160035</v>
      </c>
      <c r="L435">
        <f t="shared" si="233"/>
        <v>4.9494006777668567</v>
      </c>
      <c r="M435">
        <f t="shared" si="233"/>
        <v>4.9783120002752455</v>
      </c>
      <c r="N435">
        <f t="shared" si="233"/>
        <v>4.9967850583830051</v>
      </c>
      <c r="O435">
        <f t="shared" si="233"/>
        <v>5.0457414401397784</v>
      </c>
      <c r="P435">
        <f t="shared" si="233"/>
        <v>5.1574717608666258</v>
      </c>
      <c r="Q435">
        <f t="shared" si="233"/>
        <v>5.0685441874230079</v>
      </c>
      <c r="R435">
        <f t="shared" si="233"/>
        <v>5.0061971981752516</v>
      </c>
      <c r="S435">
        <f t="shared" si="233"/>
        <v>4.9776673667334155</v>
      </c>
      <c r="T435">
        <f t="shared" si="233"/>
        <v>5.1242533228221463</v>
      </c>
      <c r="U435">
        <f t="shared" si="233"/>
        <v>5.1215622571665849</v>
      </c>
      <c r="V435">
        <f t="shared" si="233"/>
        <v>5.059448273250081</v>
      </c>
      <c r="W435">
        <f t="shared" si="233"/>
        <v>5.1017532235190037</v>
      </c>
      <c r="X435">
        <f t="shared" si="233"/>
        <v>5.1037413293234755</v>
      </c>
      <c r="Y435">
        <f t="shared" si="233"/>
        <v>5.1316881199811002</v>
      </c>
      <c r="Z435">
        <f t="shared" si="233"/>
        <v>5.1606520090342878</v>
      </c>
      <c r="AA435">
        <f t="shared" si="233"/>
        <v>5.1999543440088676</v>
      </c>
      <c r="AB435">
        <f t="shared" si="233"/>
        <v>5.2150822988675749</v>
      </c>
      <c r="AC435">
        <f t="shared" si="233"/>
        <v>5.2311054349701358</v>
      </c>
      <c r="AD435">
        <f t="shared" si="233"/>
        <v>5.227911307198668</v>
      </c>
      <c r="AE435">
        <f t="shared" si="233"/>
        <v>5.2752770270659681</v>
      </c>
      <c r="AF435">
        <f t="shared" si="233"/>
        <v>5.2682093542522512</v>
      </c>
      <c r="AG435">
        <f t="shared" si="233"/>
        <v>5.2820736604400169</v>
      </c>
      <c r="AH435">
        <f t="shared" si="233"/>
        <v>5.4199014347625445</v>
      </c>
      <c r="AI435">
        <f t="shared" si="233"/>
        <v>5.4683637847492133</v>
      </c>
      <c r="AJ435">
        <f t="shared" si="233"/>
        <v>5.5079900769698105</v>
      </c>
      <c r="AK435">
        <f t="shared" si="233"/>
        <v>5.5829446252906632</v>
      </c>
      <c r="AL435">
        <f t="shared" si="233"/>
        <v>5.6402879908597026</v>
      </c>
      <c r="AM435">
        <f t="shared" si="233"/>
        <v>5.679438388487041</v>
      </c>
      <c r="AN435">
        <f t="shared" si="233"/>
        <v>5.6913394913812647</v>
      </c>
      <c r="AO435">
        <f t="shared" si="233"/>
        <v>5.6930121992652998</v>
      </c>
      <c r="AP435">
        <f t="shared" si="233"/>
        <v>5.7267226205422661</v>
      </c>
      <c r="AQ435">
        <f t="shared" si="233"/>
        <v>5.771497233965758</v>
      </c>
      <c r="AR435">
        <f t="shared" si="233"/>
        <v>5.7934516502010398</v>
      </c>
      <c r="AS435">
        <f t="shared" si="233"/>
        <v>5.8437027624508637</v>
      </c>
      <c r="AT435">
        <f t="shared" si="233"/>
        <v>5.8397026166562176</v>
      </c>
      <c r="AU435">
        <f t="shared" si="233"/>
        <v>5.8637455011021835</v>
      </c>
      <c r="AV435">
        <f t="shared" si="233"/>
        <v>5.8943702102299405</v>
      </c>
      <c r="AW435">
        <f t="shared" si="233"/>
        <v>5.9414766085891975</v>
      </c>
      <c r="AX435">
        <f t="shared" si="233"/>
        <v>5.9951080536784112</v>
      </c>
      <c r="AY435">
        <f t="shared" si="233"/>
        <v>6.0238534252744262</v>
      </c>
      <c r="AZ435">
        <f t="shared" si="233"/>
        <v>6.0668465573611625</v>
      </c>
      <c r="BA435">
        <f t="shared" si="233"/>
        <v>5.9890424879003907</v>
      </c>
      <c r="BB435">
        <f t="shared" si="233"/>
        <v>6.0668386484647678</v>
      </c>
      <c r="BC435">
        <f t="shared" si="233"/>
        <v>6.0275878774311691</v>
      </c>
      <c r="BF435">
        <f>MIN(G435:BC435)</f>
        <v>4.8475590047896473</v>
      </c>
      <c r="BG435">
        <f>MAX(G435:BC435)</f>
        <v>6.0668465573611625</v>
      </c>
    </row>
    <row r="436" spans="1:59" s="6" customFormat="1" x14ac:dyDescent="0.2">
      <c r="A436" s="13" t="s">
        <v>195</v>
      </c>
      <c r="B436" s="6">
        <f t="shared" si="223"/>
        <v>7</v>
      </c>
      <c r="C436" s="6">
        <v>1</v>
      </c>
      <c r="E436" s="6">
        <v>1</v>
      </c>
      <c r="F436" s="6" t="s">
        <v>417</v>
      </c>
      <c r="G436" s="6">
        <f>G404</f>
        <v>7.7610560025417072</v>
      </c>
      <c r="H436" s="6">
        <f t="shared" ref="H436:BC436" si="234">H404</f>
        <v>7.7652630789080712</v>
      </c>
      <c r="I436" s="6">
        <f t="shared" si="234"/>
        <v>7.8116706662562567</v>
      </c>
      <c r="J436" s="6">
        <f t="shared" si="234"/>
        <v>7.7699829522082275</v>
      </c>
      <c r="K436" s="6">
        <f t="shared" si="234"/>
        <v>7.812811655592224</v>
      </c>
      <c r="L436" s="6">
        <f t="shared" si="234"/>
        <v>7.8534294923961907</v>
      </c>
      <c r="M436" s="6">
        <f t="shared" si="234"/>
        <v>8.0185088749329854</v>
      </c>
      <c r="N436" s="6">
        <f t="shared" si="234"/>
        <v>7.8988871439444557</v>
      </c>
      <c r="O436" s="6">
        <f t="shared" si="234"/>
        <v>7.9486856136238515</v>
      </c>
      <c r="P436" s="6">
        <f t="shared" si="234"/>
        <v>7.9235854642104657</v>
      </c>
      <c r="Q436" s="6">
        <f t="shared" si="234"/>
        <v>8.0475384682042463</v>
      </c>
      <c r="R436" s="6">
        <f t="shared" si="234"/>
        <v>8.1342978509357557</v>
      </c>
      <c r="S436" s="6">
        <f t="shared" si="234"/>
        <v>8.0111563303493725</v>
      </c>
      <c r="T436" s="6">
        <f t="shared" si="234"/>
        <v>8.2151998567576712</v>
      </c>
      <c r="U436" s="6">
        <f t="shared" si="234"/>
        <v>8.2181147333953639</v>
      </c>
      <c r="V436" s="6">
        <f t="shared" si="234"/>
        <v>8.2449962629050599</v>
      </c>
      <c r="W436" s="6">
        <f t="shared" si="234"/>
        <v>8.3361380342389353</v>
      </c>
      <c r="X436" s="6">
        <f t="shared" si="234"/>
        <v>8.4257719642698969</v>
      </c>
      <c r="Y436" s="6">
        <f t="shared" si="234"/>
        <v>8.4618102756112723</v>
      </c>
      <c r="Z436" s="6">
        <f t="shared" si="234"/>
        <v>8.5495745429259671</v>
      </c>
      <c r="AA436" s="6">
        <f t="shared" si="234"/>
        <v>8.6271625009419743</v>
      </c>
      <c r="AB436" s="6">
        <f t="shared" si="234"/>
        <v>8.5411808153435533</v>
      </c>
      <c r="AC436" s="6">
        <f t="shared" si="234"/>
        <v>8.4126200350863805</v>
      </c>
      <c r="AD436" s="6">
        <f t="shared" si="234"/>
        <v>8.4852624533577305</v>
      </c>
      <c r="AE436" s="6">
        <f t="shared" si="234"/>
        <v>8.5332401820366428</v>
      </c>
      <c r="AF436" s="6">
        <f t="shared" si="234"/>
        <v>8.5230313886561557</v>
      </c>
      <c r="AG436" s="6">
        <f t="shared" si="234"/>
        <v>8.5770222859301377</v>
      </c>
      <c r="AH436" s="6">
        <f t="shared" si="234"/>
        <v>8.5981248083269239</v>
      </c>
      <c r="AI436" s="6">
        <f t="shared" si="234"/>
        <v>8.6570386515060562</v>
      </c>
      <c r="AJ436" s="6">
        <f t="shared" si="234"/>
        <v>8.6505074755921463</v>
      </c>
      <c r="AK436" s="6">
        <f t="shared" si="234"/>
        <v>8.6726630541435306</v>
      </c>
      <c r="AL436" s="6">
        <f t="shared" si="234"/>
        <v>8.5245874953398122</v>
      </c>
      <c r="AM436" s="6">
        <f t="shared" si="234"/>
        <v>8.6431033455843842</v>
      </c>
      <c r="AN436" s="6">
        <f t="shared" si="234"/>
        <v>8.6994774434391431</v>
      </c>
      <c r="AO436" s="6">
        <f t="shared" si="234"/>
        <v>8.5706214526141355</v>
      </c>
      <c r="AP436" s="6">
        <f t="shared" si="234"/>
        <v>8.7278215079748254</v>
      </c>
      <c r="AQ436" s="6">
        <f t="shared" si="234"/>
        <v>8.7576226525233114</v>
      </c>
      <c r="AR436" s="6">
        <f t="shared" si="234"/>
        <v>8.7205508257072246</v>
      </c>
      <c r="AS436" s="6">
        <f t="shared" si="234"/>
        <v>8.7921156190711933</v>
      </c>
      <c r="AT436" s="6">
        <f t="shared" si="234"/>
        <v>8.8986589755687611</v>
      </c>
      <c r="AU436" s="6">
        <f t="shared" si="234"/>
        <v>8.8483601788022224</v>
      </c>
      <c r="AV436" s="6">
        <f t="shared" si="234"/>
        <v>8.9324101763284283</v>
      </c>
      <c r="AW436" s="6">
        <f t="shared" si="234"/>
        <v>8.9414076576808696</v>
      </c>
      <c r="AX436" s="6">
        <f t="shared" si="234"/>
        <v>8.9901756522617013</v>
      </c>
      <c r="AY436" s="6">
        <f t="shared" si="234"/>
        <v>9.0624701277176776</v>
      </c>
      <c r="AZ436" s="6">
        <f t="shared" si="234"/>
        <v>9.0592955836255609</v>
      </c>
      <c r="BA436" s="6">
        <f t="shared" si="234"/>
        <v>9.0828158740097766</v>
      </c>
      <c r="BB436" s="6">
        <f t="shared" si="234"/>
        <v>9.2184750583548407</v>
      </c>
      <c r="BC436" s="6">
        <f t="shared" si="234"/>
        <v>9.2229033053678524</v>
      </c>
      <c r="BD436" s="6">
        <f>MIN(G436:BC436)</f>
        <v>7.7610560025417072</v>
      </c>
      <c r="BE436" s="6">
        <f>MAX(G436:BC436)</f>
        <v>9.2229033053678524</v>
      </c>
    </row>
    <row r="437" spans="1:59" s="6" customFormat="1" x14ac:dyDescent="0.2">
      <c r="A437" s="13" t="s">
        <v>194</v>
      </c>
      <c r="B437" s="6">
        <f t="shared" si="223"/>
        <v>7</v>
      </c>
      <c r="C437" s="6">
        <v>2</v>
      </c>
      <c r="E437" s="6">
        <v>2</v>
      </c>
      <c r="F437" s="6" t="str">
        <f>D344</f>
        <v>South Africa</v>
      </c>
      <c r="G437" s="6">
        <f>G344</f>
        <v>3.942062302229318</v>
      </c>
      <c r="H437" s="6">
        <f t="shared" ref="H437:BC437" si="235">H344</f>
        <v>3.964229921100765</v>
      </c>
      <c r="I437" s="6">
        <f t="shared" si="235"/>
        <v>4.0229324942472404</v>
      </c>
      <c r="J437" s="6">
        <f t="shared" si="235"/>
        <v>4.003909991022363</v>
      </c>
      <c r="K437" s="6">
        <f t="shared" si="235"/>
        <v>4.0644597866706622</v>
      </c>
      <c r="L437" s="6">
        <f t="shared" si="235"/>
        <v>4.1147254819331316</v>
      </c>
      <c r="M437" s="6">
        <f t="shared" si="235"/>
        <v>4.2783047795900888</v>
      </c>
      <c r="N437" s="6">
        <f t="shared" si="235"/>
        <v>4.1637740139593209</v>
      </c>
      <c r="O437" s="6">
        <f t="shared" si="235"/>
        <v>4.2213605045837426</v>
      </c>
      <c r="P437" s="6">
        <f t="shared" si="235"/>
        <v>4.2010857230741205</v>
      </c>
      <c r="Q437" s="6">
        <f t="shared" si="235"/>
        <v>4.3062586087567967</v>
      </c>
      <c r="R437" s="6">
        <f t="shared" si="235"/>
        <v>4.3741589796565963</v>
      </c>
      <c r="S437" s="6">
        <f t="shared" si="235"/>
        <v>4.2433708146750027</v>
      </c>
      <c r="T437" s="6">
        <f t="shared" si="235"/>
        <v>4.4158584440333133</v>
      </c>
      <c r="U437" s="6">
        <f t="shared" si="235"/>
        <v>4.3964258537539989</v>
      </c>
      <c r="V437" s="6">
        <f t="shared" si="235"/>
        <v>4.3906433724767711</v>
      </c>
      <c r="W437" s="6">
        <f t="shared" si="235"/>
        <v>4.4477334944240647</v>
      </c>
      <c r="X437" s="6">
        <f t="shared" si="235"/>
        <v>4.4964317593601946</v>
      </c>
      <c r="Y437" s="6">
        <f t="shared" si="235"/>
        <v>4.4859086799304508</v>
      </c>
      <c r="Z437" s="6">
        <f t="shared" si="235"/>
        <v>4.5274466875375339</v>
      </c>
      <c r="AA437" s="6">
        <f t="shared" si="235"/>
        <v>4.6102546647583065</v>
      </c>
      <c r="AB437" s="6">
        <f t="shared" si="235"/>
        <v>4.5292265836073859</v>
      </c>
      <c r="AC437" s="6">
        <f t="shared" si="235"/>
        <v>4.4094463978825447</v>
      </c>
      <c r="AD437" s="6">
        <f t="shared" si="235"/>
        <v>4.4817406041306613</v>
      </c>
      <c r="AE437" s="6">
        <f t="shared" si="235"/>
        <v>4.5379263285252476</v>
      </c>
      <c r="AF437" s="6">
        <f t="shared" si="235"/>
        <v>4.5190997949540357</v>
      </c>
      <c r="AG437" s="6">
        <f t="shared" si="235"/>
        <v>4.5625626953290928</v>
      </c>
      <c r="AH437" s="6">
        <f t="shared" si="235"/>
        <v>4.5742385093543874</v>
      </c>
      <c r="AI437" s="6">
        <f t="shared" si="235"/>
        <v>4.6314598921966663</v>
      </c>
      <c r="AJ437" s="6">
        <f t="shared" si="235"/>
        <v>4.6251243417329979</v>
      </c>
      <c r="AK437" s="6">
        <f t="shared" si="235"/>
        <v>4.6426913334651347</v>
      </c>
      <c r="AL437" s="6">
        <f t="shared" si="235"/>
        <v>4.4957882962941138</v>
      </c>
      <c r="AM437" s="6">
        <f t="shared" si="235"/>
        <v>4.6062014129192868</v>
      </c>
      <c r="AN437" s="6">
        <f t="shared" si="235"/>
        <v>4.6529458725052244</v>
      </c>
      <c r="AO437" s="6">
        <f t="shared" si="235"/>
        <v>4.523743650344227</v>
      </c>
      <c r="AP437" s="6">
        <f t="shared" si="235"/>
        <v>4.6642256395205468</v>
      </c>
      <c r="AQ437" s="6">
        <f t="shared" si="235"/>
        <v>4.6797870552858054</v>
      </c>
      <c r="AR437" s="6">
        <f t="shared" si="235"/>
        <v>4.6403334932891012</v>
      </c>
      <c r="AS437" s="6">
        <f t="shared" si="235"/>
        <v>4.6946403605605527</v>
      </c>
      <c r="AT437" s="6">
        <f t="shared" si="235"/>
        <v>4.7831553175854777</v>
      </c>
      <c r="AU437" s="6">
        <f t="shared" si="235"/>
        <v>4.722901529954175</v>
      </c>
      <c r="AV437" s="6">
        <f t="shared" si="235"/>
        <v>4.7861183523970965</v>
      </c>
      <c r="AW437" s="6">
        <f t="shared" si="235"/>
        <v>4.779727984608602</v>
      </c>
      <c r="AX437" s="6">
        <f t="shared" si="235"/>
        <v>4.8085293996394309</v>
      </c>
      <c r="AY437" s="6">
        <f t="shared" si="235"/>
        <v>4.8576094144494464</v>
      </c>
      <c r="AZ437" s="6">
        <f t="shared" si="235"/>
        <v>4.8415340873486628</v>
      </c>
      <c r="BA437" s="6">
        <f t="shared" si="235"/>
        <v>4.84745630624304</v>
      </c>
      <c r="BB437" s="6">
        <f t="shared" si="235"/>
        <v>4.9507625465251914</v>
      </c>
      <c r="BC437" s="6">
        <f t="shared" si="235"/>
        <v>4.9322432403643068</v>
      </c>
      <c r="BF437" s="6">
        <f>MIN(G437:BC437)</f>
        <v>3.942062302229318</v>
      </c>
      <c r="BG437" s="6">
        <f>MAX(G437:BC437)</f>
        <v>4.9507625465251914</v>
      </c>
    </row>
    <row r="438" spans="1:59" s="6" customFormat="1" x14ac:dyDescent="0.2">
      <c r="A438" s="13" t="s">
        <v>195</v>
      </c>
      <c r="C438" s="6">
        <v>1</v>
      </c>
      <c r="E438" s="6">
        <v>1</v>
      </c>
      <c r="F438" s="6" t="s">
        <v>395</v>
      </c>
      <c r="G438" s="6">
        <f>G382</f>
        <v>6.1116987697368979</v>
      </c>
      <c r="H438" s="6">
        <f t="shared" ref="H438:BC438" si="236">H382</f>
        <v>6.1259526107146129</v>
      </c>
      <c r="I438" s="6">
        <f t="shared" si="236"/>
        <v>6.1031949194282085</v>
      </c>
      <c r="J438" s="6">
        <f t="shared" si="236"/>
        <v>6.1069713458179145</v>
      </c>
      <c r="K438" s="6">
        <f t="shared" si="236"/>
        <v>6.1104988950614958</v>
      </c>
      <c r="L438" s="6">
        <f t="shared" si="236"/>
        <v>6.0927482131187851</v>
      </c>
      <c r="M438" s="6">
        <f t="shared" si="236"/>
        <v>6.0969585210450976</v>
      </c>
      <c r="N438" s="6">
        <f t="shared" si="236"/>
        <v>6.1367214485055017</v>
      </c>
      <c r="O438" s="6">
        <f t="shared" si="236"/>
        <v>6.1449435123558453</v>
      </c>
      <c r="P438" s="6">
        <f t="shared" si="236"/>
        <v>6.1378373701901383</v>
      </c>
      <c r="Q438" s="6">
        <f t="shared" si="236"/>
        <v>6.1291146446894844</v>
      </c>
      <c r="R438" s="6">
        <f t="shared" si="236"/>
        <v>6.1485888073751109</v>
      </c>
      <c r="S438" s="6">
        <f t="shared" si="236"/>
        <v>6.1624788430734556</v>
      </c>
      <c r="T438" s="6">
        <f t="shared" si="236"/>
        <v>6.1470758096163758</v>
      </c>
      <c r="U438" s="6">
        <f t="shared" si="236"/>
        <v>6.1321607569379939</v>
      </c>
      <c r="V438" s="6">
        <f t="shared" si="236"/>
        <v>6.180818379494859</v>
      </c>
      <c r="W438" s="6">
        <f t="shared" si="236"/>
        <v>6.245127616002514</v>
      </c>
      <c r="X438" s="6">
        <f t="shared" si="236"/>
        <v>6.2203043678700451</v>
      </c>
      <c r="Y438" s="6">
        <f t="shared" si="236"/>
        <v>6.2297405672168615</v>
      </c>
      <c r="Z438" s="6">
        <f t="shared" si="236"/>
        <v>6.1604357958872145</v>
      </c>
      <c r="AA438" s="6">
        <f t="shared" si="236"/>
        <v>6.1302407652831965</v>
      </c>
      <c r="AB438" s="6">
        <f t="shared" si="236"/>
        <v>6.2088718397204259</v>
      </c>
      <c r="AC438" s="6">
        <f t="shared" si="236"/>
        <v>6.2075080382287382</v>
      </c>
      <c r="AD438" s="6">
        <f t="shared" si="236"/>
        <v>6.0839649825183093</v>
      </c>
      <c r="AE438" s="6">
        <f t="shared" si="236"/>
        <v>6.1703746598791165</v>
      </c>
      <c r="AF438" s="6">
        <f t="shared" si="236"/>
        <v>6.2314663716127781</v>
      </c>
      <c r="AG438" s="6">
        <f t="shared" si="236"/>
        <v>6.200698868509952</v>
      </c>
      <c r="AH438" s="6">
        <f t="shared" si="236"/>
        <v>6.249353330461461</v>
      </c>
      <c r="AI438" s="6">
        <f t="shared" si="236"/>
        <v>6.2692413057134173</v>
      </c>
      <c r="AJ438" s="6">
        <f t="shared" si="236"/>
        <v>6.2124822104476953</v>
      </c>
      <c r="AK438" s="6">
        <f t="shared" si="236"/>
        <v>6.2008061266189056</v>
      </c>
      <c r="AL438" s="6">
        <f t="shared" si="236"/>
        <v>6.2095275379139361</v>
      </c>
      <c r="AM438" s="6">
        <f t="shared" si="236"/>
        <v>6.1391386119438156</v>
      </c>
      <c r="AN438" s="6">
        <f t="shared" si="236"/>
        <v>6.1203801142170082</v>
      </c>
      <c r="AO438" s="6">
        <f t="shared" si="236"/>
        <v>6.1054057852056554</v>
      </c>
      <c r="AP438" s="6">
        <f t="shared" si="236"/>
        <v>6.0222870119600369</v>
      </c>
      <c r="AQ438" s="6">
        <f t="shared" si="236"/>
        <v>6.0161062536190801</v>
      </c>
      <c r="AR438" s="6">
        <f t="shared" si="236"/>
        <v>6.0498528011886101</v>
      </c>
      <c r="AS438" s="6">
        <f t="shared" si="236"/>
        <v>6.0968976922081888</v>
      </c>
      <c r="AT438" s="6">
        <f t="shared" si="236"/>
        <v>5.9961026079735342</v>
      </c>
      <c r="AU438" s="6">
        <f t="shared" si="236"/>
        <v>6.0775385334285046</v>
      </c>
      <c r="AV438" s="6">
        <f t="shared" si="236"/>
        <v>6.1011365310676799</v>
      </c>
      <c r="AW438" s="6">
        <f t="shared" si="236"/>
        <v>6.0992168002626954</v>
      </c>
      <c r="AX438" s="6">
        <f t="shared" si="236"/>
        <v>6.0943761694106628</v>
      </c>
      <c r="AY438" s="6">
        <f t="shared" si="236"/>
        <v>6.1048774921189981</v>
      </c>
      <c r="AZ438" s="6">
        <f t="shared" si="236"/>
        <v>6.1938775460203379</v>
      </c>
      <c r="BA438" s="6">
        <f t="shared" si="236"/>
        <v>6.231811776261428</v>
      </c>
      <c r="BB438" s="6">
        <f t="shared" si="236"/>
        <v>6.1384491662243308</v>
      </c>
      <c r="BC438" s="6">
        <f t="shared" si="236"/>
        <v>6.1498713308214281</v>
      </c>
      <c r="BD438" s="6">
        <f>MIN(G438:BC438)</f>
        <v>5.9961026079735342</v>
      </c>
      <c r="BE438" s="6">
        <f>MAX(G438:BC438)</f>
        <v>6.2692413057134173</v>
      </c>
    </row>
    <row r="439" spans="1:59" s="6" customFormat="1" x14ac:dyDescent="0.2">
      <c r="A439" s="13" t="s">
        <v>194</v>
      </c>
      <c r="C439" s="6">
        <v>2</v>
      </c>
      <c r="E439" s="6">
        <v>2</v>
      </c>
      <c r="F439" s="6" t="str">
        <f>D322</f>
        <v>Kenya</v>
      </c>
      <c r="G439" s="6">
        <f>G322</f>
        <v>4.121128795402945</v>
      </c>
      <c r="H439" s="6">
        <f t="shared" ref="H439:BC439" si="237">H322</f>
        <v>4.1502081829181527</v>
      </c>
      <c r="I439" s="6">
        <f t="shared" si="237"/>
        <v>4.1475121742407275</v>
      </c>
      <c r="J439" s="6">
        <f t="shared" si="237"/>
        <v>4.174601505913075</v>
      </c>
      <c r="K439" s="6">
        <f t="shared" si="237"/>
        <v>4.1946857746816972</v>
      </c>
      <c r="L439" s="6">
        <f t="shared" si="237"/>
        <v>4.2078014136637227</v>
      </c>
      <c r="M439" s="6">
        <f t="shared" si="237"/>
        <v>4.2306191460873501</v>
      </c>
      <c r="N439" s="6">
        <f t="shared" si="237"/>
        <v>4.2894512255740267</v>
      </c>
      <c r="O439" s="6">
        <f t="shared" si="237"/>
        <v>4.3223696122698092</v>
      </c>
      <c r="P439" s="6">
        <f t="shared" si="237"/>
        <v>4.3445087511672424</v>
      </c>
      <c r="Q439" s="6">
        <f t="shared" si="237"/>
        <v>4.3674937025362466</v>
      </c>
      <c r="R439" s="6">
        <f t="shared" si="237"/>
        <v>4.4097459611480785</v>
      </c>
      <c r="S439" s="6">
        <f t="shared" si="237"/>
        <v>4.4454344794840734</v>
      </c>
      <c r="T439" s="6">
        <f t="shared" si="237"/>
        <v>4.4589740577146868</v>
      </c>
      <c r="U439" s="6">
        <f t="shared" si="237"/>
        <v>4.4697839116459708</v>
      </c>
      <c r="V439" s="6">
        <f t="shared" si="237"/>
        <v>4.5423426256919814</v>
      </c>
      <c r="W439" s="6">
        <f t="shared" si="237"/>
        <v>4.6342964810601499</v>
      </c>
      <c r="X439" s="6">
        <f t="shared" si="237"/>
        <v>4.6412250537579869</v>
      </c>
      <c r="Y439" s="6">
        <f t="shared" si="237"/>
        <v>4.6901172755781397</v>
      </c>
      <c r="Z439" s="6">
        <f t="shared" si="237"/>
        <v>4.6626984904898263</v>
      </c>
      <c r="AA439" s="6">
        <f t="shared" si="237"/>
        <v>4.6761553507164288</v>
      </c>
      <c r="AB439" s="6">
        <f t="shared" si="237"/>
        <v>4.7847253510772454</v>
      </c>
      <c r="AC439" s="6">
        <f t="shared" si="237"/>
        <v>4.8136775944953278</v>
      </c>
      <c r="AD439" s="6">
        <f t="shared" si="237"/>
        <v>4.7411462344691619</v>
      </c>
      <c r="AE439" s="6">
        <f t="shared" si="237"/>
        <v>4.8316234040718919</v>
      </c>
      <c r="AF439" s="6">
        <f t="shared" si="237"/>
        <v>4.9267821754097945</v>
      </c>
      <c r="AG439" s="6">
        <f t="shared" si="237"/>
        <v>4.9294505791358123</v>
      </c>
      <c r="AH439" s="6">
        <f t="shared" si="237"/>
        <v>5.0021987296782999</v>
      </c>
      <c r="AI439" s="6">
        <f t="shared" si="237"/>
        <v>5.0459846141513696</v>
      </c>
      <c r="AJ439" s="6">
        <f t="shared" si="237"/>
        <v>5.0342249088156299</v>
      </c>
      <c r="AK439" s="6">
        <f t="shared" si="237"/>
        <v>5.0551009386845775</v>
      </c>
      <c r="AL439" s="6">
        <f t="shared" si="237"/>
        <v>5.0939480442277825</v>
      </c>
      <c r="AM439" s="6">
        <f t="shared" si="237"/>
        <v>5.0683980462441545</v>
      </c>
      <c r="AN439" s="6">
        <f t="shared" si="237"/>
        <v>5.0746813155700892</v>
      </c>
      <c r="AO439" s="6">
        <f t="shared" si="237"/>
        <v>5.0941698537631419</v>
      </c>
      <c r="AP439" s="6">
        <f t="shared" si="237"/>
        <v>5.0621685475690024</v>
      </c>
      <c r="AQ439" s="6">
        <f t="shared" si="237"/>
        <v>5.0789255122430079</v>
      </c>
      <c r="AR439" s="6">
        <f t="shared" si="237"/>
        <v>5.1431175820654023</v>
      </c>
      <c r="AS439" s="6">
        <f t="shared" si="237"/>
        <v>5.2032339970817834</v>
      </c>
      <c r="AT439" s="6">
        <f t="shared" si="237"/>
        <v>5.1322877681702046</v>
      </c>
      <c r="AU439" s="6">
        <f t="shared" si="237"/>
        <v>5.223840422257136</v>
      </c>
      <c r="AV439" s="6">
        <f t="shared" si="237"/>
        <v>5.2705633455326444</v>
      </c>
      <c r="AW439" s="6">
        <f t="shared" si="237"/>
        <v>5.2882870078038362</v>
      </c>
      <c r="AX439" s="6">
        <f t="shared" si="237"/>
        <v>5.3213456694697463</v>
      </c>
      <c r="AY439" s="6">
        <f t="shared" si="237"/>
        <v>5.3344215997047204</v>
      </c>
      <c r="AZ439" s="6">
        <f t="shared" si="237"/>
        <v>5.4292540901732655</v>
      </c>
      <c r="BA439" s="6">
        <f t="shared" si="237"/>
        <v>5.5063809295231545</v>
      </c>
      <c r="BB439" s="6">
        <f t="shared" si="237"/>
        <v>5.4365262067084474</v>
      </c>
      <c r="BC439" s="6">
        <f t="shared" si="237"/>
        <v>5.4397213819007142</v>
      </c>
      <c r="BF439" s="6">
        <f>MIN(G439:BC439)</f>
        <v>4.121128795402945</v>
      </c>
      <c r="BG439" s="6">
        <f>MAX(G439:BC439)</f>
        <v>5.5063809295231545</v>
      </c>
    </row>
    <row r="440" spans="1:59" s="6" customFormat="1" x14ac:dyDescent="0.2">
      <c r="A440" s="13" t="s">
        <v>195</v>
      </c>
      <c r="C440" s="6">
        <v>1</v>
      </c>
      <c r="E440" s="6">
        <v>1</v>
      </c>
      <c r="F440" s="6" t="s">
        <v>425</v>
      </c>
      <c r="G440" s="6">
        <f>G412</f>
        <v>0</v>
      </c>
      <c r="H440" s="6">
        <f t="shared" ref="H440:BC440" si="238">H412</f>
        <v>0</v>
      </c>
      <c r="I440" s="6">
        <f t="shared" si="238"/>
        <v>0</v>
      </c>
      <c r="J440" s="6">
        <f t="shared" si="238"/>
        <v>0</v>
      </c>
      <c r="K440" s="6">
        <f t="shared" si="238"/>
        <v>0</v>
      </c>
      <c r="L440" s="6">
        <f t="shared" si="238"/>
        <v>0</v>
      </c>
      <c r="M440" s="6">
        <f t="shared" si="238"/>
        <v>0</v>
      </c>
      <c r="N440" s="6">
        <f t="shared" si="238"/>
        <v>0</v>
      </c>
      <c r="O440" s="6">
        <f t="shared" si="238"/>
        <v>0</v>
      </c>
      <c r="P440" s="6">
        <f t="shared" si="238"/>
        <v>0</v>
      </c>
      <c r="Q440" s="6">
        <f t="shared" si="238"/>
        <v>0</v>
      </c>
      <c r="R440" s="6">
        <f t="shared" si="238"/>
        <v>0</v>
      </c>
      <c r="S440" s="6">
        <f t="shared" si="238"/>
        <v>0</v>
      </c>
      <c r="T440" s="6">
        <f t="shared" si="238"/>
        <v>0</v>
      </c>
      <c r="U440" s="6">
        <f t="shared" si="238"/>
        <v>0</v>
      </c>
      <c r="V440" s="6">
        <f t="shared" si="238"/>
        <v>0</v>
      </c>
      <c r="W440" s="6">
        <f t="shared" si="238"/>
        <v>0</v>
      </c>
      <c r="X440" s="6">
        <f t="shared" si="238"/>
        <v>0</v>
      </c>
      <c r="Y440" s="6">
        <f t="shared" si="238"/>
        <v>0</v>
      </c>
      <c r="Z440" s="6">
        <f t="shared" si="238"/>
        <v>0</v>
      </c>
      <c r="AA440" s="6">
        <f t="shared" si="238"/>
        <v>0</v>
      </c>
      <c r="AB440" s="6">
        <f t="shared" si="238"/>
        <v>0</v>
      </c>
      <c r="AC440" s="6">
        <f t="shared" si="238"/>
        <v>0</v>
      </c>
      <c r="AD440" s="6">
        <f t="shared" si="238"/>
        <v>0</v>
      </c>
      <c r="AE440" s="6">
        <f t="shared" si="238"/>
        <v>0</v>
      </c>
      <c r="AF440" s="6">
        <f t="shared" si="238"/>
        <v>0</v>
      </c>
      <c r="AG440" s="6">
        <f t="shared" si="238"/>
        <v>0</v>
      </c>
      <c r="AH440" s="6">
        <f t="shared" si="238"/>
        <v>0</v>
      </c>
      <c r="AI440" s="6">
        <f t="shared" si="238"/>
        <v>0</v>
      </c>
      <c r="AJ440" s="6">
        <f t="shared" si="238"/>
        <v>0</v>
      </c>
      <c r="AK440" s="6">
        <f t="shared" si="238"/>
        <v>0</v>
      </c>
      <c r="AL440" s="6">
        <f t="shared" si="238"/>
        <v>0</v>
      </c>
      <c r="AM440" s="6">
        <f t="shared" si="238"/>
        <v>5.3408964858065122</v>
      </c>
      <c r="AN440" s="6">
        <f t="shared" si="238"/>
        <v>5.3190274991330657</v>
      </c>
      <c r="AO440" s="6">
        <f t="shared" si="238"/>
        <v>5.3848901171074912</v>
      </c>
      <c r="AP440" s="6">
        <f t="shared" si="238"/>
        <v>5.4948937064302061</v>
      </c>
      <c r="AQ440" s="6">
        <f t="shared" si="238"/>
        <v>5.4758846022613401</v>
      </c>
      <c r="AR440" s="6">
        <f t="shared" si="238"/>
        <v>5.3940375784772892</v>
      </c>
      <c r="AS440" s="6">
        <f t="shared" si="238"/>
        <v>5.4286532451110823</v>
      </c>
      <c r="AT440" s="6">
        <f t="shared" si="238"/>
        <v>5.4287423289564014</v>
      </c>
      <c r="AU440" s="6">
        <f t="shared" si="238"/>
        <v>5.4890378005798368</v>
      </c>
      <c r="AV440" s="6">
        <f t="shared" si="238"/>
        <v>5.4819569289512549</v>
      </c>
      <c r="AW440" s="6">
        <f t="shared" si="238"/>
        <v>5.4816026709242136</v>
      </c>
      <c r="AX440" s="6">
        <f t="shared" si="238"/>
        <v>5.5174455033659582</v>
      </c>
      <c r="AY440" s="6">
        <f t="shared" si="238"/>
        <v>5.5859278404865051</v>
      </c>
      <c r="AZ440" s="6">
        <f t="shared" si="238"/>
        <v>5.586820736763384</v>
      </c>
      <c r="BA440" s="6">
        <f t="shared" si="238"/>
        <v>5.5622557398389452</v>
      </c>
      <c r="BB440" s="6">
        <f t="shared" si="238"/>
        <v>5.5883481563614685</v>
      </c>
      <c r="BC440" s="6">
        <f t="shared" si="238"/>
        <v>5.66308170002611</v>
      </c>
      <c r="BD440" s="6">
        <f>MIN(AM440:BC440)</f>
        <v>5.3190274991330657</v>
      </c>
      <c r="BE440" s="6">
        <f>MAX(G440:BC440)</f>
        <v>5.66308170002611</v>
      </c>
    </row>
    <row r="441" spans="1:59" s="6" customFormat="1" x14ac:dyDescent="0.2">
      <c r="A441" s="13" t="s">
        <v>194</v>
      </c>
      <c r="C441" s="6">
        <v>2</v>
      </c>
      <c r="E441" s="6">
        <v>2</v>
      </c>
      <c r="F441" s="6" t="str">
        <f>D352</f>
        <v>Ethiopia</v>
      </c>
      <c r="G441" s="6">
        <f>G352</f>
        <v>0</v>
      </c>
      <c r="H441" s="6">
        <f t="shared" ref="H441:BC441" si="239">H352</f>
        <v>0</v>
      </c>
      <c r="I441" s="6">
        <f t="shared" si="239"/>
        <v>0</v>
      </c>
      <c r="J441" s="6">
        <f t="shared" si="239"/>
        <v>0</v>
      </c>
      <c r="K441" s="6">
        <f t="shared" si="239"/>
        <v>0</v>
      </c>
      <c r="L441" s="6">
        <f t="shared" si="239"/>
        <v>0</v>
      </c>
      <c r="M441" s="6">
        <f t="shared" si="239"/>
        <v>0</v>
      </c>
      <c r="N441" s="6">
        <f t="shared" si="239"/>
        <v>0</v>
      </c>
      <c r="O441" s="6">
        <f t="shared" si="239"/>
        <v>0</v>
      </c>
      <c r="P441" s="6">
        <f t="shared" si="239"/>
        <v>0</v>
      </c>
      <c r="Q441" s="6">
        <f t="shared" si="239"/>
        <v>0</v>
      </c>
      <c r="R441" s="6">
        <f t="shared" si="239"/>
        <v>0</v>
      </c>
      <c r="S441" s="6">
        <f t="shared" si="239"/>
        <v>0</v>
      </c>
      <c r="T441" s="6">
        <f t="shared" si="239"/>
        <v>0</v>
      </c>
      <c r="U441" s="6">
        <f t="shared" si="239"/>
        <v>0</v>
      </c>
      <c r="V441" s="6">
        <f t="shared" si="239"/>
        <v>0</v>
      </c>
      <c r="W441" s="6">
        <f t="shared" si="239"/>
        <v>0</v>
      </c>
      <c r="X441" s="6">
        <f t="shared" si="239"/>
        <v>0</v>
      </c>
      <c r="Y441" s="6">
        <f t="shared" si="239"/>
        <v>0</v>
      </c>
      <c r="Z441" s="6">
        <f t="shared" si="239"/>
        <v>0</v>
      </c>
      <c r="AA441" s="6">
        <f t="shared" si="239"/>
        <v>0</v>
      </c>
      <c r="AB441" s="6">
        <f t="shared" si="239"/>
        <v>0</v>
      </c>
      <c r="AC441" s="6">
        <f t="shared" si="239"/>
        <v>0</v>
      </c>
      <c r="AD441" s="6">
        <f t="shared" si="239"/>
        <v>0</v>
      </c>
      <c r="AE441" s="6">
        <f t="shared" si="239"/>
        <v>0</v>
      </c>
      <c r="AF441" s="6">
        <f t="shared" si="239"/>
        <v>0</v>
      </c>
      <c r="AG441" s="6">
        <f t="shared" si="239"/>
        <v>0</v>
      </c>
      <c r="AH441" s="6">
        <f t="shared" si="239"/>
        <v>0</v>
      </c>
      <c r="AI441" s="6">
        <f t="shared" si="239"/>
        <v>0</v>
      </c>
      <c r="AJ441" s="6">
        <f t="shared" si="239"/>
        <v>0</v>
      </c>
      <c r="AK441" s="6">
        <f t="shared" si="239"/>
        <v>0</v>
      </c>
      <c r="AL441" s="6">
        <f t="shared" si="239"/>
        <v>0</v>
      </c>
      <c r="AM441" s="6">
        <f t="shared" si="239"/>
        <v>5.002843751428534</v>
      </c>
      <c r="AN441" s="6">
        <f t="shared" si="239"/>
        <v>4.9624325674843046</v>
      </c>
      <c r="AO441" s="6">
        <f t="shared" si="239"/>
        <v>5.0204415345521163</v>
      </c>
      <c r="AP441" s="6">
        <f t="shared" si="239"/>
        <v>5.1198666358850131</v>
      </c>
      <c r="AQ441" s="6">
        <f t="shared" si="239"/>
        <v>5.1449965289772477</v>
      </c>
      <c r="AR441" s="6">
        <f t="shared" si="239"/>
        <v>5.1278608377395551</v>
      </c>
      <c r="AS441" s="6">
        <f t="shared" si="239"/>
        <v>5.1503217097190603</v>
      </c>
      <c r="AT441" s="6">
        <f t="shared" si="239"/>
        <v>5.1887280290439959</v>
      </c>
      <c r="AU441" s="6">
        <f t="shared" si="239"/>
        <v>5.2375426646031027</v>
      </c>
      <c r="AV441" s="6">
        <f t="shared" si="239"/>
        <v>5.3159960438916238</v>
      </c>
      <c r="AW441" s="6">
        <f t="shared" si="239"/>
        <v>5.2821690460443467</v>
      </c>
      <c r="AX441" s="6">
        <f t="shared" si="239"/>
        <v>5.3125163586714361</v>
      </c>
      <c r="AY441" s="6">
        <f t="shared" si="239"/>
        <v>5.3858623751027599</v>
      </c>
      <c r="AZ441" s="6">
        <f t="shared" si="239"/>
        <v>5.459488734521293</v>
      </c>
      <c r="BA441" s="6">
        <f t="shared" si="239"/>
        <v>5.4432290394601459</v>
      </c>
      <c r="BB441" s="6">
        <f t="shared" si="239"/>
        <v>5.4744597816696761</v>
      </c>
      <c r="BC441" s="6">
        <f t="shared" si="239"/>
        <v>5.5615424284656934</v>
      </c>
      <c r="BF441" s="6">
        <f>MIN(AM441:BC441)</f>
        <v>4.9624325674843046</v>
      </c>
      <c r="BG441" s="6">
        <f>MAX(G441:BC441)</f>
        <v>5.5615424284656934</v>
      </c>
    </row>
    <row r="442" spans="1:59" s="6" customFormat="1" x14ac:dyDescent="0.2">
      <c r="A442" s="13" t="s">
        <v>195</v>
      </c>
      <c r="C442" s="6">
        <v>1</v>
      </c>
      <c r="E442" s="6">
        <v>1</v>
      </c>
      <c r="F442" s="6" t="s">
        <v>455</v>
      </c>
      <c r="G442" s="6">
        <f>G420</f>
        <v>5.8140149504709848</v>
      </c>
      <c r="H442" s="6">
        <f t="shared" ref="H442:BC442" si="240">H420</f>
        <v>5.8164770154626941</v>
      </c>
      <c r="I442" s="6">
        <f t="shared" si="240"/>
        <v>5.8062537378302466</v>
      </c>
      <c r="J442" s="6">
        <f t="shared" si="240"/>
        <v>5.8166737119546408</v>
      </c>
      <c r="K442" s="6">
        <f t="shared" si="240"/>
        <v>5.8061293440802704</v>
      </c>
      <c r="L442" s="6">
        <f t="shared" si="240"/>
        <v>5.8086342212389965</v>
      </c>
      <c r="M442" s="6">
        <f t="shared" si="240"/>
        <v>5.8125691948947784</v>
      </c>
      <c r="N442" s="6">
        <f t="shared" si="240"/>
        <v>5.8077177371103561</v>
      </c>
      <c r="O442" s="6">
        <f t="shared" si="240"/>
        <v>5.8179470999167044</v>
      </c>
      <c r="P442" s="6">
        <f t="shared" si="240"/>
        <v>5.8243660883379418</v>
      </c>
      <c r="Q442" s="6">
        <f t="shared" si="240"/>
        <v>5.7736600537483813</v>
      </c>
      <c r="R442" s="6">
        <f t="shared" si="240"/>
        <v>5.7492280750221276</v>
      </c>
      <c r="S442" s="6">
        <f t="shared" si="240"/>
        <v>5.700082944891105</v>
      </c>
      <c r="T442" s="6">
        <f t="shared" si="240"/>
        <v>5.6669564048688894</v>
      </c>
      <c r="U442" s="6">
        <f t="shared" si="240"/>
        <v>5.614622515503024</v>
      </c>
      <c r="V442" s="6">
        <f t="shared" si="240"/>
        <v>5.6570456716554451</v>
      </c>
      <c r="W442" s="6">
        <f t="shared" si="240"/>
        <v>5.6645521009885895</v>
      </c>
      <c r="X442" s="6">
        <f t="shared" si="240"/>
        <v>5.6476435721500948</v>
      </c>
      <c r="Y442" s="6">
        <f t="shared" si="240"/>
        <v>5.7243424521901156</v>
      </c>
      <c r="Z442" s="6">
        <f t="shared" si="240"/>
        <v>5.7946680243468167</v>
      </c>
      <c r="AA442" s="6">
        <f t="shared" si="240"/>
        <v>5.751043726763859</v>
      </c>
      <c r="AB442" s="6">
        <f t="shared" si="240"/>
        <v>5.7264554206462028</v>
      </c>
      <c r="AC442" s="6">
        <f t="shared" si="240"/>
        <v>5.7645025076201355</v>
      </c>
      <c r="AD442" s="6">
        <f t="shared" si="240"/>
        <v>5.6376209107362341</v>
      </c>
      <c r="AE442" s="6">
        <f t="shared" si="240"/>
        <v>5.5574948956529626</v>
      </c>
      <c r="AF442" s="6">
        <f t="shared" si="240"/>
        <v>5.6301905617146417</v>
      </c>
      <c r="AG442" s="6">
        <f t="shared" si="240"/>
        <v>5.5571265716475304</v>
      </c>
      <c r="AH442" s="6">
        <f t="shared" si="240"/>
        <v>5.5540242821678483</v>
      </c>
      <c r="AI442" s="6">
        <f t="shared" si="240"/>
        <v>5.541296574498257</v>
      </c>
      <c r="AJ442" s="6">
        <f t="shared" si="240"/>
        <v>5.5402165807062227</v>
      </c>
      <c r="AK442" s="6">
        <f t="shared" si="240"/>
        <v>5.5446935037912324</v>
      </c>
      <c r="AL442" s="6">
        <f t="shared" si="240"/>
        <v>5.4577068363368015</v>
      </c>
      <c r="AM442" s="6">
        <f t="shared" si="240"/>
        <v>5.3262942177592389</v>
      </c>
      <c r="AN442" s="6">
        <f t="shared" si="240"/>
        <v>5.3169388185558244</v>
      </c>
      <c r="AO442" s="6">
        <f t="shared" si="240"/>
        <v>5.3770975528086975</v>
      </c>
      <c r="AP442" s="6">
        <f t="shared" si="240"/>
        <v>5.481659416040614</v>
      </c>
      <c r="AQ442" s="6">
        <f t="shared" si="240"/>
        <v>5.462984136198143</v>
      </c>
      <c r="AR442" s="6">
        <f t="shared" si="240"/>
        <v>5.3970380785014909</v>
      </c>
      <c r="AS442" s="6">
        <f t="shared" si="240"/>
        <v>5.4239531559012235</v>
      </c>
      <c r="AT442" s="6">
        <f t="shared" si="240"/>
        <v>5.4161994023910101</v>
      </c>
      <c r="AU442" s="6">
        <f t="shared" si="240"/>
        <v>5.4763463438220912</v>
      </c>
      <c r="AV442" s="6">
        <f t="shared" si="240"/>
        <v>5.4622537996126335</v>
      </c>
      <c r="AW442" s="6">
        <f t="shared" si="240"/>
        <v>5.4641563641204547</v>
      </c>
      <c r="AX442" s="6">
        <f t="shared" si="240"/>
        <v>5.498291716543144</v>
      </c>
      <c r="AY442" s="6">
        <f t="shared" si="240"/>
        <v>5.5697746806009016</v>
      </c>
      <c r="AZ442" s="6">
        <f t="shared" si="240"/>
        <v>5.5693857052350939</v>
      </c>
      <c r="BA442" s="6">
        <f t="shared" si="240"/>
        <v>5.5478699237640852</v>
      </c>
      <c r="BB442" s="6">
        <f t="shared" si="240"/>
        <v>5.56234908009659</v>
      </c>
      <c r="BC442" s="6">
        <f t="shared" si="240"/>
        <v>5.6397523445099624</v>
      </c>
      <c r="BD442" s="6">
        <f>MIN(G442:BC442)</f>
        <v>5.3169388185558244</v>
      </c>
      <c r="BE442" s="6">
        <f>MAX(G442:BC442)</f>
        <v>5.8243660883379418</v>
      </c>
    </row>
    <row r="443" spans="1:59" s="6" customFormat="1" x14ac:dyDescent="0.2">
      <c r="A443" s="13" t="s">
        <v>194</v>
      </c>
      <c r="C443" s="6">
        <v>2</v>
      </c>
      <c r="E443" s="6">
        <v>2</v>
      </c>
      <c r="F443" s="6" t="str">
        <f>D360</f>
        <v>Ethiopia + Eritrea</v>
      </c>
      <c r="G443" s="6">
        <f>G360</f>
        <v>4.0243343687147073</v>
      </c>
      <c r="H443" s="6">
        <f t="shared" ref="H443:BC443" si="241">H360</f>
        <v>4.0402886485401357</v>
      </c>
      <c r="I443" s="6">
        <f t="shared" si="241"/>
        <v>4.0502236687169431</v>
      </c>
      <c r="J443" s="6">
        <f t="shared" si="241"/>
        <v>4.0814922837678065</v>
      </c>
      <c r="K443" s="6">
        <f t="shared" si="241"/>
        <v>4.0911755930359206</v>
      </c>
      <c r="L443" s="6">
        <f t="shared" si="241"/>
        <v>4.1138784694370827</v>
      </c>
      <c r="M443" s="6">
        <f t="shared" si="241"/>
        <v>4.1377518713479207</v>
      </c>
      <c r="N443" s="6">
        <f t="shared" si="241"/>
        <v>4.1526309722101153</v>
      </c>
      <c r="O443" s="6">
        <f t="shared" si="241"/>
        <v>4.1833754739289999</v>
      </c>
      <c r="P443" s="6">
        <f t="shared" si="241"/>
        <v>4.211066401563035</v>
      </c>
      <c r="Q443" s="6">
        <f t="shared" si="241"/>
        <v>4.183099053481234</v>
      </c>
      <c r="R443" s="6">
        <f t="shared" si="241"/>
        <v>4.1893351310109805</v>
      </c>
      <c r="S443" s="6">
        <f t="shared" si="241"/>
        <v>4.1849865699921942</v>
      </c>
      <c r="T443" s="6">
        <f t="shared" si="241"/>
        <v>4.1760229221807093</v>
      </c>
      <c r="U443" s="6">
        <f t="shared" si="241"/>
        <v>4.1577967661142603</v>
      </c>
      <c r="V443" s="6">
        <f t="shared" si="241"/>
        <v>4.2211071080733253</v>
      </c>
      <c r="W443" s="6">
        <f t="shared" si="241"/>
        <v>4.2439326259747761</v>
      </c>
      <c r="X443" s="6">
        <f t="shared" si="241"/>
        <v>4.2346448721702687</v>
      </c>
      <c r="Y443" s="6">
        <f t="shared" si="241"/>
        <v>4.3209373028858051</v>
      </c>
      <c r="Z443" s="6">
        <f t="shared" si="241"/>
        <v>4.397353811719884</v>
      </c>
      <c r="AA443" s="6">
        <f t="shared" si="241"/>
        <v>4.3823473582871619</v>
      </c>
      <c r="AB443" s="6">
        <f t="shared" si="241"/>
        <v>4.3820685518545313</v>
      </c>
      <c r="AC443" s="6">
        <f t="shared" si="241"/>
        <v>4.4414191676924597</v>
      </c>
      <c r="AD443" s="6">
        <f t="shared" si="241"/>
        <v>4.3512473540489811</v>
      </c>
      <c r="AE443" s="6">
        <f t="shared" si="241"/>
        <v>4.3044526632778135</v>
      </c>
      <c r="AF443" s="6">
        <f t="shared" si="241"/>
        <v>4.4127113219592564</v>
      </c>
      <c r="AG443" s="6">
        <f t="shared" si="241"/>
        <v>4.3795599732675212</v>
      </c>
      <c r="AH443" s="6">
        <f t="shared" si="241"/>
        <v>4.4088897562929379</v>
      </c>
      <c r="AI443" s="6">
        <f t="shared" si="241"/>
        <v>4.4368742710530116</v>
      </c>
      <c r="AJ443" s="6">
        <f t="shared" si="241"/>
        <v>4.4699021576839497</v>
      </c>
      <c r="AK443" s="6">
        <f t="shared" si="241"/>
        <v>4.5184083837621625</v>
      </c>
      <c r="AL443" s="6">
        <f t="shared" si="241"/>
        <v>4.4673499683925169</v>
      </c>
      <c r="AM443" s="6">
        <f t="shared" si="241"/>
        <v>4.7559147411869978</v>
      </c>
      <c r="AN443" s="6">
        <f t="shared" si="241"/>
        <v>4.7722540415835706</v>
      </c>
      <c r="AO443" s="6">
        <f t="shared" si="241"/>
        <v>4.8324776947229049</v>
      </c>
      <c r="AP443" s="6">
        <f t="shared" si="241"/>
        <v>4.9342684754237203</v>
      </c>
      <c r="AQ443" s="6">
        <f t="shared" si="241"/>
        <v>4.9561064761101026</v>
      </c>
      <c r="AR443" s="6">
        <f t="shared" si="241"/>
        <v>4.9447041145007988</v>
      </c>
      <c r="AS443" s="6">
        <f t="shared" si="241"/>
        <v>4.9693590159040273</v>
      </c>
      <c r="AT443" s="6">
        <f t="shared" si="241"/>
        <v>5.0012347867453038</v>
      </c>
      <c r="AU443" s="6">
        <f t="shared" si="241"/>
        <v>5.0576200395420532</v>
      </c>
      <c r="AV443" s="6">
        <f t="shared" si="241"/>
        <v>5.1203074919420528</v>
      </c>
      <c r="AW443" s="6">
        <f t="shared" si="241"/>
        <v>5.0997831098216242</v>
      </c>
      <c r="AX443" s="6">
        <f t="shared" si="241"/>
        <v>5.1365686113295226</v>
      </c>
      <c r="AY443" s="6">
        <f t="shared" si="241"/>
        <v>5.2163832043334706</v>
      </c>
      <c r="AZ443" s="6">
        <f t="shared" si="241"/>
        <v>5.2807204376946864</v>
      </c>
      <c r="BA443" s="6">
        <f t="shared" si="241"/>
        <v>5.2709740317636111</v>
      </c>
      <c r="BB443" s="6">
        <f t="shared" si="241"/>
        <v>5.2966478678940732</v>
      </c>
      <c r="BC443" s="6">
        <f t="shared" si="241"/>
        <v>5.3875915840123758</v>
      </c>
      <c r="BF443" s="6">
        <f>MIN(G443:BC443)</f>
        <v>4.0243343687147073</v>
      </c>
      <c r="BG443" s="6">
        <f>MAX(G443:BC443)</f>
        <v>5.3875915840123758</v>
      </c>
    </row>
    <row r="444" spans="1:59" s="6" customFormat="1" x14ac:dyDescent="0.2">
      <c r="A444" s="13"/>
    </row>
    <row r="445" spans="1:59" x14ac:dyDescent="0.2">
      <c r="A445" s="13"/>
      <c r="BC445" t="s">
        <v>197</v>
      </c>
      <c r="BD445">
        <f>MIN(BD424:BD443)</f>
        <v>5.3169388185558244</v>
      </c>
    </row>
    <row r="446" spans="1:59" x14ac:dyDescent="0.2">
      <c r="A446" s="6"/>
      <c r="BC446" t="s">
        <v>198</v>
      </c>
      <c r="BE446">
        <f>MAX(BE424:BE443)</f>
        <v>9.2229033053678524</v>
      </c>
    </row>
    <row r="447" spans="1:59" x14ac:dyDescent="0.2">
      <c r="A447" s="13"/>
      <c r="BC447" t="s">
        <v>199</v>
      </c>
      <c r="BF447">
        <f>MIN(BF424:BF443)</f>
        <v>3.0113299975186765</v>
      </c>
    </row>
    <row r="448" spans="1:59" x14ac:dyDescent="0.2">
      <c r="A448" s="13"/>
      <c r="BC448" t="s">
        <v>200</v>
      </c>
      <c r="BG448">
        <f>MAX(BG424:BG443)</f>
        <v>6.0668465573611625</v>
      </c>
    </row>
    <row r="449" spans="1:59" x14ac:dyDescent="0.2">
      <c r="A449" s="13"/>
    </row>
    <row r="450" spans="1:59" x14ac:dyDescent="0.2">
      <c r="A450" s="13"/>
    </row>
    <row r="451" spans="1:59" x14ac:dyDescent="0.2">
      <c r="A451" s="13"/>
    </row>
    <row r="452" spans="1:59" ht="14.25" x14ac:dyDescent="0.2">
      <c r="A452" s="82" t="s">
        <v>605</v>
      </c>
      <c r="E452" t="s">
        <v>212</v>
      </c>
      <c r="G452" s="10">
        <v>1961</v>
      </c>
      <c r="H452" s="10">
        <v>1962</v>
      </c>
      <c r="I452" s="10">
        <v>1963</v>
      </c>
      <c r="J452" s="10">
        <v>1964</v>
      </c>
      <c r="K452" s="10">
        <v>1965</v>
      </c>
      <c r="L452" s="10">
        <v>1966</v>
      </c>
      <c r="M452" s="10">
        <v>1967</v>
      </c>
      <c r="N452" s="10">
        <v>1968</v>
      </c>
      <c r="O452" s="10">
        <v>1969</v>
      </c>
      <c r="P452" s="10">
        <v>1970</v>
      </c>
      <c r="Q452" s="10">
        <v>1971</v>
      </c>
      <c r="R452" s="10">
        <v>1972</v>
      </c>
      <c r="S452" s="10">
        <v>1973</v>
      </c>
      <c r="T452" s="10">
        <v>1974</v>
      </c>
      <c r="U452" s="10">
        <v>1975</v>
      </c>
      <c r="V452" s="10">
        <v>1976</v>
      </c>
      <c r="W452" s="10">
        <v>1977</v>
      </c>
      <c r="X452" s="10">
        <v>1978</v>
      </c>
      <c r="Y452" s="10">
        <v>1979</v>
      </c>
      <c r="Z452" s="10">
        <v>1980</v>
      </c>
      <c r="AA452" s="10">
        <v>1981</v>
      </c>
      <c r="AB452" s="10">
        <v>1982</v>
      </c>
      <c r="AC452" s="10">
        <v>1983</v>
      </c>
      <c r="AD452" s="10">
        <v>1984</v>
      </c>
      <c r="AE452" s="10">
        <v>1985</v>
      </c>
      <c r="AF452" s="10">
        <v>1986</v>
      </c>
      <c r="AG452" s="10">
        <v>1987</v>
      </c>
      <c r="AH452" s="10">
        <v>1988</v>
      </c>
      <c r="AI452" s="10">
        <v>1989</v>
      </c>
      <c r="AJ452" s="10">
        <v>1990</v>
      </c>
      <c r="AK452" s="10">
        <v>1991</v>
      </c>
      <c r="AL452" s="10">
        <v>1992</v>
      </c>
      <c r="AM452" s="10">
        <v>1993</v>
      </c>
      <c r="AN452" s="10">
        <v>1994</v>
      </c>
      <c r="AO452" s="10">
        <v>1995</v>
      </c>
      <c r="AP452" s="10">
        <v>1996</v>
      </c>
      <c r="AQ452" s="10">
        <v>1997</v>
      </c>
      <c r="AR452" s="10">
        <v>1998</v>
      </c>
      <c r="AS452" s="10">
        <v>1999</v>
      </c>
      <c r="AT452" s="10">
        <v>2000</v>
      </c>
      <c r="AU452" s="10">
        <v>2001</v>
      </c>
      <c r="AV452" s="10">
        <v>2002</v>
      </c>
      <c r="AW452" s="60">
        <v>2003</v>
      </c>
      <c r="AX452" s="60">
        <v>2004</v>
      </c>
      <c r="AY452" s="60">
        <v>2005</v>
      </c>
      <c r="AZ452" s="60">
        <v>2006</v>
      </c>
      <c r="BA452" s="60">
        <v>2007</v>
      </c>
      <c r="BB452" s="60">
        <v>2008</v>
      </c>
      <c r="BC452" s="60">
        <v>2009</v>
      </c>
      <c r="BD452" t="s">
        <v>197</v>
      </c>
      <c r="BE452" t="s">
        <v>198</v>
      </c>
      <c r="BF452" t="s">
        <v>199</v>
      </c>
      <c r="BG452" t="s">
        <v>200</v>
      </c>
    </row>
    <row r="453" spans="1:59" x14ac:dyDescent="0.2">
      <c r="A453" s="13" t="s">
        <v>195</v>
      </c>
      <c r="B453">
        <v>1</v>
      </c>
      <c r="C453">
        <v>1</v>
      </c>
      <c r="E453">
        <v>1</v>
      </c>
      <c r="F453" t="s">
        <v>377</v>
      </c>
      <c r="G453">
        <v>6.1178724903922177</v>
      </c>
      <c r="H453">
        <v>6.1649620997442121</v>
      </c>
      <c r="I453">
        <v>6.1384031337072402</v>
      </c>
      <c r="J453">
        <v>6.1989590813081872</v>
      </c>
      <c r="K453">
        <v>6.2234945388443812</v>
      </c>
      <c r="L453">
        <v>6.2496664122493337</v>
      </c>
      <c r="M453">
        <v>6.2639797377316739</v>
      </c>
      <c r="N453">
        <v>6.2323697098361146</v>
      </c>
      <c r="O453">
        <v>6.2868670795313539</v>
      </c>
      <c r="P453">
        <v>6.3041050556398748</v>
      </c>
      <c r="Q453">
        <v>6.3102993816593012</v>
      </c>
      <c r="R453">
        <v>6.2571076726506485</v>
      </c>
      <c r="S453">
        <v>6.2658102527207236</v>
      </c>
      <c r="T453">
        <v>6.2591440646048353</v>
      </c>
      <c r="U453">
        <v>6.1321857567745193</v>
      </c>
      <c r="V453">
        <v>5.9574396839200094</v>
      </c>
      <c r="W453">
        <v>5.9008270599655175</v>
      </c>
      <c r="X453">
        <v>5.8555260462904588</v>
      </c>
      <c r="Y453">
        <v>5.7773605517242004</v>
      </c>
      <c r="Z453">
        <v>5.7609239337498286</v>
      </c>
      <c r="AA453">
        <v>5.6801112180946758</v>
      </c>
      <c r="AB453">
        <v>5.6635413718982202</v>
      </c>
      <c r="AC453">
        <v>5.6394200596719246</v>
      </c>
      <c r="AD453">
        <v>5.6199942912898635</v>
      </c>
      <c r="AE453">
        <v>5.6028040032771385</v>
      </c>
      <c r="AF453">
        <v>5.6162400044232488</v>
      </c>
      <c r="AG453">
        <v>5.600907498557965</v>
      </c>
      <c r="AH453">
        <v>5.5813874966557844</v>
      </c>
      <c r="AI453">
        <v>5.5555974506644663</v>
      </c>
      <c r="AJ453">
        <v>5.5245773327484455</v>
      </c>
      <c r="AK453">
        <v>5.5442388167896697</v>
      </c>
      <c r="AL453">
        <v>5.5642215273567706</v>
      </c>
      <c r="AM453">
        <v>5.5388504599516937</v>
      </c>
      <c r="AN453">
        <v>5.6279536954952905</v>
      </c>
      <c r="AO453">
        <v>5.6022274025128365</v>
      </c>
      <c r="AP453">
        <v>5.6130673707297261</v>
      </c>
      <c r="AQ453">
        <v>5.5947271668931631</v>
      </c>
      <c r="AR453">
        <v>5.7045433016745193</v>
      </c>
      <c r="AS453">
        <v>5.6345026628859864</v>
      </c>
      <c r="AT453">
        <v>5.7309962245797061</v>
      </c>
      <c r="AU453">
        <v>5.8202548882662519</v>
      </c>
      <c r="AV453">
        <v>5.8891179194123451</v>
      </c>
      <c r="AW453">
        <v>5.9004042411143143</v>
      </c>
      <c r="AX453">
        <v>5.8443049825708435</v>
      </c>
      <c r="AY453">
        <v>5.9839417371135335</v>
      </c>
      <c r="AZ453">
        <v>5.9477914290490377</v>
      </c>
      <c r="BA453">
        <v>6.001736150146761</v>
      </c>
      <c r="BB453">
        <v>5.9961741625898624</v>
      </c>
      <c r="BC453">
        <v>6.1656750069352544</v>
      </c>
      <c r="BD453">
        <v>5.5245773327484455</v>
      </c>
      <c r="BE453">
        <v>6.3102993816593012</v>
      </c>
    </row>
    <row r="454" spans="1:59" x14ac:dyDescent="0.2">
      <c r="A454" s="13" t="s">
        <v>194</v>
      </c>
      <c r="B454">
        <v>1</v>
      </c>
      <c r="C454">
        <v>2</v>
      </c>
      <c r="E454">
        <v>2</v>
      </c>
      <c r="F454" t="s">
        <v>377</v>
      </c>
      <c r="G454">
        <v>2.7314317990765415</v>
      </c>
      <c r="H454">
        <v>2.7840300308902899</v>
      </c>
      <c r="I454">
        <v>2.767136690561713</v>
      </c>
      <c r="J454">
        <v>2.8371885089486102</v>
      </c>
      <c r="K454">
        <v>2.8714864127602744</v>
      </c>
      <c r="L454">
        <v>2.9072967087711481</v>
      </c>
      <c r="M454">
        <v>2.9312670205311275</v>
      </c>
      <c r="N454">
        <v>2.9101237110727598</v>
      </c>
      <c r="O454">
        <v>2.9743303791030864</v>
      </c>
      <c r="P454">
        <v>3.0044920889381839</v>
      </c>
      <c r="Q454">
        <v>3.0260420999374631</v>
      </c>
      <c r="R454">
        <v>2.9897614776076122</v>
      </c>
      <c r="S454">
        <v>3.0148321849728248</v>
      </c>
      <c r="T454">
        <v>3.0270582308698679</v>
      </c>
      <c r="U454">
        <v>2.9238842297579195</v>
      </c>
      <c r="V454">
        <v>2.7726683640535703</v>
      </c>
      <c r="W454">
        <v>2.7375249017798113</v>
      </c>
      <c r="X454">
        <v>2.7145657449746547</v>
      </c>
      <c r="Y454">
        <v>2.6614350509802751</v>
      </c>
      <c r="Z454">
        <v>2.6726171555124831</v>
      </c>
      <c r="AA454">
        <v>2.6234293040733312</v>
      </c>
      <c r="AB454">
        <v>2.639307637168478</v>
      </c>
      <c r="AC454">
        <v>2.6476781807316825</v>
      </c>
      <c r="AD454">
        <v>2.6589358070007458</v>
      </c>
      <c r="AE454">
        <v>2.6694861995761396</v>
      </c>
      <c r="AF454">
        <v>2.7029869354842848</v>
      </c>
      <c r="AG454">
        <v>2.7089614442974401</v>
      </c>
      <c r="AH454">
        <v>2.7116834317865814</v>
      </c>
      <c r="AI454">
        <v>2.7080731479720122</v>
      </c>
      <c r="AJ454">
        <v>2.705991543497674</v>
      </c>
      <c r="AK454">
        <v>2.7496587345266592</v>
      </c>
      <c r="AL454">
        <v>2.7964531146684339</v>
      </c>
      <c r="AM454">
        <v>2.7933472537611501</v>
      </c>
      <c r="AN454">
        <v>2.9163028161635598</v>
      </c>
      <c r="AO454">
        <v>2.9167253598637748</v>
      </c>
      <c r="AP454">
        <v>2.9536440496374925</v>
      </c>
      <c r="AQ454">
        <v>2.9591440678534755</v>
      </c>
      <c r="AR454">
        <v>3.0916528551445013</v>
      </c>
      <c r="AS454">
        <v>3.0504297310181863</v>
      </c>
      <c r="AT454">
        <v>3.1724642146570949</v>
      </c>
      <c r="AU454">
        <v>3.2889474375204961</v>
      </c>
      <c r="AV454">
        <v>3.3863311936335898</v>
      </c>
      <c r="AW454">
        <v>3.4252390032436169</v>
      </c>
      <c r="AX454">
        <v>3.3930239273582079</v>
      </c>
      <c r="AY454">
        <v>3.560723427013027</v>
      </c>
      <c r="AZ454">
        <v>3.55543880280484</v>
      </c>
      <c r="BA454">
        <v>3.6369489264453336</v>
      </c>
      <c r="BB454">
        <v>3.6729877038506284</v>
      </c>
      <c r="BC454">
        <v>3.8447094889170668</v>
      </c>
      <c r="BF454">
        <v>2.6234293040733312</v>
      </c>
      <c r="BG454">
        <v>3.8447094889170668</v>
      </c>
    </row>
    <row r="455" spans="1:59" x14ac:dyDescent="0.2">
      <c r="A455" s="13" t="s">
        <v>195</v>
      </c>
      <c r="B455">
        <v>2</v>
      </c>
      <c r="C455">
        <v>1</v>
      </c>
      <c r="E455">
        <v>1</v>
      </c>
      <c r="F455" t="s">
        <v>378</v>
      </c>
      <c r="G455">
        <v>6.5740952668421864</v>
      </c>
      <c r="H455">
        <v>6.5771999068300762</v>
      </c>
      <c r="I455">
        <v>6.6709148330668073</v>
      </c>
      <c r="J455">
        <v>6.7694256480656492</v>
      </c>
      <c r="K455">
        <v>6.7529468492776781</v>
      </c>
      <c r="L455">
        <v>6.7786021907152234</v>
      </c>
      <c r="M455">
        <v>6.8055319490115576</v>
      </c>
      <c r="N455">
        <v>6.7644247952120438</v>
      </c>
      <c r="O455">
        <v>6.7770523612673133</v>
      </c>
      <c r="P455">
        <v>6.8483598861052988</v>
      </c>
      <c r="Q455">
        <v>6.9310078044434276</v>
      </c>
      <c r="R455">
        <v>6.9150610332756548</v>
      </c>
      <c r="S455">
        <v>6.8604097392494285</v>
      </c>
      <c r="T455">
        <v>6.8854980100957492</v>
      </c>
      <c r="U455">
        <v>6.8473824852734868</v>
      </c>
      <c r="V455">
        <v>6.9505316418409482</v>
      </c>
      <c r="W455">
        <v>6.8940401233839523</v>
      </c>
      <c r="X455">
        <v>6.6971443533116748</v>
      </c>
      <c r="Y455">
        <v>6.9200755179844657</v>
      </c>
      <c r="Z455">
        <v>6.673899213222743</v>
      </c>
      <c r="AA455">
        <v>6.8801122846389111</v>
      </c>
      <c r="AB455">
        <v>6.9082669963736896</v>
      </c>
      <c r="AC455">
        <v>6.8244854069941043</v>
      </c>
      <c r="AD455">
        <v>6.9094713981994369</v>
      </c>
      <c r="AE455">
        <v>6.872399015819596</v>
      </c>
      <c r="AF455">
        <v>6.8663254608856645</v>
      </c>
      <c r="AG455">
        <v>6.7732898486705375</v>
      </c>
      <c r="AH455">
        <v>6.8504173118057219</v>
      </c>
      <c r="AI455">
        <v>6.8974863877786232</v>
      </c>
      <c r="AJ455">
        <v>6.9759173847668299</v>
      </c>
      <c r="AK455">
        <v>7.0228044222277735</v>
      </c>
      <c r="AL455">
        <v>6.9583388745884642</v>
      </c>
      <c r="AM455">
        <v>6.9281600286679916</v>
      </c>
      <c r="AN455">
        <v>6.8254978016754047</v>
      </c>
      <c r="AO455">
        <v>6.9766645990531586</v>
      </c>
      <c r="AP455">
        <v>6.9008463608938477</v>
      </c>
      <c r="AQ455">
        <v>6.7442754099886821</v>
      </c>
      <c r="AR455">
        <v>6.6204125428886549</v>
      </c>
      <c r="AS455">
        <v>6.4994732574558283</v>
      </c>
      <c r="AT455">
        <v>6.5818575397501471</v>
      </c>
      <c r="AU455">
        <v>6.6980549683838699</v>
      </c>
      <c r="AV455">
        <v>6.6177371467328081</v>
      </c>
      <c r="AW455">
        <v>6.6257191429552771</v>
      </c>
      <c r="AX455">
        <v>6.690562297715263</v>
      </c>
      <c r="AY455">
        <v>6.6956705945753612</v>
      </c>
      <c r="AZ455">
        <v>6.6698692354504701</v>
      </c>
      <c r="BA455">
        <v>6.68294367056723</v>
      </c>
      <c r="BB455">
        <v>6.7750862595050183</v>
      </c>
      <c r="BC455">
        <v>6.7564515044102027</v>
      </c>
      <c r="BD455">
        <v>6.4994732574558283</v>
      </c>
      <c r="BE455">
        <v>7.0228044222277735</v>
      </c>
    </row>
    <row r="456" spans="1:59" x14ac:dyDescent="0.2">
      <c r="A456" s="13" t="s">
        <v>194</v>
      </c>
      <c r="B456">
        <v>2</v>
      </c>
      <c r="C456">
        <v>2</v>
      </c>
      <c r="E456">
        <v>2</v>
      </c>
      <c r="F456" t="s">
        <v>378</v>
      </c>
      <c r="G456">
        <v>1.6287875231272919</v>
      </c>
      <c r="H456">
        <v>1.641166206290259</v>
      </c>
      <c r="I456">
        <v>1.7348703853078911</v>
      </c>
      <c r="J456">
        <v>1.8414045408118866</v>
      </c>
      <c r="K456">
        <v>1.8290941901900175</v>
      </c>
      <c r="L456">
        <v>1.8567742942565075</v>
      </c>
      <c r="M456">
        <v>1.8863680047300901</v>
      </c>
      <c r="N456">
        <v>1.8569306763620543</v>
      </c>
      <c r="O456">
        <v>1.8746350879507254</v>
      </c>
      <c r="P456">
        <v>1.9526124921685561</v>
      </c>
      <c r="Q456">
        <v>2.0374049394296514</v>
      </c>
      <c r="R456">
        <v>2.033974392884748</v>
      </c>
      <c r="S456">
        <v>1.9813716615166208</v>
      </c>
      <c r="T456">
        <v>2.0124011280736922</v>
      </c>
      <c r="U456">
        <v>1.981653708519556</v>
      </c>
      <c r="V456">
        <v>2.090372122209796</v>
      </c>
      <c r="W456">
        <v>2.0450233227677281</v>
      </c>
      <c r="X456">
        <v>1.8571144365420365</v>
      </c>
      <c r="Y456">
        <v>2.0892473858659395</v>
      </c>
      <c r="Z456">
        <v>1.8418031234793721</v>
      </c>
      <c r="AA456">
        <v>2.0576742369806187</v>
      </c>
      <c r="AB456">
        <v>2.1053419992103852</v>
      </c>
      <c r="AC456">
        <v>2.0358906901571232</v>
      </c>
      <c r="AD456">
        <v>2.1301012812848157</v>
      </c>
      <c r="AE456">
        <v>2.1007453384126502</v>
      </c>
      <c r="AF456">
        <v>2.0848572242815382</v>
      </c>
      <c r="AG456">
        <v>1.9775035711153415</v>
      </c>
      <c r="AH456">
        <v>2.0389734146839578</v>
      </c>
      <c r="AI456">
        <v>2.072455340303978</v>
      </c>
      <c r="AJ456">
        <v>2.143563431789115</v>
      </c>
      <c r="AK456">
        <v>2.2122541538618319</v>
      </c>
      <c r="AL456">
        <v>2.1829358048882899</v>
      </c>
      <c r="AM456">
        <v>2.1790565384558183</v>
      </c>
      <c r="AN456">
        <v>2.1016076664145906</v>
      </c>
      <c r="AO456">
        <v>2.2700740659954004</v>
      </c>
      <c r="AP456">
        <v>2.197340942694471</v>
      </c>
      <c r="AQ456">
        <v>2.1308426176054414</v>
      </c>
      <c r="AR456">
        <v>2.0823263112699473</v>
      </c>
      <c r="AS456">
        <v>1.9713250971972012</v>
      </c>
      <c r="AT456">
        <v>2.0608504067390183</v>
      </c>
      <c r="AU456">
        <v>2.1473901184151565</v>
      </c>
      <c r="AV456">
        <v>2.0816032337946204</v>
      </c>
      <c r="AW456">
        <v>2.1065817479932196</v>
      </c>
      <c r="AX456">
        <v>2.1852956346573795</v>
      </c>
      <c r="AY456">
        <v>2.2076485809331259</v>
      </c>
      <c r="AZ456">
        <v>2.1979135243805938</v>
      </c>
      <c r="BA456">
        <v>2.2319212755216808</v>
      </c>
      <c r="BB456">
        <v>2.3431159867350604</v>
      </c>
      <c r="BC456">
        <v>2.343243737805631</v>
      </c>
      <c r="BF456">
        <v>1.6287875231272919</v>
      </c>
      <c r="BG456">
        <v>2.343243737805631</v>
      </c>
    </row>
    <row r="457" spans="1:59" x14ac:dyDescent="0.2">
      <c r="A457" s="13" t="s">
        <v>195</v>
      </c>
      <c r="B457">
        <v>3</v>
      </c>
      <c r="C457">
        <v>1</v>
      </c>
      <c r="E457">
        <v>1</v>
      </c>
      <c r="F457" t="s">
        <v>379</v>
      </c>
      <c r="G457">
        <v>6.1120757684138152</v>
      </c>
      <c r="H457">
        <v>6.0969782760438607</v>
      </c>
      <c r="I457">
        <v>6.0846329366019969</v>
      </c>
      <c r="J457">
        <v>6.1648875964856584</v>
      </c>
      <c r="K457">
        <v>6.1483396259518637</v>
      </c>
      <c r="L457">
        <v>6.1388827476332297</v>
      </c>
      <c r="M457">
        <v>6.1669768333286905</v>
      </c>
      <c r="N457">
        <v>6.1743041039890372</v>
      </c>
      <c r="O457">
        <v>6.1547424415114911</v>
      </c>
      <c r="P457">
        <v>6.1649619850561983</v>
      </c>
      <c r="Q457">
        <v>6.1845028523733969</v>
      </c>
      <c r="R457">
        <v>6.086010295199257</v>
      </c>
      <c r="S457">
        <v>6.1950715600234094</v>
      </c>
      <c r="T457">
        <v>6.1299142908992064</v>
      </c>
      <c r="U457">
        <v>6.1918435588637353</v>
      </c>
      <c r="V457">
        <v>6.2030875427984524</v>
      </c>
      <c r="W457">
        <v>6.2033205285865129</v>
      </c>
      <c r="X457">
        <v>6.1203241395552759</v>
      </c>
      <c r="Y457">
        <v>6.1112787654231617</v>
      </c>
      <c r="Z457">
        <v>6.0588326828501584</v>
      </c>
      <c r="AA457">
        <v>6.1172668046701792</v>
      </c>
      <c r="AB457">
        <v>6.0369561100089673</v>
      </c>
      <c r="AC457">
        <v>6.0042942643228647</v>
      </c>
      <c r="AD457">
        <v>5.9589562951981074</v>
      </c>
      <c r="AE457">
        <v>6.0539246374003213</v>
      </c>
      <c r="AF457">
        <v>6.0715658709162952</v>
      </c>
      <c r="AG457">
        <v>6.065336387934507</v>
      </c>
      <c r="AH457">
        <v>6.0540178511821141</v>
      </c>
      <c r="AI457">
        <v>5.9656790216846378</v>
      </c>
      <c r="AJ457">
        <v>6.0222942868797782</v>
      </c>
      <c r="AK457">
        <v>6.0335701721783019</v>
      </c>
      <c r="AL457">
        <v>6.0484035019624685</v>
      </c>
      <c r="AM457">
        <v>6.005599372389625</v>
      </c>
      <c r="AN457">
        <v>5.8700018221087014</v>
      </c>
      <c r="AO457">
        <v>5.8921221513297848</v>
      </c>
      <c r="AP457">
        <v>5.903261936483565</v>
      </c>
      <c r="AQ457">
        <v>5.8992582530235067</v>
      </c>
      <c r="AR457">
        <v>5.8359785605709895</v>
      </c>
      <c r="AS457">
        <v>5.8599394602358119</v>
      </c>
      <c r="AT457">
        <v>5.8012843048673153</v>
      </c>
      <c r="AU457">
        <v>5.854934596662865</v>
      </c>
      <c r="AV457">
        <v>5.8679848588503498</v>
      </c>
      <c r="AW457">
        <v>5.8305324365870206</v>
      </c>
      <c r="AX457">
        <v>5.8128975777367344</v>
      </c>
      <c r="AY457">
        <v>5.7875249487081621</v>
      </c>
      <c r="AZ457">
        <v>5.7763529877426683</v>
      </c>
      <c r="BA457">
        <v>5.7359086267960295</v>
      </c>
      <c r="BB457">
        <v>5.6908484602303062</v>
      </c>
      <c r="BC457">
        <v>5.272445951519499</v>
      </c>
      <c r="BD457">
        <v>5.272445951519499</v>
      </c>
      <c r="BE457">
        <v>6.2033205285865129</v>
      </c>
    </row>
    <row r="458" spans="1:59" x14ac:dyDescent="0.2">
      <c r="A458" s="13" t="s">
        <v>194</v>
      </c>
      <c r="B458">
        <v>3</v>
      </c>
      <c r="C458">
        <v>2</v>
      </c>
      <c r="E458">
        <v>2</v>
      </c>
      <c r="F458" t="s">
        <v>379</v>
      </c>
      <c r="G458">
        <v>6.0765167808993468</v>
      </c>
      <c r="H458">
        <v>6.0926373857562055</v>
      </c>
      <c r="I458">
        <v>6.0814466165330563</v>
      </c>
      <c r="J458">
        <v>6.1600619937201548</v>
      </c>
      <c r="K458">
        <v>6.1474390093011442</v>
      </c>
      <c r="L458">
        <v>6.1496905830835917</v>
      </c>
      <c r="M458">
        <v>6.1770003679435064</v>
      </c>
      <c r="N458">
        <v>6.1913282408773522</v>
      </c>
      <c r="O458">
        <v>6.1969656678526466</v>
      </c>
      <c r="P458">
        <v>6.1887014608294946</v>
      </c>
      <c r="Q458">
        <v>6.1889217919389097</v>
      </c>
      <c r="R458">
        <v>6.1012097151228657</v>
      </c>
      <c r="S458">
        <v>6.1617828947128581</v>
      </c>
      <c r="T458">
        <v>6.1310221480173208</v>
      </c>
      <c r="U458">
        <v>6.1353115944342509</v>
      </c>
      <c r="V458">
        <v>6.139666321428372</v>
      </c>
      <c r="W458">
        <v>6.1379998800637745</v>
      </c>
      <c r="X458">
        <v>6.0896067329823502</v>
      </c>
      <c r="Y458">
        <v>6.081920047172944</v>
      </c>
      <c r="Z458">
        <v>6.0227992033939479</v>
      </c>
      <c r="AA458">
        <v>6.1136187301510097</v>
      </c>
      <c r="AB458">
        <v>6.0522740524565126</v>
      </c>
      <c r="AC458">
        <v>6.0541184680816471</v>
      </c>
      <c r="AD458">
        <v>6.074300628387471</v>
      </c>
      <c r="AE458">
        <v>6.1334081035006394</v>
      </c>
      <c r="AF458">
        <v>6.1664883807762845</v>
      </c>
      <c r="AG458">
        <v>6.1892229543817496</v>
      </c>
      <c r="AH458">
        <v>6.204169902690774</v>
      </c>
      <c r="AI458">
        <v>6.1950126866457378</v>
      </c>
      <c r="AJ458">
        <v>6.2727885488396398</v>
      </c>
      <c r="AK458">
        <v>6.2718293242364789</v>
      </c>
      <c r="AL458">
        <v>6.2914237580971486</v>
      </c>
      <c r="AM458">
        <v>6.2784665439661573</v>
      </c>
      <c r="AN458">
        <v>6.2258361229086372</v>
      </c>
      <c r="AO458">
        <v>6.2249131927130321</v>
      </c>
      <c r="AP458">
        <v>6.2000419390180115</v>
      </c>
      <c r="AQ458">
        <v>6.1719181883236329</v>
      </c>
      <c r="AR458">
        <v>6.0958260319266868</v>
      </c>
      <c r="AS458">
        <v>6.1489247528088464</v>
      </c>
      <c r="AT458">
        <v>6.0918633314847979</v>
      </c>
      <c r="AU458">
        <v>6.1405655260113416</v>
      </c>
      <c r="AV458">
        <v>6.1554271254610198</v>
      </c>
      <c r="AW458">
        <v>6.1561334865952499</v>
      </c>
      <c r="AX458">
        <v>6.1712038823676547</v>
      </c>
      <c r="AY458">
        <v>6.1815064787778304</v>
      </c>
      <c r="AZ458">
        <v>6.2341533696358411</v>
      </c>
      <c r="BA458">
        <v>6.2471368964572767</v>
      </c>
      <c r="BB458">
        <v>6.2340563174920618</v>
      </c>
      <c r="BC458">
        <v>5.9105395122143589</v>
      </c>
      <c r="BF458">
        <v>5.9105395122143589</v>
      </c>
      <c r="BG458">
        <v>6.2914237580971486</v>
      </c>
    </row>
    <row r="459" spans="1:59" x14ac:dyDescent="0.2">
      <c r="A459" s="13" t="s">
        <v>195</v>
      </c>
      <c r="B459">
        <v>4</v>
      </c>
      <c r="C459">
        <v>1</v>
      </c>
      <c r="E459">
        <v>1</v>
      </c>
      <c r="F459" t="s">
        <v>380</v>
      </c>
      <c r="G459">
        <v>6.1213301478728122</v>
      </c>
      <c r="H459">
        <v>6.1732117394291466</v>
      </c>
      <c r="I459">
        <v>6.2502324406276184</v>
      </c>
      <c r="J459">
        <v>6.2542618252723372</v>
      </c>
      <c r="K459">
        <v>6.1934248442317879</v>
      </c>
      <c r="L459">
        <v>6.2204727202246985</v>
      </c>
      <c r="M459">
        <v>6.3093845366870829</v>
      </c>
      <c r="N459">
        <v>6.3433951723078925</v>
      </c>
      <c r="O459">
        <v>6.3250930278823612</v>
      </c>
      <c r="P459">
        <v>6.4002101352387504</v>
      </c>
      <c r="Q459">
        <v>6.4221807293033457</v>
      </c>
      <c r="R459">
        <v>6.4638876645620185</v>
      </c>
      <c r="S459">
        <v>6.4774303170275589</v>
      </c>
      <c r="T459">
        <v>6.5513835378923684</v>
      </c>
      <c r="U459">
        <v>6.5452260794690504</v>
      </c>
      <c r="V459">
        <v>6.4982230698363832</v>
      </c>
      <c r="W459">
        <v>6.513514958429897</v>
      </c>
      <c r="X459">
        <v>6.501068855092587</v>
      </c>
      <c r="Y459">
        <v>6.5208823488015479</v>
      </c>
      <c r="Z459">
        <v>6.5381870565390274</v>
      </c>
      <c r="AA459">
        <v>6.5359171958617805</v>
      </c>
      <c r="AB459">
        <v>6.5601317418723202</v>
      </c>
      <c r="AC459">
        <v>6.5320815626184805</v>
      </c>
      <c r="AD459">
        <v>6.5464049362013625</v>
      </c>
      <c r="AE459">
        <v>6.5859222540801392</v>
      </c>
      <c r="AF459">
        <v>6.6371471376118061</v>
      </c>
      <c r="AG459">
        <v>6.5071315066567008</v>
      </c>
      <c r="AH459">
        <v>6.5468268194853483</v>
      </c>
      <c r="AI459">
        <v>6.5429882850423287</v>
      </c>
      <c r="AJ459">
        <v>6.5608042219141334</v>
      </c>
      <c r="AK459">
        <v>6.571462074561107</v>
      </c>
      <c r="AL459">
        <v>6.5584574141875649</v>
      </c>
      <c r="AM459">
        <v>6.591198030430534</v>
      </c>
      <c r="AN459">
        <v>6.6303162265217797</v>
      </c>
      <c r="AO459">
        <v>6.6687720581629177</v>
      </c>
      <c r="AP459">
        <v>6.7037843243937694</v>
      </c>
      <c r="AQ459">
        <v>6.6521146144442982</v>
      </c>
      <c r="AR459">
        <v>6.7021703687506085</v>
      </c>
      <c r="AS459">
        <v>6.7413284046571196</v>
      </c>
      <c r="AT459">
        <v>6.7509422414517442</v>
      </c>
      <c r="AU459">
        <v>6.7599851025654907</v>
      </c>
      <c r="AV459">
        <v>6.7714302625158318</v>
      </c>
      <c r="AW459">
        <v>6.7915558178089972</v>
      </c>
      <c r="AX459">
        <v>6.8259255665308283</v>
      </c>
      <c r="AY459">
        <v>6.8978581920051107</v>
      </c>
      <c r="AZ459">
        <v>6.9346981741486946</v>
      </c>
      <c r="BA459">
        <v>6.9455409279878069</v>
      </c>
      <c r="BB459">
        <v>6.9701660105540668</v>
      </c>
      <c r="BC459">
        <v>6.9933135237849218</v>
      </c>
      <c r="BD459">
        <v>6.1213301478728122</v>
      </c>
      <c r="BE459">
        <v>6.9933135237849218</v>
      </c>
    </row>
    <row r="460" spans="1:59" x14ac:dyDescent="0.2">
      <c r="A460" s="13" t="s">
        <v>194</v>
      </c>
      <c r="B460">
        <v>4</v>
      </c>
      <c r="C460">
        <v>2</v>
      </c>
      <c r="E460">
        <v>2</v>
      </c>
      <c r="F460" t="s">
        <v>380</v>
      </c>
      <c r="G460">
        <v>5.4662891387561583</v>
      </c>
      <c r="H460">
        <v>5.4945311639626269</v>
      </c>
      <c r="I460">
        <v>5.5468952663186153</v>
      </c>
      <c r="J460">
        <v>5.5695224051053547</v>
      </c>
      <c r="K460">
        <v>5.5267384178012557</v>
      </c>
      <c r="L460">
        <v>5.5528457165982656</v>
      </c>
      <c r="M460">
        <v>5.6203840879747977</v>
      </c>
      <c r="N460">
        <v>5.6599375676241701</v>
      </c>
      <c r="O460">
        <v>5.6357519610019748</v>
      </c>
      <c r="P460">
        <v>5.7020057818811685</v>
      </c>
      <c r="Q460">
        <v>5.6923740493078814</v>
      </c>
      <c r="R460">
        <v>5.7555049226270869</v>
      </c>
      <c r="S460">
        <v>5.7497855873655803</v>
      </c>
      <c r="T460">
        <v>5.8023644938849746</v>
      </c>
      <c r="U460">
        <v>5.7687281806737314</v>
      </c>
      <c r="V460">
        <v>5.7449915452110085</v>
      </c>
      <c r="W460">
        <v>5.7584272213200336</v>
      </c>
      <c r="X460">
        <v>5.7448284344430203</v>
      </c>
      <c r="Y460">
        <v>5.7715755922356058</v>
      </c>
      <c r="Z460">
        <v>5.7892545917180804</v>
      </c>
      <c r="AA460">
        <v>5.8294071330422534</v>
      </c>
      <c r="AB460">
        <v>5.8337226711267638</v>
      </c>
      <c r="AC460">
        <v>5.8164566268309015</v>
      </c>
      <c r="AD460">
        <v>5.9353120556194483</v>
      </c>
      <c r="AE460">
        <v>5.9420367748188667</v>
      </c>
      <c r="AF460">
        <v>5.9844111830636395</v>
      </c>
      <c r="AG460">
        <v>5.9741479822703765</v>
      </c>
      <c r="AH460">
        <v>5.9935507553413245</v>
      </c>
      <c r="AI460">
        <v>6.0226495665279751</v>
      </c>
      <c r="AJ460">
        <v>6.0949734557911057</v>
      </c>
      <c r="AK460">
        <v>6.0683407896486541</v>
      </c>
      <c r="AL460">
        <v>6.0385459706038507</v>
      </c>
      <c r="AM460">
        <v>6.0520123373968335</v>
      </c>
      <c r="AN460">
        <v>6.0876471934012564</v>
      </c>
      <c r="AO460">
        <v>6.1161332225570497</v>
      </c>
      <c r="AP460">
        <v>6.1681338702089272</v>
      </c>
      <c r="AQ460">
        <v>6.1247949714167387</v>
      </c>
      <c r="AR460">
        <v>6.1613026689836383</v>
      </c>
      <c r="AS460">
        <v>6.301912633100752</v>
      </c>
      <c r="AT460">
        <v>6.287339005141388</v>
      </c>
      <c r="AU460">
        <v>6.2821302524660423</v>
      </c>
      <c r="AV460">
        <v>6.2453004530146572</v>
      </c>
      <c r="AW460">
        <v>6.2184403482359958</v>
      </c>
      <c r="AX460">
        <v>6.2260971715011815</v>
      </c>
      <c r="AY460">
        <v>6.2931454035570233</v>
      </c>
      <c r="AZ460">
        <v>6.3170384740878402</v>
      </c>
      <c r="BA460">
        <v>6.337437833978977</v>
      </c>
      <c r="BB460">
        <v>6.3481943106942404</v>
      </c>
      <c r="BC460">
        <v>6.345148736694032</v>
      </c>
      <c r="BF460">
        <v>5.4662891387561583</v>
      </c>
      <c r="BG460">
        <v>6.3481943106942404</v>
      </c>
    </row>
    <row r="461" spans="1:59" x14ac:dyDescent="0.2">
      <c r="A461" s="13" t="s">
        <v>195</v>
      </c>
      <c r="B461">
        <v>5</v>
      </c>
      <c r="C461">
        <v>1</v>
      </c>
      <c r="E461">
        <v>1</v>
      </c>
      <c r="F461" t="s">
        <v>381</v>
      </c>
      <c r="G461">
        <v>5.8727847278824417</v>
      </c>
      <c r="H461">
        <v>5.9458338602138063</v>
      </c>
      <c r="I461">
        <v>5.9881036424319376</v>
      </c>
      <c r="J461">
        <v>6.0320403574812529</v>
      </c>
      <c r="K461">
        <v>6.1201847047939326</v>
      </c>
      <c r="L461">
        <v>6.1526235780036851</v>
      </c>
      <c r="M461">
        <v>6.1054626511613934</v>
      </c>
      <c r="N461">
        <v>5.8383133676138073</v>
      </c>
      <c r="O461">
        <v>5.8466555145737988</v>
      </c>
      <c r="P461">
        <v>5.701947458710471</v>
      </c>
      <c r="Q461">
        <v>5.5946184384799729</v>
      </c>
      <c r="R461">
        <v>5.5557657215542369</v>
      </c>
      <c r="S461">
        <v>5.5597936629240312</v>
      </c>
      <c r="T461">
        <v>5.5667361399242337</v>
      </c>
      <c r="U461">
        <v>5.598421958998375</v>
      </c>
      <c r="V461">
        <v>5.7369209725175923</v>
      </c>
      <c r="W461">
        <v>5.7859596548583703</v>
      </c>
      <c r="X461">
        <v>5.9130524537045392</v>
      </c>
      <c r="Y461">
        <v>6.0399825654055483</v>
      </c>
      <c r="Z461">
        <v>6.264812228456961</v>
      </c>
      <c r="AA461">
        <v>5.9960130106756333</v>
      </c>
      <c r="AB461">
        <v>6.0723859894602077</v>
      </c>
      <c r="AC461">
        <v>5.9413735372055019</v>
      </c>
      <c r="AD461">
        <v>6.1131763629271623</v>
      </c>
      <c r="AE461">
        <v>6.1560099932616739</v>
      </c>
      <c r="AF461">
        <v>6.4083404937374713</v>
      </c>
      <c r="AG461">
        <v>6.7512351275061446</v>
      </c>
      <c r="AH461">
        <v>6.7711170242395102</v>
      </c>
      <c r="AI461">
        <v>6.7932352961266105</v>
      </c>
      <c r="AJ461">
        <v>6.7337869717461976</v>
      </c>
      <c r="AK461">
        <v>6.651381857057717</v>
      </c>
      <c r="AL461">
        <v>6.8176052918651369</v>
      </c>
      <c r="AM461">
        <v>6.8346151640952826</v>
      </c>
      <c r="AN461">
        <v>6.6380440918515928</v>
      </c>
      <c r="AO461">
        <v>6.8268550608944718</v>
      </c>
      <c r="AP461">
        <v>6.6900256175120072</v>
      </c>
      <c r="AQ461">
        <v>6.756300960702621</v>
      </c>
      <c r="AR461">
        <v>6.87245373299326</v>
      </c>
      <c r="AS461">
        <v>7.0376299941031162</v>
      </c>
      <c r="AT461">
        <v>6.9633791827301339</v>
      </c>
      <c r="AU461">
        <v>7.0160457837408652</v>
      </c>
      <c r="AV461">
        <v>6.9764280992581629</v>
      </c>
      <c r="AW461">
        <v>7.0371568320170841</v>
      </c>
      <c r="AX461">
        <v>7.0805710139572806</v>
      </c>
      <c r="AY461">
        <v>7.0463656634282366</v>
      </c>
      <c r="AZ461">
        <v>7.0994688667591879</v>
      </c>
      <c r="BA461">
        <v>7.1703293116565296</v>
      </c>
      <c r="BB461">
        <v>7.2718721598578027</v>
      </c>
      <c r="BC461">
        <v>7.2977048072602662</v>
      </c>
      <c r="BD461">
        <v>5.5557657215542369</v>
      </c>
      <c r="BE461">
        <v>7.2977048072602662</v>
      </c>
    </row>
    <row r="462" spans="1:59" x14ac:dyDescent="0.2">
      <c r="A462" s="13" t="s">
        <v>194</v>
      </c>
      <c r="B462">
        <v>5</v>
      </c>
      <c r="C462">
        <v>2</v>
      </c>
      <c r="E462">
        <v>2</v>
      </c>
      <c r="F462" t="s">
        <v>381</v>
      </c>
      <c r="G462">
        <v>5.2147876094605667</v>
      </c>
      <c r="H462">
        <v>5.2836207692749655</v>
      </c>
      <c r="I462">
        <v>5.3197346044357374</v>
      </c>
      <c r="J462">
        <v>5.4048001553370941</v>
      </c>
      <c r="K462">
        <v>5.3065800055198542</v>
      </c>
      <c r="L462">
        <v>5.300556886806735</v>
      </c>
      <c r="M462">
        <v>5.2448114871579179</v>
      </c>
      <c r="N462">
        <v>5.4030467682688528</v>
      </c>
      <c r="O462">
        <v>5.5300944825716414</v>
      </c>
      <c r="P462">
        <v>5.7357110888632805</v>
      </c>
      <c r="Q462">
        <v>5.6668666026875973</v>
      </c>
      <c r="R462">
        <v>5.645854556335923</v>
      </c>
      <c r="S462">
        <v>5.658679458399047</v>
      </c>
      <c r="T462">
        <v>5.5045029054983488</v>
      </c>
      <c r="U462">
        <v>5.4762043262741251</v>
      </c>
      <c r="V462">
        <v>5.484334080888396</v>
      </c>
      <c r="W462">
        <v>5.7510216034970894</v>
      </c>
      <c r="X462">
        <v>5.7816587609998971</v>
      </c>
      <c r="Y462">
        <v>5.5333370948905207</v>
      </c>
      <c r="Z462">
        <v>5.5731661740232825</v>
      </c>
      <c r="AA462">
        <v>5.7419409502512462</v>
      </c>
      <c r="AB462">
        <v>5.6500356708468411</v>
      </c>
      <c r="AC462">
        <v>5.6153227628105782</v>
      </c>
      <c r="AD462">
        <v>5.6431727336814266</v>
      </c>
      <c r="AE462">
        <v>5.8914941988417331</v>
      </c>
      <c r="AF462">
        <v>5.6424740599497607</v>
      </c>
      <c r="AG462">
        <v>5.5450077238433311</v>
      </c>
      <c r="AH462">
        <v>5.6336961952617637</v>
      </c>
      <c r="AI462">
        <v>5.5694771656922226</v>
      </c>
      <c r="AJ462">
        <v>5.5434448802251914</v>
      </c>
      <c r="AK462">
        <v>5.4846254229818339</v>
      </c>
      <c r="AL462">
        <v>5.6935259416457233</v>
      </c>
      <c r="AM462">
        <v>5.7324796774198568</v>
      </c>
      <c r="AN462">
        <v>5.5570915851563525</v>
      </c>
      <c r="AO462">
        <v>5.7871539818198645</v>
      </c>
      <c r="AP462">
        <v>5.6380657795517823</v>
      </c>
      <c r="AQ462">
        <v>5.7090320929916611</v>
      </c>
      <c r="AR462">
        <v>5.8661865006466813</v>
      </c>
      <c r="AS462">
        <v>6.0764970169002321</v>
      </c>
      <c r="AT462">
        <v>5.9883775918891455</v>
      </c>
      <c r="AU462">
        <v>5.9437188039021178</v>
      </c>
      <c r="AV462">
        <v>5.8409421720069661</v>
      </c>
      <c r="AW462">
        <v>5.8786953085725795</v>
      </c>
      <c r="AX462">
        <v>6.0343671923342646</v>
      </c>
      <c r="AY462">
        <v>6.1542591439899503</v>
      </c>
      <c r="AZ462">
        <v>6.0887988695305628</v>
      </c>
      <c r="BA462">
        <v>6.1999407369713735</v>
      </c>
      <c r="BB462">
        <v>6.2384828015660201</v>
      </c>
      <c r="BC462">
        <v>6.3707090788696714</v>
      </c>
      <c r="BF462">
        <v>5.2147876094605667</v>
      </c>
      <c r="BG462">
        <v>6.3707090788696714</v>
      </c>
    </row>
    <row r="463" spans="1:59" x14ac:dyDescent="0.2">
      <c r="A463" s="13" t="s">
        <v>195</v>
      </c>
      <c r="B463">
        <v>6</v>
      </c>
      <c r="C463">
        <v>1</v>
      </c>
      <c r="E463">
        <v>1</v>
      </c>
      <c r="F463" t="s">
        <v>434</v>
      </c>
      <c r="G463">
        <v>5.935772836967482</v>
      </c>
      <c r="H463">
        <v>5.9427570895297732</v>
      </c>
      <c r="I463">
        <v>5.9646214180675088</v>
      </c>
      <c r="J463">
        <v>5.9374009575004791</v>
      </c>
      <c r="K463">
        <v>5.9894292260214144</v>
      </c>
      <c r="L463">
        <v>5.9802646558436914</v>
      </c>
      <c r="M463">
        <v>6.052011326442015</v>
      </c>
      <c r="N463">
        <v>6.0649989622764453</v>
      </c>
      <c r="O463">
        <v>6.1055662859968969</v>
      </c>
      <c r="P463">
        <v>6.1069992258298456</v>
      </c>
      <c r="Q463">
        <v>6.1026858683626495</v>
      </c>
      <c r="R463">
        <v>6.1424228721733654</v>
      </c>
      <c r="S463">
        <v>6.163128221996522</v>
      </c>
      <c r="T463">
        <v>6.2254043313443228</v>
      </c>
      <c r="U463">
        <v>6.2266396424488928</v>
      </c>
      <c r="V463">
        <v>6.234093475801159</v>
      </c>
      <c r="W463">
        <v>6.2305459359752939</v>
      </c>
      <c r="X463">
        <v>6.2158468748750169</v>
      </c>
      <c r="Y463">
        <v>6.2336968567394901</v>
      </c>
      <c r="Z463">
        <v>6.2401537226817618</v>
      </c>
      <c r="AA463">
        <v>6.2405125674314004</v>
      </c>
      <c r="AB463">
        <v>6.2581103915361185</v>
      </c>
      <c r="AC463">
        <v>6.2305983605241728</v>
      </c>
      <c r="AD463">
        <v>6.1916784351424861</v>
      </c>
      <c r="AE463">
        <v>6.1646927146537038</v>
      </c>
      <c r="AF463">
        <v>6.2311413987660487</v>
      </c>
      <c r="AG463">
        <v>6.2162974337436276</v>
      </c>
      <c r="AH463">
        <v>6.2715184911980213</v>
      </c>
      <c r="AI463">
        <v>6.2686996267407507</v>
      </c>
      <c r="AJ463">
        <v>6.2579296254662324</v>
      </c>
      <c r="AK463">
        <v>6.25630712758994</v>
      </c>
      <c r="AL463">
        <v>6.2706265329265412</v>
      </c>
      <c r="AM463">
        <v>6.2622442549100503</v>
      </c>
      <c r="AN463">
        <v>6.2936690353352045</v>
      </c>
      <c r="AO463">
        <v>6.3258922943731539</v>
      </c>
      <c r="AP463">
        <v>6.4446726530011338</v>
      </c>
      <c r="AQ463">
        <v>6.4200624936223365</v>
      </c>
      <c r="AR463">
        <v>6.4287940430635055</v>
      </c>
      <c r="AS463">
        <v>6.3907112081465103</v>
      </c>
      <c r="AT463">
        <v>6.4870142882788846</v>
      </c>
      <c r="AU463">
        <v>6.5097995928961039</v>
      </c>
      <c r="AV463">
        <v>6.5097563861208823</v>
      </c>
      <c r="AW463">
        <v>6.4897961951975196</v>
      </c>
      <c r="AX463">
        <v>6.5195775354496668</v>
      </c>
      <c r="AY463">
        <v>6.5218785173250655</v>
      </c>
      <c r="AZ463">
        <v>6.5393347599069145</v>
      </c>
      <c r="BA463">
        <v>6.5743217568469046</v>
      </c>
      <c r="BB463">
        <v>6.5959743889524329</v>
      </c>
      <c r="BC463">
        <v>6.6123683591220184</v>
      </c>
      <c r="BD463">
        <v>5.935772836967482</v>
      </c>
      <c r="BE463">
        <v>6.6123683591220184</v>
      </c>
    </row>
    <row r="464" spans="1:59" x14ac:dyDescent="0.2">
      <c r="A464" s="13" t="s">
        <v>194</v>
      </c>
      <c r="B464">
        <v>6</v>
      </c>
      <c r="C464">
        <v>2</v>
      </c>
      <c r="E464">
        <v>2</v>
      </c>
      <c r="F464" t="s">
        <v>434</v>
      </c>
      <c r="G464">
        <v>4.2984524394262644</v>
      </c>
      <c r="H464">
        <v>4.3157109445259785</v>
      </c>
      <c r="I464">
        <v>4.3482638299737912</v>
      </c>
      <c r="J464">
        <v>4.3396617959364789</v>
      </c>
      <c r="K464">
        <v>4.4092634728814968</v>
      </c>
      <c r="L464">
        <v>4.3960363360642845</v>
      </c>
      <c r="M464">
        <v>4.4636985003604588</v>
      </c>
      <c r="N464">
        <v>4.4825233637032893</v>
      </c>
      <c r="O464">
        <v>4.5282399145365932</v>
      </c>
      <c r="P464">
        <v>4.5329869780874983</v>
      </c>
      <c r="Q464">
        <v>4.5292324505822101</v>
      </c>
      <c r="R464">
        <v>4.5678656147078325</v>
      </c>
      <c r="S464">
        <v>4.5866524601305265</v>
      </c>
      <c r="T464">
        <v>4.633401505553719</v>
      </c>
      <c r="U464">
        <v>4.6599793284946207</v>
      </c>
      <c r="V464">
        <v>4.6739889772079142</v>
      </c>
      <c r="W464">
        <v>4.6813434211642058</v>
      </c>
      <c r="X464">
        <v>4.6911730789240922</v>
      </c>
      <c r="Y464">
        <v>4.7122011757505868</v>
      </c>
      <c r="Z464">
        <v>4.7338112982774803</v>
      </c>
      <c r="AA464">
        <v>4.7616291953484886</v>
      </c>
      <c r="AB464">
        <v>4.8101950285245678</v>
      </c>
      <c r="AC464">
        <v>4.8358966756231583</v>
      </c>
      <c r="AD464">
        <v>4.8415861200912467</v>
      </c>
      <c r="AE464">
        <v>4.8540702466396093</v>
      </c>
      <c r="AF464">
        <v>4.9100993636172952</v>
      </c>
      <c r="AG464">
        <v>4.9204222209986543</v>
      </c>
      <c r="AH464">
        <v>4.9839781170286015</v>
      </c>
      <c r="AI464">
        <v>5.0059257109227016</v>
      </c>
      <c r="AJ464">
        <v>5.0004675581547948</v>
      </c>
      <c r="AK464">
        <v>5.0249117891708526</v>
      </c>
      <c r="AL464">
        <v>5.0582477018658736</v>
      </c>
      <c r="AM464">
        <v>5.0685756412860012</v>
      </c>
      <c r="AN464">
        <v>5.1001337561980016</v>
      </c>
      <c r="AO464">
        <v>5.1452928379350853</v>
      </c>
      <c r="AP464">
        <v>5.2540385018558808</v>
      </c>
      <c r="AQ464">
        <v>5.2110920857866798</v>
      </c>
      <c r="AR464">
        <v>5.2145932109799027</v>
      </c>
      <c r="AS464">
        <v>5.185394222890916</v>
      </c>
      <c r="AT464">
        <v>5.2905759364010549</v>
      </c>
      <c r="AU464">
        <v>5.3070690171030765</v>
      </c>
      <c r="AV464">
        <v>5.3154881990985947</v>
      </c>
      <c r="AW464">
        <v>5.2818288795653059</v>
      </c>
      <c r="AX464">
        <v>5.3035655240124555</v>
      </c>
      <c r="AY464">
        <v>5.3041296821348576</v>
      </c>
      <c r="AZ464">
        <v>5.3172918583872866</v>
      </c>
      <c r="BA464">
        <v>5.3505961076192188</v>
      </c>
      <c r="BB464">
        <v>5.3771297522047332</v>
      </c>
      <c r="BC464">
        <v>5.3870393779321821</v>
      </c>
      <c r="BF464">
        <v>4.2984524394262644</v>
      </c>
      <c r="BG464">
        <v>5.3870393779321821</v>
      </c>
    </row>
    <row r="465" spans="1:59" x14ac:dyDescent="0.2">
      <c r="A465" s="13" t="s">
        <v>195</v>
      </c>
      <c r="B465">
        <v>7</v>
      </c>
      <c r="C465">
        <v>1</v>
      </c>
      <c r="E465">
        <v>1</v>
      </c>
      <c r="F465" t="s">
        <v>383</v>
      </c>
      <c r="G465">
        <v>6.3607513126884978</v>
      </c>
      <c r="H465">
        <v>6.4314796917890087</v>
      </c>
      <c r="I465">
        <v>6.4805628948918885</v>
      </c>
      <c r="J465">
        <v>6.4402053661421448</v>
      </c>
      <c r="K465">
        <v>6.3961909370757066</v>
      </c>
      <c r="L465">
        <v>6.422091378092154</v>
      </c>
      <c r="M465">
        <v>6.378788451512996</v>
      </c>
      <c r="N465">
        <v>6.4416233663824345</v>
      </c>
      <c r="O465">
        <v>6.3848116284588796</v>
      </c>
      <c r="P465">
        <v>6.3213521764989711</v>
      </c>
      <c r="Q465">
        <v>6.309347093302927</v>
      </c>
      <c r="R465">
        <v>6.2443372088329339</v>
      </c>
      <c r="S465">
        <v>6.1703169498635519</v>
      </c>
      <c r="T465">
        <v>6.2008891076728085</v>
      </c>
      <c r="U465">
        <v>6.2670842924437835</v>
      </c>
      <c r="V465">
        <v>6.2572058967984869</v>
      </c>
      <c r="W465">
        <v>6.2494054942098334</v>
      </c>
      <c r="X465">
        <v>6.2925141920440115</v>
      </c>
      <c r="Y465">
        <v>6.250653908488264</v>
      </c>
      <c r="Z465">
        <v>6.2620036689289282</v>
      </c>
      <c r="AA465">
        <v>6.188542845378751</v>
      </c>
      <c r="AB465">
        <v>6.2042018764630127</v>
      </c>
      <c r="AC465">
        <v>6.2432104437291231</v>
      </c>
      <c r="AD465">
        <v>6.0085225300125584</v>
      </c>
      <c r="AE465">
        <v>6.1406697217835742</v>
      </c>
      <c r="AF465">
        <v>6.1102854655767853</v>
      </c>
      <c r="AG465">
        <v>6.0974450858227858</v>
      </c>
      <c r="AH465">
        <v>6.1754599845864169</v>
      </c>
      <c r="AI465">
        <v>6.1376913341448587</v>
      </c>
      <c r="AJ465">
        <v>6.0896844891563848</v>
      </c>
      <c r="AK465">
        <v>6.2045050872023131</v>
      </c>
      <c r="AL465">
        <v>6.1417046175059662</v>
      </c>
      <c r="AM465">
        <v>5.9562381383527176</v>
      </c>
      <c r="AN465">
        <v>6.1225429043623461</v>
      </c>
      <c r="AO465">
        <v>6.1116835632920967</v>
      </c>
      <c r="AP465">
        <v>6.1560700386782825</v>
      </c>
      <c r="AQ465">
        <v>6.254941819098879</v>
      </c>
      <c r="AR465">
        <v>6.3026985003922729</v>
      </c>
      <c r="AS465">
        <v>6.223066737818967</v>
      </c>
      <c r="AT465">
        <v>6.1320227344127511</v>
      </c>
      <c r="AU465">
        <v>6.2643582438801033</v>
      </c>
      <c r="AV465">
        <v>6.231723453484733</v>
      </c>
      <c r="AW465">
        <v>6.2352113621110696</v>
      </c>
      <c r="AX465">
        <v>6.205004452507267</v>
      </c>
      <c r="AY465">
        <v>6.275598591110608</v>
      </c>
      <c r="AZ465">
        <v>6.2334354245664549</v>
      </c>
      <c r="BA465">
        <v>6.1675525342271502</v>
      </c>
      <c r="BB465">
        <v>6.2240949733807289</v>
      </c>
      <c r="BC465">
        <v>6.2533870504138198</v>
      </c>
      <c r="BD465">
        <v>5.9562381383527176</v>
      </c>
      <c r="BE465">
        <v>6.4805628948918885</v>
      </c>
    </row>
    <row r="466" spans="1:59" x14ac:dyDescent="0.2">
      <c r="A466" s="13" t="s">
        <v>194</v>
      </c>
      <c r="B466">
        <v>7</v>
      </c>
      <c r="C466">
        <v>2</v>
      </c>
      <c r="E466">
        <v>2</v>
      </c>
      <c r="F466" t="s">
        <v>383</v>
      </c>
      <c r="G466">
        <v>2.4858927232048966</v>
      </c>
      <c r="H466">
        <v>2.5721576925004648</v>
      </c>
      <c r="I466">
        <v>2.6405682256591514</v>
      </c>
      <c r="J466">
        <v>2.6168611547021787</v>
      </c>
      <c r="K466">
        <v>2.58867854794654</v>
      </c>
      <c r="L466">
        <v>2.6356736149953091</v>
      </c>
      <c r="M466">
        <v>2.6075972684725266</v>
      </c>
      <c r="N466">
        <v>2.6856777761582915</v>
      </c>
      <c r="O466">
        <v>2.6469744500155525</v>
      </c>
      <c r="P466">
        <v>2.6019784442492511</v>
      </c>
      <c r="Q466">
        <v>2.6040870470877229</v>
      </c>
      <c r="R466">
        <v>2.5573231535634187</v>
      </c>
      <c r="S466">
        <v>2.5023739822496962</v>
      </c>
      <c r="T466">
        <v>2.5487978702652248</v>
      </c>
      <c r="U466">
        <v>2.6262490567787125</v>
      </c>
      <c r="V466">
        <v>2.6273380262797148</v>
      </c>
      <c r="W466">
        <v>2.6320048232282844</v>
      </c>
      <c r="X466">
        <v>2.6863853053537214</v>
      </c>
      <c r="Y466">
        <v>2.6614307574456242</v>
      </c>
      <c r="Z466">
        <v>2.6876976347274382</v>
      </c>
      <c r="AA466">
        <v>2.6557106601472795</v>
      </c>
      <c r="AB466">
        <v>2.7035302195103164</v>
      </c>
      <c r="AC466">
        <v>2.7670739491350647</v>
      </c>
      <c r="AD466">
        <v>2.5718565761383712</v>
      </c>
      <c r="AE466">
        <v>2.7294189595254705</v>
      </c>
      <c r="AF466">
        <v>2.7408760473956151</v>
      </c>
      <c r="AG466">
        <v>2.7705063378902035</v>
      </c>
      <c r="AH466">
        <v>2.8862472605756584</v>
      </c>
      <c r="AI466">
        <v>2.8892794644899817</v>
      </c>
      <c r="AJ466">
        <v>2.8809725827986985</v>
      </c>
      <c r="AK466">
        <v>3.0229240194709757</v>
      </c>
      <c r="AL466">
        <v>2.9939358952774122</v>
      </c>
      <c r="AM466">
        <v>2.8466930261779946</v>
      </c>
      <c r="AN466">
        <v>3.028066493650428</v>
      </c>
      <c r="AO466">
        <v>3.0345971220324008</v>
      </c>
      <c r="AP466">
        <v>3.0986905648112777</v>
      </c>
      <c r="AQ466">
        <v>3.2092833418345554</v>
      </c>
      <c r="AR466">
        <v>3.2741593182044686</v>
      </c>
      <c r="AS466">
        <v>3.2161857875049424</v>
      </c>
      <c r="AT466">
        <v>3.1452020739219164</v>
      </c>
      <c r="AU466">
        <v>3.2937350546549995</v>
      </c>
      <c r="AV466">
        <v>3.2939100990528125</v>
      </c>
      <c r="AW466">
        <v>3.3282037515987009</v>
      </c>
      <c r="AX466">
        <v>3.3322488882778623</v>
      </c>
      <c r="AY466">
        <v>3.410475709802852</v>
      </c>
      <c r="AZ466">
        <v>3.3829114165245633</v>
      </c>
      <c r="BA466">
        <v>3.3319097597274006</v>
      </c>
      <c r="BB466">
        <v>3.3997966806962876</v>
      </c>
      <c r="BC466">
        <v>3.4428409042549157</v>
      </c>
      <c r="BF466">
        <v>2.4858927232048966</v>
      </c>
      <c r="BG466">
        <v>3.4428409042549157</v>
      </c>
    </row>
    <row r="467" spans="1:59" x14ac:dyDescent="0.2">
      <c r="A467" s="13" t="s">
        <v>195</v>
      </c>
      <c r="B467">
        <v>8</v>
      </c>
      <c r="C467">
        <v>1</v>
      </c>
      <c r="E467">
        <v>1</v>
      </c>
      <c r="F467" t="s">
        <v>384</v>
      </c>
      <c r="G467">
        <v>6.0070664906355793</v>
      </c>
      <c r="H467">
        <v>5.9988452245776793</v>
      </c>
      <c r="I467">
        <v>6.0933416089624224</v>
      </c>
      <c r="J467">
        <v>6.0929892742305727</v>
      </c>
      <c r="K467">
        <v>6.0908935488902882</v>
      </c>
      <c r="L467">
        <v>6.0884156769139572</v>
      </c>
      <c r="M467">
        <v>6.078514400762808</v>
      </c>
      <c r="N467">
        <v>6.0695693755483688</v>
      </c>
      <c r="O467">
        <v>6.0966327365800055</v>
      </c>
      <c r="P467">
        <v>6.0460490586023692</v>
      </c>
      <c r="Q467">
        <v>6.0569633185079104</v>
      </c>
      <c r="R467">
        <v>6.0311465990011639</v>
      </c>
      <c r="S467">
        <v>6.0134638016826027</v>
      </c>
      <c r="T467">
        <v>6.0557725003869862</v>
      </c>
      <c r="U467">
        <v>6.0335798226267903</v>
      </c>
      <c r="V467">
        <v>5.9986734907401713</v>
      </c>
      <c r="W467">
        <v>6.0248171645813331</v>
      </c>
      <c r="X467">
        <v>5.9955645223195972</v>
      </c>
      <c r="Y467">
        <v>5.9644666244952225</v>
      </c>
      <c r="Z467">
        <v>5.956410142824117</v>
      </c>
      <c r="AA467">
        <v>5.8547535015660799</v>
      </c>
      <c r="AB467">
        <v>5.9024610151044294</v>
      </c>
      <c r="AC467">
        <v>5.8984062159532069</v>
      </c>
      <c r="AD467">
        <v>5.8189409866402801</v>
      </c>
      <c r="AE467">
        <v>5.8357605782182977</v>
      </c>
      <c r="AF467">
        <v>5.8547224307089873</v>
      </c>
      <c r="AG467">
        <v>5.9057726455479962</v>
      </c>
      <c r="AH467">
        <v>5.9172253797057257</v>
      </c>
      <c r="AI467">
        <v>5.8975492273672199</v>
      </c>
      <c r="AJ467">
        <v>5.9533010526797661</v>
      </c>
      <c r="AK467">
        <v>5.944471679875825</v>
      </c>
      <c r="AL467">
        <v>5.9581680947879043</v>
      </c>
      <c r="AM467">
        <v>5.9668538277159948</v>
      </c>
      <c r="AN467">
        <v>5.9491281745138815</v>
      </c>
      <c r="AO467">
        <v>5.9285562753388605</v>
      </c>
      <c r="AP467">
        <v>5.9345527821645812</v>
      </c>
      <c r="AQ467">
        <v>5.8958225512525102</v>
      </c>
      <c r="AR467">
        <v>5.9280378820669011</v>
      </c>
      <c r="AS467">
        <v>5.9245599555791211</v>
      </c>
      <c r="AT467">
        <v>5.9272222783796282</v>
      </c>
      <c r="AU467">
        <v>5.9206640363316074</v>
      </c>
      <c r="AV467">
        <v>5.8923652532248409</v>
      </c>
      <c r="AW467">
        <v>5.9069512757538227</v>
      </c>
      <c r="AX467">
        <v>5.9791122549065534</v>
      </c>
      <c r="AY467">
        <v>5.8369078019413694</v>
      </c>
      <c r="AZ467">
        <v>5.8515988493504194</v>
      </c>
      <c r="BA467">
        <v>5.8109072866860165</v>
      </c>
      <c r="BB467">
        <v>5.7734714001376517</v>
      </c>
      <c r="BC467">
        <v>5.7412804321631583</v>
      </c>
      <c r="BD467">
        <v>5.7412804321631583</v>
      </c>
      <c r="BE467">
        <v>6.0966327365800055</v>
      </c>
    </row>
    <row r="468" spans="1:59" x14ac:dyDescent="0.2">
      <c r="A468" s="13" t="s">
        <v>194</v>
      </c>
      <c r="B468">
        <v>8</v>
      </c>
      <c r="C468">
        <v>2</v>
      </c>
      <c r="E468">
        <v>2</v>
      </c>
      <c r="F468" t="s">
        <v>384</v>
      </c>
      <c r="G468">
        <v>6.2824774508370398</v>
      </c>
      <c r="H468">
        <v>6.2757638160207021</v>
      </c>
      <c r="I468">
        <v>6.3550412007567223</v>
      </c>
      <c r="J468">
        <v>6.3605194908601792</v>
      </c>
      <c r="K468">
        <v>6.3399701973813984</v>
      </c>
      <c r="L468">
        <v>6.331893756865548</v>
      </c>
      <c r="M468">
        <v>6.3593854987665885</v>
      </c>
      <c r="N468">
        <v>6.4033566463561034</v>
      </c>
      <c r="O468">
        <v>6.4423423787588483</v>
      </c>
      <c r="P468">
        <v>6.4070467758431056</v>
      </c>
      <c r="Q468">
        <v>6.434676656516733</v>
      </c>
      <c r="R468">
        <v>6.4374566585748925</v>
      </c>
      <c r="S468">
        <v>6.4295621660921354</v>
      </c>
      <c r="T468">
        <v>6.4766323586703551</v>
      </c>
      <c r="U468">
        <v>6.4854679892086775</v>
      </c>
      <c r="V468">
        <v>6.4981246088482818</v>
      </c>
      <c r="W468">
        <v>6.5270361804183814</v>
      </c>
      <c r="X468">
        <v>6.4876874462784198</v>
      </c>
      <c r="Y468">
        <v>6.4415882871208421</v>
      </c>
      <c r="Z468">
        <v>6.4517789184526926</v>
      </c>
      <c r="AA468">
        <v>6.3780797733825443</v>
      </c>
      <c r="AB468">
        <v>6.4158725620722565</v>
      </c>
      <c r="AC468">
        <v>6.4398870029788222</v>
      </c>
      <c r="AD468">
        <v>6.3916117060427062</v>
      </c>
      <c r="AE468">
        <v>6.304897916136075</v>
      </c>
      <c r="AF468">
        <v>6.3214404067193257</v>
      </c>
      <c r="AG468">
        <v>6.3421143285407142</v>
      </c>
      <c r="AH468">
        <v>6.3624592580997925</v>
      </c>
      <c r="AI468">
        <v>6.3501893274652286</v>
      </c>
      <c r="AJ468">
        <v>6.3909450591521653</v>
      </c>
      <c r="AK468">
        <v>6.4018595710758373</v>
      </c>
      <c r="AL468">
        <v>6.4203386530066631</v>
      </c>
      <c r="AM468">
        <v>6.4443224925144422</v>
      </c>
      <c r="AN468">
        <v>6.3975713159406746</v>
      </c>
      <c r="AO468">
        <v>6.3792940570358052</v>
      </c>
      <c r="AP468">
        <v>6.3479395061668562</v>
      </c>
      <c r="AQ468">
        <v>6.3045098261008743</v>
      </c>
      <c r="AR468">
        <v>6.3067505522553926</v>
      </c>
      <c r="AS468">
        <v>6.3187742211854321</v>
      </c>
      <c r="AT468">
        <v>6.2918653919675371</v>
      </c>
      <c r="AU468">
        <v>6.2633304171161477</v>
      </c>
      <c r="AV468">
        <v>6.2650082809657786</v>
      </c>
      <c r="AW468">
        <v>6.3245163207609325</v>
      </c>
      <c r="AX468">
        <v>6.4046860897861411</v>
      </c>
      <c r="AY468">
        <v>6.3553521179693346</v>
      </c>
      <c r="AZ468">
        <v>6.3522348969572899</v>
      </c>
      <c r="BA468">
        <v>6.3548273867232172</v>
      </c>
      <c r="BB468">
        <v>6.2443516039388207</v>
      </c>
      <c r="BC468">
        <v>6.1829341881173168</v>
      </c>
      <c r="BF468">
        <v>6.1829341881173168</v>
      </c>
      <c r="BG468">
        <v>6.5270361804183814</v>
      </c>
    </row>
    <row r="469" spans="1:59" x14ac:dyDescent="0.2">
      <c r="A469" s="13" t="s">
        <v>195</v>
      </c>
      <c r="B469">
        <v>9</v>
      </c>
      <c r="C469">
        <v>1</v>
      </c>
      <c r="E469">
        <v>1</v>
      </c>
      <c r="F469" t="s">
        <v>435</v>
      </c>
      <c r="G469">
        <v>6.1234945233779801</v>
      </c>
      <c r="H469">
        <v>6.1292983641840477</v>
      </c>
      <c r="I469">
        <v>6.1330203186460626</v>
      </c>
      <c r="J469">
        <v>6.14781005096751</v>
      </c>
      <c r="K469">
        <v>6.1671601210694584</v>
      </c>
      <c r="L469">
        <v>6.1681631439854483</v>
      </c>
      <c r="M469">
        <v>6.2245871943326474</v>
      </c>
      <c r="N469">
        <v>6.1998962091868615</v>
      </c>
      <c r="O469">
        <v>6.1711387961205304</v>
      </c>
      <c r="P469">
        <v>6.1447867695060436</v>
      </c>
      <c r="Q469">
        <v>6.1581169320528542</v>
      </c>
      <c r="R469">
        <v>6.1052783953669598</v>
      </c>
      <c r="S469">
        <v>6.1181656612905293</v>
      </c>
      <c r="T469">
        <v>6.0719968171584258</v>
      </c>
      <c r="U469">
        <v>6.0851429977540077</v>
      </c>
      <c r="V469">
        <v>6.0947769818212869</v>
      </c>
      <c r="W469">
        <v>6.1002113291648445</v>
      </c>
      <c r="X469">
        <v>6.0730915923629256</v>
      </c>
      <c r="Y469">
        <v>6.0856494654879487</v>
      </c>
      <c r="Z469">
        <v>6.0903463123481769</v>
      </c>
      <c r="AA469">
        <v>6.1144778841685481</v>
      </c>
      <c r="AB469">
        <v>6.1402200945496785</v>
      </c>
      <c r="AC469">
        <v>6.120635485215157</v>
      </c>
      <c r="AD469">
        <v>6.1417155393736325</v>
      </c>
      <c r="AE469">
        <v>6.1759941495070603</v>
      </c>
      <c r="AF469">
        <v>6.1531412016170393</v>
      </c>
      <c r="AG469">
        <v>6.1658905534256689</v>
      </c>
      <c r="AH469">
        <v>6.1803758354780536</v>
      </c>
      <c r="AI469">
        <v>6.1521225475051846</v>
      </c>
      <c r="AJ469">
        <v>6.1428501420289781</v>
      </c>
      <c r="AK469">
        <v>6.100244541537081</v>
      </c>
      <c r="AL469">
        <v>6.1107635738421475</v>
      </c>
      <c r="AM469">
        <v>6.1205019553793631</v>
      </c>
      <c r="AN469">
        <v>6.1727259928264795</v>
      </c>
      <c r="AO469">
        <v>6.2231684312441153</v>
      </c>
      <c r="AP469">
        <v>6.2452672859095664</v>
      </c>
      <c r="AQ469">
        <v>6.2469500498854291</v>
      </c>
      <c r="AR469">
        <v>6.2379585957371626</v>
      </c>
      <c r="AS469">
        <v>6.2976316553407026</v>
      </c>
      <c r="AT469">
        <v>6.3083892564841895</v>
      </c>
      <c r="AU469">
        <v>6.3182635899235224</v>
      </c>
      <c r="AV469">
        <v>6.3478459697126723</v>
      </c>
      <c r="AW469">
        <v>6.37188207185772</v>
      </c>
      <c r="AX469">
        <v>6.434616167252682</v>
      </c>
      <c r="AY469">
        <v>6.458731592183331</v>
      </c>
      <c r="AZ469">
        <v>6.5123620854420201</v>
      </c>
      <c r="BA469">
        <v>6.4671256861115944</v>
      </c>
      <c r="BB469">
        <v>6.5131355863208045</v>
      </c>
      <c r="BC469">
        <v>6.5959981255569353</v>
      </c>
      <c r="BD469">
        <v>6.0719968171584258</v>
      </c>
      <c r="BE469">
        <v>6.5959981255569353</v>
      </c>
    </row>
    <row r="470" spans="1:59" x14ac:dyDescent="0.2">
      <c r="A470" s="13" t="s">
        <v>194</v>
      </c>
      <c r="B470">
        <v>9</v>
      </c>
      <c r="C470">
        <v>2</v>
      </c>
      <c r="E470">
        <v>2</v>
      </c>
      <c r="F470" t="s">
        <v>435</v>
      </c>
      <c r="G470">
        <v>2.5448344987578495</v>
      </c>
      <c r="H470">
        <v>2.5689927708178981</v>
      </c>
      <c r="I470">
        <v>2.5887365888303253</v>
      </c>
      <c r="J470">
        <v>2.6246439084782911</v>
      </c>
      <c r="K470">
        <v>2.6619588348841794</v>
      </c>
      <c r="L470">
        <v>2.6837977513415967</v>
      </c>
      <c r="M470">
        <v>2.7594555429248162</v>
      </c>
      <c r="N470">
        <v>2.756721054490372</v>
      </c>
      <c r="O470">
        <v>2.7470706178286686</v>
      </c>
      <c r="P470">
        <v>2.7449737021220759</v>
      </c>
      <c r="Q470">
        <v>2.7705014815116127</v>
      </c>
      <c r="R470">
        <v>2.7335041307514909</v>
      </c>
      <c r="S470">
        <v>2.7636860905026643</v>
      </c>
      <c r="T470">
        <v>2.7320001512771275</v>
      </c>
      <c r="U470">
        <v>2.7605483196815288</v>
      </c>
      <c r="V470">
        <v>2.7863895014044133</v>
      </c>
      <c r="W470">
        <v>2.8065462662166376</v>
      </c>
      <c r="X470">
        <v>2.7946755314893967</v>
      </c>
      <c r="Y470">
        <v>2.8223343851244014</v>
      </c>
      <c r="Z470">
        <v>2.8449345174742926</v>
      </c>
      <c r="AA470">
        <v>2.8835106911457791</v>
      </c>
      <c r="AB470">
        <v>2.9285222815145877</v>
      </c>
      <c r="AC470">
        <v>2.9206556276297255</v>
      </c>
      <c r="AD470">
        <v>2.9523683366798337</v>
      </c>
      <c r="AE470">
        <v>2.9974685994504378</v>
      </c>
      <c r="AF470">
        <v>2.9770817474746418</v>
      </c>
      <c r="AG470">
        <v>2.9986140411889077</v>
      </c>
      <c r="AH470">
        <v>3.0283816094667606</v>
      </c>
      <c r="AI470">
        <v>3.0111816156911009</v>
      </c>
      <c r="AJ470">
        <v>3.0127207433224861</v>
      </c>
      <c r="AK470">
        <v>2.98330991279368</v>
      </c>
      <c r="AL470">
        <v>3.0045722724323225</v>
      </c>
      <c r="AM470">
        <v>3.0234929806109871</v>
      </c>
      <c r="AN470">
        <v>3.08454737100779</v>
      </c>
      <c r="AO470">
        <v>3.1642427148254186</v>
      </c>
      <c r="AP470">
        <v>3.1982679966638226</v>
      </c>
      <c r="AQ470">
        <v>3.2041796104719751</v>
      </c>
      <c r="AR470">
        <v>3.2038000260151831</v>
      </c>
      <c r="AS470">
        <v>3.2729022617458106</v>
      </c>
      <c r="AT470">
        <v>3.2911101534016995</v>
      </c>
      <c r="AU470">
        <v>3.305635278395509</v>
      </c>
      <c r="AV470">
        <v>3.3387142465918127</v>
      </c>
      <c r="AW470">
        <v>3.3620455818433683</v>
      </c>
      <c r="AX470">
        <v>3.4253065631165138</v>
      </c>
      <c r="AY470">
        <v>3.4552841571745128</v>
      </c>
      <c r="AZ470">
        <v>3.5138313919388819</v>
      </c>
      <c r="BA470">
        <v>3.4735251004664303</v>
      </c>
      <c r="BB470">
        <v>3.5235372413408315</v>
      </c>
      <c r="BC470">
        <v>3.6074650245079591</v>
      </c>
      <c r="BF470">
        <v>2.5448344987578495</v>
      </c>
      <c r="BG470">
        <v>3.6074650245079591</v>
      </c>
    </row>
    <row r="471" spans="1:59" x14ac:dyDescent="0.2">
      <c r="A471" s="13" t="s">
        <v>195</v>
      </c>
      <c r="B471">
        <v>10</v>
      </c>
      <c r="C471">
        <v>1</v>
      </c>
      <c r="E471">
        <v>1</v>
      </c>
      <c r="F471" t="s">
        <v>386</v>
      </c>
      <c r="G471">
        <v>6.3237666698060631</v>
      </c>
      <c r="H471">
        <v>6.2447884252813024</v>
      </c>
      <c r="I471">
        <v>6.2439889450296606</v>
      </c>
      <c r="J471">
        <v>6.2843450550797968</v>
      </c>
      <c r="K471">
        <v>6.2954490330245445</v>
      </c>
      <c r="L471">
        <v>6.2582076272320286</v>
      </c>
      <c r="M471">
        <v>6.3471060581445977</v>
      </c>
      <c r="N471">
        <v>6.3985473570556275</v>
      </c>
      <c r="O471">
        <v>6.3629876473192679</v>
      </c>
      <c r="P471">
        <v>6.3783558808861445</v>
      </c>
      <c r="Q471">
        <v>6.4033257441185718</v>
      </c>
      <c r="R471">
        <v>6.4028303345332498</v>
      </c>
      <c r="S471">
        <v>6.4164161303001723</v>
      </c>
      <c r="T471">
        <v>6.3462581162714358</v>
      </c>
      <c r="U471">
        <v>6.3621053297358117</v>
      </c>
      <c r="V471">
        <v>6.491645445581943</v>
      </c>
      <c r="W471">
        <v>6.4751698819177657</v>
      </c>
      <c r="X471">
        <v>6.562416171730626</v>
      </c>
      <c r="Y471">
        <v>6.616682248966006</v>
      </c>
      <c r="Z471">
        <v>6.5693370586756092</v>
      </c>
      <c r="AA471">
        <v>6.5273131969336422</v>
      </c>
      <c r="AB471">
        <v>6.5387199420007125</v>
      </c>
      <c r="AC471">
        <v>6.5365645822005227</v>
      </c>
      <c r="AD471">
        <v>6.74882161025094</v>
      </c>
      <c r="AE471">
        <v>6.7358512432161115</v>
      </c>
      <c r="AF471">
        <v>6.7878794157487885</v>
      </c>
      <c r="AG471">
        <v>6.5984534189940369</v>
      </c>
      <c r="AH471">
        <v>6.7267111933361203</v>
      </c>
      <c r="AI471">
        <v>6.7058945036751236</v>
      </c>
      <c r="AJ471">
        <v>6.7088342442587141</v>
      </c>
      <c r="AK471">
        <v>6.747426555440418</v>
      </c>
      <c r="AL471">
        <v>6.6972092906135146</v>
      </c>
      <c r="AM471">
        <v>6.7843129127068682</v>
      </c>
      <c r="AN471">
        <v>6.7895390856463838</v>
      </c>
      <c r="AO471">
        <v>6.8594719522931591</v>
      </c>
      <c r="AP471">
        <v>6.9504499439410106</v>
      </c>
      <c r="AQ471">
        <v>6.9894605926636659</v>
      </c>
      <c r="AR471">
        <v>6.998180088609713</v>
      </c>
      <c r="AS471">
        <v>7.0234252985194336</v>
      </c>
      <c r="AT471">
        <v>7.0723183244979095</v>
      </c>
      <c r="AU471">
        <v>7.0637646246481935</v>
      </c>
      <c r="AV471">
        <v>7.1303476294620252</v>
      </c>
      <c r="AW471">
        <v>7.1449917714277085</v>
      </c>
      <c r="AX471">
        <v>7.17722638780329</v>
      </c>
      <c r="AY471">
        <v>7.1287532545615484</v>
      </c>
      <c r="AZ471">
        <v>7.0411171198319948</v>
      </c>
      <c r="BA471">
        <v>7.061205103398823</v>
      </c>
      <c r="BB471">
        <v>7.2049760046760589</v>
      </c>
      <c r="BC471">
        <v>7.1985277417094977</v>
      </c>
      <c r="BD471">
        <v>6.2439889450296606</v>
      </c>
      <c r="BE471">
        <v>7.2049760046760589</v>
      </c>
    </row>
    <row r="472" spans="1:59" x14ac:dyDescent="0.2">
      <c r="A472" s="13" t="s">
        <v>194</v>
      </c>
      <c r="B472">
        <v>10</v>
      </c>
      <c r="C472">
        <v>2</v>
      </c>
      <c r="E472">
        <v>2</v>
      </c>
      <c r="F472" t="s">
        <v>386</v>
      </c>
      <c r="G472">
        <v>5.6272387962939376</v>
      </c>
      <c r="H472">
        <v>5.5285127742823699</v>
      </c>
      <c r="I472">
        <v>5.5606491686266226</v>
      </c>
      <c r="J472">
        <v>5.6461313598164837</v>
      </c>
      <c r="K472">
        <v>5.6663614235140285</v>
      </c>
      <c r="L472">
        <v>5.6680017655932637</v>
      </c>
      <c r="M472">
        <v>5.7117585345975428</v>
      </c>
      <c r="N472">
        <v>5.7887377925714114</v>
      </c>
      <c r="O472">
        <v>5.7628169743795965</v>
      </c>
      <c r="P472">
        <v>5.7744750954541635</v>
      </c>
      <c r="Q472">
        <v>5.848184820369255</v>
      </c>
      <c r="R472">
        <v>5.8344120681560092</v>
      </c>
      <c r="S472">
        <v>5.8597847557893097</v>
      </c>
      <c r="T472">
        <v>5.8289243644191364</v>
      </c>
      <c r="U472">
        <v>5.9222885725894265</v>
      </c>
      <c r="V472">
        <v>6.0367123555131581</v>
      </c>
      <c r="W472">
        <v>5.9765040498210853</v>
      </c>
      <c r="X472">
        <v>5.9141715642543593</v>
      </c>
      <c r="Y472">
        <v>5.977499117315408</v>
      </c>
      <c r="Z472">
        <v>6.0124587226220507</v>
      </c>
      <c r="AA472">
        <v>5.9314136883427251</v>
      </c>
      <c r="AB472">
        <v>5.9565931105619017</v>
      </c>
      <c r="AC472">
        <v>5.946701909096233</v>
      </c>
      <c r="AD472">
        <v>6.1277145864981168</v>
      </c>
      <c r="AE472">
        <v>6.0812920348557622</v>
      </c>
      <c r="AF472">
        <v>6.1188754229488271</v>
      </c>
      <c r="AG472">
        <v>6.0427341184537262</v>
      </c>
      <c r="AH472">
        <v>6.0999913706697901</v>
      </c>
      <c r="AI472">
        <v>6.141485253813026</v>
      </c>
      <c r="AJ472">
        <v>6.1547082531019059</v>
      </c>
      <c r="AK472">
        <v>6.1937110766521739</v>
      </c>
      <c r="AL472">
        <v>6.2005815912929956</v>
      </c>
      <c r="AM472">
        <v>6.2790297166308466</v>
      </c>
      <c r="AN472">
        <v>6.2683948008305785</v>
      </c>
      <c r="AO472">
        <v>6.2874923986310307</v>
      </c>
      <c r="AP472">
        <v>6.3142503665951448</v>
      </c>
      <c r="AQ472">
        <v>6.3068624721218622</v>
      </c>
      <c r="AR472">
        <v>6.3021961781370033</v>
      </c>
      <c r="AS472">
        <v>6.3184343106925747</v>
      </c>
      <c r="AT472">
        <v>6.3565351350505495</v>
      </c>
      <c r="AU472">
        <v>6.3573032016020274</v>
      </c>
      <c r="AV472">
        <v>6.3502692033280148</v>
      </c>
      <c r="AW472">
        <v>6.435926596227052</v>
      </c>
      <c r="AX472">
        <v>6.4668425440523603</v>
      </c>
      <c r="AY472">
        <v>6.43868804877006</v>
      </c>
      <c r="AZ472">
        <v>6.5120908150885439</v>
      </c>
      <c r="BA472">
        <v>6.4243914734107177</v>
      </c>
      <c r="BB472">
        <v>6.5176284960821187</v>
      </c>
      <c r="BC472">
        <v>6.5802782778588611</v>
      </c>
      <c r="BF472">
        <v>5.5285127742823699</v>
      </c>
      <c r="BG472">
        <v>6.5802782778588611</v>
      </c>
    </row>
    <row r="473" spans="1:59" x14ac:dyDescent="0.2">
      <c r="A473" s="13" t="s">
        <v>195</v>
      </c>
      <c r="B473">
        <v>11</v>
      </c>
      <c r="C473">
        <v>1</v>
      </c>
      <c r="E473">
        <v>1</v>
      </c>
      <c r="F473" t="s">
        <v>436</v>
      </c>
      <c r="G473">
        <v>6.2173526066532512</v>
      </c>
      <c r="H473">
        <v>6.3489041240135391</v>
      </c>
      <c r="I473">
        <v>6.3578496571087335</v>
      </c>
      <c r="J473">
        <v>6.4254373328389018</v>
      </c>
      <c r="K473">
        <v>6.3934013289063953</v>
      </c>
      <c r="L473">
        <v>6.4207100983002778</v>
      </c>
      <c r="M473">
        <v>6.3619529823988046</v>
      </c>
      <c r="N473">
        <v>6.4067380849140205</v>
      </c>
      <c r="O473">
        <v>6.219719829620324</v>
      </c>
      <c r="P473">
        <v>6.3651121740147216</v>
      </c>
      <c r="Q473">
        <v>6.1381195359698602</v>
      </c>
      <c r="R473">
        <v>5.8362835228558883</v>
      </c>
      <c r="S473">
        <v>5.9532515825948193</v>
      </c>
      <c r="T473">
        <v>6.0333375495058323</v>
      </c>
      <c r="U473">
        <v>5.9439982468700014</v>
      </c>
      <c r="V473">
        <v>5.8454311865200737</v>
      </c>
      <c r="W473">
        <v>5.863249488110692</v>
      </c>
      <c r="X473">
        <v>5.9205676823255926</v>
      </c>
      <c r="Y473">
        <v>5.9474860605654927</v>
      </c>
      <c r="Z473">
        <v>6.0095829943114181</v>
      </c>
      <c r="AA473">
        <v>6.0556619008996622</v>
      </c>
      <c r="AB473">
        <v>5.9020579593923976</v>
      </c>
      <c r="AC473">
        <v>5.8408897831389872</v>
      </c>
      <c r="AD473">
        <v>5.8131573937136727</v>
      </c>
      <c r="AE473">
        <v>5.7421162697912544</v>
      </c>
      <c r="AF473">
        <v>5.7227177124067552</v>
      </c>
      <c r="AG473">
        <v>5.7709474940205574</v>
      </c>
      <c r="AH473">
        <v>5.7496093993205459</v>
      </c>
      <c r="AI473">
        <v>5.6681552970130502</v>
      </c>
      <c r="AJ473">
        <v>5.893662840100002</v>
      </c>
      <c r="AK473">
        <v>5.8379405477523685</v>
      </c>
      <c r="AL473">
        <v>5.7698549064703393</v>
      </c>
      <c r="AM473">
        <v>5.6604347385284699</v>
      </c>
      <c r="AN473">
        <v>5.6982114296067454</v>
      </c>
      <c r="AO473">
        <v>5.6994370033966995</v>
      </c>
      <c r="AP473">
        <v>5.6908381650057906</v>
      </c>
      <c r="AQ473">
        <v>5.662933770377534</v>
      </c>
      <c r="AR473">
        <v>5.6094444589630976</v>
      </c>
      <c r="AS473">
        <v>5.6077449772804675</v>
      </c>
      <c r="AT473">
        <v>5.617922802957354</v>
      </c>
      <c r="AU473">
        <v>5.5949405125890808</v>
      </c>
      <c r="AV473">
        <v>5.5429875484065265</v>
      </c>
      <c r="AW473">
        <v>5.5621887903060987</v>
      </c>
      <c r="AX473">
        <v>5.5516255596737532</v>
      </c>
      <c r="AY473">
        <v>5.5670872536518274</v>
      </c>
      <c r="AZ473">
        <v>5.5691306855020555</v>
      </c>
      <c r="BA473">
        <v>5.652404115513054</v>
      </c>
      <c r="BB473">
        <v>5.600523627971099</v>
      </c>
      <c r="BC473">
        <v>5.597926573610728</v>
      </c>
      <c r="BD473">
        <v>5.5429875484065265</v>
      </c>
      <c r="BE473">
        <v>6.4254373328389018</v>
      </c>
    </row>
    <row r="474" spans="1:59" x14ac:dyDescent="0.2">
      <c r="A474" s="13" t="s">
        <v>194</v>
      </c>
      <c r="B474">
        <v>11</v>
      </c>
      <c r="C474">
        <v>2</v>
      </c>
      <c r="E474">
        <v>2</v>
      </c>
      <c r="F474" t="s">
        <v>436</v>
      </c>
      <c r="G474">
        <v>5.2996277715647153</v>
      </c>
      <c r="H474">
        <v>5.4373152601732624</v>
      </c>
      <c r="I474">
        <v>5.4609352041977175</v>
      </c>
      <c r="J474">
        <v>5.5358300703689212</v>
      </c>
      <c r="K474">
        <v>5.5153553602997611</v>
      </c>
      <c r="L474">
        <v>5.5512328466077143</v>
      </c>
      <c r="M474">
        <v>5.4978263938324776</v>
      </c>
      <c r="N474">
        <v>5.5018714942894436</v>
      </c>
      <c r="O474">
        <v>5.3599428438589243</v>
      </c>
      <c r="P474">
        <v>5.4964462408360752</v>
      </c>
      <c r="Q474">
        <v>5.2191820100451274</v>
      </c>
      <c r="R474">
        <v>4.9504504750039766</v>
      </c>
      <c r="S474">
        <v>5.0047756011539875</v>
      </c>
      <c r="T474">
        <v>5.0212125368796805</v>
      </c>
      <c r="U474">
        <v>4.8589467304234182</v>
      </c>
      <c r="V474">
        <v>4.7103692494988296</v>
      </c>
      <c r="W474">
        <v>4.6935900546776237</v>
      </c>
      <c r="X474">
        <v>4.7146544188297801</v>
      </c>
      <c r="Y474">
        <v>4.7392797440126415</v>
      </c>
      <c r="Z474">
        <v>4.8197393894138045</v>
      </c>
      <c r="AA474">
        <v>4.9233515241326806</v>
      </c>
      <c r="AB474">
        <v>4.8224854311826446</v>
      </c>
      <c r="AC474">
        <v>4.8494463288854872</v>
      </c>
      <c r="AD474">
        <v>4.8892552528077537</v>
      </c>
      <c r="AE474">
        <v>4.855188614633283</v>
      </c>
      <c r="AF474">
        <v>4.8726540012134683</v>
      </c>
      <c r="AG474">
        <v>4.9423524416244229</v>
      </c>
      <c r="AH474">
        <v>4.9406228183127885</v>
      </c>
      <c r="AI474">
        <v>4.8874465763655408</v>
      </c>
      <c r="AJ474">
        <v>5.1225605995728314</v>
      </c>
      <c r="AK474">
        <v>5.1169065646050669</v>
      </c>
      <c r="AL474">
        <v>5.0346780398905491</v>
      </c>
      <c r="AM474">
        <v>4.9537050062026555</v>
      </c>
      <c r="AN474">
        <v>5.0813020517828829</v>
      </c>
      <c r="AO474">
        <v>5.1556909595137279</v>
      </c>
      <c r="AP474">
        <v>5.1859387278647731</v>
      </c>
      <c r="AQ474">
        <v>5.1394668471281602</v>
      </c>
      <c r="AR474">
        <v>5.1646438337293077</v>
      </c>
      <c r="AS474">
        <v>5.1479975680585266</v>
      </c>
      <c r="AT474">
        <v>5.191380909555253</v>
      </c>
      <c r="AU474">
        <v>5.22358954370213</v>
      </c>
      <c r="AV474">
        <v>5.3034458512826808</v>
      </c>
      <c r="AW474">
        <v>5.3086872130964533</v>
      </c>
      <c r="AX474">
        <v>5.2857202912226269</v>
      </c>
      <c r="AY474">
        <v>5.3271122364915522</v>
      </c>
      <c r="AZ474">
        <v>5.3932439291144618</v>
      </c>
      <c r="BA474">
        <v>5.4515086519247209</v>
      </c>
      <c r="BB474">
        <v>5.4580640155162321</v>
      </c>
      <c r="BC474">
        <v>5.4374850912103216</v>
      </c>
      <c r="BF474">
        <v>4.6935900546776237</v>
      </c>
      <c r="BG474">
        <v>5.5512328466077143</v>
      </c>
    </row>
    <row r="475" spans="1:59" x14ac:dyDescent="0.2">
      <c r="A475" s="13" t="s">
        <v>195</v>
      </c>
      <c r="B475">
        <v>12</v>
      </c>
      <c r="C475">
        <v>1</v>
      </c>
      <c r="E475">
        <v>1</v>
      </c>
      <c r="F475" t="s">
        <v>437</v>
      </c>
      <c r="G475">
        <v>5.8140149504709848</v>
      </c>
      <c r="H475">
        <v>5.8164770154626941</v>
      </c>
      <c r="I475">
        <v>5.8062537378302466</v>
      </c>
      <c r="J475">
        <v>5.8166737119546408</v>
      </c>
      <c r="K475">
        <v>5.8061293440802704</v>
      </c>
      <c r="L475">
        <v>5.8086342212389965</v>
      </c>
      <c r="M475">
        <v>5.8125691948947784</v>
      </c>
      <c r="N475">
        <v>5.8077177371103561</v>
      </c>
      <c r="O475">
        <v>5.8179470999167044</v>
      </c>
      <c r="P475">
        <v>5.8243660883379418</v>
      </c>
      <c r="Q475">
        <v>5.7736600537483813</v>
      </c>
      <c r="R475">
        <v>5.7492280750221276</v>
      </c>
      <c r="S475">
        <v>5.700082944891105</v>
      </c>
      <c r="T475">
        <v>5.6669564048688894</v>
      </c>
      <c r="U475">
        <v>5.614622515503024</v>
      </c>
      <c r="V475">
        <v>5.6570456716554451</v>
      </c>
      <c r="W475">
        <v>5.6645521009885895</v>
      </c>
      <c r="X475">
        <v>5.6476435721500948</v>
      </c>
      <c r="Y475">
        <v>5.7243424521901156</v>
      </c>
      <c r="Z475">
        <v>5.7946680243468167</v>
      </c>
      <c r="AA475">
        <v>5.751043726763859</v>
      </c>
      <c r="AB475">
        <v>5.7264554206462028</v>
      </c>
      <c r="AC475">
        <v>5.7645025076201355</v>
      </c>
      <c r="AD475">
        <v>5.6376209107362341</v>
      </c>
      <c r="AE475">
        <v>5.5574948956529626</v>
      </c>
      <c r="AF475">
        <v>5.6301905617146417</v>
      </c>
      <c r="AG475">
        <v>5.5571265716475304</v>
      </c>
      <c r="AH475">
        <v>5.5540242821678483</v>
      </c>
      <c r="AI475">
        <v>5.541296574498257</v>
      </c>
      <c r="AJ475">
        <v>5.5402165807062227</v>
      </c>
      <c r="AK475">
        <v>5.5446935037912324</v>
      </c>
      <c r="AL475">
        <v>5.4577068363368015</v>
      </c>
      <c r="AM475" t="e">
        <v>#DIV/0!</v>
      </c>
      <c r="AN475" t="e">
        <v>#DIV/0!</v>
      </c>
      <c r="AO475" t="e">
        <v>#DIV/0!</v>
      </c>
      <c r="AP475" t="e">
        <v>#DIV/0!</v>
      </c>
      <c r="AQ475" t="e">
        <v>#DIV/0!</v>
      </c>
      <c r="AR475" t="e">
        <v>#DIV/0!</v>
      </c>
      <c r="AS475" t="e">
        <v>#DIV/0!</v>
      </c>
      <c r="AT475" t="e">
        <v>#DIV/0!</v>
      </c>
      <c r="AU475" t="e">
        <v>#DIV/0!</v>
      </c>
      <c r="AV475" t="e">
        <v>#DIV/0!</v>
      </c>
      <c r="AW475" t="e">
        <v>#DIV/0!</v>
      </c>
      <c r="AX475" t="e">
        <v>#DIV/0!</v>
      </c>
      <c r="AY475" t="e">
        <v>#DIV/0!</v>
      </c>
      <c r="AZ475" t="e">
        <v>#DIV/0!</v>
      </c>
      <c r="BA475" t="e">
        <v>#DIV/0!</v>
      </c>
      <c r="BB475" t="e">
        <v>#DIV/0!</v>
      </c>
      <c r="BC475" t="e">
        <v>#DIV/0!</v>
      </c>
      <c r="BD475">
        <f>MIN(G475:AL475)</f>
        <v>5.4577068363368015</v>
      </c>
      <c r="BE475">
        <f>MAX(G475:AL475)</f>
        <v>5.8243660883379418</v>
      </c>
    </row>
    <row r="476" spans="1:59" x14ac:dyDescent="0.2">
      <c r="A476" s="13" t="s">
        <v>194</v>
      </c>
      <c r="B476">
        <v>12</v>
      </c>
      <c r="C476">
        <v>2</v>
      </c>
      <c r="E476">
        <v>2</v>
      </c>
      <c r="F476" t="s">
        <v>437</v>
      </c>
      <c r="G476">
        <v>4.0243343687147073</v>
      </c>
      <c r="H476">
        <v>4.0402886485401357</v>
      </c>
      <c r="I476">
        <v>4.0502236687169431</v>
      </c>
      <c r="J476">
        <v>4.0814922837678065</v>
      </c>
      <c r="K476">
        <v>4.0911755930359206</v>
      </c>
      <c r="L476">
        <v>4.1138784694370827</v>
      </c>
      <c r="M476">
        <v>4.1377518713479207</v>
      </c>
      <c r="N476">
        <v>4.1526309722101153</v>
      </c>
      <c r="O476">
        <v>4.1833754739289999</v>
      </c>
      <c r="P476">
        <v>4.211066401563035</v>
      </c>
      <c r="Q476">
        <v>4.183099053481234</v>
      </c>
      <c r="R476">
        <v>4.1893351310109805</v>
      </c>
      <c r="S476">
        <v>4.1849865699921942</v>
      </c>
      <c r="T476">
        <v>4.1760229221807093</v>
      </c>
      <c r="U476">
        <v>4.1577967661142603</v>
      </c>
      <c r="V476">
        <v>4.2211071080733253</v>
      </c>
      <c r="W476">
        <v>4.2439326259747761</v>
      </c>
      <c r="X476">
        <v>4.2346448721702687</v>
      </c>
      <c r="Y476">
        <v>4.3209373028858051</v>
      </c>
      <c r="Z476">
        <v>4.397353811719884</v>
      </c>
      <c r="AA476">
        <v>4.3823473582871619</v>
      </c>
      <c r="AB476">
        <v>4.3820685518545313</v>
      </c>
      <c r="AC476">
        <v>4.4414191676924597</v>
      </c>
      <c r="AD476">
        <v>4.3512473540489811</v>
      </c>
      <c r="AE476">
        <v>4.3044526632778135</v>
      </c>
      <c r="AF476">
        <v>4.4127113219592564</v>
      </c>
      <c r="AG476">
        <v>4.3795599732675212</v>
      </c>
      <c r="AH476">
        <v>4.4088897562929379</v>
      </c>
      <c r="AI476">
        <v>4.4368742710530116</v>
      </c>
      <c r="AJ476">
        <v>4.4699021576839497</v>
      </c>
      <c r="AK476">
        <v>4.5184083837621625</v>
      </c>
      <c r="AL476">
        <v>4.4673499683925169</v>
      </c>
      <c r="AM476" t="e">
        <v>#DIV/0!</v>
      </c>
      <c r="AN476" t="e">
        <v>#DIV/0!</v>
      </c>
      <c r="AO476" t="e">
        <v>#DIV/0!</v>
      </c>
      <c r="AP476" t="e">
        <v>#DIV/0!</v>
      </c>
      <c r="AQ476" t="e">
        <v>#DIV/0!</v>
      </c>
      <c r="AR476" t="e">
        <v>#DIV/0!</v>
      </c>
      <c r="AS476" t="e">
        <v>#DIV/0!</v>
      </c>
      <c r="AT476" t="e">
        <v>#DIV/0!</v>
      </c>
      <c r="AU476" t="e">
        <v>#DIV/0!</v>
      </c>
      <c r="AV476" t="e">
        <v>#DIV/0!</v>
      </c>
      <c r="AW476" t="e">
        <v>#DIV/0!</v>
      </c>
      <c r="AX476" t="e">
        <v>#DIV/0!</v>
      </c>
      <c r="AY476" t="e">
        <v>#DIV/0!</v>
      </c>
      <c r="AZ476" t="e">
        <v>#DIV/0!</v>
      </c>
      <c r="BA476" t="e">
        <v>#DIV/0!</v>
      </c>
      <c r="BB476" t="e">
        <v>#DIV/0!</v>
      </c>
      <c r="BC476" t="e">
        <v>#DIV/0!</v>
      </c>
      <c r="BF476">
        <f>MIN(G476:AL476)</f>
        <v>4.0243343687147073</v>
      </c>
      <c r="BG476">
        <f>MAX(G476:AL476)</f>
        <v>4.5184083837621625</v>
      </c>
    </row>
    <row r="477" spans="1:59" x14ac:dyDescent="0.2">
      <c r="A477" s="13" t="s">
        <v>195</v>
      </c>
      <c r="B477">
        <v>13</v>
      </c>
      <c r="C477">
        <v>1</v>
      </c>
      <c r="E477">
        <v>1</v>
      </c>
      <c r="F477" t="s">
        <v>389</v>
      </c>
      <c r="G477">
        <v>5.4274986097584019</v>
      </c>
      <c r="H477">
        <v>5.3829477490161883</v>
      </c>
      <c r="I477">
        <v>5.3707653131076203</v>
      </c>
      <c r="J477">
        <v>5.3292930860256202</v>
      </c>
      <c r="K477">
        <v>5.2697147444867936</v>
      </c>
      <c r="L477">
        <v>5.2942017662143499</v>
      </c>
      <c r="M477">
        <v>5.2852526723307394</v>
      </c>
      <c r="N477">
        <v>5.2921646907492725</v>
      </c>
      <c r="O477">
        <v>5.3034394872556554</v>
      </c>
      <c r="P477">
        <v>5.2831258472671641</v>
      </c>
      <c r="Q477">
        <v>5.2732138213221287</v>
      </c>
      <c r="R477">
        <v>5.2732933671156896</v>
      </c>
      <c r="S477">
        <v>5.2143243887883584</v>
      </c>
      <c r="T477">
        <v>5.2213119424045251</v>
      </c>
      <c r="U477">
        <v>5.1512991582765757</v>
      </c>
      <c r="V477">
        <v>5.1873478010901568</v>
      </c>
      <c r="W477">
        <v>5.0746748553703283</v>
      </c>
      <c r="X477">
        <v>5.0372461291393202</v>
      </c>
      <c r="Y477">
        <v>5.2329760022096892</v>
      </c>
      <c r="Z477">
        <v>5.4268754753723787</v>
      </c>
      <c r="AA477">
        <v>5.3582926903950652</v>
      </c>
      <c r="AB477">
        <v>5.3397173452637459</v>
      </c>
      <c r="AC477">
        <v>5.4698569626275448</v>
      </c>
      <c r="AD477">
        <v>5.5311283232643831</v>
      </c>
      <c r="AE477">
        <v>5.6459821436015281</v>
      </c>
      <c r="AF477">
        <v>5.6628364645098177</v>
      </c>
      <c r="AG477">
        <v>5.6159037740282276</v>
      </c>
      <c r="AH477">
        <v>5.5854900500240205</v>
      </c>
      <c r="AI477">
        <v>5.7063033792828275</v>
      </c>
      <c r="AJ477">
        <v>5.635907502419788</v>
      </c>
      <c r="AK477">
        <v>5.3123409157464749</v>
      </c>
      <c r="AL477">
        <v>5.3508402711471525</v>
      </c>
      <c r="AM477">
        <v>5.2905553612125473</v>
      </c>
      <c r="AN477">
        <v>5.3166683605020815</v>
      </c>
      <c r="AO477">
        <v>5.3691252565585481</v>
      </c>
      <c r="AP477">
        <v>5.2436458634914169</v>
      </c>
      <c r="AQ477">
        <v>5.2595569248121041</v>
      </c>
      <c r="AR477">
        <v>5.2484345602079552</v>
      </c>
      <c r="AS477">
        <v>5.2344717037134352</v>
      </c>
      <c r="AT477">
        <v>5.2904322835758215</v>
      </c>
      <c r="AU477">
        <v>5.2794642882874454</v>
      </c>
      <c r="AV477">
        <v>5.3902173236316342</v>
      </c>
      <c r="AW477">
        <v>5.361443600554872</v>
      </c>
      <c r="AX477">
        <v>5.307619208063814</v>
      </c>
      <c r="AY477">
        <v>5.3077089251441594</v>
      </c>
      <c r="AZ477">
        <v>5.4374794288812112</v>
      </c>
      <c r="BA477">
        <v>5.5610848916713946</v>
      </c>
      <c r="BB477">
        <v>5.5264593936527984</v>
      </c>
      <c r="BC477">
        <v>5.2560195224459818</v>
      </c>
      <c r="BD477">
        <v>5.0372461291393202</v>
      </c>
      <c r="BE477">
        <v>5.7063033792828275</v>
      </c>
    </row>
    <row r="478" spans="1:59" x14ac:dyDescent="0.2">
      <c r="A478" s="13" t="s">
        <v>194</v>
      </c>
      <c r="B478">
        <v>13</v>
      </c>
      <c r="C478">
        <v>2</v>
      </c>
      <c r="E478">
        <v>2</v>
      </c>
      <c r="F478" t="s">
        <v>389</v>
      </c>
      <c r="G478">
        <v>1.7264515397275291</v>
      </c>
      <c r="H478">
        <v>1.7525182461992681</v>
      </c>
      <c r="I478">
        <v>1.7847875728615341</v>
      </c>
      <c r="J478">
        <v>1.8064942474010655</v>
      </c>
      <c r="K478">
        <v>1.8253259942010258</v>
      </c>
      <c r="L478">
        <v>1.9048651024899383</v>
      </c>
      <c r="M478">
        <v>1.9480863807109896</v>
      </c>
      <c r="N478">
        <v>2.0205803007860017</v>
      </c>
      <c r="O478">
        <v>2.0934052999658634</v>
      </c>
      <c r="P478">
        <v>2.1310712273609074</v>
      </c>
      <c r="Q478">
        <v>2.1759674379108667</v>
      </c>
      <c r="R478">
        <v>2.2279221336032098</v>
      </c>
      <c r="S478">
        <v>2.2303144120949745</v>
      </c>
      <c r="T478">
        <v>2.2951138471018995</v>
      </c>
      <c r="U478">
        <v>2.3111756717451928</v>
      </c>
      <c r="V478">
        <v>2.4264352396094746</v>
      </c>
      <c r="W478">
        <v>2.4047033158768478</v>
      </c>
      <c r="X478">
        <v>2.4586013016909343</v>
      </c>
      <c r="Y478">
        <v>2.7304735173734147</v>
      </c>
      <c r="Z478">
        <v>2.972719558130799</v>
      </c>
      <c r="AA478">
        <v>2.9391498331559611</v>
      </c>
      <c r="AB478">
        <v>2.9460310706722472</v>
      </c>
      <c r="AC478">
        <v>3.1010682396577742</v>
      </c>
      <c r="AD478">
        <v>3.1943695727616634</v>
      </c>
      <c r="AE478">
        <v>3.3555279085980838</v>
      </c>
      <c r="AF478">
        <v>3.4309145146811857</v>
      </c>
      <c r="AG478">
        <v>3.4595617461484478</v>
      </c>
      <c r="AH478">
        <v>3.4998133577299662</v>
      </c>
      <c r="AI478">
        <v>3.6858297761189602</v>
      </c>
      <c r="AJ478">
        <v>3.662395166765025</v>
      </c>
      <c r="AK478">
        <v>3.3426875259549873</v>
      </c>
      <c r="AL478">
        <v>3.3712986143541719</v>
      </c>
      <c r="AM478">
        <v>3.305041514687824</v>
      </c>
      <c r="AN478">
        <v>3.3406921643298486</v>
      </c>
      <c r="AO478">
        <v>3.3780805966915741</v>
      </c>
      <c r="AP478">
        <v>3.2622072621931903</v>
      </c>
      <c r="AQ478">
        <v>3.2928457568972864</v>
      </c>
      <c r="AR478">
        <v>3.3202480840896547</v>
      </c>
      <c r="AS478">
        <v>3.3046014022560066</v>
      </c>
      <c r="AT478">
        <v>3.3550853938258562</v>
      </c>
      <c r="AU478">
        <v>3.3166220687386052</v>
      </c>
      <c r="AV478">
        <v>3.4357530368342677</v>
      </c>
      <c r="AW478">
        <v>3.4306143405417768</v>
      </c>
      <c r="AX478">
        <v>3.3924722143100472</v>
      </c>
      <c r="AY478">
        <v>3.4113604440164624</v>
      </c>
      <c r="AZ478">
        <v>3.5577710699458049</v>
      </c>
      <c r="BA478">
        <v>3.7043785109257015</v>
      </c>
      <c r="BB478">
        <v>3.6918474652212798</v>
      </c>
      <c r="BC478">
        <v>3.4422355654902956</v>
      </c>
      <c r="BF478">
        <v>1.7264515397275291</v>
      </c>
      <c r="BG478">
        <v>3.7043785109257015</v>
      </c>
    </row>
    <row r="479" spans="1:59" x14ac:dyDescent="0.2">
      <c r="A479" s="13" t="s">
        <v>195</v>
      </c>
      <c r="B479">
        <v>14</v>
      </c>
      <c r="C479">
        <v>1</v>
      </c>
      <c r="E479">
        <v>1</v>
      </c>
      <c r="F479" t="s">
        <v>390</v>
      </c>
      <c r="G479">
        <v>6.1602145143775697</v>
      </c>
      <c r="H479">
        <v>6.192509855938086</v>
      </c>
      <c r="I479">
        <v>6.2059674712347546</v>
      </c>
      <c r="J479">
        <v>6.2216631528958688</v>
      </c>
      <c r="K479">
        <v>6.241799669129442</v>
      </c>
      <c r="L479">
        <v>6.2658606635320409</v>
      </c>
      <c r="M479">
        <v>6.291104699999936</v>
      </c>
      <c r="N479">
        <v>6.3246103722587579</v>
      </c>
      <c r="O479">
        <v>6.3207811968886443</v>
      </c>
      <c r="P479">
        <v>6.3501730415458368</v>
      </c>
      <c r="Q479">
        <v>6.3834638485846167</v>
      </c>
      <c r="R479">
        <v>6.4055899174352966</v>
      </c>
      <c r="S479">
        <v>6.4324252417900682</v>
      </c>
      <c r="T479">
        <v>6.4496029851170809</v>
      </c>
      <c r="U479">
        <v>6.4605873023870259</v>
      </c>
      <c r="V479">
        <v>6.4915092988836456</v>
      </c>
      <c r="W479">
        <v>6.5723158213610455</v>
      </c>
      <c r="X479">
        <v>6.6385236494841404</v>
      </c>
      <c r="Y479">
        <v>6.6853644004197923</v>
      </c>
      <c r="Z479">
        <v>6.7304570839531905</v>
      </c>
      <c r="AA479">
        <v>6.704121657757276</v>
      </c>
      <c r="AB479">
        <v>6.728229809490184</v>
      </c>
      <c r="AC479">
        <v>6.7499833639211806</v>
      </c>
      <c r="AD479">
        <v>6.7653911854735123</v>
      </c>
      <c r="AE479">
        <v>6.7689607606582536</v>
      </c>
      <c r="AF479">
        <v>6.8128572691260683</v>
      </c>
      <c r="AG479">
        <v>6.8297619405045209</v>
      </c>
      <c r="AH479">
        <v>6.8703826132343915</v>
      </c>
      <c r="AI479">
        <v>6.8760792369694581</v>
      </c>
      <c r="AJ479">
        <v>6.8743683375005986</v>
      </c>
      <c r="AK479">
        <v>6.9684703944414554</v>
      </c>
      <c r="AL479">
        <v>6.9348210798673877</v>
      </c>
      <c r="AM479">
        <v>6.9105181254710653</v>
      </c>
      <c r="AN479">
        <v>6.9320993988002062</v>
      </c>
      <c r="AO479">
        <v>6.93325671939406</v>
      </c>
      <c r="AP479">
        <v>6.9835176029970745</v>
      </c>
      <c r="AQ479">
        <v>7.0185595220610635</v>
      </c>
      <c r="AR479">
        <v>7.0600244907096901</v>
      </c>
      <c r="AS479">
        <v>7.0631716410121257</v>
      </c>
      <c r="AT479">
        <v>7.0903344515436011</v>
      </c>
      <c r="AU479">
        <v>7.0751406408495017</v>
      </c>
      <c r="AV479">
        <v>7.088453787319108</v>
      </c>
      <c r="AW479">
        <v>7.1034848945001583</v>
      </c>
      <c r="AX479">
        <v>7.1132805356077267</v>
      </c>
      <c r="AY479">
        <v>7.1420646858582977</v>
      </c>
      <c r="AZ479">
        <v>7.155232153834814</v>
      </c>
      <c r="BA479">
        <v>7.1782236356374751</v>
      </c>
      <c r="BB479">
        <v>7.2151038038813819</v>
      </c>
      <c r="BC479">
        <v>7.3307433781408999</v>
      </c>
      <c r="BD479">
        <v>6.1602145143775697</v>
      </c>
      <c r="BE479">
        <v>7.3307433781408999</v>
      </c>
    </row>
    <row r="480" spans="1:59" x14ac:dyDescent="0.2">
      <c r="A480" s="13" t="s">
        <v>194</v>
      </c>
      <c r="B480">
        <v>14</v>
      </c>
      <c r="C480">
        <v>2</v>
      </c>
      <c r="E480">
        <v>2</v>
      </c>
      <c r="F480" t="s">
        <v>390</v>
      </c>
      <c r="G480">
        <v>2.9873374532645278</v>
      </c>
      <c r="H480">
        <v>3.0148526671815397</v>
      </c>
      <c r="I480">
        <v>3.0206580759187291</v>
      </c>
      <c r="J480">
        <v>3.0319232648005299</v>
      </c>
      <c r="K480">
        <v>3.0474889513327184</v>
      </c>
      <c r="L480">
        <v>3.064939134315789</v>
      </c>
      <c r="M480">
        <v>3.0911709931200959</v>
      </c>
      <c r="N480">
        <v>3.1234768323895055</v>
      </c>
      <c r="O480">
        <v>3.1297037032356472</v>
      </c>
      <c r="P480">
        <v>3.1688556068643412</v>
      </c>
      <c r="Q480">
        <v>3.1923687452247052</v>
      </c>
      <c r="R480">
        <v>3.2200950992090678</v>
      </c>
      <c r="S480">
        <v>3.2515938840706959</v>
      </c>
      <c r="T480">
        <v>3.2681176688946731</v>
      </c>
      <c r="U480">
        <v>3.2751756931157341</v>
      </c>
      <c r="V480">
        <v>3.3155511935897168</v>
      </c>
      <c r="W480">
        <v>3.3894158165109043</v>
      </c>
      <c r="X480">
        <v>3.4492115005195849</v>
      </c>
      <c r="Y480">
        <v>3.5008719161486952</v>
      </c>
      <c r="Z480">
        <v>3.5394545346250985</v>
      </c>
      <c r="AA480">
        <v>3.5192194406862121</v>
      </c>
      <c r="AB480">
        <v>3.5430579232973796</v>
      </c>
      <c r="AC480">
        <v>3.5690829289333683</v>
      </c>
      <c r="AD480">
        <v>3.5892318003426151</v>
      </c>
      <c r="AE480">
        <v>3.5964594904829594</v>
      </c>
      <c r="AF480">
        <v>3.6388188426739729</v>
      </c>
      <c r="AG480">
        <v>3.654864639043828</v>
      </c>
      <c r="AH480">
        <v>3.6976702589761583</v>
      </c>
      <c r="AI480">
        <v>3.7079208886552797</v>
      </c>
      <c r="AJ480">
        <v>3.7097318152671357</v>
      </c>
      <c r="AK480">
        <v>3.8096880103759219</v>
      </c>
      <c r="AL480">
        <v>3.7800748517832381</v>
      </c>
      <c r="AM480">
        <v>3.7611338678464477</v>
      </c>
      <c r="AN480">
        <v>3.7833442239793409</v>
      </c>
      <c r="AO480">
        <v>3.8019865368109844</v>
      </c>
      <c r="AP480">
        <v>3.8491080468068972</v>
      </c>
      <c r="AQ480">
        <v>3.8771285124716912</v>
      </c>
      <c r="AR480">
        <v>3.9125188653777037</v>
      </c>
      <c r="AS480">
        <v>3.9115983588001741</v>
      </c>
      <c r="AT480">
        <v>3.9328966710176951</v>
      </c>
      <c r="AU480">
        <v>3.9064933116146512</v>
      </c>
      <c r="AV480">
        <v>3.913789477591131</v>
      </c>
      <c r="AW480">
        <v>3.9174493887793713</v>
      </c>
      <c r="AX480">
        <v>3.9172394502453947</v>
      </c>
      <c r="AY480">
        <v>3.9294314526914094</v>
      </c>
      <c r="AZ480">
        <v>3.9335199450529075</v>
      </c>
      <c r="BA480">
        <v>3.9421042148064549</v>
      </c>
      <c r="BB480">
        <v>3.9629637167830407</v>
      </c>
      <c r="BC480">
        <v>4.0555815389784868</v>
      </c>
      <c r="BF480">
        <v>2.9873374532645278</v>
      </c>
      <c r="BG480">
        <v>4.0555815389784868</v>
      </c>
    </row>
    <row r="481" spans="1:59" x14ac:dyDescent="0.2">
      <c r="A481" s="13" t="s">
        <v>195</v>
      </c>
      <c r="B481">
        <v>15</v>
      </c>
      <c r="C481">
        <v>1</v>
      </c>
      <c r="E481">
        <v>1</v>
      </c>
      <c r="F481" t="s">
        <v>391</v>
      </c>
      <c r="G481">
        <v>6.3308568553242406</v>
      </c>
      <c r="H481">
        <v>6.3310829647042555</v>
      </c>
      <c r="I481">
        <v>6.311943520776822</v>
      </c>
      <c r="J481">
        <v>6.3218841511482422</v>
      </c>
      <c r="K481">
        <v>6.3892466683191502</v>
      </c>
      <c r="L481">
        <v>6.4363215959800462</v>
      </c>
      <c r="M481">
        <v>6.3287534577884301</v>
      </c>
      <c r="N481">
        <v>6.3964053046933751</v>
      </c>
      <c r="O481">
        <v>6.3229472323197458</v>
      </c>
      <c r="P481">
        <v>6.3299087540316652</v>
      </c>
      <c r="Q481">
        <v>6.360726142145575</v>
      </c>
      <c r="R481">
        <v>6.2296706701506199</v>
      </c>
      <c r="S481">
        <v>6.3415509379329151</v>
      </c>
      <c r="T481">
        <v>6.2334290782458126</v>
      </c>
      <c r="U481">
        <v>6.1807733885094756</v>
      </c>
      <c r="V481">
        <v>6.137387643161877</v>
      </c>
      <c r="W481">
        <v>5.8869606085762918</v>
      </c>
      <c r="X481">
        <v>6.0870133173015377</v>
      </c>
      <c r="Y481">
        <v>5.6544452287812517</v>
      </c>
      <c r="Z481">
        <v>5.67015849988206</v>
      </c>
      <c r="AA481">
        <v>5.9598004565308296</v>
      </c>
      <c r="AB481">
        <v>6.1055104496430044</v>
      </c>
      <c r="AC481">
        <v>5.84175482176913</v>
      </c>
      <c r="AD481">
        <v>5.8047681208597259</v>
      </c>
      <c r="AE481">
        <v>5.6634651793889947</v>
      </c>
      <c r="AF481">
        <v>5.7692845145113409</v>
      </c>
      <c r="AG481">
        <v>5.7498360679114322</v>
      </c>
      <c r="AH481">
        <v>5.6350328287843165</v>
      </c>
      <c r="AI481">
        <v>5.7334561666037542</v>
      </c>
      <c r="AJ481">
        <v>5.3979693115850296</v>
      </c>
      <c r="AK481">
        <v>5.472166494344032</v>
      </c>
      <c r="AL481">
        <v>5.2517973509131437</v>
      </c>
      <c r="AM481">
        <v>5.3621476291172119</v>
      </c>
      <c r="AN481">
        <v>5.3757835442286117</v>
      </c>
      <c r="AO481">
        <v>5.3007895556934255</v>
      </c>
      <c r="AP481">
        <v>5.1152774795275331</v>
      </c>
      <c r="AQ481">
        <v>5.2787970937522699</v>
      </c>
      <c r="AR481">
        <v>5.2471083754838936</v>
      </c>
      <c r="AS481">
        <v>5.5435405263952884</v>
      </c>
      <c r="AT481">
        <v>5.6063920415182062</v>
      </c>
      <c r="AU481">
        <v>5.6494059110491772</v>
      </c>
      <c r="AV481">
        <v>5.1986561710022174</v>
      </c>
      <c r="AW481">
        <v>5.4123511603504637</v>
      </c>
      <c r="AX481">
        <v>5.5911469863295915</v>
      </c>
      <c r="AY481">
        <v>5.4310502905762137</v>
      </c>
      <c r="AZ481">
        <v>5.4553132160579745</v>
      </c>
      <c r="BA481">
        <v>5.1214387795765228</v>
      </c>
      <c r="BB481">
        <v>5.4154164076497091</v>
      </c>
      <c r="BC481">
        <v>5.5507885329567666</v>
      </c>
      <c r="BD481">
        <v>5.1152774795275331</v>
      </c>
      <c r="BE481">
        <v>6.4363215959800462</v>
      </c>
    </row>
    <row r="482" spans="1:59" x14ac:dyDescent="0.2">
      <c r="A482" s="13" t="s">
        <v>194</v>
      </c>
      <c r="B482">
        <v>15</v>
      </c>
      <c r="C482">
        <v>2</v>
      </c>
      <c r="E482">
        <v>2</v>
      </c>
      <c r="F482" t="s">
        <v>391</v>
      </c>
      <c r="G482">
        <v>4.9416416948340149</v>
      </c>
      <c r="H482">
        <v>4.9550511733989255</v>
      </c>
      <c r="I482">
        <v>4.95839777626228</v>
      </c>
      <c r="J482">
        <v>4.990867931313316</v>
      </c>
      <c r="K482">
        <v>5.0762877197093674</v>
      </c>
      <c r="L482">
        <v>5.1409386769818894</v>
      </c>
      <c r="M482">
        <v>5.0895732327382586</v>
      </c>
      <c r="N482">
        <v>5.1539462951184634</v>
      </c>
      <c r="O482">
        <v>5.1124067402228626</v>
      </c>
      <c r="P482">
        <v>5.1344766922727745</v>
      </c>
      <c r="Q482">
        <v>5.1735042499327868</v>
      </c>
      <c r="R482">
        <v>5.0934538364488544</v>
      </c>
      <c r="S482">
        <v>5.2085167698239641</v>
      </c>
      <c r="T482">
        <v>5.1665978062448819</v>
      </c>
      <c r="U482">
        <v>5.1552013912887276</v>
      </c>
      <c r="V482">
        <v>5.1364339354559476</v>
      </c>
      <c r="W482">
        <v>4.9134636711886452</v>
      </c>
      <c r="X482">
        <v>5.1187640011461646</v>
      </c>
      <c r="Y482">
        <v>4.8156781918413101</v>
      </c>
      <c r="Z482">
        <v>4.8314574134539923</v>
      </c>
      <c r="AA482">
        <v>5.1056729270223506</v>
      </c>
      <c r="AB482">
        <v>5.2454709801699018</v>
      </c>
      <c r="AC482">
        <v>5.0520182381626295</v>
      </c>
      <c r="AD482">
        <v>5.0492492022114019</v>
      </c>
      <c r="AE482">
        <v>4.8629706284876208</v>
      </c>
      <c r="AF482">
        <v>5.0019122984319386</v>
      </c>
      <c r="AG482">
        <v>5.0034779344650193</v>
      </c>
      <c r="AH482">
        <v>4.9294753593138774</v>
      </c>
      <c r="AI482">
        <v>5.0795650844385252</v>
      </c>
      <c r="AJ482">
        <v>4.768701420310947</v>
      </c>
      <c r="AK482">
        <v>4.875958091762052</v>
      </c>
      <c r="AL482">
        <v>4.7414937885311756</v>
      </c>
      <c r="AM482">
        <v>4.8725232978236708</v>
      </c>
      <c r="AN482">
        <v>4.8849964436003424</v>
      </c>
      <c r="AO482">
        <v>4.8024985993033829</v>
      </c>
      <c r="AP482">
        <v>4.6651462089248144</v>
      </c>
      <c r="AQ482">
        <v>4.8248682776172966</v>
      </c>
      <c r="AR482">
        <v>4.8541003989572422</v>
      </c>
      <c r="AS482">
        <v>5.1307629472345955</v>
      </c>
      <c r="AT482">
        <v>5.2192779466950299</v>
      </c>
      <c r="AU482">
        <v>5.2340825785629947</v>
      </c>
      <c r="AV482">
        <v>4.9516064248448544</v>
      </c>
      <c r="AW482">
        <v>5.1952771917427807</v>
      </c>
      <c r="AX482">
        <v>5.3716607972797448</v>
      </c>
      <c r="AY482">
        <v>5.2452606873669856</v>
      </c>
      <c r="AZ482">
        <v>5.2821011083907381</v>
      </c>
      <c r="BA482">
        <v>5.0025073909625357</v>
      </c>
      <c r="BB482">
        <v>5.263489477242727</v>
      </c>
      <c r="BC482">
        <v>5.3329501858479453</v>
      </c>
      <c r="BF482">
        <v>4.6651462089248144</v>
      </c>
      <c r="BG482">
        <v>5.3716607972797448</v>
      </c>
    </row>
    <row r="483" spans="1:59" x14ac:dyDescent="0.2">
      <c r="A483" s="13" t="s">
        <v>195</v>
      </c>
      <c r="B483">
        <v>16</v>
      </c>
      <c r="C483">
        <v>1</v>
      </c>
      <c r="E483">
        <v>1</v>
      </c>
      <c r="F483" t="s">
        <v>392</v>
      </c>
      <c r="G483">
        <v>6.6673780237557967</v>
      </c>
      <c r="H483">
        <v>6.6601314217895977</v>
      </c>
      <c r="I483">
        <v>6.6590014046760535</v>
      </c>
      <c r="J483">
        <v>6.7660084181096707</v>
      </c>
      <c r="K483">
        <v>6.648824420794023</v>
      </c>
      <c r="L483">
        <v>6.6533348617138826</v>
      </c>
      <c r="M483">
        <v>6.7251088211887078</v>
      </c>
      <c r="N483">
        <v>6.6831432933721588</v>
      </c>
      <c r="O483">
        <v>6.7512744268873401</v>
      </c>
      <c r="P483">
        <v>6.7754345632004247</v>
      </c>
      <c r="Q483">
        <v>6.7874371206713207</v>
      </c>
      <c r="R483">
        <v>6.7353198564910182</v>
      </c>
      <c r="S483">
        <v>6.715610508572099</v>
      </c>
      <c r="T483">
        <v>6.8078430317564713</v>
      </c>
      <c r="U483">
        <v>6.7136458057618613</v>
      </c>
      <c r="V483">
        <v>6.5679843577973793</v>
      </c>
      <c r="W483">
        <v>6.4333739742359182</v>
      </c>
      <c r="X483">
        <v>6.4032331786187155</v>
      </c>
      <c r="Y483">
        <v>6.4256970890475262</v>
      </c>
      <c r="Z483">
        <v>6.4082254267591692</v>
      </c>
      <c r="AA483">
        <v>6.3646574840885339</v>
      </c>
      <c r="AB483">
        <v>6.2674731793583289</v>
      </c>
      <c r="AC483">
        <v>6.2499733059467451</v>
      </c>
      <c r="AD483">
        <v>6.4502545316270083</v>
      </c>
      <c r="AE483">
        <v>6.4088811962022314</v>
      </c>
      <c r="AF483">
        <v>6.4639843173137406</v>
      </c>
      <c r="AG483">
        <v>6.4603274119179179</v>
      </c>
      <c r="AH483">
        <v>6.4636358369988054</v>
      </c>
      <c r="AI483">
        <v>6.5388635647579303</v>
      </c>
      <c r="AJ483">
        <v>6.3299779348664718</v>
      </c>
      <c r="AK483">
        <v>6.703478973234521</v>
      </c>
      <c r="AL483">
        <v>6.6665063288433553</v>
      </c>
      <c r="AM483">
        <v>6.7152028413462483</v>
      </c>
      <c r="AN483">
        <v>6.6253815077558693</v>
      </c>
      <c r="AO483">
        <v>6.7277687012833916</v>
      </c>
      <c r="AP483">
        <v>6.7802551111706411</v>
      </c>
      <c r="AQ483">
        <v>6.7324793650495298</v>
      </c>
      <c r="AR483">
        <v>6.7862540029756762</v>
      </c>
      <c r="AS483">
        <v>6.8170645532384651</v>
      </c>
      <c r="AT483">
        <v>6.7861072603814909</v>
      </c>
      <c r="AU483">
        <v>6.7951204926345312</v>
      </c>
      <c r="AV483">
        <v>6.8673510714521768</v>
      </c>
      <c r="AW483">
        <v>6.8771245042605438</v>
      </c>
      <c r="AX483">
        <v>6.8968947176566306</v>
      </c>
      <c r="AY483">
        <v>6.9057217815828915</v>
      </c>
      <c r="AZ483">
        <v>6.9154435687508071</v>
      </c>
      <c r="BA483">
        <v>6.8711750014441879</v>
      </c>
      <c r="BB483">
        <v>6.9607312065063587</v>
      </c>
      <c r="BC483">
        <v>6.9780095737598229</v>
      </c>
      <c r="BD483">
        <v>6.2499733059467451</v>
      </c>
      <c r="BE483">
        <v>6.9780095737598229</v>
      </c>
    </row>
    <row r="484" spans="1:59" x14ac:dyDescent="0.2">
      <c r="A484" s="13" t="s">
        <v>194</v>
      </c>
      <c r="B484">
        <v>16</v>
      </c>
      <c r="C484">
        <v>2</v>
      </c>
      <c r="E484">
        <v>2</v>
      </c>
      <c r="F484" t="s">
        <v>392</v>
      </c>
      <c r="G484">
        <v>4.852655625845169</v>
      </c>
      <c r="H484">
        <v>4.8642159671402503</v>
      </c>
      <c r="I484">
        <v>4.8790535732157698</v>
      </c>
      <c r="J484">
        <v>4.9953801372856201</v>
      </c>
      <c r="K484">
        <v>4.9077787528254504</v>
      </c>
      <c r="L484">
        <v>4.9491870710845998</v>
      </c>
      <c r="M484">
        <v>5.0148734737360794</v>
      </c>
      <c r="N484">
        <v>4.9943339639912008</v>
      </c>
      <c r="O484">
        <v>5.0503749423147761</v>
      </c>
      <c r="P484">
        <v>5.0345685410007652</v>
      </c>
      <c r="Q484">
        <v>5.0719305239592396</v>
      </c>
      <c r="R484">
        <v>5.0631734313135448</v>
      </c>
      <c r="S484">
        <v>5.0744886157233999</v>
      </c>
      <c r="T484">
        <v>5.176972877743796</v>
      </c>
      <c r="U484">
        <v>5.1197077212276083</v>
      </c>
      <c r="V484">
        <v>5.0106881362270475</v>
      </c>
      <c r="W484">
        <v>4.9220640502556536</v>
      </c>
      <c r="X484">
        <v>4.9256121584487413</v>
      </c>
      <c r="Y484">
        <v>4.9426871366308029</v>
      </c>
      <c r="Z484">
        <v>4.9528488984809345</v>
      </c>
      <c r="AA484">
        <v>4.9371989410118822</v>
      </c>
      <c r="AB484">
        <v>4.8984822395469969</v>
      </c>
      <c r="AC484">
        <v>4.9277896069909106</v>
      </c>
      <c r="AD484">
        <v>5.0748099563816123</v>
      </c>
      <c r="AE484">
        <v>5.084836697089953</v>
      </c>
      <c r="AF484">
        <v>5.1699087311837975</v>
      </c>
      <c r="AG484">
        <v>5.1863472973267335</v>
      </c>
      <c r="AH484">
        <v>5.2296691528913302</v>
      </c>
      <c r="AI484">
        <v>5.3005874216346003</v>
      </c>
      <c r="AJ484">
        <v>5.1793233762031541</v>
      </c>
      <c r="AK484">
        <v>5.5128060485930508</v>
      </c>
      <c r="AL484">
        <v>5.4968620523828031</v>
      </c>
      <c r="AM484">
        <v>5.5775335190407311</v>
      </c>
      <c r="AN484">
        <v>5.5235669077953924</v>
      </c>
      <c r="AO484">
        <v>5.6130730360695136</v>
      </c>
      <c r="AP484">
        <v>5.6789976711562868</v>
      </c>
      <c r="AQ484">
        <v>5.6663254755779668</v>
      </c>
      <c r="AR484">
        <v>5.7093778854896042</v>
      </c>
      <c r="AS484">
        <v>5.7740686374206271</v>
      </c>
      <c r="AT484">
        <v>5.7373233548964899</v>
      </c>
      <c r="AU484">
        <v>5.7704404976101697</v>
      </c>
      <c r="AV484">
        <v>5.8329988608906884</v>
      </c>
      <c r="AW484">
        <v>5.8406198693235369</v>
      </c>
      <c r="AX484">
        <v>5.855285102584876</v>
      </c>
      <c r="AY484">
        <v>5.8876707582569363</v>
      </c>
      <c r="AZ484">
        <v>5.9109921114885333</v>
      </c>
      <c r="BA484">
        <v>5.9444304630421421</v>
      </c>
      <c r="BB484">
        <v>6.0122594642156733</v>
      </c>
      <c r="BC484">
        <v>6.0627270851720194</v>
      </c>
      <c r="BF484">
        <v>4.852655625845169</v>
      </c>
      <c r="BG484">
        <v>6.0627270851720194</v>
      </c>
    </row>
    <row r="485" spans="1:59" x14ac:dyDescent="0.2">
      <c r="A485" s="13" t="s">
        <v>195</v>
      </c>
      <c r="B485">
        <v>17</v>
      </c>
      <c r="C485">
        <v>1</v>
      </c>
      <c r="E485">
        <v>1</v>
      </c>
      <c r="F485" t="s">
        <v>393</v>
      </c>
      <c r="G485">
        <v>6.0580362806345516</v>
      </c>
      <c r="H485">
        <v>6.0569156567867664</v>
      </c>
      <c r="I485">
        <v>5.9859425857991972</v>
      </c>
      <c r="J485">
        <v>6.0119399442614716</v>
      </c>
      <c r="K485">
        <v>5.9780747707484316</v>
      </c>
      <c r="L485">
        <v>6.0355866424871953</v>
      </c>
      <c r="M485">
        <v>6.0549544592808298</v>
      </c>
      <c r="N485">
        <v>6.0613744420346585</v>
      </c>
      <c r="O485">
        <v>6.0315847467925279</v>
      </c>
      <c r="P485">
        <v>6.0542748502828641</v>
      </c>
      <c r="Q485">
        <v>6.07924219065481</v>
      </c>
      <c r="R485">
        <v>6.0347634511273673</v>
      </c>
      <c r="S485">
        <v>6.0472306739377464</v>
      </c>
      <c r="T485">
        <v>6.0532386453478271</v>
      </c>
      <c r="U485">
        <v>6.0639237464158295</v>
      </c>
      <c r="V485">
        <v>6.0870687167828397</v>
      </c>
      <c r="W485">
        <v>6.0754342105092949</v>
      </c>
      <c r="X485">
        <v>6.0554125225842714</v>
      </c>
      <c r="Y485">
        <v>6.0595658087050364</v>
      </c>
      <c r="Z485">
        <v>6.0461504725860875</v>
      </c>
      <c r="AA485">
        <v>6.0424853651635706</v>
      </c>
      <c r="AB485">
        <v>6.0383498343271667</v>
      </c>
      <c r="AC485">
        <v>6.0294603405761729</v>
      </c>
      <c r="AD485">
        <v>6.0540144413052346</v>
      </c>
      <c r="AE485">
        <v>6.0416141675671486</v>
      </c>
      <c r="AF485">
        <v>6.0157971634439473</v>
      </c>
      <c r="AG485">
        <v>6.0149978950185989</v>
      </c>
      <c r="AH485">
        <v>6.029374299737948</v>
      </c>
      <c r="AI485">
        <v>6.0575475701252737</v>
      </c>
      <c r="AJ485">
        <v>6.0717760602637858</v>
      </c>
      <c r="AK485">
        <v>6.0735078410310699</v>
      </c>
      <c r="AL485">
        <v>6.0890749034028753</v>
      </c>
      <c r="AM485">
        <v>6.0577424108211897</v>
      </c>
      <c r="AN485">
        <v>6.0766855438656391</v>
      </c>
      <c r="AO485">
        <v>6.0384845491370429</v>
      </c>
      <c r="AP485">
        <v>6.0592486595294508</v>
      </c>
      <c r="AQ485">
        <v>6.0809402093338027</v>
      </c>
      <c r="AR485">
        <v>6.0499279809310131</v>
      </c>
      <c r="AS485">
        <v>6.0811755350882457</v>
      </c>
      <c r="AT485">
        <v>6.1108019296966027</v>
      </c>
      <c r="AU485">
        <v>6.0985717507035915</v>
      </c>
      <c r="AV485">
        <v>6.1391973985493786</v>
      </c>
      <c r="AW485">
        <v>6.1752338310875041</v>
      </c>
      <c r="AX485">
        <v>6.2099189904493812</v>
      </c>
      <c r="AY485">
        <v>6.2283921847838668</v>
      </c>
      <c r="AZ485">
        <v>6.2241464013687242</v>
      </c>
      <c r="BA485">
        <v>6.2420408391039484</v>
      </c>
      <c r="BB485">
        <v>6.3108780693489646</v>
      </c>
      <c r="BC485">
        <v>6.2290852438202968</v>
      </c>
      <c r="BD485">
        <v>5.9780747707484316</v>
      </c>
      <c r="BE485">
        <v>6.3108780693489646</v>
      </c>
    </row>
    <row r="486" spans="1:59" x14ac:dyDescent="0.2">
      <c r="A486" s="13" t="s">
        <v>194</v>
      </c>
      <c r="B486">
        <v>17</v>
      </c>
      <c r="C486">
        <v>2</v>
      </c>
      <c r="E486">
        <v>2</v>
      </c>
      <c r="F486" t="s">
        <v>393</v>
      </c>
      <c r="G486">
        <v>3.9441502004976017</v>
      </c>
      <c r="H486">
        <v>3.9587583713960335</v>
      </c>
      <c r="I486">
        <v>3.9056715971279798</v>
      </c>
      <c r="J486">
        <v>3.9477841869425658</v>
      </c>
      <c r="K486">
        <v>3.933391275389821</v>
      </c>
      <c r="L486">
        <v>4.0072520482170386</v>
      </c>
      <c r="M486">
        <v>4.0437209854455256</v>
      </c>
      <c r="N486">
        <v>4.068252708262257</v>
      </c>
      <c r="O486">
        <v>4.0560850826751009</v>
      </c>
      <c r="P486">
        <v>4.0881516086808256</v>
      </c>
      <c r="Q486">
        <v>4.1186252627207889</v>
      </c>
      <c r="R486">
        <v>4.078423128510055</v>
      </c>
      <c r="S486">
        <v>4.0907627209582822</v>
      </c>
      <c r="T486">
        <v>4.0998568140146352</v>
      </c>
      <c r="U486">
        <v>4.1191487571528356</v>
      </c>
      <c r="V486">
        <v>4.1556640148533388</v>
      </c>
      <c r="W486">
        <v>4.1642551807259389</v>
      </c>
      <c r="X486">
        <v>4.1675653595454962</v>
      </c>
      <c r="Y486">
        <v>4.1940931168861475</v>
      </c>
      <c r="Z486">
        <v>4.2021473548105588</v>
      </c>
      <c r="AA486">
        <v>4.2073335500731908</v>
      </c>
      <c r="AB486">
        <v>4.217468955616229</v>
      </c>
      <c r="AC486">
        <v>4.225048962542103</v>
      </c>
      <c r="AD486">
        <v>4.2642538624302908</v>
      </c>
      <c r="AE486">
        <v>4.2702203769589042</v>
      </c>
      <c r="AF486">
        <v>4.2658415112597714</v>
      </c>
      <c r="AG486">
        <v>4.2843580677734465</v>
      </c>
      <c r="AH486">
        <v>4.3167958373395798</v>
      </c>
      <c r="AI486">
        <v>4.3709859627270227</v>
      </c>
      <c r="AJ486">
        <v>4.4113828996120894</v>
      </c>
      <c r="AK486">
        <v>4.4634154152734506</v>
      </c>
      <c r="AL486">
        <v>4.5265291277933253</v>
      </c>
      <c r="AM486">
        <v>4.5463005111815056</v>
      </c>
      <c r="AN486">
        <v>4.6098172902133534</v>
      </c>
      <c r="AO486">
        <v>4.6066112902284573</v>
      </c>
      <c r="AP486">
        <v>4.6457401247448553</v>
      </c>
      <c r="AQ486">
        <v>4.6789769202654687</v>
      </c>
      <c r="AR486">
        <v>4.6528066327206981</v>
      </c>
      <c r="AS486">
        <v>4.6855692295686033</v>
      </c>
      <c r="AT486">
        <v>4.7217301040037523</v>
      </c>
      <c r="AU486">
        <v>4.7268487373070753</v>
      </c>
      <c r="AV486">
        <v>4.7684421407761555</v>
      </c>
      <c r="AW486">
        <v>4.8069661055846415</v>
      </c>
      <c r="AX486">
        <v>4.8462250533117635</v>
      </c>
      <c r="AY486">
        <v>4.8663539347448364</v>
      </c>
      <c r="AZ486">
        <v>4.8834283733342696</v>
      </c>
      <c r="BA486">
        <v>4.9084451847793389</v>
      </c>
      <c r="BB486">
        <v>4.9786006474241686</v>
      </c>
      <c r="BC486">
        <v>4.9159201706648163</v>
      </c>
      <c r="BF486">
        <v>3.9056715971279798</v>
      </c>
      <c r="BG486">
        <v>4.9786006474241686</v>
      </c>
    </row>
    <row r="487" spans="1:59" x14ac:dyDescent="0.2">
      <c r="A487" s="13" t="s">
        <v>195</v>
      </c>
      <c r="B487">
        <v>18</v>
      </c>
      <c r="C487">
        <v>1</v>
      </c>
      <c r="E487">
        <v>1</v>
      </c>
      <c r="F487" t="s">
        <v>438</v>
      </c>
      <c r="G487">
        <v>6.7988107312670394</v>
      </c>
      <c r="H487">
        <v>6.8133707991271297</v>
      </c>
      <c r="I487">
        <v>6.8822993662902068</v>
      </c>
      <c r="J487">
        <v>6.9699565234299525</v>
      </c>
      <c r="K487">
        <v>6.9062453150956209</v>
      </c>
      <c r="L487">
        <v>6.9813147111631162</v>
      </c>
      <c r="M487">
        <v>6.8944367989313022</v>
      </c>
      <c r="N487">
        <v>7.0055613660912579</v>
      </c>
      <c r="O487">
        <v>6.9835963641778127</v>
      </c>
      <c r="P487">
        <v>7.0132846321529216</v>
      </c>
      <c r="Q487">
        <v>7.0341407010718138</v>
      </c>
      <c r="R487">
        <v>7.0112095382772006</v>
      </c>
      <c r="S487">
        <v>7.0689227152127394</v>
      </c>
      <c r="T487">
        <v>7.0881552590796018</v>
      </c>
      <c r="U487">
        <v>7.1902108792607224</v>
      </c>
      <c r="V487">
        <v>7.1672236492778776</v>
      </c>
      <c r="W487">
        <v>7.1527026753284488</v>
      </c>
      <c r="X487">
        <v>7.1422186830643044</v>
      </c>
      <c r="Y487">
        <v>7.2041020050381448</v>
      </c>
      <c r="Z487">
        <v>7.2213669612035556</v>
      </c>
      <c r="AA487">
        <v>7.2643778770532412</v>
      </c>
      <c r="AB487">
        <v>7.182036501464121</v>
      </c>
      <c r="AC487">
        <v>7.1485859022999678</v>
      </c>
      <c r="AD487">
        <v>7.1816344124723273</v>
      </c>
      <c r="AE487">
        <v>7.2212631635615736</v>
      </c>
      <c r="AF487">
        <v>7.2266065787355567</v>
      </c>
      <c r="AG487">
        <v>7.2377698224341565</v>
      </c>
      <c r="AH487">
        <v>7.2569292268553234</v>
      </c>
      <c r="AI487">
        <v>7.2529241361858547</v>
      </c>
      <c r="AJ487">
        <v>7.2945624208752857</v>
      </c>
      <c r="AK487">
        <v>7.2613833105648942</v>
      </c>
      <c r="AL487">
        <v>7.2909345633962284</v>
      </c>
      <c r="AM487">
        <v>7.2659168673172765</v>
      </c>
      <c r="AN487">
        <v>7.2913409455765885</v>
      </c>
      <c r="AO487">
        <v>7.3663950810400216</v>
      </c>
      <c r="AP487">
        <v>7.4080685403223905</v>
      </c>
      <c r="AQ487">
        <v>7.4472998555946406</v>
      </c>
      <c r="AR487">
        <v>7.4736245537078343</v>
      </c>
      <c r="AS487">
        <v>7.4900377689976905</v>
      </c>
      <c r="AT487">
        <v>7.5613820545067201</v>
      </c>
      <c r="AU487">
        <v>7.5004987952001043</v>
      </c>
      <c r="AV487">
        <v>7.5204868663224831</v>
      </c>
      <c r="AW487">
        <v>7.5189464175503238</v>
      </c>
      <c r="AX487">
        <v>7.5441769863158958</v>
      </c>
      <c r="AY487">
        <v>7.6034537476914981</v>
      </c>
      <c r="AZ487">
        <v>7.6285950957048003</v>
      </c>
      <c r="BA487">
        <v>7.636329397406854</v>
      </c>
      <c r="BB487">
        <v>7.6880344782217627</v>
      </c>
      <c r="BC487">
        <v>7.6592160591429739</v>
      </c>
      <c r="BD487">
        <v>6.7988107312670394</v>
      </c>
      <c r="BE487">
        <v>7.6880344782217627</v>
      </c>
    </row>
    <row r="488" spans="1:59" x14ac:dyDescent="0.2">
      <c r="A488" s="13" t="s">
        <v>194</v>
      </c>
      <c r="B488">
        <v>18</v>
      </c>
      <c r="C488">
        <v>2</v>
      </c>
      <c r="E488">
        <v>2</v>
      </c>
      <c r="F488" t="s">
        <v>438</v>
      </c>
      <c r="G488">
        <v>4.2935433558325888</v>
      </c>
      <c r="H488">
        <v>4.3111676115415385</v>
      </c>
      <c r="I488">
        <v>4.3965222987925143</v>
      </c>
      <c r="J488">
        <v>4.5002352123971354</v>
      </c>
      <c r="K488">
        <v>4.4581739503974882</v>
      </c>
      <c r="L488">
        <v>4.5591787948213955</v>
      </c>
      <c r="M488">
        <v>4.4937318040712855</v>
      </c>
      <c r="N488">
        <v>4.6302081527877457</v>
      </c>
      <c r="O488">
        <v>4.6313770103074008</v>
      </c>
      <c r="P488">
        <v>4.6907621588962369</v>
      </c>
      <c r="Q488">
        <v>4.7311970593991264</v>
      </c>
      <c r="R488">
        <v>4.7264134925982768</v>
      </c>
      <c r="S488">
        <v>4.7972148963653334</v>
      </c>
      <c r="T488">
        <v>4.8250152892363518</v>
      </c>
      <c r="U488">
        <v>4.9316349979778984</v>
      </c>
      <c r="V488">
        <v>4.9269947645853849</v>
      </c>
      <c r="W488">
        <v>4.9247173364919652</v>
      </c>
      <c r="X488">
        <v>4.9288893915766625</v>
      </c>
      <c r="Y488">
        <v>5.0109846485403313</v>
      </c>
      <c r="Z488">
        <v>5.0769408762446808</v>
      </c>
      <c r="AA488">
        <v>5.1458900025320622</v>
      </c>
      <c r="AB488">
        <v>5.0856128345988569</v>
      </c>
      <c r="AC488">
        <v>5.0779715074291296</v>
      </c>
      <c r="AD488">
        <v>5.130333437822129</v>
      </c>
      <c r="AE488">
        <v>5.1927333934061215</v>
      </c>
      <c r="AF488">
        <v>5.2102979265866516</v>
      </c>
      <c r="AG488">
        <v>5.2376262796755801</v>
      </c>
      <c r="AH488">
        <v>5.2570318187310701</v>
      </c>
      <c r="AI488">
        <v>5.2893369370554773</v>
      </c>
      <c r="AJ488">
        <v>5.3215599422730202</v>
      </c>
      <c r="AK488">
        <v>5.3217495930467154</v>
      </c>
      <c r="AL488">
        <v>5.3684869090111649</v>
      </c>
      <c r="AM488">
        <v>5.3616446280335506</v>
      </c>
      <c r="AN488">
        <v>5.3811128299169511</v>
      </c>
      <c r="AO488">
        <v>5.4383994017903614</v>
      </c>
      <c r="AP488">
        <v>5.5071660220069347</v>
      </c>
      <c r="AQ488">
        <v>5.5705371178972181</v>
      </c>
      <c r="AR488">
        <v>5.6066373515751255</v>
      </c>
      <c r="AS488">
        <v>5.6170760799122608</v>
      </c>
      <c r="AT488">
        <v>5.6817422715993855</v>
      </c>
      <c r="AU488">
        <v>5.6505807974423243</v>
      </c>
      <c r="AV488">
        <v>5.6542396580753174</v>
      </c>
      <c r="AW488">
        <v>5.6469064921970977</v>
      </c>
      <c r="AX488">
        <v>5.6398912985131169</v>
      </c>
      <c r="AY488">
        <v>5.6595442499537141</v>
      </c>
      <c r="AZ488">
        <v>5.6600361055693398</v>
      </c>
      <c r="BA488">
        <v>5.6545314786254179</v>
      </c>
      <c r="BB488">
        <v>5.7270959271001152</v>
      </c>
      <c r="BC488">
        <v>5.7117012467128196</v>
      </c>
      <c r="BF488">
        <v>4.2935433558325888</v>
      </c>
      <c r="BG488">
        <v>5.7270959271001152</v>
      </c>
    </row>
    <row r="489" spans="1:59" x14ac:dyDescent="0.2">
      <c r="A489" s="13" t="s">
        <v>195</v>
      </c>
      <c r="B489">
        <v>19</v>
      </c>
      <c r="C489">
        <v>1</v>
      </c>
      <c r="E489">
        <v>1</v>
      </c>
      <c r="F489" t="s">
        <v>395</v>
      </c>
      <c r="G489">
        <v>6.1116987697368979</v>
      </c>
      <c r="H489">
        <v>6.1259526107146129</v>
      </c>
      <c r="I489">
        <v>6.1031949194282085</v>
      </c>
      <c r="J489">
        <v>6.1069713458179145</v>
      </c>
      <c r="K489">
        <v>6.1104988950614958</v>
      </c>
      <c r="L489">
        <v>6.0927482131187851</v>
      </c>
      <c r="M489">
        <v>6.0969585210450976</v>
      </c>
      <c r="N489">
        <v>6.1367214485055017</v>
      </c>
      <c r="O489">
        <v>6.1449435123558453</v>
      </c>
      <c r="P489">
        <v>6.1378373701901383</v>
      </c>
      <c r="Q489">
        <v>6.1291146446894844</v>
      </c>
      <c r="R489">
        <v>6.1485888073751109</v>
      </c>
      <c r="S489">
        <v>6.1624788430734556</v>
      </c>
      <c r="T489">
        <v>6.1470758096163758</v>
      </c>
      <c r="U489">
        <v>6.1321607569379939</v>
      </c>
      <c r="V489">
        <v>6.180818379494859</v>
      </c>
      <c r="W489">
        <v>6.245127616002514</v>
      </c>
      <c r="X489">
        <v>6.2203043678700451</v>
      </c>
      <c r="Y489">
        <v>6.2297405672168615</v>
      </c>
      <c r="Z489">
        <v>6.1604357958872145</v>
      </c>
      <c r="AA489">
        <v>6.1302407652831965</v>
      </c>
      <c r="AB489">
        <v>6.2088718397204259</v>
      </c>
      <c r="AC489">
        <v>6.2075080382287382</v>
      </c>
      <c r="AD489">
        <v>6.0839649825183093</v>
      </c>
      <c r="AE489">
        <v>6.1703746598791165</v>
      </c>
      <c r="AF489">
        <v>6.2314663716127781</v>
      </c>
      <c r="AG489">
        <v>6.200698868509952</v>
      </c>
      <c r="AH489">
        <v>6.249353330461461</v>
      </c>
      <c r="AI489">
        <v>6.2692413057134173</v>
      </c>
      <c r="AJ489">
        <v>6.2124822104476953</v>
      </c>
      <c r="AK489">
        <v>6.2008061266189056</v>
      </c>
      <c r="AL489">
        <v>6.2095275379139361</v>
      </c>
      <c r="AM489">
        <v>6.1391386119438156</v>
      </c>
      <c r="AN489">
        <v>6.1203801142170082</v>
      </c>
      <c r="AO489">
        <v>6.1054057852056554</v>
      </c>
      <c r="AP489">
        <v>6.0222870119600369</v>
      </c>
      <c r="AQ489">
        <v>6.0161062536190801</v>
      </c>
      <c r="AR489">
        <v>6.0498528011886101</v>
      </c>
      <c r="AS489">
        <v>6.0968976922081888</v>
      </c>
      <c r="AT489">
        <v>5.9961026079735342</v>
      </c>
      <c r="AU489">
        <v>6.0775385334285046</v>
      </c>
      <c r="AV489">
        <v>6.1011365310676799</v>
      </c>
      <c r="AW489">
        <v>6.0992168002626954</v>
      </c>
      <c r="AX489">
        <v>6.0943761694106628</v>
      </c>
      <c r="AY489">
        <v>6.1048774921189981</v>
      </c>
      <c r="AZ489">
        <v>6.1938775460203379</v>
      </c>
      <c r="BA489">
        <v>6.231811776261428</v>
      </c>
      <c r="BB489">
        <v>6.1384491662243308</v>
      </c>
      <c r="BC489">
        <v>6.1498713308214281</v>
      </c>
      <c r="BD489">
        <v>5.9961026079735342</v>
      </c>
      <c r="BE489">
        <v>6.2692413057134173</v>
      </c>
    </row>
    <row r="490" spans="1:59" x14ac:dyDescent="0.2">
      <c r="A490" s="13" t="s">
        <v>194</v>
      </c>
      <c r="B490">
        <v>19</v>
      </c>
      <c r="C490">
        <v>2</v>
      </c>
      <c r="E490">
        <v>2</v>
      </c>
      <c r="F490" t="s">
        <v>395</v>
      </c>
      <c r="G490">
        <v>4.121128795402945</v>
      </c>
      <c r="H490">
        <v>4.1502081829181527</v>
      </c>
      <c r="I490">
        <v>4.1475121742407275</v>
      </c>
      <c r="J490">
        <v>4.174601505913075</v>
      </c>
      <c r="K490">
        <v>4.1946857746816972</v>
      </c>
      <c r="L490">
        <v>4.2078014136637227</v>
      </c>
      <c r="M490">
        <v>4.2306191460873501</v>
      </c>
      <c r="N490">
        <v>4.2894512255740267</v>
      </c>
      <c r="O490">
        <v>4.3223696122698092</v>
      </c>
      <c r="P490">
        <v>4.3445087511672424</v>
      </c>
      <c r="Q490">
        <v>4.3674937025362466</v>
      </c>
      <c r="R490">
        <v>4.4097459611480785</v>
      </c>
      <c r="S490">
        <v>4.4454344794840734</v>
      </c>
      <c r="T490">
        <v>4.4589740577146868</v>
      </c>
      <c r="U490">
        <v>4.4697839116459708</v>
      </c>
      <c r="V490">
        <v>4.5423426256919814</v>
      </c>
      <c r="W490">
        <v>4.6342964810601499</v>
      </c>
      <c r="X490">
        <v>4.6412250537579869</v>
      </c>
      <c r="Y490">
        <v>4.6901172755781397</v>
      </c>
      <c r="Z490">
        <v>4.6626984904898263</v>
      </c>
      <c r="AA490">
        <v>4.6761553507164288</v>
      </c>
      <c r="AB490">
        <v>4.7847253510772454</v>
      </c>
      <c r="AC490">
        <v>4.8136775944953278</v>
      </c>
      <c r="AD490">
        <v>4.7411462344691619</v>
      </c>
      <c r="AE490">
        <v>4.8316234040718919</v>
      </c>
      <c r="AF490">
        <v>4.9267821754097945</v>
      </c>
      <c r="AG490">
        <v>4.9294505791358123</v>
      </c>
      <c r="AH490">
        <v>5.0021987296782999</v>
      </c>
      <c r="AI490">
        <v>5.0459846141513696</v>
      </c>
      <c r="AJ490">
        <v>5.0342249088156299</v>
      </c>
      <c r="AK490">
        <v>5.0551009386845775</v>
      </c>
      <c r="AL490">
        <v>5.0939480442277825</v>
      </c>
      <c r="AM490">
        <v>5.0683980462441545</v>
      </c>
      <c r="AN490">
        <v>5.0746813155700892</v>
      </c>
      <c r="AO490">
        <v>5.0941698537631419</v>
      </c>
      <c r="AP490">
        <v>5.0621685475690024</v>
      </c>
      <c r="AQ490">
        <v>5.0789255122430079</v>
      </c>
      <c r="AR490">
        <v>5.1431175820654023</v>
      </c>
      <c r="AS490">
        <v>5.2032339970817834</v>
      </c>
      <c r="AT490">
        <v>5.1322877681702046</v>
      </c>
      <c r="AU490">
        <v>5.223840422257136</v>
      </c>
      <c r="AV490">
        <v>5.2705633455326444</v>
      </c>
      <c r="AW490">
        <v>5.2882870078038362</v>
      </c>
      <c r="AX490">
        <v>5.3213456694697463</v>
      </c>
      <c r="AY490">
        <v>5.3344215997047204</v>
      </c>
      <c r="AZ490">
        <v>5.4292540901732655</v>
      </c>
      <c r="BA490">
        <v>5.5063809295231545</v>
      </c>
      <c r="BB490">
        <v>5.4365262067084474</v>
      </c>
      <c r="BC490">
        <v>5.4397213819007142</v>
      </c>
      <c r="BF490">
        <v>4.121128795402945</v>
      </c>
      <c r="BG490">
        <v>5.5063809295231545</v>
      </c>
    </row>
    <row r="491" spans="1:59" x14ac:dyDescent="0.2">
      <c r="A491" s="13" t="s">
        <v>195</v>
      </c>
      <c r="B491">
        <v>20</v>
      </c>
      <c r="C491">
        <v>1</v>
      </c>
      <c r="E491">
        <v>1</v>
      </c>
      <c r="F491" t="s">
        <v>396</v>
      </c>
      <c r="G491">
        <v>6.0754984575273445</v>
      </c>
      <c r="H491">
        <v>6.092792765934786</v>
      </c>
      <c r="I491">
        <v>6.0867023941628942</v>
      </c>
      <c r="J491">
        <v>5.9987873962572271</v>
      </c>
      <c r="K491">
        <v>6.0467321925952309</v>
      </c>
      <c r="L491">
        <v>6.0958863341516603</v>
      </c>
      <c r="M491">
        <v>6.1306523204965977</v>
      </c>
      <c r="N491">
        <v>6.1377877637086176</v>
      </c>
      <c r="O491">
        <v>6.2042623415916527</v>
      </c>
      <c r="P491">
        <v>6.1773383101676584</v>
      </c>
      <c r="Q491">
        <v>6.1706501971395546</v>
      </c>
      <c r="R491">
        <v>6.0097132218703306</v>
      </c>
      <c r="S491">
        <v>6.1485055132438484</v>
      </c>
      <c r="T491">
        <v>6.3044325043171296</v>
      </c>
      <c r="U491">
        <v>6.1251336095588576</v>
      </c>
      <c r="V491">
        <v>5.9476634613720769</v>
      </c>
      <c r="W491">
        <v>6.1756193012407401</v>
      </c>
      <c r="X491">
        <v>6.1549166988053159</v>
      </c>
      <c r="Y491">
        <v>6.1133927769818408</v>
      </c>
      <c r="Z491">
        <v>6.1119670147241871</v>
      </c>
      <c r="AA491">
        <v>6.1379343760060863</v>
      </c>
      <c r="AB491">
        <v>6.1096901931312768</v>
      </c>
      <c r="AC491">
        <v>6.0822276578670094</v>
      </c>
      <c r="AD491">
        <v>6.0925416482991279</v>
      </c>
      <c r="AE491">
        <v>6.0277964763553724</v>
      </c>
      <c r="AF491">
        <v>5.9945668727726478</v>
      </c>
      <c r="AG491">
        <v>6.0122470862905102</v>
      </c>
      <c r="AH491">
        <v>6.0987094930078731</v>
      </c>
      <c r="AI491">
        <v>6.0523752965074777</v>
      </c>
      <c r="AJ491">
        <v>6.0448399746766004</v>
      </c>
      <c r="AK491">
        <v>5.763751143677716</v>
      </c>
      <c r="AL491">
        <v>5.8731838148056328</v>
      </c>
      <c r="AM491">
        <v>5.9640391703704001</v>
      </c>
      <c r="AN491">
        <v>6.0173106067100068</v>
      </c>
      <c r="AO491">
        <v>5.8491547187691788</v>
      </c>
      <c r="AP491">
        <v>5.9875238659839312</v>
      </c>
      <c r="AQ491">
        <v>5.981065316715692</v>
      </c>
      <c r="AR491">
        <v>5.8422011185615368</v>
      </c>
      <c r="AS491">
        <v>5.9592206023982026</v>
      </c>
      <c r="AT491">
        <v>5.9139223026231456</v>
      </c>
      <c r="AU491">
        <v>6.0160668213812949</v>
      </c>
      <c r="AV491">
        <v>5.8575364752500825</v>
      </c>
      <c r="AW491">
        <v>5.7855446939953694</v>
      </c>
      <c r="AX491">
        <v>5.8332983251353214</v>
      </c>
      <c r="AY491">
        <v>5.8933682768704543</v>
      </c>
      <c r="AZ491">
        <v>5.7275390086203259</v>
      </c>
      <c r="BA491">
        <v>5.8949659863886614</v>
      </c>
      <c r="BB491">
        <v>5.8663335265430749</v>
      </c>
      <c r="BC491">
        <v>5.8176483833577395</v>
      </c>
      <c r="BD491">
        <v>5.7275390086203259</v>
      </c>
      <c r="BE491">
        <v>6.3044325043171296</v>
      </c>
    </row>
    <row r="492" spans="1:59" x14ac:dyDescent="0.2">
      <c r="A492" s="13" t="s">
        <v>194</v>
      </c>
      <c r="B492">
        <v>20</v>
      </c>
      <c r="C492">
        <v>2</v>
      </c>
      <c r="E492">
        <v>2</v>
      </c>
      <c r="F492" t="s">
        <v>396</v>
      </c>
      <c r="G492">
        <v>3.5762833426653686</v>
      </c>
      <c r="H492">
        <v>3.5996427569334264</v>
      </c>
      <c r="I492">
        <v>3.5939279876950074</v>
      </c>
      <c r="J492">
        <v>3.5105668559521188</v>
      </c>
      <c r="K492">
        <v>3.5591236554825016</v>
      </c>
      <c r="L492">
        <v>3.6164109422877662</v>
      </c>
      <c r="M492">
        <v>3.6517947343505615</v>
      </c>
      <c r="N492">
        <v>3.6774837921419832</v>
      </c>
      <c r="O492">
        <v>3.7712254296154821</v>
      </c>
      <c r="P492">
        <v>3.7737849483434722</v>
      </c>
      <c r="Q492">
        <v>3.7943496815615525</v>
      </c>
      <c r="R492">
        <v>3.6644428428894353</v>
      </c>
      <c r="S492">
        <v>3.8216558530762739</v>
      </c>
      <c r="T492">
        <v>3.9699659165882535</v>
      </c>
      <c r="U492">
        <v>3.8285746878681297</v>
      </c>
      <c r="V492">
        <v>3.6800553679673724</v>
      </c>
      <c r="W492">
        <v>3.9401753015825984</v>
      </c>
      <c r="X492">
        <v>3.9144231714039579</v>
      </c>
      <c r="Y492">
        <v>3.8893443492319122</v>
      </c>
      <c r="Z492">
        <v>3.9027279252349394</v>
      </c>
      <c r="AA492">
        <v>3.9513816519799931</v>
      </c>
      <c r="AB492">
        <v>3.9501674829790692</v>
      </c>
      <c r="AC492">
        <v>3.9493987993207571</v>
      </c>
      <c r="AD492">
        <v>3.9749895459096192</v>
      </c>
      <c r="AE492">
        <v>3.9236725216937218</v>
      </c>
      <c r="AF492">
        <v>3.9222218807131153</v>
      </c>
      <c r="AG492">
        <v>3.9377894348125904</v>
      </c>
      <c r="AH492">
        <v>4.0195373841735309</v>
      </c>
      <c r="AI492">
        <v>4.0258682423200618</v>
      </c>
      <c r="AJ492">
        <v>4.0293546209546705</v>
      </c>
      <c r="AK492">
        <v>3.8000029169047038</v>
      </c>
      <c r="AL492">
        <v>3.923586528007966</v>
      </c>
      <c r="AM492">
        <v>4.0259132334445917</v>
      </c>
      <c r="AN492">
        <v>4.0370007725947143</v>
      </c>
      <c r="AO492">
        <v>3.9626701269777787</v>
      </c>
      <c r="AP492">
        <v>4.063964431048011</v>
      </c>
      <c r="AQ492">
        <v>4.0776928473412859</v>
      </c>
      <c r="AR492">
        <v>3.993671981426739</v>
      </c>
      <c r="AS492">
        <v>4.0971227848143492</v>
      </c>
      <c r="AT492">
        <v>4.0521427757237296</v>
      </c>
      <c r="AU492">
        <v>4.1414306189805945</v>
      </c>
      <c r="AV492">
        <v>4.0127904340460274</v>
      </c>
      <c r="AW492">
        <v>3.9482201461929258</v>
      </c>
      <c r="AX492">
        <v>4.0084464329861129</v>
      </c>
      <c r="AY492">
        <v>4.080296454771382</v>
      </c>
      <c r="AZ492">
        <v>3.8794317685390305</v>
      </c>
      <c r="BA492">
        <v>4.0742353069512456</v>
      </c>
      <c r="BB492">
        <v>4.0427434256717776</v>
      </c>
      <c r="BC492">
        <v>4.0052523935153541</v>
      </c>
      <c r="BF492">
        <v>3.5105668559521188</v>
      </c>
      <c r="BG492">
        <v>4.1414306189805945</v>
      </c>
    </row>
    <row r="493" spans="1:59" x14ac:dyDescent="0.2">
      <c r="A493" s="13" t="s">
        <v>195</v>
      </c>
      <c r="B493">
        <v>21</v>
      </c>
      <c r="C493">
        <v>1</v>
      </c>
      <c r="E493">
        <v>1</v>
      </c>
      <c r="F493" t="s">
        <v>397</v>
      </c>
      <c r="G493">
        <v>6.1862664500038456</v>
      </c>
      <c r="H493">
        <v>6.204262848632176</v>
      </c>
      <c r="I493">
        <v>6.1741464044269172</v>
      </c>
      <c r="J493">
        <v>6.1762679619663992</v>
      </c>
      <c r="K493">
        <v>6.2294322811720644</v>
      </c>
      <c r="L493">
        <v>6.2701877021150132</v>
      </c>
      <c r="M493">
        <v>6.2756694484614712</v>
      </c>
      <c r="N493">
        <v>6.2924422144826817</v>
      </c>
      <c r="O493">
        <v>6.2919620114728732</v>
      </c>
      <c r="P493">
        <v>6.3948003492333765</v>
      </c>
      <c r="Q493">
        <v>6.4086696752489782</v>
      </c>
      <c r="R493">
        <v>6.393085280634426</v>
      </c>
      <c r="S493">
        <v>6.3999228076265045</v>
      </c>
      <c r="T493">
        <v>6.4288328347930426</v>
      </c>
      <c r="U493">
        <v>6.3772756709995182</v>
      </c>
      <c r="V493">
        <v>6.3983399173645008</v>
      </c>
      <c r="W493">
        <v>6.3965645150311703</v>
      </c>
      <c r="X493">
        <v>6.3772653711756506</v>
      </c>
      <c r="Y493">
        <v>6.3632321756122767</v>
      </c>
      <c r="Z493">
        <v>6.3653107627481722</v>
      </c>
      <c r="AA493">
        <v>6.3617456214568389</v>
      </c>
      <c r="AB493">
        <v>6.3419183727275055</v>
      </c>
      <c r="AC493">
        <v>6.3324703092821384</v>
      </c>
      <c r="AD493">
        <v>6.3709035769477644</v>
      </c>
      <c r="AE493">
        <v>6.3844670729396968</v>
      </c>
      <c r="AF493">
        <v>6.3975698443400226</v>
      </c>
      <c r="AG493">
        <v>6.4334580600760995</v>
      </c>
      <c r="AH493">
        <v>6.4678587141449331</v>
      </c>
      <c r="AI493">
        <v>6.4761603622188186</v>
      </c>
      <c r="AJ493">
        <v>6.1137367090696531</v>
      </c>
      <c r="AK493">
        <v>5.9117386060754118</v>
      </c>
      <c r="AL493">
        <v>6.0377432135936751</v>
      </c>
      <c r="AM493">
        <v>6.0748024402697487</v>
      </c>
      <c r="AN493">
        <v>5.882489528719379</v>
      </c>
      <c r="AO493">
        <v>5.8733257852050933</v>
      </c>
      <c r="AP493">
        <v>6.0340863294886766</v>
      </c>
      <c r="AQ493">
        <v>6.2639279236209555</v>
      </c>
      <c r="AR493">
        <v>6.2978200185463056</v>
      </c>
      <c r="AS493">
        <v>6.3162604295382021</v>
      </c>
      <c r="AT493">
        <v>6.3227039146759694</v>
      </c>
      <c r="AU493">
        <v>6.2699702271526574</v>
      </c>
      <c r="AV493">
        <v>6.258007581371535</v>
      </c>
      <c r="AW493">
        <v>6.241738077448411</v>
      </c>
      <c r="AX493">
        <v>6.2789171205967165</v>
      </c>
      <c r="AY493">
        <v>6.2958036857692168</v>
      </c>
      <c r="AZ493">
        <v>6.1614666560627445</v>
      </c>
      <c r="BA493">
        <v>6.2770267001248827</v>
      </c>
      <c r="BB493">
        <v>6.2292575957103686</v>
      </c>
      <c r="BC493">
        <v>6.108003871823338</v>
      </c>
      <c r="BD493">
        <v>5.8733257852050933</v>
      </c>
      <c r="BE493">
        <v>6.4761603622188186</v>
      </c>
    </row>
    <row r="494" spans="1:59" x14ac:dyDescent="0.2">
      <c r="A494" s="13" t="s">
        <v>194</v>
      </c>
      <c r="B494">
        <v>21</v>
      </c>
      <c r="C494">
        <v>2</v>
      </c>
      <c r="E494">
        <v>2</v>
      </c>
      <c r="F494" t="s">
        <v>397</v>
      </c>
      <c r="G494">
        <v>4.3065120652243341</v>
      </c>
      <c r="H494">
        <v>4.3403062997371933</v>
      </c>
      <c r="I494">
        <v>4.3184058528437879</v>
      </c>
      <c r="J494">
        <v>4.3356191026257482</v>
      </c>
      <c r="K494">
        <v>4.4031792567419243</v>
      </c>
      <c r="L494">
        <v>4.5127893346245411</v>
      </c>
      <c r="M494">
        <v>4.5421484591601562</v>
      </c>
      <c r="N494">
        <v>4.5749463885647659</v>
      </c>
      <c r="O494">
        <v>4.5923686067829648</v>
      </c>
      <c r="P494">
        <v>4.7028771167572385</v>
      </c>
      <c r="Q494">
        <v>4.7278386009976474</v>
      </c>
      <c r="R494">
        <v>4.7327881072866687</v>
      </c>
      <c r="S494">
        <v>4.7561987847416551</v>
      </c>
      <c r="T494">
        <v>4.7955357767092153</v>
      </c>
      <c r="U494">
        <v>4.773601295126638</v>
      </c>
      <c r="V494">
        <v>4.8145167488469145</v>
      </c>
      <c r="W494">
        <v>4.830931148794706</v>
      </c>
      <c r="X494">
        <v>4.8312810636177526</v>
      </c>
      <c r="Y494">
        <v>4.8362492153634351</v>
      </c>
      <c r="Z494">
        <v>4.8606840219394698</v>
      </c>
      <c r="AA494">
        <v>4.8754137362525531</v>
      </c>
      <c r="AB494">
        <v>4.880728913862427</v>
      </c>
      <c r="AC494">
        <v>4.8910990642828027</v>
      </c>
      <c r="AD494">
        <v>4.9494288479728494</v>
      </c>
      <c r="AE494">
        <v>4.9656019769821436</v>
      </c>
      <c r="AF494">
        <v>4.9761805962332977</v>
      </c>
      <c r="AG494">
        <v>4.9988660623233852</v>
      </c>
      <c r="AH494">
        <v>5.0151813030805279</v>
      </c>
      <c r="AI494">
        <v>4.9924225184667428</v>
      </c>
      <c r="AJ494">
        <v>4.6795743895655031</v>
      </c>
      <c r="AK494">
        <v>4.495569739907503</v>
      </c>
      <c r="AL494">
        <v>4.5870012891166585</v>
      </c>
      <c r="AM494">
        <v>4.6289589720332875</v>
      </c>
      <c r="AN494">
        <v>4.451794321656692</v>
      </c>
      <c r="AO494">
        <v>4.4616378938297947</v>
      </c>
      <c r="AP494">
        <v>4.6449816604226051</v>
      </c>
      <c r="AQ494">
        <v>4.886379895768183</v>
      </c>
      <c r="AR494">
        <v>4.9621076585353894</v>
      </c>
      <c r="AS494">
        <v>5.0278582023180896</v>
      </c>
      <c r="AT494">
        <v>5.0683599333978462</v>
      </c>
      <c r="AU494">
        <v>5.0492122362576879</v>
      </c>
      <c r="AV494">
        <v>5.0473280492147525</v>
      </c>
      <c r="AW494">
        <v>5.0332863696154071</v>
      </c>
      <c r="AX494">
        <v>5.076706883366203</v>
      </c>
      <c r="AY494">
        <v>5.1028914322842169</v>
      </c>
      <c r="AZ494">
        <v>5.0179411841368609</v>
      </c>
      <c r="BA494">
        <v>5.1398725235625964</v>
      </c>
      <c r="BB494">
        <v>5.1345827084670272</v>
      </c>
      <c r="BC494">
        <v>5.0721998255664937</v>
      </c>
      <c r="BF494">
        <v>4.3065120652243341</v>
      </c>
      <c r="BG494">
        <v>5.1398725235625964</v>
      </c>
    </row>
    <row r="495" spans="1:59" x14ac:dyDescent="0.2">
      <c r="A495" s="13" t="s">
        <v>195</v>
      </c>
      <c r="B495">
        <v>22</v>
      </c>
      <c r="C495">
        <v>1</v>
      </c>
      <c r="E495">
        <v>1</v>
      </c>
      <c r="F495" t="s">
        <v>398</v>
      </c>
      <c r="G495">
        <v>6.5261623989501052</v>
      </c>
      <c r="H495">
        <v>6.5480829853855465</v>
      </c>
      <c r="I495">
        <v>6.5494914719228623</v>
      </c>
      <c r="J495">
        <v>6.5746202625533927</v>
      </c>
      <c r="K495">
        <v>6.5295320576661364</v>
      </c>
      <c r="L495">
        <v>6.5690990334176451</v>
      </c>
      <c r="M495">
        <v>6.5920456987596801</v>
      </c>
      <c r="N495">
        <v>6.5867599853989018</v>
      </c>
      <c r="O495">
        <v>6.6003190937385288</v>
      </c>
      <c r="P495">
        <v>6.5978631890045669</v>
      </c>
      <c r="Q495">
        <v>6.5640410038362935</v>
      </c>
      <c r="R495">
        <v>6.5717885149300681</v>
      </c>
      <c r="S495">
        <v>6.5578812412083511</v>
      </c>
      <c r="T495">
        <v>6.6419009185340991</v>
      </c>
      <c r="U495">
        <v>6.6058733224695985</v>
      </c>
      <c r="V495">
        <v>6.6001498111618435</v>
      </c>
      <c r="W495">
        <v>6.5068190912837309</v>
      </c>
      <c r="X495">
        <v>6.5595410326779353</v>
      </c>
      <c r="Y495">
        <v>6.4959108122759943</v>
      </c>
      <c r="Z495">
        <v>6.5143125737529584</v>
      </c>
      <c r="AA495">
        <v>6.4926183195903935</v>
      </c>
      <c r="AB495">
        <v>6.479761821397954</v>
      </c>
      <c r="AC495">
        <v>6.4952978553284773</v>
      </c>
      <c r="AD495">
        <v>6.5017346840509234</v>
      </c>
      <c r="AE495">
        <v>6.485822690673098</v>
      </c>
      <c r="AF495">
        <v>6.4900724522111464</v>
      </c>
      <c r="AG495">
        <v>6.4531666467868423</v>
      </c>
      <c r="AH495">
        <v>6.4441744146864801</v>
      </c>
      <c r="AI495">
        <v>6.458281604750324</v>
      </c>
      <c r="AJ495">
        <v>6.4400324916613281</v>
      </c>
      <c r="AK495">
        <v>6.4303617026304147</v>
      </c>
      <c r="AL495">
        <v>6.3943143154802984</v>
      </c>
      <c r="AM495">
        <v>6.4042081162322724</v>
      </c>
      <c r="AN495">
        <v>6.3466023563349436</v>
      </c>
      <c r="AO495">
        <v>6.3441350241659613</v>
      </c>
      <c r="AP495">
        <v>6.3345158728174908</v>
      </c>
      <c r="AQ495">
        <v>6.3223698181001202</v>
      </c>
      <c r="AR495">
        <v>6.2881389014024522</v>
      </c>
      <c r="AS495">
        <v>6.2708807122290695</v>
      </c>
      <c r="AT495">
        <v>6.2203888021241136</v>
      </c>
      <c r="AU495">
        <v>6.2063463095983016</v>
      </c>
      <c r="AV495">
        <v>6.1495831731572981</v>
      </c>
      <c r="AW495">
        <v>6.1435761076468225</v>
      </c>
      <c r="AX495">
        <v>6.1269392161275524</v>
      </c>
      <c r="AY495">
        <v>6.1932088696005243</v>
      </c>
      <c r="AZ495">
        <v>6.1758746469757781</v>
      </c>
      <c r="BA495">
        <v>6.1259106590384933</v>
      </c>
      <c r="BB495">
        <v>6.1853594071018856</v>
      </c>
      <c r="BC495">
        <v>6.163881883017682</v>
      </c>
      <c r="BD495">
        <v>6.1259106590384933</v>
      </c>
      <c r="BE495">
        <v>6.6419009185340991</v>
      </c>
    </row>
    <row r="496" spans="1:59" x14ac:dyDescent="0.2">
      <c r="A496" s="13" t="s">
        <v>194</v>
      </c>
      <c r="B496">
        <v>22</v>
      </c>
      <c r="C496">
        <v>2</v>
      </c>
      <c r="E496">
        <v>2</v>
      </c>
      <c r="F496" t="s">
        <v>398</v>
      </c>
      <c r="G496">
        <v>3.7327422960391297</v>
      </c>
      <c r="H496">
        <v>3.7731662479673269</v>
      </c>
      <c r="I496">
        <v>3.7953848890062045</v>
      </c>
      <c r="J496">
        <v>3.8398299317491191</v>
      </c>
      <c r="K496">
        <v>3.8155963996009414</v>
      </c>
      <c r="L496">
        <v>3.8729478197208356</v>
      </c>
      <c r="M496">
        <v>3.9161169570471834</v>
      </c>
      <c r="N496">
        <v>3.9313868961318508</v>
      </c>
      <c r="O496">
        <v>3.9662844452243191</v>
      </c>
      <c r="P496">
        <v>3.9859684349355087</v>
      </c>
      <c r="Q496">
        <v>3.9723793269915988</v>
      </c>
      <c r="R496">
        <v>4.0002564573734389</v>
      </c>
      <c r="S496">
        <v>4.0068264008567027</v>
      </c>
      <c r="T496">
        <v>4.1107383740794798</v>
      </c>
      <c r="U496">
        <v>4.0953032161160339</v>
      </c>
      <c r="V496">
        <v>4.1102297558964986</v>
      </c>
      <c r="W496">
        <v>4.0368153290451776</v>
      </c>
      <c r="X496">
        <v>4.1108453130960196</v>
      </c>
      <c r="Y496">
        <v>4.0691145141521012</v>
      </c>
      <c r="Z496">
        <v>4.1080831991914115</v>
      </c>
      <c r="AA496">
        <v>4.1092606794629898</v>
      </c>
      <c r="AB496">
        <v>4.1171122380859702</v>
      </c>
      <c r="AC496">
        <v>4.152236388166699</v>
      </c>
      <c r="AD496">
        <v>4.1798881809784305</v>
      </c>
      <c r="AE496">
        <v>4.184830483253779</v>
      </c>
      <c r="AF496">
        <v>4.2108652708072212</v>
      </c>
      <c r="AG496">
        <v>4.2025659837656031</v>
      </c>
      <c r="AH496">
        <v>4.2163974525598924</v>
      </c>
      <c r="AI496">
        <v>4.2533830703363051</v>
      </c>
      <c r="AJ496">
        <v>4.2590735411788989</v>
      </c>
      <c r="AK496">
        <v>4.2752721203449857</v>
      </c>
      <c r="AL496">
        <v>4.2657967566800084</v>
      </c>
      <c r="AM496">
        <v>4.2974031457256254</v>
      </c>
      <c r="AN496">
        <v>4.2708647974519689</v>
      </c>
      <c r="AO496">
        <v>4.2933753303123341</v>
      </c>
      <c r="AP496">
        <v>4.3064183436011989</v>
      </c>
      <c r="AQ496">
        <v>4.2950009946779835</v>
      </c>
      <c r="AR496">
        <v>4.2590974701055497</v>
      </c>
      <c r="AS496">
        <v>4.2428390580672604</v>
      </c>
      <c r="AT496">
        <v>4.1929780502810141</v>
      </c>
      <c r="AU496">
        <v>4.1974598164141774</v>
      </c>
      <c r="AV496">
        <v>4.1679557501922444</v>
      </c>
      <c r="AW496">
        <v>4.1870062490689408</v>
      </c>
      <c r="AX496">
        <v>4.2281976532417191</v>
      </c>
      <c r="AY496">
        <v>4.3414238320069396</v>
      </c>
      <c r="AZ496">
        <v>4.3495454308376909</v>
      </c>
      <c r="BA496">
        <v>4.3154829956346132</v>
      </c>
      <c r="BB496">
        <v>4.4044368863814638</v>
      </c>
      <c r="BC496">
        <v>4.411239889131509</v>
      </c>
      <c r="BF496">
        <v>3.7327422960391297</v>
      </c>
      <c r="BG496">
        <v>4.411239889131509</v>
      </c>
    </row>
    <row r="497" spans="1:59" x14ac:dyDescent="0.2">
      <c r="A497" s="13" t="s">
        <v>195</v>
      </c>
      <c r="B497">
        <v>23</v>
      </c>
      <c r="C497">
        <v>1</v>
      </c>
      <c r="E497">
        <v>1</v>
      </c>
      <c r="F497" t="s">
        <v>399</v>
      </c>
      <c r="G497">
        <v>5.5571803244356692</v>
      </c>
      <c r="H497">
        <v>5.610397369609772</v>
      </c>
      <c r="I497">
        <v>5.5680909065122126</v>
      </c>
      <c r="J497">
        <v>5.6060083072393256</v>
      </c>
      <c r="K497">
        <v>5.6506224128838882</v>
      </c>
      <c r="L497">
        <v>5.6462121024761895</v>
      </c>
      <c r="M497">
        <v>5.7628523455676968</v>
      </c>
      <c r="N497">
        <v>5.6950443731863665</v>
      </c>
      <c r="O497">
        <v>5.7062444666177479</v>
      </c>
      <c r="P497">
        <v>5.6638184644310927</v>
      </c>
      <c r="Q497">
        <v>5.8042659471607827</v>
      </c>
      <c r="R497">
        <v>5.8348231491570495</v>
      </c>
      <c r="S497">
        <v>5.8659570477242093</v>
      </c>
      <c r="T497">
        <v>5.8433430891276599</v>
      </c>
      <c r="U497">
        <v>5.811417749124641</v>
      </c>
      <c r="V497">
        <v>5.850318812336976</v>
      </c>
      <c r="W497">
        <v>5.9179096893715721</v>
      </c>
      <c r="X497">
        <v>5.9089934968542881</v>
      </c>
      <c r="Y497">
        <v>5.8765255428349787</v>
      </c>
      <c r="Z497">
        <v>5.8408201602186898</v>
      </c>
      <c r="AA497">
        <v>5.8628194712157384</v>
      </c>
      <c r="AB497">
        <v>5.8939318049010314</v>
      </c>
      <c r="AC497">
        <v>5.8183134144719428</v>
      </c>
      <c r="AD497">
        <v>5.849756752011638</v>
      </c>
      <c r="AE497">
        <v>5.8429927102731449</v>
      </c>
      <c r="AF497">
        <v>5.8481383388690125</v>
      </c>
      <c r="AG497">
        <v>5.8165941471277014</v>
      </c>
      <c r="AH497">
        <v>5.7981786024540316</v>
      </c>
      <c r="AI497">
        <v>5.7449642933551432</v>
      </c>
      <c r="AJ497">
        <v>5.7186258657071027</v>
      </c>
      <c r="AK497">
        <v>5.7790703805610164</v>
      </c>
      <c r="AL497">
        <v>5.5777937211382982</v>
      </c>
      <c r="AM497">
        <v>5.8177469609924346</v>
      </c>
      <c r="AN497">
        <v>5.6123227155957904</v>
      </c>
      <c r="AO497">
        <v>5.7968092493245811</v>
      </c>
      <c r="AP497">
        <v>5.9300723849571897</v>
      </c>
      <c r="AQ497">
        <v>5.8875798403460236</v>
      </c>
      <c r="AR497">
        <v>5.9775667379516131</v>
      </c>
      <c r="AS497">
        <v>6.0704391232085388</v>
      </c>
      <c r="AT497">
        <v>6.2029276564837241</v>
      </c>
      <c r="AU497">
        <v>6.2513700287754226</v>
      </c>
      <c r="AV497">
        <v>6.0099416544457123</v>
      </c>
      <c r="AW497">
        <v>6.1217496719407372</v>
      </c>
      <c r="AX497">
        <v>6.137613048148558</v>
      </c>
      <c r="AY497">
        <v>5.9757164858643614</v>
      </c>
      <c r="AZ497">
        <v>6.2606932296970328</v>
      </c>
      <c r="BA497">
        <v>6.3615513105476342</v>
      </c>
      <c r="BB497">
        <v>6.3444664646318509</v>
      </c>
      <c r="BC497">
        <v>6.3118250352149445</v>
      </c>
      <c r="BD497">
        <v>5.5571803244356692</v>
      </c>
      <c r="BE497">
        <v>6.3615513105476342</v>
      </c>
    </row>
    <row r="498" spans="1:59" x14ac:dyDescent="0.2">
      <c r="A498" s="13" t="s">
        <v>194</v>
      </c>
      <c r="B498">
        <v>23</v>
      </c>
      <c r="C498">
        <v>2</v>
      </c>
      <c r="E498">
        <v>2</v>
      </c>
      <c r="F498" t="s">
        <v>399</v>
      </c>
      <c r="G498">
        <v>4.8875631324209241</v>
      </c>
      <c r="H498">
        <v>4.9438992604449981</v>
      </c>
      <c r="I498">
        <v>4.903229310738622</v>
      </c>
      <c r="J498">
        <v>4.9639903604591007</v>
      </c>
      <c r="K498">
        <v>4.949616770576502</v>
      </c>
      <c r="L498">
        <v>4.9577140447494923</v>
      </c>
      <c r="M498">
        <v>5.1280536024481407</v>
      </c>
      <c r="N498">
        <v>5.0294609163885031</v>
      </c>
      <c r="O498">
        <v>5.0541372284329471</v>
      </c>
      <c r="P498">
        <v>5.0466415233332356</v>
      </c>
      <c r="Q498">
        <v>5.170985802181634</v>
      </c>
      <c r="R498">
        <v>5.2043257455188545</v>
      </c>
      <c r="S498">
        <v>5.2374680589223059</v>
      </c>
      <c r="T498">
        <v>5.2441537023895286</v>
      </c>
      <c r="U498">
        <v>5.2682241941998385</v>
      </c>
      <c r="V498">
        <v>5.3218017445307071</v>
      </c>
      <c r="W498">
        <v>5.4065012374932691</v>
      </c>
      <c r="X498">
        <v>5.4045707409176629</v>
      </c>
      <c r="Y498">
        <v>5.3930488321823651</v>
      </c>
      <c r="Z498">
        <v>5.428566209815191</v>
      </c>
      <c r="AA498">
        <v>5.4431467524951778</v>
      </c>
      <c r="AB498">
        <v>5.4688954441468027</v>
      </c>
      <c r="AC498">
        <v>5.4411974916783006</v>
      </c>
      <c r="AD498">
        <v>5.4667489206980004</v>
      </c>
      <c r="AE498">
        <v>5.4692184036650433</v>
      </c>
      <c r="AF498">
        <v>5.4739745460293623</v>
      </c>
      <c r="AG498">
        <v>5.4624720595113283</v>
      </c>
      <c r="AH498">
        <v>5.5049805617085186</v>
      </c>
      <c r="AI498">
        <v>5.4991294534664226</v>
      </c>
      <c r="AJ498">
        <v>5.5005936077124851</v>
      </c>
      <c r="AK498">
        <v>5.5593287921307013</v>
      </c>
      <c r="AL498">
        <v>5.3920615585068061</v>
      </c>
      <c r="AM498">
        <v>5.6313089004784844</v>
      </c>
      <c r="AN498">
        <v>5.4794938108911699</v>
      </c>
      <c r="AO498">
        <v>5.6039644104855757</v>
      </c>
      <c r="AP498">
        <v>5.7389229196676235</v>
      </c>
      <c r="AQ498">
        <v>5.7044717196176986</v>
      </c>
      <c r="AR498">
        <v>5.7833314584552031</v>
      </c>
      <c r="AS498">
        <v>5.8692023115181318</v>
      </c>
      <c r="AT498">
        <v>6.0036478573667544</v>
      </c>
      <c r="AU498">
        <v>6.0331585599375552</v>
      </c>
      <c r="AV498">
        <v>5.8281326858353948</v>
      </c>
      <c r="AW498">
        <v>5.8996520757337949</v>
      </c>
      <c r="AX498">
        <v>5.9350495789092763</v>
      </c>
      <c r="AY498">
        <v>5.7742319835120384</v>
      </c>
      <c r="AZ498">
        <v>6.034895527222699</v>
      </c>
      <c r="BA498">
        <v>6.2646380552988248</v>
      </c>
      <c r="BB498">
        <v>6.1809784686925902</v>
      </c>
      <c r="BC498">
        <v>6.1345782169368501</v>
      </c>
      <c r="BF498">
        <v>4.8875631324209241</v>
      </c>
      <c r="BG498">
        <v>6.2646380552988248</v>
      </c>
    </row>
    <row r="499" spans="1:59" x14ac:dyDescent="0.2">
      <c r="A499" s="13" t="s">
        <v>195</v>
      </c>
      <c r="B499">
        <v>24</v>
      </c>
      <c r="C499">
        <v>1</v>
      </c>
      <c r="E499">
        <v>1</v>
      </c>
      <c r="F499" t="s">
        <v>400</v>
      </c>
      <c r="G499">
        <v>6.1911587371124863</v>
      </c>
      <c r="H499">
        <v>6.247848236663871</v>
      </c>
      <c r="I499">
        <v>6.2619874002984801</v>
      </c>
      <c r="J499">
        <v>6.2539958888652274</v>
      </c>
      <c r="K499">
        <v>6.2969653160627672</v>
      </c>
      <c r="L499">
        <v>6.2974584569987675</v>
      </c>
      <c r="M499">
        <v>6.3435707311060829</v>
      </c>
      <c r="N499">
        <v>6.3119790225429986</v>
      </c>
      <c r="O499">
        <v>6.3892897413605869</v>
      </c>
      <c r="P499">
        <v>6.3819458635524615</v>
      </c>
      <c r="Q499">
        <v>6.357063366988605</v>
      </c>
      <c r="R499">
        <v>6.2284702995146848</v>
      </c>
      <c r="S499">
        <v>6.1268857399603158</v>
      </c>
      <c r="T499">
        <v>6.2431337020565065</v>
      </c>
      <c r="U499">
        <v>6.3706480030344634</v>
      </c>
      <c r="V499">
        <v>6.3929392595833345</v>
      </c>
      <c r="W499">
        <v>6.3762272827770436</v>
      </c>
      <c r="X499">
        <v>6.4198845291690603</v>
      </c>
      <c r="Y499">
        <v>6.4289467765961215</v>
      </c>
      <c r="Z499">
        <v>6.4126638645197378</v>
      </c>
      <c r="AA499">
        <v>6.4968321145050218</v>
      </c>
      <c r="AB499">
        <v>6.5290741362634428</v>
      </c>
      <c r="AC499">
        <v>6.5090445364255745</v>
      </c>
      <c r="AD499">
        <v>6.3977861723585612</v>
      </c>
      <c r="AE499">
        <v>6.4592413355122664</v>
      </c>
      <c r="AF499">
        <v>6.5278459292692226</v>
      </c>
      <c r="AG499">
        <v>6.4909828120798103</v>
      </c>
      <c r="AH499">
        <v>6.6428626508272615</v>
      </c>
      <c r="AI499">
        <v>6.6259106370011587</v>
      </c>
      <c r="AJ499">
        <v>6.6266248330258195</v>
      </c>
      <c r="AK499">
        <v>6.7071970330722346</v>
      </c>
      <c r="AL499">
        <v>6.6015764722163919</v>
      </c>
      <c r="AM499">
        <v>6.5886410406610922</v>
      </c>
      <c r="AN499">
        <v>6.6647144887533525</v>
      </c>
      <c r="AO499">
        <v>6.667807973843705</v>
      </c>
      <c r="AP499">
        <v>6.7015794805940887</v>
      </c>
      <c r="AQ499">
        <v>6.7192404594782253</v>
      </c>
      <c r="AR499">
        <v>6.7626057983311485</v>
      </c>
      <c r="AS499">
        <v>6.7859557829644803</v>
      </c>
      <c r="AT499">
        <v>6.6150572807781041</v>
      </c>
      <c r="AU499">
        <v>6.7725045918061388</v>
      </c>
      <c r="AV499">
        <v>6.7061907455646494</v>
      </c>
      <c r="AW499">
        <v>6.855416622367839</v>
      </c>
      <c r="AX499">
        <v>6.7646934662436369</v>
      </c>
      <c r="AY499">
        <v>6.8105588769341416</v>
      </c>
      <c r="AZ499">
        <v>6.7683422111455602</v>
      </c>
      <c r="BA499">
        <v>6.7870625554258792</v>
      </c>
      <c r="BB499">
        <v>6.9050215560700297</v>
      </c>
      <c r="BC499">
        <v>6.981933430003016</v>
      </c>
      <c r="BD499">
        <v>6.1268857399603158</v>
      </c>
      <c r="BE499">
        <v>6.981933430003016</v>
      </c>
    </row>
    <row r="500" spans="1:59" x14ac:dyDescent="0.2">
      <c r="A500" s="13" t="s">
        <v>194</v>
      </c>
      <c r="B500">
        <v>24</v>
      </c>
      <c r="C500">
        <v>2</v>
      </c>
      <c r="E500">
        <v>2</v>
      </c>
      <c r="F500" t="s">
        <v>400</v>
      </c>
      <c r="G500">
        <v>3.0155914424113917</v>
      </c>
      <c r="H500">
        <v>3.0846650561368336</v>
      </c>
      <c r="I500">
        <v>3.1112710955355736</v>
      </c>
      <c r="J500">
        <v>3.1307130091875583</v>
      </c>
      <c r="K500">
        <v>3.1892755866117182</v>
      </c>
      <c r="L500">
        <v>3.2018120523960594</v>
      </c>
      <c r="M500">
        <v>3.2556999170106611</v>
      </c>
      <c r="N500">
        <v>3.2436618987446399</v>
      </c>
      <c r="O500">
        <v>3.3357200015585184</v>
      </c>
      <c r="P500">
        <v>3.3464483288254265</v>
      </c>
      <c r="Q500">
        <v>3.3365326224278902</v>
      </c>
      <c r="R500">
        <v>3.2221605503299311</v>
      </c>
      <c r="S500">
        <v>3.1324249999477729</v>
      </c>
      <c r="T500">
        <v>3.2574896540163514</v>
      </c>
      <c r="U500">
        <v>3.3983129768080822</v>
      </c>
      <c r="V500">
        <v>3.4251998801941803</v>
      </c>
      <c r="W500">
        <v>3.4212864971732024</v>
      </c>
      <c r="X500">
        <v>3.498530613653732</v>
      </c>
      <c r="Y500">
        <v>3.5143259071409672</v>
      </c>
      <c r="Z500">
        <v>3.5090993494549534</v>
      </c>
      <c r="AA500">
        <v>3.6043073152226257</v>
      </c>
      <c r="AB500">
        <v>3.6453529086894534</v>
      </c>
      <c r="AC500">
        <v>3.6345124856651179</v>
      </c>
      <c r="AD500">
        <v>3.5380524939624758</v>
      </c>
      <c r="AE500">
        <v>3.6110394789632032</v>
      </c>
      <c r="AF500">
        <v>3.6892675596805957</v>
      </c>
      <c r="AG500">
        <v>3.6604093978240995</v>
      </c>
      <c r="AH500">
        <v>3.7916628695547132</v>
      </c>
      <c r="AI500">
        <v>3.7880464289057132</v>
      </c>
      <c r="AJ500">
        <v>3.7909768177677412</v>
      </c>
      <c r="AK500">
        <v>3.8933315332061618</v>
      </c>
      <c r="AL500">
        <v>3.7895285884534249</v>
      </c>
      <c r="AM500">
        <v>3.782701399162939</v>
      </c>
      <c r="AN500">
        <v>3.8264447620979181</v>
      </c>
      <c r="AO500">
        <v>3.8564358679692567</v>
      </c>
      <c r="AP500">
        <v>3.9229163534808369</v>
      </c>
      <c r="AQ500">
        <v>3.9310361739484336</v>
      </c>
      <c r="AR500">
        <v>3.9908301817813796</v>
      </c>
      <c r="AS500">
        <v>4.0237416774256722</v>
      </c>
      <c r="AT500">
        <v>3.8628644631144278</v>
      </c>
      <c r="AU500">
        <v>4.0076317731386562</v>
      </c>
      <c r="AV500">
        <v>3.9509562518622796</v>
      </c>
      <c r="AW500">
        <v>4.1184604180758591</v>
      </c>
      <c r="AX500">
        <v>4.0600688139715357</v>
      </c>
      <c r="AY500">
        <v>4.1350818381768821</v>
      </c>
      <c r="AZ500">
        <v>4.1190024119785136</v>
      </c>
      <c r="BA500">
        <v>4.1596281926843632</v>
      </c>
      <c r="BB500">
        <v>4.3047195682026107</v>
      </c>
      <c r="BC500">
        <v>4.3876886752546698</v>
      </c>
      <c r="BF500">
        <v>3.0155914424113917</v>
      </c>
      <c r="BG500">
        <v>4.3876886752546698</v>
      </c>
    </row>
    <row r="501" spans="1:59" x14ac:dyDescent="0.2">
      <c r="A501" s="13" t="s">
        <v>195</v>
      </c>
      <c r="B501">
        <v>25</v>
      </c>
      <c r="C501">
        <v>1</v>
      </c>
      <c r="E501">
        <v>1</v>
      </c>
      <c r="F501" t="s">
        <v>401</v>
      </c>
      <c r="G501">
        <v>6.5010007890003179</v>
      </c>
      <c r="H501">
        <v>6.5072609634360994</v>
      </c>
      <c r="I501">
        <v>6.5245228679859961</v>
      </c>
      <c r="J501">
        <v>6.5441554689191097</v>
      </c>
      <c r="K501">
        <v>6.5622751602668892</v>
      </c>
      <c r="L501">
        <v>6.5636750603098655</v>
      </c>
      <c r="M501">
        <v>6.5718111360460885</v>
      </c>
      <c r="N501">
        <v>6.590637834509371</v>
      </c>
      <c r="O501">
        <v>6.5507290918563195</v>
      </c>
      <c r="P501">
        <v>6.536685407098088</v>
      </c>
      <c r="Q501">
        <v>6.5020452860571147</v>
      </c>
      <c r="R501">
        <v>6.4416178282733458</v>
      </c>
      <c r="S501">
        <v>6.300101546576542</v>
      </c>
      <c r="T501">
        <v>6.2499732022570758</v>
      </c>
      <c r="U501">
        <v>6.2789190548142821</v>
      </c>
      <c r="V501">
        <v>6.3641121255550921</v>
      </c>
      <c r="W501">
        <v>6.4229130762380535</v>
      </c>
      <c r="X501">
        <v>6.4690304944619106</v>
      </c>
      <c r="Y501">
        <v>6.4808162892952721</v>
      </c>
      <c r="Z501">
        <v>6.5265942919491398</v>
      </c>
      <c r="AA501">
        <v>6.5570266565431901</v>
      </c>
      <c r="AB501">
        <v>6.518430052748732</v>
      </c>
      <c r="AC501">
        <v>6.4634643106315952</v>
      </c>
      <c r="AD501">
        <v>6.424608778604135</v>
      </c>
      <c r="AE501">
        <v>6.5101902331586743</v>
      </c>
      <c r="AF501">
        <v>6.5268164471442018</v>
      </c>
      <c r="AG501">
        <v>6.5531116148271789</v>
      </c>
      <c r="AH501">
        <v>6.585227470595985</v>
      </c>
      <c r="AI501">
        <v>6.6416072596295539</v>
      </c>
      <c r="AJ501">
        <v>6.6551178083789102</v>
      </c>
      <c r="AK501">
        <v>6.6467129591526275</v>
      </c>
      <c r="AL501">
        <v>6.5892261092883375</v>
      </c>
      <c r="AM501">
        <v>6.5338258687985737</v>
      </c>
      <c r="AN501">
        <v>6.5355477264087707</v>
      </c>
      <c r="AO501">
        <v>6.5493334183675271</v>
      </c>
      <c r="AP501">
        <v>6.5828124015670166</v>
      </c>
      <c r="AQ501">
        <v>6.5454099814070563</v>
      </c>
      <c r="AR501">
        <v>6.5440186190050005</v>
      </c>
      <c r="AS501">
        <v>6.5350500060574008</v>
      </c>
      <c r="AT501">
        <v>6.5349458590646439</v>
      </c>
      <c r="AU501">
        <v>6.5161905516542129</v>
      </c>
      <c r="AV501">
        <v>6.5354268952600929</v>
      </c>
      <c r="AW501">
        <v>6.5411719618353477</v>
      </c>
      <c r="AX501">
        <v>6.5074975918264686</v>
      </c>
      <c r="AY501">
        <v>6.5183510504576239</v>
      </c>
      <c r="AZ501">
        <v>6.490746048354155</v>
      </c>
      <c r="BA501">
        <v>6.4770214140835316</v>
      </c>
      <c r="BB501">
        <v>6.4754370693275254</v>
      </c>
      <c r="BC501">
        <v>6.4737610243054533</v>
      </c>
      <c r="BD501">
        <v>6.2499732022570758</v>
      </c>
      <c r="BE501">
        <v>6.6551178083789102</v>
      </c>
    </row>
    <row r="502" spans="1:59" x14ac:dyDescent="0.2">
      <c r="A502" s="13" t="s">
        <v>194</v>
      </c>
      <c r="B502">
        <v>25</v>
      </c>
      <c r="C502">
        <v>2</v>
      </c>
      <c r="E502">
        <v>2</v>
      </c>
      <c r="F502" t="s">
        <v>401</v>
      </c>
      <c r="G502">
        <v>1.7925538926853837</v>
      </c>
      <c r="H502">
        <v>1.8128092856674953</v>
      </c>
      <c r="I502">
        <v>1.8411022651805042</v>
      </c>
      <c r="J502">
        <v>1.8720845100846994</v>
      </c>
      <c r="K502">
        <v>1.9022044657780308</v>
      </c>
      <c r="L502">
        <v>1.9182118653396101</v>
      </c>
      <c r="M502">
        <v>1.9372353822862718</v>
      </c>
      <c r="N502">
        <v>1.9692024584170524</v>
      </c>
      <c r="O502">
        <v>1.9412115189736212</v>
      </c>
      <c r="P502">
        <v>1.9404472560560513</v>
      </c>
      <c r="Q502">
        <v>1.9139672645853554</v>
      </c>
      <c r="R502">
        <v>1.863557485633534</v>
      </c>
      <c r="S502">
        <v>1.7305335016000483</v>
      </c>
      <c r="T502">
        <v>1.6875755296893118</v>
      </c>
      <c r="U502">
        <v>1.7234727519349726</v>
      </c>
      <c r="V502">
        <v>1.815555460833729</v>
      </c>
      <c r="W502">
        <v>1.880422259166874</v>
      </c>
      <c r="X502">
        <v>1.9311775426143056</v>
      </c>
      <c r="Y502">
        <v>1.9489532068404607</v>
      </c>
      <c r="Z502">
        <v>2.0006133898480769</v>
      </c>
      <c r="AA502">
        <v>2.0349341072530707</v>
      </c>
      <c r="AB502">
        <v>2.0034401483177704</v>
      </c>
      <c r="AC502">
        <v>1.9540494841707803</v>
      </c>
      <c r="AD502">
        <v>1.9197346606873613</v>
      </c>
      <c r="AE502">
        <v>2.0058773688545406</v>
      </c>
      <c r="AF502">
        <v>2.0221571264665066</v>
      </c>
      <c r="AG502">
        <v>2.0491962223039848</v>
      </c>
      <c r="AH502">
        <v>2.0799263713470948</v>
      </c>
      <c r="AI502">
        <v>2.1340544036969917</v>
      </c>
      <c r="AJ502">
        <v>2.1478401289349871</v>
      </c>
      <c r="AK502">
        <v>2.1650944962866316</v>
      </c>
      <c r="AL502">
        <v>2.1348067175438898</v>
      </c>
      <c r="AM502">
        <v>2.1033429139673587</v>
      </c>
      <c r="AN502">
        <v>2.1265199808033874</v>
      </c>
      <c r="AO502">
        <v>2.1672207238888328</v>
      </c>
      <c r="AP502">
        <v>2.2286167856517882</v>
      </c>
      <c r="AQ502">
        <v>2.219950769997737</v>
      </c>
      <c r="AR502">
        <v>2.2462551424852255</v>
      </c>
      <c r="AS502">
        <v>2.2655628483417778</v>
      </c>
      <c r="AT502">
        <v>2.2944606822789129</v>
      </c>
      <c r="AU502">
        <v>2.3033798601243105</v>
      </c>
      <c r="AV502">
        <v>2.3519392481177612</v>
      </c>
      <c r="AW502">
        <v>2.3844893067157495</v>
      </c>
      <c r="AX502">
        <v>2.3807123171621973</v>
      </c>
      <c r="AY502">
        <v>2.4183266379888111</v>
      </c>
      <c r="AZ502">
        <v>2.4165426276910167</v>
      </c>
      <c r="BA502">
        <v>2.4258991180475515</v>
      </c>
      <c r="BB502">
        <v>2.4502084692992838</v>
      </c>
      <c r="BC502">
        <v>2.474999911545662</v>
      </c>
      <c r="BF502">
        <v>1.6875755296893118</v>
      </c>
      <c r="BG502">
        <v>2.474999911545662</v>
      </c>
    </row>
    <row r="503" spans="1:59" x14ac:dyDescent="0.2">
      <c r="A503" s="13" t="s">
        <v>195</v>
      </c>
      <c r="B503">
        <v>26</v>
      </c>
      <c r="C503">
        <v>1</v>
      </c>
      <c r="E503">
        <v>1</v>
      </c>
      <c r="F503" t="s">
        <v>402</v>
      </c>
      <c r="G503">
        <v>7.6859141644689117</v>
      </c>
      <c r="H503">
        <v>7.6327480867526551</v>
      </c>
      <c r="I503">
        <v>7.8093944180760282</v>
      </c>
      <c r="J503">
        <v>7.5489726912465844</v>
      </c>
      <c r="K503">
        <v>7.8209125352166744</v>
      </c>
      <c r="L503">
        <v>7.6399849419880939</v>
      </c>
      <c r="M503">
        <v>7.7973076105980335</v>
      </c>
      <c r="N503">
        <v>7.6933775011428924</v>
      </c>
      <c r="O503">
        <v>7.7852114296561004</v>
      </c>
      <c r="P503">
        <v>7.6647818608916438</v>
      </c>
      <c r="Q503">
        <v>7.6946154397370385</v>
      </c>
      <c r="R503">
        <v>7.8479634871094639</v>
      </c>
      <c r="S503">
        <v>7.8292651402028008</v>
      </c>
      <c r="T503">
        <v>7.7901340755544428</v>
      </c>
      <c r="U503">
        <v>7.4982562198650946</v>
      </c>
      <c r="V503">
        <v>7.8437749099444183</v>
      </c>
      <c r="W503">
        <v>7.7838978277356778</v>
      </c>
      <c r="X503">
        <v>7.7923960902717271</v>
      </c>
      <c r="Y503">
        <v>7.8017717716422794</v>
      </c>
      <c r="Z503">
        <v>7.5249443153366657</v>
      </c>
      <c r="AA503">
        <v>7.6685233465175164</v>
      </c>
      <c r="AB503">
        <v>7.8758556667516508</v>
      </c>
      <c r="AC503">
        <v>7.7319027260358881</v>
      </c>
      <c r="AD503">
        <v>7.7296206568694252</v>
      </c>
      <c r="AE503">
        <v>7.8439096384705636</v>
      </c>
      <c r="AF503">
        <v>7.9257463530983392</v>
      </c>
      <c r="AG503">
        <v>7.9834321312513632</v>
      </c>
      <c r="AH503">
        <v>7.9220452126906915</v>
      </c>
      <c r="AI503">
        <v>7.9515506369773084</v>
      </c>
      <c r="AJ503">
        <v>8.0626680827360726</v>
      </c>
      <c r="AK503">
        <v>8.0693173273745202</v>
      </c>
      <c r="AL503">
        <v>8.1287446391503444</v>
      </c>
      <c r="AM503">
        <v>8.1002270642727314</v>
      </c>
      <c r="AN503">
        <v>8.0367328894492935</v>
      </c>
      <c r="AO503">
        <v>8.1639285747635491</v>
      </c>
      <c r="AP503">
        <v>8.181070305529655</v>
      </c>
      <c r="AQ503">
        <v>8.2858456244615528</v>
      </c>
      <c r="AR503">
        <v>8.2744629125747391</v>
      </c>
      <c r="AS503">
        <v>8.0418503338248968</v>
      </c>
      <c r="AT503">
        <v>8.2705738464109775</v>
      </c>
      <c r="AU503">
        <v>8.4154997788348478</v>
      </c>
      <c r="AV503">
        <v>8.2721529169549441</v>
      </c>
      <c r="AW503">
        <v>8.3620223192385392</v>
      </c>
      <c r="AX503">
        <v>8.4771855973247678</v>
      </c>
      <c r="AY503">
        <v>8.4417444607074685</v>
      </c>
      <c r="AZ503">
        <v>8.4518484194198482</v>
      </c>
      <c r="BA503">
        <v>8.4159416228803874</v>
      </c>
      <c r="BB503">
        <v>8.4997078770752186</v>
      </c>
      <c r="BC503">
        <v>8.5418623890983358</v>
      </c>
      <c r="BD503">
        <v>7.4982562198650946</v>
      </c>
      <c r="BE503">
        <v>8.5418623890983358</v>
      </c>
    </row>
    <row r="504" spans="1:59" x14ac:dyDescent="0.2">
      <c r="A504" s="13" t="s">
        <v>194</v>
      </c>
      <c r="B504">
        <v>26</v>
      </c>
      <c r="C504">
        <v>2</v>
      </c>
      <c r="E504">
        <v>2</v>
      </c>
      <c r="F504" t="s">
        <v>402</v>
      </c>
      <c r="G504">
        <v>7.541323721970941</v>
      </c>
      <c r="H504">
        <v>7.4587614818642667</v>
      </c>
      <c r="I504">
        <v>7.6863180995197595</v>
      </c>
      <c r="J504">
        <v>7.4290627624054197</v>
      </c>
      <c r="K504">
        <v>7.7076064904720898</v>
      </c>
      <c r="L504">
        <v>7.5297282535987717</v>
      </c>
      <c r="M504">
        <v>7.7130052821219195</v>
      </c>
      <c r="N504">
        <v>7.629054812118925</v>
      </c>
      <c r="O504">
        <v>7.7373462778963713</v>
      </c>
      <c r="P504">
        <v>7.6086423574374935</v>
      </c>
      <c r="Q504">
        <v>7.647300583331968</v>
      </c>
      <c r="R504">
        <v>7.8040597907414568</v>
      </c>
      <c r="S504">
        <v>7.7926044099274128</v>
      </c>
      <c r="T504">
        <v>7.7661389931095943</v>
      </c>
      <c r="U504">
        <v>7.4732868975948987</v>
      </c>
      <c r="V504">
        <v>7.8170132198597688</v>
      </c>
      <c r="W504">
        <v>7.7598205746357856</v>
      </c>
      <c r="X504">
        <v>7.7842487182537523</v>
      </c>
      <c r="Y504">
        <v>7.8315611004530314</v>
      </c>
      <c r="Z504">
        <v>7.5609031541909326</v>
      </c>
      <c r="AA504">
        <v>7.6985036517203689</v>
      </c>
      <c r="AB504">
        <v>7.8739091089169833</v>
      </c>
      <c r="AC504">
        <v>7.7078226518132027</v>
      </c>
      <c r="AD504">
        <v>7.6799819914953318</v>
      </c>
      <c r="AE504">
        <v>7.7735858012597312</v>
      </c>
      <c r="AF504">
        <v>7.8417460591798207</v>
      </c>
      <c r="AG504">
        <v>7.880403401862738</v>
      </c>
      <c r="AH504">
        <v>7.8044315035385434</v>
      </c>
      <c r="AI504">
        <v>7.7995928359426996</v>
      </c>
      <c r="AJ504">
        <v>7.8352563198767173</v>
      </c>
      <c r="AK504">
        <v>7.8487263644772387</v>
      </c>
      <c r="AL504">
        <v>7.8959933363951533</v>
      </c>
      <c r="AM504">
        <v>7.8780786024905218</v>
      </c>
      <c r="AN504">
        <v>7.8088880776312548</v>
      </c>
      <c r="AO504">
        <v>7.8935585380553945</v>
      </c>
      <c r="AP504">
        <v>7.9138085511057019</v>
      </c>
      <c r="AQ504">
        <v>7.9788958271066619</v>
      </c>
      <c r="AR504">
        <v>7.9375072763264374</v>
      </c>
      <c r="AS504">
        <v>7.725968087960565</v>
      </c>
      <c r="AT504">
        <v>7.9233994456061883</v>
      </c>
      <c r="AU504">
        <v>8.0429689484272231</v>
      </c>
      <c r="AV504">
        <v>7.9331555265486093</v>
      </c>
      <c r="AW504">
        <v>7.9941058803056606</v>
      </c>
      <c r="AX504">
        <v>8.0360316468080963</v>
      </c>
      <c r="AY504">
        <v>8.0058030543515528</v>
      </c>
      <c r="AZ504">
        <v>8.0184559482170492</v>
      </c>
      <c r="BA504">
        <v>7.9864652202824704</v>
      </c>
      <c r="BB504">
        <v>8.0774434938186843</v>
      </c>
      <c r="BC504">
        <v>8.1059456735343431</v>
      </c>
      <c r="BF504">
        <v>7.4290627624054197</v>
      </c>
      <c r="BG504">
        <v>8.1059456735343431</v>
      </c>
    </row>
    <row r="505" spans="1:59" x14ac:dyDescent="0.2">
      <c r="A505" s="13" t="s">
        <v>195</v>
      </c>
      <c r="B505">
        <v>27</v>
      </c>
      <c r="C505">
        <v>1</v>
      </c>
      <c r="E505">
        <v>1</v>
      </c>
      <c r="F505" t="s">
        <v>403</v>
      </c>
      <c r="G505">
        <v>5.6282156919595172</v>
      </c>
      <c r="H505">
        <v>5.6434207021053364</v>
      </c>
      <c r="I505">
        <v>5.6412315546062182</v>
      </c>
      <c r="J505">
        <v>5.6770850565112143</v>
      </c>
      <c r="K505">
        <v>5.6319973417377618</v>
      </c>
      <c r="L505">
        <v>5.6340717361028263</v>
      </c>
      <c r="M505">
        <v>5.6603342892733401</v>
      </c>
      <c r="N505">
        <v>5.7334489536342756</v>
      </c>
      <c r="O505">
        <v>5.7150635714749258</v>
      </c>
      <c r="P505">
        <v>5.7434902758329258</v>
      </c>
      <c r="Q505">
        <v>5.7585200824556093</v>
      </c>
      <c r="R505">
        <v>5.775294754380452</v>
      </c>
      <c r="S505">
        <v>5.7971513628534828</v>
      </c>
      <c r="T505">
        <v>5.7444026904402925</v>
      </c>
      <c r="U505">
        <v>5.6461095354238973</v>
      </c>
      <c r="V505">
        <v>5.563468729482473</v>
      </c>
      <c r="W505">
        <v>5.5147106784585631</v>
      </c>
      <c r="X505">
        <v>5.4721710933592913</v>
      </c>
      <c r="Y505">
        <v>5.4485361778755212</v>
      </c>
      <c r="Z505">
        <v>5.463703444959509</v>
      </c>
      <c r="AA505">
        <v>5.4544985668705177</v>
      </c>
      <c r="AB505">
        <v>5.397637315002072</v>
      </c>
      <c r="AC505">
        <v>5.3224366257875362</v>
      </c>
      <c r="AD505">
        <v>5.2884302091868465</v>
      </c>
      <c r="AE505">
        <v>5.278552502721233</v>
      </c>
      <c r="AF505">
        <v>5.3069251514051841</v>
      </c>
      <c r="AG505">
        <v>5.308602616050532</v>
      </c>
      <c r="AH505">
        <v>5.3274023912459043</v>
      </c>
      <c r="AI505">
        <v>5.3638872352647393</v>
      </c>
      <c r="AJ505">
        <v>5.4070357437446921</v>
      </c>
      <c r="AK505">
        <v>5.2717764847522925</v>
      </c>
      <c r="AL505">
        <v>5.1082523402987317</v>
      </c>
      <c r="AM505">
        <v>5.1829051644528175</v>
      </c>
      <c r="AN505">
        <v>5.127338088832933</v>
      </c>
      <c r="AO505">
        <v>5.3969860989615732</v>
      </c>
      <c r="AP505">
        <v>5.4731508973050955</v>
      </c>
      <c r="AQ505">
        <v>5.5160118066499599</v>
      </c>
      <c r="AR505">
        <v>5.5546643564979075</v>
      </c>
      <c r="AS505">
        <v>5.5410662033909661</v>
      </c>
      <c r="AT505">
        <v>5.4425287983710335</v>
      </c>
      <c r="AU505">
        <v>5.4886294735469425</v>
      </c>
      <c r="AV505">
        <v>5.4758319501667954</v>
      </c>
      <c r="AW505">
        <v>5.4933335413758835</v>
      </c>
      <c r="AX505">
        <v>5.5104287993920957</v>
      </c>
      <c r="AY505">
        <v>5.5338279529445895</v>
      </c>
      <c r="AZ505">
        <v>5.5453932172770024</v>
      </c>
      <c r="BA505">
        <v>5.4556993780081484</v>
      </c>
      <c r="BB505">
        <v>5.4808972762760213</v>
      </c>
      <c r="BC505">
        <v>5.4599798367051191</v>
      </c>
      <c r="BD505">
        <v>5.1082523402987317</v>
      </c>
      <c r="BE505">
        <v>5.7971513628534828</v>
      </c>
    </row>
    <row r="506" spans="1:59" x14ac:dyDescent="0.2">
      <c r="A506" s="13" t="s">
        <v>194</v>
      </c>
      <c r="B506">
        <v>27</v>
      </c>
      <c r="C506">
        <v>2</v>
      </c>
      <c r="E506">
        <v>2</v>
      </c>
      <c r="F506" t="s">
        <v>403</v>
      </c>
      <c r="G506">
        <v>3.0397096482864745</v>
      </c>
      <c r="H506">
        <v>3.0716933329643954</v>
      </c>
      <c r="I506">
        <v>3.0846233713872198</v>
      </c>
      <c r="J506">
        <v>3.1353556308997304</v>
      </c>
      <c r="K506">
        <v>3.1049800031539272</v>
      </c>
      <c r="L506">
        <v>3.1229915160732622</v>
      </c>
      <c r="M506">
        <v>3.1632818334715038</v>
      </c>
      <c r="N506">
        <v>3.2516275644431807</v>
      </c>
      <c r="O506">
        <v>3.250613319002889</v>
      </c>
      <c r="P506">
        <v>3.2984750200425643</v>
      </c>
      <c r="Q506">
        <v>3.3295115740428622</v>
      </c>
      <c r="R506">
        <v>3.3632134534287719</v>
      </c>
      <c r="S506">
        <v>3.397731642959561</v>
      </c>
      <c r="T506">
        <v>3.3666096225914153</v>
      </c>
      <c r="U506">
        <v>3.2940601978249138</v>
      </c>
      <c r="V506">
        <v>3.2370938053519382</v>
      </c>
      <c r="W506">
        <v>3.2154113335752585</v>
      </c>
      <c r="X506">
        <v>3.1972683713625738</v>
      </c>
      <c r="Y506">
        <v>3.1949334940933847</v>
      </c>
      <c r="Z506">
        <v>3.2280561061191539</v>
      </c>
      <c r="AA506">
        <v>3.2372734188418897</v>
      </c>
      <c r="AB506">
        <v>3.1970069781497958</v>
      </c>
      <c r="AC506">
        <v>3.1390726569136271</v>
      </c>
      <c r="AD506">
        <v>3.1142705849632488</v>
      </c>
      <c r="AE506">
        <v>3.1055888757065087</v>
      </c>
      <c r="AF506">
        <v>3.122888469073807</v>
      </c>
      <c r="AG506">
        <v>3.1106980408354721</v>
      </c>
      <c r="AH506">
        <v>3.1130912817775065</v>
      </c>
      <c r="AI506">
        <v>3.1409111651020289</v>
      </c>
      <c r="AJ506">
        <v>3.1953445055099308</v>
      </c>
      <c r="AK506">
        <v>3.0831299303406277</v>
      </c>
      <c r="AL506">
        <v>2.9637491960907694</v>
      </c>
      <c r="AM506">
        <v>3.0900283235637311</v>
      </c>
      <c r="AN506">
        <v>3.0705597143309347</v>
      </c>
      <c r="AO506">
        <v>3.3687645601009826</v>
      </c>
      <c r="AP506">
        <v>3.4741844765350054</v>
      </c>
      <c r="AQ506">
        <v>3.5331759998863284</v>
      </c>
      <c r="AR506">
        <v>3.5885214181033165</v>
      </c>
      <c r="AS506">
        <v>3.6046867451234861</v>
      </c>
      <c r="AT506">
        <v>3.5323460063581522</v>
      </c>
      <c r="AU506">
        <v>3.6009632755473979</v>
      </c>
      <c r="AV506">
        <v>3.6036799913682707</v>
      </c>
      <c r="AW506">
        <v>3.6364514321950332</v>
      </c>
      <c r="AX506">
        <v>3.6739257246980297</v>
      </c>
      <c r="AY506">
        <v>3.71708251618174</v>
      </c>
      <c r="AZ506">
        <v>3.7356888947457558</v>
      </c>
      <c r="BA506">
        <v>3.6735898292706333</v>
      </c>
      <c r="BB506">
        <v>3.716384585345307</v>
      </c>
      <c r="BC506">
        <v>3.7108425164521295</v>
      </c>
      <c r="BF506">
        <v>2.9637491960907694</v>
      </c>
      <c r="BG506">
        <v>3.7356888947457558</v>
      </c>
    </row>
    <row r="507" spans="1:59" x14ac:dyDescent="0.2">
      <c r="A507" s="13" t="s">
        <v>195</v>
      </c>
      <c r="B507">
        <v>28</v>
      </c>
      <c r="C507">
        <v>1</v>
      </c>
      <c r="E507">
        <v>1</v>
      </c>
      <c r="F507" t="s">
        <v>404</v>
      </c>
      <c r="G507">
        <v>7.5505040164271078</v>
      </c>
      <c r="H507">
        <v>7.401723989071515</v>
      </c>
      <c r="I507">
        <v>7.6039590382742297</v>
      </c>
      <c r="J507">
        <v>7.6008084716728748</v>
      </c>
      <c r="K507">
        <v>7.5744580183105459</v>
      </c>
      <c r="L507">
        <v>7.5091559132491987</v>
      </c>
      <c r="M507">
        <v>7.6410901515525396</v>
      </c>
      <c r="N507">
        <v>7.6822979217655147</v>
      </c>
      <c r="O507">
        <v>7.654421054314958</v>
      </c>
      <c r="P507">
        <v>7.7237864288151368</v>
      </c>
      <c r="Q507">
        <v>7.7968679064645068</v>
      </c>
      <c r="R507">
        <v>7.8907471288021327</v>
      </c>
      <c r="S507">
        <v>7.9185909993416157</v>
      </c>
      <c r="T507">
        <v>7.9335527068022325</v>
      </c>
      <c r="U507">
        <v>7.5292023072380383</v>
      </c>
      <c r="V507">
        <v>7.6266976794822723</v>
      </c>
      <c r="W507">
        <v>7.5782170940624116</v>
      </c>
      <c r="X507">
        <v>7.6665037503572036</v>
      </c>
      <c r="Y507">
        <v>7.7063452962666421</v>
      </c>
      <c r="Z507">
        <v>7.7681079886257072</v>
      </c>
      <c r="AA507">
        <v>7.7925308555253974</v>
      </c>
      <c r="AB507">
        <v>7.5366545328819656</v>
      </c>
      <c r="AC507">
        <v>7.3810043344543406</v>
      </c>
      <c r="AD507">
        <v>7.4024953144961287</v>
      </c>
      <c r="AE507">
        <v>7.4587407650637507</v>
      </c>
      <c r="AF507">
        <v>7.4687535694669753</v>
      </c>
      <c r="AG507">
        <v>7.5063797868315154</v>
      </c>
      <c r="AH507">
        <v>7.4752864362754892</v>
      </c>
      <c r="AI507">
        <v>7.5130090470182225</v>
      </c>
      <c r="AJ507">
        <v>7.4319622053151173</v>
      </c>
      <c r="AK507">
        <v>7.4737866673612068</v>
      </c>
      <c r="AL507">
        <v>7.4540900602113123</v>
      </c>
      <c r="AM507">
        <v>7.4631866907235205</v>
      </c>
      <c r="AN507">
        <v>7.5142383415983698</v>
      </c>
      <c r="AO507">
        <v>7.4691789555112189</v>
      </c>
      <c r="AP507">
        <v>7.5510280908139675</v>
      </c>
      <c r="AQ507">
        <v>7.1108511096761129</v>
      </c>
      <c r="AR507">
        <v>7.4066832449852864</v>
      </c>
      <c r="AS507">
        <v>7.3758947726126713</v>
      </c>
      <c r="AT507">
        <v>7.3304932730729133</v>
      </c>
      <c r="AU507">
        <v>7.3480528264404406</v>
      </c>
      <c r="AV507">
        <v>7.3251877078829235</v>
      </c>
      <c r="AW507">
        <v>7.3694277315231353</v>
      </c>
      <c r="AX507">
        <v>7.4339608462721323</v>
      </c>
      <c r="AY507">
        <v>7.5258196534177264</v>
      </c>
      <c r="AZ507">
        <v>7.4910069366828687</v>
      </c>
      <c r="BA507">
        <v>7.493188749943501</v>
      </c>
      <c r="BB507">
        <v>7.353524384877991</v>
      </c>
      <c r="BC507">
        <v>7.3415034170967512</v>
      </c>
      <c r="BD507">
        <v>7.1108511096761129</v>
      </c>
      <c r="BE507">
        <v>7.9335527068022325</v>
      </c>
    </row>
    <row r="508" spans="1:59" x14ac:dyDescent="0.2">
      <c r="A508" s="13" t="s">
        <v>194</v>
      </c>
      <c r="B508">
        <v>28</v>
      </c>
      <c r="C508">
        <v>2</v>
      </c>
      <c r="E508">
        <v>2</v>
      </c>
      <c r="F508" t="s">
        <v>404</v>
      </c>
      <c r="G508">
        <v>2.0633760414759612</v>
      </c>
      <c r="H508">
        <v>1.9242051195017396</v>
      </c>
      <c r="I508">
        <v>2.1360543155129825</v>
      </c>
      <c r="J508">
        <v>2.1421102034153128</v>
      </c>
      <c r="K508">
        <v>2.1248004175574313</v>
      </c>
      <c r="L508">
        <v>2.0685492528797389</v>
      </c>
      <c r="M508">
        <v>2.2094545324610388</v>
      </c>
      <c r="N508">
        <v>2.259653268671229</v>
      </c>
      <c r="O508">
        <v>2.2406839962762599</v>
      </c>
      <c r="P508">
        <v>2.3190558212960473</v>
      </c>
      <c r="Q508">
        <v>2.4007752164056093</v>
      </c>
      <c r="R508">
        <v>2.5034438267013495</v>
      </c>
      <c r="S508">
        <v>2.5399025856404864</v>
      </c>
      <c r="T508">
        <v>2.5634945499880657</v>
      </c>
      <c r="U508">
        <v>2.1632544000923963</v>
      </c>
      <c r="V508">
        <v>2.2607078953032986</v>
      </c>
      <c r="W508">
        <v>2.2120127176079358</v>
      </c>
      <c r="X508">
        <v>2.2959535461185827</v>
      </c>
      <c r="Y508">
        <v>2.3356564202677799</v>
      </c>
      <c r="Z508">
        <v>2.3929708338551188</v>
      </c>
      <c r="AA508">
        <v>2.4173596936002228</v>
      </c>
      <c r="AB508">
        <v>2.1669576320850874</v>
      </c>
      <c r="AC508">
        <v>2.0167213928689858</v>
      </c>
      <c r="AD508">
        <v>2.049263455588322</v>
      </c>
      <c r="AE508">
        <v>2.1223556281737328</v>
      </c>
      <c r="AF508">
        <v>2.1642624053507595</v>
      </c>
      <c r="AG508">
        <v>2.2381946102305932</v>
      </c>
      <c r="AH508">
        <v>2.241608014207932</v>
      </c>
      <c r="AI508">
        <v>2.3175811165414344</v>
      </c>
      <c r="AJ508">
        <v>2.2690732415808026</v>
      </c>
      <c r="AK508">
        <v>2.3335701682016738</v>
      </c>
      <c r="AL508">
        <v>2.3276590456796806</v>
      </c>
      <c r="AM508">
        <v>2.3537805713397111</v>
      </c>
      <c r="AN508">
        <v>2.4140825560173997</v>
      </c>
      <c r="AO508">
        <v>2.3697128058280699</v>
      </c>
      <c r="AP508">
        <v>2.4556183618990648</v>
      </c>
      <c r="AQ508">
        <v>2.0230769499678929</v>
      </c>
      <c r="AR508">
        <v>2.34596672683886</v>
      </c>
      <c r="AS508">
        <v>2.334729543425436</v>
      </c>
      <c r="AT508">
        <v>2.3086796881992107</v>
      </c>
      <c r="AU508">
        <v>2.3313407056292097</v>
      </c>
      <c r="AV508">
        <v>2.313313390843041</v>
      </c>
      <c r="AW508">
        <v>2.355963944654702</v>
      </c>
      <c r="AX508">
        <v>2.4202057962281325</v>
      </c>
      <c r="AY508">
        <v>2.5127270672127255</v>
      </c>
      <c r="AZ508">
        <v>2.4811424604236989</v>
      </c>
      <c r="BA508">
        <v>2.5003831567970023</v>
      </c>
      <c r="BB508">
        <v>2.3688428417844096</v>
      </c>
      <c r="BC508">
        <v>2.366164635470605</v>
      </c>
      <c r="BF508">
        <v>1.9242051195017396</v>
      </c>
      <c r="BG508">
        <v>2.5634945499880657</v>
      </c>
    </row>
    <row r="509" spans="1:59" x14ac:dyDescent="0.2">
      <c r="A509" s="13" t="s">
        <v>195</v>
      </c>
      <c r="B509">
        <v>29</v>
      </c>
      <c r="C509">
        <v>1</v>
      </c>
      <c r="E509">
        <v>1</v>
      </c>
      <c r="F509" t="s">
        <v>405</v>
      </c>
      <c r="G509">
        <v>6.3817231827305747</v>
      </c>
      <c r="H509">
        <v>6.4738798935632831</v>
      </c>
      <c r="I509">
        <v>6.4931428481398124</v>
      </c>
      <c r="J509">
        <v>6.4638590660653872</v>
      </c>
      <c r="K509">
        <v>6.4402134684427574</v>
      </c>
      <c r="L509">
        <v>6.4720812883688383</v>
      </c>
      <c r="M509">
        <v>6.5291544588626946</v>
      </c>
      <c r="N509">
        <v>6.4308812438559011</v>
      </c>
      <c r="O509">
        <v>6.4849690035207317</v>
      </c>
      <c r="P509">
        <v>6.412791587716721</v>
      </c>
      <c r="Q509">
        <v>6.3964607675130454</v>
      </c>
      <c r="R509">
        <v>6.3584692903817466</v>
      </c>
      <c r="S509">
        <v>6.047014019987758</v>
      </c>
      <c r="T509">
        <v>6.1694482891099893</v>
      </c>
      <c r="U509">
        <v>6.0965114583876732</v>
      </c>
      <c r="V509">
        <v>6.21819439278819</v>
      </c>
      <c r="W509">
        <v>6.354962477588284</v>
      </c>
      <c r="X509">
        <v>6.3601546712069519</v>
      </c>
      <c r="Y509">
        <v>6.3385703289973456</v>
      </c>
      <c r="Z509">
        <v>6.3847938609073944</v>
      </c>
      <c r="AA509">
        <v>6.3460164055615111</v>
      </c>
      <c r="AB509">
        <v>6.3249107541858756</v>
      </c>
      <c r="AC509">
        <v>6.3022688030691336</v>
      </c>
      <c r="AD509">
        <v>6.0449445832462887</v>
      </c>
      <c r="AE509">
        <v>6.0462045491838587</v>
      </c>
      <c r="AF509">
        <v>6.1234448306681601</v>
      </c>
      <c r="AG509">
        <v>6.0216937475323338</v>
      </c>
      <c r="AH509">
        <v>6.2239227348745265</v>
      </c>
      <c r="AI509">
        <v>6.155197622367135</v>
      </c>
      <c r="AJ509">
        <v>6.1766598819325704</v>
      </c>
      <c r="AK509">
        <v>6.2420534169310518</v>
      </c>
      <c r="AL509">
        <v>6.2452559388081648</v>
      </c>
      <c r="AM509">
        <v>6.1254900362693609</v>
      </c>
      <c r="AN509">
        <v>6.2797492485932933</v>
      </c>
      <c r="AO509">
        <v>6.1414010708538251</v>
      </c>
      <c r="AP509">
        <v>6.3045702670425232</v>
      </c>
      <c r="AQ509">
        <v>6.1536633023169225</v>
      </c>
      <c r="AR509">
        <v>6.4406534231285786</v>
      </c>
      <c r="AS509">
        <v>6.3397724166708</v>
      </c>
      <c r="AT509">
        <v>6.2916127608028294</v>
      </c>
      <c r="AU509">
        <v>6.4293000352465972</v>
      </c>
      <c r="AV509">
        <v>6.4693217260384142</v>
      </c>
      <c r="AW509">
        <v>6.4868273194625354</v>
      </c>
      <c r="AX509">
        <v>6.3686928733821233</v>
      </c>
      <c r="AY509">
        <v>6.4826521728827879</v>
      </c>
      <c r="AZ509">
        <v>6.5207617562005584</v>
      </c>
      <c r="BA509">
        <v>6.5551952086179837</v>
      </c>
      <c r="BB509">
        <v>6.6897562176499106</v>
      </c>
      <c r="BC509">
        <v>6.6005387705293197</v>
      </c>
      <c r="BD509">
        <v>6.0216937475323338</v>
      </c>
      <c r="BE509">
        <v>6.6897562176499106</v>
      </c>
    </row>
    <row r="510" spans="1:59" x14ac:dyDescent="0.2">
      <c r="A510" s="13" t="s">
        <v>194</v>
      </c>
      <c r="B510">
        <v>29</v>
      </c>
      <c r="C510">
        <v>2</v>
      </c>
      <c r="E510">
        <v>2</v>
      </c>
      <c r="F510" t="s">
        <v>405</v>
      </c>
      <c r="G510">
        <v>3.2450182208895364</v>
      </c>
      <c r="H510">
        <v>3.3562685578422835</v>
      </c>
      <c r="I510">
        <v>3.4011310022029861</v>
      </c>
      <c r="J510">
        <v>3.4083916042460092</v>
      </c>
      <c r="K510">
        <v>3.4122949554439841</v>
      </c>
      <c r="L510">
        <v>3.4662556039132624</v>
      </c>
      <c r="M510">
        <v>3.5441076894697097</v>
      </c>
      <c r="N510">
        <v>3.4656339052774099</v>
      </c>
      <c r="O510">
        <v>3.528043611130288</v>
      </c>
      <c r="P510">
        <v>3.4821868576531174</v>
      </c>
      <c r="Q510">
        <v>3.4923063928511699</v>
      </c>
      <c r="R510">
        <v>3.4948082390427113</v>
      </c>
      <c r="S510">
        <v>3.2327390554180204</v>
      </c>
      <c r="T510">
        <v>3.3724424363985777</v>
      </c>
      <c r="U510">
        <v>3.3415836591656958</v>
      </c>
      <c r="V510">
        <v>3.4718912088311535</v>
      </c>
      <c r="W510">
        <v>3.6312555008333738</v>
      </c>
      <c r="X510">
        <v>3.6538741917952091</v>
      </c>
      <c r="Y510">
        <v>3.6601393368116342</v>
      </c>
      <c r="Z510">
        <v>3.7000036212640839</v>
      </c>
      <c r="AA510">
        <v>3.6737992371022266</v>
      </c>
      <c r="AB510">
        <v>3.6621101483644232</v>
      </c>
      <c r="AC510">
        <v>3.6343318709441546</v>
      </c>
      <c r="AD510">
        <v>3.4015453410297796</v>
      </c>
      <c r="AE510">
        <v>3.4190365493165564</v>
      </c>
      <c r="AF510">
        <v>3.5011696476887391</v>
      </c>
      <c r="AG510">
        <v>3.4156707966437776</v>
      </c>
      <c r="AH510">
        <v>3.6121907300942757</v>
      </c>
      <c r="AI510">
        <v>3.5559918477666628</v>
      </c>
      <c r="AJ510">
        <v>3.5323506799900706</v>
      </c>
      <c r="AK510">
        <v>3.6326531438593772</v>
      </c>
      <c r="AL510">
        <v>3.5942037312116484</v>
      </c>
      <c r="AM510">
        <v>3.5433956022253361</v>
      </c>
      <c r="AN510">
        <v>3.7377800548540168</v>
      </c>
      <c r="AO510">
        <v>3.6065935810620151</v>
      </c>
      <c r="AP510">
        <v>3.811513732293784</v>
      </c>
      <c r="AQ510">
        <v>3.7151446489367945</v>
      </c>
      <c r="AR510">
        <v>3.9871647313376739</v>
      </c>
      <c r="AS510">
        <v>3.8919128844115534</v>
      </c>
      <c r="AT510">
        <v>3.9121385162452831</v>
      </c>
      <c r="AU510">
        <v>4.0145591822768152</v>
      </c>
      <c r="AV510">
        <v>4.0718481950531826</v>
      </c>
      <c r="AW510">
        <v>4.0962822254908309</v>
      </c>
      <c r="AX510">
        <v>4.053678183587996</v>
      </c>
      <c r="AY510">
        <v>4.0486716635436517</v>
      </c>
      <c r="AZ510">
        <v>4.0874007903391076</v>
      </c>
      <c r="BA510">
        <v>4.1334164181440114</v>
      </c>
      <c r="BB510">
        <v>4.2621306370233887</v>
      </c>
      <c r="BC510">
        <v>4.2276898526927953</v>
      </c>
      <c r="BF510">
        <v>3.2327390554180204</v>
      </c>
      <c r="BG510">
        <v>4.2621306370233887</v>
      </c>
    </row>
    <row r="511" spans="1:59" x14ac:dyDescent="0.2">
      <c r="A511" s="13" t="s">
        <v>195</v>
      </c>
      <c r="B511">
        <v>30</v>
      </c>
      <c r="C511">
        <v>1</v>
      </c>
      <c r="E511">
        <v>1</v>
      </c>
      <c r="F511" t="s">
        <v>406</v>
      </c>
      <c r="G511">
        <v>6.5369673842244023</v>
      </c>
      <c r="H511">
        <v>6.5592875761506431</v>
      </c>
      <c r="I511">
        <v>6.5929747029523877</v>
      </c>
      <c r="J511">
        <v>6.6102060695713574</v>
      </c>
      <c r="K511">
        <v>6.6390746195591381</v>
      </c>
      <c r="L511">
        <v>6.5968754496423241</v>
      </c>
      <c r="M511">
        <v>6.6235162927812317</v>
      </c>
      <c r="N511">
        <v>6.6239936939245254</v>
      </c>
      <c r="O511">
        <v>6.7155673178724937</v>
      </c>
      <c r="P511">
        <v>6.7857803054306141</v>
      </c>
      <c r="Q511">
        <v>6.6831131722342265</v>
      </c>
      <c r="R511">
        <v>6.5561791306584114</v>
      </c>
      <c r="S511">
        <v>6.6033803905104929</v>
      </c>
      <c r="T511">
        <v>6.7007031511584296</v>
      </c>
      <c r="U511">
        <v>6.6738817956164773</v>
      </c>
      <c r="V511">
        <v>6.614726398554545</v>
      </c>
      <c r="W511">
        <v>6.6000760378964074</v>
      </c>
      <c r="X511">
        <v>6.5780942434194261</v>
      </c>
      <c r="Y511">
        <v>6.6031507516749377</v>
      </c>
      <c r="Z511">
        <v>6.6590610383759117</v>
      </c>
      <c r="AA511">
        <v>6.6529800961616994</v>
      </c>
      <c r="AB511">
        <v>6.6778486045658614</v>
      </c>
      <c r="AC511">
        <v>6.6934026169052379</v>
      </c>
      <c r="AD511">
        <v>6.7453064799472466</v>
      </c>
      <c r="AE511">
        <v>6.8203002082744471</v>
      </c>
      <c r="AF511">
        <v>6.8767023233639035</v>
      </c>
      <c r="AG511">
        <v>6.8986782054557354</v>
      </c>
      <c r="AH511">
        <v>7.040149992366949</v>
      </c>
      <c r="AI511">
        <v>7.1299547336713056</v>
      </c>
      <c r="AJ511">
        <v>7.1973231519873213</v>
      </c>
      <c r="AK511">
        <v>7.3244658627727457</v>
      </c>
      <c r="AL511">
        <v>7.4002337461689853</v>
      </c>
      <c r="AM511">
        <v>7.4603472822503143</v>
      </c>
      <c r="AN511">
        <v>7.4949931029733277</v>
      </c>
      <c r="AO511">
        <v>7.5263073052699827</v>
      </c>
      <c r="AP511">
        <v>7.5682046240540082</v>
      </c>
      <c r="AQ511">
        <v>7.6095913880863773</v>
      </c>
      <c r="AR511">
        <v>7.6661093648181788</v>
      </c>
      <c r="AS511">
        <v>7.7089417925579031</v>
      </c>
      <c r="AT511">
        <v>7.7159548825243656</v>
      </c>
      <c r="AU511">
        <v>7.7171870445814186</v>
      </c>
      <c r="AV511">
        <v>7.7652321910371729</v>
      </c>
      <c r="AW511">
        <v>7.8246279831792585</v>
      </c>
      <c r="AX511">
        <v>7.8895066389374788</v>
      </c>
      <c r="AY511">
        <v>7.9338104665632825</v>
      </c>
      <c r="AZ511">
        <v>7.9869565005213454</v>
      </c>
      <c r="BA511">
        <v>7.9122582331575746</v>
      </c>
      <c r="BB511">
        <v>7.9813505702335732</v>
      </c>
      <c r="BC511">
        <v>7.8415152962799821</v>
      </c>
      <c r="BD511">
        <v>6.5369673842244023</v>
      </c>
      <c r="BE511">
        <v>7.9869565005213454</v>
      </c>
    </row>
    <row r="512" spans="1:59" x14ac:dyDescent="0.2">
      <c r="A512" s="13" t="s">
        <v>194</v>
      </c>
      <c r="B512">
        <v>30</v>
      </c>
      <c r="C512">
        <v>2</v>
      </c>
      <c r="E512">
        <v>2</v>
      </c>
      <c r="F512" t="s">
        <v>406</v>
      </c>
      <c r="G512">
        <v>4.8475590047896473</v>
      </c>
      <c r="H512">
        <v>4.8810206915904226</v>
      </c>
      <c r="I512">
        <v>4.9017039307450618</v>
      </c>
      <c r="J512">
        <v>4.9250486893378058</v>
      </c>
      <c r="K512">
        <v>4.9459707340160035</v>
      </c>
      <c r="L512">
        <v>4.9494006777668567</v>
      </c>
      <c r="M512">
        <v>4.9783120002752455</v>
      </c>
      <c r="N512">
        <v>4.9967850583830051</v>
      </c>
      <c r="O512">
        <v>5.0457414401397784</v>
      </c>
      <c r="P512">
        <v>5.1574717608666258</v>
      </c>
      <c r="Q512">
        <v>5.0685441874230079</v>
      </c>
      <c r="R512">
        <v>5.0061971981752516</v>
      </c>
      <c r="S512">
        <v>4.9776673667334155</v>
      </c>
      <c r="T512">
        <v>5.1242533228221463</v>
      </c>
      <c r="U512">
        <v>5.1215622571665849</v>
      </c>
      <c r="V512">
        <v>5.059448273250081</v>
      </c>
      <c r="W512">
        <v>5.1017532235190037</v>
      </c>
      <c r="X512">
        <v>5.1037413293234755</v>
      </c>
      <c r="Y512">
        <v>5.1316881199811002</v>
      </c>
      <c r="Z512">
        <v>5.1606520090342878</v>
      </c>
      <c r="AA512">
        <v>5.1999543440088676</v>
      </c>
      <c r="AB512">
        <v>5.2150822988675749</v>
      </c>
      <c r="AC512">
        <v>5.2311054349701358</v>
      </c>
      <c r="AD512">
        <v>5.227911307198668</v>
      </c>
      <c r="AE512">
        <v>5.2752770270659681</v>
      </c>
      <c r="AF512">
        <v>5.2682093542522512</v>
      </c>
      <c r="AG512">
        <v>5.2820736604400169</v>
      </c>
      <c r="AH512">
        <v>5.4199014347625445</v>
      </c>
      <c r="AI512">
        <v>5.4683637847492133</v>
      </c>
      <c r="AJ512">
        <v>5.5079900769698105</v>
      </c>
      <c r="AK512">
        <v>5.5829446252906632</v>
      </c>
      <c r="AL512">
        <v>5.6402879908597026</v>
      </c>
      <c r="AM512">
        <v>5.679438388487041</v>
      </c>
      <c r="AN512">
        <v>5.6913394913812647</v>
      </c>
      <c r="AO512">
        <v>5.6930121992652998</v>
      </c>
      <c r="AP512">
        <v>5.7267226205422661</v>
      </c>
      <c r="AQ512">
        <v>5.771497233965758</v>
      </c>
      <c r="AR512">
        <v>5.7934516502010398</v>
      </c>
      <c r="AS512">
        <v>5.8437027624508637</v>
      </c>
      <c r="AT512">
        <v>5.8397026166562176</v>
      </c>
      <c r="AU512">
        <v>5.8637455011021835</v>
      </c>
      <c r="AV512">
        <v>5.8943702102299405</v>
      </c>
      <c r="AW512">
        <v>5.9414766085891975</v>
      </c>
      <c r="AX512">
        <v>5.9951080536784112</v>
      </c>
      <c r="AY512">
        <v>6.0238534252744262</v>
      </c>
      <c r="AZ512">
        <v>6.0668465573611625</v>
      </c>
      <c r="BA512">
        <v>5.9890424879003907</v>
      </c>
      <c r="BB512">
        <v>6.0668386484647678</v>
      </c>
      <c r="BC512">
        <v>6.0275878774311691</v>
      </c>
      <c r="BF512">
        <v>4.8475590047896473</v>
      </c>
      <c r="BG512">
        <v>6.0668465573611625</v>
      </c>
    </row>
    <row r="513" spans="1:59" x14ac:dyDescent="0.2">
      <c r="A513" s="13" t="s">
        <v>195</v>
      </c>
      <c r="B513">
        <v>31</v>
      </c>
      <c r="C513">
        <v>1</v>
      </c>
      <c r="E513">
        <v>1</v>
      </c>
      <c r="F513" t="s">
        <v>439</v>
      </c>
      <c r="G513">
        <v>6.0773723742339163</v>
      </c>
      <c r="H513">
        <v>6.0895596051861878</v>
      </c>
      <c r="I513">
        <v>6.068438353685508</v>
      </c>
      <c r="J513">
        <v>6.0486683448699461</v>
      </c>
      <c r="K513">
        <v>5.9709978653843621</v>
      </c>
      <c r="L513">
        <v>5.9228280491536589</v>
      </c>
      <c r="M513">
        <v>5.9052750512158214</v>
      </c>
      <c r="N513">
        <v>5.9065651326365201</v>
      </c>
      <c r="O513">
        <v>5.8560675760880203</v>
      </c>
      <c r="P513">
        <v>5.8669432214914607</v>
      </c>
      <c r="Q513">
        <v>5.7817986364829332</v>
      </c>
      <c r="R513">
        <v>5.837650586516185</v>
      </c>
      <c r="S513">
        <v>5.8037500059118043</v>
      </c>
      <c r="T513">
        <v>5.8322440910852036</v>
      </c>
      <c r="U513">
        <v>5.9271391319914626</v>
      </c>
      <c r="V513">
        <v>5.9975839378300746</v>
      </c>
      <c r="W513">
        <v>5.9091425832381104</v>
      </c>
      <c r="X513">
        <v>5.8327084538102163</v>
      </c>
      <c r="Y513">
        <v>5.8427409927385829</v>
      </c>
      <c r="Z513">
        <v>5.8481474171033208</v>
      </c>
      <c r="AA513">
        <v>5.9194313442081503</v>
      </c>
      <c r="AB513">
        <v>6.0016953666733182</v>
      </c>
      <c r="AC513">
        <v>5.906009114724057</v>
      </c>
      <c r="AD513">
        <v>6.0377854016619938</v>
      </c>
      <c r="AE513">
        <v>6.0225674380592729</v>
      </c>
      <c r="AF513">
        <v>6.0723953705139184</v>
      </c>
      <c r="AG513">
        <v>6.0487043006650341</v>
      </c>
      <c r="AH513">
        <v>6.015157182002584</v>
      </c>
      <c r="AI513">
        <v>6.0868500252821329</v>
      </c>
      <c r="AJ513">
        <v>6.1096485543040453</v>
      </c>
      <c r="AK513">
        <v>6.0614298138824108</v>
      </c>
      <c r="AL513">
        <v>6.0987501427072308</v>
      </c>
      <c r="AM513">
        <v>6.1325911427334159</v>
      </c>
      <c r="AN513">
        <v>6.0982490484168252</v>
      </c>
      <c r="AO513">
        <v>6.1254543387499796</v>
      </c>
      <c r="AP513">
        <v>6.1406374203998579</v>
      </c>
      <c r="AQ513">
        <v>6.1958620556011361</v>
      </c>
      <c r="AR513">
        <v>6.2271033903017265</v>
      </c>
      <c r="AS513">
        <v>6.2691749897784756</v>
      </c>
      <c r="AT513">
        <v>6.2936367174209416</v>
      </c>
      <c r="AU513">
        <v>6.3089698093368991</v>
      </c>
      <c r="AV513">
        <v>6.3084672259592018</v>
      </c>
      <c r="AW513">
        <v>6.2932184417201507</v>
      </c>
      <c r="AX513">
        <v>6.3536080876206045</v>
      </c>
      <c r="AY513">
        <v>6.3626724627008775</v>
      </c>
      <c r="AZ513">
        <v>6.3897526618661464</v>
      </c>
      <c r="BA513">
        <v>6.380475747248135</v>
      </c>
      <c r="BB513">
        <v>6.3683099807551828</v>
      </c>
      <c r="BC513">
        <v>6.3005105274228947</v>
      </c>
      <c r="BD513">
        <v>5.7817986364829332</v>
      </c>
      <c r="BE513">
        <v>6.3897526618661464</v>
      </c>
    </row>
    <row r="514" spans="1:59" x14ac:dyDescent="0.2">
      <c r="A514" s="13" t="s">
        <v>194</v>
      </c>
      <c r="B514">
        <v>31</v>
      </c>
      <c r="C514">
        <v>2</v>
      </c>
      <c r="E514">
        <v>2</v>
      </c>
      <c r="F514" t="s">
        <v>439</v>
      </c>
      <c r="G514">
        <v>4.3302661689605699</v>
      </c>
      <c r="H514">
        <v>4.3317052393090112</v>
      </c>
      <c r="I514">
        <v>4.3115634241786109</v>
      </c>
      <c r="J514">
        <v>4.2684961291257011</v>
      </c>
      <c r="K514">
        <v>4.2018302853232363</v>
      </c>
      <c r="L514">
        <v>4.1645146476356931</v>
      </c>
      <c r="M514">
        <v>4.1555248186926876</v>
      </c>
      <c r="N514">
        <v>4.1666394774802313</v>
      </c>
      <c r="O514">
        <v>4.1290182113445679</v>
      </c>
      <c r="P514">
        <v>4.1441807109967188</v>
      </c>
      <c r="Q514">
        <v>4.075132207039708</v>
      </c>
      <c r="R514">
        <v>4.1409356535882154</v>
      </c>
      <c r="S514">
        <v>4.1170140351052975</v>
      </c>
      <c r="T514">
        <v>4.1435355228733002</v>
      </c>
      <c r="U514">
        <v>4.2365613370968678</v>
      </c>
      <c r="V514">
        <v>4.3218219979397672</v>
      </c>
      <c r="W514">
        <v>4.2733035662439729</v>
      </c>
      <c r="X514">
        <v>4.2437493972633202</v>
      </c>
      <c r="Y514">
        <v>4.2738562056404623</v>
      </c>
      <c r="Z514">
        <v>4.299223838449957</v>
      </c>
      <c r="AA514">
        <v>4.3647431834670201</v>
      </c>
      <c r="AB514">
        <v>4.4168439057982045</v>
      </c>
      <c r="AC514">
        <v>4.3495960627166737</v>
      </c>
      <c r="AD514">
        <v>4.4975753813500399</v>
      </c>
      <c r="AE514">
        <v>4.5562909696674341</v>
      </c>
      <c r="AF514">
        <v>4.6195298442435258</v>
      </c>
      <c r="AG514">
        <v>4.6376717387529913</v>
      </c>
      <c r="AH514">
        <v>4.6447102070732722</v>
      </c>
      <c r="AI514">
        <v>4.7004600362046203</v>
      </c>
      <c r="AJ514">
        <v>4.7347502431419652</v>
      </c>
      <c r="AK514">
        <v>4.7115876181624055</v>
      </c>
      <c r="AL514">
        <v>4.7502878318722068</v>
      </c>
      <c r="AM514">
        <v>4.7939399629742301</v>
      </c>
      <c r="AN514">
        <v>4.7641833605353838</v>
      </c>
      <c r="AO514">
        <v>4.7940714000073266</v>
      </c>
      <c r="AP514">
        <v>4.8255287133426679</v>
      </c>
      <c r="AQ514">
        <v>4.8637166357277799</v>
      </c>
      <c r="AR514">
        <v>4.8941980082881145</v>
      </c>
      <c r="AS514">
        <v>4.913676617978469</v>
      </c>
      <c r="AT514">
        <v>4.9276918722440035</v>
      </c>
      <c r="AU514">
        <v>4.9712295571262501</v>
      </c>
      <c r="AV514">
        <v>4.9753943327486985</v>
      </c>
      <c r="AW514">
        <v>4.9788909467481801</v>
      </c>
      <c r="AX514">
        <v>5.0430754141561485</v>
      </c>
      <c r="AY514">
        <v>5.0713926416378117</v>
      </c>
      <c r="AZ514">
        <v>5.1128979152761636</v>
      </c>
      <c r="BA514">
        <v>5.1056933619958791</v>
      </c>
      <c r="BB514">
        <v>5.0950427337912707</v>
      </c>
      <c r="BC514">
        <v>5.0441799046072084</v>
      </c>
      <c r="BF514">
        <v>4.075132207039708</v>
      </c>
      <c r="BG514">
        <v>5.1128979152761636</v>
      </c>
    </row>
    <row r="515" spans="1:59" x14ac:dyDescent="0.2">
      <c r="A515" s="13" t="s">
        <v>195</v>
      </c>
      <c r="B515">
        <v>32</v>
      </c>
      <c r="C515">
        <v>1</v>
      </c>
      <c r="E515">
        <v>1</v>
      </c>
      <c r="F515" t="s">
        <v>408</v>
      </c>
      <c r="G515" t="e">
        <v>#DIV/0!</v>
      </c>
      <c r="H515" t="e">
        <v>#DIV/0!</v>
      </c>
      <c r="I515" t="e">
        <v>#DIV/0!</v>
      </c>
      <c r="J515" t="e">
        <v>#DIV/0!</v>
      </c>
      <c r="K515" t="e">
        <v>#DIV/0!</v>
      </c>
      <c r="L515" t="e">
        <v>#DIV/0!</v>
      </c>
      <c r="M515" t="e">
        <v>#DIV/0!</v>
      </c>
      <c r="N515" t="e">
        <v>#DIV/0!</v>
      </c>
      <c r="O515" t="e">
        <v>#DIV/0!</v>
      </c>
      <c r="P515" t="e">
        <v>#DIV/0!</v>
      </c>
      <c r="Q515" t="e">
        <v>#DIV/0!</v>
      </c>
      <c r="R515" t="e">
        <v>#DIV/0!</v>
      </c>
      <c r="S515" t="e">
        <v>#DIV/0!</v>
      </c>
      <c r="T515" t="e">
        <v>#DIV/0!</v>
      </c>
      <c r="U515" t="e">
        <v>#DIV/0!</v>
      </c>
      <c r="V515" t="e">
        <v>#DIV/0!</v>
      </c>
      <c r="W515" t="e">
        <v>#DIV/0!</v>
      </c>
      <c r="X515" t="e">
        <v>#DIV/0!</v>
      </c>
      <c r="Y515" t="e">
        <v>#DIV/0!</v>
      </c>
      <c r="Z515" t="e">
        <v>#DIV/0!</v>
      </c>
      <c r="AA515" t="e">
        <v>#DIV/0!</v>
      </c>
      <c r="AB515" t="e">
        <v>#DIV/0!</v>
      </c>
      <c r="AC515" t="e">
        <v>#DIV/0!</v>
      </c>
      <c r="AD515" t="e">
        <v>#DIV/0!</v>
      </c>
      <c r="AE515" t="e">
        <v>#DIV/0!</v>
      </c>
      <c r="AF515" t="e">
        <v>#DIV/0!</v>
      </c>
      <c r="AG515" t="e">
        <v>#DIV/0!</v>
      </c>
      <c r="AH515" t="e">
        <v>#DIV/0!</v>
      </c>
      <c r="AI515" t="e">
        <v>#DIV/0!</v>
      </c>
      <c r="AJ515" t="e">
        <v>#DIV/0!</v>
      </c>
      <c r="AK515" t="e">
        <v>#DIV/0!</v>
      </c>
      <c r="AL515" t="e">
        <v>#DIV/0!</v>
      </c>
      <c r="AM515">
        <v>4.9725974968412165</v>
      </c>
      <c r="AN515">
        <v>5.2719864700279411</v>
      </c>
      <c r="AO515">
        <v>5.1908735535847619</v>
      </c>
      <c r="AP515">
        <v>5.132607075559279</v>
      </c>
      <c r="AQ515">
        <v>5.1210410468722243</v>
      </c>
      <c r="AR515">
        <v>5.4617675010367712</v>
      </c>
      <c r="AS515">
        <v>5.3135624719063239</v>
      </c>
      <c r="AT515">
        <v>5.0898025304420411</v>
      </c>
      <c r="AU515">
        <v>5.1502470807800407</v>
      </c>
      <c r="AV515">
        <v>4.905063471003972</v>
      </c>
      <c r="AW515">
        <v>4.9990783849254479</v>
      </c>
      <c r="AX515">
        <v>4.9817531701783535</v>
      </c>
      <c r="AY515">
        <v>5.160039551262491</v>
      </c>
      <c r="AZ515">
        <v>5.1255698321883552</v>
      </c>
      <c r="BA515">
        <v>5.1956148679969756</v>
      </c>
      <c r="BB515">
        <v>4.7862162866336266</v>
      </c>
      <c r="BC515">
        <v>4.9786207380208571</v>
      </c>
      <c r="BD515">
        <f>MIN(AM515:BC515)</f>
        <v>4.7862162866336266</v>
      </c>
      <c r="BE515">
        <f>MAX(AM515:BC515)</f>
        <v>5.4617675010367712</v>
      </c>
    </row>
    <row r="516" spans="1:59" x14ac:dyDescent="0.2">
      <c r="A516" s="13" t="s">
        <v>194</v>
      </c>
      <c r="B516">
        <v>32</v>
      </c>
      <c r="C516">
        <v>2</v>
      </c>
      <c r="E516">
        <v>2</v>
      </c>
      <c r="F516" t="s">
        <v>408</v>
      </c>
      <c r="G516" t="e">
        <v>#DIV/0!</v>
      </c>
      <c r="H516" t="e">
        <v>#DIV/0!</v>
      </c>
      <c r="I516" t="e">
        <v>#DIV/0!</v>
      </c>
      <c r="J516" t="e">
        <v>#DIV/0!</v>
      </c>
      <c r="K516" t="e">
        <v>#DIV/0!</v>
      </c>
      <c r="L516" t="e">
        <v>#DIV/0!</v>
      </c>
      <c r="M516" t="e">
        <v>#DIV/0!</v>
      </c>
      <c r="N516" t="e">
        <v>#DIV/0!</v>
      </c>
      <c r="O516" t="e">
        <v>#DIV/0!</v>
      </c>
      <c r="P516" t="e">
        <v>#DIV/0!</v>
      </c>
      <c r="Q516" t="e">
        <v>#DIV/0!</v>
      </c>
      <c r="R516" t="e">
        <v>#DIV/0!</v>
      </c>
      <c r="S516" t="e">
        <v>#DIV/0!</v>
      </c>
      <c r="T516" t="e">
        <v>#DIV/0!</v>
      </c>
      <c r="U516" t="e">
        <v>#DIV/0!</v>
      </c>
      <c r="V516" t="e">
        <v>#DIV/0!</v>
      </c>
      <c r="W516" t="e">
        <v>#DIV/0!</v>
      </c>
      <c r="X516" t="e">
        <v>#DIV/0!</v>
      </c>
      <c r="Y516" t="e">
        <v>#DIV/0!</v>
      </c>
      <c r="Z516" t="e">
        <v>#DIV/0!</v>
      </c>
      <c r="AA516" t="e">
        <v>#DIV/0!</v>
      </c>
      <c r="AB516" t="e">
        <v>#DIV/0!</v>
      </c>
      <c r="AC516" t="e">
        <v>#DIV/0!</v>
      </c>
      <c r="AD516" t="e">
        <v>#DIV/0!</v>
      </c>
      <c r="AE516" t="e">
        <v>#DIV/0!</v>
      </c>
      <c r="AF516" t="e">
        <v>#DIV/0!</v>
      </c>
      <c r="AG516" t="e">
        <v>#DIV/0!</v>
      </c>
      <c r="AH516" t="e">
        <v>#DIV/0!</v>
      </c>
      <c r="AI516" t="e">
        <v>#DIV/0!</v>
      </c>
      <c r="AJ516" t="e">
        <v>#DIV/0!</v>
      </c>
      <c r="AK516" t="e">
        <v>#DIV/0!</v>
      </c>
      <c r="AL516" t="e">
        <v>#DIV/0!</v>
      </c>
      <c r="AM516">
        <v>2.7538006678615488</v>
      </c>
      <c r="AN516">
        <v>3.200233111719391</v>
      </c>
      <c r="AO516">
        <v>3.1243433120513253</v>
      </c>
      <c r="AP516">
        <v>3.0807680009930607</v>
      </c>
      <c r="AQ516">
        <v>3.0882241622560809</v>
      </c>
      <c r="AR516">
        <v>3.4426568265076036</v>
      </c>
      <c r="AS516">
        <v>3.3361549741493093</v>
      </c>
      <c r="AT516">
        <v>3.1616492363856041</v>
      </c>
      <c r="AU516">
        <v>3.2601830103085048</v>
      </c>
      <c r="AV516">
        <v>3.0670033512614157</v>
      </c>
      <c r="AW516">
        <v>3.1964682751731224</v>
      </c>
      <c r="AX516">
        <v>3.2269234305805283</v>
      </c>
      <c r="AY516">
        <v>3.4368523308750074</v>
      </c>
      <c r="AZ516">
        <v>3.4415920612850188</v>
      </c>
      <c r="BA516">
        <v>3.5343354641824223</v>
      </c>
      <c r="BB516">
        <v>3.1629725510976763</v>
      </c>
      <c r="BC516">
        <v>3.3743393336264775</v>
      </c>
      <c r="BF516">
        <f>MIN(AM516:BC516)</f>
        <v>2.7538006678615488</v>
      </c>
      <c r="BG516">
        <f>MAX(AM516:BC516)</f>
        <v>3.5343354641824223</v>
      </c>
    </row>
    <row r="517" spans="1:59" x14ac:dyDescent="0.2">
      <c r="A517" s="13" t="s">
        <v>195</v>
      </c>
      <c r="B517">
        <v>33</v>
      </c>
      <c r="C517">
        <v>1</v>
      </c>
      <c r="E517">
        <v>1</v>
      </c>
      <c r="F517" t="s">
        <v>409</v>
      </c>
      <c r="G517">
        <v>6.3118679269788958</v>
      </c>
      <c r="H517">
        <v>6.3432079048647463</v>
      </c>
      <c r="I517">
        <v>6.2515441060626005</v>
      </c>
      <c r="J517">
        <v>6.3690847773001815</v>
      </c>
      <c r="K517">
        <v>6.3009670711675962</v>
      </c>
      <c r="L517">
        <v>6.3960121790692535</v>
      </c>
      <c r="M517">
        <v>6.4093294833300956</v>
      </c>
      <c r="N517">
        <v>6.2294210457659753</v>
      </c>
      <c r="O517">
        <v>6.5409759993381824</v>
      </c>
      <c r="P517">
        <v>6.3614453591507525</v>
      </c>
      <c r="Q517">
        <v>6.5749252084075671</v>
      </c>
      <c r="R517">
        <v>6.6792772598715775</v>
      </c>
      <c r="S517">
        <v>6.483080653117689</v>
      </c>
      <c r="T517">
        <v>6.6337568895365528</v>
      </c>
      <c r="U517">
        <v>6.5623016995893488</v>
      </c>
      <c r="V517">
        <v>6.6266979788087781</v>
      </c>
      <c r="W517">
        <v>6.5802276425745836</v>
      </c>
      <c r="X517">
        <v>6.5530672880424667</v>
      </c>
      <c r="Y517">
        <v>6.4511224267101195</v>
      </c>
      <c r="Z517">
        <v>6.4484623012666473</v>
      </c>
      <c r="AA517">
        <v>6.5103194145128702</v>
      </c>
      <c r="AB517">
        <v>6.400713822962282</v>
      </c>
      <c r="AC517">
        <v>6.238753887424406</v>
      </c>
      <c r="AD517">
        <v>6.3537620630269966</v>
      </c>
      <c r="AE517">
        <v>6.5252892771208879</v>
      </c>
      <c r="AF517">
        <v>6.4505726453724934</v>
      </c>
      <c r="AG517">
        <v>6.2880237835293622</v>
      </c>
      <c r="AH517">
        <v>6.4544852155158345</v>
      </c>
      <c r="AI517">
        <v>6.3556862039124216</v>
      </c>
      <c r="AJ517">
        <v>6.3103616389076871</v>
      </c>
      <c r="AK517">
        <v>6.2855106481372554</v>
      </c>
      <c r="AL517">
        <v>5.942357483824769</v>
      </c>
      <c r="AM517">
        <v>6.2099128997639106</v>
      </c>
      <c r="AN517">
        <v>6.2566393710219872</v>
      </c>
      <c r="AO517">
        <v>6.0362623471029666</v>
      </c>
      <c r="AP517">
        <v>6.3123623031898202</v>
      </c>
      <c r="AQ517">
        <v>6.3401060955981503</v>
      </c>
      <c r="AR517">
        <v>6.323296768255819</v>
      </c>
      <c r="AS517">
        <v>6.3227976861104294</v>
      </c>
      <c r="AT517">
        <v>6.4552894646264383</v>
      </c>
      <c r="AU517">
        <v>6.4008045630392187</v>
      </c>
      <c r="AV517">
        <v>6.2057676615501274</v>
      </c>
      <c r="AW517">
        <v>6.2223065624328555</v>
      </c>
      <c r="AX517">
        <v>6.2850104039142387</v>
      </c>
      <c r="AY517">
        <v>6.1337361756537501</v>
      </c>
      <c r="AZ517">
        <v>6.1890741882843017</v>
      </c>
      <c r="BA517">
        <v>6.2088327105492978</v>
      </c>
      <c r="BB517">
        <v>6.1938427254366175</v>
      </c>
      <c r="BC517">
        <v>6.1977476333978911</v>
      </c>
      <c r="BD517">
        <v>5.942357483824769</v>
      </c>
      <c r="BE517">
        <v>6.6792772598715775</v>
      </c>
    </row>
    <row r="518" spans="1:59" x14ac:dyDescent="0.2">
      <c r="A518" s="13" t="s">
        <v>194</v>
      </c>
      <c r="B518">
        <v>33</v>
      </c>
      <c r="C518">
        <v>2</v>
      </c>
      <c r="E518">
        <v>2</v>
      </c>
      <c r="F518" t="s">
        <v>409</v>
      </c>
      <c r="G518">
        <v>4.2072372964929476</v>
      </c>
      <c r="H518">
        <v>4.2547162614575722</v>
      </c>
      <c r="I518">
        <v>4.1911911665344945</v>
      </c>
      <c r="J518">
        <v>4.3244276370488874</v>
      </c>
      <c r="K518">
        <v>4.2782000300529353</v>
      </c>
      <c r="L518">
        <v>4.3863422912884378</v>
      </c>
      <c r="M518">
        <v>4.4013052191414479</v>
      </c>
      <c r="N518">
        <v>4.2594261471345423</v>
      </c>
      <c r="O518">
        <v>4.5435610106463713</v>
      </c>
      <c r="P518">
        <v>4.3971672334634322</v>
      </c>
      <c r="Q518">
        <v>4.6216859494915257</v>
      </c>
      <c r="R518">
        <v>4.7416596603170751</v>
      </c>
      <c r="S518">
        <v>4.5915250602096247</v>
      </c>
      <c r="T518">
        <v>4.7220661852706245</v>
      </c>
      <c r="U518">
        <v>4.6810642336221822</v>
      </c>
      <c r="V518">
        <v>4.7630218633294801</v>
      </c>
      <c r="W518">
        <v>4.7603051916479817</v>
      </c>
      <c r="X518">
        <v>4.7401362852722499</v>
      </c>
      <c r="Y518">
        <v>4.6780395659399678</v>
      </c>
      <c r="Z518">
        <v>4.6675991465917503</v>
      </c>
      <c r="AA518">
        <v>4.7360382984942948</v>
      </c>
      <c r="AB518">
        <v>4.6533155535826545</v>
      </c>
      <c r="AC518">
        <v>4.5300309978812834</v>
      </c>
      <c r="AD518">
        <v>4.6847707312526454</v>
      </c>
      <c r="AE518">
        <v>4.8877244933179531</v>
      </c>
      <c r="AF518">
        <v>4.8470291610290994</v>
      </c>
      <c r="AG518">
        <v>4.710445174604712</v>
      </c>
      <c r="AH518">
        <v>4.8920239614714554</v>
      </c>
      <c r="AI518">
        <v>4.8474155545454272</v>
      </c>
      <c r="AJ518">
        <v>4.8419802660600935</v>
      </c>
      <c r="AK518">
        <v>4.8311556917728042</v>
      </c>
      <c r="AL518">
        <v>4.5424652225910975</v>
      </c>
      <c r="AM518">
        <v>4.7794066196873803</v>
      </c>
      <c r="AN518">
        <v>4.8147076902574408</v>
      </c>
      <c r="AO518">
        <v>4.6041930676969232</v>
      </c>
      <c r="AP518">
        <v>4.8732669574396059</v>
      </c>
      <c r="AQ518">
        <v>4.8979505957267833</v>
      </c>
      <c r="AR518">
        <v>4.8988586259664517</v>
      </c>
      <c r="AS518">
        <v>4.8623950843495871</v>
      </c>
      <c r="AT518">
        <v>4.9832972162269442</v>
      </c>
      <c r="AU518">
        <v>4.926846506606763</v>
      </c>
      <c r="AV518">
        <v>4.7116562394016412</v>
      </c>
      <c r="AW518">
        <v>4.7121683812056983</v>
      </c>
      <c r="AX518">
        <v>4.7401574701439246</v>
      </c>
      <c r="AY518">
        <v>4.5729520933758989</v>
      </c>
      <c r="AZ518">
        <v>4.6100090686503092</v>
      </c>
      <c r="BA518">
        <v>4.6253356870722779</v>
      </c>
      <c r="BB518">
        <v>4.5927447159525912</v>
      </c>
      <c r="BC518">
        <v>4.6143096259343315</v>
      </c>
      <c r="BF518">
        <v>4.1911911665344945</v>
      </c>
      <c r="BG518">
        <v>4.9832972162269442</v>
      </c>
    </row>
    <row r="519" spans="1:59" x14ac:dyDescent="0.2">
      <c r="A519" s="13" t="s">
        <v>195</v>
      </c>
      <c r="B519">
        <v>34</v>
      </c>
      <c r="C519">
        <v>1</v>
      </c>
      <c r="E519">
        <v>1</v>
      </c>
      <c r="F519" t="s">
        <v>440</v>
      </c>
      <c r="G519">
        <v>7.8181182723965463</v>
      </c>
      <c r="H519">
        <v>7.5465663326673926</v>
      </c>
      <c r="I519">
        <v>7.6373608950931695</v>
      </c>
      <c r="J519">
        <v>7.5677646655913513</v>
      </c>
      <c r="K519">
        <v>7.7274995664798185</v>
      </c>
      <c r="L519">
        <v>7.6179511071294792</v>
      </c>
      <c r="M519">
        <v>7.6651255320441365</v>
      </c>
      <c r="N519">
        <v>7.6745018475783287</v>
      </c>
      <c r="O519">
        <v>7.7425531819702531</v>
      </c>
      <c r="P519">
        <v>7.5719597395917075</v>
      </c>
      <c r="Q519">
        <v>7.4788160338264991</v>
      </c>
      <c r="R519">
        <v>7.6453989724715052</v>
      </c>
      <c r="S519">
        <v>7.6374747981881566</v>
      </c>
      <c r="T519">
        <v>7.6211642955462491</v>
      </c>
      <c r="U519">
        <v>7.5988021225075162</v>
      </c>
      <c r="V519">
        <v>7.6875525033473195</v>
      </c>
      <c r="W519">
        <v>7.7402739086482883</v>
      </c>
      <c r="X519">
        <v>7.7907595992737013</v>
      </c>
      <c r="Y519">
        <v>7.778843688392703</v>
      </c>
      <c r="Z519">
        <v>7.7057128238944275</v>
      </c>
      <c r="AA519">
        <v>7.826746708513201</v>
      </c>
      <c r="AB519">
        <v>7.915074309203856</v>
      </c>
      <c r="AC519">
        <v>7.8745258037094708</v>
      </c>
      <c r="AD519">
        <v>8.0258691520455407</v>
      </c>
      <c r="AE519">
        <v>8.0939073764237772</v>
      </c>
      <c r="AF519">
        <v>8.2473428510736895</v>
      </c>
      <c r="AG519">
        <v>8.4629481765638417</v>
      </c>
      <c r="AH519">
        <v>8.6931333190222713</v>
      </c>
      <c r="AI519">
        <v>8.7498751075491406</v>
      </c>
      <c r="AJ519">
        <v>9.046209850443649</v>
      </c>
      <c r="AK519">
        <v>9.2082047598457617</v>
      </c>
      <c r="AL519">
        <v>9.2270270385941053</v>
      </c>
      <c r="AM519">
        <v>9.2217111927484545</v>
      </c>
      <c r="AN519">
        <v>9.3179383825742015</v>
      </c>
      <c r="AO519">
        <v>9.3411526866411005</v>
      </c>
      <c r="AP519">
        <v>9.4522271661075283</v>
      </c>
      <c r="AQ519">
        <v>9.5361006782771547</v>
      </c>
      <c r="AR519">
        <v>9.5675506271557378</v>
      </c>
      <c r="AS519">
        <v>9.6436918047853748</v>
      </c>
      <c r="AT519">
        <v>9.7164830478377908</v>
      </c>
      <c r="AU519">
        <v>9.818800744368934</v>
      </c>
      <c r="AV519">
        <v>9.777243825961877</v>
      </c>
      <c r="AW519">
        <v>9.9505381092274039</v>
      </c>
      <c r="AX519">
        <v>9.9937737697116269</v>
      </c>
      <c r="AY519">
        <v>9.9711169949759739</v>
      </c>
      <c r="AZ519">
        <v>10.121532413305331</v>
      </c>
      <c r="BA519">
        <v>10.054134141016274</v>
      </c>
      <c r="BB519">
        <v>10.289724534957124</v>
      </c>
      <c r="BC519">
        <v>10.292399747303223</v>
      </c>
      <c r="BD519">
        <v>7.4788160338264991</v>
      </c>
      <c r="BE519">
        <v>10.292399747303223</v>
      </c>
    </row>
    <row r="520" spans="1:59" x14ac:dyDescent="0.2">
      <c r="A520" s="13" t="s">
        <v>194</v>
      </c>
      <c r="B520">
        <v>34</v>
      </c>
      <c r="C520">
        <v>2</v>
      </c>
      <c r="E520">
        <v>2</v>
      </c>
      <c r="F520" t="s">
        <v>440</v>
      </c>
      <c r="G520">
        <v>7.5970930407886881</v>
      </c>
      <c r="H520">
        <v>7.3526120192389852</v>
      </c>
      <c r="I520">
        <v>7.4356941413958246</v>
      </c>
      <c r="J520">
        <v>7.3770238400202137</v>
      </c>
      <c r="K520">
        <v>7.5641513653556682</v>
      </c>
      <c r="L520">
        <v>7.4758139930330998</v>
      </c>
      <c r="M520">
        <v>7.5707738144539309</v>
      </c>
      <c r="N520">
        <v>7.6040624038340976</v>
      </c>
      <c r="O520">
        <v>7.618591240361881</v>
      </c>
      <c r="P520">
        <v>7.4405830476206329</v>
      </c>
      <c r="Q520">
        <v>7.2677716475197522</v>
      </c>
      <c r="R520">
        <v>7.4703263409394056</v>
      </c>
      <c r="S520">
        <v>7.6243019599919029</v>
      </c>
      <c r="T520">
        <v>7.6253326872927234</v>
      </c>
      <c r="U520">
        <v>7.6228101236445616</v>
      </c>
      <c r="V520">
        <v>7.6776838600735999</v>
      </c>
      <c r="W520">
        <v>7.7744959333088932</v>
      </c>
      <c r="X520">
        <v>7.7267835463221015</v>
      </c>
      <c r="Y520">
        <v>7.6802550296801071</v>
      </c>
      <c r="Z520">
        <v>7.6072906083834724</v>
      </c>
      <c r="AA520">
        <v>7.6300542715694446</v>
      </c>
      <c r="AB520">
        <v>7.6868165848670911</v>
      </c>
      <c r="AC520">
        <v>7.545801273236421</v>
      </c>
      <c r="AD520">
        <v>7.6215099183490329</v>
      </c>
      <c r="AE520">
        <v>7.5272957086581158</v>
      </c>
      <c r="AF520">
        <v>7.5758982265320034</v>
      </c>
      <c r="AG520">
        <v>7.64546802948378</v>
      </c>
      <c r="AH520">
        <v>7.6911084143254875</v>
      </c>
      <c r="AI520">
        <v>7.6100089176459118</v>
      </c>
      <c r="AJ520">
        <v>7.6308422418380513</v>
      </c>
      <c r="AK520">
        <v>7.758356737403556</v>
      </c>
      <c r="AL520">
        <v>7.7838011412208914</v>
      </c>
      <c r="AM520">
        <v>7.8309802592149866</v>
      </c>
      <c r="AN520">
        <v>7.8232726583347345</v>
      </c>
      <c r="AO520">
        <v>7.8634719175672156</v>
      </c>
      <c r="AP520">
        <v>7.8712573176529528</v>
      </c>
      <c r="AQ520">
        <v>7.9401702492015565</v>
      </c>
      <c r="AR520">
        <v>7.899209359531274</v>
      </c>
      <c r="AS520">
        <v>8.0578947854652405</v>
      </c>
      <c r="AT520">
        <v>8.0844034049228668</v>
      </c>
      <c r="AU520">
        <v>8.0636284221387342</v>
      </c>
      <c r="AV520">
        <v>8.0174337920406025</v>
      </c>
      <c r="AW520">
        <v>8.0177855717128175</v>
      </c>
      <c r="AX520">
        <v>8.0592315629888507</v>
      </c>
      <c r="AY520">
        <v>8.0117266843639676</v>
      </c>
      <c r="AZ520">
        <v>8.0081899151880851</v>
      </c>
      <c r="BA520">
        <v>7.9582745447907888</v>
      </c>
      <c r="BB520">
        <v>8.0230429963094316</v>
      </c>
      <c r="BC520">
        <v>8.0048606125144488</v>
      </c>
      <c r="BF520">
        <v>7.2677716475197522</v>
      </c>
      <c r="BG520">
        <v>8.0844034049228668</v>
      </c>
    </row>
    <row r="521" spans="1:59" x14ac:dyDescent="0.2">
      <c r="A521" s="13" t="s">
        <v>195</v>
      </c>
      <c r="B521">
        <v>35</v>
      </c>
      <c r="C521">
        <v>1</v>
      </c>
      <c r="E521">
        <v>1</v>
      </c>
      <c r="F521" t="s">
        <v>411</v>
      </c>
      <c r="G521">
        <v>5.8015845195287241</v>
      </c>
      <c r="H521">
        <v>6.067061267927607</v>
      </c>
      <c r="I521">
        <v>5.7376589903631974</v>
      </c>
      <c r="J521">
        <v>5.726590430697259</v>
      </c>
      <c r="K521">
        <v>5.8233154612825029</v>
      </c>
      <c r="L521">
        <v>5.8870158175334835</v>
      </c>
      <c r="M521">
        <v>6.0492578362313472</v>
      </c>
      <c r="N521">
        <v>6.0003214247043273</v>
      </c>
      <c r="O521">
        <v>6.0436238464018297</v>
      </c>
      <c r="P521">
        <v>6.0603439106311958</v>
      </c>
      <c r="Q521">
        <v>6.0508153579482933</v>
      </c>
      <c r="R521">
        <v>5.9981363598745947</v>
      </c>
      <c r="S521">
        <v>6.0148885718265204</v>
      </c>
      <c r="T521">
        <v>5.9423591734847161</v>
      </c>
      <c r="U521">
        <v>6.0291257933002367</v>
      </c>
      <c r="V521">
        <v>6.0553714404384094</v>
      </c>
      <c r="W521">
        <v>6.0637504223737348</v>
      </c>
      <c r="X521">
        <v>6.04463556444251</v>
      </c>
      <c r="Y521">
        <v>6.0843805354412668</v>
      </c>
      <c r="Z521">
        <v>6.0581918671572659</v>
      </c>
      <c r="AA521">
        <v>6.1208477080645602</v>
      </c>
      <c r="AB521">
        <v>6.1384095197161255</v>
      </c>
      <c r="AC521">
        <v>6.1154937702506285</v>
      </c>
      <c r="AD521">
        <v>6.0012453260863481</v>
      </c>
      <c r="AE521">
        <v>6.1464249019343429</v>
      </c>
      <c r="AF521">
        <v>6.0243730965568076</v>
      </c>
      <c r="AG521">
        <v>5.9800334619787545</v>
      </c>
      <c r="AH521">
        <v>5.9132126624505847</v>
      </c>
      <c r="AI521">
        <v>6.0028968390125961</v>
      </c>
      <c r="AJ521">
        <v>5.9719689017248605</v>
      </c>
      <c r="AK521">
        <v>6.1315844722421255</v>
      </c>
      <c r="AL521">
        <v>6.244577423088054</v>
      </c>
      <c r="AM521">
        <v>6.001401097044857</v>
      </c>
      <c r="AN521">
        <v>5.677560098541484</v>
      </c>
      <c r="AO521">
        <v>5.9070193712249965</v>
      </c>
      <c r="AP521">
        <v>5.9665601095798984</v>
      </c>
      <c r="AQ521">
        <v>5.9011333862960713</v>
      </c>
      <c r="AR521">
        <v>5.9130843970046927</v>
      </c>
      <c r="AS521">
        <v>5.9021247540551949</v>
      </c>
      <c r="AT521">
        <v>5.9464673425012773</v>
      </c>
      <c r="AU521">
        <v>5.8821495417190937</v>
      </c>
      <c r="AV521">
        <v>6.0472497298743049</v>
      </c>
      <c r="AW521">
        <v>5.9685198848391181</v>
      </c>
      <c r="AX521">
        <v>5.9478253794625138</v>
      </c>
      <c r="AY521">
        <v>5.994085181369682</v>
      </c>
      <c r="AZ521">
        <v>6.0179447654206619</v>
      </c>
      <c r="BA521">
        <v>5.997063801822013</v>
      </c>
      <c r="BB521">
        <v>6.0009361110240667</v>
      </c>
      <c r="BC521">
        <v>6.0722302375136641</v>
      </c>
      <c r="BD521">
        <v>5.677560098541484</v>
      </c>
      <c r="BE521">
        <v>6.244577423088054</v>
      </c>
    </row>
    <row r="522" spans="1:59" x14ac:dyDescent="0.2">
      <c r="A522" s="13" t="s">
        <v>194</v>
      </c>
      <c r="B522">
        <v>35</v>
      </c>
      <c r="C522">
        <v>2</v>
      </c>
      <c r="E522">
        <v>2</v>
      </c>
      <c r="F522" t="s">
        <v>411</v>
      </c>
      <c r="G522">
        <v>5.7991607677036843</v>
      </c>
      <c r="H522">
        <v>6.011628238064759</v>
      </c>
      <c r="I522">
        <v>5.7800953200470833</v>
      </c>
      <c r="J522">
        <v>5.8182217054686669</v>
      </c>
      <c r="K522">
        <v>5.9124683594868834</v>
      </c>
      <c r="L522">
        <v>5.9143686830256161</v>
      </c>
      <c r="M522">
        <v>6.0719770355899065</v>
      </c>
      <c r="N522">
        <v>6.0558478484279901</v>
      </c>
      <c r="O522">
        <v>6.1128598051729401</v>
      </c>
      <c r="P522">
        <v>6.117541906929798</v>
      </c>
      <c r="Q522">
        <v>6.1451731966215419</v>
      </c>
      <c r="R522">
        <v>6.1282149127571346</v>
      </c>
      <c r="S522">
        <v>6.161592837899355</v>
      </c>
      <c r="T522">
        <v>6.0682094475166561</v>
      </c>
      <c r="U522">
        <v>6.1693498467601389</v>
      </c>
      <c r="V522">
        <v>6.2024968510994256</v>
      </c>
      <c r="W522">
        <v>6.2189346054189736</v>
      </c>
      <c r="X522">
        <v>6.223626531693804</v>
      </c>
      <c r="Y522">
        <v>6.281040758220489</v>
      </c>
      <c r="Z522">
        <v>6.2623123839671262</v>
      </c>
      <c r="AA522">
        <v>6.3067296495667868</v>
      </c>
      <c r="AB522">
        <v>6.3468653239865667</v>
      </c>
      <c r="AC522">
        <v>6.3355147968494094</v>
      </c>
      <c r="AD522">
        <v>6.23863526932523</v>
      </c>
      <c r="AE522">
        <v>6.376868170305614</v>
      </c>
      <c r="AF522">
        <v>6.342804404447473</v>
      </c>
      <c r="AG522">
        <v>6.3636526367676378</v>
      </c>
      <c r="AH522">
        <v>6.2684120447553351</v>
      </c>
      <c r="AI522">
        <v>6.3336533039894602</v>
      </c>
      <c r="AJ522">
        <v>6.222004554705463</v>
      </c>
      <c r="AK522">
        <v>6.2979588455751054</v>
      </c>
      <c r="AL522">
        <v>6.3427416718752854</v>
      </c>
      <c r="AM522">
        <v>6.2602389527739248</v>
      </c>
      <c r="AN522">
        <v>6.1278036500612956</v>
      </c>
      <c r="AO522">
        <v>6.2957993840719411</v>
      </c>
      <c r="AP522">
        <v>6.2977424083211409</v>
      </c>
      <c r="AQ522">
        <v>6.2303128122672318</v>
      </c>
      <c r="AR522">
        <v>6.3229128821312042</v>
      </c>
      <c r="AS522">
        <v>6.3512117163437249</v>
      </c>
      <c r="AT522">
        <v>6.3773223914092592</v>
      </c>
      <c r="AU522">
        <v>6.3282805442778693</v>
      </c>
      <c r="AV522">
        <v>6.5337927996162906</v>
      </c>
      <c r="AW522">
        <v>6.4856507814781867</v>
      </c>
      <c r="AX522">
        <v>6.4781500847626265</v>
      </c>
      <c r="AY522">
        <v>6.5481084888578831</v>
      </c>
      <c r="AZ522">
        <v>6.6017724647020204</v>
      </c>
      <c r="BA522">
        <v>6.5875243697439485</v>
      </c>
      <c r="BB522">
        <v>6.603488636090697</v>
      </c>
      <c r="BC522">
        <v>6.7501606074197111</v>
      </c>
      <c r="BF522">
        <v>5.7800953200470833</v>
      </c>
      <c r="BG522">
        <v>6.7501606074197111</v>
      </c>
    </row>
    <row r="523" spans="1:59" x14ac:dyDescent="0.2">
      <c r="A523" s="13" t="s">
        <v>195</v>
      </c>
      <c r="B523">
        <v>36</v>
      </c>
      <c r="C523">
        <v>1</v>
      </c>
      <c r="E523">
        <v>1</v>
      </c>
      <c r="F523" t="s">
        <v>441</v>
      </c>
      <c r="G523">
        <v>6.8937030388537117</v>
      </c>
      <c r="H523">
        <v>6.9763020739802695</v>
      </c>
      <c r="I523">
        <v>6.8544980092799372</v>
      </c>
      <c r="J523">
        <v>7.0767119075646647</v>
      </c>
      <c r="K523">
        <v>7.039594535623543</v>
      </c>
      <c r="L523">
        <v>7.0761416681819123</v>
      </c>
      <c r="M523">
        <v>7.0815007890994135</v>
      </c>
      <c r="N523">
        <v>7.0442118762003938</v>
      </c>
      <c r="O523">
        <v>7.0093779604907143</v>
      </c>
      <c r="P523">
        <v>7.0096446342702619</v>
      </c>
      <c r="Q523">
        <v>7.0453010391379083</v>
      </c>
      <c r="R523">
        <v>7.0160806259500355</v>
      </c>
      <c r="S523">
        <v>7.0182896885249288</v>
      </c>
      <c r="T523">
        <v>6.965676384458142</v>
      </c>
      <c r="U523">
        <v>6.7500885042969374</v>
      </c>
      <c r="V523">
        <v>6.7064360361459725</v>
      </c>
      <c r="W523">
        <v>6.6532570403907529</v>
      </c>
      <c r="X523">
        <v>6.6597598265981688</v>
      </c>
      <c r="Y523">
        <v>6.7485771679593682</v>
      </c>
      <c r="Z523">
        <v>6.5183744089277438</v>
      </c>
      <c r="AA523">
        <v>6.5326650566218856</v>
      </c>
      <c r="AB523">
        <v>6.4933411567176913</v>
      </c>
      <c r="AC523">
        <v>6.4939601175709862</v>
      </c>
      <c r="AD523">
        <v>6.3738626146068205</v>
      </c>
      <c r="AE523">
        <v>6.4185132268833209</v>
      </c>
      <c r="AF523">
        <v>6.4238819961884817</v>
      </c>
      <c r="AG523">
        <v>6.4085287910594984</v>
      </c>
      <c r="AH523">
        <v>6.4382384877332894</v>
      </c>
      <c r="AI523">
        <v>6.3056668293691587</v>
      </c>
      <c r="AJ523">
        <v>6.238487372212135</v>
      </c>
      <c r="AK523">
        <v>6.2935733027204863</v>
      </c>
      <c r="AL523">
        <v>6.4909662971425295</v>
      </c>
      <c r="AM523">
        <v>6.5269047316378916</v>
      </c>
      <c r="AN523">
        <v>6.5888164302130603</v>
      </c>
      <c r="AO523">
        <v>6.5208567404478108</v>
      </c>
      <c r="AP523">
        <v>6.6114204949434923</v>
      </c>
      <c r="AQ523">
        <v>6.7744436424292607</v>
      </c>
      <c r="AR523">
        <v>6.7751123804187294</v>
      </c>
      <c r="AS523">
        <v>6.7890968602897992</v>
      </c>
      <c r="AT523">
        <v>6.8038619404616192</v>
      </c>
      <c r="AU523">
        <v>6.8486874804015709</v>
      </c>
      <c r="AV523">
        <v>6.8761540352333856</v>
      </c>
      <c r="AW523">
        <v>6.8763357812025889</v>
      </c>
      <c r="AX523">
        <v>6.7512224537533134</v>
      </c>
      <c r="AY523">
        <v>6.752581854107194</v>
      </c>
      <c r="AZ523">
        <v>6.8330317327862007</v>
      </c>
      <c r="BA523">
        <v>6.8392000997124036</v>
      </c>
      <c r="BB523">
        <v>6.8410294211303002</v>
      </c>
      <c r="BC523">
        <v>6.8561329831111122</v>
      </c>
      <c r="BD523">
        <v>6.238487372212135</v>
      </c>
      <c r="BE523">
        <v>7.0815007890994135</v>
      </c>
    </row>
    <row r="524" spans="1:59" x14ac:dyDescent="0.2">
      <c r="A524" s="13" t="s">
        <v>194</v>
      </c>
      <c r="B524">
        <v>36</v>
      </c>
      <c r="C524">
        <v>2</v>
      </c>
      <c r="E524">
        <v>2</v>
      </c>
      <c r="F524" t="s">
        <v>441</v>
      </c>
      <c r="G524">
        <v>5.9511197361357464</v>
      </c>
      <c r="H524">
        <v>5.962190508601001</v>
      </c>
      <c r="I524">
        <v>5.8490757006493981</v>
      </c>
      <c r="J524">
        <v>5.9952116890956866</v>
      </c>
      <c r="K524">
        <v>5.9052663064630533</v>
      </c>
      <c r="L524">
        <v>5.9776185165755251</v>
      </c>
      <c r="M524">
        <v>5.9837350124676929</v>
      </c>
      <c r="N524">
        <v>5.9686245438156904</v>
      </c>
      <c r="O524">
        <v>5.8751037868452514</v>
      </c>
      <c r="P524">
        <v>5.9143929066021572</v>
      </c>
      <c r="Q524">
        <v>5.9913655910938495</v>
      </c>
      <c r="R524">
        <v>5.9445879616707735</v>
      </c>
      <c r="S524">
        <v>5.9897038110568923</v>
      </c>
      <c r="T524">
        <v>5.9342602703865754</v>
      </c>
      <c r="U524">
        <v>5.81944212589719</v>
      </c>
      <c r="V524">
        <v>5.7934057156821055</v>
      </c>
      <c r="W524">
        <v>5.6883419255445178</v>
      </c>
      <c r="X524">
        <v>5.7855054506212964</v>
      </c>
      <c r="Y524">
        <v>5.8158195872941523</v>
      </c>
      <c r="Z524">
        <v>5.6759865420380962</v>
      </c>
      <c r="AA524">
        <v>5.7551140624793913</v>
      </c>
      <c r="AB524">
        <v>5.7161035275957799</v>
      </c>
      <c r="AC524">
        <v>5.7104737699287362</v>
      </c>
      <c r="AD524">
        <v>5.7179925826005906</v>
      </c>
      <c r="AE524">
        <v>5.7492862300410277</v>
      </c>
      <c r="AF524">
        <v>5.7903002160094186</v>
      </c>
      <c r="AG524">
        <v>5.7666749048871031</v>
      </c>
      <c r="AH524">
        <v>5.7862983395792895</v>
      </c>
      <c r="AI524">
        <v>5.7410161189082602</v>
      </c>
      <c r="AJ524">
        <v>5.6675313663931206</v>
      </c>
      <c r="AK524">
        <v>5.6730192166799842</v>
      </c>
      <c r="AL524">
        <v>5.9276317182040748</v>
      </c>
      <c r="AM524">
        <v>5.9559703838137157</v>
      </c>
      <c r="AN524">
        <v>5.9961527882314378</v>
      </c>
      <c r="AO524">
        <v>6.0559912890581993</v>
      </c>
      <c r="AP524">
        <v>6.1517586193006615</v>
      </c>
      <c r="AQ524">
        <v>6.3083659789424678</v>
      </c>
      <c r="AR524">
        <v>6.3124038140760197</v>
      </c>
      <c r="AS524">
        <v>6.2535135853980828</v>
      </c>
      <c r="AT524">
        <v>6.2440829005464034</v>
      </c>
      <c r="AU524">
        <v>6.2682491772692233</v>
      </c>
      <c r="AV524">
        <v>6.3215097685291646</v>
      </c>
      <c r="AW524">
        <v>6.237863286075406</v>
      </c>
      <c r="AX524">
        <v>6.2408590057396012</v>
      </c>
      <c r="AY524">
        <v>6.3982930881614317</v>
      </c>
      <c r="AZ524">
        <v>6.4974170065791164</v>
      </c>
      <c r="BA524">
        <v>6.3916647442177874</v>
      </c>
      <c r="BB524">
        <v>6.5048798171945768</v>
      </c>
      <c r="BC524">
        <v>6.4230121770144519</v>
      </c>
      <c r="BF524">
        <v>5.6675313663931206</v>
      </c>
      <c r="BG524">
        <v>6.5048798171945768</v>
      </c>
    </row>
    <row r="525" spans="1:59" x14ac:dyDescent="0.2">
      <c r="A525" s="13" t="s">
        <v>195</v>
      </c>
      <c r="B525">
        <v>37</v>
      </c>
      <c r="C525">
        <v>1</v>
      </c>
      <c r="E525">
        <v>1</v>
      </c>
      <c r="F525" t="s">
        <v>413</v>
      </c>
      <c r="G525">
        <v>6.4156272680043989</v>
      </c>
      <c r="H525">
        <v>6.4072292885713384</v>
      </c>
      <c r="I525">
        <v>6.4608083407617958</v>
      </c>
      <c r="J525">
        <v>6.4202909636901921</v>
      </c>
      <c r="K525">
        <v>6.4673112061715452</v>
      </c>
      <c r="L525">
        <v>6.3716556331539502</v>
      </c>
      <c r="M525">
        <v>6.4367281094371211</v>
      </c>
      <c r="N525">
        <v>6.2274585406396072</v>
      </c>
      <c r="O525">
        <v>6.2729084262024175</v>
      </c>
      <c r="P525">
        <v>6.0164013007973596</v>
      </c>
      <c r="Q525">
        <v>6.3243136011148184</v>
      </c>
      <c r="R525">
        <v>5.9356725533011403</v>
      </c>
      <c r="S525">
        <v>6.0606197009884024</v>
      </c>
      <c r="T525">
        <v>6.2807996551094387</v>
      </c>
      <c r="U525">
        <v>6.4591082620119309</v>
      </c>
      <c r="V525">
        <v>6.3426862033131242</v>
      </c>
      <c r="W525">
        <v>5.8613481981619753</v>
      </c>
      <c r="X525">
        <v>6.2907429637418355</v>
      </c>
      <c r="Y525">
        <v>5.9721854421625737</v>
      </c>
      <c r="Z525">
        <v>5.8389915872705096</v>
      </c>
      <c r="AA525">
        <v>6.2034401997109452</v>
      </c>
      <c r="AB525">
        <v>6.1755640136838306</v>
      </c>
      <c r="AC525">
        <v>5.8125917216975074</v>
      </c>
      <c r="AD525">
        <v>5.8329828645868664</v>
      </c>
      <c r="AE525">
        <v>6.0140156456275919</v>
      </c>
      <c r="AF525">
        <v>6.0806646671499474</v>
      </c>
      <c r="AG525">
        <v>6.1556498644086606</v>
      </c>
      <c r="AH525">
        <v>5.9887154500300834</v>
      </c>
      <c r="AI525">
        <v>6.0757993383936686</v>
      </c>
      <c r="AJ525">
        <v>5.9723223506340526</v>
      </c>
      <c r="AK525">
        <v>5.9874601510804846</v>
      </c>
      <c r="AL525">
        <v>5.8658646890895225</v>
      </c>
      <c r="AM525">
        <v>5.9368846242828193</v>
      </c>
      <c r="AN525">
        <v>5.8934808794600304</v>
      </c>
      <c r="AO525">
        <v>5.971615704293459</v>
      </c>
      <c r="AP525">
        <v>5.8744445226493696</v>
      </c>
      <c r="AQ525">
        <v>5.7854914472838024</v>
      </c>
      <c r="AR525">
        <v>5.7562069813644268</v>
      </c>
      <c r="AS525">
        <v>6.0339531478709389</v>
      </c>
      <c r="AT525">
        <v>6.031595828576191</v>
      </c>
      <c r="AU525">
        <v>5.9669936787513267</v>
      </c>
      <c r="AV525">
        <v>5.5642963227074054</v>
      </c>
      <c r="AW525">
        <v>5.8431644778170631</v>
      </c>
      <c r="AX525">
        <v>5.8125838721949448</v>
      </c>
      <c r="AY525">
        <v>5.9100724593784539</v>
      </c>
      <c r="AZ525">
        <v>5.7987748393215055</v>
      </c>
      <c r="BA525">
        <v>5.6724992811071901</v>
      </c>
      <c r="BB525">
        <v>6.0018136340120067</v>
      </c>
      <c r="BC525">
        <v>6.0223223625370181</v>
      </c>
      <c r="BD525">
        <v>5.5642963227074054</v>
      </c>
      <c r="BE525">
        <v>6.4673112061715452</v>
      </c>
    </row>
    <row r="526" spans="1:59" x14ac:dyDescent="0.2">
      <c r="A526" s="13" t="s">
        <v>194</v>
      </c>
      <c r="B526">
        <v>37</v>
      </c>
      <c r="C526">
        <v>2</v>
      </c>
      <c r="E526">
        <v>2</v>
      </c>
      <c r="F526" t="s">
        <v>413</v>
      </c>
      <c r="G526">
        <v>4.516512891575819</v>
      </c>
      <c r="H526">
        <v>4.5295734423913396</v>
      </c>
      <c r="I526">
        <v>4.5864962064397492</v>
      </c>
      <c r="J526">
        <v>4.5650775756896671</v>
      </c>
      <c r="K526">
        <v>4.6213792825836641</v>
      </c>
      <c r="L526">
        <v>4.5571997666133921</v>
      </c>
      <c r="M526">
        <v>4.6126461981121265</v>
      </c>
      <c r="N526">
        <v>4.4521452800163761</v>
      </c>
      <c r="O526">
        <v>4.5505626760074609</v>
      </c>
      <c r="P526">
        <v>4.3298574635816784</v>
      </c>
      <c r="Q526">
        <v>4.6516853135218037</v>
      </c>
      <c r="R526">
        <v>4.2920511613032488</v>
      </c>
      <c r="S526">
        <v>4.4289020696020494</v>
      </c>
      <c r="T526">
        <v>4.6455720852412723</v>
      </c>
      <c r="U526">
        <v>4.8491985489845897</v>
      </c>
      <c r="V526">
        <v>4.7594375741398149</v>
      </c>
      <c r="W526">
        <v>4.3234890150213046</v>
      </c>
      <c r="X526">
        <v>4.7475574415152959</v>
      </c>
      <c r="Y526">
        <v>4.4856216009396492</v>
      </c>
      <c r="Z526">
        <v>4.3523988899849346</v>
      </c>
      <c r="AA526">
        <v>4.7276197641925943</v>
      </c>
      <c r="AB526">
        <v>4.7292871605488083</v>
      </c>
      <c r="AC526">
        <v>4.4226626530926776</v>
      </c>
      <c r="AD526">
        <v>4.4594807534613805</v>
      </c>
      <c r="AE526">
        <v>4.6432835978095124</v>
      </c>
      <c r="AF526">
        <v>4.7526395779645343</v>
      </c>
      <c r="AG526">
        <v>4.8412013185327298</v>
      </c>
      <c r="AH526">
        <v>4.6935094764660894</v>
      </c>
      <c r="AI526">
        <v>4.8152522488521354</v>
      </c>
      <c r="AJ526">
        <v>4.7176817284135559</v>
      </c>
      <c r="AK526">
        <v>4.778480403714731</v>
      </c>
      <c r="AL526">
        <v>4.6744718415540021</v>
      </c>
      <c r="AM526">
        <v>4.7673982448319112</v>
      </c>
      <c r="AN526">
        <v>4.7350188175255576</v>
      </c>
      <c r="AO526">
        <v>4.8499614274847413</v>
      </c>
      <c r="AP526">
        <v>4.7636048664287127</v>
      </c>
      <c r="AQ526">
        <v>4.7337327320080718</v>
      </c>
      <c r="AR526">
        <v>4.7592816160554285</v>
      </c>
      <c r="AS526">
        <v>4.9650586072690164</v>
      </c>
      <c r="AT526">
        <v>5.0008492850496946</v>
      </c>
      <c r="AU526">
        <v>4.9896533497330324</v>
      </c>
      <c r="AV526">
        <v>4.6117978591970772</v>
      </c>
      <c r="AW526">
        <v>4.9306969361344128</v>
      </c>
      <c r="AX526">
        <v>4.9196945240014136</v>
      </c>
      <c r="AY526">
        <v>5.0324630861353841</v>
      </c>
      <c r="AZ526">
        <v>4.9810611995255032</v>
      </c>
      <c r="BA526">
        <v>4.8907553976837139</v>
      </c>
      <c r="BB526">
        <v>5.1473365750029103</v>
      </c>
      <c r="BC526">
        <v>5.1692052104845025</v>
      </c>
      <c r="BF526">
        <v>4.2920511613032488</v>
      </c>
      <c r="BG526">
        <v>5.1692052104845025</v>
      </c>
    </row>
    <row r="527" spans="1:59" x14ac:dyDescent="0.2">
      <c r="A527" s="13" t="s">
        <v>195</v>
      </c>
      <c r="B527">
        <v>38</v>
      </c>
      <c r="C527">
        <v>1</v>
      </c>
      <c r="E527">
        <v>1</v>
      </c>
      <c r="F527" t="s">
        <v>414</v>
      </c>
      <c r="G527">
        <v>5.892712581583293</v>
      </c>
      <c r="H527">
        <v>5.9103420641402833</v>
      </c>
      <c r="I527">
        <v>5.7956191476791066</v>
      </c>
      <c r="J527">
        <v>5.9800208586682224</v>
      </c>
      <c r="K527">
        <v>5.8668486851984207</v>
      </c>
      <c r="L527">
        <v>5.9640360356216418</v>
      </c>
      <c r="M527">
        <v>6.1343735008833962</v>
      </c>
      <c r="N527">
        <v>6.2035949345310337</v>
      </c>
      <c r="O527">
        <v>5.8515830323669418</v>
      </c>
      <c r="P527">
        <v>5.8085511327812469</v>
      </c>
      <c r="Q527">
        <v>5.7315042905075879</v>
      </c>
      <c r="R527">
        <v>5.8753123141219445</v>
      </c>
      <c r="S527">
        <v>5.7747837627063001</v>
      </c>
      <c r="T527">
        <v>5.7514788731801492</v>
      </c>
      <c r="U527">
        <v>5.6427428419855099</v>
      </c>
      <c r="V527">
        <v>5.64162239368902</v>
      </c>
      <c r="W527">
        <v>5.5309806782028419</v>
      </c>
      <c r="X527">
        <v>5.4742781567801808</v>
      </c>
      <c r="Y527">
        <v>5.5836597475333907</v>
      </c>
      <c r="Z527">
        <v>5.6459076917532265</v>
      </c>
      <c r="AA527">
        <v>5.6456005192734651</v>
      </c>
      <c r="AB527">
        <v>5.6102677834463623</v>
      </c>
      <c r="AC527">
        <v>5.7372733139817873</v>
      </c>
      <c r="AD527">
        <v>5.5314112487154148</v>
      </c>
      <c r="AE527">
        <v>5.6542420290960651</v>
      </c>
      <c r="AF527">
        <v>5.7100130244068374</v>
      </c>
      <c r="AG527">
        <v>5.5078689643427792</v>
      </c>
      <c r="AH527">
        <v>5.3830260944749906</v>
      </c>
      <c r="AI527">
        <v>5.4776344143216926</v>
      </c>
      <c r="AJ527">
        <v>5.4712617615293944</v>
      </c>
      <c r="AK527">
        <v>5.4576195895267183</v>
      </c>
      <c r="AL527">
        <v>5.3686682898240461</v>
      </c>
      <c r="AM527">
        <v>5.4167839292303492</v>
      </c>
      <c r="AN527">
        <v>5.5469787058492024</v>
      </c>
      <c r="AO527">
        <v>5.6430884059839448</v>
      </c>
      <c r="AP527">
        <v>5.6008880514935679</v>
      </c>
      <c r="AQ527">
        <v>5.6931084251917605</v>
      </c>
      <c r="AR527">
        <v>5.6100143152036912</v>
      </c>
      <c r="AS527">
        <v>5.6092004247626699</v>
      </c>
      <c r="AT527">
        <v>5.574053367981417</v>
      </c>
      <c r="AU527">
        <v>5.5834963087816991</v>
      </c>
      <c r="AV527">
        <v>5.4766129729254382</v>
      </c>
      <c r="AW527">
        <v>5.4388286532819761</v>
      </c>
      <c r="AX527">
        <v>5.2959006555496062</v>
      </c>
      <c r="AY527">
        <v>5.1498973614297636</v>
      </c>
      <c r="AZ527">
        <v>5.1272426708649572</v>
      </c>
      <c r="BA527">
        <v>5.057094701833921</v>
      </c>
      <c r="BB527">
        <v>4.9865702623136245</v>
      </c>
      <c r="BC527">
        <v>4.9366298807857598</v>
      </c>
      <c r="BD527">
        <v>4.9366298807857598</v>
      </c>
      <c r="BE527">
        <v>6.2035949345310337</v>
      </c>
    </row>
    <row r="528" spans="1:59" x14ac:dyDescent="0.2">
      <c r="A528" s="13" t="s">
        <v>194</v>
      </c>
      <c r="B528">
        <v>38</v>
      </c>
      <c r="C528">
        <v>2</v>
      </c>
      <c r="E528">
        <v>2</v>
      </c>
      <c r="F528" t="s">
        <v>414</v>
      </c>
      <c r="G528">
        <v>6.0695223994341907</v>
      </c>
      <c r="H528">
        <v>6.042008293979797</v>
      </c>
      <c r="I528">
        <v>6.1319601676131628</v>
      </c>
      <c r="J528">
        <v>6.1134393271212062</v>
      </c>
      <c r="K528">
        <v>6.0432510362140279</v>
      </c>
      <c r="L528">
        <v>6.0253163544019417</v>
      </c>
      <c r="M528">
        <v>5.9541003544497828</v>
      </c>
      <c r="N528">
        <v>5.933345596577448</v>
      </c>
      <c r="O528">
        <v>6.0904209318458422</v>
      </c>
      <c r="P528">
        <v>6.131517630374403</v>
      </c>
      <c r="Q528">
        <v>6.1716107454159541</v>
      </c>
      <c r="R528">
        <v>6.0812741569613413</v>
      </c>
      <c r="S528">
        <v>6.1673395128190194</v>
      </c>
      <c r="T528">
        <v>6.2234517444586706</v>
      </c>
      <c r="U528">
        <v>6.3244936699022096</v>
      </c>
      <c r="V528">
        <v>6.3417537733065252</v>
      </c>
      <c r="W528">
        <v>6.4149725913672624</v>
      </c>
      <c r="X528">
        <v>6.5292064633677853</v>
      </c>
      <c r="Y528">
        <v>6.5929481178068201</v>
      </c>
      <c r="Z528">
        <v>6.6085838727473956</v>
      </c>
      <c r="AA528">
        <v>6.715752117902281</v>
      </c>
      <c r="AB528">
        <v>6.5097441506535789</v>
      </c>
      <c r="AC528">
        <v>6.5171157159801991</v>
      </c>
      <c r="AD528">
        <v>6.8425981373484994</v>
      </c>
      <c r="AE528">
        <v>6.6388562137107625</v>
      </c>
      <c r="AF528">
        <v>6.6614992481846533</v>
      </c>
      <c r="AG528">
        <v>6.9503810054608985</v>
      </c>
      <c r="AH528">
        <v>7.1262239970886156</v>
      </c>
      <c r="AI528">
        <v>7.3149771951717133</v>
      </c>
      <c r="AJ528">
        <v>7.3956844289432846</v>
      </c>
      <c r="AK528">
        <v>7.1502301026432828</v>
      </c>
      <c r="AL528">
        <v>7.3595355738845774</v>
      </c>
      <c r="AM528">
        <v>7.4446552917818298</v>
      </c>
      <c r="AN528">
        <v>7.2803241396037777</v>
      </c>
      <c r="AO528">
        <v>7.2787942452386556</v>
      </c>
      <c r="AP528">
        <v>7.1994592946982765</v>
      </c>
      <c r="AQ528">
        <v>7.3208611833292556</v>
      </c>
      <c r="AR528">
        <v>7.2726967421566044</v>
      </c>
      <c r="AS528">
        <v>7.3357965680843122</v>
      </c>
      <c r="AT528">
        <v>7.3095000188798949</v>
      </c>
      <c r="AU528">
        <v>7.2978979901911751</v>
      </c>
      <c r="AV528">
        <v>7.2029860662606531</v>
      </c>
      <c r="AW528">
        <v>7.1774723519105459</v>
      </c>
      <c r="AX528">
        <v>7.0539585931046469</v>
      </c>
      <c r="AY528">
        <v>6.7565804511850196</v>
      </c>
      <c r="AZ528">
        <v>6.6911798957800244</v>
      </c>
      <c r="BA528">
        <v>7.6743905396676668</v>
      </c>
      <c r="BB528">
        <v>7.553555023137231</v>
      </c>
      <c r="BC528">
        <v>7.5992288189840531</v>
      </c>
      <c r="BF528">
        <v>5.933345596577448</v>
      </c>
      <c r="BG528">
        <v>7.6743905396676668</v>
      </c>
    </row>
    <row r="529" spans="1:59" x14ac:dyDescent="0.2">
      <c r="A529" s="13" t="s">
        <v>195</v>
      </c>
      <c r="B529">
        <v>39</v>
      </c>
      <c r="C529">
        <v>1</v>
      </c>
      <c r="E529">
        <v>1</v>
      </c>
      <c r="F529" t="s">
        <v>415</v>
      </c>
      <c r="G529">
        <v>5.7450561171950945</v>
      </c>
      <c r="H529">
        <v>5.8066975254203195</v>
      </c>
      <c r="I529">
        <v>5.8177662368015897</v>
      </c>
      <c r="J529">
        <v>5.8827115302285806</v>
      </c>
      <c r="K529">
        <v>5.8965923322036389</v>
      </c>
      <c r="L529">
        <v>5.9476349119232035</v>
      </c>
      <c r="M529">
        <v>5.9363659644768365</v>
      </c>
      <c r="N529">
        <v>5.9421732117477912</v>
      </c>
      <c r="O529">
        <v>6.0177778106108972</v>
      </c>
      <c r="P529">
        <v>5.979027931720716</v>
      </c>
      <c r="Q529">
        <v>5.9774764919645067</v>
      </c>
      <c r="R529">
        <v>5.9783092586853854</v>
      </c>
      <c r="S529">
        <v>5.9784693016547239</v>
      </c>
      <c r="T529">
        <v>5.9783611535648058</v>
      </c>
      <c r="U529">
        <v>6.0390510579611911</v>
      </c>
      <c r="V529">
        <v>6.0322456693046034</v>
      </c>
      <c r="W529">
        <v>6.0559169590752919</v>
      </c>
      <c r="X529">
        <v>6.0588597820950296</v>
      </c>
      <c r="Y529">
        <v>5.9975853661121086</v>
      </c>
      <c r="Z529">
        <v>6.0008997609268038</v>
      </c>
      <c r="AA529">
        <v>5.992790590600487</v>
      </c>
      <c r="AB529">
        <v>6.0335496744255392</v>
      </c>
      <c r="AC529">
        <v>5.991536048788964</v>
      </c>
      <c r="AD529">
        <v>6.0201222107492232</v>
      </c>
      <c r="AE529">
        <v>5.9855230735910894</v>
      </c>
      <c r="AF529">
        <v>6.0432223562333638</v>
      </c>
      <c r="AG529">
        <v>5.9971556861517223</v>
      </c>
      <c r="AH529">
        <v>5.9997430400724774</v>
      </c>
      <c r="AI529">
        <v>6.0107887087659542</v>
      </c>
      <c r="AJ529">
        <v>5.9865308822619125</v>
      </c>
      <c r="AK529">
        <v>5.9945552247974891</v>
      </c>
      <c r="AL529">
        <v>5.9415021573291646</v>
      </c>
      <c r="AM529">
        <v>5.94702778485631</v>
      </c>
      <c r="AN529">
        <v>6.0071706734546915</v>
      </c>
      <c r="AO529">
        <v>5.9506603196488648</v>
      </c>
      <c r="AP529">
        <v>6.0523855585307214</v>
      </c>
      <c r="AQ529">
        <v>6.1083850852210286</v>
      </c>
      <c r="AR529">
        <v>5.993547765631595</v>
      </c>
      <c r="AS529">
        <v>5.8483270459039325</v>
      </c>
      <c r="AT529">
        <v>5.7395148821131254</v>
      </c>
      <c r="AU529">
        <v>5.8710220201937648</v>
      </c>
      <c r="AV529">
        <v>5.9514804323304018</v>
      </c>
      <c r="AW529">
        <v>6.0023945872919517</v>
      </c>
      <c r="AX529">
        <v>6.0884635216385687</v>
      </c>
      <c r="AY529">
        <v>6.1982746140321652</v>
      </c>
      <c r="AZ529">
        <v>6.3521134280645049</v>
      </c>
      <c r="BA529">
        <v>6.0847711512356746</v>
      </c>
      <c r="BB529">
        <v>6.1462365121872748</v>
      </c>
      <c r="BC529">
        <v>6.1789468792634299</v>
      </c>
      <c r="BD529">
        <v>5.7395148821131254</v>
      </c>
      <c r="BE529">
        <v>6.3521134280645049</v>
      </c>
    </row>
    <row r="530" spans="1:59" x14ac:dyDescent="0.2">
      <c r="A530" s="13" t="s">
        <v>194</v>
      </c>
      <c r="B530">
        <v>39</v>
      </c>
      <c r="C530">
        <v>2</v>
      </c>
      <c r="E530">
        <v>2</v>
      </c>
      <c r="F530" t="s">
        <v>415</v>
      </c>
      <c r="G530">
        <v>4.5238959364123374</v>
      </c>
      <c r="H530">
        <v>4.597257317244984</v>
      </c>
      <c r="I530">
        <v>4.6082581648871068</v>
      </c>
      <c r="J530">
        <v>4.6754215777852961</v>
      </c>
      <c r="K530">
        <v>4.680812377840331</v>
      </c>
      <c r="L530">
        <v>4.7269461491944105</v>
      </c>
      <c r="M530">
        <v>4.7128573137433669</v>
      </c>
      <c r="N530">
        <v>4.7345657657889797</v>
      </c>
      <c r="O530">
        <v>4.818887052136513</v>
      </c>
      <c r="P530">
        <v>4.7766768661429282</v>
      </c>
      <c r="Q530">
        <v>4.7731275731340466</v>
      </c>
      <c r="R530">
        <v>4.7825982502463216</v>
      </c>
      <c r="S530">
        <v>4.7890693910890407</v>
      </c>
      <c r="T530">
        <v>4.7914088722027675</v>
      </c>
      <c r="U530">
        <v>4.8560015197906399</v>
      </c>
      <c r="V530">
        <v>4.8492434158418449</v>
      </c>
      <c r="W530">
        <v>4.8769767676312856</v>
      </c>
      <c r="X530">
        <v>4.8818524269862023</v>
      </c>
      <c r="Y530">
        <v>4.83626773546181</v>
      </c>
      <c r="Z530">
        <v>4.8436668749680436</v>
      </c>
      <c r="AA530">
        <v>4.8521614171822698</v>
      </c>
      <c r="AB530">
        <v>4.9058644879281239</v>
      </c>
      <c r="AC530">
        <v>4.8909130710472306</v>
      </c>
      <c r="AD530">
        <v>4.9519791316877004</v>
      </c>
      <c r="AE530">
        <v>4.9159458495505213</v>
      </c>
      <c r="AF530">
        <v>4.9948029032012338</v>
      </c>
      <c r="AG530">
        <v>4.9653528846331536</v>
      </c>
      <c r="AH530">
        <v>4.9780471810592326</v>
      </c>
      <c r="AI530">
        <v>5.0012548186915478</v>
      </c>
      <c r="AJ530">
        <v>4.9812282826399548</v>
      </c>
      <c r="AK530">
        <v>4.9858990777464225</v>
      </c>
      <c r="AL530">
        <v>4.9486329541113463</v>
      </c>
      <c r="AM530">
        <v>4.9285864699750004</v>
      </c>
      <c r="AN530">
        <v>4.9656821637505129</v>
      </c>
      <c r="AO530">
        <v>4.9311854738496192</v>
      </c>
      <c r="AP530">
        <v>5.0075541148196638</v>
      </c>
      <c r="AQ530">
        <v>5.0356000110997199</v>
      </c>
      <c r="AR530">
        <v>4.9435642030295073</v>
      </c>
      <c r="AS530">
        <v>4.8487353965182356</v>
      </c>
      <c r="AT530">
        <v>4.7844383945936508</v>
      </c>
      <c r="AU530">
        <v>4.8823348200067791</v>
      </c>
      <c r="AV530">
        <v>4.9345359404170521</v>
      </c>
      <c r="AW530">
        <v>5.0070681217345143</v>
      </c>
      <c r="AX530">
        <v>5.0760149937343808</v>
      </c>
      <c r="AY530">
        <v>5.172795534658257</v>
      </c>
      <c r="AZ530">
        <v>5.3028107121781449</v>
      </c>
      <c r="BA530">
        <v>5.1710926193959965</v>
      </c>
      <c r="BB530">
        <v>5.2304120916488968</v>
      </c>
      <c r="BC530">
        <v>5.2733551954360118</v>
      </c>
      <c r="BF530">
        <v>4.5238959364123374</v>
      </c>
      <c r="BG530">
        <v>5.3028107121781449</v>
      </c>
    </row>
    <row r="531" spans="1:59" x14ac:dyDescent="0.2">
      <c r="A531" s="13" t="s">
        <v>195</v>
      </c>
      <c r="B531">
        <v>40</v>
      </c>
      <c r="C531">
        <v>1</v>
      </c>
      <c r="E531">
        <v>1</v>
      </c>
      <c r="F531" t="s">
        <v>416</v>
      </c>
      <c r="G531">
        <v>6.6340732644798477</v>
      </c>
      <c r="H531">
        <v>6.6527446920857134</v>
      </c>
      <c r="I531">
        <v>6.688855837093354</v>
      </c>
      <c r="J531">
        <v>6.7107639641629389</v>
      </c>
      <c r="K531">
        <v>6.726170808984941</v>
      </c>
      <c r="L531">
        <v>6.7450958791074953</v>
      </c>
      <c r="M531">
        <v>6.7677607315589743</v>
      </c>
      <c r="N531">
        <v>6.7938677636184472</v>
      </c>
      <c r="O531">
        <v>6.8024791715538848</v>
      </c>
      <c r="P531">
        <v>6.8185292888174969</v>
      </c>
      <c r="Q531">
        <v>6.8065350642396538</v>
      </c>
      <c r="R531">
        <v>6.8681158797980153</v>
      </c>
      <c r="S531">
        <v>6.8126922978453281</v>
      </c>
      <c r="T531">
        <v>6.7385057562982018</v>
      </c>
      <c r="U531">
        <v>6.7738775856203803</v>
      </c>
      <c r="V531">
        <v>6.7011342933520135</v>
      </c>
      <c r="W531">
        <v>6.654185018456694</v>
      </c>
      <c r="X531">
        <v>6.5978359759535428</v>
      </c>
      <c r="Y531">
        <v>6.538889296745352</v>
      </c>
      <c r="Z531">
        <v>6.5353661959239249</v>
      </c>
      <c r="AA531">
        <v>6.5497424345725319</v>
      </c>
      <c r="AB531">
        <v>6.592444994630978</v>
      </c>
      <c r="AC531">
        <v>6.5672035388564396</v>
      </c>
      <c r="AD531">
        <v>6.5776382908815609</v>
      </c>
      <c r="AE531">
        <v>6.6590015776750588</v>
      </c>
      <c r="AF531">
        <v>6.6564795828976564</v>
      </c>
      <c r="AG531">
        <v>6.7160480475900419</v>
      </c>
      <c r="AH531">
        <v>6.7419552970382055</v>
      </c>
      <c r="AI531">
        <v>6.7425245857678568</v>
      </c>
      <c r="AJ531">
        <v>6.6618574685893304</v>
      </c>
      <c r="AK531">
        <v>6.4634458310905023</v>
      </c>
      <c r="AL531">
        <v>6.3545799459909427</v>
      </c>
      <c r="AM531">
        <v>6.4537262371902901</v>
      </c>
      <c r="AN531">
        <v>6.5855478955831108</v>
      </c>
      <c r="AO531">
        <v>6.6073907875318687</v>
      </c>
      <c r="AP531">
        <v>6.619876524072839</v>
      </c>
      <c r="AQ531">
        <v>6.6469979733172</v>
      </c>
      <c r="AR531">
        <v>6.6081357067862685</v>
      </c>
      <c r="AS531">
        <v>6.5860918113479059</v>
      </c>
      <c r="AT531">
        <v>6.5835375312677398</v>
      </c>
      <c r="AU531">
        <v>6.5389430274935503</v>
      </c>
      <c r="AV531">
        <v>6.5624103061162167</v>
      </c>
      <c r="AW531">
        <v>6.5510369444498213</v>
      </c>
      <c r="AX531">
        <v>6.5475991696901001</v>
      </c>
      <c r="AY531">
        <v>6.5607637334710711</v>
      </c>
      <c r="AZ531">
        <v>6.5660056283547101</v>
      </c>
      <c r="BA531">
        <v>6.5343097286682577</v>
      </c>
      <c r="BB531">
        <v>6.4859381876660596</v>
      </c>
      <c r="BC531">
        <v>6.4994512116179237</v>
      </c>
      <c r="BD531">
        <v>6.3545799459909427</v>
      </c>
      <c r="BE531">
        <v>6.8681158797980153</v>
      </c>
    </row>
    <row r="532" spans="1:59" x14ac:dyDescent="0.2">
      <c r="A532" s="13" t="s">
        <v>194</v>
      </c>
      <c r="B532">
        <v>40</v>
      </c>
      <c r="C532">
        <v>2</v>
      </c>
      <c r="E532">
        <v>2</v>
      </c>
      <c r="F532" t="s">
        <v>416</v>
      </c>
      <c r="G532">
        <v>2.8383516870918912</v>
      </c>
      <c r="H532">
        <v>2.8728293801253972</v>
      </c>
      <c r="I532">
        <v>2.9245748382686578</v>
      </c>
      <c r="J532">
        <v>2.962709424618847</v>
      </c>
      <c r="K532">
        <v>2.9938492286755087</v>
      </c>
      <c r="L532">
        <v>3.0311364150960944</v>
      </c>
      <c r="M532">
        <v>3.0728082830015002</v>
      </c>
      <c r="N532">
        <v>3.119508259306782</v>
      </c>
      <c r="O532">
        <v>3.1448033901767571</v>
      </c>
      <c r="P532">
        <v>3.173458839083624</v>
      </c>
      <c r="Q532">
        <v>3.1677632403771212</v>
      </c>
      <c r="R532">
        <v>3.223897933991025</v>
      </c>
      <c r="S532">
        <v>3.1802764681543008</v>
      </c>
      <c r="T532">
        <v>3.1347872316426337</v>
      </c>
      <c r="U532">
        <v>3.2233758832249984</v>
      </c>
      <c r="V532">
        <v>3.2343235934308838</v>
      </c>
      <c r="W532">
        <v>3.2876300768250957</v>
      </c>
      <c r="X532">
        <v>3.3296703466504907</v>
      </c>
      <c r="Y532">
        <v>3.3456960010326098</v>
      </c>
      <c r="Z532">
        <v>3.3897737833913171</v>
      </c>
      <c r="AA532">
        <v>3.4198389587854647</v>
      </c>
      <c r="AB532">
        <v>3.4585510721024892</v>
      </c>
      <c r="AC532">
        <v>3.4228646865355157</v>
      </c>
      <c r="AD532">
        <v>3.4106338517558963</v>
      </c>
      <c r="AE532">
        <v>3.4807566320023282</v>
      </c>
      <c r="AF532">
        <v>3.476650435833804</v>
      </c>
      <c r="AG532">
        <v>3.5381850751489647</v>
      </c>
      <c r="AH532">
        <v>3.5711322758240986</v>
      </c>
      <c r="AI532">
        <v>3.5806096733485306</v>
      </c>
      <c r="AJ532">
        <v>3.5076223994178091</v>
      </c>
      <c r="AK532">
        <v>3.3147924488205232</v>
      </c>
      <c r="AL532">
        <v>3.2037401620447641</v>
      </c>
      <c r="AM532">
        <v>3.2957006511602538</v>
      </c>
      <c r="AN532">
        <v>3.4109408938750785</v>
      </c>
      <c r="AO532">
        <v>3.4463926330453973</v>
      </c>
      <c r="AP532">
        <v>3.4715443617753889</v>
      </c>
      <c r="AQ532">
        <v>3.516361832311468</v>
      </c>
      <c r="AR532">
        <v>3.5035417224568248</v>
      </c>
      <c r="AS532">
        <v>3.5037657650380312</v>
      </c>
      <c r="AT532">
        <v>3.5225609462760477</v>
      </c>
      <c r="AU532">
        <v>3.4988452259312242</v>
      </c>
      <c r="AV532">
        <v>3.5402437900960728</v>
      </c>
      <c r="AW532">
        <v>3.5475483586893035</v>
      </c>
      <c r="AX532">
        <v>3.5570894693373303</v>
      </c>
      <c r="AY532">
        <v>3.5855749971332593</v>
      </c>
      <c r="AZ532">
        <v>3.6100441973464226</v>
      </c>
      <c r="BA532">
        <v>3.5997777771360266</v>
      </c>
      <c r="BB532">
        <v>3.5638235108945304</v>
      </c>
      <c r="BC532">
        <v>3.5933862748723149</v>
      </c>
      <c r="BF532">
        <v>2.8383516870918912</v>
      </c>
      <c r="BG532">
        <v>3.6100441973464226</v>
      </c>
    </row>
    <row r="533" spans="1:59" x14ac:dyDescent="0.2">
      <c r="A533" s="13" t="s">
        <v>195</v>
      </c>
      <c r="B533">
        <v>41</v>
      </c>
      <c r="C533">
        <v>1</v>
      </c>
      <c r="E533">
        <v>1</v>
      </c>
      <c r="F533" t="s">
        <v>417</v>
      </c>
      <c r="G533">
        <v>7.7610560025417072</v>
      </c>
      <c r="H533">
        <v>7.7652630789080712</v>
      </c>
      <c r="I533">
        <v>7.8116706662562567</v>
      </c>
      <c r="J533">
        <v>7.7699829522082275</v>
      </c>
      <c r="K533">
        <v>7.812811655592224</v>
      </c>
      <c r="L533">
        <v>7.8534294923961907</v>
      </c>
      <c r="M533">
        <v>8.0185088749329854</v>
      </c>
      <c r="N533">
        <v>7.8988871439444557</v>
      </c>
      <c r="O533">
        <v>7.9486856136238515</v>
      </c>
      <c r="P533">
        <v>7.9235854642104657</v>
      </c>
      <c r="Q533">
        <v>8.0475384682042463</v>
      </c>
      <c r="R533">
        <v>8.1342978509357557</v>
      </c>
      <c r="S533">
        <v>8.0111563303493725</v>
      </c>
      <c r="T533">
        <v>8.2151998567576712</v>
      </c>
      <c r="U533">
        <v>8.2181147333953639</v>
      </c>
      <c r="V533">
        <v>8.2449962629050599</v>
      </c>
      <c r="W533">
        <v>8.3361380342389353</v>
      </c>
      <c r="X533">
        <v>8.4257719642698969</v>
      </c>
      <c r="Y533">
        <v>8.4618102756112723</v>
      </c>
      <c r="Z533">
        <v>8.5495745429259671</v>
      </c>
      <c r="AA533">
        <v>8.6271625009419743</v>
      </c>
      <c r="AB533">
        <v>8.5411808153435533</v>
      </c>
      <c r="AC533">
        <v>8.4126200350863805</v>
      </c>
      <c r="AD533">
        <v>8.4852624533577305</v>
      </c>
      <c r="AE533">
        <v>8.5332401820366428</v>
      </c>
      <c r="AF533">
        <v>8.5230313886561557</v>
      </c>
      <c r="AG533">
        <v>8.5770222859301377</v>
      </c>
      <c r="AH533">
        <v>8.5981248083269239</v>
      </c>
      <c r="AI533">
        <v>8.6570386515060562</v>
      </c>
      <c r="AJ533">
        <v>8.6505074755921463</v>
      </c>
      <c r="AK533">
        <v>8.6726630541435306</v>
      </c>
      <c r="AL533">
        <v>8.5245874953398122</v>
      </c>
      <c r="AM533">
        <v>8.6431033455843842</v>
      </c>
      <c r="AN533">
        <v>8.6994774434391431</v>
      </c>
      <c r="AO533">
        <v>8.5706214526141355</v>
      </c>
      <c r="AP533">
        <v>8.7278215079748254</v>
      </c>
      <c r="AQ533">
        <v>8.7576226525233114</v>
      </c>
      <c r="AR533">
        <v>8.7205508257072246</v>
      </c>
      <c r="AS533">
        <v>8.7921156190711933</v>
      </c>
      <c r="AT533">
        <v>8.8986589755687611</v>
      </c>
      <c r="AU533">
        <v>8.8483601788022224</v>
      </c>
      <c r="AV533">
        <v>8.9324101763284283</v>
      </c>
      <c r="AW533">
        <v>8.9414076576808696</v>
      </c>
      <c r="AX533">
        <v>8.9901756522617013</v>
      </c>
      <c r="AY533">
        <v>9.0624701277176776</v>
      </c>
      <c r="AZ533">
        <v>9.0592955836255609</v>
      </c>
      <c r="BA533">
        <v>9.0828158740097766</v>
      </c>
      <c r="BB533">
        <v>9.2184750583548407</v>
      </c>
      <c r="BC533">
        <v>9.2229033053678524</v>
      </c>
      <c r="BD533">
        <v>7.7610560025417072</v>
      </c>
      <c r="BE533">
        <v>9.2229033053678524</v>
      </c>
    </row>
    <row r="534" spans="1:59" x14ac:dyDescent="0.2">
      <c r="A534" s="13" t="s">
        <v>194</v>
      </c>
      <c r="B534">
        <v>41</v>
      </c>
      <c r="C534">
        <v>2</v>
      </c>
      <c r="E534">
        <v>2</v>
      </c>
      <c r="F534" t="s">
        <v>417</v>
      </c>
      <c r="G534">
        <v>3.942062302229318</v>
      </c>
      <c r="H534">
        <v>3.964229921100765</v>
      </c>
      <c r="I534">
        <v>4.0229324942472404</v>
      </c>
      <c r="J534">
        <v>4.003909991022363</v>
      </c>
      <c r="K534">
        <v>4.0644597866706622</v>
      </c>
      <c r="L534">
        <v>4.1147254819331316</v>
      </c>
      <c r="M534">
        <v>4.2783047795900888</v>
      </c>
      <c r="N534">
        <v>4.1637740139593209</v>
      </c>
      <c r="O534">
        <v>4.2213605045837426</v>
      </c>
      <c r="P534">
        <v>4.2010857230741205</v>
      </c>
      <c r="Q534">
        <v>4.3062586087567967</v>
      </c>
      <c r="R534">
        <v>4.3741589796565963</v>
      </c>
      <c r="S534">
        <v>4.2433708146750027</v>
      </c>
      <c r="T534">
        <v>4.4158584440333133</v>
      </c>
      <c r="U534">
        <v>4.3964258537539989</v>
      </c>
      <c r="V534">
        <v>4.3906433724767711</v>
      </c>
      <c r="W534">
        <v>4.4477334944240647</v>
      </c>
      <c r="X534">
        <v>4.4964317593601946</v>
      </c>
      <c r="Y534">
        <v>4.4859086799304508</v>
      </c>
      <c r="Z534">
        <v>4.5274466875375339</v>
      </c>
      <c r="AA534">
        <v>4.6102546647583065</v>
      </c>
      <c r="AB534">
        <v>4.5292265836073859</v>
      </c>
      <c r="AC534">
        <v>4.4094463978825447</v>
      </c>
      <c r="AD534">
        <v>4.4817406041306613</v>
      </c>
      <c r="AE534">
        <v>4.5379263285252476</v>
      </c>
      <c r="AF534">
        <v>4.5190997949540357</v>
      </c>
      <c r="AG534">
        <v>4.5625626953290928</v>
      </c>
      <c r="AH534">
        <v>4.5742385093543874</v>
      </c>
      <c r="AI534">
        <v>4.6314598921966663</v>
      </c>
      <c r="AJ534">
        <v>4.6251243417329979</v>
      </c>
      <c r="AK534">
        <v>4.6426913334651347</v>
      </c>
      <c r="AL534">
        <v>4.4957882962941138</v>
      </c>
      <c r="AM534">
        <v>4.6062014129192868</v>
      </c>
      <c r="AN534">
        <v>4.6529458725052244</v>
      </c>
      <c r="AO534">
        <v>4.523743650344227</v>
      </c>
      <c r="AP534">
        <v>4.6642256395205468</v>
      </c>
      <c r="AQ534">
        <v>4.6797870552858054</v>
      </c>
      <c r="AR534">
        <v>4.6403334932891012</v>
      </c>
      <c r="AS534">
        <v>4.6946403605605527</v>
      </c>
      <c r="AT534">
        <v>4.7831553175854777</v>
      </c>
      <c r="AU534">
        <v>4.722901529954175</v>
      </c>
      <c r="AV534">
        <v>4.7861183523970965</v>
      </c>
      <c r="AW534">
        <v>4.779727984608602</v>
      </c>
      <c r="AX534">
        <v>4.8085293996394309</v>
      </c>
      <c r="AY534">
        <v>4.8576094144494464</v>
      </c>
      <c r="AZ534">
        <v>4.8415340873486628</v>
      </c>
      <c r="BA534">
        <v>4.84745630624304</v>
      </c>
      <c r="BB534">
        <v>4.9507625465251914</v>
      </c>
      <c r="BC534">
        <v>4.9322432403643068</v>
      </c>
      <c r="BF534">
        <v>3.942062302229318</v>
      </c>
      <c r="BG534">
        <v>4.9507625465251914</v>
      </c>
    </row>
    <row r="535" spans="1:59" x14ac:dyDescent="0.2">
      <c r="A535" s="13" t="s">
        <v>195</v>
      </c>
      <c r="B535">
        <v>42</v>
      </c>
      <c r="C535">
        <v>1</v>
      </c>
      <c r="E535">
        <v>1</v>
      </c>
      <c r="F535" t="s">
        <v>442</v>
      </c>
      <c r="G535">
        <v>5.2094286303357249</v>
      </c>
      <c r="H535">
        <v>4.650847741590006</v>
      </c>
      <c r="I535">
        <v>4.5360405997562419</v>
      </c>
      <c r="J535">
        <v>4.4661097518844226</v>
      </c>
      <c r="K535">
        <v>4.230167524225787</v>
      </c>
      <c r="L535">
        <v>4.7055257163737148</v>
      </c>
      <c r="M535">
        <v>4.7874917427820458</v>
      </c>
      <c r="N535">
        <v>5.0230654584488841</v>
      </c>
      <c r="O535">
        <v>5.1982708417503609</v>
      </c>
      <c r="P535">
        <v>5.2298783582710344</v>
      </c>
      <c r="Q535">
        <v>5.3124855282966585</v>
      </c>
      <c r="R535">
        <v>5.4337355230053497</v>
      </c>
      <c r="S535">
        <v>5.4469642061914971</v>
      </c>
      <c r="T535">
        <v>5.4469642061914971</v>
      </c>
      <c r="U535">
        <v>5.435032540048395</v>
      </c>
      <c r="V535">
        <v>5.3694132882317671</v>
      </c>
      <c r="W535">
        <v>5.2551001613018267</v>
      </c>
      <c r="X535">
        <v>5.1295393086583481</v>
      </c>
      <c r="Y535">
        <v>5.0101205417509558</v>
      </c>
      <c r="Z535">
        <v>4.9487598903781684</v>
      </c>
      <c r="AA535">
        <v>4.923260214611255</v>
      </c>
      <c r="AB535">
        <v>4.8991131061711499</v>
      </c>
      <c r="AC535">
        <v>4.924244567035668</v>
      </c>
      <c r="AD535">
        <v>4.9428611918034333</v>
      </c>
      <c r="AE535">
        <v>4.9655698916979469</v>
      </c>
      <c r="AF535">
        <v>4.9837736642210446</v>
      </c>
      <c r="AG535">
        <v>5.0008312939996351</v>
      </c>
      <c r="AH535">
        <v>4.9968904716696247</v>
      </c>
      <c r="AI535">
        <v>5.0114286301156517</v>
      </c>
      <c r="AJ535">
        <v>5.0281009257038889</v>
      </c>
      <c r="AK535">
        <v>5.0208158540283732</v>
      </c>
      <c r="AL535">
        <v>5.0313494984838192</v>
      </c>
      <c r="AM535">
        <v>5.0181824997316387</v>
      </c>
      <c r="AN535">
        <v>5.0188973652905311</v>
      </c>
      <c r="AO535">
        <v>4.996183542686544</v>
      </c>
      <c r="AP535">
        <v>5.0237374900228904</v>
      </c>
      <c r="AQ535">
        <v>4.9977871516184065</v>
      </c>
      <c r="AR535">
        <v>4.9792639658677276</v>
      </c>
      <c r="AS535">
        <v>4.9592016389814058</v>
      </c>
      <c r="AT535">
        <v>4.9031761417815085</v>
      </c>
      <c r="AU535">
        <v>4.8513324758793024</v>
      </c>
      <c r="AV535">
        <v>4.7821999883362771</v>
      </c>
      <c r="AW535">
        <v>4.7586956704214316</v>
      </c>
      <c r="AX535">
        <v>4.7004803657924166</v>
      </c>
      <c r="AY535">
        <v>4.6530209419155879</v>
      </c>
      <c r="AZ535">
        <v>4.5737353006784049</v>
      </c>
      <c r="BA535">
        <v>4.5621528009044008</v>
      </c>
      <c r="BB535">
        <v>4.5320479211591289</v>
      </c>
      <c r="BC535">
        <v>4.5002262502154808</v>
      </c>
      <c r="BD535">
        <v>4.230167524225787</v>
      </c>
      <c r="BE535">
        <v>5.4469642061914971</v>
      </c>
    </row>
    <row r="536" spans="1:59" x14ac:dyDescent="0.2">
      <c r="A536" s="13" t="s">
        <v>194</v>
      </c>
      <c r="B536">
        <v>42</v>
      </c>
      <c r="C536">
        <v>2</v>
      </c>
      <c r="E536">
        <v>2</v>
      </c>
      <c r="F536" t="s">
        <v>442</v>
      </c>
      <c r="G536">
        <v>-0.83332921115980785</v>
      </c>
      <c r="H536">
        <v>-1.3919100999055263</v>
      </c>
      <c r="I536">
        <v>-1.4114070619349659</v>
      </c>
      <c r="J536">
        <v>-1.3943265328171548</v>
      </c>
      <c r="K536">
        <v>-1.5502260528022542</v>
      </c>
      <c r="L536">
        <v>-1.000759888500605</v>
      </c>
      <c r="M536">
        <v>-0.78526246946775091</v>
      </c>
      <c r="N536">
        <v>-0.4892831080074786</v>
      </c>
      <c r="O536">
        <v>-0.25695350279334234</v>
      </c>
      <c r="P536">
        <v>-0.17130955673173692</v>
      </c>
      <c r="Q536">
        <v>-0.14276960797638907</v>
      </c>
      <c r="R536">
        <v>-7.8678027107645765E-2</v>
      </c>
      <c r="S536">
        <v>-0.12607996401642776</v>
      </c>
      <c r="T536">
        <v>-0.12608996106729781</v>
      </c>
      <c r="U536">
        <v>-7.7397005393964879E-2</v>
      </c>
      <c r="V536">
        <v>-3.1810615902290833E-2</v>
      </c>
      <c r="W536">
        <v>4.5973795746639989E-4</v>
      </c>
      <c r="X536">
        <v>4.1892992168924614E-2</v>
      </c>
      <c r="Y536">
        <v>6.5575068902205977E-2</v>
      </c>
      <c r="Z536">
        <v>6.8692964455882397E-2</v>
      </c>
      <c r="AA536">
        <v>9.4486583076519387E-2</v>
      </c>
      <c r="AB536">
        <v>9.5032087226786591E-2</v>
      </c>
      <c r="AC536">
        <v>0.1201435574868879</v>
      </c>
      <c r="AD536">
        <v>0.13876018225465336</v>
      </c>
      <c r="AE536">
        <v>0.16144889194436651</v>
      </c>
      <c r="AF536">
        <v>0.17963267466226351</v>
      </c>
      <c r="AG536">
        <v>0.19669030444085425</v>
      </c>
      <c r="AH536">
        <v>0.21682704428428848</v>
      </c>
      <c r="AI536">
        <v>0.23134521372426844</v>
      </c>
      <c r="AJ536">
        <v>0.2479975207060108</v>
      </c>
      <c r="AK536">
        <v>0.26422295823373076</v>
      </c>
      <c r="AL536">
        <v>0.27471342952560818</v>
      </c>
      <c r="AM536">
        <v>0.28455913435425662</v>
      </c>
      <c r="AN536">
        <v>0.30782660950010859</v>
      </c>
      <c r="AO536">
        <v>0.30699195247206179</v>
      </c>
      <c r="AP536">
        <v>0.33439480792946924</v>
      </c>
      <c r="AQ536">
        <v>0.33008177961644336</v>
      </c>
      <c r="AR536">
        <v>0.35310897847744138</v>
      </c>
      <c r="AS536">
        <v>0.35335168408855766</v>
      </c>
      <c r="AT536">
        <v>0.35575499907054164</v>
      </c>
      <c r="AU536">
        <v>0.3588911551262462</v>
      </c>
      <c r="AV536">
        <v>0.35883149429528949</v>
      </c>
      <c r="AW536">
        <v>0.39982392011540557</v>
      </c>
      <c r="AX536">
        <v>0.40229500451063444</v>
      </c>
      <c r="AY536">
        <v>0.39790780746869786</v>
      </c>
      <c r="AZ536">
        <v>0.36010732742468637</v>
      </c>
      <c r="BA536">
        <v>0.37517308492764317</v>
      </c>
      <c r="BB536">
        <v>0.37096373636051544</v>
      </c>
      <c r="BC536">
        <v>0.36440870541184078</v>
      </c>
      <c r="BF536">
        <v>-1.5502260528022542</v>
      </c>
      <c r="BG536">
        <v>0.40229500451063444</v>
      </c>
    </row>
    <row r="537" spans="1:59" x14ac:dyDescent="0.2">
      <c r="A537" s="13" t="s">
        <v>195</v>
      </c>
      <c r="B537">
        <v>43</v>
      </c>
      <c r="C537">
        <v>1</v>
      </c>
      <c r="E537">
        <v>1</v>
      </c>
      <c r="F537" t="s">
        <v>419</v>
      </c>
      <c r="G537">
        <v>6.4500742288543504</v>
      </c>
      <c r="H537">
        <v>6.5147127104734084</v>
      </c>
      <c r="I537">
        <v>6.5185801033662969</v>
      </c>
      <c r="J537">
        <v>6.4371193134518769</v>
      </c>
      <c r="K537">
        <v>6.4621657250737652</v>
      </c>
      <c r="L537">
        <v>6.4644103350634667</v>
      </c>
      <c r="M537">
        <v>6.5870270932229378</v>
      </c>
      <c r="N537">
        <v>6.5014270037165343</v>
      </c>
      <c r="O537">
        <v>6.5937639038688154</v>
      </c>
      <c r="P537">
        <v>6.6201047603452645</v>
      </c>
      <c r="Q537">
        <v>6.6371808731896094</v>
      </c>
      <c r="R537">
        <v>6.630309555384132</v>
      </c>
      <c r="S537">
        <v>6.6115109862275654</v>
      </c>
      <c r="T537">
        <v>6.7125739827273314</v>
      </c>
      <c r="U537">
        <v>6.6991489991582416</v>
      </c>
      <c r="V537">
        <v>6.6572588155058101</v>
      </c>
      <c r="W537">
        <v>6.7212253811074643</v>
      </c>
      <c r="X537">
        <v>6.7362952859290601</v>
      </c>
      <c r="Y537">
        <v>6.6726021266745743</v>
      </c>
      <c r="Z537">
        <v>6.705804961219676</v>
      </c>
      <c r="AA537">
        <v>6.7817877258380399</v>
      </c>
      <c r="AB537">
        <v>6.6543564111643043</v>
      </c>
      <c r="AC537">
        <v>6.6761228210436885</v>
      </c>
      <c r="AD537">
        <v>6.578195912830318</v>
      </c>
      <c r="AE537">
        <v>6.7360685234485445</v>
      </c>
      <c r="AF537">
        <v>6.6988089185369484</v>
      </c>
      <c r="AG537">
        <v>6.6315821757352262</v>
      </c>
      <c r="AH537">
        <v>6.7614166840297187</v>
      </c>
      <c r="AI537">
        <v>6.6333197107450692</v>
      </c>
      <c r="AJ537">
        <v>6.6204466564941491</v>
      </c>
      <c r="AK537">
        <v>6.7686761325417537</v>
      </c>
      <c r="AL537">
        <v>6.843699417982851</v>
      </c>
      <c r="AM537">
        <v>6.7658247124749833</v>
      </c>
      <c r="AN537">
        <v>6.8850312977747858</v>
      </c>
      <c r="AO537">
        <v>6.8874861366347311</v>
      </c>
      <c r="AP537">
        <v>6.9527074102512794</v>
      </c>
      <c r="AQ537">
        <v>6.9416172423602767</v>
      </c>
      <c r="AR537">
        <v>6.9668838127296659</v>
      </c>
      <c r="AS537">
        <v>6.9582118057340479</v>
      </c>
      <c r="AT537">
        <v>6.9817005465019086</v>
      </c>
      <c r="AU537">
        <v>7.0744657377009688</v>
      </c>
      <c r="AV537">
        <v>7.0639011342612958</v>
      </c>
      <c r="AW537">
        <v>7.1302185615945168</v>
      </c>
      <c r="AX537">
        <v>7.0815723411005829</v>
      </c>
      <c r="AY537">
        <v>7.1192567884660418</v>
      </c>
      <c r="AZ537">
        <v>7.0942323511808691</v>
      </c>
      <c r="BA537">
        <v>7.0918895238715356</v>
      </c>
      <c r="BB537">
        <v>7.0543670655052617</v>
      </c>
      <c r="BC537">
        <v>7.0597648438658318</v>
      </c>
      <c r="BD537">
        <v>6.4371193134518769</v>
      </c>
      <c r="BE537">
        <v>7.1302185615945168</v>
      </c>
    </row>
    <row r="538" spans="1:59" x14ac:dyDescent="0.2">
      <c r="A538" s="13" t="s">
        <v>194</v>
      </c>
      <c r="B538">
        <v>43</v>
      </c>
      <c r="C538">
        <v>2</v>
      </c>
      <c r="E538">
        <v>2</v>
      </c>
      <c r="F538" t="s">
        <v>419</v>
      </c>
      <c r="G538">
        <v>3.0690325062456134</v>
      </c>
      <c r="H538">
        <v>3.142608366619617</v>
      </c>
      <c r="I538">
        <v>3.1552577633373513</v>
      </c>
      <c r="J538">
        <v>3.0863149675542743</v>
      </c>
      <c r="K538">
        <v>3.122395684492858</v>
      </c>
      <c r="L538">
        <v>3.1369489430232562</v>
      </c>
      <c r="M538">
        <v>3.2628161853132323</v>
      </c>
      <c r="N538">
        <v>3.1981112582103282</v>
      </c>
      <c r="O538">
        <v>3.2957248589306407</v>
      </c>
      <c r="P538">
        <v>3.329983297082824</v>
      </c>
      <c r="Q538">
        <v>3.361514498710902</v>
      </c>
      <c r="R538">
        <v>3.3677112206756914</v>
      </c>
      <c r="S538">
        <v>3.3639456513825241</v>
      </c>
      <c r="T538">
        <v>3.4829512063620505</v>
      </c>
      <c r="U538">
        <v>3.4824744682472941</v>
      </c>
      <c r="V538">
        <v>3.4610404896064932</v>
      </c>
      <c r="W538">
        <v>3.5395484369604655</v>
      </c>
      <c r="X538">
        <v>3.5765110890701908</v>
      </c>
      <c r="Y538">
        <v>3.5425555969730862</v>
      </c>
      <c r="Z538">
        <v>3.5918984055321319</v>
      </c>
      <c r="AA538">
        <v>3.6858902374679454</v>
      </c>
      <c r="AB538">
        <v>3.6008253773273062</v>
      </c>
      <c r="AC538">
        <v>3.6432438362925326</v>
      </c>
      <c r="AD538">
        <v>3.5554432395730329</v>
      </c>
      <c r="AE538">
        <v>3.6773122970390038</v>
      </c>
      <c r="AF538">
        <v>3.6208346312599753</v>
      </c>
      <c r="AG538">
        <v>3.5520129170966803</v>
      </c>
      <c r="AH538">
        <v>3.6224563119650242</v>
      </c>
      <c r="AI538">
        <v>3.5010677736077054</v>
      </c>
      <c r="AJ538">
        <v>3.5119633528649277</v>
      </c>
      <c r="AK538">
        <v>3.6551985160406422</v>
      </c>
      <c r="AL538">
        <v>3.7185522110361475</v>
      </c>
      <c r="AM538">
        <v>3.6639515915378431</v>
      </c>
      <c r="AN538">
        <v>3.7722863862546205</v>
      </c>
      <c r="AO538">
        <v>3.8136150339419985</v>
      </c>
      <c r="AP538">
        <v>3.8908039206474969</v>
      </c>
      <c r="AQ538">
        <v>3.8787083935016633</v>
      </c>
      <c r="AR538">
        <v>3.9203263054082251</v>
      </c>
      <c r="AS538">
        <v>3.9336189155632209</v>
      </c>
      <c r="AT538">
        <v>3.9734790889015668</v>
      </c>
      <c r="AU538">
        <v>4.0596026911394523</v>
      </c>
      <c r="AV538">
        <v>4.068372871128858</v>
      </c>
      <c r="AW538">
        <v>4.1245800747646477</v>
      </c>
      <c r="AX538">
        <v>4.1212935186681205</v>
      </c>
      <c r="AY538">
        <v>4.1177762037022214</v>
      </c>
      <c r="AZ538">
        <v>4.1300363423267452</v>
      </c>
      <c r="BA538">
        <v>4.1515793828628436</v>
      </c>
      <c r="BB538">
        <v>4.1224992110224496</v>
      </c>
      <c r="BC538">
        <v>4.1438654815358698</v>
      </c>
      <c r="BF538">
        <v>3.0690325062456134</v>
      </c>
      <c r="BG538">
        <v>4.1515793828628436</v>
      </c>
    </row>
    <row r="539" spans="1:59" x14ac:dyDescent="0.2">
      <c r="A539" s="13" t="s">
        <v>195</v>
      </c>
      <c r="B539">
        <v>44</v>
      </c>
      <c r="C539">
        <v>1</v>
      </c>
      <c r="E539">
        <v>1</v>
      </c>
      <c r="F539" t="s">
        <v>420</v>
      </c>
      <c r="G539">
        <v>6.7174869760383347</v>
      </c>
      <c r="H539">
        <v>6.7386945598779038</v>
      </c>
      <c r="I539">
        <v>6.812755220576725</v>
      </c>
      <c r="J539">
        <v>6.7739720386660176</v>
      </c>
      <c r="K539">
        <v>6.7543670203024044</v>
      </c>
      <c r="L539">
        <v>6.9148150458436382</v>
      </c>
      <c r="M539">
        <v>7.0100058791159858</v>
      </c>
      <c r="N539">
        <v>6.9682921601598435</v>
      </c>
      <c r="O539">
        <v>6.9992368756239802</v>
      </c>
      <c r="P539">
        <v>7.1192009498995112</v>
      </c>
      <c r="Q539">
        <v>7.1363292349334424</v>
      </c>
      <c r="R539">
        <v>7.2215944323949248</v>
      </c>
      <c r="S539">
        <v>7.1979217139563678</v>
      </c>
      <c r="T539">
        <v>7.2864008224300933</v>
      </c>
      <c r="U539">
        <v>7.3119021021937556</v>
      </c>
      <c r="V539">
        <v>7.3353581972027637</v>
      </c>
      <c r="W539">
        <v>7.2772319022815424</v>
      </c>
      <c r="X539">
        <v>7.4161958410613078</v>
      </c>
      <c r="Y539">
        <v>7.3996105730639758</v>
      </c>
      <c r="Z539">
        <v>7.5318657008935563</v>
      </c>
      <c r="AA539">
        <v>7.5849481323172414</v>
      </c>
      <c r="AB539">
        <v>7.5530637176269249</v>
      </c>
      <c r="AC539">
        <v>7.5426252869211456</v>
      </c>
      <c r="AD539">
        <v>7.5983463499471924</v>
      </c>
      <c r="AE539">
        <v>7.6026409474958019</v>
      </c>
      <c r="AF539">
        <v>7.6566955754674053</v>
      </c>
      <c r="AG539">
        <v>7.6097676277128805</v>
      </c>
      <c r="AH539">
        <v>7.5795350530617185</v>
      </c>
      <c r="AI539">
        <v>7.5639640674477624</v>
      </c>
      <c r="AJ539">
        <v>7.5795575644253654</v>
      </c>
      <c r="AK539">
        <v>7.5921622472638255</v>
      </c>
      <c r="AL539">
        <v>7.5329854678413746</v>
      </c>
      <c r="AM539">
        <v>7.4781776002981113</v>
      </c>
      <c r="AN539">
        <v>7.4780076045475958</v>
      </c>
      <c r="AO539">
        <v>7.3960114513217761</v>
      </c>
      <c r="AP539">
        <v>7.4513057623932042</v>
      </c>
      <c r="AQ539">
        <v>7.444993385330096</v>
      </c>
      <c r="AR539">
        <v>7.4220036100256301</v>
      </c>
      <c r="AS539">
        <v>7.4927151293834529</v>
      </c>
      <c r="AT539">
        <v>7.4299898962892099</v>
      </c>
      <c r="AU539">
        <v>7.4138800752327434</v>
      </c>
      <c r="AV539">
        <v>7.5127447221208845</v>
      </c>
      <c r="AW539">
        <v>7.5139592620463596</v>
      </c>
      <c r="AX539">
        <v>7.555919826250773</v>
      </c>
      <c r="AY539">
        <v>7.6233680655648666</v>
      </c>
      <c r="AZ539">
        <v>7.6327705302279005</v>
      </c>
      <c r="BA539">
        <v>7.6071312219011569</v>
      </c>
      <c r="BB539">
        <v>7.6313165221228827</v>
      </c>
      <c r="BC539">
        <v>7.62944414134315</v>
      </c>
      <c r="BD539">
        <v>6.7174869760383347</v>
      </c>
      <c r="BE539">
        <v>7.6566955754674053</v>
      </c>
    </row>
    <row r="540" spans="1:59" x14ac:dyDescent="0.2">
      <c r="A540" s="13" t="s">
        <v>194</v>
      </c>
      <c r="B540">
        <v>44</v>
      </c>
      <c r="C540">
        <v>2</v>
      </c>
      <c r="E540">
        <v>2</v>
      </c>
      <c r="F540" t="s">
        <v>420</v>
      </c>
      <c r="G540">
        <v>4.1868355532571773</v>
      </c>
      <c r="H540">
        <v>4.2093304978175148</v>
      </c>
      <c r="I540">
        <v>4.2901596147050105</v>
      </c>
      <c r="J540">
        <v>4.2516702763655276</v>
      </c>
      <c r="K540">
        <v>4.2282492991519876</v>
      </c>
      <c r="L540">
        <v>4.379081029404599</v>
      </c>
      <c r="M540">
        <v>4.4669076080622174</v>
      </c>
      <c r="N540">
        <v>4.4216993053416589</v>
      </c>
      <c r="O540">
        <v>4.4505507320936131</v>
      </c>
      <c r="P540">
        <v>4.5771585910297725</v>
      </c>
      <c r="Q540">
        <v>4.6227646122576642</v>
      </c>
      <c r="R540">
        <v>4.7052660383192944</v>
      </c>
      <c r="S540">
        <v>4.6754814365065931</v>
      </c>
      <c r="T540">
        <v>4.7789391421279301</v>
      </c>
      <c r="U540">
        <v>4.936370016411872</v>
      </c>
      <c r="V540">
        <v>4.9118424705809893</v>
      </c>
      <c r="W540">
        <v>4.8424877347758137</v>
      </c>
      <c r="X540">
        <v>5.0022429221642737</v>
      </c>
      <c r="Y540">
        <v>4.9986575761743506</v>
      </c>
      <c r="Z540">
        <v>5.1633873374764176</v>
      </c>
      <c r="AA540">
        <v>5.2082632304680994</v>
      </c>
      <c r="AB540">
        <v>5.1824563351193733</v>
      </c>
      <c r="AC540">
        <v>5.1915208259631376</v>
      </c>
      <c r="AD540">
        <v>5.2756693362600435</v>
      </c>
      <c r="AE540">
        <v>5.2707759260933615</v>
      </c>
      <c r="AF540">
        <v>5.3216349731545867</v>
      </c>
      <c r="AG540">
        <v>5.32079847648561</v>
      </c>
      <c r="AH540">
        <v>5.3123959988689418</v>
      </c>
      <c r="AI540">
        <v>5.3509144830013913</v>
      </c>
      <c r="AJ540">
        <v>5.395543767323475</v>
      </c>
      <c r="AK540">
        <v>5.4586372470435229</v>
      </c>
      <c r="AL540">
        <v>5.412881944442649</v>
      </c>
      <c r="AM540">
        <v>5.3691153056852183</v>
      </c>
      <c r="AN540">
        <v>5.3631651695662379</v>
      </c>
      <c r="AO540">
        <v>5.2912643413158875</v>
      </c>
      <c r="AP540">
        <v>5.3481620058902752</v>
      </c>
      <c r="AQ540">
        <v>5.3303276795691801</v>
      </c>
      <c r="AR540">
        <v>5.320308132902527</v>
      </c>
      <c r="AS540">
        <v>5.3835057086583822</v>
      </c>
      <c r="AT540">
        <v>5.3342054346695429</v>
      </c>
      <c r="AU540">
        <v>5.3315184813302761</v>
      </c>
      <c r="AV540">
        <v>5.411055920810159</v>
      </c>
      <c r="AW540">
        <v>5.4008604983054109</v>
      </c>
      <c r="AX540">
        <v>5.4394199835861636</v>
      </c>
      <c r="AY540">
        <v>5.4953542152579704</v>
      </c>
      <c r="AZ540">
        <v>5.5010010677006003</v>
      </c>
      <c r="BA540">
        <v>5.4764487702993385</v>
      </c>
      <c r="BB540">
        <v>5.493225223173563</v>
      </c>
      <c r="BC540">
        <v>5.4848469116754321</v>
      </c>
      <c r="BF540">
        <v>4.1868355532571773</v>
      </c>
      <c r="BG540">
        <v>5.5010010677006003</v>
      </c>
    </row>
    <row r="541" spans="1:59" x14ac:dyDescent="0.2">
      <c r="A541" s="13" t="s">
        <v>195</v>
      </c>
      <c r="B541">
        <v>45</v>
      </c>
      <c r="C541">
        <v>1</v>
      </c>
      <c r="E541">
        <v>1</v>
      </c>
      <c r="F541" t="s">
        <v>443</v>
      </c>
      <c r="G541">
        <v>5.827317989041509</v>
      </c>
      <c r="H541">
        <v>5.8418079353781813</v>
      </c>
      <c r="I541">
        <v>5.9033038956656236</v>
      </c>
      <c r="J541">
        <v>5.8886312297966548</v>
      </c>
      <c r="K541">
        <v>5.8927763796217114</v>
      </c>
      <c r="L541">
        <v>5.9754211102948851</v>
      </c>
      <c r="M541">
        <v>5.9350228466591846</v>
      </c>
      <c r="N541">
        <v>5.8821587055170603</v>
      </c>
      <c r="O541">
        <v>5.8979388875421375</v>
      </c>
      <c r="P541">
        <v>5.9170447750869846</v>
      </c>
      <c r="Q541">
        <v>5.8913644431702616</v>
      </c>
      <c r="R541">
        <v>5.8761698820288917</v>
      </c>
      <c r="S541">
        <v>5.8936449618287199</v>
      </c>
      <c r="T541">
        <v>5.8758304628039548</v>
      </c>
      <c r="U541">
        <v>5.9473724640421395</v>
      </c>
      <c r="V541">
        <v>5.9610980625206551</v>
      </c>
      <c r="W541">
        <v>5.9961946340738015</v>
      </c>
      <c r="X541">
        <v>5.9862151135912534</v>
      </c>
      <c r="Y541">
        <v>6.0100307346876303</v>
      </c>
      <c r="Z541">
        <v>5.9334765628827091</v>
      </c>
      <c r="AA541">
        <v>5.944324646343885</v>
      </c>
      <c r="AB541">
        <v>5.948938921631453</v>
      </c>
      <c r="AC541">
        <v>5.9642202323072544</v>
      </c>
      <c r="AD541">
        <v>5.9637322313291401</v>
      </c>
      <c r="AE541">
        <v>5.9703188835107026</v>
      </c>
      <c r="AF541">
        <v>5.9737402206304075</v>
      </c>
      <c r="AG541">
        <v>5.9421475614252453</v>
      </c>
      <c r="AH541">
        <v>5.8996151896959113</v>
      </c>
      <c r="AI541">
        <v>5.9230166040479393</v>
      </c>
      <c r="AJ541">
        <v>5.89684874432238</v>
      </c>
      <c r="AK541">
        <v>5.8942872106123732</v>
      </c>
      <c r="AL541">
        <v>5.8180940882498007</v>
      </c>
      <c r="AM541">
        <v>5.7891226738952151</v>
      </c>
      <c r="AN541">
        <v>5.7190332738454002</v>
      </c>
      <c r="AO541">
        <v>5.7889719256411363</v>
      </c>
      <c r="AP541">
        <v>5.7822921681108879</v>
      </c>
      <c r="AQ541">
        <v>5.7068678576949141</v>
      </c>
      <c r="AR541">
        <v>5.768896142171946</v>
      </c>
      <c r="AS541">
        <v>5.7950410950909559</v>
      </c>
      <c r="AT541">
        <v>5.7531117802600757</v>
      </c>
      <c r="AU541">
        <v>5.8397863481126446</v>
      </c>
      <c r="AV541">
        <v>5.9990299953419619</v>
      </c>
      <c r="AW541">
        <v>5.8695791624562093</v>
      </c>
      <c r="AX541">
        <v>6.0311750283084171</v>
      </c>
      <c r="AY541">
        <v>6.0073111034753444</v>
      </c>
      <c r="AZ541">
        <v>6.0712104363471555</v>
      </c>
      <c r="BA541">
        <v>6.0281704388571571</v>
      </c>
      <c r="BB541">
        <v>5.9962721534370464</v>
      </c>
      <c r="BC541">
        <v>6.023486443794587</v>
      </c>
      <c r="BD541">
        <v>5.7068678576949141</v>
      </c>
      <c r="BE541">
        <v>6.0712104363471555</v>
      </c>
    </row>
    <row r="542" spans="1:59" x14ac:dyDescent="0.2">
      <c r="A542" s="13" t="s">
        <v>194</v>
      </c>
      <c r="B542">
        <v>45</v>
      </c>
      <c r="C542">
        <v>2</v>
      </c>
      <c r="E542">
        <v>2</v>
      </c>
      <c r="F542" t="s">
        <v>443</v>
      </c>
      <c r="G542">
        <v>4.2691116422630202</v>
      </c>
      <c r="H542">
        <v>4.3040577021469293</v>
      </c>
      <c r="I542">
        <v>4.3745829650304797</v>
      </c>
      <c r="J542">
        <v>4.3851261404532522</v>
      </c>
      <c r="K542">
        <v>4.4105071010852948</v>
      </c>
      <c r="L542">
        <v>4.4150892351281028</v>
      </c>
      <c r="M542">
        <v>4.4077217650310248</v>
      </c>
      <c r="N542">
        <v>4.3768607149663081</v>
      </c>
      <c r="O542">
        <v>4.4094558481841108</v>
      </c>
      <c r="P542">
        <v>4.4464099342392052</v>
      </c>
      <c r="Q542">
        <v>4.3793701873158764</v>
      </c>
      <c r="R542">
        <v>4.3832733940194855</v>
      </c>
      <c r="S542">
        <v>4.4213241388285276</v>
      </c>
      <c r="T542">
        <v>4.4232522905044984</v>
      </c>
      <c r="U542">
        <v>4.5193357414282174</v>
      </c>
      <c r="V542">
        <v>4.5408086839433945</v>
      </c>
      <c r="W542">
        <v>4.5895518848468377</v>
      </c>
      <c r="X542">
        <v>4.5913102285141258</v>
      </c>
      <c r="Y542">
        <v>4.6416355785354924</v>
      </c>
      <c r="Z542">
        <v>4.5821564481595223</v>
      </c>
      <c r="AA542">
        <v>4.6269836772614701</v>
      </c>
      <c r="AB542">
        <v>4.6828275285349106</v>
      </c>
      <c r="AC542">
        <v>4.7179759314249328</v>
      </c>
      <c r="AD542">
        <v>4.7346040882322127</v>
      </c>
      <c r="AE542">
        <v>4.756895503455449</v>
      </c>
      <c r="AF542">
        <v>4.7784174892341973</v>
      </c>
      <c r="AG542">
        <v>4.7748067391486284</v>
      </c>
      <c r="AH542">
        <v>4.7710623501267238</v>
      </c>
      <c r="AI542">
        <v>4.8135324282140237</v>
      </c>
      <c r="AJ542">
        <v>4.8414784427214803</v>
      </c>
      <c r="AK542">
        <v>4.8497579833144151</v>
      </c>
      <c r="AL542">
        <v>4.8098023097501157</v>
      </c>
      <c r="AM542">
        <v>4.8106962384767247</v>
      </c>
      <c r="AN542">
        <v>4.797761219906084</v>
      </c>
      <c r="AO542">
        <v>4.8848839235748356</v>
      </c>
      <c r="AP542">
        <v>4.8797114417911045</v>
      </c>
      <c r="AQ542">
        <v>4.8207739702071093</v>
      </c>
      <c r="AR542">
        <v>4.8724574816198869</v>
      </c>
      <c r="AS542">
        <v>4.9659297579258448</v>
      </c>
      <c r="AT542">
        <v>4.9196409683420317</v>
      </c>
      <c r="AU542">
        <v>5.0197509737029744</v>
      </c>
      <c r="AV542">
        <v>5.1487725300738205</v>
      </c>
      <c r="AW542">
        <v>5.0034971352233866</v>
      </c>
      <c r="AX542">
        <v>5.1700656781355114</v>
      </c>
      <c r="AY542">
        <v>5.1558949670188001</v>
      </c>
      <c r="AZ542">
        <v>5.2487160153988164</v>
      </c>
      <c r="BA542">
        <v>5.2353658187623333</v>
      </c>
      <c r="BB542">
        <v>5.2102059387809181</v>
      </c>
      <c r="BC542">
        <v>5.2318113389121237</v>
      </c>
      <c r="BF542">
        <v>4.2691116422630202</v>
      </c>
      <c r="BG542">
        <v>5.2487160153988164</v>
      </c>
    </row>
    <row r="543" spans="1:59" x14ac:dyDescent="0.2">
      <c r="A543" s="13" t="s">
        <v>195</v>
      </c>
      <c r="B543">
        <v>46</v>
      </c>
      <c r="C543">
        <v>1</v>
      </c>
      <c r="E543">
        <v>1</v>
      </c>
      <c r="F543" t="s">
        <v>422</v>
      </c>
      <c r="G543">
        <v>6.23636262772823</v>
      </c>
      <c r="H543">
        <v>6.2554885392911324</v>
      </c>
      <c r="I543">
        <v>6.3015498646199477</v>
      </c>
      <c r="J543">
        <v>6.3197956465977807</v>
      </c>
      <c r="K543">
        <v>6.3230902032275731</v>
      </c>
      <c r="L543">
        <v>6.305802932428672</v>
      </c>
      <c r="M543">
        <v>6.2824270501368575</v>
      </c>
      <c r="N543">
        <v>6.2759702321665785</v>
      </c>
      <c r="O543">
        <v>6.2558408217636421</v>
      </c>
      <c r="P543">
        <v>6.2747237522429602</v>
      </c>
      <c r="Q543">
        <v>6.2630090207025129</v>
      </c>
      <c r="R543">
        <v>6.2045629005673053</v>
      </c>
      <c r="S543">
        <v>6.2049160004113961</v>
      </c>
      <c r="T543">
        <v>6.1891171892649899</v>
      </c>
      <c r="U543">
        <v>6.2227024412326415</v>
      </c>
      <c r="V543">
        <v>6.1714761274412657</v>
      </c>
      <c r="W543">
        <v>6.1235429342642602</v>
      </c>
      <c r="X543">
        <v>6.1884647210155208</v>
      </c>
      <c r="Y543">
        <v>6.2468908000839658</v>
      </c>
      <c r="Z543">
        <v>6.2410953939630662</v>
      </c>
      <c r="AA543">
        <v>6.234205315204739</v>
      </c>
      <c r="AB543">
        <v>6.1830389071369156</v>
      </c>
      <c r="AC543">
        <v>6.0815129193801862</v>
      </c>
      <c r="AD543">
        <v>6.1121010575875516</v>
      </c>
      <c r="AE543">
        <v>6.198711555970787</v>
      </c>
      <c r="AF543">
        <v>6.2085680759746218</v>
      </c>
      <c r="AG543">
        <v>6.197153220678139</v>
      </c>
      <c r="AH543">
        <v>6.2234425229412311</v>
      </c>
      <c r="AI543">
        <v>6.2581211489357544</v>
      </c>
      <c r="AJ543">
        <v>6.271427131857954</v>
      </c>
      <c r="AK543">
        <v>6.2592475261141276</v>
      </c>
      <c r="AL543">
        <v>6.2335234608536698</v>
      </c>
      <c r="AM543">
        <v>6.3751280067658076</v>
      </c>
      <c r="AN543">
        <v>6.3885280722415327</v>
      </c>
      <c r="AO543">
        <v>6.3607944774452481</v>
      </c>
      <c r="AP543">
        <v>6.4753987838910563</v>
      </c>
      <c r="AQ543">
        <v>6.4956475347682723</v>
      </c>
      <c r="AR543">
        <v>6.4677016697872833</v>
      </c>
      <c r="AS543">
        <v>6.436961689001043</v>
      </c>
      <c r="AT543">
        <v>6.3606245188587689</v>
      </c>
      <c r="AU543">
        <v>6.4219771294142163</v>
      </c>
      <c r="AV543">
        <v>6.419869966132592</v>
      </c>
      <c r="AW543">
        <v>6.4223826471957155</v>
      </c>
      <c r="AX543">
        <v>6.4339243688727299</v>
      </c>
      <c r="AY543">
        <v>6.3532641606537625</v>
      </c>
      <c r="AZ543">
        <v>6.37078700525052</v>
      </c>
      <c r="BA543">
        <v>6.3909004318457372</v>
      </c>
      <c r="BB543">
        <v>6.4500728748166107</v>
      </c>
      <c r="BC543">
        <v>6.3924419100459478</v>
      </c>
      <c r="BD543">
        <v>6.0815129193801862</v>
      </c>
      <c r="BE543">
        <v>6.4956475347682723</v>
      </c>
    </row>
    <row r="544" spans="1:59" x14ac:dyDescent="0.2">
      <c r="A544" s="13" t="s">
        <v>194</v>
      </c>
      <c r="B544">
        <v>46</v>
      </c>
      <c r="C544">
        <v>2</v>
      </c>
      <c r="E544">
        <v>2</v>
      </c>
      <c r="F544" t="s">
        <v>422</v>
      </c>
      <c r="G544">
        <v>4.9105641213381084</v>
      </c>
      <c r="H544">
        <v>4.9218492540008185</v>
      </c>
      <c r="I544">
        <v>4.9361751439081401</v>
      </c>
      <c r="J544">
        <v>4.942471701378703</v>
      </c>
      <c r="K544">
        <v>4.9323983868385159</v>
      </c>
      <c r="L544">
        <v>4.887271642104702</v>
      </c>
      <c r="M544">
        <v>4.9441107928353754</v>
      </c>
      <c r="N544">
        <v>5.0212183510264579</v>
      </c>
      <c r="O544">
        <v>5.1012686915204206</v>
      </c>
      <c r="P544">
        <v>5.107766838851111</v>
      </c>
      <c r="Q544">
        <v>5.2416262881298588</v>
      </c>
      <c r="R544">
        <v>5.2988815741978614</v>
      </c>
      <c r="S544">
        <v>5.2903334059396778</v>
      </c>
      <c r="T544">
        <v>5.3158741828296838</v>
      </c>
      <c r="U544">
        <v>5.355326792176335</v>
      </c>
      <c r="V544">
        <v>5.2994594479249129</v>
      </c>
      <c r="W544">
        <v>5.2492193028916576</v>
      </c>
      <c r="X544">
        <v>5.3028751970490795</v>
      </c>
      <c r="Y544">
        <v>5.2997630379028573</v>
      </c>
      <c r="Z544">
        <v>5.2591530267872582</v>
      </c>
      <c r="AA544">
        <v>5.3074256509371782</v>
      </c>
      <c r="AB544">
        <v>5.2770565593397691</v>
      </c>
      <c r="AC544">
        <v>5.1893416486591253</v>
      </c>
      <c r="AD544">
        <v>5.2029124089852177</v>
      </c>
      <c r="AE544">
        <v>5.3363156512059113</v>
      </c>
      <c r="AF544">
        <v>5.3533339986235324</v>
      </c>
      <c r="AG544">
        <v>5.3509926233596214</v>
      </c>
      <c r="AH544">
        <v>5.3575332206280013</v>
      </c>
      <c r="AI544">
        <v>5.4016571530087685</v>
      </c>
      <c r="AJ544">
        <v>5.4056902307103982</v>
      </c>
      <c r="AK544">
        <v>5.4519749913071225</v>
      </c>
      <c r="AL544">
        <v>5.444402771870501</v>
      </c>
      <c r="AM544">
        <v>5.4704285304968367</v>
      </c>
      <c r="AN544">
        <v>5.4738988451632915</v>
      </c>
      <c r="AO544">
        <v>5.4908653038156663</v>
      </c>
      <c r="AP544">
        <v>5.5204519087676314</v>
      </c>
      <c r="AQ544">
        <v>5.6043374433418531</v>
      </c>
      <c r="AR544">
        <v>5.5956174052804677</v>
      </c>
      <c r="AS544">
        <v>5.6236834408537257</v>
      </c>
      <c r="AT544">
        <v>5.5755956824677178</v>
      </c>
      <c r="AU544">
        <v>5.6638471774752261</v>
      </c>
      <c r="AV544">
        <v>5.669302636154093</v>
      </c>
      <c r="AW544">
        <v>5.6838457227597079</v>
      </c>
      <c r="AX544">
        <v>5.6870760506071738</v>
      </c>
      <c r="AY544">
        <v>5.6338235014419951</v>
      </c>
      <c r="AZ544">
        <v>5.6408606998649091</v>
      </c>
      <c r="BA544">
        <v>5.6779542020695786</v>
      </c>
      <c r="BB544">
        <v>5.7205152052711004</v>
      </c>
      <c r="BC544">
        <v>5.7602005916341943</v>
      </c>
      <c r="BF544">
        <v>4.887271642104702</v>
      </c>
      <c r="BG544">
        <v>5.7602005916341943</v>
      </c>
    </row>
    <row r="545" spans="1:59" x14ac:dyDescent="0.2">
      <c r="A545" s="13" t="s">
        <v>195</v>
      </c>
      <c r="B545">
        <v>47</v>
      </c>
      <c r="C545">
        <v>1</v>
      </c>
      <c r="E545">
        <v>1</v>
      </c>
      <c r="F545" t="s">
        <v>423</v>
      </c>
      <c r="G545">
        <v>6.4556059014634739</v>
      </c>
      <c r="H545">
        <v>6.4223853149576007</v>
      </c>
      <c r="I545">
        <v>6.5020084253913497</v>
      </c>
      <c r="J545">
        <v>6.5030722346423682</v>
      </c>
      <c r="K545">
        <v>6.3653883068769046</v>
      </c>
      <c r="L545">
        <v>6.3739003961149372</v>
      </c>
      <c r="M545">
        <v>6.4867168023649606</v>
      </c>
      <c r="N545">
        <v>6.5127326673247703</v>
      </c>
      <c r="O545">
        <v>6.6129791925887593</v>
      </c>
      <c r="P545">
        <v>6.798621254356374</v>
      </c>
      <c r="Q545">
        <v>6.7458240924418345</v>
      </c>
      <c r="R545">
        <v>6.7469145098819281</v>
      </c>
      <c r="S545">
        <v>6.7313353187514995</v>
      </c>
      <c r="T545">
        <v>6.7518757275342134</v>
      </c>
      <c r="U545">
        <v>6.7882718249195548</v>
      </c>
      <c r="V545">
        <v>6.69094103807618</v>
      </c>
      <c r="W545">
        <v>6.6732989675503305</v>
      </c>
      <c r="X545">
        <v>6.6514711952190444</v>
      </c>
      <c r="Y545">
        <v>6.3251135545762791</v>
      </c>
      <c r="Z545">
        <v>6.2803095096592951</v>
      </c>
      <c r="AA545">
        <v>6.3290271658978954</v>
      </c>
      <c r="AB545">
        <v>6.3896258766562113</v>
      </c>
      <c r="AC545">
        <v>6.4084491818025899</v>
      </c>
      <c r="AD545">
        <v>6.3238421539058507</v>
      </c>
      <c r="AE545">
        <v>6.3170433472223095</v>
      </c>
      <c r="AF545">
        <v>6.2782213194788881</v>
      </c>
      <c r="AG545">
        <v>6.2979568114751805</v>
      </c>
      <c r="AH545">
        <v>6.313882816831466</v>
      </c>
      <c r="AI545">
        <v>6.3506229841405588</v>
      </c>
      <c r="AJ545">
        <v>6.3600106471951126</v>
      </c>
      <c r="AK545">
        <v>6.358942176257532</v>
      </c>
      <c r="AL545">
        <v>6.3165123353464478</v>
      </c>
      <c r="AM545">
        <v>6.3538753652987232</v>
      </c>
      <c r="AN545">
        <v>6.3276069363440506</v>
      </c>
      <c r="AO545">
        <v>6.3463560937768229</v>
      </c>
      <c r="AP545">
        <v>6.3106396904757327</v>
      </c>
      <c r="AQ545">
        <v>6.2935375806650118</v>
      </c>
      <c r="AR545">
        <v>6.3476546106015563</v>
      </c>
      <c r="AS545">
        <v>6.3832966698784279</v>
      </c>
      <c r="AT545">
        <v>6.3738739395105277</v>
      </c>
      <c r="AU545">
        <v>6.4027630347810982</v>
      </c>
      <c r="AV545">
        <v>6.4295757057697909</v>
      </c>
      <c r="AW545">
        <v>6.4134367743751968</v>
      </c>
      <c r="AX545">
        <v>6.386425029539752</v>
      </c>
      <c r="AY545">
        <v>6.3262451431195306</v>
      </c>
      <c r="AZ545">
        <v>6.2878508264015727</v>
      </c>
      <c r="BA545">
        <v>6.288265625517516</v>
      </c>
      <c r="BB545">
        <v>6.2865113214491739</v>
      </c>
      <c r="BC545">
        <v>6.2757949853162147</v>
      </c>
      <c r="BD545">
        <v>6.2757949853162147</v>
      </c>
      <c r="BE545">
        <v>6.798621254356374</v>
      </c>
    </row>
    <row r="546" spans="1:59" x14ac:dyDescent="0.2">
      <c r="A546" s="13" t="s">
        <v>194</v>
      </c>
      <c r="B546">
        <v>47</v>
      </c>
      <c r="C546">
        <v>2</v>
      </c>
      <c r="E546">
        <v>2</v>
      </c>
      <c r="F546" t="s">
        <v>423</v>
      </c>
      <c r="G546">
        <v>5.387291670073111</v>
      </c>
      <c r="H546">
        <v>5.3956517823472812</v>
      </c>
      <c r="I546">
        <v>5.4812611540688883</v>
      </c>
      <c r="J546">
        <v>5.4904376623531235</v>
      </c>
      <c r="K546">
        <v>5.3806912022224971</v>
      </c>
      <c r="L546">
        <v>5.4298046802048283</v>
      </c>
      <c r="M546">
        <v>5.543233419020277</v>
      </c>
      <c r="N546">
        <v>5.5825232205443909</v>
      </c>
      <c r="O546">
        <v>5.6741766515977465</v>
      </c>
      <c r="P546">
        <v>5.8388568926606732</v>
      </c>
      <c r="Q546">
        <v>5.7560716576784543</v>
      </c>
      <c r="R546">
        <v>5.7972065000138953</v>
      </c>
      <c r="S546">
        <v>5.8072903413799066</v>
      </c>
      <c r="T546">
        <v>5.8751450099389446</v>
      </c>
      <c r="U546">
        <v>5.9095530314679179</v>
      </c>
      <c r="V546">
        <v>5.8306556891257388</v>
      </c>
      <c r="W546">
        <v>5.8640127067234991</v>
      </c>
      <c r="X546">
        <v>5.8296897131180501</v>
      </c>
      <c r="Y546">
        <v>5.6963781990488975</v>
      </c>
      <c r="Z546">
        <v>5.7159105401508912</v>
      </c>
      <c r="AA546">
        <v>5.782850362407288</v>
      </c>
      <c r="AB546">
        <v>5.8382147440648335</v>
      </c>
      <c r="AC546">
        <v>5.8565442831829317</v>
      </c>
      <c r="AD546">
        <v>5.7969058464808896</v>
      </c>
      <c r="AE546">
        <v>5.8579604737892836</v>
      </c>
      <c r="AF546">
        <v>5.8015493296039962</v>
      </c>
      <c r="AG546">
        <v>5.8648836016538883</v>
      </c>
      <c r="AH546">
        <v>5.8845264769205414</v>
      </c>
      <c r="AI546">
        <v>5.9288976412779766</v>
      </c>
      <c r="AJ546">
        <v>5.9497589137533557</v>
      </c>
      <c r="AK546">
        <v>5.9578565604675546</v>
      </c>
      <c r="AL546">
        <v>5.927957548960527</v>
      </c>
      <c r="AM546">
        <v>5.9805099695865058</v>
      </c>
      <c r="AN546">
        <v>5.9689203383402782</v>
      </c>
      <c r="AO546">
        <v>6.0011047013088934</v>
      </c>
      <c r="AP546">
        <v>5.9743470813678172</v>
      </c>
      <c r="AQ546">
        <v>5.9700686783912129</v>
      </c>
      <c r="AR546">
        <v>6.0307648896679904</v>
      </c>
      <c r="AS546">
        <v>6.0714640746036261</v>
      </c>
      <c r="AT546">
        <v>6.0656184386805485</v>
      </c>
      <c r="AU546">
        <v>6.1091836793126282</v>
      </c>
      <c r="AV546">
        <v>6.1506674663332372</v>
      </c>
      <c r="AW546">
        <v>6.1377364279967823</v>
      </c>
      <c r="AX546">
        <v>6.1305781965788535</v>
      </c>
      <c r="AY546">
        <v>6.0957502803645758</v>
      </c>
      <c r="AZ546">
        <v>6.077508653123247</v>
      </c>
      <c r="BA546">
        <v>6.0931332253058565</v>
      </c>
      <c r="BB546">
        <v>6.1003807466609574</v>
      </c>
      <c r="BC546">
        <v>6.1092299984278604</v>
      </c>
      <c r="BF546">
        <v>5.3806912022224971</v>
      </c>
      <c r="BG546">
        <v>6.1506674663332372</v>
      </c>
    </row>
    <row r="547" spans="1:59" x14ac:dyDescent="0.2">
      <c r="A547" s="13" t="s">
        <v>195</v>
      </c>
      <c r="B547">
        <v>48</v>
      </c>
      <c r="C547">
        <v>1</v>
      </c>
      <c r="E547">
        <v>1</v>
      </c>
      <c r="F547" t="s">
        <v>424</v>
      </c>
      <c r="G547">
        <v>5.1534255914663634</v>
      </c>
      <c r="H547">
        <v>5.2411499524245873</v>
      </c>
      <c r="I547">
        <v>5.2435990449137408</v>
      </c>
      <c r="J547">
        <v>5.3274745216382975</v>
      </c>
      <c r="K547">
        <v>5.3422785429033866</v>
      </c>
      <c r="L547">
        <v>5.3450719533619839</v>
      </c>
      <c r="M547">
        <v>5.3613650685884977</v>
      </c>
      <c r="N547">
        <v>5.411701225616059</v>
      </c>
      <c r="O547">
        <v>5.3887309627523159</v>
      </c>
      <c r="P547">
        <v>5.3803324543537494</v>
      </c>
      <c r="Q547">
        <v>5.3243542750111681</v>
      </c>
      <c r="R547">
        <v>5.2697956627890887</v>
      </c>
      <c r="S547">
        <v>5.1499478750615548</v>
      </c>
      <c r="T547">
        <v>5.2587077258634372</v>
      </c>
      <c r="U547">
        <v>5.3755548245465841</v>
      </c>
      <c r="V547">
        <v>5.2716633403289856</v>
      </c>
      <c r="W547">
        <v>5.2679898210264522</v>
      </c>
      <c r="X547">
        <v>5.3522793367424129</v>
      </c>
      <c r="Y547">
        <v>5.3992922658043376</v>
      </c>
      <c r="Z547">
        <v>5.3142879798278511</v>
      </c>
      <c r="AA547">
        <v>5.3902056831863829</v>
      </c>
      <c r="AB547">
        <v>5.3857382899049284</v>
      </c>
      <c r="AC547">
        <v>5.384518814770896</v>
      </c>
      <c r="AD547">
        <v>5.3800793391495398</v>
      </c>
      <c r="AE547">
        <v>5.5751359180704094</v>
      </c>
      <c r="AF547">
        <v>5.6833442137330872</v>
      </c>
      <c r="AG547">
        <v>5.5754303834232255</v>
      </c>
      <c r="AH547">
        <v>5.6743375296548342</v>
      </c>
      <c r="AI547">
        <v>5.6197060803175729</v>
      </c>
      <c r="AJ547">
        <v>5.6196492219453953</v>
      </c>
      <c r="AK547">
        <v>5.7505336965671283</v>
      </c>
      <c r="AL547">
        <v>5.7587598239152014</v>
      </c>
      <c r="AM547">
        <v>5.7576290586304033</v>
      </c>
      <c r="AN547">
        <v>5.7248276738848167</v>
      </c>
      <c r="AO547">
        <v>5.7005685566520192</v>
      </c>
      <c r="AP547">
        <v>5.7794487772803063</v>
      </c>
      <c r="AQ547">
        <v>5.7436181527003125</v>
      </c>
      <c r="AR547">
        <v>5.8494181345716658</v>
      </c>
      <c r="AS547">
        <v>5.8261185340155937</v>
      </c>
      <c r="AT547">
        <v>5.6820547518749631</v>
      </c>
      <c r="AU547">
        <v>5.8862320538526305</v>
      </c>
      <c r="AV547">
        <v>5.8881078176293533</v>
      </c>
      <c r="AW547">
        <v>5.9297286777330109</v>
      </c>
      <c r="AX547">
        <v>5.8576042242618058</v>
      </c>
      <c r="AY547">
        <v>5.9404419620411071</v>
      </c>
      <c r="AZ547">
        <v>5.9414662078983387</v>
      </c>
      <c r="BA547">
        <v>5.7052906301021729</v>
      </c>
      <c r="BB547">
        <v>5.9230670586387841</v>
      </c>
      <c r="BC547">
        <v>5.7834410687821567</v>
      </c>
      <c r="BD547">
        <v>5.1499478750615548</v>
      </c>
      <c r="BE547">
        <v>5.9414662078983387</v>
      </c>
    </row>
    <row r="548" spans="1:59" x14ac:dyDescent="0.2">
      <c r="A548" s="13" t="s">
        <v>194</v>
      </c>
      <c r="B548">
        <v>48</v>
      </c>
      <c r="C548">
        <v>2</v>
      </c>
      <c r="E548">
        <v>2</v>
      </c>
      <c r="F548" t="s">
        <v>424</v>
      </c>
      <c r="G548">
        <v>3.875711274210762</v>
      </c>
      <c r="H548">
        <v>3.9515279005640469</v>
      </c>
      <c r="I548">
        <v>3.9552966840846855</v>
      </c>
      <c r="J548">
        <v>4.0397459660647392</v>
      </c>
      <c r="K548">
        <v>4.0627770759327024</v>
      </c>
      <c r="L548">
        <v>4.0673789877287962</v>
      </c>
      <c r="M548">
        <v>4.0612685056149811</v>
      </c>
      <c r="N548">
        <v>4.1855607857761381</v>
      </c>
      <c r="O548">
        <v>4.1292151647476283</v>
      </c>
      <c r="P548">
        <v>4.1422472541843183</v>
      </c>
      <c r="Q548">
        <v>4.1145636273734425</v>
      </c>
      <c r="R548">
        <v>4.0868596444188103</v>
      </c>
      <c r="S548">
        <v>3.9769791327835371</v>
      </c>
      <c r="T548">
        <v>4.055604462775757</v>
      </c>
      <c r="U548">
        <v>4.1802364762767557</v>
      </c>
      <c r="V548">
        <v>4.124402652620752</v>
      </c>
      <c r="W548">
        <v>4.120618778346393</v>
      </c>
      <c r="X548">
        <v>4.22567691176938</v>
      </c>
      <c r="Y548">
        <v>4.284837601576406</v>
      </c>
      <c r="Z548">
        <v>4.2454954339164646</v>
      </c>
      <c r="AA548">
        <v>4.2922045042499972</v>
      </c>
      <c r="AB548">
        <v>4.3168861062991235</v>
      </c>
      <c r="AC548">
        <v>4.3374652278760459</v>
      </c>
      <c r="AD548">
        <v>4.3968378320867236</v>
      </c>
      <c r="AE548">
        <v>4.5465201491681295</v>
      </c>
      <c r="AF548">
        <v>4.6168248717910405</v>
      </c>
      <c r="AG548">
        <v>4.5565085082757113</v>
      </c>
      <c r="AH548">
        <v>4.634804124088503</v>
      </c>
      <c r="AI548">
        <v>4.6166491151770899</v>
      </c>
      <c r="AJ548">
        <v>4.6929992911779204</v>
      </c>
      <c r="AK548">
        <v>4.794258114238179</v>
      </c>
      <c r="AL548">
        <v>4.8271369791095475</v>
      </c>
      <c r="AM548">
        <v>4.8837037927332538</v>
      </c>
      <c r="AN548">
        <v>4.8636102526387273</v>
      </c>
      <c r="AO548">
        <v>4.8798295936510581</v>
      </c>
      <c r="AP548">
        <v>4.9741312543195138</v>
      </c>
      <c r="AQ548">
        <v>4.9583530844204091</v>
      </c>
      <c r="AR548">
        <v>5.0528564482505676</v>
      </c>
      <c r="AS548">
        <v>5.0712061669039645</v>
      </c>
      <c r="AT548">
        <v>5.0265925554320887</v>
      </c>
      <c r="AU548">
        <v>5.1294215162130214</v>
      </c>
      <c r="AV548">
        <v>5.1586492254825949</v>
      </c>
      <c r="AW548">
        <v>5.1778172955088166</v>
      </c>
      <c r="AX548">
        <v>5.2138408001942755</v>
      </c>
      <c r="AY548">
        <v>5.2791142397940396</v>
      </c>
      <c r="AZ548">
        <v>5.3317209249019815</v>
      </c>
      <c r="BA548">
        <v>5.1512577865128515</v>
      </c>
      <c r="BB548">
        <v>5.3027948554189548</v>
      </c>
      <c r="BC548">
        <v>5.2446562162061108</v>
      </c>
      <c r="BF548">
        <v>3.875711274210762</v>
      </c>
      <c r="BG548">
        <v>5.3317209249019815</v>
      </c>
    </row>
    <row r="549" spans="1:59" x14ac:dyDescent="0.2">
      <c r="A549" s="13" t="s">
        <v>195</v>
      </c>
      <c r="B549">
        <v>49</v>
      </c>
      <c r="C549">
        <v>1</v>
      </c>
      <c r="E549">
        <v>1</v>
      </c>
      <c r="F549" t="s">
        <v>425</v>
      </c>
      <c r="G549" t="e">
        <v>#DIV/0!</v>
      </c>
      <c r="H549" t="e">
        <v>#DIV/0!</v>
      </c>
      <c r="I549" t="e">
        <v>#DIV/0!</v>
      </c>
      <c r="J549" t="e">
        <v>#DIV/0!</v>
      </c>
      <c r="K549" t="e">
        <v>#DIV/0!</v>
      </c>
      <c r="L549" t="e">
        <v>#DIV/0!</v>
      </c>
      <c r="M549" t="e">
        <v>#DIV/0!</v>
      </c>
      <c r="N549" t="e">
        <v>#DIV/0!</v>
      </c>
      <c r="O549" t="e">
        <v>#DIV/0!</v>
      </c>
      <c r="P549" t="e">
        <v>#DIV/0!</v>
      </c>
      <c r="Q549" t="e">
        <v>#DIV/0!</v>
      </c>
      <c r="R549" t="e">
        <v>#DIV/0!</v>
      </c>
      <c r="S549" t="e">
        <v>#DIV/0!</v>
      </c>
      <c r="T549" t="e">
        <v>#DIV/0!</v>
      </c>
      <c r="U549" t="e">
        <v>#DIV/0!</v>
      </c>
      <c r="V549" t="e">
        <v>#DIV/0!</v>
      </c>
      <c r="W549" t="e">
        <v>#DIV/0!</v>
      </c>
      <c r="X549" t="e">
        <v>#DIV/0!</v>
      </c>
      <c r="Y549" t="e">
        <v>#DIV/0!</v>
      </c>
      <c r="Z549" t="e">
        <v>#DIV/0!</v>
      </c>
      <c r="AA549" t="e">
        <v>#DIV/0!</v>
      </c>
      <c r="AB549" t="e">
        <v>#DIV/0!</v>
      </c>
      <c r="AC549" t="e">
        <v>#DIV/0!</v>
      </c>
      <c r="AD549" t="e">
        <v>#DIV/0!</v>
      </c>
      <c r="AE549" t="e">
        <v>#DIV/0!</v>
      </c>
      <c r="AF549" t="e">
        <v>#DIV/0!</v>
      </c>
      <c r="AG549" t="e">
        <v>#DIV/0!</v>
      </c>
      <c r="AH549" t="e">
        <v>#DIV/0!</v>
      </c>
      <c r="AI549" t="e">
        <v>#DIV/0!</v>
      </c>
      <c r="AJ549" t="e">
        <v>#DIV/0!</v>
      </c>
      <c r="AK549" t="e">
        <v>#DIV/0!</v>
      </c>
      <c r="AL549" t="e">
        <v>#DIV/0!</v>
      </c>
      <c r="AM549">
        <v>5.3408964858065122</v>
      </c>
      <c r="AN549">
        <v>5.3190274991330657</v>
      </c>
      <c r="AO549">
        <v>5.3848901171074912</v>
      </c>
      <c r="AP549">
        <v>5.4948937064302061</v>
      </c>
      <c r="AQ549">
        <v>5.4758846022613401</v>
      </c>
      <c r="AR549">
        <v>5.3940375784772892</v>
      </c>
      <c r="AS549">
        <v>5.4286532451110823</v>
      </c>
      <c r="AT549">
        <v>5.4287423289564014</v>
      </c>
      <c r="AU549">
        <v>5.4890378005798368</v>
      </c>
      <c r="AV549">
        <v>5.4819569289512549</v>
      </c>
      <c r="AW549">
        <v>5.4816026709242136</v>
      </c>
      <c r="AX549">
        <v>5.5174455033659582</v>
      </c>
      <c r="AY549">
        <v>5.5859278404865051</v>
      </c>
      <c r="AZ549">
        <v>5.586820736763384</v>
      </c>
      <c r="BA549">
        <v>5.5622557398389452</v>
      </c>
      <c r="BB549">
        <v>5.5883481563614685</v>
      </c>
      <c r="BC549">
        <v>5.66308170002611</v>
      </c>
      <c r="BD549">
        <f>MIN(AM549:BC549)</f>
        <v>5.3190274991330657</v>
      </c>
      <c r="BE549">
        <f>MAX(AM549:BC549)</f>
        <v>5.66308170002611</v>
      </c>
    </row>
    <row r="550" spans="1:59" x14ac:dyDescent="0.2">
      <c r="A550" s="13" t="s">
        <v>194</v>
      </c>
      <c r="B550">
        <v>49</v>
      </c>
      <c r="C550">
        <v>2</v>
      </c>
      <c r="E550">
        <v>2</v>
      </c>
      <c r="F550" t="s">
        <v>425</v>
      </c>
      <c r="G550" t="e">
        <v>#DIV/0!</v>
      </c>
      <c r="H550" t="e">
        <v>#DIV/0!</v>
      </c>
      <c r="I550" t="e">
        <v>#DIV/0!</v>
      </c>
      <c r="J550" t="e">
        <v>#DIV/0!</v>
      </c>
      <c r="K550" t="e">
        <v>#DIV/0!</v>
      </c>
      <c r="L550" t="e">
        <v>#DIV/0!</v>
      </c>
      <c r="M550" t="e">
        <v>#DIV/0!</v>
      </c>
      <c r="N550" t="e">
        <v>#DIV/0!</v>
      </c>
      <c r="O550" t="e">
        <v>#DIV/0!</v>
      </c>
      <c r="P550" t="e">
        <v>#DIV/0!</v>
      </c>
      <c r="Q550" t="e">
        <v>#DIV/0!</v>
      </c>
      <c r="R550" t="e">
        <v>#DIV/0!</v>
      </c>
      <c r="S550" t="e">
        <v>#DIV/0!</v>
      </c>
      <c r="T550" t="e">
        <v>#DIV/0!</v>
      </c>
      <c r="U550" t="e">
        <v>#DIV/0!</v>
      </c>
      <c r="V550" t="e">
        <v>#DIV/0!</v>
      </c>
      <c r="W550" t="e">
        <v>#DIV/0!</v>
      </c>
      <c r="X550" t="e">
        <v>#DIV/0!</v>
      </c>
      <c r="Y550" t="e">
        <v>#DIV/0!</v>
      </c>
      <c r="Z550" t="e">
        <v>#DIV/0!</v>
      </c>
      <c r="AA550" t="e">
        <v>#DIV/0!</v>
      </c>
      <c r="AB550" t="e">
        <v>#DIV/0!</v>
      </c>
      <c r="AC550" t="e">
        <v>#DIV/0!</v>
      </c>
      <c r="AD550" t="e">
        <v>#DIV/0!</v>
      </c>
      <c r="AE550" t="e">
        <v>#DIV/0!</v>
      </c>
      <c r="AF550" t="e">
        <v>#DIV/0!</v>
      </c>
      <c r="AG550" t="e">
        <v>#DIV/0!</v>
      </c>
      <c r="AH550" t="e">
        <v>#DIV/0!</v>
      </c>
      <c r="AI550" t="e">
        <v>#DIV/0!</v>
      </c>
      <c r="AJ550" t="e">
        <v>#DIV/0!</v>
      </c>
      <c r="AK550" t="e">
        <v>#DIV/0!</v>
      </c>
      <c r="AL550" t="e">
        <v>#DIV/0!</v>
      </c>
      <c r="AM550">
        <v>5.002843751428534</v>
      </c>
      <c r="AN550">
        <v>4.9624325674843046</v>
      </c>
      <c r="AO550">
        <v>5.0204415345521163</v>
      </c>
      <c r="AP550">
        <v>5.1198666358850131</v>
      </c>
      <c r="AQ550">
        <v>5.1449965289772477</v>
      </c>
      <c r="AR550">
        <v>5.1278608377395551</v>
      </c>
      <c r="AS550">
        <v>5.1503217097190603</v>
      </c>
      <c r="AT550">
        <v>5.1887280290439959</v>
      </c>
      <c r="AU550">
        <v>5.2375426646031027</v>
      </c>
      <c r="AV550">
        <v>5.3159960438916238</v>
      </c>
      <c r="AW550">
        <v>5.2821690460443467</v>
      </c>
      <c r="AX550">
        <v>5.3125163586714361</v>
      </c>
      <c r="AY550">
        <v>5.3858623751027599</v>
      </c>
      <c r="AZ550">
        <v>5.459488734521293</v>
      </c>
      <c r="BA550">
        <v>5.4432290394601459</v>
      </c>
      <c r="BB550">
        <v>5.4744597816696761</v>
      </c>
      <c r="BC550">
        <v>5.5615424284656934</v>
      </c>
      <c r="BF550">
        <f>MIN(AM550:BC550)</f>
        <v>4.9624325674843046</v>
      </c>
      <c r="BG550">
        <f>MAX(AM550:BC550)</f>
        <v>5.5615424284656934</v>
      </c>
    </row>
    <row r="551" spans="1:59" x14ac:dyDescent="0.2">
      <c r="A551" s="13" t="s">
        <v>195</v>
      </c>
      <c r="B551">
        <v>50</v>
      </c>
      <c r="C551">
        <v>1</v>
      </c>
      <c r="E551">
        <v>1</v>
      </c>
      <c r="F551" t="s">
        <v>444</v>
      </c>
      <c r="G551">
        <v>6.1499118685069982</v>
      </c>
      <c r="H551">
        <v>6.1429188308078446</v>
      </c>
      <c r="I551">
        <v>6.1331195865765631</v>
      </c>
      <c r="J551">
        <v>6.1183301591671695</v>
      </c>
      <c r="K551">
        <v>6.0937313705038134</v>
      </c>
      <c r="L551">
        <v>6.0844264012770388</v>
      </c>
      <c r="M551">
        <v>6.0975447120803423</v>
      </c>
      <c r="N551">
        <v>6.1270033138237832</v>
      </c>
      <c r="O551">
        <v>6.1257823519338954</v>
      </c>
      <c r="P551">
        <v>6.1359348948114079</v>
      </c>
      <c r="Q551">
        <v>6.1153156737239094</v>
      </c>
      <c r="R551">
        <v>6.1141563106253285</v>
      </c>
      <c r="S551">
        <v>6.122502700344679</v>
      </c>
      <c r="T551">
        <v>6.1240350719259702</v>
      </c>
      <c r="U551">
        <v>6.1261090388713519</v>
      </c>
      <c r="V551">
        <v>6.1179949362071975</v>
      </c>
      <c r="W551">
        <v>6.1021482278276702</v>
      </c>
      <c r="X551">
        <v>6.0475648952537258</v>
      </c>
      <c r="Y551">
        <v>6.0717294348806909</v>
      </c>
      <c r="Z551">
        <v>6.0912097796233553</v>
      </c>
      <c r="AA551">
        <v>6.0849303473890259</v>
      </c>
      <c r="AB551">
        <v>6.1153845923331485</v>
      </c>
      <c r="AC551">
        <v>6.1205257395465562</v>
      </c>
      <c r="AD551">
        <v>6.1251779370844108</v>
      </c>
      <c r="AE551">
        <v>6.1354512365835063</v>
      </c>
      <c r="AF551">
        <v>6.1348471890970835</v>
      </c>
      <c r="AG551">
        <v>6.1353807033047509</v>
      </c>
      <c r="AH551">
        <v>6.1394303741652552</v>
      </c>
      <c r="AI551">
        <v>6.1427022871863919</v>
      </c>
      <c r="AJ551">
        <v>6.1572985228034431</v>
      </c>
      <c r="AK551">
        <v>6.1588688994585823</v>
      </c>
      <c r="AL551">
        <v>6.1570799792083282</v>
      </c>
      <c r="AM551">
        <v>6.1313163008855804</v>
      </c>
      <c r="AN551">
        <v>6.1221669064781867</v>
      </c>
      <c r="AO551">
        <v>5.9108232613565352</v>
      </c>
      <c r="AP551">
        <v>5.8870913264063072</v>
      </c>
      <c r="AQ551">
        <v>5.8486286457989598</v>
      </c>
      <c r="AR551">
        <v>5.852223187195535</v>
      </c>
      <c r="AS551">
        <v>5.811994910703504</v>
      </c>
      <c r="AT551">
        <v>5.775693115601749</v>
      </c>
      <c r="AU551">
        <v>5.7346275524032215</v>
      </c>
      <c r="AV551">
        <v>5.6924080260704919</v>
      </c>
      <c r="AW551">
        <v>5.6763507715046275</v>
      </c>
      <c r="AX551">
        <v>5.6575164499407817</v>
      </c>
      <c r="AY551">
        <v>5.6372194167194536</v>
      </c>
      <c r="AZ551">
        <v>5.6160752534779874</v>
      </c>
      <c r="BA551">
        <v>5.6078977449591543</v>
      </c>
      <c r="BB551">
        <v>5.5918994625605398</v>
      </c>
      <c r="BC551">
        <v>5.5600845835559607</v>
      </c>
      <c r="BD551">
        <v>5.5600845835559607</v>
      </c>
      <c r="BE551">
        <v>6.1588688994585823</v>
      </c>
    </row>
    <row r="552" spans="1:59" x14ac:dyDescent="0.2">
      <c r="A552" s="13" t="s">
        <v>194</v>
      </c>
      <c r="B552">
        <v>50</v>
      </c>
      <c r="C552">
        <v>2</v>
      </c>
      <c r="E552">
        <v>2</v>
      </c>
      <c r="F552" t="s">
        <v>444</v>
      </c>
      <c r="G552">
        <v>4.8444661834029894</v>
      </c>
      <c r="H552">
        <v>4.8536847460262704</v>
      </c>
      <c r="I552">
        <v>4.8642004438703852</v>
      </c>
      <c r="J552">
        <v>4.868139356948431</v>
      </c>
      <c r="K552">
        <v>4.8630359417735747</v>
      </c>
      <c r="L552">
        <v>4.8706278044123268</v>
      </c>
      <c r="M552">
        <v>4.8982877263780749</v>
      </c>
      <c r="N552">
        <v>4.9368896352064606</v>
      </c>
      <c r="O552">
        <v>4.9541440287270477</v>
      </c>
      <c r="P552">
        <v>4.9772288649449976</v>
      </c>
      <c r="Q552">
        <v>4.9746137419818997</v>
      </c>
      <c r="R552">
        <v>4.9902786703608726</v>
      </c>
      <c r="S552">
        <v>5.0144145174977872</v>
      </c>
      <c r="T552">
        <v>5.0323622252267945</v>
      </c>
      <c r="U552">
        <v>5.0514053773065113</v>
      </c>
      <c r="V552">
        <v>5.0614128962278819</v>
      </c>
      <c r="W552">
        <v>5.0641463510070359</v>
      </c>
      <c r="X552">
        <v>5.0297045625173347</v>
      </c>
      <c r="Y552">
        <v>5.0745299532395016</v>
      </c>
      <c r="Z552">
        <v>5.104955851160053</v>
      </c>
      <c r="AA552">
        <v>5.1126753808636165</v>
      </c>
      <c r="AB552">
        <v>5.1517824535985177</v>
      </c>
      <c r="AC552">
        <v>5.169818541589529</v>
      </c>
      <c r="AD552">
        <v>5.1905171660282559</v>
      </c>
      <c r="AE552">
        <v>5.2196399771061044</v>
      </c>
      <c r="AF552">
        <v>5.2339784447772848</v>
      </c>
      <c r="AG552">
        <v>5.2574531603226689</v>
      </c>
      <c r="AH552">
        <v>5.2749335700241149</v>
      </c>
      <c r="AI552">
        <v>5.292068655226581</v>
      </c>
      <c r="AJ552">
        <v>5.3219053564901548</v>
      </c>
      <c r="AK552">
        <v>5.3452538513445313</v>
      </c>
      <c r="AL552">
        <v>5.3610335144142152</v>
      </c>
      <c r="AM552">
        <v>5.3586270191234844</v>
      </c>
      <c r="AN552">
        <v>5.3746135790388916</v>
      </c>
      <c r="AO552">
        <v>5.2404797405612946</v>
      </c>
      <c r="AP552">
        <v>5.2317790002097286</v>
      </c>
      <c r="AQ552">
        <v>5.2171523363693497</v>
      </c>
      <c r="AR552">
        <v>5.2281804620661516</v>
      </c>
      <c r="AS552">
        <v>5.2067587818611862</v>
      </c>
      <c r="AT552">
        <v>5.190443729924155</v>
      </c>
      <c r="AU552">
        <v>5.173611945353592</v>
      </c>
      <c r="AV552">
        <v>5.1569446567164903</v>
      </c>
      <c r="AW552">
        <v>5.1616311686977516</v>
      </c>
      <c r="AX552">
        <v>5.1640560680209449</v>
      </c>
      <c r="AY552">
        <v>5.1654571552142059</v>
      </c>
      <c r="AZ552">
        <v>5.1628905385796768</v>
      </c>
      <c r="BA552">
        <v>5.1708498779063383</v>
      </c>
      <c r="BB552">
        <v>5.1719608108259889</v>
      </c>
      <c r="BC552">
        <v>5.1595525606966408</v>
      </c>
      <c r="BF552">
        <v>4.8444661834029894</v>
      </c>
      <c r="BG552">
        <v>5.3746135790388916</v>
      </c>
    </row>
    <row r="553" spans="1:59" x14ac:dyDescent="0.2">
      <c r="A553" s="13" t="s">
        <v>195</v>
      </c>
      <c r="B553">
        <v>51</v>
      </c>
      <c r="C553">
        <v>1</v>
      </c>
      <c r="E553">
        <v>1</v>
      </c>
      <c r="F553" t="s">
        <v>427</v>
      </c>
      <c r="G553">
        <v>5.8038110645976602</v>
      </c>
      <c r="H553">
        <v>5.7791118541308375</v>
      </c>
      <c r="I553">
        <v>5.7494528792941404</v>
      </c>
      <c r="J553">
        <v>5.7999500653633174</v>
      </c>
      <c r="K553">
        <v>5.8127830606675497</v>
      </c>
      <c r="L553">
        <v>5.8800946519404702</v>
      </c>
      <c r="M553">
        <v>5.8701126331673805</v>
      </c>
      <c r="N553">
        <v>5.8787641769278149</v>
      </c>
      <c r="O553">
        <v>5.8757048646115679</v>
      </c>
      <c r="P553">
        <v>5.8317047862147025</v>
      </c>
      <c r="Q553">
        <v>5.9494976016602141</v>
      </c>
      <c r="R553">
        <v>6.0583976897663181</v>
      </c>
      <c r="S553">
        <v>5.934273279242535</v>
      </c>
      <c r="T553">
        <v>5.9626940515014626</v>
      </c>
      <c r="U553">
        <v>6.1017849538620874</v>
      </c>
      <c r="V553">
        <v>6.1905113184372329</v>
      </c>
      <c r="W553">
        <v>6.1269506485929899</v>
      </c>
      <c r="X553">
        <v>6.0212690215711362</v>
      </c>
      <c r="Y553">
        <v>5.8750944341303963</v>
      </c>
      <c r="Z553">
        <v>5.8927723905327509</v>
      </c>
      <c r="AA553">
        <v>5.8710161979512723</v>
      </c>
      <c r="AB553">
        <v>5.7947783463182558</v>
      </c>
      <c r="AC553">
        <v>5.8101764161213287</v>
      </c>
      <c r="AD553">
        <v>5.7858917012513276</v>
      </c>
      <c r="AE553">
        <v>5.8271089792910535</v>
      </c>
      <c r="AF553">
        <v>5.835864372826582</v>
      </c>
      <c r="AG553">
        <v>5.7772828219188819</v>
      </c>
      <c r="AH553">
        <v>5.9652005674451454</v>
      </c>
      <c r="AI553">
        <v>5.9308078396853894</v>
      </c>
      <c r="AJ553">
        <v>5.8229376977696248</v>
      </c>
      <c r="AK553">
        <v>5.8433970006930416</v>
      </c>
      <c r="AL553">
        <v>5.6404075524269937</v>
      </c>
      <c r="AM553">
        <v>5.9155291200525841</v>
      </c>
      <c r="AN553">
        <v>5.7836397312834862</v>
      </c>
      <c r="AO553">
        <v>5.6480003860824137</v>
      </c>
      <c r="AP553">
        <v>5.8113998492170609</v>
      </c>
      <c r="AQ553">
        <v>5.7528280197338724</v>
      </c>
      <c r="AR553">
        <v>5.7004293962968742</v>
      </c>
      <c r="AS553">
        <v>5.8576594111718254</v>
      </c>
      <c r="AT553">
        <v>5.7938251516376846</v>
      </c>
      <c r="AU553">
        <v>5.7789897986140266</v>
      </c>
      <c r="AV553">
        <v>5.7852946085161472</v>
      </c>
      <c r="AW553">
        <v>5.9137048669158299</v>
      </c>
      <c r="AX553">
        <v>5.9313649854866943</v>
      </c>
      <c r="AY553">
        <v>5.9577058662817794</v>
      </c>
      <c r="AZ553">
        <v>5.9698570530147563</v>
      </c>
      <c r="BA553">
        <v>5.9548116387580494</v>
      </c>
      <c r="BB553">
        <v>5.9456444294688096</v>
      </c>
      <c r="BC553">
        <v>6.0360517109702689</v>
      </c>
      <c r="BD553">
        <v>5.6404075524269937</v>
      </c>
      <c r="BE553">
        <v>6.1905113184372329</v>
      </c>
    </row>
    <row r="554" spans="1:59" x14ac:dyDescent="0.2">
      <c r="A554" s="13" t="s">
        <v>194</v>
      </c>
      <c r="B554">
        <v>51</v>
      </c>
      <c r="C554">
        <v>2</v>
      </c>
      <c r="E554">
        <v>2</v>
      </c>
      <c r="F554" t="s">
        <v>427</v>
      </c>
      <c r="G554">
        <v>2.8890977968954679</v>
      </c>
      <c r="H554">
        <v>2.8801075254901329</v>
      </c>
      <c r="I554">
        <v>2.8662272824921158</v>
      </c>
      <c r="J554">
        <v>2.9330280264260398</v>
      </c>
      <c r="K554">
        <v>2.962007298741737</v>
      </c>
      <c r="L554">
        <v>3.0439251099444533</v>
      </c>
      <c r="M554">
        <v>3.0501837552656599</v>
      </c>
      <c r="N554">
        <v>3.0748371117568354</v>
      </c>
      <c r="O554">
        <v>3.0884322761425862</v>
      </c>
      <c r="P554">
        <v>3.0612798833243922</v>
      </c>
      <c r="Q554">
        <v>3.1947403728409123</v>
      </c>
      <c r="R554">
        <v>3.3190888442397686</v>
      </c>
      <c r="S554">
        <v>3.2266855707436162</v>
      </c>
      <c r="T554">
        <v>3.2784505178937517</v>
      </c>
      <c r="U554">
        <v>3.4413688019761168</v>
      </c>
      <c r="V554">
        <v>3.5460096626406248</v>
      </c>
      <c r="W554">
        <v>3.5144364424407559</v>
      </c>
      <c r="X554">
        <v>3.4397352768877281</v>
      </c>
      <c r="Y554">
        <v>3.3387673050624378</v>
      </c>
      <c r="Z554">
        <v>3.3771745664599702</v>
      </c>
      <c r="AA554">
        <v>3.3872868203970614</v>
      </c>
      <c r="AB554">
        <v>3.3497954275235355</v>
      </c>
      <c r="AC554">
        <v>3.394534105401513</v>
      </c>
      <c r="AD554">
        <v>3.4066110488796051</v>
      </c>
      <c r="AE554">
        <v>3.4858607740584291</v>
      </c>
      <c r="AF554">
        <v>3.5344107463661092</v>
      </c>
      <c r="AG554">
        <v>3.5132683077192977</v>
      </c>
      <c r="AH554">
        <v>3.7353547996229248</v>
      </c>
      <c r="AI554">
        <v>3.7229400970966902</v>
      </c>
      <c r="AJ554">
        <v>3.6624454828908779</v>
      </c>
      <c r="AK554">
        <v>3.7116172865448629</v>
      </c>
      <c r="AL554">
        <v>3.5148083451178311</v>
      </c>
      <c r="AM554">
        <v>3.8012443671570693</v>
      </c>
      <c r="AN554">
        <v>3.6719114194427962</v>
      </c>
      <c r="AO554">
        <v>3.5549504512979473</v>
      </c>
      <c r="AP554">
        <v>3.7178229455709797</v>
      </c>
      <c r="AQ554">
        <v>3.6739056964195425</v>
      </c>
      <c r="AR554">
        <v>3.6370927114940286</v>
      </c>
      <c r="AS554">
        <v>3.793227193313089</v>
      </c>
      <c r="AT554">
        <v>3.7414269185590987</v>
      </c>
      <c r="AU554">
        <v>3.7386600842726279</v>
      </c>
      <c r="AV554">
        <v>3.7554073353138424</v>
      </c>
      <c r="AW554">
        <v>3.8827729332503313</v>
      </c>
      <c r="AX554">
        <v>3.915629025549805</v>
      </c>
      <c r="AY554">
        <v>3.963568893980812</v>
      </c>
      <c r="AZ554">
        <v>3.9774111583549709</v>
      </c>
      <c r="BA554">
        <v>3.9881681590932292</v>
      </c>
      <c r="BB554">
        <v>3.9952034374864116</v>
      </c>
      <c r="BC554">
        <v>4.093851061232284</v>
      </c>
      <c r="BF554">
        <v>2.8662272824921158</v>
      </c>
      <c r="BG554">
        <v>4.093851061232284</v>
      </c>
    </row>
    <row r="555" spans="1:59" x14ac:dyDescent="0.2">
      <c r="A555" s="13" t="s">
        <v>195</v>
      </c>
      <c r="B555">
        <v>52</v>
      </c>
      <c r="C555">
        <v>1</v>
      </c>
      <c r="E555">
        <v>1</v>
      </c>
      <c r="F555" t="s">
        <v>446</v>
      </c>
      <c r="G555">
        <v>6.1358635339246232</v>
      </c>
      <c r="H555">
        <v>6.1513020243192438</v>
      </c>
      <c r="I555">
        <v>6.1550349887977358</v>
      </c>
      <c r="J555">
        <v>6.148383957376363</v>
      </c>
      <c r="K555">
        <v>6.1290036803697969</v>
      </c>
      <c r="L555">
        <v>6.1426584736117897</v>
      </c>
      <c r="M555">
        <v>6.1798070343110094</v>
      </c>
      <c r="N555">
        <v>6.1716056051144053</v>
      </c>
      <c r="O555">
        <v>6.2033484850744491</v>
      </c>
      <c r="P555">
        <v>6.2385803379326781</v>
      </c>
      <c r="Q555">
        <v>6.2131892868638063</v>
      </c>
      <c r="R555">
        <v>6.2064782296394139</v>
      </c>
      <c r="S555">
        <v>6.196897132683957</v>
      </c>
      <c r="T555">
        <v>6.20569810431574</v>
      </c>
      <c r="U555">
        <v>6.2122361062580005</v>
      </c>
      <c r="V555">
        <v>6.2018130028243954</v>
      </c>
      <c r="W555">
        <v>6.2107515322947862</v>
      </c>
      <c r="X555">
        <v>6.1974545396257499</v>
      </c>
      <c r="Y555">
        <v>6.1596661931039849</v>
      </c>
      <c r="Z555">
        <v>6.1566267624573623</v>
      </c>
      <c r="AA555">
        <v>6.1674647323615268</v>
      </c>
      <c r="AB555">
        <v>6.1629011779276723</v>
      </c>
      <c r="AC555">
        <v>6.1738089254176476</v>
      </c>
      <c r="AD555">
        <v>6.1102072233528579</v>
      </c>
      <c r="AE555">
        <v>6.1408224988123461</v>
      </c>
      <c r="AF555">
        <v>6.1419712917126699</v>
      </c>
      <c r="AG555">
        <v>6.111494584005797</v>
      </c>
      <c r="AH555">
        <v>6.1274653424366576</v>
      </c>
      <c r="AI555">
        <v>6.1162303214295868</v>
      </c>
      <c r="AJ555">
        <v>6.100020100180231</v>
      </c>
      <c r="AK555">
        <v>6.1142676317765599</v>
      </c>
      <c r="AL555">
        <v>6.0956307435531878</v>
      </c>
      <c r="AM555">
        <v>6.0457884374281061</v>
      </c>
      <c r="AN555">
        <v>6.0359641297648459</v>
      </c>
      <c r="AO555">
        <v>6.0299136490867564</v>
      </c>
      <c r="AP555">
        <v>6.0388747756900933</v>
      </c>
      <c r="AQ555">
        <v>6.0144856216063465</v>
      </c>
      <c r="AR555">
        <v>6.019772563027888</v>
      </c>
      <c r="AS555">
        <v>6.0282232074711688</v>
      </c>
      <c r="AT555">
        <v>6.0026787311146821</v>
      </c>
      <c r="AU555">
        <v>6.043960049374177</v>
      </c>
      <c r="AV555">
        <v>6.063811476037138</v>
      </c>
      <c r="AW555">
        <v>6.0488937582609106</v>
      </c>
      <c r="AX555">
        <v>6.056559648594229</v>
      </c>
      <c r="AY555">
        <v>6.0677849550872915</v>
      </c>
      <c r="AZ555">
        <v>6.0761843937000748</v>
      </c>
      <c r="BA555">
        <v>6.0631058132706013</v>
      </c>
      <c r="BB555">
        <v>6.0412168680282043</v>
      </c>
      <c r="BC555">
        <v>6.0507201783684215</v>
      </c>
    </row>
    <row r="556" spans="1:59" x14ac:dyDescent="0.2">
      <c r="A556" s="13" t="s">
        <v>194</v>
      </c>
      <c r="B556">
        <v>52</v>
      </c>
      <c r="C556">
        <v>2</v>
      </c>
      <c r="E556">
        <v>2</v>
      </c>
      <c r="F556" t="s">
        <v>446</v>
      </c>
      <c r="G556">
        <v>3.939567894364679</v>
      </c>
      <c r="H556">
        <v>3.9719189805165835</v>
      </c>
      <c r="I556">
        <v>3.993220033833309</v>
      </c>
      <c r="J556">
        <v>4.006784006771384</v>
      </c>
      <c r="K556">
        <v>4.0071420723095361</v>
      </c>
      <c r="L556">
        <v>4.0340130967264658</v>
      </c>
      <c r="M556">
        <v>4.0887445991748868</v>
      </c>
      <c r="N556">
        <v>4.1032816057403521</v>
      </c>
      <c r="O556">
        <v>4.1525092932466405</v>
      </c>
      <c r="P556">
        <v>4.205133516092018</v>
      </c>
      <c r="Q556">
        <v>4.1938023367594193</v>
      </c>
      <c r="R556">
        <v>4.2075764797676127</v>
      </c>
      <c r="S556">
        <v>4.2220303597158377</v>
      </c>
      <c r="T556">
        <v>4.2531789343803936</v>
      </c>
      <c r="U556">
        <v>4.2806450155548825</v>
      </c>
      <c r="V556">
        <v>4.2914372213804688</v>
      </c>
      <c r="W556">
        <v>4.3212723274598845</v>
      </c>
      <c r="X556">
        <v>4.3289758929150555</v>
      </c>
      <c r="Y556">
        <v>4.3223975231778677</v>
      </c>
      <c r="Z556">
        <v>4.3395687827042826</v>
      </c>
      <c r="AA556">
        <v>4.3731810897300889</v>
      </c>
      <c r="AB556">
        <v>4.397934216910742</v>
      </c>
      <c r="AC556">
        <v>4.4289225508878198</v>
      </c>
      <c r="AD556">
        <v>4.3914719888042359</v>
      </c>
      <c r="AE556">
        <v>4.4320667889595553</v>
      </c>
      <c r="AF556">
        <v>4.4512027142814912</v>
      </c>
      <c r="AG556">
        <v>4.4494815270575305</v>
      </c>
      <c r="AH556">
        <v>4.4713960033493967</v>
      </c>
      <c r="AI556">
        <v>4.4881524107568431</v>
      </c>
      <c r="AJ556">
        <v>4.507958186968926</v>
      </c>
      <c r="AK556">
        <v>4.5388106797153362</v>
      </c>
      <c r="AL556">
        <v>4.5342094390529279</v>
      </c>
      <c r="AM556">
        <v>4.5624635592906406</v>
      </c>
      <c r="AN556">
        <v>4.5640888649783751</v>
      </c>
      <c r="AO556">
        <v>4.5883256623924034</v>
      </c>
      <c r="AP556">
        <v>4.6123924380845205</v>
      </c>
      <c r="AQ556">
        <v>4.6041768951243345</v>
      </c>
      <c r="AR556">
        <v>4.6317863175935079</v>
      </c>
      <c r="AS556">
        <v>4.6645055203974639</v>
      </c>
      <c r="AT556">
        <v>4.6601018613443745</v>
      </c>
      <c r="AU556">
        <v>4.7126249031315224</v>
      </c>
      <c r="AV556">
        <v>4.7604490246597644</v>
      </c>
      <c r="AW556">
        <v>4.7520171361509558</v>
      </c>
      <c r="AX556">
        <v>4.7943376951005447</v>
      </c>
      <c r="AY556">
        <v>4.8066946250770064</v>
      </c>
      <c r="AZ556">
        <v>4.8507587590114012</v>
      </c>
      <c r="BA556">
        <v>4.863070555513417</v>
      </c>
      <c r="BB556">
        <v>4.8573738218557496</v>
      </c>
      <c r="BC556">
        <v>4.8837330956352778</v>
      </c>
    </row>
    <row r="557" spans="1:59" x14ac:dyDescent="0.2">
      <c r="A557" s="13" t="s">
        <v>195</v>
      </c>
      <c r="B557">
        <v>53</v>
      </c>
      <c r="C557">
        <v>1</v>
      </c>
      <c r="E557">
        <v>1</v>
      </c>
      <c r="F557" t="s">
        <v>447</v>
      </c>
      <c r="G557">
        <v>6.3634870089561861</v>
      </c>
      <c r="H557">
        <v>6.3887033358211198</v>
      </c>
      <c r="I557">
        <v>6.418387094089101</v>
      </c>
      <c r="J557">
        <v>6.4439840380256426</v>
      </c>
      <c r="K557">
        <v>6.4431282828448104</v>
      </c>
      <c r="L557">
        <v>6.4322428396060962</v>
      </c>
      <c r="M557">
        <v>6.4588710305353976</v>
      </c>
      <c r="N557">
        <v>6.4591712332806299</v>
      </c>
      <c r="O557">
        <v>6.5075129004536096</v>
      </c>
      <c r="P557">
        <v>6.5406184688967928</v>
      </c>
      <c r="Q557">
        <v>6.5015334519556056</v>
      </c>
      <c r="R557">
        <v>6.4148307516819907</v>
      </c>
      <c r="S557">
        <v>6.4253632768397155</v>
      </c>
      <c r="T557">
        <v>6.5016005302729836</v>
      </c>
      <c r="U557">
        <v>6.5059708116642092</v>
      </c>
      <c r="V557">
        <v>6.4635931897781971</v>
      </c>
      <c r="W557">
        <v>6.4327466837926286</v>
      </c>
      <c r="X557">
        <v>6.4421354493353347</v>
      </c>
      <c r="Y557">
        <v>6.4504203577359229</v>
      </c>
      <c r="Z557">
        <v>6.4695861316262082</v>
      </c>
      <c r="AA557">
        <v>6.4827629319681979</v>
      </c>
      <c r="AB557">
        <v>6.4785940493837604</v>
      </c>
      <c r="AC557">
        <v>6.4589446110731181</v>
      </c>
      <c r="AD557">
        <v>6.4841543902590741</v>
      </c>
      <c r="AE557">
        <v>6.5348075568661912</v>
      </c>
      <c r="AF557">
        <v>6.5779715160012406</v>
      </c>
      <c r="AG557">
        <v>6.5657071349180365</v>
      </c>
      <c r="AH557">
        <v>6.6481814106407811</v>
      </c>
      <c r="AI557">
        <v>6.6885539011351867</v>
      </c>
      <c r="AJ557">
        <v>6.7009063300734866</v>
      </c>
      <c r="AK557">
        <v>6.7916137102300738</v>
      </c>
      <c r="AL557">
        <v>6.8132616499313263</v>
      </c>
      <c r="AM557">
        <v>6.836916920550566</v>
      </c>
      <c r="AN557">
        <v>6.8556427862843821</v>
      </c>
      <c r="AO557">
        <v>6.8792305986334696</v>
      </c>
      <c r="AP557">
        <v>6.9191601579611453</v>
      </c>
      <c r="AQ557">
        <v>6.9302839748138236</v>
      </c>
      <c r="AR557">
        <v>6.9741115566806942</v>
      </c>
      <c r="AS557">
        <v>6.9958733091935805</v>
      </c>
      <c r="AT557">
        <v>6.9860360569852507</v>
      </c>
      <c r="AU557">
        <v>6.9926174680007778</v>
      </c>
      <c r="AV557">
        <v>7.01174181721957</v>
      </c>
      <c r="AW557">
        <v>7.0495121682079249</v>
      </c>
      <c r="AX557">
        <v>7.0730821250657119</v>
      </c>
      <c r="AY557">
        <v>7.1080915063979981</v>
      </c>
      <c r="AZ557">
        <v>7.1284507772852974</v>
      </c>
      <c r="BA557">
        <v>7.0695592946425645</v>
      </c>
      <c r="BB557">
        <v>7.1418527124863544</v>
      </c>
      <c r="BC557">
        <v>7.0605779534536843</v>
      </c>
    </row>
    <row r="558" spans="1:59" x14ac:dyDescent="0.2">
      <c r="A558" s="13" t="s">
        <v>194</v>
      </c>
      <c r="B558">
        <v>53</v>
      </c>
      <c r="C558">
        <v>2</v>
      </c>
      <c r="E558">
        <v>2</v>
      </c>
      <c r="F558" t="s">
        <v>447</v>
      </c>
      <c r="G558">
        <v>4.0647813714195946</v>
      </c>
      <c r="H558">
        <v>4.1004767024671764</v>
      </c>
      <c r="I558">
        <v>4.13703272908164</v>
      </c>
      <c r="J558">
        <v>4.1769240479845688</v>
      </c>
      <c r="K558">
        <v>4.1861476864045759</v>
      </c>
      <c r="L558">
        <v>4.1983663117779901</v>
      </c>
      <c r="M558">
        <v>4.2335001656381506</v>
      </c>
      <c r="N558">
        <v>4.2536121938661831</v>
      </c>
      <c r="O558">
        <v>4.3027248047396824</v>
      </c>
      <c r="P558">
        <v>4.35617690804379</v>
      </c>
      <c r="Q558">
        <v>4.3281687709733383</v>
      </c>
      <c r="R558">
        <v>4.2670397269255718</v>
      </c>
      <c r="S558">
        <v>4.2703049240738045</v>
      </c>
      <c r="T558">
        <v>4.3601208928262798</v>
      </c>
      <c r="U558">
        <v>4.3783618406178082</v>
      </c>
      <c r="V558">
        <v>4.3433761941299158</v>
      </c>
      <c r="W558">
        <v>4.3332742962343103</v>
      </c>
      <c r="X558">
        <v>4.3568481119814457</v>
      </c>
      <c r="Y558">
        <v>4.3751401245193344</v>
      </c>
      <c r="Z558">
        <v>4.3983009418864247</v>
      </c>
      <c r="AA558">
        <v>4.4331864949242785</v>
      </c>
      <c r="AB558">
        <v>4.4402481405983121</v>
      </c>
      <c r="AC558">
        <v>4.4334077514243182</v>
      </c>
      <c r="AD558">
        <v>4.4621420770530289</v>
      </c>
      <c r="AE558">
        <v>4.51618985224406</v>
      </c>
      <c r="AF558">
        <v>4.5562264256100811</v>
      </c>
      <c r="AG558">
        <v>4.5593354760015412</v>
      </c>
      <c r="AH558">
        <v>4.6462720728199116</v>
      </c>
      <c r="AI558">
        <v>4.6937806569880598</v>
      </c>
      <c r="AJ558">
        <v>4.7107873433259968</v>
      </c>
      <c r="AK558">
        <v>4.8038531567157996</v>
      </c>
      <c r="AL558">
        <v>4.8292681921860989</v>
      </c>
      <c r="AM558">
        <v>4.8674722547087699</v>
      </c>
      <c r="AN558">
        <v>4.8885088842146072</v>
      </c>
      <c r="AO558">
        <v>4.9168642548569936</v>
      </c>
      <c r="AP558">
        <v>4.97056858802764</v>
      </c>
      <c r="AQ558">
        <v>4.9959999343640851</v>
      </c>
      <c r="AR558">
        <v>5.0382240483826513</v>
      </c>
      <c r="AS558">
        <v>5.0725250063649563</v>
      </c>
      <c r="AT558">
        <v>5.0766162382629094</v>
      </c>
      <c r="AU558">
        <v>5.0890956024351608</v>
      </c>
      <c r="AV558">
        <v>5.1123284021350273</v>
      </c>
      <c r="AW558">
        <v>5.154443934224413</v>
      </c>
      <c r="AX558">
        <v>5.1942860046422394</v>
      </c>
      <c r="AY558">
        <v>5.2183818345697119</v>
      </c>
      <c r="AZ558">
        <v>5.2479541450897171</v>
      </c>
      <c r="BA558">
        <v>5.2033831499121135</v>
      </c>
      <c r="BB558">
        <v>5.2810763454458867</v>
      </c>
      <c r="BC558">
        <v>5.2412213992085146</v>
      </c>
    </row>
    <row r="559" spans="1:59" x14ac:dyDescent="0.2">
      <c r="A559" s="13" t="s">
        <v>195</v>
      </c>
      <c r="B559">
        <v>54</v>
      </c>
      <c r="C559">
        <v>1</v>
      </c>
      <c r="E559">
        <v>1</v>
      </c>
      <c r="F559" t="s">
        <v>448</v>
      </c>
      <c r="G559">
        <v>6.6109529717686355</v>
      </c>
      <c r="H559">
        <v>6.614960694275557</v>
      </c>
      <c r="I559">
        <v>6.6356397101784284</v>
      </c>
      <c r="J559">
        <v>6.6264446470666076</v>
      </c>
      <c r="K559">
        <v>6.6442816894455241</v>
      </c>
      <c r="L559">
        <v>6.6710380728843646</v>
      </c>
      <c r="M559">
        <v>6.7768186617746418</v>
      </c>
      <c r="N559">
        <v>6.6909645789222871</v>
      </c>
      <c r="O559">
        <v>6.7431887396125365</v>
      </c>
      <c r="P559">
        <v>6.7117095786884242</v>
      </c>
      <c r="Q559">
        <v>6.7999970532539145</v>
      </c>
      <c r="R559">
        <v>6.8489412335570803</v>
      </c>
      <c r="S559">
        <v>6.7502280476411824</v>
      </c>
      <c r="T559">
        <v>6.8494262081908754</v>
      </c>
      <c r="U559">
        <v>6.788319421037099</v>
      </c>
      <c r="V559">
        <v>6.7798627768457127</v>
      </c>
      <c r="W559">
        <v>6.7900426303326116</v>
      </c>
      <c r="X559">
        <v>6.7985069799310445</v>
      </c>
      <c r="Y559">
        <v>6.7658328050150356</v>
      </c>
      <c r="Z559">
        <v>6.7756274668923302</v>
      </c>
      <c r="AA559">
        <v>6.8186230245204795</v>
      </c>
      <c r="AB559">
        <v>6.7375959302061608</v>
      </c>
      <c r="AC559">
        <v>6.619245761126419</v>
      </c>
      <c r="AD559">
        <v>6.6649089500377663</v>
      </c>
      <c r="AE559">
        <v>6.7059148711251471</v>
      </c>
      <c r="AF559">
        <v>6.6901589376096</v>
      </c>
      <c r="AG559">
        <v>6.6915472354629602</v>
      </c>
      <c r="AH559">
        <v>6.7153089050723507</v>
      </c>
      <c r="AI559">
        <v>6.7230647418211564</v>
      </c>
      <c r="AJ559">
        <v>6.6948476183584722</v>
      </c>
      <c r="AK559">
        <v>6.6858591371914926</v>
      </c>
      <c r="AL559">
        <v>6.5189482592917107</v>
      </c>
      <c r="AM559">
        <v>6.6292581923923501</v>
      </c>
      <c r="AN559">
        <v>6.6301264262695971</v>
      </c>
      <c r="AO559">
        <v>6.5444280268070889</v>
      </c>
      <c r="AP559">
        <v>6.6685519740166264</v>
      </c>
      <c r="AQ559">
        <v>6.6577853352650935</v>
      </c>
      <c r="AR559">
        <v>6.6379423803761037</v>
      </c>
      <c r="AS559">
        <v>6.6663308437773825</v>
      </c>
      <c r="AT559">
        <v>6.7276566675893763</v>
      </c>
      <c r="AU559">
        <v>6.6962047262001638</v>
      </c>
      <c r="AV559">
        <v>6.6841258794169924</v>
      </c>
      <c r="AW559">
        <v>6.692120887177877</v>
      </c>
      <c r="AX559">
        <v>6.7047912351501724</v>
      </c>
      <c r="AY559">
        <v>6.7149655535851176</v>
      </c>
      <c r="AZ559">
        <v>6.7177483250474364</v>
      </c>
      <c r="BA559">
        <v>6.7220468065037267</v>
      </c>
      <c r="BB559">
        <v>6.7684503626087418</v>
      </c>
      <c r="BC559">
        <v>6.7643413204793426</v>
      </c>
    </row>
    <row r="560" spans="1:59" x14ac:dyDescent="0.2">
      <c r="A560" s="13" t="s">
        <v>194</v>
      </c>
      <c r="B560">
        <v>54</v>
      </c>
      <c r="C560">
        <v>2</v>
      </c>
      <c r="E560">
        <v>2</v>
      </c>
      <c r="F560" t="s">
        <v>448</v>
      </c>
      <c r="G560">
        <v>3.4140320068134642</v>
      </c>
      <c r="H560">
        <v>3.4347637581606092</v>
      </c>
      <c r="I560">
        <v>3.4709928375548591</v>
      </c>
      <c r="J560">
        <v>3.4805770069172071</v>
      </c>
      <c r="K560">
        <v>3.514854320261835</v>
      </c>
      <c r="L560">
        <v>3.5559344886621949</v>
      </c>
      <c r="M560">
        <v>3.6724986490986926</v>
      </c>
      <c r="N560">
        <v>3.6011265406138695</v>
      </c>
      <c r="O560">
        <v>3.6669065732653356</v>
      </c>
      <c r="P560">
        <v>3.6519930383011476</v>
      </c>
      <c r="Q560">
        <v>3.7512950978263095</v>
      </c>
      <c r="R560">
        <v>3.8132350946744435</v>
      </c>
      <c r="S560">
        <v>3.7323307852694589</v>
      </c>
      <c r="T560">
        <v>3.8421186358096175</v>
      </c>
      <c r="U560">
        <v>3.8003365278653813</v>
      </c>
      <c r="V560">
        <v>3.8066457151029103</v>
      </c>
      <c r="W560">
        <v>3.8347466321277031</v>
      </c>
      <c r="X560">
        <v>3.8581941386743597</v>
      </c>
      <c r="Y560">
        <v>3.8424510437468329</v>
      </c>
      <c r="Z560">
        <v>3.8667917710429056</v>
      </c>
      <c r="AA560">
        <v>3.9314641623572966</v>
      </c>
      <c r="AB560">
        <v>3.8730708351878795</v>
      </c>
      <c r="AC560">
        <v>3.7786909515210167</v>
      </c>
      <c r="AD560">
        <v>3.8407464263443418</v>
      </c>
      <c r="AE560">
        <v>3.8992472784733194</v>
      </c>
      <c r="AF560">
        <v>3.8942359289334139</v>
      </c>
      <c r="AG560">
        <v>3.9057712882563447</v>
      </c>
      <c r="AH560">
        <v>3.9461512901010809</v>
      </c>
      <c r="AI560">
        <v>3.9755543043242305</v>
      </c>
      <c r="AJ560">
        <v>3.9733364695347864</v>
      </c>
      <c r="AK560">
        <v>3.9866295471878104</v>
      </c>
      <c r="AL560">
        <v>3.8455976961723719</v>
      </c>
      <c r="AM560">
        <v>3.9748871803564776</v>
      </c>
      <c r="AN560">
        <v>3.9936717107089188</v>
      </c>
      <c r="AO560">
        <v>3.9291146427387309</v>
      </c>
      <c r="AP560">
        <v>4.0672384643313428</v>
      </c>
      <c r="AQ560">
        <v>4.072242269026761</v>
      </c>
      <c r="AR560">
        <v>4.0717305026528727</v>
      </c>
      <c r="AS560">
        <v>4.1124074168347615</v>
      </c>
      <c r="AT560">
        <v>4.1883007860765673</v>
      </c>
      <c r="AU560">
        <v>4.1730163716597719</v>
      </c>
      <c r="AV560">
        <v>4.1735579172730946</v>
      </c>
      <c r="AW560">
        <v>4.1930850163925264</v>
      </c>
      <c r="AX560">
        <v>4.218845593322154</v>
      </c>
      <c r="AY560">
        <v>4.2438275762031843</v>
      </c>
      <c r="AZ560">
        <v>4.2611702236530817</v>
      </c>
      <c r="BA560">
        <v>4.2859731765293674</v>
      </c>
      <c r="BB560">
        <v>4.3471300554779173</v>
      </c>
      <c r="BC560">
        <v>4.3557774470061972</v>
      </c>
    </row>
    <row r="561" spans="1:59" x14ac:dyDescent="0.2">
      <c r="A561" s="13" t="s">
        <v>195</v>
      </c>
      <c r="B561">
        <v>55</v>
      </c>
      <c r="C561">
        <v>1</v>
      </c>
      <c r="E561">
        <v>1</v>
      </c>
      <c r="F561" t="s">
        <v>449</v>
      </c>
      <c r="G561">
        <v>6.3143541761364466</v>
      </c>
      <c r="H561">
        <v>6.3308546909498977</v>
      </c>
      <c r="I561">
        <v>6.3482756722554727</v>
      </c>
      <c r="J561">
        <v>6.3539045212929093</v>
      </c>
      <c r="K561">
        <v>6.3495096261193389</v>
      </c>
      <c r="L561">
        <v>6.3552117827705015</v>
      </c>
      <c r="M561">
        <v>6.4026494399341116</v>
      </c>
      <c r="N561">
        <v>6.380171749203142</v>
      </c>
      <c r="O561">
        <v>6.4224730534040253</v>
      </c>
      <c r="P561">
        <v>6.4423977874143672</v>
      </c>
      <c r="Q561">
        <v>6.4345164519715885</v>
      </c>
      <c r="R561">
        <v>6.4088624347847629</v>
      </c>
      <c r="S561">
        <v>6.3856409152805043</v>
      </c>
      <c r="T561">
        <v>6.4399737873676504</v>
      </c>
      <c r="U561">
        <v>6.4295286294976046</v>
      </c>
      <c r="V561">
        <v>6.4063444190354479</v>
      </c>
      <c r="W561">
        <v>6.3998921718300075</v>
      </c>
      <c r="X561">
        <v>6.3991257323351913</v>
      </c>
      <c r="Y561">
        <v>6.378844015622068</v>
      </c>
      <c r="Z561">
        <v>6.3860790040731024</v>
      </c>
      <c r="AA561">
        <v>6.4046558233722077</v>
      </c>
      <c r="AB561">
        <v>6.3827599756025082</v>
      </c>
      <c r="AC561">
        <v>6.3547233011933084</v>
      </c>
      <c r="AD561">
        <v>6.3467054133478076</v>
      </c>
      <c r="AE561">
        <v>6.386070108041638</v>
      </c>
      <c r="AF561">
        <v>6.3988394794933114</v>
      </c>
      <c r="AG561">
        <v>6.3804489760473411</v>
      </c>
      <c r="AH561">
        <v>6.4237344447799343</v>
      </c>
      <c r="AI561">
        <v>6.4365356882433131</v>
      </c>
      <c r="AJ561">
        <v>6.4289380028786436</v>
      </c>
      <c r="AK561">
        <v>6.4710254511505569</v>
      </c>
      <c r="AL561">
        <v>6.4442697282526371</v>
      </c>
      <c r="AM561">
        <v>6.4546319549213882</v>
      </c>
      <c r="AN561">
        <v>6.458580744253978</v>
      </c>
      <c r="AO561">
        <v>6.4514955274456094</v>
      </c>
      <c r="AP561">
        <v>6.4931455755086516</v>
      </c>
      <c r="AQ561">
        <v>6.486584380808269</v>
      </c>
      <c r="AR561">
        <v>6.5046192225543349</v>
      </c>
      <c r="AS561">
        <v>6.5210020790261893</v>
      </c>
      <c r="AT561">
        <v>6.5160908124640056</v>
      </c>
      <c r="AU561">
        <v>6.5253608140416022</v>
      </c>
      <c r="AV561">
        <v>6.5372818591188482</v>
      </c>
      <c r="AW561">
        <v>6.5501181983435828</v>
      </c>
      <c r="AX561">
        <v>6.5639772011116646</v>
      </c>
      <c r="AY561">
        <v>6.5844688176798041</v>
      </c>
      <c r="AZ561">
        <v>6.5962967899693874</v>
      </c>
      <c r="BA561">
        <v>6.5613119697604452</v>
      </c>
      <c r="BB561">
        <v>6.596125802771776</v>
      </c>
      <c r="BC561">
        <v>6.556462526928124</v>
      </c>
    </row>
    <row r="562" spans="1:59" x14ac:dyDescent="0.2">
      <c r="A562" s="13" t="s">
        <v>194</v>
      </c>
      <c r="B562">
        <v>55</v>
      </c>
      <c r="C562">
        <v>2</v>
      </c>
      <c r="E562">
        <v>2</v>
      </c>
      <c r="F562" t="s">
        <v>449</v>
      </c>
      <c r="G562">
        <v>3.8426477378978809</v>
      </c>
      <c r="H562">
        <v>3.8747074556801935</v>
      </c>
      <c r="I562">
        <v>3.9064055388815699</v>
      </c>
      <c r="J562">
        <v>3.9307172596323432</v>
      </c>
      <c r="K562">
        <v>3.9427769098312013</v>
      </c>
      <c r="L562">
        <v>3.9663065858383151</v>
      </c>
      <c r="M562">
        <v>4.027233970782885</v>
      </c>
      <c r="N562">
        <v>4.0249556311863968</v>
      </c>
      <c r="O562">
        <v>4.0790376602006591</v>
      </c>
      <c r="P562">
        <v>4.1180316454386334</v>
      </c>
      <c r="Q562">
        <v>4.1230704469755404</v>
      </c>
      <c r="R562">
        <v>4.1179026451982015</v>
      </c>
      <c r="S562">
        <v>4.1073520964846368</v>
      </c>
      <c r="T562">
        <v>4.1781772756654769</v>
      </c>
      <c r="U562">
        <v>4.1866669717474521</v>
      </c>
      <c r="V562">
        <v>4.1789817684131485</v>
      </c>
      <c r="W562">
        <v>4.1932382796341487</v>
      </c>
      <c r="X562">
        <v>4.2102227843084767</v>
      </c>
      <c r="Y562">
        <v>4.2106810038151918</v>
      </c>
      <c r="Z562">
        <v>4.232168028340757</v>
      </c>
      <c r="AA562">
        <v>4.2728406262054017</v>
      </c>
      <c r="AB562">
        <v>4.2723154602263236</v>
      </c>
      <c r="AC562">
        <v>4.2634861040858274</v>
      </c>
      <c r="AD562">
        <v>4.2721189003987217</v>
      </c>
      <c r="AE562">
        <v>4.3231680655791269</v>
      </c>
      <c r="AF562">
        <v>4.3468141238559532</v>
      </c>
      <c r="AG562">
        <v>4.3494939350036717</v>
      </c>
      <c r="AH562">
        <v>4.4029685018361153</v>
      </c>
      <c r="AI562">
        <v>4.4361176769194577</v>
      </c>
      <c r="AJ562">
        <v>4.4518854460290527</v>
      </c>
      <c r="AK562">
        <v>4.5082905344589586</v>
      </c>
      <c r="AL562">
        <v>4.4961131172341799</v>
      </c>
      <c r="AM562">
        <v>4.5451619102449516</v>
      </c>
      <c r="AN562">
        <v>4.5601705702615964</v>
      </c>
      <c r="AO562">
        <v>4.5730692300671425</v>
      </c>
      <c r="AP562">
        <v>4.6303054345693075</v>
      </c>
      <c r="AQ562">
        <v>4.6404549477367913</v>
      </c>
      <c r="AR562">
        <v>4.6733469867223212</v>
      </c>
      <c r="AS562">
        <v>4.7081489127740763</v>
      </c>
      <c r="AT562">
        <v>4.7215606874463312</v>
      </c>
      <c r="AU562">
        <v>4.7436294293283092</v>
      </c>
      <c r="AV562">
        <v>4.7723998358855395</v>
      </c>
      <c r="AW562">
        <v>4.7945006853778898</v>
      </c>
      <c r="AX562">
        <v>4.8324999258292989</v>
      </c>
      <c r="AY562">
        <v>4.8562993888861667</v>
      </c>
      <c r="AZ562">
        <v>4.8896600003990986</v>
      </c>
      <c r="BA562">
        <v>4.876027946628926</v>
      </c>
      <c r="BB562">
        <v>4.9242189294733869</v>
      </c>
      <c r="BC562">
        <v>4.9100839909962088</v>
      </c>
    </row>
    <row r="563" spans="1:59" x14ac:dyDescent="0.2">
      <c r="A563" s="13"/>
    </row>
    <row r="564" spans="1:59" x14ac:dyDescent="0.2">
      <c r="A564" s="13"/>
    </row>
    <row r="565" spans="1:59" x14ac:dyDescent="0.2">
      <c r="A565" s="13" t="s">
        <v>194</v>
      </c>
      <c r="B565">
        <f>B509+1</f>
        <v>30</v>
      </c>
      <c r="C565">
        <v>2</v>
      </c>
    </row>
    <row r="566" spans="1:59" x14ac:dyDescent="0.2">
      <c r="A566" s="13" t="s">
        <v>195</v>
      </c>
      <c r="B566">
        <f>B511+1</f>
        <v>31</v>
      </c>
      <c r="C566">
        <v>1</v>
      </c>
      <c r="K566" s="72" t="s">
        <v>606</v>
      </c>
      <c r="BB566" t="s">
        <v>197</v>
      </c>
      <c r="BD566">
        <f>MIN(BD453:BD554)</f>
        <v>4.230167524225787</v>
      </c>
    </row>
    <row r="567" spans="1:59" x14ac:dyDescent="0.2">
      <c r="A567" s="13" t="s">
        <v>194</v>
      </c>
      <c r="B567">
        <f t="shared" ref="B567:B597" si="242">B565+1</f>
        <v>31</v>
      </c>
      <c r="C567">
        <v>2</v>
      </c>
      <c r="BB567" t="s">
        <v>198</v>
      </c>
      <c r="BE567">
        <f>MAX(BE453:BE554)</f>
        <v>10.292399747303223</v>
      </c>
    </row>
    <row r="568" spans="1:59" x14ac:dyDescent="0.2">
      <c r="A568" s="13" t="s">
        <v>195</v>
      </c>
      <c r="B568">
        <f t="shared" si="242"/>
        <v>32</v>
      </c>
      <c r="C568">
        <v>1</v>
      </c>
      <c r="BB568" t="s">
        <v>199</v>
      </c>
      <c r="BF568">
        <f>MIN(BF453:BF554)</f>
        <v>-1.5502260528022542</v>
      </c>
    </row>
    <row r="569" spans="1:59" x14ac:dyDescent="0.2">
      <c r="A569" s="13" t="s">
        <v>194</v>
      </c>
      <c r="B569">
        <f t="shared" si="242"/>
        <v>32</v>
      </c>
      <c r="C569">
        <v>2</v>
      </c>
      <c r="BB569" t="s">
        <v>200</v>
      </c>
      <c r="BG569">
        <f>MAX(BG453:BG554)</f>
        <v>8.1059456735343431</v>
      </c>
    </row>
    <row r="570" spans="1:59" x14ac:dyDescent="0.2">
      <c r="A570" s="13" t="s">
        <v>195</v>
      </c>
      <c r="B570">
        <f t="shared" si="242"/>
        <v>33</v>
      </c>
      <c r="C570">
        <v>1</v>
      </c>
      <c r="E570" t="s">
        <v>622</v>
      </c>
      <c r="F570">
        <v>20</v>
      </c>
      <c r="G570">
        <v>6</v>
      </c>
      <c r="H570">
        <v>6.8</v>
      </c>
    </row>
    <row r="571" spans="1:59" x14ac:dyDescent="0.2">
      <c r="A571" s="13" t="s">
        <v>194</v>
      </c>
      <c r="B571">
        <f t="shared" si="242"/>
        <v>33</v>
      </c>
      <c r="C571">
        <v>2</v>
      </c>
      <c r="E571" t="s">
        <v>623</v>
      </c>
      <c r="F571">
        <v>20</v>
      </c>
      <c r="G571">
        <v>3.6</v>
      </c>
      <c r="H571">
        <v>4.4000000000000004</v>
      </c>
    </row>
    <row r="572" spans="1:59" x14ac:dyDescent="0.2">
      <c r="A572" s="13" t="s">
        <v>195</v>
      </c>
      <c r="B572">
        <f t="shared" si="242"/>
        <v>34</v>
      </c>
      <c r="C572">
        <v>1</v>
      </c>
      <c r="E572" t="s">
        <v>622</v>
      </c>
      <c r="F572">
        <v>21</v>
      </c>
      <c r="G572">
        <v>6.2</v>
      </c>
      <c r="H572">
        <v>6.8</v>
      </c>
    </row>
    <row r="573" spans="1:59" x14ac:dyDescent="0.2">
      <c r="A573" s="13" t="s">
        <v>194</v>
      </c>
      <c r="B573">
        <f t="shared" si="242"/>
        <v>34</v>
      </c>
      <c r="C573">
        <v>2</v>
      </c>
      <c r="E573" t="s">
        <v>623</v>
      </c>
      <c r="F573">
        <v>21</v>
      </c>
      <c r="G573">
        <v>3.6</v>
      </c>
      <c r="H573">
        <v>4.2</v>
      </c>
      <c r="Z573" s="36"/>
    </row>
    <row r="574" spans="1:59" x14ac:dyDescent="0.2">
      <c r="A574" s="13" t="s">
        <v>195</v>
      </c>
      <c r="B574">
        <f t="shared" si="242"/>
        <v>35</v>
      </c>
      <c r="C574">
        <v>1</v>
      </c>
      <c r="E574" t="s">
        <v>622</v>
      </c>
      <c r="F574">
        <v>22</v>
      </c>
      <c r="G574">
        <v>6.4</v>
      </c>
      <c r="H574">
        <v>6.8</v>
      </c>
    </row>
    <row r="575" spans="1:59" x14ac:dyDescent="0.2">
      <c r="A575" s="13" t="s">
        <v>194</v>
      </c>
      <c r="B575">
        <f t="shared" si="242"/>
        <v>35</v>
      </c>
      <c r="C575">
        <v>2</v>
      </c>
      <c r="E575" t="s">
        <v>623</v>
      </c>
      <c r="F575">
        <v>22</v>
      </c>
      <c r="G575">
        <v>3.6</v>
      </c>
      <c r="H575">
        <v>4</v>
      </c>
    </row>
    <row r="576" spans="1:59" x14ac:dyDescent="0.2">
      <c r="A576" s="13" t="s">
        <v>195</v>
      </c>
      <c r="B576">
        <f t="shared" si="242"/>
        <v>36</v>
      </c>
      <c r="C576">
        <v>1</v>
      </c>
      <c r="E576" t="s">
        <v>622</v>
      </c>
      <c r="F576">
        <v>23</v>
      </c>
      <c r="G576">
        <v>6.6</v>
      </c>
      <c r="H576">
        <v>6.8</v>
      </c>
    </row>
    <row r="577" spans="1:26" x14ac:dyDescent="0.2">
      <c r="A577" s="13" t="s">
        <v>194</v>
      </c>
      <c r="B577">
        <f t="shared" si="242"/>
        <v>36</v>
      </c>
      <c r="C577">
        <v>2</v>
      </c>
      <c r="E577" t="s">
        <v>623</v>
      </c>
      <c r="F577">
        <v>23</v>
      </c>
      <c r="G577">
        <v>3.6</v>
      </c>
      <c r="H577">
        <v>3.8</v>
      </c>
    </row>
    <row r="578" spans="1:26" x14ac:dyDescent="0.2">
      <c r="A578" s="13" t="s">
        <v>195</v>
      </c>
      <c r="B578">
        <f t="shared" si="242"/>
        <v>37</v>
      </c>
      <c r="C578">
        <v>1</v>
      </c>
      <c r="E578" t="s">
        <v>622</v>
      </c>
      <c r="F578">
        <v>24</v>
      </c>
      <c r="G578">
        <v>6</v>
      </c>
      <c r="H578">
        <v>6.8</v>
      </c>
    </row>
    <row r="579" spans="1:26" x14ac:dyDescent="0.2">
      <c r="A579" s="13" t="s">
        <v>194</v>
      </c>
      <c r="B579">
        <f t="shared" si="242"/>
        <v>37</v>
      </c>
      <c r="C579">
        <v>2</v>
      </c>
      <c r="E579" t="s">
        <v>623</v>
      </c>
      <c r="F579">
        <v>24</v>
      </c>
      <c r="G579">
        <v>3.8</v>
      </c>
      <c r="H579">
        <v>4.5999999999999996</v>
      </c>
      <c r="Z579" s="36"/>
    </row>
    <row r="580" spans="1:26" x14ac:dyDescent="0.2">
      <c r="A580" s="13" t="s">
        <v>195</v>
      </c>
      <c r="B580">
        <f t="shared" si="242"/>
        <v>38</v>
      </c>
      <c r="C580">
        <v>1</v>
      </c>
      <c r="E580" t="s">
        <v>622</v>
      </c>
      <c r="F580">
        <v>25</v>
      </c>
      <c r="G580">
        <v>6</v>
      </c>
      <c r="H580">
        <v>6.8</v>
      </c>
    </row>
    <row r="581" spans="1:26" x14ac:dyDescent="0.2">
      <c r="A581" s="13" t="s">
        <v>194</v>
      </c>
      <c r="B581">
        <f t="shared" si="242"/>
        <v>38</v>
      </c>
      <c r="C581">
        <v>2</v>
      </c>
      <c r="E581" t="s">
        <v>623</v>
      </c>
      <c r="F581">
        <v>25</v>
      </c>
      <c r="G581">
        <v>4</v>
      </c>
      <c r="H581">
        <v>4.8</v>
      </c>
    </row>
    <row r="582" spans="1:26" x14ac:dyDescent="0.2">
      <c r="A582" s="13" t="s">
        <v>195</v>
      </c>
      <c r="B582">
        <f t="shared" si="242"/>
        <v>39</v>
      </c>
      <c r="C582">
        <v>1</v>
      </c>
      <c r="E582" t="s">
        <v>622</v>
      </c>
      <c r="F582">
        <v>26</v>
      </c>
      <c r="G582">
        <v>6</v>
      </c>
      <c r="H582">
        <v>6.8</v>
      </c>
    </row>
    <row r="583" spans="1:26" x14ac:dyDescent="0.2">
      <c r="A583" s="13" t="s">
        <v>194</v>
      </c>
      <c r="B583">
        <f t="shared" si="242"/>
        <v>39</v>
      </c>
      <c r="C583">
        <v>2</v>
      </c>
      <c r="E583" t="s">
        <v>623</v>
      </c>
      <c r="F583">
        <v>26</v>
      </c>
      <c r="G583">
        <v>4.2</v>
      </c>
      <c r="H583">
        <v>5</v>
      </c>
    </row>
    <row r="584" spans="1:26" x14ac:dyDescent="0.2">
      <c r="A584" s="13" t="s">
        <v>195</v>
      </c>
      <c r="B584">
        <f t="shared" si="242"/>
        <v>40</v>
      </c>
      <c r="C584">
        <v>1</v>
      </c>
      <c r="E584" t="s">
        <v>622</v>
      </c>
      <c r="F584">
        <v>27</v>
      </c>
      <c r="G584">
        <v>6</v>
      </c>
      <c r="H584">
        <v>6.6</v>
      </c>
    </row>
    <row r="585" spans="1:26" x14ac:dyDescent="0.2">
      <c r="A585" s="13" t="s">
        <v>194</v>
      </c>
      <c r="B585">
        <f t="shared" si="242"/>
        <v>40</v>
      </c>
      <c r="C585">
        <v>2</v>
      </c>
      <c r="E585" t="s">
        <v>623</v>
      </c>
      <c r="F585">
        <v>27</v>
      </c>
      <c r="G585">
        <v>4.4000000000000004</v>
      </c>
      <c r="H585">
        <v>5</v>
      </c>
    </row>
    <row r="586" spans="1:26" x14ac:dyDescent="0.2">
      <c r="A586" s="13" t="s">
        <v>195</v>
      </c>
      <c r="B586">
        <f t="shared" si="242"/>
        <v>41</v>
      </c>
      <c r="C586">
        <v>1</v>
      </c>
      <c r="E586" t="s">
        <v>622</v>
      </c>
      <c r="F586">
        <v>28</v>
      </c>
      <c r="G586">
        <v>6</v>
      </c>
      <c r="H586">
        <v>6.4</v>
      </c>
    </row>
    <row r="587" spans="1:26" x14ac:dyDescent="0.2">
      <c r="A587" s="13" t="s">
        <v>194</v>
      </c>
      <c r="B587">
        <f t="shared" si="242"/>
        <v>41</v>
      </c>
      <c r="C587">
        <v>2</v>
      </c>
      <c r="E587" t="s">
        <v>623</v>
      </c>
      <c r="F587">
        <v>28</v>
      </c>
      <c r="G587">
        <v>4.5999999999999996</v>
      </c>
      <c r="H587">
        <v>5</v>
      </c>
    </row>
    <row r="588" spans="1:26" x14ac:dyDescent="0.2">
      <c r="A588" s="13" t="s">
        <v>195</v>
      </c>
      <c r="B588">
        <f t="shared" si="242"/>
        <v>42</v>
      </c>
      <c r="C588">
        <v>1</v>
      </c>
      <c r="E588" t="s">
        <v>622</v>
      </c>
    </row>
    <row r="589" spans="1:26" x14ac:dyDescent="0.2">
      <c r="A589" s="13" t="s">
        <v>194</v>
      </c>
      <c r="B589">
        <f t="shared" si="242"/>
        <v>42</v>
      </c>
      <c r="C589">
        <v>2</v>
      </c>
      <c r="E589" t="s">
        <v>623</v>
      </c>
    </row>
    <row r="590" spans="1:26" x14ac:dyDescent="0.2">
      <c r="A590" s="13" t="s">
        <v>195</v>
      </c>
      <c r="B590">
        <f t="shared" si="242"/>
        <v>43</v>
      </c>
      <c r="C590">
        <v>1</v>
      </c>
      <c r="E590" t="s">
        <v>622</v>
      </c>
      <c r="F590">
        <v>30</v>
      </c>
      <c r="G590">
        <v>5.7</v>
      </c>
      <c r="H590">
        <v>7.5</v>
      </c>
    </row>
    <row r="591" spans="1:26" x14ac:dyDescent="0.2">
      <c r="A591" s="13" t="s">
        <v>194</v>
      </c>
      <c r="B591">
        <f t="shared" si="242"/>
        <v>43</v>
      </c>
      <c r="C591">
        <v>2</v>
      </c>
      <c r="E591" t="s">
        <v>623</v>
      </c>
      <c r="F591">
        <v>30</v>
      </c>
      <c r="G591">
        <v>3</v>
      </c>
      <c r="H591">
        <v>4.8</v>
      </c>
    </row>
    <row r="592" spans="1:26" x14ac:dyDescent="0.2">
      <c r="A592" s="13" t="s">
        <v>195</v>
      </c>
      <c r="B592">
        <f t="shared" si="242"/>
        <v>44</v>
      </c>
      <c r="C592">
        <v>1</v>
      </c>
      <c r="E592" t="s">
        <v>622</v>
      </c>
      <c r="F592">
        <v>31</v>
      </c>
      <c r="G592">
        <f>G590+0.2</f>
        <v>5.9</v>
      </c>
      <c r="H592">
        <f>H590</f>
        <v>7.5</v>
      </c>
    </row>
    <row r="593" spans="1:28" x14ac:dyDescent="0.2">
      <c r="A593" s="13" t="s">
        <v>194</v>
      </c>
      <c r="B593">
        <f t="shared" si="242"/>
        <v>44</v>
      </c>
      <c r="C593">
        <v>2</v>
      </c>
      <c r="E593" t="s">
        <v>623</v>
      </c>
      <c r="F593">
        <v>31</v>
      </c>
      <c r="G593">
        <f>G591</f>
        <v>3</v>
      </c>
      <c r="H593">
        <f>H591-0.2</f>
        <v>4.5999999999999996</v>
      </c>
    </row>
    <row r="594" spans="1:28" x14ac:dyDescent="0.2">
      <c r="A594" s="13" t="s">
        <v>195</v>
      </c>
      <c r="B594">
        <f t="shared" si="242"/>
        <v>45</v>
      </c>
      <c r="C594">
        <v>1</v>
      </c>
      <c r="E594" t="s">
        <v>622</v>
      </c>
      <c r="F594">
        <v>32</v>
      </c>
      <c r="G594">
        <f>G592+0.2</f>
        <v>6.1000000000000005</v>
      </c>
      <c r="H594">
        <f>H592</f>
        <v>7.5</v>
      </c>
    </row>
    <row r="595" spans="1:28" x14ac:dyDescent="0.2">
      <c r="A595" s="13" t="s">
        <v>194</v>
      </c>
      <c r="B595">
        <f t="shared" si="242"/>
        <v>45</v>
      </c>
      <c r="C595">
        <v>2</v>
      </c>
      <c r="E595" t="s">
        <v>623</v>
      </c>
      <c r="F595">
        <v>32</v>
      </c>
      <c r="G595">
        <f>G593</f>
        <v>3</v>
      </c>
      <c r="H595">
        <f>H593-0.2</f>
        <v>4.3999999999999995</v>
      </c>
    </row>
    <row r="596" spans="1:28" x14ac:dyDescent="0.2">
      <c r="A596" s="13" t="s">
        <v>195</v>
      </c>
      <c r="B596">
        <f t="shared" si="242"/>
        <v>46</v>
      </c>
      <c r="C596">
        <v>1</v>
      </c>
      <c r="E596" t="s">
        <v>622</v>
      </c>
      <c r="F596">
        <v>33</v>
      </c>
      <c r="G596">
        <f>G594+0.2</f>
        <v>6.3000000000000007</v>
      </c>
      <c r="H596">
        <f>H594</f>
        <v>7.5</v>
      </c>
    </row>
    <row r="597" spans="1:28" x14ac:dyDescent="0.2">
      <c r="A597" s="13" t="s">
        <v>194</v>
      </c>
      <c r="B597">
        <f t="shared" si="242"/>
        <v>46</v>
      </c>
      <c r="C597">
        <v>2</v>
      </c>
      <c r="E597" t="s">
        <v>623</v>
      </c>
      <c r="F597">
        <v>33</v>
      </c>
      <c r="G597">
        <f>G595</f>
        <v>3</v>
      </c>
      <c r="H597">
        <f>H595-0.2</f>
        <v>4.1999999999999993</v>
      </c>
    </row>
    <row r="598" spans="1:28" x14ac:dyDescent="0.2">
      <c r="A598" s="13" t="s">
        <v>195</v>
      </c>
      <c r="B598">
        <f>B596+1</f>
        <v>47</v>
      </c>
      <c r="C598">
        <v>1</v>
      </c>
      <c r="E598" t="s">
        <v>622</v>
      </c>
      <c r="F598">
        <v>34</v>
      </c>
      <c r="G598">
        <f>G596+0.2</f>
        <v>6.5000000000000009</v>
      </c>
      <c r="H598">
        <f>H596</f>
        <v>7.5</v>
      </c>
    </row>
    <row r="599" spans="1:28" x14ac:dyDescent="0.2">
      <c r="A599" s="13" t="s">
        <v>194</v>
      </c>
      <c r="B599">
        <f>B597+1</f>
        <v>47</v>
      </c>
      <c r="C599">
        <v>2</v>
      </c>
      <c r="E599" t="s">
        <v>623</v>
      </c>
      <c r="F599">
        <v>34</v>
      </c>
      <c r="G599">
        <f>G597</f>
        <v>3</v>
      </c>
      <c r="H599">
        <f>H597-0.2</f>
        <v>3.9999999999999991</v>
      </c>
    </row>
    <row r="600" spans="1:28" x14ac:dyDescent="0.2">
      <c r="A600" s="13" t="s">
        <v>195</v>
      </c>
      <c r="B600">
        <f t="shared" ref="B600:B627" si="243">B598+1</f>
        <v>48</v>
      </c>
      <c r="C600">
        <v>1</v>
      </c>
      <c r="E600" t="s">
        <v>622</v>
      </c>
      <c r="F600">
        <v>35</v>
      </c>
      <c r="G600">
        <f>G598+0.2</f>
        <v>6.7000000000000011</v>
      </c>
      <c r="H600">
        <f>H598</f>
        <v>7.5</v>
      </c>
    </row>
    <row r="601" spans="1:28" x14ac:dyDescent="0.2">
      <c r="A601" s="13" t="s">
        <v>194</v>
      </c>
      <c r="B601">
        <f t="shared" si="243"/>
        <v>48</v>
      </c>
      <c r="C601">
        <v>2</v>
      </c>
      <c r="E601" t="s">
        <v>623</v>
      </c>
      <c r="F601">
        <v>35</v>
      </c>
      <c r="G601">
        <f>G599</f>
        <v>3</v>
      </c>
      <c r="H601">
        <f>H599-0.2</f>
        <v>3.7999999999999989</v>
      </c>
    </row>
    <row r="602" spans="1:28" x14ac:dyDescent="0.2">
      <c r="A602" s="13" t="s">
        <v>195</v>
      </c>
      <c r="B602">
        <f t="shared" si="243"/>
        <v>49</v>
      </c>
      <c r="C602">
        <v>1</v>
      </c>
      <c r="E602" t="s">
        <v>622</v>
      </c>
      <c r="F602">
        <v>36</v>
      </c>
      <c r="G602">
        <f>G600+0.2</f>
        <v>6.9000000000000012</v>
      </c>
      <c r="H602">
        <f>H600</f>
        <v>7.5</v>
      </c>
    </row>
    <row r="603" spans="1:28" x14ac:dyDescent="0.2">
      <c r="A603" s="13" t="s">
        <v>194</v>
      </c>
      <c r="B603">
        <f t="shared" si="243"/>
        <v>49</v>
      </c>
      <c r="C603">
        <v>2</v>
      </c>
      <c r="E603" t="s">
        <v>623</v>
      </c>
      <c r="F603">
        <v>36</v>
      </c>
      <c r="G603">
        <f>G601</f>
        <v>3</v>
      </c>
      <c r="H603">
        <f>H601-0.2</f>
        <v>3.5999999999999988</v>
      </c>
    </row>
    <row r="604" spans="1:28" x14ac:dyDescent="0.2">
      <c r="A604" s="13" t="s">
        <v>195</v>
      </c>
      <c r="B604">
        <f t="shared" si="243"/>
        <v>50</v>
      </c>
      <c r="C604">
        <v>1</v>
      </c>
      <c r="E604" t="s">
        <v>622</v>
      </c>
      <c r="F604">
        <v>37</v>
      </c>
      <c r="G604">
        <f>G602+0.2</f>
        <v>7.1000000000000014</v>
      </c>
      <c r="H604">
        <f>H602</f>
        <v>7.5</v>
      </c>
      <c r="J604" t="s">
        <v>255</v>
      </c>
      <c r="K604">
        <v>20</v>
      </c>
      <c r="L604">
        <v>35</v>
      </c>
      <c r="M604">
        <v>55</v>
      </c>
      <c r="N604">
        <v>95</v>
      </c>
      <c r="O604">
        <v>150</v>
      </c>
      <c r="P604">
        <v>245</v>
      </c>
      <c r="Q604">
        <v>400</v>
      </c>
      <c r="R604">
        <v>700</v>
      </c>
      <c r="S604">
        <v>1100</v>
      </c>
      <c r="T604">
        <v>1800</v>
      </c>
      <c r="U604">
        <v>3000</v>
      </c>
      <c r="V604">
        <v>4250</v>
      </c>
      <c r="W604">
        <v>5000</v>
      </c>
      <c r="X604">
        <v>8100</v>
      </c>
      <c r="Y604">
        <v>13500</v>
      </c>
      <c r="Z604">
        <v>22000</v>
      </c>
      <c r="AA604">
        <v>36500</v>
      </c>
      <c r="AB604">
        <v>100000</v>
      </c>
    </row>
    <row r="605" spans="1:28" x14ac:dyDescent="0.2">
      <c r="A605" s="13" t="s">
        <v>194</v>
      </c>
      <c r="B605">
        <f t="shared" si="243"/>
        <v>50</v>
      </c>
      <c r="C605">
        <v>2</v>
      </c>
      <c r="E605" t="s">
        <v>623</v>
      </c>
      <c r="F605">
        <v>37</v>
      </c>
      <c r="G605">
        <f>G603</f>
        <v>3</v>
      </c>
      <c r="H605">
        <f>H603-0.2</f>
        <v>3.3999999999999986</v>
      </c>
      <c r="J605" t="s">
        <v>256</v>
      </c>
      <c r="K605">
        <f t="shared" ref="K605:V605" si="244">LN(K604)</f>
        <v>2.9957322735539909</v>
      </c>
      <c r="L605">
        <f t="shared" si="244"/>
        <v>3.5553480614894135</v>
      </c>
      <c r="M605">
        <f t="shared" si="244"/>
        <v>4.0073331852324712</v>
      </c>
      <c r="N605">
        <f t="shared" si="244"/>
        <v>4.5538768916005408</v>
      </c>
      <c r="O605">
        <f t="shared" si="244"/>
        <v>5.0106352940962555</v>
      </c>
      <c r="P605">
        <f t="shared" si="244"/>
        <v>5.5012582105447274</v>
      </c>
      <c r="Q605">
        <f t="shared" si="244"/>
        <v>5.9914645471079817</v>
      </c>
      <c r="R605">
        <f t="shared" si="244"/>
        <v>6.5510803350434044</v>
      </c>
      <c r="S605">
        <f t="shared" si="244"/>
        <v>7.0030654587864616</v>
      </c>
      <c r="T605">
        <f t="shared" si="244"/>
        <v>7.4955419438842563</v>
      </c>
      <c r="U605">
        <f t="shared" si="244"/>
        <v>8.0063675676502459</v>
      </c>
      <c r="V605">
        <f t="shared" si="244"/>
        <v>8.3546742619184631</v>
      </c>
      <c r="W605">
        <f t="shared" ref="W605:AB605" si="245">LN(W604)</f>
        <v>8.5171931914162382</v>
      </c>
      <c r="X605">
        <f t="shared" si="245"/>
        <v>8.99961934066053</v>
      </c>
      <c r="Y605">
        <f t="shared" si="245"/>
        <v>9.5104449644265205</v>
      </c>
      <c r="Z605">
        <f t="shared" si="245"/>
        <v>9.9987977323404529</v>
      </c>
      <c r="AA605">
        <f t="shared" si="245"/>
        <v>10.505067539570582</v>
      </c>
      <c r="AB605">
        <f t="shared" si="245"/>
        <v>11.512925464970229</v>
      </c>
    </row>
    <row r="606" spans="1:28" x14ac:dyDescent="0.2">
      <c r="A606" s="13" t="s">
        <v>195</v>
      </c>
      <c r="B606">
        <f t="shared" si="243"/>
        <v>51</v>
      </c>
      <c r="C606">
        <v>1</v>
      </c>
      <c r="E606" t="s">
        <v>622</v>
      </c>
      <c r="F606">
        <v>38</v>
      </c>
      <c r="G606">
        <f>G604+0.2</f>
        <v>7.3000000000000016</v>
      </c>
      <c r="H606">
        <f>H604</f>
        <v>7.5</v>
      </c>
    </row>
    <row r="607" spans="1:28" x14ac:dyDescent="0.2">
      <c r="A607" s="13" t="s">
        <v>194</v>
      </c>
      <c r="B607">
        <f t="shared" si="243"/>
        <v>51</v>
      </c>
      <c r="C607">
        <v>2</v>
      </c>
      <c r="E607" t="s">
        <v>623</v>
      </c>
      <c r="F607">
        <v>38</v>
      </c>
      <c r="G607">
        <f>G605</f>
        <v>3</v>
      </c>
      <c r="H607">
        <f>H605-0.2</f>
        <v>3.1999999999999984</v>
      </c>
    </row>
    <row r="608" spans="1:28" x14ac:dyDescent="0.2">
      <c r="A608" s="13" t="s">
        <v>195</v>
      </c>
      <c r="B608">
        <f t="shared" si="243"/>
        <v>52</v>
      </c>
      <c r="C608">
        <v>1</v>
      </c>
      <c r="E608" t="s">
        <v>622</v>
      </c>
      <c r="F608">
        <v>39</v>
      </c>
      <c r="G608">
        <v>5.7</v>
      </c>
      <c r="H608">
        <v>7.5</v>
      </c>
    </row>
    <row r="609" spans="1:8" x14ac:dyDescent="0.2">
      <c r="A609" s="13" t="s">
        <v>194</v>
      </c>
      <c r="B609">
        <f t="shared" si="243"/>
        <v>52</v>
      </c>
      <c r="C609">
        <v>2</v>
      </c>
      <c r="E609" t="s">
        <v>623</v>
      </c>
      <c r="F609">
        <v>39</v>
      </c>
      <c r="G609">
        <f>G607+0.2</f>
        <v>3.2</v>
      </c>
      <c r="H609">
        <v>5</v>
      </c>
    </row>
    <row r="610" spans="1:8" x14ac:dyDescent="0.2">
      <c r="A610" s="13" t="s">
        <v>195</v>
      </c>
      <c r="B610">
        <f t="shared" si="243"/>
        <v>53</v>
      </c>
      <c r="C610">
        <v>1</v>
      </c>
      <c r="E610" t="s">
        <v>622</v>
      </c>
      <c r="F610">
        <v>40</v>
      </c>
      <c r="G610">
        <v>5.7</v>
      </c>
      <c r="H610">
        <v>7.5</v>
      </c>
    </row>
    <row r="611" spans="1:8" x14ac:dyDescent="0.2">
      <c r="A611" s="13" t="s">
        <v>194</v>
      </c>
      <c r="B611">
        <f t="shared" si="243"/>
        <v>53</v>
      </c>
      <c r="C611">
        <v>2</v>
      </c>
      <c r="E611" t="s">
        <v>623</v>
      </c>
      <c r="F611">
        <v>40</v>
      </c>
      <c r="G611">
        <f>G609+0.2</f>
        <v>3.4000000000000004</v>
      </c>
      <c r="H611">
        <f>H609+0.2</f>
        <v>5.2</v>
      </c>
    </row>
    <row r="612" spans="1:8" x14ac:dyDescent="0.2">
      <c r="A612" s="13" t="s">
        <v>195</v>
      </c>
      <c r="B612">
        <f t="shared" si="243"/>
        <v>54</v>
      </c>
      <c r="C612">
        <v>1</v>
      </c>
      <c r="E612" t="s">
        <v>622</v>
      </c>
      <c r="F612">
        <v>41</v>
      </c>
      <c r="G612">
        <v>5.7</v>
      </c>
      <c r="H612">
        <v>7.5</v>
      </c>
    </row>
    <row r="613" spans="1:8" x14ac:dyDescent="0.2">
      <c r="A613" s="13" t="s">
        <v>194</v>
      </c>
      <c r="B613">
        <f t="shared" si="243"/>
        <v>54</v>
      </c>
      <c r="C613">
        <v>2</v>
      </c>
      <c r="E613" t="s">
        <v>623</v>
      </c>
      <c r="F613">
        <v>41</v>
      </c>
      <c r="G613">
        <f>G611+0.2</f>
        <v>3.6000000000000005</v>
      </c>
      <c r="H613">
        <f>H611+0.2</f>
        <v>5.4</v>
      </c>
    </row>
    <row r="614" spans="1:8" x14ac:dyDescent="0.2">
      <c r="A614" s="13" t="s">
        <v>195</v>
      </c>
      <c r="B614">
        <f t="shared" si="243"/>
        <v>55</v>
      </c>
      <c r="C614">
        <v>1</v>
      </c>
      <c r="E614" t="s">
        <v>622</v>
      </c>
      <c r="F614">
        <v>42</v>
      </c>
      <c r="G614">
        <v>5.7</v>
      </c>
      <c r="H614">
        <v>7.5</v>
      </c>
    </row>
    <row r="615" spans="1:8" x14ac:dyDescent="0.2">
      <c r="A615" s="13" t="s">
        <v>194</v>
      </c>
      <c r="B615">
        <f t="shared" si="243"/>
        <v>55</v>
      </c>
      <c r="C615">
        <v>2</v>
      </c>
      <c r="E615" t="s">
        <v>623</v>
      </c>
      <c r="F615">
        <v>42</v>
      </c>
      <c r="G615">
        <f>G613+0.2</f>
        <v>3.8000000000000007</v>
      </c>
      <c r="H615">
        <f>H613+0.2</f>
        <v>5.6000000000000005</v>
      </c>
    </row>
    <row r="616" spans="1:8" x14ac:dyDescent="0.2">
      <c r="A616" s="13" t="s">
        <v>195</v>
      </c>
      <c r="B616">
        <f t="shared" si="243"/>
        <v>56</v>
      </c>
      <c r="C616">
        <v>1</v>
      </c>
      <c r="E616" t="s">
        <v>622</v>
      </c>
      <c r="F616">
        <v>43</v>
      </c>
      <c r="G616">
        <f>G614</f>
        <v>5.7</v>
      </c>
      <c r="H616">
        <f>H614-0.2</f>
        <v>7.3</v>
      </c>
    </row>
    <row r="617" spans="1:8" x14ac:dyDescent="0.2">
      <c r="A617" s="13" t="s">
        <v>194</v>
      </c>
      <c r="B617">
        <f t="shared" si="243"/>
        <v>56</v>
      </c>
      <c r="C617">
        <v>2</v>
      </c>
      <c r="E617" t="s">
        <v>623</v>
      </c>
      <c r="F617">
        <v>43</v>
      </c>
      <c r="G617">
        <f>G615+0.2</f>
        <v>4.0000000000000009</v>
      </c>
      <c r="H617">
        <f>H615</f>
        <v>5.6000000000000005</v>
      </c>
    </row>
    <row r="618" spans="1:8" x14ac:dyDescent="0.2">
      <c r="A618" s="13" t="s">
        <v>195</v>
      </c>
      <c r="B618">
        <f t="shared" si="243"/>
        <v>57</v>
      </c>
      <c r="C618">
        <v>1</v>
      </c>
      <c r="E618" t="s">
        <v>622</v>
      </c>
      <c r="F618">
        <v>44</v>
      </c>
      <c r="G618">
        <f>G616</f>
        <v>5.7</v>
      </c>
      <c r="H618">
        <f>H616-0.2</f>
        <v>7.1</v>
      </c>
    </row>
    <row r="619" spans="1:8" x14ac:dyDescent="0.2">
      <c r="B619">
        <f t="shared" si="243"/>
        <v>57</v>
      </c>
      <c r="C619">
        <v>2</v>
      </c>
      <c r="E619" t="s">
        <v>623</v>
      </c>
      <c r="F619">
        <v>44</v>
      </c>
      <c r="G619">
        <f>G617+0.2</f>
        <v>4.2000000000000011</v>
      </c>
      <c r="H619">
        <f>H617</f>
        <v>5.6000000000000005</v>
      </c>
    </row>
    <row r="620" spans="1:8" x14ac:dyDescent="0.2">
      <c r="B620">
        <f t="shared" si="243"/>
        <v>58</v>
      </c>
      <c r="C620">
        <v>1</v>
      </c>
      <c r="E620" t="s">
        <v>622</v>
      </c>
      <c r="F620">
        <v>45</v>
      </c>
      <c r="G620">
        <f>G618</f>
        <v>5.7</v>
      </c>
      <c r="H620">
        <f>H618-0.2</f>
        <v>6.8999999999999995</v>
      </c>
    </row>
    <row r="621" spans="1:8" x14ac:dyDescent="0.2">
      <c r="B621">
        <f t="shared" si="243"/>
        <v>58</v>
      </c>
      <c r="C621">
        <v>2</v>
      </c>
      <c r="E621" t="s">
        <v>623</v>
      </c>
      <c r="F621">
        <v>45</v>
      </c>
      <c r="G621">
        <f>G619+0.2</f>
        <v>4.4000000000000012</v>
      </c>
      <c r="H621">
        <f>H619</f>
        <v>5.6000000000000005</v>
      </c>
    </row>
    <row r="622" spans="1:8" x14ac:dyDescent="0.2">
      <c r="B622">
        <f t="shared" si="243"/>
        <v>59</v>
      </c>
      <c r="C622">
        <v>1</v>
      </c>
      <c r="E622" t="s">
        <v>622</v>
      </c>
      <c r="F622">
        <v>46</v>
      </c>
      <c r="G622">
        <f>G620</f>
        <v>5.7</v>
      </c>
      <c r="H622">
        <f>H620-0.2</f>
        <v>6.6999999999999993</v>
      </c>
    </row>
    <row r="623" spans="1:8" x14ac:dyDescent="0.2">
      <c r="B623">
        <f t="shared" si="243"/>
        <v>59</v>
      </c>
      <c r="C623">
        <v>2</v>
      </c>
      <c r="E623" t="s">
        <v>623</v>
      </c>
      <c r="F623">
        <v>46</v>
      </c>
      <c r="G623">
        <f>G621+0.2</f>
        <v>4.6000000000000014</v>
      </c>
      <c r="H623">
        <f>H621</f>
        <v>5.6000000000000005</v>
      </c>
    </row>
    <row r="624" spans="1:8" x14ac:dyDescent="0.2">
      <c r="B624">
        <f t="shared" si="243"/>
        <v>60</v>
      </c>
      <c r="C624">
        <v>1</v>
      </c>
      <c r="E624" t="s">
        <v>622</v>
      </c>
      <c r="F624">
        <v>47</v>
      </c>
      <c r="G624">
        <f>G622</f>
        <v>5.7</v>
      </c>
      <c r="H624">
        <f>H622-0.2</f>
        <v>6.4999999999999991</v>
      </c>
    </row>
    <row r="625" spans="2:8" x14ac:dyDescent="0.2">
      <c r="B625">
        <f t="shared" si="243"/>
        <v>60</v>
      </c>
      <c r="C625">
        <v>2</v>
      </c>
      <c r="E625" t="s">
        <v>623</v>
      </c>
      <c r="F625">
        <v>47</v>
      </c>
      <c r="G625">
        <f>G623+0.2</f>
        <v>4.8000000000000016</v>
      </c>
      <c r="H625">
        <f>H623</f>
        <v>5.6000000000000005</v>
      </c>
    </row>
    <row r="626" spans="2:8" x14ac:dyDescent="0.2">
      <c r="B626">
        <f t="shared" si="243"/>
        <v>61</v>
      </c>
      <c r="C626">
        <v>1</v>
      </c>
      <c r="E626" t="s">
        <v>622</v>
      </c>
      <c r="F626">
        <v>48</v>
      </c>
      <c r="G626">
        <f>G624</f>
        <v>5.7</v>
      </c>
      <c r="H626">
        <f>H624-0.2</f>
        <v>6.2999999999999989</v>
      </c>
    </row>
    <row r="627" spans="2:8" x14ac:dyDescent="0.2">
      <c r="B627">
        <f t="shared" si="243"/>
        <v>61</v>
      </c>
      <c r="C627">
        <v>2</v>
      </c>
      <c r="E627" t="s">
        <v>623</v>
      </c>
      <c r="F627">
        <v>48</v>
      </c>
      <c r="G627">
        <f>G625+0.2</f>
        <v>5.0000000000000018</v>
      </c>
      <c r="H627">
        <f>H625</f>
        <v>5.6000000000000005</v>
      </c>
    </row>
    <row r="628" spans="2:8" x14ac:dyDescent="0.2">
      <c r="E628" t="s">
        <v>622</v>
      </c>
      <c r="F628">
        <v>49</v>
      </c>
      <c r="G628">
        <f>G626</f>
        <v>5.7</v>
      </c>
      <c r="H628">
        <f>H626-0.2</f>
        <v>6.0999999999999988</v>
      </c>
    </row>
    <row r="629" spans="2:8" x14ac:dyDescent="0.2">
      <c r="E629" t="s">
        <v>623</v>
      </c>
      <c r="F629">
        <v>49</v>
      </c>
      <c r="G629">
        <f>G627+0.2</f>
        <v>5.200000000000002</v>
      </c>
      <c r="H629">
        <f>H627</f>
        <v>5.6000000000000005</v>
      </c>
    </row>
    <row r="630" spans="2:8" x14ac:dyDescent="0.2">
      <c r="E630" t="s">
        <v>622</v>
      </c>
      <c r="F630">
        <v>50</v>
      </c>
      <c r="G630">
        <f>G628</f>
        <v>5.7</v>
      </c>
      <c r="H630">
        <f>H628-0.2</f>
        <v>5.8999999999999986</v>
      </c>
    </row>
    <row r="631" spans="2:8" x14ac:dyDescent="0.2">
      <c r="E631" t="s">
        <v>623</v>
      </c>
      <c r="F631">
        <v>50</v>
      </c>
      <c r="G631">
        <f>G629+0.2</f>
        <v>5.4000000000000021</v>
      </c>
      <c r="H631">
        <f>H629</f>
        <v>5.6000000000000005</v>
      </c>
    </row>
    <row r="634" spans="2:8" x14ac:dyDescent="0.2">
      <c r="E634" t="s">
        <v>622</v>
      </c>
      <c r="F634">
        <v>51</v>
      </c>
      <c r="G634">
        <v>5.3</v>
      </c>
      <c r="H634">
        <v>7.7</v>
      </c>
    </row>
    <row r="635" spans="2:8" x14ac:dyDescent="0.2">
      <c r="E635" t="s">
        <v>623</v>
      </c>
      <c r="F635">
        <v>51</v>
      </c>
      <c r="G635">
        <v>3.9</v>
      </c>
      <c r="H635">
        <v>6.3</v>
      </c>
    </row>
    <row r="636" spans="2:8" x14ac:dyDescent="0.2">
      <c r="E636" t="s">
        <v>622</v>
      </c>
      <c r="F636">
        <v>52</v>
      </c>
      <c r="G636">
        <f>G634+0.4</f>
        <v>5.7</v>
      </c>
      <c r="H636">
        <f>H634+0.4</f>
        <v>8.1</v>
      </c>
    </row>
    <row r="637" spans="2:8" x14ac:dyDescent="0.2">
      <c r="E637" t="s">
        <v>623</v>
      </c>
      <c r="F637">
        <v>52</v>
      </c>
      <c r="G637">
        <v>3.9</v>
      </c>
      <c r="H637">
        <v>6.3</v>
      </c>
    </row>
    <row r="638" spans="2:8" x14ac:dyDescent="0.2">
      <c r="E638" t="s">
        <v>622</v>
      </c>
      <c r="F638">
        <v>53</v>
      </c>
      <c r="G638">
        <f>G636+0.4</f>
        <v>6.1000000000000005</v>
      </c>
      <c r="H638">
        <f>H636+0.4</f>
        <v>8.5</v>
      </c>
    </row>
    <row r="639" spans="2:8" x14ac:dyDescent="0.2">
      <c r="E639" t="s">
        <v>623</v>
      </c>
      <c r="F639">
        <v>53</v>
      </c>
      <c r="G639">
        <v>3.9</v>
      </c>
      <c r="H639">
        <v>6.3</v>
      </c>
    </row>
    <row r="640" spans="2:8" x14ac:dyDescent="0.2">
      <c r="E640" t="s">
        <v>622</v>
      </c>
      <c r="F640">
        <v>54</v>
      </c>
      <c r="G640">
        <f>G638+0.4</f>
        <v>6.5000000000000009</v>
      </c>
      <c r="H640">
        <f>H638+0.4</f>
        <v>8.9</v>
      </c>
    </row>
    <row r="641" spans="5:8" x14ac:dyDescent="0.2">
      <c r="E641" t="s">
        <v>623</v>
      </c>
      <c r="F641">
        <v>54</v>
      </c>
      <c r="G641">
        <v>3.9</v>
      </c>
      <c r="H641">
        <v>6.3</v>
      </c>
    </row>
    <row r="642" spans="5:8" x14ac:dyDescent="0.2">
      <c r="E642" t="s">
        <v>622</v>
      </c>
      <c r="F642">
        <v>55</v>
      </c>
      <c r="G642">
        <f>G640+0.4</f>
        <v>6.9000000000000012</v>
      </c>
      <c r="H642">
        <f>H640+0.4</f>
        <v>9.3000000000000007</v>
      </c>
    </row>
    <row r="643" spans="5:8" x14ac:dyDescent="0.2">
      <c r="E643" t="s">
        <v>623</v>
      </c>
      <c r="F643">
        <v>55</v>
      </c>
      <c r="G643">
        <v>3.9</v>
      </c>
      <c r="H643">
        <f>H641</f>
        <v>6.3</v>
      </c>
    </row>
    <row r="644" spans="5:8" x14ac:dyDescent="0.2">
      <c r="E644" t="s">
        <v>622</v>
      </c>
      <c r="F644">
        <v>56</v>
      </c>
      <c r="G644">
        <f>G642+0.4</f>
        <v>7.3000000000000016</v>
      </c>
      <c r="H644">
        <f>H642</f>
        <v>9.3000000000000007</v>
      </c>
    </row>
    <row r="645" spans="5:8" x14ac:dyDescent="0.2">
      <c r="E645" t="s">
        <v>623</v>
      </c>
      <c r="F645">
        <v>56</v>
      </c>
      <c r="G645">
        <v>3.9</v>
      </c>
      <c r="H645">
        <f>H643-0.4</f>
        <v>5.8999999999999995</v>
      </c>
    </row>
    <row r="646" spans="5:8" x14ac:dyDescent="0.2">
      <c r="E646" t="s">
        <v>622</v>
      </c>
      <c r="F646">
        <v>57</v>
      </c>
      <c r="G646">
        <f>G644+0.4</f>
        <v>7.700000000000002</v>
      </c>
      <c r="H646">
        <f>H644</f>
        <v>9.3000000000000007</v>
      </c>
    </row>
    <row r="647" spans="5:8" x14ac:dyDescent="0.2">
      <c r="E647" t="s">
        <v>623</v>
      </c>
      <c r="F647">
        <v>57</v>
      </c>
      <c r="G647">
        <v>3.9</v>
      </c>
      <c r="H647">
        <f>H645-0.4</f>
        <v>5.4999999999999991</v>
      </c>
    </row>
    <row r="648" spans="5:8" x14ac:dyDescent="0.2">
      <c r="E648" t="s">
        <v>622</v>
      </c>
      <c r="F648">
        <v>58</v>
      </c>
      <c r="G648">
        <f>G646+0.4</f>
        <v>8.1000000000000014</v>
      </c>
      <c r="H648">
        <f>H646</f>
        <v>9.3000000000000007</v>
      </c>
    </row>
    <row r="649" spans="5:8" x14ac:dyDescent="0.2">
      <c r="E649" t="s">
        <v>623</v>
      </c>
      <c r="F649">
        <v>58</v>
      </c>
      <c r="G649">
        <v>3.9</v>
      </c>
      <c r="H649">
        <f>H647-0.4</f>
        <v>5.0999999999999988</v>
      </c>
    </row>
    <row r="650" spans="5:8" x14ac:dyDescent="0.2">
      <c r="E650" t="s">
        <v>622</v>
      </c>
      <c r="F650">
        <v>59</v>
      </c>
      <c r="G650">
        <f>G648+0.4</f>
        <v>8.5000000000000018</v>
      </c>
      <c r="H650">
        <f>H648</f>
        <v>9.3000000000000007</v>
      </c>
    </row>
    <row r="651" spans="5:8" x14ac:dyDescent="0.2">
      <c r="E651" t="s">
        <v>623</v>
      </c>
      <c r="F651">
        <v>59</v>
      </c>
      <c r="G651">
        <v>3.9</v>
      </c>
      <c r="H651">
        <f>H649-0.4</f>
        <v>4.6999999999999984</v>
      </c>
    </row>
    <row r="652" spans="5:8" x14ac:dyDescent="0.2">
      <c r="E652" t="s">
        <v>622</v>
      </c>
      <c r="F652">
        <v>60</v>
      </c>
      <c r="G652">
        <f>G650+0.4</f>
        <v>8.9000000000000021</v>
      </c>
      <c r="H652">
        <f>H650</f>
        <v>9.3000000000000007</v>
      </c>
    </row>
    <row r="653" spans="5:8" x14ac:dyDescent="0.2">
      <c r="E653" t="s">
        <v>623</v>
      </c>
      <c r="F653">
        <v>60</v>
      </c>
      <c r="G653">
        <v>3.9</v>
      </c>
      <c r="H653">
        <f>H651-0.4</f>
        <v>4.299999999999998</v>
      </c>
    </row>
    <row r="654" spans="5:8" x14ac:dyDescent="0.2">
      <c r="E654" t="s">
        <v>622</v>
      </c>
      <c r="F654">
        <v>61</v>
      </c>
      <c r="G654">
        <v>5.3</v>
      </c>
      <c r="H654">
        <v>7.3</v>
      </c>
    </row>
    <row r="655" spans="5:8" x14ac:dyDescent="0.2">
      <c r="E655" t="s">
        <v>623</v>
      </c>
      <c r="F655">
        <v>61</v>
      </c>
      <c r="G655">
        <v>4.3</v>
      </c>
      <c r="H655">
        <v>6.3</v>
      </c>
    </row>
    <row r="656" spans="5:8" x14ac:dyDescent="0.2">
      <c r="E656" t="s">
        <v>622</v>
      </c>
      <c r="F656">
        <v>62</v>
      </c>
      <c r="G656">
        <f>G654</f>
        <v>5.3</v>
      </c>
      <c r="H656">
        <f>H654-0.4</f>
        <v>6.8999999999999995</v>
      </c>
    </row>
    <row r="657" spans="5:8" x14ac:dyDescent="0.2">
      <c r="E657" t="s">
        <v>623</v>
      </c>
      <c r="F657">
        <v>62</v>
      </c>
      <c r="G657">
        <f>G655+0.4</f>
        <v>4.7</v>
      </c>
      <c r="H657">
        <f>H655</f>
        <v>6.3</v>
      </c>
    </row>
    <row r="658" spans="5:8" x14ac:dyDescent="0.2">
      <c r="E658" t="s">
        <v>622</v>
      </c>
      <c r="F658">
        <v>63</v>
      </c>
      <c r="G658">
        <f>G656</f>
        <v>5.3</v>
      </c>
      <c r="H658">
        <f>H656-0.4</f>
        <v>6.4999999999999991</v>
      </c>
    </row>
    <row r="659" spans="5:8" x14ac:dyDescent="0.2">
      <c r="E659" t="s">
        <v>623</v>
      </c>
      <c r="F659">
        <v>63</v>
      </c>
      <c r="G659">
        <f>G657+0.4</f>
        <v>5.1000000000000005</v>
      </c>
      <c r="H659">
        <f>H657</f>
        <v>6.3</v>
      </c>
    </row>
    <row r="660" spans="5:8" x14ac:dyDescent="0.2">
      <c r="E660" t="s">
        <v>622</v>
      </c>
      <c r="F660">
        <v>64</v>
      </c>
      <c r="G660">
        <f>G658</f>
        <v>5.3</v>
      </c>
      <c r="H660">
        <f>H658-0.4</f>
        <v>6.0999999999999988</v>
      </c>
    </row>
    <row r="661" spans="5:8" x14ac:dyDescent="0.2">
      <c r="E661" t="s">
        <v>623</v>
      </c>
      <c r="F661">
        <v>64</v>
      </c>
      <c r="G661">
        <f>G659+0.4</f>
        <v>5.5000000000000009</v>
      </c>
      <c r="H661">
        <f>H659</f>
        <v>6.3</v>
      </c>
    </row>
    <row r="662" spans="5:8" x14ac:dyDescent="0.2">
      <c r="E662" t="s">
        <v>622</v>
      </c>
      <c r="F662">
        <v>65</v>
      </c>
      <c r="G662">
        <f>G660</f>
        <v>5.3</v>
      </c>
      <c r="H662">
        <f>H660-0.4</f>
        <v>5.6999999999999984</v>
      </c>
    </row>
    <row r="663" spans="5:8" x14ac:dyDescent="0.2">
      <c r="E663" t="s">
        <v>623</v>
      </c>
      <c r="F663">
        <v>65</v>
      </c>
      <c r="G663">
        <f>G661+0.4</f>
        <v>5.9000000000000012</v>
      </c>
      <c r="H663">
        <f>H661</f>
        <v>6.3</v>
      </c>
    </row>
  </sheetData>
  <autoFilter ref="A1:BG627"/>
  <sortState ref="A403:BG505">
    <sortCondition ref="B403:B505"/>
    <sortCondition ref="F403:F505"/>
  </sortState>
  <phoneticPr fontId="0" type="noConversion"/>
  <pageMargins left="0.75" right="0.75" top="1" bottom="1" header="0.5" footer="0.5"/>
  <pageSetup orientation="portrait" horizontalDpi="360" verticalDpi="36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:W15"/>
  <sheetViews>
    <sheetView topLeftCell="A7" workbookViewId="0">
      <selection activeCell="A17" sqref="A17"/>
    </sheetView>
  </sheetViews>
  <sheetFormatPr defaultRowHeight="12.75" x14ac:dyDescent="0.2"/>
  <cols>
    <col min="16" max="35" width="6" customWidth="1"/>
  </cols>
  <sheetData>
    <row r="3" spans="15:23" x14ac:dyDescent="0.2">
      <c r="O3" t="s">
        <v>453</v>
      </c>
      <c r="P3">
        <v>3.4</v>
      </c>
      <c r="Q3">
        <f>P3+0.2</f>
        <v>3.6</v>
      </c>
      <c r="R3">
        <f t="shared" ref="R3:W3" si="0">Q3+0.2</f>
        <v>3.8000000000000003</v>
      </c>
      <c r="S3">
        <f t="shared" si="0"/>
        <v>4</v>
      </c>
      <c r="T3">
        <f t="shared" si="0"/>
        <v>4.2</v>
      </c>
      <c r="U3">
        <f t="shared" si="0"/>
        <v>4.4000000000000004</v>
      </c>
      <c r="V3">
        <f t="shared" si="0"/>
        <v>4.6000000000000005</v>
      </c>
      <c r="W3">
        <f t="shared" si="0"/>
        <v>4.8000000000000007</v>
      </c>
    </row>
    <row r="4" spans="15:23" x14ac:dyDescent="0.2">
      <c r="O4" t="s">
        <v>255</v>
      </c>
      <c r="P4">
        <v>30</v>
      </c>
      <c r="Q4">
        <v>37</v>
      </c>
      <c r="R4">
        <v>45</v>
      </c>
      <c r="S4">
        <v>55</v>
      </c>
      <c r="T4">
        <v>67</v>
      </c>
      <c r="U4">
        <v>81</v>
      </c>
      <c r="V4">
        <v>100</v>
      </c>
      <c r="W4">
        <v>122</v>
      </c>
    </row>
    <row r="5" spans="15:23" x14ac:dyDescent="0.2">
      <c r="O5" t="s">
        <v>256</v>
      </c>
      <c r="P5">
        <f t="shared" ref="P5:W5" si="1">LN(P4)</f>
        <v>3.4011973816621555</v>
      </c>
      <c r="Q5">
        <f t="shared" si="1"/>
        <v>3.6109179126442243</v>
      </c>
      <c r="R5">
        <f t="shared" si="1"/>
        <v>3.8066624897703196</v>
      </c>
      <c r="S5">
        <f t="shared" si="1"/>
        <v>4.0073331852324712</v>
      </c>
      <c r="T5">
        <f t="shared" si="1"/>
        <v>4.2046926193909657</v>
      </c>
      <c r="U5">
        <f t="shared" si="1"/>
        <v>4.3944491546724391</v>
      </c>
      <c r="V5">
        <f t="shared" si="1"/>
        <v>4.6051701859880918</v>
      </c>
      <c r="W5">
        <f t="shared" si="1"/>
        <v>4.8040210447332568</v>
      </c>
    </row>
    <row r="8" spans="15:23" x14ac:dyDescent="0.2">
      <c r="O8" t="s">
        <v>453</v>
      </c>
      <c r="P8">
        <f>W3+0.2</f>
        <v>5.0000000000000009</v>
      </c>
      <c r="Q8">
        <f t="shared" ref="Q8:W8" si="2">P8+0.2</f>
        <v>5.2000000000000011</v>
      </c>
      <c r="R8">
        <f t="shared" si="2"/>
        <v>5.4000000000000012</v>
      </c>
      <c r="S8">
        <f t="shared" si="2"/>
        <v>5.6000000000000014</v>
      </c>
      <c r="T8">
        <f t="shared" si="2"/>
        <v>5.8000000000000016</v>
      </c>
      <c r="U8">
        <f t="shared" si="2"/>
        <v>6.0000000000000018</v>
      </c>
      <c r="V8">
        <f t="shared" si="2"/>
        <v>6.200000000000002</v>
      </c>
      <c r="W8">
        <f t="shared" si="2"/>
        <v>6.4000000000000021</v>
      </c>
    </row>
    <row r="9" spans="15:23" x14ac:dyDescent="0.2">
      <c r="O9" t="s">
        <v>255</v>
      </c>
      <c r="P9">
        <v>148</v>
      </c>
      <c r="Q9">
        <v>182</v>
      </c>
      <c r="R9">
        <v>222</v>
      </c>
      <c r="S9">
        <v>260</v>
      </c>
      <c r="T9">
        <v>330</v>
      </c>
      <c r="U9">
        <v>400</v>
      </c>
      <c r="V9">
        <v>494</v>
      </c>
      <c r="W9">
        <v>600</v>
      </c>
    </row>
    <row r="10" spans="15:23" x14ac:dyDescent="0.2">
      <c r="O10" t="s">
        <v>256</v>
      </c>
      <c r="P10">
        <f t="shared" ref="P10:W10" si="3">LN(P9)</f>
        <v>4.9972122737641147</v>
      </c>
      <c r="Q10">
        <f t="shared" si="3"/>
        <v>5.2040066870767951</v>
      </c>
      <c r="R10">
        <f t="shared" si="3"/>
        <v>5.4026773818722793</v>
      </c>
      <c r="S10">
        <f t="shared" si="3"/>
        <v>5.5606816310155276</v>
      </c>
      <c r="T10">
        <f t="shared" si="3"/>
        <v>5.7990926544605257</v>
      </c>
      <c r="U10">
        <f t="shared" si="3"/>
        <v>5.9914645471079817</v>
      </c>
      <c r="V10">
        <f t="shared" si="3"/>
        <v>6.2025355171879228</v>
      </c>
      <c r="W10">
        <f t="shared" si="3"/>
        <v>6.3969296552161463</v>
      </c>
    </row>
    <row r="13" spans="15:23" x14ac:dyDescent="0.2">
      <c r="O13" t="s">
        <v>453</v>
      </c>
      <c r="P13">
        <f>W8+0.2</f>
        <v>6.6000000000000023</v>
      </c>
      <c r="Q13">
        <f>P13+0.2</f>
        <v>6.8000000000000025</v>
      </c>
      <c r="R13">
        <f>Q13+0.2</f>
        <v>7.0000000000000027</v>
      </c>
      <c r="S13">
        <f>R13+0.2</f>
        <v>7.2000000000000028</v>
      </c>
    </row>
    <row r="14" spans="15:23" x14ac:dyDescent="0.2">
      <c r="O14" t="s">
        <v>255</v>
      </c>
      <c r="P14">
        <v>736</v>
      </c>
      <c r="Q14">
        <v>900</v>
      </c>
      <c r="R14">
        <v>1100</v>
      </c>
      <c r="S14">
        <v>1350</v>
      </c>
    </row>
    <row r="15" spans="15:23" x14ac:dyDescent="0.2">
      <c r="O15" t="s">
        <v>256</v>
      </c>
      <c r="P15">
        <f>LN(P14)</f>
        <v>6.6012301187288767</v>
      </c>
      <c r="Q15">
        <f>LN(Q14)</f>
        <v>6.8023947633243109</v>
      </c>
      <c r="R15">
        <f>LN(R14)</f>
        <v>7.0030654587864616</v>
      </c>
      <c r="S15">
        <f>LN(S14)</f>
        <v>7.2078598714324755</v>
      </c>
    </row>
  </sheetData>
  <pageMargins left="0.7" right="0.7" top="0.75" bottom="0.75" header="0.3" footer="0.3"/>
  <pageSetup scale="9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:AE17"/>
  <sheetViews>
    <sheetView tabSelected="1" workbookViewId="0">
      <selection activeCell="O21" sqref="O21"/>
    </sheetView>
  </sheetViews>
  <sheetFormatPr defaultRowHeight="12.75" x14ac:dyDescent="0.2"/>
  <cols>
    <col min="15" max="46" width="6" customWidth="1"/>
  </cols>
  <sheetData>
    <row r="3" spans="15:31" x14ac:dyDescent="0.2">
      <c r="O3" t="s">
        <v>453</v>
      </c>
      <c r="P3">
        <v>3</v>
      </c>
      <c r="Q3">
        <f t="shared" ref="Q3:AC3" si="0">P3+0.1</f>
        <v>3.1</v>
      </c>
      <c r="R3">
        <f t="shared" si="0"/>
        <v>3.2</v>
      </c>
      <c r="S3">
        <f t="shared" si="0"/>
        <v>3.3000000000000003</v>
      </c>
      <c r="T3">
        <f t="shared" si="0"/>
        <v>3.4000000000000004</v>
      </c>
      <c r="U3">
        <f t="shared" si="0"/>
        <v>3.5000000000000004</v>
      </c>
      <c r="V3">
        <f t="shared" si="0"/>
        <v>3.6000000000000005</v>
      </c>
      <c r="W3">
        <f t="shared" si="0"/>
        <v>3.7000000000000006</v>
      </c>
      <c r="X3">
        <f t="shared" si="0"/>
        <v>3.8000000000000007</v>
      </c>
      <c r="Y3">
        <f t="shared" si="0"/>
        <v>3.9000000000000008</v>
      </c>
      <c r="Z3">
        <f t="shared" si="0"/>
        <v>4.0000000000000009</v>
      </c>
      <c r="AA3">
        <f t="shared" si="0"/>
        <v>4.1000000000000005</v>
      </c>
      <c r="AB3">
        <f t="shared" si="0"/>
        <v>4.2</v>
      </c>
      <c r="AC3">
        <f t="shared" si="0"/>
        <v>4.3</v>
      </c>
    </row>
    <row r="4" spans="15:31" x14ac:dyDescent="0.2">
      <c r="O4" t="s">
        <v>255</v>
      </c>
      <c r="P4">
        <v>20</v>
      </c>
      <c r="Q4">
        <v>22</v>
      </c>
      <c r="R4">
        <v>25</v>
      </c>
      <c r="S4">
        <v>27</v>
      </c>
      <c r="T4">
        <v>30</v>
      </c>
      <c r="U4">
        <v>33</v>
      </c>
      <c r="V4">
        <v>37</v>
      </c>
      <c r="W4">
        <v>40</v>
      </c>
      <c r="X4">
        <v>45</v>
      </c>
      <c r="Y4">
        <v>49</v>
      </c>
      <c r="Z4">
        <v>55</v>
      </c>
      <c r="AA4">
        <v>60</v>
      </c>
      <c r="AB4">
        <v>67</v>
      </c>
      <c r="AC4">
        <v>74</v>
      </c>
    </row>
    <row r="5" spans="15:31" x14ac:dyDescent="0.2">
      <c r="O5" t="s">
        <v>256</v>
      </c>
      <c r="P5">
        <f t="shared" ref="P5:AC5" si="1">LN(P4)</f>
        <v>2.9957322735539909</v>
      </c>
      <c r="Q5">
        <f t="shared" si="1"/>
        <v>3.0910424533583161</v>
      </c>
      <c r="R5">
        <f t="shared" si="1"/>
        <v>3.2188758248682006</v>
      </c>
      <c r="S5">
        <f t="shared" si="1"/>
        <v>3.2958368660043291</v>
      </c>
      <c r="T5">
        <f t="shared" si="1"/>
        <v>3.4011973816621555</v>
      </c>
      <c r="U5">
        <f t="shared" si="1"/>
        <v>3.4965075614664802</v>
      </c>
      <c r="V5">
        <f t="shared" si="1"/>
        <v>3.6109179126442243</v>
      </c>
      <c r="W5">
        <f t="shared" si="1"/>
        <v>3.6888794541139363</v>
      </c>
      <c r="X5">
        <f t="shared" si="1"/>
        <v>3.8066624897703196</v>
      </c>
      <c r="Y5">
        <f t="shared" si="1"/>
        <v>3.8918202981106265</v>
      </c>
      <c r="Z5">
        <f t="shared" si="1"/>
        <v>4.0073331852324712</v>
      </c>
      <c r="AA5">
        <f t="shared" si="1"/>
        <v>4.0943445622221004</v>
      </c>
      <c r="AB5">
        <f t="shared" si="1"/>
        <v>4.2046926193909657</v>
      </c>
      <c r="AC5">
        <f t="shared" si="1"/>
        <v>4.3040650932041702</v>
      </c>
    </row>
    <row r="7" spans="15:31" x14ac:dyDescent="0.2">
      <c r="O7" t="s">
        <v>453</v>
      </c>
      <c r="P7">
        <f>AC3+0.1</f>
        <v>4.3999999999999995</v>
      </c>
      <c r="Q7">
        <f>P7+0.1</f>
        <v>4.4999999999999991</v>
      </c>
      <c r="R7">
        <f>P7+0.2</f>
        <v>4.5999999999999996</v>
      </c>
      <c r="S7">
        <f>Q7+0.2</f>
        <v>4.6999999999999993</v>
      </c>
      <c r="T7">
        <f>R7+0.2</f>
        <v>4.8</v>
      </c>
      <c r="U7">
        <f>S7+0.2</f>
        <v>4.8999999999999995</v>
      </c>
    </row>
    <row r="8" spans="15:31" x14ac:dyDescent="0.2">
      <c r="O8" t="s">
        <v>255</v>
      </c>
      <c r="P8">
        <v>81</v>
      </c>
      <c r="Q8">
        <v>90</v>
      </c>
      <c r="R8">
        <v>100</v>
      </c>
      <c r="S8">
        <v>110</v>
      </c>
      <c r="T8">
        <v>122</v>
      </c>
      <c r="U8">
        <v>134</v>
      </c>
    </row>
    <row r="9" spans="15:31" x14ac:dyDescent="0.2">
      <c r="O9" t="s">
        <v>256</v>
      </c>
      <c r="P9">
        <f t="shared" ref="P9:U9" si="2">LN(P8)</f>
        <v>4.3944491546724391</v>
      </c>
      <c r="Q9">
        <f t="shared" si="2"/>
        <v>4.499809670330265</v>
      </c>
      <c r="R9">
        <f t="shared" si="2"/>
        <v>4.6051701859880918</v>
      </c>
      <c r="S9">
        <f t="shared" si="2"/>
        <v>4.7004803657924166</v>
      </c>
      <c r="T9">
        <f t="shared" si="2"/>
        <v>4.8040210447332568</v>
      </c>
      <c r="U9">
        <f t="shared" si="2"/>
        <v>4.8978397999509111</v>
      </c>
    </row>
    <row r="11" spans="15:31" x14ac:dyDescent="0.2">
      <c r="O11" t="s">
        <v>453</v>
      </c>
      <c r="P11">
        <f>T7+0.2</f>
        <v>5</v>
      </c>
      <c r="Q11">
        <f>P11+0.1</f>
        <v>5.0999999999999996</v>
      </c>
      <c r="R11">
        <f t="shared" ref="R11:AD11" si="3">Q11+0.1</f>
        <v>5.1999999999999993</v>
      </c>
      <c r="S11">
        <f t="shared" si="3"/>
        <v>5.2999999999999989</v>
      </c>
      <c r="T11">
        <f t="shared" si="3"/>
        <v>5.3999999999999986</v>
      </c>
      <c r="U11">
        <f t="shared" si="3"/>
        <v>5.4999999999999982</v>
      </c>
      <c r="V11">
        <f t="shared" si="3"/>
        <v>5.5999999999999979</v>
      </c>
      <c r="W11">
        <f t="shared" si="3"/>
        <v>5.6999999999999975</v>
      </c>
      <c r="X11">
        <f t="shared" si="3"/>
        <v>5.7999999999999972</v>
      </c>
      <c r="Y11">
        <f t="shared" si="3"/>
        <v>5.8999999999999968</v>
      </c>
      <c r="Z11">
        <f t="shared" si="3"/>
        <v>5.9999999999999964</v>
      </c>
      <c r="AA11">
        <f t="shared" si="3"/>
        <v>6.0999999999999961</v>
      </c>
      <c r="AB11">
        <f t="shared" si="3"/>
        <v>6.1999999999999957</v>
      </c>
      <c r="AC11">
        <f t="shared" si="3"/>
        <v>6.2999999999999954</v>
      </c>
      <c r="AD11">
        <f t="shared" si="3"/>
        <v>6.399999999999995</v>
      </c>
      <c r="AE11">
        <f t="shared" ref="AE11" si="4">AD11+0.1</f>
        <v>6.4999999999999947</v>
      </c>
    </row>
    <row r="12" spans="15:31" x14ac:dyDescent="0.2">
      <c r="O12" t="s">
        <v>255</v>
      </c>
      <c r="P12">
        <v>148</v>
      </c>
      <c r="Q12">
        <v>164</v>
      </c>
      <c r="R12">
        <v>182</v>
      </c>
      <c r="S12">
        <v>200</v>
      </c>
      <c r="T12">
        <v>222</v>
      </c>
      <c r="U12">
        <v>245</v>
      </c>
      <c r="V12">
        <v>260</v>
      </c>
      <c r="W12">
        <v>300</v>
      </c>
      <c r="X12">
        <v>330</v>
      </c>
      <c r="Y12">
        <v>360</v>
      </c>
      <c r="Z12">
        <v>400</v>
      </c>
      <c r="AA12">
        <v>450</v>
      </c>
      <c r="AB12">
        <v>494</v>
      </c>
      <c r="AC12">
        <v>550</v>
      </c>
      <c r="AD12">
        <v>600</v>
      </c>
      <c r="AE12">
        <v>665</v>
      </c>
    </row>
    <row r="13" spans="15:31" x14ac:dyDescent="0.2">
      <c r="O13" t="s">
        <v>256</v>
      </c>
      <c r="P13">
        <f>LN(P12)</f>
        <v>4.9972122737641147</v>
      </c>
      <c r="Q13">
        <f t="shared" ref="Q13:AE13" si="5">LN(Q12)</f>
        <v>5.0998664278241987</v>
      </c>
      <c r="R13">
        <f t="shared" si="5"/>
        <v>5.2040066870767951</v>
      </c>
      <c r="S13">
        <f t="shared" si="5"/>
        <v>5.2983173665480363</v>
      </c>
      <c r="T13">
        <f t="shared" si="5"/>
        <v>5.4026773818722793</v>
      </c>
      <c r="U13">
        <f t="shared" si="5"/>
        <v>5.5012582105447274</v>
      </c>
      <c r="V13">
        <f t="shared" si="5"/>
        <v>5.5606816310155276</v>
      </c>
      <c r="W13">
        <f t="shared" si="5"/>
        <v>5.7037824746562009</v>
      </c>
      <c r="X13">
        <f t="shared" si="5"/>
        <v>5.7990926544605257</v>
      </c>
      <c r="Y13">
        <f t="shared" si="5"/>
        <v>5.8861040314501558</v>
      </c>
      <c r="Z13">
        <f t="shared" si="5"/>
        <v>5.9914645471079817</v>
      </c>
      <c r="AA13">
        <f t="shared" si="5"/>
        <v>6.1092475827643655</v>
      </c>
      <c r="AB13">
        <f t="shared" si="5"/>
        <v>6.2025355171879228</v>
      </c>
      <c r="AC13">
        <f t="shared" si="5"/>
        <v>6.3099182782265162</v>
      </c>
      <c r="AD13">
        <f t="shared" si="5"/>
        <v>6.3969296552161463</v>
      </c>
      <c r="AE13">
        <f t="shared" si="5"/>
        <v>6.4997870406558542</v>
      </c>
    </row>
    <row r="15" spans="15:31" x14ac:dyDescent="0.2">
      <c r="O15" t="s">
        <v>453</v>
      </c>
      <c r="P15">
        <f>AD11+0.2</f>
        <v>6.5999999999999952</v>
      </c>
      <c r="Q15">
        <f>P15+0.1</f>
        <v>6.6999999999999948</v>
      </c>
      <c r="R15">
        <f t="shared" ref="R15:AD15" si="6">Q15+0.1</f>
        <v>6.7999999999999945</v>
      </c>
      <c r="S15">
        <f t="shared" si="6"/>
        <v>6.8999999999999941</v>
      </c>
      <c r="T15">
        <f t="shared" si="6"/>
        <v>6.9999999999999938</v>
      </c>
      <c r="U15">
        <f t="shared" si="6"/>
        <v>7.0999999999999934</v>
      </c>
      <c r="V15">
        <f t="shared" si="6"/>
        <v>7.1999999999999931</v>
      </c>
      <c r="W15">
        <f t="shared" si="6"/>
        <v>7.2999999999999927</v>
      </c>
      <c r="X15">
        <f t="shared" si="6"/>
        <v>7.3999999999999924</v>
      </c>
      <c r="Y15">
        <f t="shared" si="6"/>
        <v>7.499999999999992</v>
      </c>
      <c r="Z15">
        <f t="shared" si="6"/>
        <v>7.5999999999999917</v>
      </c>
      <c r="AA15">
        <f t="shared" si="6"/>
        <v>7.6999999999999913</v>
      </c>
      <c r="AB15">
        <f t="shared" si="6"/>
        <v>7.7999999999999909</v>
      </c>
      <c r="AC15">
        <f t="shared" si="6"/>
        <v>7.8999999999999906</v>
      </c>
      <c r="AD15">
        <f t="shared" si="6"/>
        <v>7.9999999999999902</v>
      </c>
    </row>
    <row r="16" spans="15:31" x14ac:dyDescent="0.2">
      <c r="O16" t="s">
        <v>255</v>
      </c>
      <c r="P16">
        <v>736</v>
      </c>
      <c r="Q16">
        <v>810</v>
      </c>
      <c r="R16">
        <v>900</v>
      </c>
      <c r="S16">
        <v>1000</v>
      </c>
      <c r="T16">
        <v>1100</v>
      </c>
      <c r="U16">
        <v>1225</v>
      </c>
      <c r="V16">
        <v>1350</v>
      </c>
      <c r="W16">
        <v>1450</v>
      </c>
      <c r="X16">
        <v>1650</v>
      </c>
      <c r="Y16">
        <v>1820</v>
      </c>
      <c r="Z16">
        <v>2000</v>
      </c>
      <c r="AA16">
        <v>2250</v>
      </c>
      <c r="AB16">
        <v>2450</v>
      </c>
      <c r="AC16">
        <v>2750</v>
      </c>
      <c r="AD16">
        <v>3000</v>
      </c>
    </row>
    <row r="17" spans="15:30" x14ac:dyDescent="0.2">
      <c r="O17" t="s">
        <v>256</v>
      </c>
      <c r="P17">
        <f>LN(P16)</f>
        <v>6.6012301187288767</v>
      </c>
      <c r="Q17">
        <f t="shared" ref="Q17:AD17" si="7">LN(Q16)</f>
        <v>6.6970342476664841</v>
      </c>
      <c r="R17">
        <f t="shared" si="7"/>
        <v>6.8023947633243109</v>
      </c>
      <c r="S17">
        <f t="shared" si="7"/>
        <v>6.9077552789821368</v>
      </c>
      <c r="T17">
        <f t="shared" si="7"/>
        <v>7.0030654587864616</v>
      </c>
      <c r="U17">
        <f t="shared" si="7"/>
        <v>7.110696122978827</v>
      </c>
      <c r="V17">
        <f t="shared" si="7"/>
        <v>7.2078598714324755</v>
      </c>
      <c r="W17">
        <f t="shared" si="7"/>
        <v>7.2793188354146201</v>
      </c>
      <c r="X17">
        <f t="shared" si="7"/>
        <v>7.4085305668946262</v>
      </c>
      <c r="Y17">
        <f t="shared" si="7"/>
        <v>7.506591780070841</v>
      </c>
      <c r="Z17">
        <f t="shared" si="7"/>
        <v>7.6009024595420822</v>
      </c>
      <c r="AA17">
        <f t="shared" si="7"/>
        <v>7.718685495198466</v>
      </c>
      <c r="AB17">
        <f t="shared" si="7"/>
        <v>7.8038433035387724</v>
      </c>
      <c r="AC17">
        <f t="shared" si="7"/>
        <v>7.9193561906606167</v>
      </c>
      <c r="AD17">
        <f t="shared" si="7"/>
        <v>8.0063675676502459</v>
      </c>
    </row>
  </sheetData>
  <pageMargins left="0.7" right="0.7" top="0.75" bottom="0.75" header="0.3" footer="0.3"/>
  <pageSetup scale="9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:AG21"/>
  <sheetViews>
    <sheetView workbookViewId="0"/>
  </sheetViews>
  <sheetFormatPr defaultRowHeight="12.75" x14ac:dyDescent="0.2"/>
  <cols>
    <col min="14" max="45" width="6" customWidth="1"/>
  </cols>
  <sheetData>
    <row r="3" spans="17:33" x14ac:dyDescent="0.2">
      <c r="Q3" t="s">
        <v>453</v>
      </c>
      <c r="R3">
        <v>3</v>
      </c>
      <c r="S3">
        <f t="shared" ref="S3:AE3" si="0">R3+0.1</f>
        <v>3.1</v>
      </c>
      <c r="T3">
        <f t="shared" si="0"/>
        <v>3.2</v>
      </c>
      <c r="U3">
        <f t="shared" si="0"/>
        <v>3.3000000000000003</v>
      </c>
      <c r="V3">
        <f t="shared" si="0"/>
        <v>3.4000000000000004</v>
      </c>
      <c r="W3">
        <f t="shared" si="0"/>
        <v>3.5000000000000004</v>
      </c>
      <c r="X3">
        <f t="shared" si="0"/>
        <v>3.6000000000000005</v>
      </c>
      <c r="Y3">
        <f t="shared" si="0"/>
        <v>3.7000000000000006</v>
      </c>
      <c r="Z3">
        <f t="shared" si="0"/>
        <v>3.8000000000000007</v>
      </c>
      <c r="AA3">
        <f t="shared" si="0"/>
        <v>3.9000000000000008</v>
      </c>
      <c r="AB3">
        <f t="shared" si="0"/>
        <v>4.0000000000000009</v>
      </c>
      <c r="AC3">
        <f t="shared" si="0"/>
        <v>4.1000000000000005</v>
      </c>
      <c r="AD3">
        <f t="shared" si="0"/>
        <v>4.2</v>
      </c>
      <c r="AE3">
        <f t="shared" si="0"/>
        <v>4.3</v>
      </c>
    </row>
    <row r="4" spans="17:33" x14ac:dyDescent="0.2">
      <c r="Q4" t="s">
        <v>255</v>
      </c>
      <c r="R4">
        <v>20</v>
      </c>
      <c r="S4">
        <v>22</v>
      </c>
      <c r="T4">
        <v>25</v>
      </c>
      <c r="U4">
        <v>27</v>
      </c>
      <c r="V4">
        <v>30</v>
      </c>
      <c r="W4">
        <v>33</v>
      </c>
      <c r="X4">
        <v>37</v>
      </c>
      <c r="Y4">
        <v>40</v>
      </c>
      <c r="Z4">
        <v>45</v>
      </c>
      <c r="AA4">
        <v>49</v>
      </c>
      <c r="AB4">
        <v>55</v>
      </c>
      <c r="AC4">
        <v>60</v>
      </c>
      <c r="AD4">
        <v>67</v>
      </c>
      <c r="AE4">
        <v>74</v>
      </c>
    </row>
    <row r="5" spans="17:33" x14ac:dyDescent="0.2">
      <c r="Q5" t="s">
        <v>256</v>
      </c>
      <c r="R5">
        <f t="shared" ref="R5:AE5" si="1">LN(R4)</f>
        <v>2.9957322735539909</v>
      </c>
      <c r="S5">
        <f t="shared" si="1"/>
        <v>3.0910424533583161</v>
      </c>
      <c r="T5">
        <f t="shared" si="1"/>
        <v>3.2188758248682006</v>
      </c>
      <c r="U5">
        <f t="shared" si="1"/>
        <v>3.2958368660043291</v>
      </c>
      <c r="V5">
        <f t="shared" si="1"/>
        <v>3.4011973816621555</v>
      </c>
      <c r="W5">
        <f t="shared" si="1"/>
        <v>3.4965075614664802</v>
      </c>
      <c r="X5">
        <f t="shared" si="1"/>
        <v>3.6109179126442243</v>
      </c>
      <c r="Y5">
        <f t="shared" si="1"/>
        <v>3.6888794541139363</v>
      </c>
      <c r="Z5">
        <f t="shared" si="1"/>
        <v>3.8066624897703196</v>
      </c>
      <c r="AA5">
        <f t="shared" si="1"/>
        <v>3.8918202981106265</v>
      </c>
      <c r="AB5">
        <f t="shared" si="1"/>
        <v>4.0073331852324712</v>
      </c>
      <c r="AC5">
        <f t="shared" si="1"/>
        <v>4.0943445622221004</v>
      </c>
      <c r="AD5">
        <f t="shared" si="1"/>
        <v>4.2046926193909657</v>
      </c>
      <c r="AE5">
        <f t="shared" si="1"/>
        <v>4.3040650932041702</v>
      </c>
    </row>
    <row r="7" spans="17:33" x14ac:dyDescent="0.2">
      <c r="Q7" t="s">
        <v>453</v>
      </c>
      <c r="R7">
        <f>AE3+0.1</f>
        <v>4.3999999999999995</v>
      </c>
      <c r="S7">
        <f>R7+0.1</f>
        <v>4.4999999999999991</v>
      </c>
      <c r="T7">
        <f>R7+0.2</f>
        <v>4.5999999999999996</v>
      </c>
      <c r="U7">
        <f>S7+0.2</f>
        <v>4.6999999999999993</v>
      </c>
      <c r="V7">
        <f>T7+0.2</f>
        <v>4.8</v>
      </c>
      <c r="W7">
        <f>U7+0.2</f>
        <v>4.8999999999999995</v>
      </c>
    </row>
    <row r="8" spans="17:33" x14ac:dyDescent="0.2">
      <c r="Q8" t="s">
        <v>255</v>
      </c>
      <c r="R8">
        <v>81</v>
      </c>
      <c r="S8">
        <v>90</v>
      </c>
      <c r="T8">
        <v>100</v>
      </c>
      <c r="U8">
        <v>110</v>
      </c>
      <c r="V8">
        <v>122</v>
      </c>
      <c r="W8">
        <v>134</v>
      </c>
    </row>
    <row r="9" spans="17:33" x14ac:dyDescent="0.2">
      <c r="Q9" t="s">
        <v>256</v>
      </c>
      <c r="R9">
        <f t="shared" ref="R9:W9" si="2">LN(R8)</f>
        <v>4.3944491546724391</v>
      </c>
      <c r="S9">
        <f t="shared" si="2"/>
        <v>4.499809670330265</v>
      </c>
      <c r="T9">
        <f t="shared" si="2"/>
        <v>4.6051701859880918</v>
      </c>
      <c r="U9">
        <f t="shared" si="2"/>
        <v>4.7004803657924166</v>
      </c>
      <c r="V9">
        <f t="shared" si="2"/>
        <v>4.8040210447332568</v>
      </c>
      <c r="W9">
        <f t="shared" si="2"/>
        <v>4.8978397999509111</v>
      </c>
    </row>
    <row r="11" spans="17:33" x14ac:dyDescent="0.2">
      <c r="Q11" t="s">
        <v>453</v>
      </c>
      <c r="R11">
        <f>V7+0.2</f>
        <v>5</v>
      </c>
      <c r="S11">
        <f>R11+0.1</f>
        <v>5.0999999999999996</v>
      </c>
      <c r="T11">
        <f t="shared" ref="T11:AG11" si="3">S11+0.1</f>
        <v>5.1999999999999993</v>
      </c>
      <c r="U11">
        <f t="shared" si="3"/>
        <v>5.2999999999999989</v>
      </c>
      <c r="V11">
        <f t="shared" si="3"/>
        <v>5.3999999999999986</v>
      </c>
      <c r="W11">
        <f t="shared" si="3"/>
        <v>5.4999999999999982</v>
      </c>
      <c r="X11">
        <f t="shared" si="3"/>
        <v>5.5999999999999979</v>
      </c>
      <c r="Y11">
        <f t="shared" si="3"/>
        <v>5.6999999999999975</v>
      </c>
      <c r="Z11">
        <f t="shared" si="3"/>
        <v>5.7999999999999972</v>
      </c>
      <c r="AA11">
        <f t="shared" si="3"/>
        <v>5.8999999999999968</v>
      </c>
      <c r="AB11">
        <f t="shared" si="3"/>
        <v>5.9999999999999964</v>
      </c>
      <c r="AC11">
        <f t="shared" si="3"/>
        <v>6.0999999999999961</v>
      </c>
      <c r="AD11">
        <f t="shared" si="3"/>
        <v>6.1999999999999957</v>
      </c>
      <c r="AE11">
        <f t="shared" si="3"/>
        <v>6.2999999999999954</v>
      </c>
      <c r="AF11">
        <f t="shared" si="3"/>
        <v>6.399999999999995</v>
      </c>
      <c r="AG11">
        <f t="shared" si="3"/>
        <v>6.4999999999999947</v>
      </c>
    </row>
    <row r="12" spans="17:33" x14ac:dyDescent="0.2">
      <c r="Q12" t="s">
        <v>255</v>
      </c>
      <c r="R12">
        <v>148</v>
      </c>
      <c r="S12">
        <v>164</v>
      </c>
      <c r="T12">
        <v>182</v>
      </c>
      <c r="U12">
        <v>200</v>
      </c>
      <c r="V12">
        <v>222</v>
      </c>
      <c r="W12">
        <v>245</v>
      </c>
      <c r="X12">
        <v>260</v>
      </c>
      <c r="Y12">
        <v>300</v>
      </c>
      <c r="Z12">
        <v>330</v>
      </c>
      <c r="AA12">
        <v>360</v>
      </c>
      <c r="AB12">
        <v>400</v>
      </c>
      <c r="AC12">
        <v>450</v>
      </c>
      <c r="AD12">
        <v>494</v>
      </c>
      <c r="AE12">
        <v>550</v>
      </c>
      <c r="AF12">
        <v>600</v>
      </c>
      <c r="AG12">
        <v>665</v>
      </c>
    </row>
    <row r="13" spans="17:33" x14ac:dyDescent="0.2">
      <c r="Q13" t="s">
        <v>256</v>
      </c>
      <c r="R13">
        <f>LN(R12)</f>
        <v>4.9972122737641147</v>
      </c>
      <c r="S13">
        <f t="shared" ref="S13:AG13" si="4">LN(S12)</f>
        <v>5.0998664278241987</v>
      </c>
      <c r="T13">
        <f t="shared" si="4"/>
        <v>5.2040066870767951</v>
      </c>
      <c r="U13">
        <f t="shared" si="4"/>
        <v>5.2983173665480363</v>
      </c>
      <c r="V13">
        <f t="shared" si="4"/>
        <v>5.4026773818722793</v>
      </c>
      <c r="W13">
        <f t="shared" si="4"/>
        <v>5.5012582105447274</v>
      </c>
      <c r="X13">
        <f t="shared" si="4"/>
        <v>5.5606816310155276</v>
      </c>
      <c r="Y13">
        <f t="shared" si="4"/>
        <v>5.7037824746562009</v>
      </c>
      <c r="Z13">
        <f t="shared" si="4"/>
        <v>5.7990926544605257</v>
      </c>
      <c r="AA13">
        <f t="shared" si="4"/>
        <v>5.8861040314501558</v>
      </c>
      <c r="AB13">
        <f t="shared" si="4"/>
        <v>5.9914645471079817</v>
      </c>
      <c r="AC13">
        <f t="shared" si="4"/>
        <v>6.1092475827643655</v>
      </c>
      <c r="AD13">
        <f t="shared" si="4"/>
        <v>6.2025355171879228</v>
      </c>
      <c r="AE13">
        <f t="shared" si="4"/>
        <v>6.3099182782265162</v>
      </c>
      <c r="AF13">
        <f t="shared" si="4"/>
        <v>6.3969296552161463</v>
      </c>
      <c r="AG13">
        <f t="shared" si="4"/>
        <v>6.4997870406558542</v>
      </c>
    </row>
    <row r="15" spans="17:33" x14ac:dyDescent="0.2">
      <c r="Q15" t="s">
        <v>453</v>
      </c>
      <c r="R15">
        <f>AF11+0.2</f>
        <v>6.5999999999999952</v>
      </c>
      <c r="S15">
        <f>R15+0.1</f>
        <v>6.6999999999999948</v>
      </c>
      <c r="T15">
        <f t="shared" ref="T15:AF15" si="5">S15+0.1</f>
        <v>6.7999999999999945</v>
      </c>
      <c r="U15">
        <f t="shared" si="5"/>
        <v>6.8999999999999941</v>
      </c>
      <c r="V15">
        <f t="shared" si="5"/>
        <v>6.9999999999999938</v>
      </c>
      <c r="W15">
        <f t="shared" si="5"/>
        <v>7.0999999999999934</v>
      </c>
      <c r="X15">
        <f t="shared" si="5"/>
        <v>7.1999999999999931</v>
      </c>
      <c r="Y15">
        <f t="shared" si="5"/>
        <v>7.2999999999999927</v>
      </c>
      <c r="Z15">
        <f t="shared" si="5"/>
        <v>7.3999999999999924</v>
      </c>
      <c r="AA15">
        <f t="shared" si="5"/>
        <v>7.499999999999992</v>
      </c>
      <c r="AB15">
        <f t="shared" si="5"/>
        <v>7.5999999999999917</v>
      </c>
      <c r="AC15">
        <f t="shared" si="5"/>
        <v>7.6999999999999913</v>
      </c>
      <c r="AD15">
        <f t="shared" si="5"/>
        <v>7.7999999999999909</v>
      </c>
      <c r="AE15">
        <f t="shared" si="5"/>
        <v>7.8999999999999906</v>
      </c>
      <c r="AF15">
        <f t="shared" si="5"/>
        <v>7.9999999999999902</v>
      </c>
    </row>
    <row r="16" spans="17:33" x14ac:dyDescent="0.2">
      <c r="Q16" t="s">
        <v>255</v>
      </c>
      <c r="R16">
        <v>736</v>
      </c>
      <c r="S16">
        <v>810</v>
      </c>
      <c r="T16">
        <v>900</v>
      </c>
      <c r="U16">
        <v>1000</v>
      </c>
      <c r="V16">
        <v>1100</v>
      </c>
      <c r="W16">
        <v>1225</v>
      </c>
      <c r="X16">
        <v>1350</v>
      </c>
      <c r="Y16">
        <v>1450</v>
      </c>
      <c r="Z16">
        <v>1650</v>
      </c>
      <c r="AA16">
        <v>1820</v>
      </c>
      <c r="AB16">
        <v>2000</v>
      </c>
      <c r="AC16">
        <v>2250</v>
      </c>
      <c r="AD16">
        <v>2450</v>
      </c>
      <c r="AE16">
        <v>2750</v>
      </c>
      <c r="AF16">
        <v>3000</v>
      </c>
    </row>
    <row r="17" spans="17:32" x14ac:dyDescent="0.2">
      <c r="Q17" t="s">
        <v>256</v>
      </c>
      <c r="R17">
        <f>LN(R16)</f>
        <v>6.6012301187288767</v>
      </c>
      <c r="S17">
        <f t="shared" ref="S17:AF17" si="6">LN(S16)</f>
        <v>6.6970342476664841</v>
      </c>
      <c r="T17">
        <f t="shared" si="6"/>
        <v>6.8023947633243109</v>
      </c>
      <c r="U17">
        <f t="shared" si="6"/>
        <v>6.9077552789821368</v>
      </c>
      <c r="V17">
        <f t="shared" si="6"/>
        <v>7.0030654587864616</v>
      </c>
      <c r="W17">
        <f t="shared" si="6"/>
        <v>7.110696122978827</v>
      </c>
      <c r="X17">
        <f t="shared" si="6"/>
        <v>7.2078598714324755</v>
      </c>
      <c r="Y17">
        <f t="shared" si="6"/>
        <v>7.2793188354146201</v>
      </c>
      <c r="Z17">
        <f t="shared" si="6"/>
        <v>7.4085305668946262</v>
      </c>
      <c r="AA17">
        <f t="shared" si="6"/>
        <v>7.506591780070841</v>
      </c>
      <c r="AB17">
        <f t="shared" si="6"/>
        <v>7.6009024595420822</v>
      </c>
      <c r="AC17">
        <f t="shared" si="6"/>
        <v>7.718685495198466</v>
      </c>
      <c r="AD17">
        <f t="shared" si="6"/>
        <v>7.8038433035387724</v>
      </c>
      <c r="AE17">
        <f t="shared" si="6"/>
        <v>7.9193561906606167</v>
      </c>
      <c r="AF17">
        <f t="shared" si="6"/>
        <v>8.0063675676502459</v>
      </c>
    </row>
    <row r="19" spans="17:32" x14ac:dyDescent="0.2">
      <c r="Q19" t="s">
        <v>453</v>
      </c>
      <c r="R19">
        <f>AF15+0.1</f>
        <v>8.0999999999999908</v>
      </c>
      <c r="S19">
        <f>R19+0.1</f>
        <v>8.1999999999999904</v>
      </c>
      <c r="T19">
        <f t="shared" ref="T19:AF19" si="7">S19+0.1</f>
        <v>8.2999999999999901</v>
      </c>
      <c r="U19">
        <f t="shared" si="7"/>
        <v>8.3999999999999897</v>
      </c>
      <c r="V19">
        <f t="shared" si="7"/>
        <v>8.4999999999999893</v>
      </c>
      <c r="W19">
        <f t="shared" si="7"/>
        <v>8.599999999999989</v>
      </c>
      <c r="X19">
        <f t="shared" si="7"/>
        <v>8.6999999999999886</v>
      </c>
      <c r="Y19">
        <f t="shared" si="7"/>
        <v>8.7999999999999883</v>
      </c>
      <c r="Z19">
        <f t="shared" si="7"/>
        <v>8.8999999999999879</v>
      </c>
      <c r="AA19">
        <f t="shared" si="7"/>
        <v>8.9999999999999876</v>
      </c>
      <c r="AB19">
        <f t="shared" si="7"/>
        <v>9.0999999999999872</v>
      </c>
      <c r="AC19">
        <f t="shared" si="7"/>
        <v>9.1999999999999869</v>
      </c>
      <c r="AD19">
        <f t="shared" si="7"/>
        <v>9.2999999999999865</v>
      </c>
      <c r="AE19">
        <f t="shared" si="7"/>
        <v>9.3999999999999861</v>
      </c>
      <c r="AF19">
        <f t="shared" si="7"/>
        <v>9.4999999999999858</v>
      </c>
    </row>
    <row r="20" spans="17:32" x14ac:dyDescent="0.2">
      <c r="Q20" t="s">
        <v>255</v>
      </c>
      <c r="R20">
        <v>3300</v>
      </c>
      <c r="S20">
        <v>3650</v>
      </c>
      <c r="T20">
        <v>4100</v>
      </c>
      <c r="U20">
        <v>4500</v>
      </c>
      <c r="V20">
        <v>4950</v>
      </c>
      <c r="W20">
        <v>5450</v>
      </c>
      <c r="X20">
        <v>6000</v>
      </c>
      <c r="Y20">
        <v>6650</v>
      </c>
      <c r="Z20">
        <v>7400</v>
      </c>
      <c r="AA20">
        <v>8100</v>
      </c>
      <c r="AB20">
        <v>8950</v>
      </c>
      <c r="AC20">
        <v>9900</v>
      </c>
      <c r="AD20">
        <v>10950</v>
      </c>
      <c r="AE20">
        <v>12150</v>
      </c>
      <c r="AF20">
        <v>13500</v>
      </c>
    </row>
    <row r="21" spans="17:32" x14ac:dyDescent="0.2">
      <c r="Q21" t="s">
        <v>256</v>
      </c>
      <c r="R21">
        <f>LN(R20)</f>
        <v>8.1016777474545716</v>
      </c>
      <c r="S21">
        <f t="shared" ref="S21:AF21" si="8">LN(S20)</f>
        <v>8.2024824465765374</v>
      </c>
      <c r="T21">
        <f t="shared" si="8"/>
        <v>8.3187422526923989</v>
      </c>
      <c r="U21">
        <f t="shared" si="8"/>
        <v>8.4118326757584114</v>
      </c>
      <c r="V21">
        <f t="shared" si="8"/>
        <v>8.5071428555627353</v>
      </c>
      <c r="W21">
        <f t="shared" si="8"/>
        <v>8.6033708876572899</v>
      </c>
      <c r="X21">
        <f t="shared" si="8"/>
        <v>8.6995147482101913</v>
      </c>
      <c r="Y21">
        <f t="shared" si="8"/>
        <v>8.8023721336499001</v>
      </c>
      <c r="Z21">
        <f t="shared" si="8"/>
        <v>8.9092352791922611</v>
      </c>
      <c r="AA21">
        <f t="shared" si="8"/>
        <v>8.99961934066053</v>
      </c>
      <c r="AB21">
        <f t="shared" si="8"/>
        <v>9.0994088112689013</v>
      </c>
      <c r="AC21">
        <f t="shared" si="8"/>
        <v>9.2002900361226807</v>
      </c>
      <c r="AD21">
        <f t="shared" si="8"/>
        <v>9.3010947352446465</v>
      </c>
      <c r="AE21">
        <f t="shared" si="8"/>
        <v>9.4050844487686938</v>
      </c>
      <c r="AF21">
        <f t="shared" si="8"/>
        <v>9.5104449644265205</v>
      </c>
    </row>
  </sheetData>
  <pageMargins left="0.7" right="0.7" top="0.75" bottom="0.75" header="0.3" footer="0.3"/>
  <pageSetup scale="9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58"/>
  <sheetViews>
    <sheetView topLeftCell="A34" workbookViewId="0"/>
  </sheetViews>
  <sheetFormatPr defaultRowHeight="12.75" x14ac:dyDescent="0.2"/>
  <cols>
    <col min="1" max="1" width="9.5703125" style="6" bestFit="1" customWidth="1"/>
    <col min="2" max="2" width="32.42578125" style="6" bestFit="1" customWidth="1"/>
    <col min="3" max="3" width="12.28515625" style="6" bestFit="1" customWidth="1"/>
    <col min="4" max="4" width="27.5703125" style="6" bestFit="1" customWidth="1"/>
    <col min="5" max="5" width="12.7109375" style="6" bestFit="1" customWidth="1"/>
    <col min="6" max="6" width="16.85546875" style="6" bestFit="1" customWidth="1"/>
    <col min="7" max="48" width="11" style="6" bestFit="1" customWidth="1"/>
    <col min="49" max="16384" width="9.140625" style="6"/>
  </cols>
  <sheetData>
    <row r="1" spans="1:55" s="4" customFormat="1" x14ac:dyDescent="0.2">
      <c r="A1" s="5" t="str">
        <f>'q-AreaHarv'!A1</f>
        <v>agg_SSA</v>
      </c>
      <c r="B1" s="5" t="str">
        <f>'q-AreaHarv'!B1</f>
        <v>Name_TabLAC</v>
      </c>
      <c r="C1" s="5" t="str">
        <f>'q-AreaHarv'!C1</f>
        <v>code_dream</v>
      </c>
      <c r="D1" s="5" t="str">
        <f>'q-AreaHarv'!D1</f>
        <v>name_dream</v>
      </c>
      <c r="E1" s="5" t="str">
        <f>'q-AreaHarv'!E1</f>
        <v>Element-Code</v>
      </c>
      <c r="F1" s="5" t="str">
        <f>'q-AreaHarv'!F1</f>
        <v>Element</v>
      </c>
      <c r="G1" s="5">
        <v>1961</v>
      </c>
      <c r="H1" s="5">
        <f>G1+1</f>
        <v>1962</v>
      </c>
      <c r="I1" s="5">
        <f t="shared" ref="I1:AV1" si="0">H1+1</f>
        <v>1963</v>
      </c>
      <c r="J1" s="5">
        <f t="shared" si="0"/>
        <v>1964</v>
      </c>
      <c r="K1" s="5">
        <f t="shared" si="0"/>
        <v>1965</v>
      </c>
      <c r="L1" s="5">
        <f t="shared" si="0"/>
        <v>1966</v>
      </c>
      <c r="M1" s="5">
        <f t="shared" si="0"/>
        <v>1967</v>
      </c>
      <c r="N1" s="5">
        <f t="shared" si="0"/>
        <v>1968</v>
      </c>
      <c r="O1" s="5">
        <f t="shared" si="0"/>
        <v>1969</v>
      </c>
      <c r="P1" s="5">
        <f t="shared" si="0"/>
        <v>1970</v>
      </c>
      <c r="Q1" s="5">
        <f t="shared" si="0"/>
        <v>1971</v>
      </c>
      <c r="R1" s="5">
        <f t="shared" si="0"/>
        <v>1972</v>
      </c>
      <c r="S1" s="5">
        <f t="shared" si="0"/>
        <v>1973</v>
      </c>
      <c r="T1" s="5">
        <f t="shared" si="0"/>
        <v>1974</v>
      </c>
      <c r="U1" s="5">
        <f t="shared" si="0"/>
        <v>1975</v>
      </c>
      <c r="V1" s="5">
        <f t="shared" si="0"/>
        <v>1976</v>
      </c>
      <c r="W1" s="5">
        <f t="shared" si="0"/>
        <v>1977</v>
      </c>
      <c r="X1" s="5">
        <f t="shared" si="0"/>
        <v>1978</v>
      </c>
      <c r="Y1" s="5">
        <f t="shared" si="0"/>
        <v>1979</v>
      </c>
      <c r="Z1" s="5">
        <f t="shared" si="0"/>
        <v>1980</v>
      </c>
      <c r="AA1" s="5">
        <f t="shared" si="0"/>
        <v>1981</v>
      </c>
      <c r="AB1" s="5">
        <f t="shared" si="0"/>
        <v>1982</v>
      </c>
      <c r="AC1" s="5">
        <f t="shared" si="0"/>
        <v>1983</v>
      </c>
      <c r="AD1" s="5">
        <f t="shared" si="0"/>
        <v>1984</v>
      </c>
      <c r="AE1" s="5">
        <f t="shared" si="0"/>
        <v>1985</v>
      </c>
      <c r="AF1" s="5">
        <f t="shared" si="0"/>
        <v>1986</v>
      </c>
      <c r="AG1" s="5">
        <f t="shared" si="0"/>
        <v>1987</v>
      </c>
      <c r="AH1" s="5">
        <f t="shared" si="0"/>
        <v>1988</v>
      </c>
      <c r="AI1" s="5">
        <f t="shared" si="0"/>
        <v>1989</v>
      </c>
      <c r="AJ1" s="5">
        <f t="shared" si="0"/>
        <v>1990</v>
      </c>
      <c r="AK1" s="5">
        <f t="shared" si="0"/>
        <v>1991</v>
      </c>
      <c r="AL1" s="5">
        <f t="shared" si="0"/>
        <v>1992</v>
      </c>
      <c r="AM1" s="5">
        <f t="shared" si="0"/>
        <v>1993</v>
      </c>
      <c r="AN1" s="5">
        <f t="shared" si="0"/>
        <v>1994</v>
      </c>
      <c r="AO1" s="5">
        <f t="shared" si="0"/>
        <v>1995</v>
      </c>
      <c r="AP1" s="5">
        <f t="shared" si="0"/>
        <v>1996</v>
      </c>
      <c r="AQ1" s="5">
        <f t="shared" si="0"/>
        <v>1997</v>
      </c>
      <c r="AR1" s="5">
        <f t="shared" si="0"/>
        <v>1998</v>
      </c>
      <c r="AS1" s="5">
        <f t="shared" si="0"/>
        <v>1999</v>
      </c>
      <c r="AT1" s="5">
        <f t="shared" si="0"/>
        <v>2000</v>
      </c>
      <c r="AU1" s="5">
        <f t="shared" si="0"/>
        <v>2001</v>
      </c>
      <c r="AV1" s="5">
        <f t="shared" si="0"/>
        <v>2002</v>
      </c>
      <c r="AW1" s="5">
        <f t="shared" ref="AW1" si="1">AV1+1</f>
        <v>2003</v>
      </c>
      <c r="AX1" s="5">
        <f t="shared" ref="AX1" si="2">AW1+1</f>
        <v>2004</v>
      </c>
      <c r="AY1" s="5">
        <f t="shared" ref="AY1" si="3">AX1+1</f>
        <v>2005</v>
      </c>
      <c r="AZ1" s="5">
        <f t="shared" ref="AZ1" si="4">AY1+1</f>
        <v>2006</v>
      </c>
      <c r="BA1" s="5">
        <f t="shared" ref="BA1" si="5">AZ1+1</f>
        <v>2007</v>
      </c>
      <c r="BB1" s="5">
        <f t="shared" ref="BB1" si="6">BA1+1</f>
        <v>2008</v>
      </c>
      <c r="BC1" s="5">
        <f t="shared" ref="BC1" si="7">BB1+1</f>
        <v>2009</v>
      </c>
    </row>
    <row r="2" spans="1:55" x14ac:dyDescent="0.2">
      <c r="A2">
        <f>VLOOKUP(C2,SelectCntr!$A$2:$C$52,3,0)</f>
        <v>3</v>
      </c>
      <c r="B2" s="6" t="str">
        <f>'q-AreaHarv'!B2</f>
        <v>Angola</v>
      </c>
      <c r="C2" s="6">
        <f>'q-AreaHarv'!C2</f>
        <v>7</v>
      </c>
      <c r="D2" s="6" t="str">
        <f>'q-AreaHarv'!D2</f>
        <v>Angola</v>
      </c>
      <c r="E2" s="16" t="s">
        <v>132</v>
      </c>
      <c r="F2" s="6" t="s">
        <v>133</v>
      </c>
      <c r="G2" s="6">
        <f>'q-AreaHarv'!G2+'q-PermP'!G2*1000</f>
        <v>55750375</v>
      </c>
      <c r="H2" s="6">
        <f>'q-AreaHarv'!H2+'q-PermP'!H2*1000</f>
        <v>55961797</v>
      </c>
      <c r="I2" s="6">
        <f>'q-AreaHarv'!I2+'q-PermP'!I2*1000</f>
        <v>55961838</v>
      </c>
      <c r="J2" s="6">
        <f>'q-AreaHarv'!J2+'q-PermP'!J2*1000</f>
        <v>55966200</v>
      </c>
      <c r="K2" s="6">
        <f>'q-AreaHarv'!K2+'q-PermP'!K2*1000</f>
        <v>55950564</v>
      </c>
      <c r="L2" s="6">
        <f>'q-AreaHarv'!L2+'q-PermP'!L2*1000</f>
        <v>55986697</v>
      </c>
      <c r="M2" s="6">
        <f>'q-AreaHarv'!M2+'q-PermP'!M2*1000</f>
        <v>56015949</v>
      </c>
      <c r="N2" s="6">
        <f>'q-AreaHarv'!N2+'q-PermP'!N2*1000</f>
        <v>56042927</v>
      </c>
      <c r="O2" s="6">
        <f>'q-AreaHarv'!O2+'q-PermP'!O2*1000</f>
        <v>56129923</v>
      </c>
      <c r="P2" s="6">
        <f>'q-AreaHarv'!P2+'q-PermP'!P2*1000</f>
        <v>56053475</v>
      </c>
      <c r="Q2" s="6">
        <f>'q-AreaHarv'!Q2+'q-PermP'!Q2*1000</f>
        <v>56092275</v>
      </c>
      <c r="R2" s="6">
        <f>'q-AreaHarv'!R2+'q-PermP'!R2*1000</f>
        <v>56075870</v>
      </c>
      <c r="S2" s="6">
        <f>'q-AreaHarv'!S2+'q-PermP'!S2*1000</f>
        <v>56142870</v>
      </c>
      <c r="T2" s="6">
        <f>'q-AreaHarv'!T2+'q-PermP'!T2*1000</f>
        <v>56118170</v>
      </c>
      <c r="U2" s="6">
        <f>'q-AreaHarv'!U2+'q-PermP'!U2*1000</f>
        <v>55888200</v>
      </c>
      <c r="V2" s="6">
        <f>'q-AreaHarv'!V2+'q-PermP'!V2*1000</f>
        <v>55716000</v>
      </c>
      <c r="W2" s="6">
        <f>'q-AreaHarv'!W2+'q-PermP'!W2*1000</f>
        <v>55698600</v>
      </c>
      <c r="X2" s="6">
        <f>'q-AreaHarv'!X2+'q-PermP'!X2*1000</f>
        <v>55689700</v>
      </c>
      <c r="Y2" s="6">
        <f>'q-AreaHarv'!Y2+'q-PermP'!Y2*1000</f>
        <v>55663200</v>
      </c>
      <c r="Z2" s="6">
        <f>'q-AreaHarv'!Z2+'q-PermP'!Z2*1000</f>
        <v>55595700</v>
      </c>
      <c r="AA2" s="6">
        <f>'q-AreaHarv'!AA2+'q-PermP'!AA2*1000</f>
        <v>55544300</v>
      </c>
      <c r="AB2" s="6">
        <f>'q-AreaHarv'!AB2+'q-PermP'!AB2*1000</f>
        <v>55581800</v>
      </c>
      <c r="AC2" s="6">
        <f>'q-AreaHarv'!AC2+'q-PermP'!AC2*1000</f>
        <v>55597700</v>
      </c>
      <c r="AD2" s="6">
        <f>'q-AreaHarv'!AD2+'q-PermP'!AD2*1000</f>
        <v>55617700</v>
      </c>
      <c r="AE2" s="6">
        <f>'q-AreaHarv'!AE2+'q-PermP'!AE2*1000</f>
        <v>55636800</v>
      </c>
      <c r="AF2" s="6">
        <f>'q-AreaHarv'!AF2+'q-PermP'!AF2*1000</f>
        <v>55876000</v>
      </c>
      <c r="AG2" s="6">
        <f>'q-AreaHarv'!AG2+'q-PermP'!AG2*1000</f>
        <v>55942000</v>
      </c>
      <c r="AH2" s="6">
        <f>'q-AreaHarv'!AH2+'q-PermP'!AH2*1000</f>
        <v>55945700</v>
      </c>
      <c r="AI2" s="6">
        <f>'q-AreaHarv'!AI2+'q-PermP'!AI2*1000</f>
        <v>55925650</v>
      </c>
      <c r="AJ2" s="6">
        <f>'q-AreaHarv'!AJ2+'q-PermP'!AJ2*1000</f>
        <v>55670689</v>
      </c>
      <c r="AK2" s="6">
        <f>'q-AreaHarv'!AK2+'q-PermP'!AK2*1000</f>
        <v>55773139</v>
      </c>
      <c r="AL2" s="6">
        <f>'q-AreaHarv'!AL2+'q-PermP'!AL2*1000</f>
        <v>55937712</v>
      </c>
      <c r="AM2" s="6">
        <f>'q-AreaHarv'!AM2+'q-PermP'!AM2*1000</f>
        <v>56123103</v>
      </c>
      <c r="AN2" s="6">
        <f>'q-AreaHarv'!AN2+'q-PermP'!AN2*1000</f>
        <v>56001280</v>
      </c>
      <c r="AO2" s="6">
        <f>'q-AreaHarv'!AO2+'q-PermP'!AO2*1000</f>
        <v>55817130</v>
      </c>
      <c r="AP2" s="6">
        <f>'q-AreaHarv'!AP2+'q-PermP'!AP2*1000</f>
        <v>55809112</v>
      </c>
      <c r="AQ2" s="6">
        <f>'q-AreaHarv'!AQ2+'q-PermP'!AQ2*1000</f>
        <v>55847635</v>
      </c>
      <c r="AR2" s="6">
        <f>'q-AreaHarv'!AR2+'q-PermP'!AR2*1000</f>
        <v>56026609</v>
      </c>
      <c r="AS2" s="6">
        <f>'q-AreaHarv'!AS2+'q-PermP'!AS2*1000</f>
        <v>55919215</v>
      </c>
      <c r="AT2" s="6">
        <f>'q-AreaHarv'!AT2+'q-PermP'!AT2*1000</f>
        <v>56020342</v>
      </c>
      <c r="AU2" s="6">
        <f>'q-AreaHarv'!AU2+'q-PermP'!AU2*1000</f>
        <v>56175017</v>
      </c>
      <c r="AV2" s="6">
        <f>'q-AreaHarv'!AV2+'q-PermP'!AV2*1000</f>
        <v>56403537</v>
      </c>
      <c r="AW2" s="6">
        <f>'q-AreaHarv'!AW2+'q-PermP'!AW2*1000</f>
        <v>56637574</v>
      </c>
      <c r="AX2" s="6">
        <f>'q-AreaHarv'!AX2+'q-PermP'!AX2*1000</f>
        <v>57110958</v>
      </c>
      <c r="AY2" s="6">
        <f>'q-AreaHarv'!AY2+'q-PermP'!AY2*1000</f>
        <v>57290556</v>
      </c>
      <c r="AZ2" s="6">
        <f>'q-AreaHarv'!AZ2+'q-PermP'!AZ2*1000</f>
        <v>57233892</v>
      </c>
      <c r="BA2" s="6">
        <f>'q-AreaHarv'!BA2+'q-PermP'!BA2*1000</f>
        <v>57465581</v>
      </c>
      <c r="BB2" s="6">
        <f>'q-AreaHarv'!BB2+'q-PermP'!BB2*1000</f>
        <v>56747108</v>
      </c>
      <c r="BC2" s="6">
        <f>'q-AreaHarv'!BC2+'q-PermP'!BC2*1000</f>
        <v>58240711</v>
      </c>
    </row>
    <row r="3" spans="1:55" x14ac:dyDescent="0.2">
      <c r="A3">
        <f>VLOOKUP(C3,SelectCntr!$A$2:$C$52,3,0)</f>
        <v>3</v>
      </c>
      <c r="B3" s="6" t="str">
        <f>'q-AreaHarv'!B3</f>
        <v>Botswana</v>
      </c>
      <c r="C3" s="6">
        <f>'q-AreaHarv'!C3</f>
        <v>20</v>
      </c>
      <c r="D3" s="6" t="str">
        <f>'q-AreaHarv'!D3</f>
        <v>Botswana</v>
      </c>
      <c r="E3" s="16" t="s">
        <v>132</v>
      </c>
      <c r="F3" s="6" t="s">
        <v>133</v>
      </c>
      <c r="G3" s="6">
        <f>'q-AreaHarv'!G3+'q-PermP'!G3*1000</f>
        <v>25819341</v>
      </c>
      <c r="H3" s="6">
        <f>'q-AreaHarv'!H3+'q-PermP'!H3*1000</f>
        <v>25680924</v>
      </c>
      <c r="I3" s="6">
        <f>'q-AreaHarv'!I3+'q-PermP'!I3*1000</f>
        <v>25681200</v>
      </c>
      <c r="J3" s="6">
        <f>'q-AreaHarv'!J3+'q-PermP'!J3*1000</f>
        <v>25674232</v>
      </c>
      <c r="K3" s="6">
        <f>'q-AreaHarv'!K3+'q-PermP'!K3*1000</f>
        <v>25666149</v>
      </c>
      <c r="L3" s="6">
        <f>'q-AreaHarv'!L3+'q-PermP'!L3*1000</f>
        <v>25712750</v>
      </c>
      <c r="M3" s="6">
        <f>'q-AreaHarv'!M3+'q-PermP'!M3*1000</f>
        <v>25840852</v>
      </c>
      <c r="N3" s="6">
        <f>'q-AreaHarv'!N3+'q-PermP'!N3*1000</f>
        <v>25735275</v>
      </c>
      <c r="O3" s="6">
        <f>'q-AreaHarv'!O3+'q-PermP'!O3*1000</f>
        <v>25798197</v>
      </c>
      <c r="P3" s="6">
        <f>'q-AreaHarv'!P3+'q-PermP'!P3*1000</f>
        <v>25818659</v>
      </c>
      <c r="Q3" s="6">
        <f>'q-AreaHarv'!Q3+'q-PermP'!Q3*1000</f>
        <v>25859124</v>
      </c>
      <c r="R3" s="6">
        <f>'q-AreaHarv'!R3+'q-PermP'!R3*1000</f>
        <v>25726649</v>
      </c>
      <c r="S3" s="6">
        <f>'q-AreaHarv'!S3+'q-PermP'!S3*1000</f>
        <v>25768390</v>
      </c>
      <c r="T3" s="6">
        <f>'q-AreaHarv'!T3+'q-PermP'!T3*1000</f>
        <v>25803410</v>
      </c>
      <c r="U3" s="6">
        <f>'q-AreaHarv'!U3+'q-PermP'!U3*1000</f>
        <v>25800270</v>
      </c>
      <c r="V3" s="6">
        <f>'q-AreaHarv'!V3+'q-PermP'!V3*1000</f>
        <v>25842230</v>
      </c>
      <c r="W3" s="6">
        <f>'q-AreaHarv'!W3+'q-PermP'!W3*1000</f>
        <v>25830670</v>
      </c>
      <c r="X3" s="6">
        <f>'q-AreaHarv'!X3+'q-PermP'!X3*1000</f>
        <v>25781130</v>
      </c>
      <c r="Y3" s="6">
        <f>'q-AreaHarv'!Y3+'q-PermP'!Y3*1000</f>
        <v>25724880</v>
      </c>
      <c r="Z3" s="6">
        <f>'q-AreaHarv'!Z3+'q-PermP'!Z3*1000</f>
        <v>25847580</v>
      </c>
      <c r="AA3" s="6">
        <f>'q-AreaHarv'!AA3+'q-PermP'!AA3*1000</f>
        <v>25847680</v>
      </c>
      <c r="AB3" s="6">
        <f>'q-AreaHarv'!AB3+'q-PermP'!AB3*1000</f>
        <v>25713801</v>
      </c>
      <c r="AC3" s="6">
        <f>'q-AreaHarv'!AC3+'q-PermP'!AC3*1000</f>
        <v>25708340</v>
      </c>
      <c r="AD3" s="6">
        <f>'q-AreaHarv'!AD3+'q-PermP'!AD3*1000</f>
        <v>25710340</v>
      </c>
      <c r="AE3" s="6">
        <f>'q-AreaHarv'!AE3+'q-PermP'!AE3*1000</f>
        <v>25748940</v>
      </c>
      <c r="AF3" s="6">
        <f>'q-AreaHarv'!AF3+'q-PermP'!AF3*1000</f>
        <v>25764340</v>
      </c>
      <c r="AG3" s="6">
        <f>'q-AreaHarv'!AG3+'q-PermP'!AG3*1000</f>
        <v>25772890</v>
      </c>
      <c r="AH3" s="6">
        <f>'q-AreaHarv'!AH3+'q-PermP'!AH3*1000</f>
        <v>25933790</v>
      </c>
      <c r="AI3" s="6">
        <f>'q-AreaHarv'!AI3+'q-PermP'!AI3*1000</f>
        <v>25914790</v>
      </c>
      <c r="AJ3" s="6">
        <f>'q-AreaHarv'!AJ3+'q-PermP'!AJ3*1000</f>
        <v>25854246</v>
      </c>
      <c r="AK3" s="6">
        <f>'q-AreaHarv'!AK3+'q-PermP'!AK3*1000</f>
        <v>25787826</v>
      </c>
      <c r="AL3" s="6">
        <f>'q-AreaHarv'!AL3+'q-PermP'!AL3*1000</f>
        <v>25727106</v>
      </c>
      <c r="AM3" s="6">
        <f>'q-AreaHarv'!AM3+'q-PermP'!AM3*1000</f>
        <v>25752198</v>
      </c>
      <c r="AN3" s="6">
        <f>'q-AreaHarv'!AN3+'q-PermP'!AN3*1000</f>
        <v>25899254</v>
      </c>
      <c r="AO3" s="6">
        <f>'q-AreaHarv'!AO3+'q-PermP'!AO3*1000</f>
        <v>25787083</v>
      </c>
      <c r="AP3" s="6">
        <f>'q-AreaHarv'!AP3+'q-PermP'!AP3*1000</f>
        <v>25928316</v>
      </c>
      <c r="AQ3" s="6">
        <f>'q-AreaHarv'!AQ3+'q-PermP'!AQ3*1000</f>
        <v>25812399</v>
      </c>
      <c r="AR3" s="6">
        <f>'q-AreaHarv'!AR3+'q-PermP'!AR3*1000</f>
        <v>25715709</v>
      </c>
      <c r="AS3" s="6">
        <f>'q-AreaHarv'!AS3+'q-PermP'!AS3*1000</f>
        <v>25739171</v>
      </c>
      <c r="AT3" s="6">
        <f>'q-AreaHarv'!AT3+'q-PermP'!AT3*1000</f>
        <v>25831806</v>
      </c>
      <c r="AU3" s="6">
        <f>'q-AreaHarv'!AU3+'q-PermP'!AU3*1000</f>
        <v>25757134</v>
      </c>
      <c r="AV3" s="6">
        <f>'q-AreaHarv'!AV3+'q-PermP'!AV3*1000</f>
        <v>25758882</v>
      </c>
      <c r="AW3" s="6">
        <f>'q-AreaHarv'!AW3+'q-PermP'!AW3*1000</f>
        <v>25691796</v>
      </c>
      <c r="AX3" s="6">
        <f>'q-AreaHarv'!AX3+'q-PermP'!AX3*1000</f>
        <v>25699862</v>
      </c>
      <c r="AY3" s="6">
        <f>'q-AreaHarv'!AY3+'q-PermP'!AY3*1000</f>
        <v>25705203</v>
      </c>
      <c r="AZ3" s="6">
        <f>'q-AreaHarv'!AZ3+'q-PermP'!AZ3*1000</f>
        <v>25733154</v>
      </c>
      <c r="BA3" s="6">
        <f>'q-AreaHarv'!BA3+'q-PermP'!BA3*1000</f>
        <v>25714360</v>
      </c>
      <c r="BB3" s="6">
        <f>'q-AreaHarv'!BB3+'q-PermP'!BB3*1000</f>
        <v>25733666</v>
      </c>
      <c r="BC3" s="6">
        <f>'q-AreaHarv'!BC3+'q-PermP'!BC3*1000</f>
        <v>25750542</v>
      </c>
    </row>
    <row r="4" spans="1:55" x14ac:dyDescent="0.2">
      <c r="A4">
        <f>VLOOKUP(C4,SelectCntr!$A$2:$C$52,3,0)</f>
        <v>2</v>
      </c>
      <c r="B4" s="6" t="str">
        <f>'q-AreaHarv'!B4</f>
        <v>Burundi</v>
      </c>
      <c r="C4" s="6">
        <f>'q-AreaHarv'!C4</f>
        <v>29</v>
      </c>
      <c r="D4" s="6" t="str">
        <f>'q-AreaHarv'!D4</f>
        <v>Burundi</v>
      </c>
      <c r="E4" s="16" t="s">
        <v>132</v>
      </c>
      <c r="F4" s="6" t="s">
        <v>133</v>
      </c>
      <c r="G4" s="6">
        <f>'q-AreaHarv'!G4+'q-PermP'!G4*1000</f>
        <v>1453929</v>
      </c>
      <c r="H4" s="6">
        <f>'q-AreaHarv'!H4+'q-PermP'!H4*1000</f>
        <v>1429436</v>
      </c>
      <c r="I4" s="6">
        <f>'q-AreaHarv'!I4+'q-PermP'!I4*1000</f>
        <v>1447958</v>
      </c>
      <c r="J4" s="6">
        <f>'q-AreaHarv'!J4+'q-PermP'!J4*1000</f>
        <v>1472295</v>
      </c>
      <c r="K4" s="6">
        <f>'q-AreaHarv'!K4+'q-PermP'!K4*1000</f>
        <v>1488403</v>
      </c>
      <c r="L4" s="6">
        <f>'q-AreaHarv'!L4+'q-PermP'!L4*1000</f>
        <v>1495293</v>
      </c>
      <c r="M4" s="6">
        <f>'q-AreaHarv'!M4+'q-PermP'!M4*1000</f>
        <v>1521566</v>
      </c>
      <c r="N4" s="6">
        <f>'q-AreaHarv'!N4+'q-PermP'!N4*1000</f>
        <v>1535876</v>
      </c>
      <c r="O4" s="6">
        <f>'q-AreaHarv'!O4+'q-PermP'!O4*1000</f>
        <v>1518609</v>
      </c>
      <c r="P4" s="6">
        <f>'q-AreaHarv'!P4+'q-PermP'!P4*1000</f>
        <v>1564014</v>
      </c>
      <c r="Q4" s="6">
        <f>'q-AreaHarv'!Q4+'q-PermP'!Q4*1000</f>
        <v>1607581</v>
      </c>
      <c r="R4" s="6">
        <f>'q-AreaHarv'!R4+'q-PermP'!R4*1000</f>
        <v>1598954</v>
      </c>
      <c r="S4" s="6">
        <f>'q-AreaHarv'!S4+'q-PermP'!S4*1000</f>
        <v>1686529</v>
      </c>
      <c r="T4" s="6">
        <f>'q-AreaHarv'!T4+'q-PermP'!T4*1000</f>
        <v>1640857</v>
      </c>
      <c r="U4" s="6">
        <f>'q-AreaHarv'!U4+'q-PermP'!U4*1000</f>
        <v>1755791</v>
      </c>
      <c r="V4" s="6">
        <f>'q-AreaHarv'!V4+'q-PermP'!V4*1000</f>
        <v>1794010</v>
      </c>
      <c r="W4" s="6">
        <f>'q-AreaHarv'!W4+'q-PermP'!W4*1000</f>
        <v>1829151</v>
      </c>
      <c r="X4" s="6">
        <f>'q-AreaHarv'!X4+'q-PermP'!X4*1000</f>
        <v>1804802</v>
      </c>
      <c r="Y4" s="6">
        <f>'q-AreaHarv'!Y4+'q-PermP'!Y4*1000</f>
        <v>1846465</v>
      </c>
      <c r="Z4" s="6">
        <f>'q-AreaHarv'!Z4+'q-PermP'!Z4*1000</f>
        <v>1909584</v>
      </c>
      <c r="AA4" s="6">
        <f>'q-AreaHarv'!AA4+'q-PermP'!AA4*1000</f>
        <v>1906944</v>
      </c>
      <c r="AB4" s="6">
        <f>'q-AreaHarv'!AB4+'q-PermP'!AB4*1000</f>
        <v>1938084</v>
      </c>
      <c r="AC4" s="6">
        <f>'q-AreaHarv'!AC4+'q-PermP'!AC4*1000</f>
        <v>1937995</v>
      </c>
      <c r="AD4" s="6">
        <f>'q-AreaHarv'!AD4+'q-PermP'!AD4*1000</f>
        <v>1879244</v>
      </c>
      <c r="AE4" s="6">
        <f>'q-AreaHarv'!AE4+'q-PermP'!AE4*1000</f>
        <v>2009739</v>
      </c>
      <c r="AF4" s="6">
        <f>'q-AreaHarv'!AF4+'q-PermP'!AF4*1000</f>
        <v>2040791</v>
      </c>
      <c r="AG4" s="6">
        <f>'q-AreaHarv'!AG4+'q-PermP'!AG4*1000</f>
        <v>2059392</v>
      </c>
      <c r="AH4" s="6">
        <f>'q-AreaHarv'!AH4+'q-PermP'!AH4*1000</f>
        <v>2075712</v>
      </c>
      <c r="AI4" s="6">
        <f>'q-AreaHarv'!AI4+'q-PermP'!AI4*1000</f>
        <v>1974937</v>
      </c>
      <c r="AJ4" s="6">
        <f>'q-AreaHarv'!AJ4+'q-PermP'!AJ4*1000</f>
        <v>1981847</v>
      </c>
      <c r="AK4" s="6">
        <f>'q-AreaHarv'!AK4+'q-PermP'!AK4*1000</f>
        <v>2037764</v>
      </c>
      <c r="AL4" s="6">
        <f>'q-AreaHarv'!AL4+'q-PermP'!AL4*1000</f>
        <v>2055534</v>
      </c>
      <c r="AM4" s="6">
        <f>'q-AreaHarv'!AM4+'q-PermP'!AM4*1000</f>
        <v>2017925</v>
      </c>
      <c r="AN4" s="6">
        <f>'q-AreaHarv'!AN4+'q-PermP'!AN4*1000</f>
        <v>1871973</v>
      </c>
      <c r="AO4" s="6">
        <f>'q-AreaHarv'!AO4+'q-PermP'!AO4*1000</f>
        <v>1926364</v>
      </c>
      <c r="AP4" s="6">
        <f>'q-AreaHarv'!AP4+'q-PermP'!AP4*1000</f>
        <v>2002201</v>
      </c>
      <c r="AQ4" s="6">
        <f>'q-AreaHarv'!AQ4+'q-PermP'!AQ4*1000</f>
        <v>2050320</v>
      </c>
      <c r="AR4" s="6">
        <f>'q-AreaHarv'!AR4+'q-PermP'!AR4*1000</f>
        <v>2078301</v>
      </c>
      <c r="AS4" s="6">
        <f>'q-AreaHarv'!AS4+'q-PermP'!AS4*1000</f>
        <v>2032100</v>
      </c>
      <c r="AT4" s="6">
        <f>'q-AreaHarv'!AT4+'q-PermP'!AT4*1000</f>
        <v>2059525</v>
      </c>
      <c r="AU4" s="6">
        <f>'q-AreaHarv'!AU4+'q-PermP'!AU4*1000</f>
        <v>2117088</v>
      </c>
      <c r="AV4" s="6">
        <f>'q-AreaHarv'!AV4+'q-PermP'!AV4*1000</f>
        <v>2177022</v>
      </c>
      <c r="AW4" s="6">
        <f>'q-AreaHarv'!AW4+'q-PermP'!AW4*1000</f>
        <v>2169168</v>
      </c>
      <c r="AX4" s="6">
        <f>'q-AreaHarv'!AX4+'q-PermP'!AX4*1000</f>
        <v>2175548</v>
      </c>
      <c r="AY4" s="6">
        <f>'q-AreaHarv'!AY4+'q-PermP'!AY4*1000</f>
        <v>2174832</v>
      </c>
      <c r="AZ4" s="6">
        <f>'q-AreaHarv'!AZ4+'q-PermP'!AZ4*1000</f>
        <v>2111865</v>
      </c>
      <c r="BA4" s="6">
        <f>'q-AreaHarv'!BA4+'q-PermP'!BA4*1000</f>
        <v>2073365</v>
      </c>
      <c r="BB4" s="6">
        <f>'q-AreaHarv'!BB4+'q-PermP'!BB4*1000</f>
        <v>2070263</v>
      </c>
      <c r="BC4" s="6">
        <f>'q-AreaHarv'!BC4+'q-PermP'!BC4*1000</f>
        <v>1933573</v>
      </c>
    </row>
    <row r="5" spans="1:55" x14ac:dyDescent="0.2">
      <c r="A5">
        <f>VLOOKUP(C5,SelectCntr!$A$2:$C$52,3,0)</f>
        <v>1</v>
      </c>
      <c r="B5" s="6" t="str">
        <f>'q-AreaHarv'!B5</f>
        <v>Cameroon</v>
      </c>
      <c r="C5" s="6">
        <f>'q-AreaHarv'!C5</f>
        <v>32</v>
      </c>
      <c r="D5" s="6" t="str">
        <f>'q-AreaHarv'!D5</f>
        <v>Cameroon</v>
      </c>
      <c r="E5" s="16" t="s">
        <v>132</v>
      </c>
      <c r="F5" s="6" t="s">
        <v>133</v>
      </c>
      <c r="G5" s="6">
        <f>'q-AreaHarv'!G5+'q-PermP'!G5*1000</f>
        <v>4148746</v>
      </c>
      <c r="H5" s="6">
        <f>'q-AreaHarv'!H5+'q-PermP'!H5*1000</f>
        <v>4295008</v>
      </c>
      <c r="I5" s="6">
        <f>'q-AreaHarv'!I5+'q-PermP'!I5*1000</f>
        <v>4452271</v>
      </c>
      <c r="J5" s="6">
        <f>'q-AreaHarv'!J5+'q-PermP'!J5*1000</f>
        <v>4422997</v>
      </c>
      <c r="K5" s="6">
        <f>'q-AreaHarv'!K5+'q-PermP'!K5*1000</f>
        <v>4397471</v>
      </c>
      <c r="L5" s="6">
        <f>'q-AreaHarv'!L5+'q-PermP'!L5*1000</f>
        <v>4457054</v>
      </c>
      <c r="M5" s="6">
        <f>'q-AreaHarv'!M5+'q-PermP'!M5*1000</f>
        <v>4613639</v>
      </c>
      <c r="N5" s="6">
        <f>'q-AreaHarv'!N5+'q-PermP'!N5*1000</f>
        <v>4651735</v>
      </c>
      <c r="O5" s="6">
        <f>'q-AreaHarv'!O5+'q-PermP'!O5*1000</f>
        <v>4744985</v>
      </c>
      <c r="P5" s="6">
        <f>'q-AreaHarv'!P5+'q-PermP'!P5*1000</f>
        <v>4855459</v>
      </c>
      <c r="Q5" s="6">
        <f>'q-AreaHarv'!Q5+'q-PermP'!Q5*1000</f>
        <v>5030386</v>
      </c>
      <c r="R5" s="6">
        <f>'q-AreaHarv'!R5+'q-PermP'!R5*1000</f>
        <v>4942391</v>
      </c>
      <c r="S5" s="6">
        <f>'q-AreaHarv'!S5+'q-PermP'!S5*1000</f>
        <v>5059405</v>
      </c>
      <c r="T5" s="6">
        <f>'q-AreaHarv'!T5+'q-PermP'!T5*1000</f>
        <v>5193933</v>
      </c>
      <c r="U5" s="6">
        <f>'q-AreaHarv'!U5+'q-PermP'!U5*1000</f>
        <v>5366555</v>
      </c>
      <c r="V5" s="6">
        <f>'q-AreaHarv'!V5+'q-PermP'!V5*1000</f>
        <v>5272362</v>
      </c>
      <c r="W5" s="6">
        <f>'q-AreaHarv'!W5+'q-PermP'!W5*1000</f>
        <v>5315342</v>
      </c>
      <c r="X5" s="6">
        <f>'q-AreaHarv'!X5+'q-PermP'!X5*1000</f>
        <v>5354695</v>
      </c>
      <c r="Y5" s="6">
        <f>'q-AreaHarv'!Y5+'q-PermP'!Y5*1000</f>
        <v>5348748</v>
      </c>
      <c r="Z5" s="6">
        <f>'q-AreaHarv'!Z5+'q-PermP'!Z5*1000</f>
        <v>5377787</v>
      </c>
      <c r="AA5" s="6">
        <f>'q-AreaHarv'!AA5+'q-PermP'!AA5*1000</f>
        <v>5255765</v>
      </c>
      <c r="AB5" s="6">
        <f>'q-AreaHarv'!AB5+'q-PermP'!AB5*1000</f>
        <v>5419291</v>
      </c>
      <c r="AC5" s="6">
        <f>'q-AreaHarv'!AC5+'q-PermP'!AC5*1000</f>
        <v>5455254</v>
      </c>
      <c r="AD5" s="6">
        <f>'q-AreaHarv'!AD5+'q-PermP'!AD5*1000</f>
        <v>4989338</v>
      </c>
      <c r="AE5" s="6">
        <f>'q-AreaHarv'!AE5+'q-PermP'!AE5*1000</f>
        <v>5233722</v>
      </c>
      <c r="AF5" s="6">
        <f>'q-AreaHarv'!AF5+'q-PermP'!AF5*1000</f>
        <v>5403179</v>
      </c>
      <c r="AG5" s="6">
        <f>'q-AreaHarv'!AG5+'q-PermP'!AG5*1000</f>
        <v>4905841</v>
      </c>
      <c r="AH5" s="6">
        <f>'q-AreaHarv'!AH5+'q-PermP'!AH5*1000</f>
        <v>5121180</v>
      </c>
      <c r="AI5" s="6">
        <f>'q-AreaHarv'!AI5+'q-PermP'!AI5*1000</f>
        <v>5074714</v>
      </c>
      <c r="AJ5" s="6">
        <f>'q-AreaHarv'!AJ5+'q-PermP'!AJ5*1000</f>
        <v>4917039</v>
      </c>
      <c r="AK5" s="6">
        <f>'q-AreaHarv'!AK5+'q-PermP'!AK5*1000</f>
        <v>5178284</v>
      </c>
      <c r="AL5" s="6">
        <f>'q-AreaHarv'!AL5+'q-PermP'!AL5*1000</f>
        <v>5338283</v>
      </c>
      <c r="AM5" s="6">
        <f>'q-AreaHarv'!AM5+'q-PermP'!AM5*1000</f>
        <v>5514186</v>
      </c>
      <c r="AN5" s="6">
        <f>'q-AreaHarv'!AN5+'q-PermP'!AN5*1000</f>
        <v>5602251</v>
      </c>
      <c r="AO5" s="6">
        <f>'q-AreaHarv'!AO5+'q-PermP'!AO5*1000</f>
        <v>5727897</v>
      </c>
      <c r="AP5" s="6">
        <f>'q-AreaHarv'!AP5+'q-PermP'!AP5*1000</f>
        <v>5698045</v>
      </c>
      <c r="AQ5" s="6">
        <f>'q-AreaHarv'!AQ5+'q-PermP'!AQ5*1000</f>
        <v>5721937</v>
      </c>
      <c r="AR5" s="6">
        <f>'q-AreaHarv'!AR5+'q-PermP'!AR5*1000</f>
        <v>5866968</v>
      </c>
      <c r="AS5" s="6">
        <f>'q-AreaHarv'!AS5+'q-PermP'!AS5*1000</f>
        <v>5355263</v>
      </c>
      <c r="AT5" s="6">
        <f>'q-AreaHarv'!AT5+'q-PermP'!AT5*1000</f>
        <v>5535656</v>
      </c>
      <c r="AU5" s="6">
        <f>'q-AreaHarv'!AU5+'q-PermP'!AU5*1000</f>
        <v>5660266</v>
      </c>
      <c r="AV5" s="6">
        <f>'q-AreaHarv'!AV5+'q-PermP'!AV5*1000</f>
        <v>5967296</v>
      </c>
      <c r="AW5" s="6">
        <f>'q-AreaHarv'!AW5+'q-PermP'!AW5*1000</f>
        <v>6275650</v>
      </c>
      <c r="AX5" s="6">
        <f>'q-AreaHarv'!AX5+'q-PermP'!AX5*1000</f>
        <v>6465590</v>
      </c>
      <c r="AY5" s="6">
        <f>'q-AreaHarv'!AY5+'q-PermP'!AY5*1000</f>
        <v>6515555</v>
      </c>
      <c r="AZ5" s="6">
        <f>'q-AreaHarv'!AZ5+'q-PermP'!AZ5*1000</f>
        <v>6617151</v>
      </c>
      <c r="BA5" s="6">
        <f>'q-AreaHarv'!BA5+'q-PermP'!BA5*1000</f>
        <v>6511965</v>
      </c>
      <c r="BB5" s="6">
        <f>'q-AreaHarv'!BB5+'q-PermP'!BB5*1000</f>
        <v>6621532</v>
      </c>
      <c r="BC5" s="6">
        <f>'q-AreaHarv'!BC5+'q-PermP'!BC5*1000</f>
        <v>6812558</v>
      </c>
    </row>
    <row r="6" spans="1:55" x14ac:dyDescent="0.2">
      <c r="A6">
        <f>VLOOKUP(C6,SelectCntr!$A$2:$C$52,3,0)</f>
        <v>1</v>
      </c>
      <c r="B6" s="6" t="str">
        <f>'q-AreaHarv'!B6</f>
        <v>Cape Verde</v>
      </c>
      <c r="C6" s="6">
        <f>'q-AreaHarv'!C6</f>
        <v>35</v>
      </c>
      <c r="D6" s="6" t="str">
        <f>'q-AreaHarv'!D6</f>
        <v>Cape Verde</v>
      </c>
      <c r="E6" s="16" t="s">
        <v>132</v>
      </c>
      <c r="F6" s="6" t="s">
        <v>133</v>
      </c>
      <c r="G6" s="6">
        <f>'q-AreaHarv'!G6+'q-PermP'!G6*1000</f>
        <v>73375</v>
      </c>
      <c r="H6" s="6">
        <f>'q-AreaHarv'!H6+'q-PermP'!H6*1000</f>
        <v>73685</v>
      </c>
      <c r="I6" s="6">
        <f>'q-AreaHarv'!I6+'q-PermP'!I6*1000</f>
        <v>74140</v>
      </c>
      <c r="J6" s="6">
        <f>'q-AreaHarv'!J6+'q-PermP'!J6*1000</f>
        <v>73025</v>
      </c>
      <c r="K6" s="6">
        <f>'q-AreaHarv'!K6+'q-PermP'!K6*1000</f>
        <v>87985</v>
      </c>
      <c r="L6" s="6">
        <f>'q-AreaHarv'!L6+'q-PermP'!L6*1000</f>
        <v>91435</v>
      </c>
      <c r="M6" s="6">
        <f>'q-AreaHarv'!M6+'q-PermP'!M6*1000</f>
        <v>94588</v>
      </c>
      <c r="N6" s="6">
        <f>'q-AreaHarv'!N6+'q-PermP'!N6*1000</f>
        <v>61815</v>
      </c>
      <c r="O6" s="6">
        <f>'q-AreaHarv'!O6+'q-PermP'!O6*1000</f>
        <v>54896</v>
      </c>
      <c r="P6" s="6">
        <f>'q-AreaHarv'!P6+'q-PermP'!P6*1000</f>
        <v>38672</v>
      </c>
      <c r="Q6" s="6">
        <f>'q-AreaHarv'!Q6+'q-PermP'!Q6*1000</f>
        <v>37212</v>
      </c>
      <c r="R6" s="6">
        <f>'q-AreaHarv'!R6+'q-PermP'!R6*1000</f>
        <v>36554</v>
      </c>
      <c r="S6" s="6">
        <f>'q-AreaHarv'!S6+'q-PermP'!S6*1000</f>
        <v>35328</v>
      </c>
      <c r="T6" s="6">
        <f>'q-AreaHarv'!T6+'q-PermP'!T6*1000</f>
        <v>40440</v>
      </c>
      <c r="U6" s="6">
        <f>'q-AreaHarv'!U6+'q-PermP'!U6*1000</f>
        <v>42940</v>
      </c>
      <c r="V6" s="6">
        <f>'q-AreaHarv'!V6+'q-PermP'!V6*1000</f>
        <v>47632</v>
      </c>
      <c r="W6" s="6">
        <f>'q-AreaHarv'!W6+'q-PermP'!W6*1000</f>
        <v>37280</v>
      </c>
      <c r="X6" s="6">
        <f>'q-AreaHarv'!X6+'q-PermP'!X6*1000</f>
        <v>41055</v>
      </c>
      <c r="Y6" s="6">
        <f>'q-AreaHarv'!Y6+'q-PermP'!Y6*1000</f>
        <v>58090</v>
      </c>
      <c r="Z6" s="6">
        <f>'q-AreaHarv'!Z6+'q-PermP'!Z6*1000</f>
        <v>69895</v>
      </c>
      <c r="AA6" s="6">
        <f>'q-AreaHarv'!AA6+'q-PermP'!AA6*1000</f>
        <v>43835</v>
      </c>
      <c r="AB6" s="6">
        <f>'q-AreaHarv'!AB6+'q-PermP'!AB6*1000</f>
        <v>53394</v>
      </c>
      <c r="AC6" s="6">
        <f>'q-AreaHarv'!AC6+'q-PermP'!AC6*1000</f>
        <v>48492</v>
      </c>
      <c r="AD6" s="6">
        <f>'q-AreaHarv'!AD6+'q-PermP'!AD6*1000</f>
        <v>56000</v>
      </c>
      <c r="AE6" s="6">
        <f>'q-AreaHarv'!AE6+'q-PermP'!AE6*1000</f>
        <v>45598</v>
      </c>
      <c r="AF6" s="6">
        <f>'q-AreaHarv'!AF6+'q-PermP'!AF6*1000</f>
        <v>75280</v>
      </c>
      <c r="AG6" s="6">
        <f>'q-AreaHarv'!AG6+'q-PermP'!AG6*1000</f>
        <v>116930</v>
      </c>
      <c r="AH6" s="6">
        <f>'q-AreaHarv'!AH6+'q-PermP'!AH6*1000</f>
        <v>109155</v>
      </c>
      <c r="AI6" s="6">
        <f>'q-AreaHarv'!AI6+'q-PermP'!AI6*1000</f>
        <v>115598</v>
      </c>
      <c r="AJ6" s="6">
        <f>'q-AreaHarv'!AJ6+'q-PermP'!AJ6*1000</f>
        <v>111799</v>
      </c>
      <c r="AK6" s="6">
        <f>'q-AreaHarv'!AK6+'q-PermP'!AK6*1000</f>
        <v>109193</v>
      </c>
      <c r="AL6" s="6">
        <f>'q-AreaHarv'!AL6+'q-PermP'!AL6*1000</f>
        <v>104631</v>
      </c>
      <c r="AM6" s="6">
        <f>'q-AreaHarv'!AM6+'q-PermP'!AM6*1000</f>
        <v>102360</v>
      </c>
      <c r="AN6" s="6">
        <f>'q-AreaHarv'!AN6+'q-PermP'!AN6*1000</f>
        <v>103162</v>
      </c>
      <c r="AO6" s="6">
        <f>'q-AreaHarv'!AO6+'q-PermP'!AO6*1000</f>
        <v>98993</v>
      </c>
      <c r="AP6" s="6">
        <f>'q-AreaHarv'!AP6+'q-PermP'!AP6*1000</f>
        <v>100214</v>
      </c>
      <c r="AQ6" s="6">
        <f>'q-AreaHarv'!AQ6+'q-PermP'!AQ6*1000</f>
        <v>99745</v>
      </c>
      <c r="AR6" s="6">
        <f>'q-AreaHarv'!AR6+'q-PermP'!AR6*1000</f>
        <v>95738</v>
      </c>
      <c r="AS6" s="6">
        <f>'q-AreaHarv'!AS6+'q-PermP'!AS6*1000</f>
        <v>91513</v>
      </c>
      <c r="AT6" s="6">
        <f>'q-AreaHarv'!AT6+'q-PermP'!AT6*1000</f>
        <v>92791</v>
      </c>
      <c r="AU6" s="6">
        <f>'q-AreaHarv'!AU6+'q-PermP'!AU6*1000</f>
        <v>102276</v>
      </c>
      <c r="AV6" s="6">
        <f>'q-AreaHarv'!AV6+'q-PermP'!AV6*1000</f>
        <v>108944</v>
      </c>
      <c r="AW6" s="6">
        <f>'q-AreaHarv'!AW6+'q-PermP'!AW6*1000</f>
        <v>108291</v>
      </c>
      <c r="AX6" s="6">
        <f>'q-AreaHarv'!AX6+'q-PermP'!AX6*1000</f>
        <v>96792</v>
      </c>
      <c r="AY6" s="6">
        <f>'q-AreaHarv'!AY6+'q-PermP'!AY6*1000</f>
        <v>82969</v>
      </c>
      <c r="AZ6" s="6">
        <f>'q-AreaHarv'!AZ6+'q-PermP'!AZ6*1000</f>
        <v>93413</v>
      </c>
      <c r="BA6" s="6">
        <f>'q-AreaHarv'!BA6+'q-PermP'!BA6*1000</f>
        <v>87086</v>
      </c>
      <c r="BB6" s="6">
        <f>'q-AreaHarv'!BB6+'q-PermP'!BB6*1000</f>
        <v>92749</v>
      </c>
      <c r="BC6" s="6">
        <f>'q-AreaHarv'!BC6+'q-PermP'!BC6*1000</f>
        <v>80861</v>
      </c>
    </row>
    <row r="7" spans="1:55" x14ac:dyDescent="0.2">
      <c r="A7">
        <f>VLOOKUP(C7,SelectCntr!$A$2:$C$52,3,0)</f>
        <v>1</v>
      </c>
      <c r="B7" s="6" t="str">
        <f>'q-AreaHarv'!B7</f>
        <v>Cent Afr Rep</v>
      </c>
      <c r="C7" s="6">
        <f>'q-AreaHarv'!C7</f>
        <v>37</v>
      </c>
      <c r="D7" s="6" t="str">
        <f>'q-AreaHarv'!D7</f>
        <v>Cent Afr Rep</v>
      </c>
      <c r="E7" s="16" t="s">
        <v>132</v>
      </c>
      <c r="F7" s="6" t="s">
        <v>133</v>
      </c>
      <c r="G7" s="6">
        <f>'q-AreaHarv'!G7+'q-PermP'!G7*1000</f>
        <v>3727090</v>
      </c>
      <c r="H7" s="6">
        <f>'q-AreaHarv'!H7+'q-PermP'!H7*1000</f>
        <v>3718950</v>
      </c>
      <c r="I7" s="6">
        <f>'q-AreaHarv'!I7+'q-PermP'!I7*1000</f>
        <v>3709050</v>
      </c>
      <c r="J7" s="6">
        <f>'q-AreaHarv'!J7+'q-PermP'!J7*1000</f>
        <v>3673880</v>
      </c>
      <c r="K7" s="6">
        <f>'q-AreaHarv'!K7+'q-PermP'!K7*1000</f>
        <v>3642550</v>
      </c>
      <c r="L7" s="6">
        <f>'q-AreaHarv'!L7+'q-PermP'!L7*1000</f>
        <v>3694280</v>
      </c>
      <c r="M7" s="6">
        <f>'q-AreaHarv'!M7+'q-PermP'!M7*1000</f>
        <v>3746453</v>
      </c>
      <c r="N7" s="6">
        <f>'q-AreaHarv'!N7+'q-PermP'!N7*1000</f>
        <v>3765578</v>
      </c>
      <c r="O7" s="6">
        <f>'q-AreaHarv'!O7+'q-PermP'!O7*1000</f>
        <v>3782886</v>
      </c>
      <c r="P7" s="6">
        <f>'q-AreaHarv'!P7+'q-PermP'!P7*1000</f>
        <v>3802838</v>
      </c>
      <c r="Q7" s="6">
        <f>'q-AreaHarv'!Q7+'q-PermP'!Q7*1000</f>
        <v>3825051</v>
      </c>
      <c r="R7" s="6">
        <f>'q-AreaHarv'!R7+'q-PermP'!R7*1000</f>
        <v>3853640</v>
      </c>
      <c r="S7" s="6">
        <f>'q-AreaHarv'!S7+'q-PermP'!S7*1000</f>
        <v>3881383</v>
      </c>
      <c r="T7" s="6">
        <f>'q-AreaHarv'!T7+'q-PermP'!T7*1000</f>
        <v>3966913</v>
      </c>
      <c r="U7" s="6">
        <f>'q-AreaHarv'!U7+'q-PermP'!U7*1000</f>
        <v>3899875</v>
      </c>
      <c r="V7" s="6">
        <f>'q-AreaHarv'!V7+'q-PermP'!V7*1000</f>
        <v>3910414</v>
      </c>
      <c r="W7" s="6">
        <f>'q-AreaHarv'!W7+'q-PermP'!W7*1000</f>
        <v>3907605</v>
      </c>
      <c r="X7" s="6">
        <f>'q-AreaHarv'!X7+'q-PermP'!X7*1000</f>
        <v>3855417</v>
      </c>
      <c r="Y7" s="6">
        <f>'q-AreaHarv'!Y7+'q-PermP'!Y7*1000</f>
        <v>3893245</v>
      </c>
      <c r="Z7" s="6">
        <f>'q-AreaHarv'!Z7+'q-PermP'!Z7*1000</f>
        <v>3887796</v>
      </c>
      <c r="AA7" s="6">
        <f>'q-AreaHarv'!AA7+'q-PermP'!AA7*1000</f>
        <v>3865866</v>
      </c>
      <c r="AB7" s="6">
        <f>'q-AreaHarv'!AB7+'q-PermP'!AB7*1000</f>
        <v>3845830</v>
      </c>
      <c r="AC7" s="6">
        <f>'q-AreaHarv'!AC7+'q-PermP'!AC7*1000</f>
        <v>3735272</v>
      </c>
      <c r="AD7" s="6">
        <f>'q-AreaHarv'!AD7+'q-PermP'!AD7*1000</f>
        <v>3657177</v>
      </c>
      <c r="AE7" s="6">
        <f>'q-AreaHarv'!AE7+'q-PermP'!AE7*1000</f>
        <v>3589810</v>
      </c>
      <c r="AF7" s="6">
        <f>'q-AreaHarv'!AF7+'q-PermP'!AF7*1000</f>
        <v>3687367</v>
      </c>
      <c r="AG7" s="6">
        <f>'q-AreaHarv'!AG7+'q-PermP'!AG7*1000</f>
        <v>3639576</v>
      </c>
      <c r="AH7" s="6">
        <f>'q-AreaHarv'!AH7+'q-PermP'!AH7*1000</f>
        <v>3656477</v>
      </c>
      <c r="AI7" s="6">
        <f>'q-AreaHarv'!AI7+'q-PermP'!AI7*1000</f>
        <v>3612989</v>
      </c>
      <c r="AJ7" s="6">
        <f>'q-AreaHarv'!AJ7+'q-PermP'!AJ7*1000</f>
        <v>3650112</v>
      </c>
      <c r="AK7" s="6">
        <f>'q-AreaHarv'!AK7+'q-PermP'!AK7*1000</f>
        <v>3611011</v>
      </c>
      <c r="AL7" s="6">
        <f>'q-AreaHarv'!AL7+'q-PermP'!AL7*1000</f>
        <v>3600136</v>
      </c>
      <c r="AM7" s="6">
        <f>'q-AreaHarv'!AM7+'q-PermP'!AM7*1000</f>
        <v>3596087</v>
      </c>
      <c r="AN7" s="6">
        <f>'q-AreaHarv'!AN7+'q-PermP'!AN7*1000</f>
        <v>3661582</v>
      </c>
      <c r="AO7" s="6">
        <f>'q-AreaHarv'!AO7+'q-PermP'!AO7*1000</f>
        <v>3669879</v>
      </c>
      <c r="AP7" s="6">
        <f>'q-AreaHarv'!AP7+'q-PermP'!AP7*1000</f>
        <v>3756228</v>
      </c>
      <c r="AQ7" s="6">
        <f>'q-AreaHarv'!AQ7+'q-PermP'!AQ7*1000</f>
        <v>3875989</v>
      </c>
      <c r="AR7" s="6">
        <f>'q-AreaHarv'!AR7+'q-PermP'!AR7*1000</f>
        <v>3940094</v>
      </c>
      <c r="AS7" s="6">
        <f>'q-AreaHarv'!AS7+'q-PermP'!AS7*1000</f>
        <v>3938624</v>
      </c>
      <c r="AT7" s="6">
        <f>'q-AreaHarv'!AT7+'q-PermP'!AT7*1000</f>
        <v>3933584</v>
      </c>
      <c r="AU7" s="6">
        <f>'q-AreaHarv'!AU7+'q-PermP'!AU7*1000</f>
        <v>3975059</v>
      </c>
      <c r="AV7" s="6">
        <f>'q-AreaHarv'!AV7+'q-PermP'!AV7*1000</f>
        <v>3954767</v>
      </c>
      <c r="AW7" s="6">
        <f>'q-AreaHarv'!AW7+'q-PermP'!AW7*1000</f>
        <v>4016010</v>
      </c>
      <c r="AX7" s="6">
        <f>'q-AreaHarv'!AX7+'q-PermP'!AX7*1000</f>
        <v>4058569</v>
      </c>
      <c r="AY7" s="6">
        <f>'q-AreaHarv'!AY7+'q-PermP'!AY7*1000</f>
        <v>4082522</v>
      </c>
      <c r="AZ7" s="6">
        <f>'q-AreaHarv'!AZ7+'q-PermP'!AZ7*1000</f>
        <v>4120455</v>
      </c>
      <c r="BA7" s="6">
        <f>'q-AreaHarv'!BA7+'q-PermP'!BA7*1000</f>
        <v>4157993</v>
      </c>
      <c r="BB7" s="6">
        <f>'q-AreaHarv'!BB7+'q-PermP'!BB7*1000</f>
        <v>4171580</v>
      </c>
      <c r="BC7" s="6">
        <f>'q-AreaHarv'!BC7+'q-PermP'!BC7*1000</f>
        <v>4236176</v>
      </c>
    </row>
    <row r="8" spans="1:55" x14ac:dyDescent="0.2">
      <c r="A8">
        <f>VLOOKUP(C8,SelectCntr!$A$2:$C$52,3,0)</f>
        <v>1</v>
      </c>
      <c r="B8" s="6" t="str">
        <f>'q-AreaHarv'!B8</f>
        <v>Chad</v>
      </c>
      <c r="C8" s="6">
        <f>'q-AreaHarv'!C8</f>
        <v>39</v>
      </c>
      <c r="D8" s="6" t="str">
        <f>'q-AreaHarv'!D8</f>
        <v>Chad</v>
      </c>
      <c r="E8" s="16" t="s">
        <v>132</v>
      </c>
      <c r="F8" s="6" t="s">
        <v>133</v>
      </c>
      <c r="G8" s="6">
        <f>'q-AreaHarv'!G8+'q-PermP'!G8*1000</f>
        <v>46961170</v>
      </c>
      <c r="H8" s="6">
        <f>'q-AreaHarv'!H8+'q-PermP'!H8*1000</f>
        <v>47001970</v>
      </c>
      <c r="I8" s="6">
        <f>'q-AreaHarv'!I8+'q-PermP'!I8*1000</f>
        <v>46914920</v>
      </c>
      <c r="J8" s="6">
        <f>'q-AreaHarv'!J8+'q-PermP'!J8*1000</f>
        <v>46908724</v>
      </c>
      <c r="K8" s="6">
        <f>'q-AreaHarv'!K8+'q-PermP'!K8*1000</f>
        <v>46928342</v>
      </c>
      <c r="L8" s="6">
        <f>'q-AreaHarv'!L8+'q-PermP'!L8*1000</f>
        <v>46719031</v>
      </c>
      <c r="M8" s="6">
        <f>'q-AreaHarv'!M8+'q-PermP'!M8*1000</f>
        <v>46742488</v>
      </c>
      <c r="N8" s="6">
        <f>'q-AreaHarv'!N8+'q-PermP'!N8*1000</f>
        <v>46782415</v>
      </c>
      <c r="O8" s="6">
        <f>'q-AreaHarv'!O8+'q-PermP'!O8*1000</f>
        <v>46704836</v>
      </c>
      <c r="P8" s="6">
        <f>'q-AreaHarv'!P8+'q-PermP'!P8*1000</f>
        <v>46653837</v>
      </c>
      <c r="Q8" s="6">
        <f>'q-AreaHarv'!Q8+'q-PermP'!Q8*1000</f>
        <v>46737534</v>
      </c>
      <c r="R8" s="6">
        <f>'q-AreaHarv'!R8+'q-PermP'!R8*1000</f>
        <v>46670333</v>
      </c>
      <c r="S8" s="6">
        <f>'q-AreaHarv'!S8+'q-PermP'!S8*1000</f>
        <v>46578173</v>
      </c>
      <c r="T8" s="6">
        <f>'q-AreaHarv'!T8+'q-PermP'!T8*1000</f>
        <v>46596793</v>
      </c>
      <c r="U8" s="6">
        <f>'q-AreaHarv'!U8+'q-PermP'!U8*1000</f>
        <v>46766753</v>
      </c>
      <c r="V8" s="6">
        <f>'q-AreaHarv'!V8+'q-PermP'!V8*1000</f>
        <v>46889953</v>
      </c>
      <c r="W8" s="6">
        <f>'q-AreaHarv'!W8+'q-PermP'!W8*1000</f>
        <v>46884418</v>
      </c>
      <c r="X8" s="6">
        <f>'q-AreaHarv'!X8+'q-PermP'!X8*1000</f>
        <v>46927887</v>
      </c>
      <c r="Y8" s="6">
        <f>'q-AreaHarv'!Y8+'q-PermP'!Y8*1000</f>
        <v>46724963</v>
      </c>
      <c r="Z8" s="6">
        <f>'q-AreaHarv'!Z8+'q-PermP'!Z8*1000</f>
        <v>46656175</v>
      </c>
      <c r="AA8" s="6">
        <f>'q-AreaHarv'!AA8+'q-PermP'!AA8*1000</f>
        <v>46129571</v>
      </c>
      <c r="AB8" s="6">
        <f>'q-AreaHarv'!AB8+'q-PermP'!AB8*1000</f>
        <v>46094543</v>
      </c>
      <c r="AC8" s="6">
        <f>'q-AreaHarv'!AC8+'q-PermP'!AC8*1000</f>
        <v>46432422</v>
      </c>
      <c r="AD8" s="6">
        <f>'q-AreaHarv'!AD8+'q-PermP'!AD8*1000</f>
        <v>46251731</v>
      </c>
      <c r="AE8" s="6">
        <f>'q-AreaHarv'!AE8+'q-PermP'!AE8*1000</f>
        <v>46727415</v>
      </c>
      <c r="AF8" s="6">
        <f>'q-AreaHarv'!AF8+'q-PermP'!AF8*1000</f>
        <v>46643481</v>
      </c>
      <c r="AG8" s="6">
        <f>'q-AreaHarv'!AG8+'q-PermP'!AG8*1000</f>
        <v>46570126</v>
      </c>
      <c r="AH8" s="6">
        <f>'q-AreaHarv'!AH8+'q-PermP'!AH8*1000</f>
        <v>46696648</v>
      </c>
      <c r="AI8" s="6">
        <f>'q-AreaHarv'!AI8+'q-PermP'!AI8*1000</f>
        <v>46709437</v>
      </c>
      <c r="AJ8" s="6">
        <f>'q-AreaHarv'!AJ8+'q-PermP'!AJ8*1000</f>
        <v>46747440</v>
      </c>
      <c r="AK8" s="6">
        <f>'q-AreaHarv'!AK8+'q-PermP'!AK8*1000</f>
        <v>47109875</v>
      </c>
      <c r="AL8" s="6">
        <f>'q-AreaHarv'!AL8+'q-PermP'!AL8*1000</f>
        <v>47103640</v>
      </c>
      <c r="AM8" s="6">
        <f>'q-AreaHarv'!AM8+'q-PermP'!AM8*1000</f>
        <v>46928315</v>
      </c>
      <c r="AN8" s="6">
        <f>'q-AreaHarv'!AN8+'q-PermP'!AN8*1000</f>
        <v>47352327</v>
      </c>
      <c r="AO8" s="6">
        <f>'q-AreaHarv'!AO8+'q-PermP'!AO8*1000</f>
        <v>47382099</v>
      </c>
      <c r="AP8" s="6">
        <f>'q-AreaHarv'!AP8+'q-PermP'!AP8*1000</f>
        <v>47372167</v>
      </c>
      <c r="AQ8" s="6">
        <f>'q-AreaHarv'!AQ8+'q-PermP'!AQ8*1000</f>
        <v>47850329</v>
      </c>
      <c r="AR8" s="6">
        <f>'q-AreaHarv'!AR8+'q-PermP'!AR8*1000</f>
        <v>48071488</v>
      </c>
      <c r="AS8" s="6">
        <f>'q-AreaHarv'!AS8+'q-PermP'!AS8*1000</f>
        <v>47931404</v>
      </c>
      <c r="AT8" s="6">
        <f>'q-AreaHarv'!AT8+'q-PermP'!AT8*1000</f>
        <v>47930949</v>
      </c>
      <c r="AU8" s="6">
        <f>'q-AreaHarv'!AU8+'q-PermP'!AU8*1000</f>
        <v>48389599</v>
      </c>
      <c r="AV8" s="6">
        <f>'q-AreaHarv'!AV8+'q-PermP'!AV8*1000</f>
        <v>48073426</v>
      </c>
      <c r="AW8" s="6">
        <f>'q-AreaHarv'!AW8+'q-PermP'!AW8*1000</f>
        <v>48298846</v>
      </c>
      <c r="AX8" s="6">
        <f>'q-AreaHarv'!AX8+'q-PermP'!AX8*1000</f>
        <v>48140435</v>
      </c>
      <c r="AY8" s="6">
        <f>'q-AreaHarv'!AY8+'q-PermP'!AY8*1000</f>
        <v>48774812</v>
      </c>
      <c r="AZ8" s="6">
        <f>'q-AreaHarv'!AZ8+'q-PermP'!AZ8*1000</f>
        <v>48742504</v>
      </c>
      <c r="BA8" s="6">
        <f>'q-AreaHarv'!BA8+'q-PermP'!BA8*1000</f>
        <v>48567849</v>
      </c>
      <c r="BB8" s="6">
        <f>'q-AreaHarv'!BB8+'q-PermP'!BB8*1000</f>
        <v>48677101</v>
      </c>
      <c r="BC8" s="6">
        <f>'q-AreaHarv'!BC8+'q-PermP'!BC8*1000</f>
        <v>48627171</v>
      </c>
    </row>
    <row r="9" spans="1:55" x14ac:dyDescent="0.2">
      <c r="A9">
        <f>VLOOKUP(C9,SelectCntr!$A$2:$C$52,3,0)</f>
        <v>2</v>
      </c>
      <c r="B9" s="6" t="str">
        <f>'q-AreaHarv'!B9</f>
        <v>Comoros</v>
      </c>
      <c r="C9" s="6">
        <f>'q-AreaHarv'!C9</f>
        <v>45</v>
      </c>
      <c r="D9" s="6" t="str">
        <f>'q-AreaHarv'!D9</f>
        <v>Comoros</v>
      </c>
      <c r="E9" s="16" t="s">
        <v>132</v>
      </c>
      <c r="F9" s="6" t="s">
        <v>133</v>
      </c>
      <c r="G9" s="6">
        <f>'q-AreaHarv'!G9+'q-PermP'!G9*1000</f>
        <v>51890</v>
      </c>
      <c r="H9" s="6">
        <f>'q-AreaHarv'!H9+'q-PermP'!H9*1000</f>
        <v>52375</v>
      </c>
      <c r="I9" s="6">
        <f>'q-AreaHarv'!I9+'q-PermP'!I9*1000</f>
        <v>53750</v>
      </c>
      <c r="J9" s="6">
        <f>'q-AreaHarv'!J9+'q-PermP'!J9*1000</f>
        <v>54006</v>
      </c>
      <c r="K9" s="6">
        <f>'q-AreaHarv'!K9+'q-PermP'!K9*1000</f>
        <v>56170</v>
      </c>
      <c r="L9" s="6">
        <f>'q-AreaHarv'!L9+'q-PermP'!L9*1000</f>
        <v>57650</v>
      </c>
      <c r="M9" s="6">
        <f>'q-AreaHarv'!M9+'q-PermP'!M9*1000</f>
        <v>56656</v>
      </c>
      <c r="N9" s="6">
        <f>'q-AreaHarv'!N9+'q-PermP'!N9*1000</f>
        <v>54800</v>
      </c>
      <c r="O9" s="6">
        <f>'q-AreaHarv'!O9+'q-PermP'!O9*1000</f>
        <v>55202</v>
      </c>
      <c r="P9" s="6">
        <f>'q-AreaHarv'!P9+'q-PermP'!P9*1000</f>
        <v>55400</v>
      </c>
      <c r="Q9" s="6">
        <f>'q-AreaHarv'!Q9+'q-PermP'!Q9*1000</f>
        <v>55500</v>
      </c>
      <c r="R9" s="6">
        <f>'q-AreaHarv'!R9+'q-PermP'!R9*1000</f>
        <v>54925</v>
      </c>
      <c r="S9" s="6">
        <f>'q-AreaHarv'!S9+'q-PermP'!S9*1000</f>
        <v>55370</v>
      </c>
      <c r="T9" s="6">
        <f>'q-AreaHarv'!T9+'q-PermP'!T9*1000</f>
        <v>56570</v>
      </c>
      <c r="U9" s="6">
        <f>'q-AreaHarv'!U9+'q-PermP'!U9*1000</f>
        <v>56260</v>
      </c>
      <c r="V9" s="6">
        <f>'q-AreaHarv'!V9+'q-PermP'!V9*1000</f>
        <v>55450</v>
      </c>
      <c r="W9" s="6">
        <f>'q-AreaHarv'!W9+'q-PermP'!W9*1000</f>
        <v>57095</v>
      </c>
      <c r="X9" s="6">
        <f>'q-AreaHarv'!X9+'q-PermP'!X9*1000</f>
        <v>59945</v>
      </c>
      <c r="Y9" s="6">
        <f>'q-AreaHarv'!Y9+'q-PermP'!Y9*1000</f>
        <v>62695</v>
      </c>
      <c r="Z9" s="6">
        <f>'q-AreaHarv'!Z9+'q-PermP'!Z9*1000</f>
        <v>63372</v>
      </c>
      <c r="AA9" s="6">
        <f>'q-AreaHarv'!AA9+'q-PermP'!AA9*1000</f>
        <v>63995</v>
      </c>
      <c r="AB9" s="6">
        <f>'q-AreaHarv'!AB9+'q-PermP'!AB9*1000</f>
        <v>66428</v>
      </c>
      <c r="AC9" s="6">
        <f>'q-AreaHarv'!AC9+'q-PermP'!AC9*1000</f>
        <v>66335</v>
      </c>
      <c r="AD9" s="6">
        <f>'q-AreaHarv'!AD9+'q-PermP'!AD9*1000</f>
        <v>65990</v>
      </c>
      <c r="AE9" s="6">
        <f>'q-AreaHarv'!AE9+'q-PermP'!AE9*1000</f>
        <v>75065</v>
      </c>
      <c r="AF9" s="6">
        <f>'q-AreaHarv'!AF9+'q-PermP'!AF9*1000</f>
        <v>77128</v>
      </c>
      <c r="AG9" s="6">
        <f>'q-AreaHarv'!AG9+'q-PermP'!AG9*1000</f>
        <v>81446</v>
      </c>
      <c r="AH9" s="6">
        <f>'q-AreaHarv'!AH9+'q-PermP'!AH9*1000</f>
        <v>82647</v>
      </c>
      <c r="AI9" s="6">
        <f>'q-AreaHarv'!AI9+'q-PermP'!AI9*1000</f>
        <v>83945</v>
      </c>
      <c r="AJ9" s="6">
        <f>'q-AreaHarv'!AJ9+'q-PermP'!AJ9*1000</f>
        <v>87150</v>
      </c>
      <c r="AK9" s="6">
        <f>'q-AreaHarv'!AK9+'q-PermP'!AK9*1000</f>
        <v>87345</v>
      </c>
      <c r="AL9" s="6">
        <f>'q-AreaHarv'!AL9+'q-PermP'!AL9*1000</f>
        <v>88818</v>
      </c>
      <c r="AM9" s="6">
        <f>'q-AreaHarv'!AM9+'q-PermP'!AM9*1000</f>
        <v>89951</v>
      </c>
      <c r="AN9" s="6">
        <f>'q-AreaHarv'!AN9+'q-PermP'!AN9*1000</f>
        <v>94516</v>
      </c>
      <c r="AO9" s="6">
        <f>'q-AreaHarv'!AO9+'q-PermP'!AO9*1000</f>
        <v>96848</v>
      </c>
      <c r="AP9" s="6">
        <f>'q-AreaHarv'!AP9+'q-PermP'!AP9*1000</f>
        <v>102518</v>
      </c>
      <c r="AQ9" s="6">
        <f>'q-AreaHarv'!AQ9+'q-PermP'!AQ9*1000</f>
        <v>105659</v>
      </c>
      <c r="AR9" s="6">
        <f>'q-AreaHarv'!AR9+'q-PermP'!AR9*1000</f>
        <v>111613</v>
      </c>
      <c r="AS9" s="6">
        <f>'q-AreaHarv'!AS9+'q-PermP'!AS9*1000</f>
        <v>112593</v>
      </c>
      <c r="AT9" s="6">
        <f>'q-AreaHarv'!AT9+'q-PermP'!AT9*1000</f>
        <v>118750</v>
      </c>
      <c r="AU9" s="6">
        <f>'q-AreaHarv'!AU9+'q-PermP'!AU9*1000</f>
        <v>124938</v>
      </c>
      <c r="AV9" s="6">
        <f>'q-AreaHarv'!AV9+'q-PermP'!AV9*1000</f>
        <v>124004</v>
      </c>
      <c r="AW9" s="6">
        <f>'q-AreaHarv'!AW9+'q-PermP'!AW9*1000</f>
        <v>121850</v>
      </c>
      <c r="AX9" s="6">
        <f>'q-AreaHarv'!AX9+'q-PermP'!AX9*1000</f>
        <v>124145</v>
      </c>
      <c r="AY9" s="6">
        <f>'q-AreaHarv'!AY9+'q-PermP'!AY9*1000</f>
        <v>116112</v>
      </c>
      <c r="AZ9" s="6">
        <f>'q-AreaHarv'!AZ9+'q-PermP'!AZ9*1000</f>
        <v>121229</v>
      </c>
      <c r="BA9" s="6">
        <f>'q-AreaHarv'!BA9+'q-PermP'!BA9*1000</f>
        <v>118996</v>
      </c>
      <c r="BB9" s="6">
        <f>'q-AreaHarv'!BB9+'q-PermP'!BB9*1000</f>
        <v>131135</v>
      </c>
      <c r="BC9" s="6">
        <f>'q-AreaHarv'!BC9+'q-PermP'!BC9*1000</f>
        <v>138882</v>
      </c>
    </row>
    <row r="10" spans="1:55" x14ac:dyDescent="0.2">
      <c r="A10">
        <f>VLOOKUP(C10,SelectCntr!$A$2:$C$52,3,0)</f>
        <v>1</v>
      </c>
      <c r="B10" s="6" t="str">
        <f>'q-AreaHarv'!B10</f>
        <v>Congo, Rep</v>
      </c>
      <c r="C10" s="6">
        <f>'q-AreaHarv'!C10</f>
        <v>46</v>
      </c>
      <c r="D10" s="6" t="str">
        <f>'q-AreaHarv'!D10</f>
        <v>Congo, Rep</v>
      </c>
      <c r="E10" s="16" t="s">
        <v>132</v>
      </c>
      <c r="F10" s="6" t="s">
        <v>133</v>
      </c>
      <c r="G10" s="6">
        <f>'q-AreaHarv'!G10+'q-PermP'!G10*1000</f>
        <v>10196200</v>
      </c>
      <c r="H10" s="6">
        <f>'q-AreaHarv'!H10+'q-PermP'!H10*1000</f>
        <v>10202050</v>
      </c>
      <c r="I10" s="6">
        <f>'q-AreaHarv'!I10+'q-PermP'!I10*1000</f>
        <v>10196770</v>
      </c>
      <c r="J10" s="6">
        <f>'q-AreaHarv'!J10+'q-PermP'!J10*1000</f>
        <v>10198730</v>
      </c>
      <c r="K10" s="6">
        <f>'q-AreaHarv'!K10+'q-PermP'!K10*1000</f>
        <v>10198180</v>
      </c>
      <c r="L10" s="6">
        <f>'q-AreaHarv'!L10+'q-PermP'!L10*1000</f>
        <v>10194740</v>
      </c>
      <c r="M10" s="6">
        <f>'q-AreaHarv'!M10+'q-PermP'!M10*1000</f>
        <v>10203440</v>
      </c>
      <c r="N10" s="6">
        <f>'q-AreaHarv'!N10+'q-PermP'!N10*1000</f>
        <v>10208710</v>
      </c>
      <c r="O10" s="6">
        <f>'q-AreaHarv'!O10+'q-PermP'!O10*1000</f>
        <v>10210250</v>
      </c>
      <c r="P10" s="6">
        <f>'q-AreaHarv'!P10+'q-PermP'!P10*1000</f>
        <v>10209966</v>
      </c>
      <c r="Q10" s="6">
        <f>'q-AreaHarv'!Q10+'q-PermP'!Q10*1000</f>
        <v>10220310</v>
      </c>
      <c r="R10" s="6">
        <f>'q-AreaHarv'!R10+'q-PermP'!R10*1000</f>
        <v>10218104</v>
      </c>
      <c r="S10" s="6">
        <f>'q-AreaHarv'!S10+'q-PermP'!S10*1000</f>
        <v>10224559</v>
      </c>
      <c r="T10" s="6">
        <f>'q-AreaHarv'!T10+'q-PermP'!T10*1000</f>
        <v>10231010</v>
      </c>
      <c r="U10" s="6">
        <f>'q-AreaHarv'!U10+'q-PermP'!U10*1000</f>
        <v>10225759</v>
      </c>
      <c r="V10" s="6">
        <f>'q-AreaHarv'!V10+'q-PermP'!V10*1000</f>
        <v>10210054</v>
      </c>
      <c r="W10" s="6">
        <f>'q-AreaHarv'!W10+'q-PermP'!W10*1000</f>
        <v>10231775</v>
      </c>
      <c r="X10" s="6">
        <f>'q-AreaHarv'!X10+'q-PermP'!X10*1000</f>
        <v>10221234</v>
      </c>
      <c r="Y10" s="6">
        <f>'q-AreaHarv'!Y10+'q-PermP'!Y10*1000</f>
        <v>10210180</v>
      </c>
      <c r="Z10" s="6">
        <f>'q-AreaHarv'!Z10+'q-PermP'!Z10*1000</f>
        <v>10191895</v>
      </c>
      <c r="AA10" s="6">
        <f>'q-AreaHarv'!AA10+'q-PermP'!AA10*1000</f>
        <v>10197560</v>
      </c>
      <c r="AB10" s="6">
        <f>'q-AreaHarv'!AB10+'q-PermP'!AB10*1000</f>
        <v>10201510</v>
      </c>
      <c r="AC10" s="6">
        <f>'q-AreaHarv'!AC10+'q-PermP'!AC10*1000</f>
        <v>10205327</v>
      </c>
      <c r="AD10" s="6">
        <f>'q-AreaHarv'!AD10+'q-PermP'!AD10*1000</f>
        <v>10218755</v>
      </c>
      <c r="AE10" s="6">
        <f>'q-AreaHarv'!AE10+'q-PermP'!AE10*1000</f>
        <v>10228824</v>
      </c>
      <c r="AF10" s="6">
        <f>'q-AreaHarv'!AF10+'q-PermP'!AF10*1000</f>
        <v>10227582</v>
      </c>
      <c r="AG10" s="6">
        <f>'q-AreaHarv'!AG10+'q-PermP'!AG10*1000</f>
        <v>10233118</v>
      </c>
      <c r="AH10" s="6">
        <f>'q-AreaHarv'!AH10+'q-PermP'!AH10*1000</f>
        <v>10241600</v>
      </c>
      <c r="AI10" s="6">
        <f>'q-AreaHarv'!AI10+'q-PermP'!AI10*1000</f>
        <v>10244648</v>
      </c>
      <c r="AJ10" s="6">
        <f>'q-AreaHarv'!AJ10+'q-PermP'!AJ10*1000</f>
        <v>10225992</v>
      </c>
      <c r="AK10" s="6">
        <f>'q-AreaHarv'!AK10+'q-PermP'!AK10*1000</f>
        <v>10204834</v>
      </c>
      <c r="AL10" s="6">
        <f>'q-AreaHarv'!AL10+'q-PermP'!AL10*1000</f>
        <v>10207466</v>
      </c>
      <c r="AM10" s="6">
        <f>'q-AreaHarv'!AM10+'q-PermP'!AM10*1000</f>
        <v>10224825</v>
      </c>
      <c r="AN10" s="6">
        <f>'q-AreaHarv'!AN10+'q-PermP'!AN10*1000</f>
        <v>10222682</v>
      </c>
      <c r="AO10" s="6">
        <f>'q-AreaHarv'!AO10+'q-PermP'!AO10*1000</f>
        <v>10204931</v>
      </c>
      <c r="AP10" s="6">
        <f>'q-AreaHarv'!AP10+'q-PermP'!AP10*1000</f>
        <v>10210258</v>
      </c>
      <c r="AQ10" s="6">
        <f>'q-AreaHarv'!AQ10+'q-PermP'!AQ10*1000</f>
        <v>10209098</v>
      </c>
      <c r="AR10" s="6">
        <f>'q-AreaHarv'!AR10+'q-PermP'!AR10*1000</f>
        <v>10204690</v>
      </c>
      <c r="AS10" s="6">
        <f>'q-AreaHarv'!AS10+'q-PermP'!AS10*1000</f>
        <v>10232451</v>
      </c>
      <c r="AT10" s="6">
        <f>'q-AreaHarv'!AT10+'q-PermP'!AT10*1000</f>
        <v>10238242</v>
      </c>
      <c r="AU10" s="6">
        <f>'q-AreaHarv'!AU10+'q-PermP'!AU10*1000</f>
        <v>10251759</v>
      </c>
      <c r="AV10" s="6">
        <f>'q-AreaHarv'!AV10+'q-PermP'!AV10*1000</f>
        <v>10256515</v>
      </c>
      <c r="AW10" s="6">
        <f>'q-AreaHarv'!AW10+'q-PermP'!AW10*1000</f>
        <v>10263746</v>
      </c>
      <c r="AX10" s="6">
        <f>'q-AreaHarv'!AX10+'q-PermP'!AX10*1000</f>
        <v>10278613</v>
      </c>
      <c r="AY10" s="6">
        <f>'q-AreaHarv'!AY10+'q-PermP'!AY10*1000</f>
        <v>10278999</v>
      </c>
      <c r="AZ10" s="6">
        <f>'q-AreaHarv'!AZ10+'q-PermP'!AZ10*1000</f>
        <v>10288752</v>
      </c>
      <c r="BA10" s="6">
        <f>'q-AreaHarv'!BA10+'q-PermP'!BA10*1000</f>
        <v>10278067</v>
      </c>
      <c r="BB10" s="6">
        <f>'q-AreaHarv'!BB10+'q-PermP'!BB10*1000</f>
        <v>10296647</v>
      </c>
      <c r="BC10" s="6">
        <f>'q-AreaHarv'!BC10+'q-PermP'!BC10*1000</f>
        <v>10345254</v>
      </c>
    </row>
    <row r="11" spans="1:55" x14ac:dyDescent="0.2">
      <c r="A11">
        <f>VLOOKUP(C11,SelectCntr!$A$2:$C$52,3,0)</f>
        <v>1</v>
      </c>
      <c r="B11" s="6" t="str">
        <f>'q-AreaHarv'!B11</f>
        <v>Benin</v>
      </c>
      <c r="C11" s="6">
        <f>'q-AreaHarv'!C11</f>
        <v>53</v>
      </c>
      <c r="D11" s="6" t="str">
        <f>'q-AreaHarv'!D11</f>
        <v>Benin</v>
      </c>
      <c r="E11" s="16" t="s">
        <v>132</v>
      </c>
      <c r="F11" s="6" t="s">
        <v>133</v>
      </c>
      <c r="G11" s="6">
        <f>'q-AreaHarv'!G11+'q-PermP'!G11*1000</f>
        <v>1426279</v>
      </c>
      <c r="H11" s="6">
        <f>'q-AreaHarv'!H11+'q-PermP'!H11*1000</f>
        <v>1468182</v>
      </c>
      <c r="I11" s="6">
        <f>'q-AreaHarv'!I11+'q-PermP'!I11*1000</f>
        <v>1433635</v>
      </c>
      <c r="J11" s="6">
        <f>'q-AreaHarv'!J11+'q-PermP'!J11*1000</f>
        <v>1384070</v>
      </c>
      <c r="K11" s="6">
        <f>'q-AreaHarv'!K11+'q-PermP'!K11*1000</f>
        <v>1387530</v>
      </c>
      <c r="L11" s="6">
        <f>'q-AreaHarv'!L11+'q-PermP'!L11*1000</f>
        <v>1350038</v>
      </c>
      <c r="M11" s="6">
        <f>'q-AreaHarv'!M11+'q-PermP'!M11*1000</f>
        <v>1430994</v>
      </c>
      <c r="N11" s="6">
        <f>'q-AreaHarv'!N11+'q-PermP'!N11*1000</f>
        <v>1414269</v>
      </c>
      <c r="O11" s="6">
        <f>'q-AreaHarv'!O11+'q-PermP'!O11*1000</f>
        <v>1421072</v>
      </c>
      <c r="P11" s="6">
        <f>'q-AreaHarv'!P11+'q-PermP'!P11*1000</f>
        <v>1448002</v>
      </c>
      <c r="Q11" s="6">
        <f>'q-AreaHarv'!Q11+'q-PermP'!Q11*1000</f>
        <v>1376828</v>
      </c>
      <c r="R11" s="6">
        <f>'q-AreaHarv'!R11+'q-PermP'!R11*1000</f>
        <v>1392909</v>
      </c>
      <c r="S11" s="6">
        <f>'q-AreaHarv'!S11+'q-PermP'!S11*1000</f>
        <v>1374293</v>
      </c>
      <c r="T11" s="6">
        <f>'q-AreaHarv'!T11+'q-PermP'!T11*1000</f>
        <v>1320231</v>
      </c>
      <c r="U11" s="6">
        <f>'q-AreaHarv'!U11+'q-PermP'!U11*1000</f>
        <v>1220736</v>
      </c>
      <c r="V11" s="6">
        <f>'q-AreaHarv'!V11+'q-PermP'!V11*1000</f>
        <v>1238293</v>
      </c>
      <c r="W11" s="6">
        <f>'q-AreaHarv'!W11+'q-PermP'!W11*1000</f>
        <v>1292566</v>
      </c>
      <c r="X11" s="6">
        <f>'q-AreaHarv'!X11+'q-PermP'!X11*1000</f>
        <v>1501115</v>
      </c>
      <c r="Y11" s="6">
        <f>'q-AreaHarv'!Y11+'q-PermP'!Y11*1000</f>
        <v>1488820</v>
      </c>
      <c r="Z11" s="6">
        <f>'q-AreaHarv'!Z11+'q-PermP'!Z11*1000</f>
        <v>1373485</v>
      </c>
      <c r="AA11" s="6">
        <f>'q-AreaHarv'!AA11+'q-PermP'!AA11*1000</f>
        <v>1457174</v>
      </c>
      <c r="AB11" s="6">
        <f>'q-AreaHarv'!AB11+'q-PermP'!AB11*1000</f>
        <v>1464090</v>
      </c>
      <c r="AC11" s="6">
        <f>'q-AreaHarv'!AC11+'q-PermP'!AC11*1000</f>
        <v>1502516</v>
      </c>
      <c r="AD11" s="6">
        <f>'q-AreaHarv'!AD11+'q-PermP'!AD11*1000</f>
        <v>1581839</v>
      </c>
      <c r="AE11" s="6">
        <f>'q-AreaHarv'!AE11+'q-PermP'!AE11*1000</f>
        <v>1668363</v>
      </c>
      <c r="AF11" s="6">
        <f>'q-AreaHarv'!AF11+'q-PermP'!AF11*1000</f>
        <v>1725826</v>
      </c>
      <c r="AG11" s="6">
        <f>'q-AreaHarv'!AG11+'q-PermP'!AG11*1000</f>
        <v>1622914</v>
      </c>
      <c r="AH11" s="6">
        <f>'q-AreaHarv'!AH11+'q-PermP'!AH11*1000</f>
        <v>1835904</v>
      </c>
      <c r="AI11" s="6">
        <f>'q-AreaHarv'!AI11+'q-PermP'!AI11*1000</f>
        <v>1819953</v>
      </c>
      <c r="AJ11" s="6">
        <f>'q-AreaHarv'!AJ11+'q-PermP'!AJ11*1000</f>
        <v>1905759</v>
      </c>
      <c r="AK11" s="6">
        <f>'q-AreaHarv'!AK11+'q-PermP'!AK11*1000</f>
        <v>2004140</v>
      </c>
      <c r="AL11" s="6">
        <f>'q-AreaHarv'!AL11+'q-PermP'!AL11*1000</f>
        <v>1993166</v>
      </c>
      <c r="AM11" s="6">
        <f>'q-AreaHarv'!AM11+'q-PermP'!AM11*1000</f>
        <v>2055244</v>
      </c>
      <c r="AN11" s="6">
        <f>'q-AreaHarv'!AN11+'q-PermP'!AN11*1000</f>
        <v>2135253</v>
      </c>
      <c r="AO11" s="6">
        <f>'q-AreaHarv'!AO11+'q-PermP'!AO11*1000</f>
        <v>2289128</v>
      </c>
      <c r="AP11" s="6">
        <f>'q-AreaHarv'!AP11+'q-PermP'!AP11*1000</f>
        <v>2480634</v>
      </c>
      <c r="AQ11" s="6">
        <f>'q-AreaHarv'!AQ11+'q-PermP'!AQ11*1000</f>
        <v>2634066</v>
      </c>
      <c r="AR11" s="6">
        <f>'q-AreaHarv'!AR11+'q-PermP'!AR11*1000</f>
        <v>2701653</v>
      </c>
      <c r="AS11" s="6">
        <f>'q-AreaHarv'!AS11+'q-PermP'!AS11*1000</f>
        <v>2760502</v>
      </c>
      <c r="AT11" s="6">
        <f>'q-AreaHarv'!AT11+'q-PermP'!AT11*1000</f>
        <v>2831371</v>
      </c>
      <c r="AU11" s="6">
        <f>'q-AreaHarv'!AU11+'q-PermP'!AU11*1000</f>
        <v>2849690</v>
      </c>
      <c r="AV11" s="6">
        <f>'q-AreaHarv'!AV11+'q-PermP'!AV11*1000</f>
        <v>3119750</v>
      </c>
      <c r="AW11" s="6">
        <f>'q-AreaHarv'!AW11+'q-PermP'!AW11*1000</f>
        <v>2956692</v>
      </c>
      <c r="AX11" s="6">
        <f>'q-AreaHarv'!AX11+'q-PermP'!AX11*1000</f>
        <v>3009428</v>
      </c>
      <c r="AY11" s="6">
        <f>'q-AreaHarv'!AY11+'q-PermP'!AY11*1000</f>
        <v>2994756</v>
      </c>
      <c r="AZ11" s="6">
        <f>'q-AreaHarv'!AZ11+'q-PermP'!AZ11*1000</f>
        <v>2586653</v>
      </c>
      <c r="BA11" s="6">
        <f>'q-AreaHarv'!BA11+'q-PermP'!BA11*1000</f>
        <v>2922632</v>
      </c>
      <c r="BB11" s="6">
        <f>'q-AreaHarv'!BB11+'q-PermP'!BB11*1000</f>
        <v>3113888</v>
      </c>
      <c r="BC11" s="6">
        <f>'q-AreaHarv'!BC11+'q-PermP'!BC11*1000</f>
        <v>2939392</v>
      </c>
    </row>
    <row r="12" spans="1:55" x14ac:dyDescent="0.2">
      <c r="A12">
        <f>VLOOKUP(C12,SelectCntr!$A$2:$C$52,3,0)</f>
        <v>1</v>
      </c>
      <c r="B12" s="6" t="str">
        <f>'q-AreaHarv'!B12</f>
        <v>Eq Guinea</v>
      </c>
      <c r="C12" s="6">
        <f>'q-AreaHarv'!C12</f>
        <v>61</v>
      </c>
      <c r="D12" s="6" t="str">
        <f>'q-AreaHarv'!D12</f>
        <v>Eq Guinea</v>
      </c>
      <c r="E12" s="16" t="s">
        <v>132</v>
      </c>
      <c r="F12" s="6" t="s">
        <v>133</v>
      </c>
      <c r="G12" s="6">
        <f>'q-AreaHarv'!G12+'q-PermP'!G12*1000</f>
        <v>232600</v>
      </c>
      <c r="H12" s="6">
        <f>'q-AreaHarv'!H12+'q-PermP'!H12*1000</f>
        <v>233400</v>
      </c>
      <c r="I12" s="6">
        <f>'q-AreaHarv'!I12+'q-PermP'!I12*1000</f>
        <v>230000</v>
      </c>
      <c r="J12" s="6">
        <f>'q-AreaHarv'!J12+'q-PermP'!J12*1000</f>
        <v>230500</v>
      </c>
      <c r="K12" s="6">
        <f>'q-AreaHarv'!K12+'q-PermP'!K12*1000</f>
        <v>230000</v>
      </c>
      <c r="L12" s="6">
        <f>'q-AreaHarv'!L12+'q-PermP'!L12*1000</f>
        <v>232300</v>
      </c>
      <c r="M12" s="6">
        <f>'q-AreaHarv'!M12+'q-PermP'!M12*1000</f>
        <v>235300</v>
      </c>
      <c r="N12" s="6">
        <f>'q-AreaHarv'!N12+'q-PermP'!N12*1000</f>
        <v>249500</v>
      </c>
      <c r="O12" s="6">
        <f>'q-AreaHarv'!O12+'q-PermP'!O12*1000</f>
        <v>238500</v>
      </c>
      <c r="P12" s="6">
        <f>'q-AreaHarv'!P12+'q-PermP'!P12*1000</f>
        <v>238500</v>
      </c>
      <c r="Q12" s="6">
        <f>'q-AreaHarv'!Q12+'q-PermP'!Q12*1000</f>
        <v>239600</v>
      </c>
      <c r="R12" s="6">
        <f>'q-AreaHarv'!R12+'q-PermP'!R12*1000</f>
        <v>218800</v>
      </c>
      <c r="S12" s="6">
        <f>'q-AreaHarv'!S12+'q-PermP'!S12*1000</f>
        <v>216800</v>
      </c>
      <c r="T12" s="6">
        <f>'q-AreaHarv'!T12+'q-PermP'!T12*1000</f>
        <v>216300</v>
      </c>
      <c r="U12" s="6">
        <f>'q-AreaHarv'!U12+'q-PermP'!U12*1000</f>
        <v>216800</v>
      </c>
      <c r="V12" s="6">
        <f>'q-AreaHarv'!V12+'q-PermP'!V12*1000</f>
        <v>216800</v>
      </c>
      <c r="W12" s="6">
        <f>'q-AreaHarv'!W12+'q-PermP'!W12*1000</f>
        <v>215800</v>
      </c>
      <c r="X12" s="6">
        <f>'q-AreaHarv'!X12+'q-PermP'!X12*1000</f>
        <v>217800</v>
      </c>
      <c r="Y12" s="6">
        <f>'q-AreaHarv'!Y12+'q-PermP'!Y12*1000</f>
        <v>218300</v>
      </c>
      <c r="Z12" s="6">
        <f>'q-AreaHarv'!Z12+'q-PermP'!Z12*1000</f>
        <v>220200</v>
      </c>
      <c r="AA12" s="6">
        <f>'q-AreaHarv'!AA12+'q-PermP'!AA12*1000</f>
        <v>220300</v>
      </c>
      <c r="AB12" s="6">
        <f>'q-AreaHarv'!AB12+'q-PermP'!AB12*1000</f>
        <v>223700</v>
      </c>
      <c r="AC12" s="6">
        <f>'q-AreaHarv'!AC12+'q-PermP'!AC12*1000</f>
        <v>221000</v>
      </c>
      <c r="AD12" s="6">
        <f>'q-AreaHarv'!AD12+'q-PermP'!AD12*1000</f>
        <v>224200</v>
      </c>
      <c r="AE12" s="6">
        <f>'q-AreaHarv'!AE12+'q-PermP'!AE12*1000</f>
        <v>228200</v>
      </c>
      <c r="AF12" s="6">
        <f>'q-AreaHarv'!AF12+'q-PermP'!AF12*1000</f>
        <v>229300</v>
      </c>
      <c r="AG12" s="6">
        <f>'q-AreaHarv'!AG12+'q-PermP'!AG12*1000</f>
        <v>231300</v>
      </c>
      <c r="AH12" s="6">
        <f>'q-AreaHarv'!AH12+'q-PermP'!AH12*1000</f>
        <v>231300</v>
      </c>
      <c r="AI12" s="6">
        <f>'q-AreaHarv'!AI12+'q-PermP'!AI12*1000</f>
        <v>231400</v>
      </c>
      <c r="AJ12" s="6">
        <f>'q-AreaHarv'!AJ12+'q-PermP'!AJ12*1000</f>
        <v>233512</v>
      </c>
      <c r="AK12" s="6">
        <f>'q-AreaHarv'!AK12+'q-PermP'!AK12*1000</f>
        <v>228278</v>
      </c>
      <c r="AL12" s="6">
        <f>'q-AreaHarv'!AL12+'q-PermP'!AL12*1000</f>
        <v>237787</v>
      </c>
      <c r="AM12" s="6">
        <f>'q-AreaHarv'!AM12+'q-PermP'!AM12*1000</f>
        <v>237200</v>
      </c>
      <c r="AN12" s="6">
        <f>'q-AreaHarv'!AN12+'q-PermP'!AN12*1000</f>
        <v>222383</v>
      </c>
      <c r="AO12" s="6">
        <f>'q-AreaHarv'!AO12+'q-PermP'!AO12*1000</f>
        <v>211861</v>
      </c>
      <c r="AP12" s="6">
        <f>'q-AreaHarv'!AP12+'q-PermP'!AP12*1000</f>
        <v>210416</v>
      </c>
      <c r="AQ12" s="6">
        <f>'q-AreaHarv'!AQ12+'q-PermP'!AQ12*1000</f>
        <v>219423</v>
      </c>
      <c r="AR12" s="6">
        <f>'q-AreaHarv'!AR12+'q-PermP'!AR12*1000</f>
        <v>209064</v>
      </c>
      <c r="AS12" s="6">
        <f>'q-AreaHarv'!AS12+'q-PermP'!AS12*1000</f>
        <v>218547</v>
      </c>
      <c r="AT12" s="6">
        <f>'q-AreaHarv'!AT12+'q-PermP'!AT12*1000</f>
        <v>217537</v>
      </c>
      <c r="AU12" s="6">
        <f>'q-AreaHarv'!AU12+'q-PermP'!AU12*1000</f>
        <v>211655</v>
      </c>
      <c r="AV12" s="6">
        <f>'q-AreaHarv'!AV12+'q-PermP'!AV12*1000</f>
        <v>190600</v>
      </c>
      <c r="AW12" s="6">
        <f>'q-AreaHarv'!AW12+'q-PermP'!AW12*1000</f>
        <v>197145</v>
      </c>
      <c r="AX12" s="6">
        <f>'q-AreaHarv'!AX12+'q-PermP'!AX12*1000</f>
        <v>204824</v>
      </c>
      <c r="AY12" s="6">
        <f>'q-AreaHarv'!AY12+'q-PermP'!AY12*1000</f>
        <v>204666</v>
      </c>
      <c r="AZ12" s="6">
        <f>'q-AreaHarv'!AZ12+'q-PermP'!AZ12*1000</f>
        <v>196730</v>
      </c>
      <c r="BA12" s="6">
        <f>'q-AreaHarv'!BA12+'q-PermP'!BA12*1000</f>
        <v>201712</v>
      </c>
      <c r="BB12" s="6">
        <f>'q-AreaHarv'!BB12+'q-PermP'!BB12*1000</f>
        <v>194875</v>
      </c>
      <c r="BC12" s="6">
        <f>'q-AreaHarv'!BC12+'q-PermP'!BC12*1000</f>
        <v>201933</v>
      </c>
    </row>
    <row r="13" spans="1:55" x14ac:dyDescent="0.2">
      <c r="A13">
        <f>VLOOKUP(C13,SelectCntr!$A$2:$C$52,3,0)</f>
        <v>2</v>
      </c>
      <c r="B13" s="6" t="str">
        <f>'q-AreaHarv'!B13</f>
        <v>Ethiopia Pdr</v>
      </c>
      <c r="C13" s="6">
        <f>'q-AreaHarv'!C13</f>
        <v>62</v>
      </c>
      <c r="D13" s="6" t="str">
        <f>'q-AreaHarv'!D13</f>
        <v>Ethiopia Pdr</v>
      </c>
      <c r="E13" s="16" t="s">
        <v>132</v>
      </c>
      <c r="F13" s="6" t="s">
        <v>133</v>
      </c>
      <c r="G13" s="6">
        <f>'q-AreaHarv'!G13+'q-PermP'!G13*1000</f>
        <v>54653000</v>
      </c>
      <c r="H13" s="6">
        <f>'q-AreaHarv'!H13+'q-PermP'!H13*1000</f>
        <v>55026650</v>
      </c>
      <c r="I13" s="6">
        <f>'q-AreaHarv'!I13+'q-PermP'!I13*1000</f>
        <v>55060280</v>
      </c>
      <c r="J13" s="6">
        <f>'q-AreaHarv'!J13+'q-PermP'!J13*1000</f>
        <v>55074740</v>
      </c>
      <c r="K13" s="6">
        <f>'q-AreaHarv'!K13+'q-PermP'!K13*1000</f>
        <v>55131450</v>
      </c>
      <c r="L13" s="6">
        <f>'q-AreaHarv'!L13+'q-PermP'!L13*1000</f>
        <v>55187900</v>
      </c>
      <c r="M13" s="6">
        <f>'q-AreaHarv'!M13+'q-PermP'!M13*1000</f>
        <v>55256400</v>
      </c>
      <c r="N13" s="6">
        <f>'q-AreaHarv'!N13+'q-PermP'!N13*1000</f>
        <v>55346720</v>
      </c>
      <c r="O13" s="6">
        <f>'q-AreaHarv'!O13+'q-PermP'!O13*1000</f>
        <v>55428170</v>
      </c>
      <c r="P13" s="6">
        <f>'q-AreaHarv'!P13+'q-PermP'!P13*1000</f>
        <v>55511900</v>
      </c>
      <c r="Q13" s="6">
        <f>'q-AreaHarv'!Q13+'q-PermP'!Q13*1000</f>
        <v>55595380</v>
      </c>
      <c r="R13" s="6">
        <f>'q-AreaHarv'!R13+'q-PermP'!R13*1000</f>
        <v>55278195</v>
      </c>
      <c r="S13" s="6">
        <f>'q-AreaHarv'!S13+'q-PermP'!S13*1000</f>
        <v>54151335</v>
      </c>
      <c r="T13" s="6">
        <f>'q-AreaHarv'!T13+'q-PermP'!T13*1000</f>
        <v>54005194</v>
      </c>
      <c r="U13" s="6">
        <f>'q-AreaHarv'!U13+'q-PermP'!U13*1000</f>
        <v>53136035</v>
      </c>
      <c r="V13" s="6">
        <f>'q-AreaHarv'!V13+'q-PermP'!V13*1000</f>
        <v>52758888</v>
      </c>
      <c r="W13" s="6">
        <f>'q-AreaHarv'!W13+'q-PermP'!W13*1000</f>
        <v>52520241</v>
      </c>
      <c r="X13" s="6">
        <f>'q-AreaHarv'!X13+'q-PermP'!X13*1000</f>
        <v>52646765</v>
      </c>
      <c r="Y13" s="6">
        <f>'q-AreaHarv'!Y13+'q-PermP'!Y13*1000</f>
        <v>52788528</v>
      </c>
      <c r="Z13" s="6">
        <f>'q-AreaHarv'!Z13+'q-PermP'!Z13*1000</f>
        <v>53348667</v>
      </c>
      <c r="AA13" s="6">
        <f>'q-AreaHarv'!AA13+'q-PermP'!AA13*1000</f>
        <v>52896882</v>
      </c>
      <c r="AB13" s="6">
        <f>'q-AreaHarv'!AB13+'q-PermP'!AB13*1000</f>
        <v>52876971</v>
      </c>
      <c r="AC13" s="6">
        <f>'q-AreaHarv'!AC13+'q-PermP'!AC13*1000</f>
        <v>53181802</v>
      </c>
      <c r="AD13" s="6">
        <f>'q-AreaHarv'!AD13+'q-PermP'!AD13*1000</f>
        <v>52720003</v>
      </c>
      <c r="AE13" s="6">
        <f>'q-AreaHarv'!AE13+'q-PermP'!AE13*1000</f>
        <v>52889268</v>
      </c>
      <c r="AF13" s="6">
        <f>'q-AreaHarv'!AF13+'q-PermP'!AF13*1000</f>
        <v>52926712</v>
      </c>
      <c r="AG13" s="6">
        <f>'q-AreaHarv'!AG13+'q-PermP'!AG13*1000</f>
        <v>52732325</v>
      </c>
      <c r="AH13" s="6">
        <f>'q-AreaHarv'!AH13+'q-PermP'!AH13*1000</f>
        <v>52922689</v>
      </c>
      <c r="AI13" s="6">
        <f>'q-AreaHarv'!AI13+'q-PermP'!AI13*1000</f>
        <v>52664092</v>
      </c>
      <c r="AJ13" s="6">
        <f>'q-AreaHarv'!AJ13+'q-PermP'!AJ13*1000</f>
        <v>52744135</v>
      </c>
      <c r="AK13" s="6">
        <f>'q-AreaHarv'!AK13+'q-PermP'!AK13*1000</f>
        <v>52272218</v>
      </c>
      <c r="AL13" s="6">
        <f>'q-AreaHarv'!AL13+'q-PermP'!AL13*1000</f>
        <v>52198970</v>
      </c>
      <c r="AM13" s="6">
        <f>'q-AreaHarv'!AM13+'q-PermP'!AM13*1000</f>
        <v>0</v>
      </c>
      <c r="AN13" s="6">
        <f>'q-AreaHarv'!AN13+'q-PermP'!AN13*1000</f>
        <v>0</v>
      </c>
      <c r="AO13" s="6">
        <f>'q-AreaHarv'!AO13+'q-PermP'!AO13*1000</f>
        <v>0</v>
      </c>
      <c r="AP13" s="6">
        <f>'q-AreaHarv'!AP13+'q-PermP'!AP13*1000</f>
        <v>0</v>
      </c>
      <c r="AQ13" s="6">
        <f>'q-AreaHarv'!AQ13+'q-PermP'!AQ13*1000</f>
        <v>0</v>
      </c>
      <c r="AR13" s="6">
        <f>'q-AreaHarv'!AR13+'q-PermP'!AR13*1000</f>
        <v>0</v>
      </c>
      <c r="AS13" s="6">
        <f>'q-AreaHarv'!AS13+'q-PermP'!AS13*1000</f>
        <v>0</v>
      </c>
      <c r="AT13" s="6">
        <f>'q-AreaHarv'!AT13+'q-PermP'!AT13*1000</f>
        <v>0</v>
      </c>
      <c r="AU13" s="6">
        <f>'q-AreaHarv'!AU13+'q-PermP'!AU13*1000</f>
        <v>0</v>
      </c>
      <c r="AV13" s="6">
        <f>'q-AreaHarv'!AV13+'q-PermP'!AV13*1000</f>
        <v>0</v>
      </c>
      <c r="AW13" s="6">
        <f>'q-AreaHarv'!AW13+'q-PermP'!AW13*1000</f>
        <v>0</v>
      </c>
      <c r="AX13" s="6">
        <f>'q-AreaHarv'!AX13+'q-PermP'!AX13*1000</f>
        <v>0</v>
      </c>
      <c r="AY13" s="6">
        <f>'q-AreaHarv'!AY13+'q-PermP'!AY13*1000</f>
        <v>0</v>
      </c>
      <c r="AZ13" s="6">
        <f>'q-AreaHarv'!AZ13+'q-PermP'!AZ13*1000</f>
        <v>0</v>
      </c>
      <c r="BA13" s="6">
        <f>'q-AreaHarv'!BA13+'q-PermP'!BA13*1000</f>
        <v>0</v>
      </c>
      <c r="BB13" s="6">
        <f>'q-AreaHarv'!BB13+'q-PermP'!BB13*1000</f>
        <v>0</v>
      </c>
      <c r="BC13" s="6">
        <f>'q-AreaHarv'!BC13+'q-PermP'!BC13*1000</f>
        <v>0</v>
      </c>
    </row>
    <row r="14" spans="1:55" x14ac:dyDescent="0.2">
      <c r="A14">
        <f>VLOOKUP(C14,SelectCntr!$A$2:$C$52,3,0)</f>
        <v>2</v>
      </c>
      <c r="B14" s="6" t="str">
        <f>'q-AreaHarv'!B14</f>
        <v>Djibouti</v>
      </c>
      <c r="C14" s="6">
        <f>'q-AreaHarv'!C14</f>
        <v>72</v>
      </c>
      <c r="D14" s="6" t="str">
        <f>'q-AreaHarv'!D14</f>
        <v>Djibouti</v>
      </c>
      <c r="E14" s="16" t="s">
        <v>132</v>
      </c>
      <c r="F14" s="6" t="s">
        <v>133</v>
      </c>
      <c r="G14" s="6">
        <f>'q-AreaHarv'!G14+'q-PermP'!G14*1000</f>
        <v>1300200</v>
      </c>
      <c r="H14" s="6">
        <f>'q-AreaHarv'!H14+'q-PermP'!H14*1000</f>
        <v>1300200</v>
      </c>
      <c r="I14" s="6">
        <f>'q-AreaHarv'!I14+'q-PermP'!I14*1000</f>
        <v>1300200</v>
      </c>
      <c r="J14" s="6">
        <f>'q-AreaHarv'!J14+'q-PermP'!J14*1000</f>
        <v>1300200</v>
      </c>
      <c r="K14" s="6">
        <f>'q-AreaHarv'!K14+'q-PermP'!K14*1000</f>
        <v>1300280</v>
      </c>
      <c r="L14" s="6">
        <f>'q-AreaHarv'!L14+'q-PermP'!L14*1000</f>
        <v>1300290</v>
      </c>
      <c r="M14" s="6">
        <f>'q-AreaHarv'!M14+'q-PermP'!M14*1000</f>
        <v>1300310</v>
      </c>
      <c r="N14" s="6">
        <f>'q-AreaHarv'!N14+'q-PermP'!N14*1000</f>
        <v>1300330</v>
      </c>
      <c r="O14" s="6">
        <f>'q-AreaHarv'!O14+'q-PermP'!O14*1000</f>
        <v>1300340</v>
      </c>
      <c r="P14" s="6">
        <f>'q-AreaHarv'!P14+'q-PermP'!P14*1000</f>
        <v>1300350</v>
      </c>
      <c r="Q14" s="6">
        <f>'q-AreaHarv'!Q14+'q-PermP'!Q14*1000</f>
        <v>1300350</v>
      </c>
      <c r="R14" s="6">
        <f>'q-AreaHarv'!R14+'q-PermP'!R14*1000</f>
        <v>1300460</v>
      </c>
      <c r="S14" s="6">
        <f>'q-AreaHarv'!S14+'q-PermP'!S14*1000</f>
        <v>1300470</v>
      </c>
      <c r="T14" s="6">
        <f>'q-AreaHarv'!T14+'q-PermP'!T14*1000</f>
        <v>1300480</v>
      </c>
      <c r="U14" s="6">
        <f>'q-AreaHarv'!U14+'q-PermP'!U14*1000</f>
        <v>1300480</v>
      </c>
      <c r="V14" s="6">
        <f>'q-AreaHarv'!V14+'q-PermP'!V14*1000</f>
        <v>1300530</v>
      </c>
      <c r="W14" s="6">
        <f>'q-AreaHarv'!W14+'q-PermP'!W14*1000</f>
        <v>1300570</v>
      </c>
      <c r="X14" s="6">
        <f>'q-AreaHarv'!X14+'q-PermP'!X14*1000</f>
        <v>1300600</v>
      </c>
      <c r="Y14" s="6">
        <f>'q-AreaHarv'!Y14+'q-PermP'!Y14*1000</f>
        <v>1300900</v>
      </c>
      <c r="Z14" s="6">
        <f>'q-AreaHarv'!Z14+'q-PermP'!Z14*1000</f>
        <v>1303300</v>
      </c>
      <c r="AA14" s="6">
        <f>'q-AreaHarv'!AA14+'q-PermP'!AA14*1000</f>
        <v>1303402</v>
      </c>
      <c r="AB14" s="6">
        <f>'q-AreaHarv'!AB14+'q-PermP'!AB14*1000</f>
        <v>1303502</v>
      </c>
      <c r="AC14" s="6">
        <f>'q-AreaHarv'!AC14+'q-PermP'!AC14*1000</f>
        <v>1303502</v>
      </c>
      <c r="AD14" s="6">
        <f>'q-AreaHarv'!AD14+'q-PermP'!AD14*1000</f>
        <v>1303803</v>
      </c>
      <c r="AE14" s="6">
        <f>'q-AreaHarv'!AE14+'q-PermP'!AE14*1000</f>
        <v>1304084</v>
      </c>
      <c r="AF14" s="6">
        <f>'q-AreaHarv'!AF14+'q-PermP'!AF14*1000</f>
        <v>1304486</v>
      </c>
      <c r="AG14" s="6">
        <f>'q-AreaHarv'!AG14+'q-PermP'!AG14*1000</f>
        <v>1304561</v>
      </c>
      <c r="AH14" s="6">
        <f>'q-AreaHarv'!AH14+'q-PermP'!AH14*1000</f>
        <v>1304106</v>
      </c>
      <c r="AI14" s="6">
        <f>'q-AreaHarv'!AI14+'q-PermP'!AI14*1000</f>
        <v>1304748</v>
      </c>
      <c r="AJ14" s="6">
        <f>'q-AreaHarv'!AJ14+'q-PermP'!AJ14*1000</f>
        <v>1309655</v>
      </c>
      <c r="AK14" s="6">
        <f>'q-AreaHarv'!AK14+'q-PermP'!AK14*1000</f>
        <v>1347620</v>
      </c>
      <c r="AL14" s="6">
        <f>'q-AreaHarv'!AL14+'q-PermP'!AL14*1000</f>
        <v>1382730</v>
      </c>
      <c r="AM14" s="6">
        <f>'q-AreaHarv'!AM14+'q-PermP'!AM14*1000</f>
        <v>1412861</v>
      </c>
      <c r="AN14" s="6">
        <f>'q-AreaHarv'!AN14+'q-PermP'!AN14*1000</f>
        <v>1413877</v>
      </c>
      <c r="AO14" s="6">
        <f>'q-AreaHarv'!AO14+'q-PermP'!AO14*1000</f>
        <v>1464636</v>
      </c>
      <c r="AP14" s="6">
        <f>'q-AreaHarv'!AP14+'q-PermP'!AP14*1000</f>
        <v>1494153</v>
      </c>
      <c r="AQ14" s="6">
        <f>'q-AreaHarv'!AQ14+'q-PermP'!AQ14*1000</f>
        <v>1515192</v>
      </c>
      <c r="AR14" s="6">
        <f>'q-AreaHarv'!AR14+'q-PermP'!AR14*1000</f>
        <v>1512946</v>
      </c>
      <c r="AS14" s="6">
        <f>'q-AreaHarv'!AS14+'q-PermP'!AS14*1000</f>
        <v>1563716</v>
      </c>
      <c r="AT14" s="6">
        <f>'q-AreaHarv'!AT14+'q-PermP'!AT14*1000</f>
        <v>1613862</v>
      </c>
      <c r="AU14" s="6">
        <f>'q-AreaHarv'!AU14+'q-PermP'!AU14*1000</f>
        <v>1694449</v>
      </c>
      <c r="AV14" s="6">
        <f>'q-AreaHarv'!AV14+'q-PermP'!AV14*1000</f>
        <v>1715613</v>
      </c>
      <c r="AW14" s="6">
        <f>'q-AreaHarv'!AW14+'q-PermP'!AW14*1000</f>
        <v>1710016</v>
      </c>
      <c r="AX14" s="6">
        <f>'q-AreaHarv'!AX14+'q-PermP'!AX14*1000</f>
        <v>1710560</v>
      </c>
      <c r="AY14" s="6">
        <f>'q-AreaHarv'!AY14+'q-PermP'!AY14*1000</f>
        <v>1712012</v>
      </c>
      <c r="AZ14" s="6">
        <f>'q-AreaHarv'!AZ14+'q-PermP'!AZ14*1000</f>
        <v>1709966</v>
      </c>
      <c r="BA14" s="6">
        <f>'q-AreaHarv'!BA14+'q-PermP'!BA14*1000</f>
        <v>1709498</v>
      </c>
      <c r="BB14" s="6">
        <f>'q-AreaHarv'!BB14+'q-PermP'!BB14*1000</f>
        <v>1709718</v>
      </c>
      <c r="BC14" s="6">
        <f>'q-AreaHarv'!BC14+'q-PermP'!BC14*1000</f>
        <v>1711278</v>
      </c>
    </row>
    <row r="15" spans="1:55" x14ac:dyDescent="0.2">
      <c r="A15">
        <f>VLOOKUP(C15,SelectCntr!$A$2:$C$52,3,0)</f>
        <v>1</v>
      </c>
      <c r="B15" s="6" t="str">
        <f>'q-AreaHarv'!B15</f>
        <v>Gabon</v>
      </c>
      <c r="C15" s="6">
        <f>'q-AreaHarv'!C15</f>
        <v>74</v>
      </c>
      <c r="D15" s="6" t="str">
        <f>'q-AreaHarv'!D15</f>
        <v>Gabon</v>
      </c>
      <c r="E15" s="16" t="s">
        <v>132</v>
      </c>
      <c r="F15" s="6" t="s">
        <v>133</v>
      </c>
      <c r="G15" s="6">
        <f>'q-AreaHarv'!G15+'q-PermP'!G15*1000</f>
        <v>5142540</v>
      </c>
      <c r="H15" s="6">
        <f>'q-AreaHarv'!H15+'q-PermP'!H15*1000</f>
        <v>5145470</v>
      </c>
      <c r="I15" s="6">
        <f>'q-AreaHarv'!I15+'q-PermP'!I15*1000</f>
        <v>5141240</v>
      </c>
      <c r="J15" s="6">
        <f>'q-AreaHarv'!J15+'q-PermP'!J15*1000</f>
        <v>5142094</v>
      </c>
      <c r="K15" s="6">
        <f>'q-AreaHarv'!K15+'q-PermP'!K15*1000</f>
        <v>5143576</v>
      </c>
      <c r="L15" s="6">
        <f>'q-AreaHarv'!L15+'q-PermP'!L15*1000</f>
        <v>5155470</v>
      </c>
      <c r="M15" s="6">
        <f>'q-AreaHarv'!M15+'q-PermP'!M15*1000</f>
        <v>5105980</v>
      </c>
      <c r="N15" s="6">
        <f>'q-AreaHarv'!N15+'q-PermP'!N15*1000</f>
        <v>5112110</v>
      </c>
      <c r="O15" s="6">
        <f>'q-AreaHarv'!O15+'q-PermP'!O15*1000</f>
        <v>5060960</v>
      </c>
      <c r="P15" s="6">
        <f>'q-AreaHarv'!P15+'q-PermP'!P15*1000</f>
        <v>5011805</v>
      </c>
      <c r="Q15" s="6">
        <f>'q-AreaHarv'!Q15+'q-PermP'!Q15*1000</f>
        <v>5017040</v>
      </c>
      <c r="R15" s="6">
        <f>'q-AreaHarv'!R15+'q-PermP'!R15*1000</f>
        <v>4967140</v>
      </c>
      <c r="S15" s="6">
        <f>'q-AreaHarv'!S15+'q-PermP'!S15*1000</f>
        <v>4922250</v>
      </c>
      <c r="T15" s="6">
        <f>'q-AreaHarv'!T15+'q-PermP'!T15*1000</f>
        <v>4925470</v>
      </c>
      <c r="U15" s="6">
        <f>'q-AreaHarv'!U15+'q-PermP'!U15*1000</f>
        <v>4922967</v>
      </c>
      <c r="V15" s="6">
        <f>'q-AreaHarv'!V15+'q-PermP'!V15*1000</f>
        <v>4876647</v>
      </c>
      <c r="W15" s="6">
        <f>'q-AreaHarv'!W15+'q-PermP'!W15*1000</f>
        <v>4888793</v>
      </c>
      <c r="X15" s="6">
        <f>'q-AreaHarv'!X15+'q-PermP'!X15*1000</f>
        <v>4898276</v>
      </c>
      <c r="Y15" s="6">
        <f>'q-AreaHarv'!Y15+'q-PermP'!Y15*1000</f>
        <v>4852865</v>
      </c>
      <c r="Z15" s="6">
        <f>'q-AreaHarv'!Z15+'q-PermP'!Z15*1000</f>
        <v>4862558</v>
      </c>
      <c r="AA15" s="6">
        <f>'q-AreaHarv'!AA15+'q-PermP'!AA15*1000</f>
        <v>4857150</v>
      </c>
      <c r="AB15" s="6">
        <f>'q-AreaHarv'!AB15+'q-PermP'!AB15*1000</f>
        <v>4858460</v>
      </c>
      <c r="AC15" s="6">
        <f>'q-AreaHarv'!AC15+'q-PermP'!AC15*1000</f>
        <v>4861820</v>
      </c>
      <c r="AD15" s="6">
        <f>'q-AreaHarv'!AD15+'q-PermP'!AD15*1000</f>
        <v>4862779</v>
      </c>
      <c r="AE15" s="6">
        <f>'q-AreaHarv'!AE15+'q-PermP'!AE15*1000</f>
        <v>4868890</v>
      </c>
      <c r="AF15" s="6">
        <f>'q-AreaHarv'!AF15+'q-PermP'!AF15*1000</f>
        <v>4876380</v>
      </c>
      <c r="AG15" s="6">
        <f>'q-AreaHarv'!AG15+'q-PermP'!AG15*1000</f>
        <v>4880570</v>
      </c>
      <c r="AH15" s="6">
        <f>'q-AreaHarv'!AH15+'q-PermP'!AH15*1000</f>
        <v>4893790</v>
      </c>
      <c r="AI15" s="6">
        <f>'q-AreaHarv'!AI15+'q-PermP'!AI15*1000</f>
        <v>4895318</v>
      </c>
      <c r="AJ15" s="6">
        <f>'q-AreaHarv'!AJ15+'q-PermP'!AJ15*1000</f>
        <v>4901788</v>
      </c>
      <c r="AK15" s="6">
        <f>'q-AreaHarv'!AK15+'q-PermP'!AK15*1000</f>
        <v>4896718</v>
      </c>
      <c r="AL15" s="6">
        <f>'q-AreaHarv'!AL15+'q-PermP'!AL15*1000</f>
        <v>4900441</v>
      </c>
      <c r="AM15" s="6">
        <f>'q-AreaHarv'!AM15+'q-PermP'!AM15*1000</f>
        <v>4897557</v>
      </c>
      <c r="AN15" s="6">
        <f>'q-AreaHarv'!AN15+'q-PermP'!AN15*1000</f>
        <v>4894477</v>
      </c>
      <c r="AO15" s="6">
        <f>'q-AreaHarv'!AO15+'q-PermP'!AO15*1000</f>
        <v>4832544</v>
      </c>
      <c r="AP15" s="6">
        <f>'q-AreaHarv'!AP15+'q-PermP'!AP15*1000</f>
        <v>4847739</v>
      </c>
      <c r="AQ15" s="6">
        <f>'q-AreaHarv'!AQ15+'q-PermP'!AQ15*1000</f>
        <v>4858760</v>
      </c>
      <c r="AR15" s="6">
        <f>'q-AreaHarv'!AR15+'q-PermP'!AR15*1000</f>
        <v>4865087</v>
      </c>
      <c r="AS15" s="6">
        <f>'q-AreaHarv'!AS15+'q-PermP'!AS15*1000</f>
        <v>4861544</v>
      </c>
      <c r="AT15" s="6">
        <f>'q-AreaHarv'!AT15+'q-PermP'!AT15*1000</f>
        <v>4866628</v>
      </c>
      <c r="AU15" s="6">
        <f>'q-AreaHarv'!AU15+'q-PermP'!AU15*1000</f>
        <v>4873937</v>
      </c>
      <c r="AV15" s="6">
        <f>'q-AreaHarv'!AV15+'q-PermP'!AV15*1000</f>
        <v>4879433</v>
      </c>
      <c r="AW15" s="6">
        <f>'q-AreaHarv'!AW15+'q-PermP'!AW15*1000</f>
        <v>4886850</v>
      </c>
      <c r="AX15" s="6">
        <f>'q-AreaHarv'!AX15+'q-PermP'!AX15*1000</f>
        <v>4887120</v>
      </c>
      <c r="AY15" s="6">
        <f>'q-AreaHarv'!AY15+'q-PermP'!AY15*1000</f>
        <v>4894351</v>
      </c>
      <c r="AZ15" s="6">
        <f>'q-AreaHarv'!AZ15+'q-PermP'!AZ15*1000</f>
        <v>4888847</v>
      </c>
      <c r="BA15" s="6">
        <f>'q-AreaHarv'!BA15+'q-PermP'!BA15*1000</f>
        <v>4883487</v>
      </c>
      <c r="BB15" s="6">
        <f>'q-AreaHarv'!BB15+'q-PermP'!BB15*1000</f>
        <v>4884817</v>
      </c>
      <c r="BC15" s="6">
        <f>'q-AreaHarv'!BC15+'q-PermP'!BC15*1000</f>
        <v>4919236</v>
      </c>
    </row>
    <row r="16" spans="1:55" x14ac:dyDescent="0.2">
      <c r="A16">
        <f>VLOOKUP(C16,SelectCntr!$A$2:$C$52,3,0)</f>
        <v>1</v>
      </c>
      <c r="B16" s="6" t="str">
        <f>'q-AreaHarv'!B16</f>
        <v>Gambia</v>
      </c>
      <c r="C16" s="6">
        <f>'q-AreaHarv'!C16</f>
        <v>75</v>
      </c>
      <c r="D16" s="6" t="str">
        <f>'q-AreaHarv'!D16</f>
        <v>Gambia</v>
      </c>
      <c r="E16" s="16" t="s">
        <v>132</v>
      </c>
      <c r="F16" s="6" t="s">
        <v>133</v>
      </c>
      <c r="G16" s="6">
        <f>'q-AreaHarv'!G16+'q-PermP'!G16*1000</f>
        <v>588879</v>
      </c>
      <c r="H16" s="6">
        <f>'q-AreaHarv'!H16+'q-PermP'!H16*1000</f>
        <v>594010</v>
      </c>
      <c r="I16" s="6">
        <f>'q-AreaHarv'!I16+'q-PermP'!I16*1000</f>
        <v>593360</v>
      </c>
      <c r="J16" s="6">
        <f>'q-AreaHarv'!J16+'q-PermP'!J16*1000</f>
        <v>595489</v>
      </c>
      <c r="K16" s="6">
        <f>'q-AreaHarv'!K16+'q-PermP'!K16*1000</f>
        <v>596891</v>
      </c>
      <c r="L16" s="6">
        <f>'q-AreaHarv'!L16+'q-PermP'!L16*1000</f>
        <v>598340</v>
      </c>
      <c r="M16" s="6">
        <f>'q-AreaHarv'!M16+'q-PermP'!M16*1000</f>
        <v>576840</v>
      </c>
      <c r="N16" s="6">
        <f>'q-AreaHarv'!N16+'q-PermP'!N16*1000</f>
        <v>589972</v>
      </c>
      <c r="O16" s="6">
        <f>'q-AreaHarv'!O16+'q-PermP'!O16*1000</f>
        <v>585044</v>
      </c>
      <c r="P16" s="6">
        <f>'q-AreaHarv'!P16+'q-PermP'!P16*1000</f>
        <v>589673</v>
      </c>
      <c r="Q16" s="6">
        <f>'q-AreaHarv'!Q16+'q-PermP'!Q16*1000</f>
        <v>600802</v>
      </c>
      <c r="R16" s="6">
        <f>'q-AreaHarv'!R16+'q-PermP'!R16*1000</f>
        <v>588610</v>
      </c>
      <c r="S16" s="6">
        <f>'q-AreaHarv'!S16+'q-PermP'!S16*1000</f>
        <v>604367</v>
      </c>
      <c r="T16" s="6">
        <f>'q-AreaHarv'!T16+'q-PermP'!T16*1000</f>
        <v>582150</v>
      </c>
      <c r="U16" s="6">
        <f>'q-AreaHarv'!U16+'q-PermP'!U16*1000</f>
        <v>574451</v>
      </c>
      <c r="V16" s="6">
        <f>'q-AreaHarv'!V16+'q-PermP'!V16*1000</f>
        <v>575928</v>
      </c>
      <c r="W16" s="6">
        <f>'q-AreaHarv'!W16+'q-PermP'!W16*1000</f>
        <v>575358</v>
      </c>
      <c r="X16" s="6">
        <f>'q-AreaHarv'!X16+'q-PermP'!X16*1000</f>
        <v>587296</v>
      </c>
      <c r="Y16" s="6">
        <f>'q-AreaHarv'!Y16+'q-PermP'!Y16*1000</f>
        <v>530979</v>
      </c>
      <c r="Z16" s="6">
        <f>'q-AreaHarv'!Z16+'q-PermP'!Z16*1000</f>
        <v>545953</v>
      </c>
      <c r="AA16" s="6">
        <f>'q-AreaHarv'!AA16+'q-PermP'!AA16*1000</f>
        <v>573235</v>
      </c>
      <c r="AB16" s="6">
        <f>'q-AreaHarv'!AB16+'q-PermP'!AB16*1000</f>
        <v>595540</v>
      </c>
      <c r="AC16" s="6">
        <f>'q-AreaHarv'!AC16+'q-PermP'!AC16*1000</f>
        <v>574935</v>
      </c>
      <c r="AD16" s="6">
        <f>'q-AreaHarv'!AD16+'q-PermP'!AD16*1000</f>
        <v>576882</v>
      </c>
      <c r="AE16" s="6">
        <f>'q-AreaHarv'!AE16+'q-PermP'!AE16*1000</f>
        <v>627913</v>
      </c>
      <c r="AF16" s="6">
        <f>'q-AreaHarv'!AF16+'q-PermP'!AF16*1000</f>
        <v>635459</v>
      </c>
      <c r="AG16" s="6">
        <f>'q-AreaHarv'!AG16+'q-PermP'!AG16*1000</f>
        <v>651775</v>
      </c>
      <c r="AH16" s="6">
        <f>'q-AreaHarv'!AH16+'q-PermP'!AH16*1000</f>
        <v>654067</v>
      </c>
      <c r="AI16" s="6">
        <f>'q-AreaHarv'!AI16+'q-PermP'!AI16*1000</f>
        <v>649977</v>
      </c>
      <c r="AJ16" s="6">
        <f>'q-AreaHarv'!AJ16+'q-PermP'!AJ16*1000</f>
        <v>658559</v>
      </c>
      <c r="AK16" s="6">
        <f>'q-AreaHarv'!AK16+'q-PermP'!AK16*1000</f>
        <v>658926</v>
      </c>
      <c r="AL16" s="6">
        <f>'q-AreaHarv'!AL16+'q-PermP'!AL16*1000</f>
        <v>623008</v>
      </c>
      <c r="AM16" s="6">
        <f>'q-AreaHarv'!AM16+'q-PermP'!AM16*1000</f>
        <v>626574</v>
      </c>
      <c r="AN16" s="6">
        <f>'q-AreaHarv'!AN16+'q-PermP'!AN16*1000</f>
        <v>643639</v>
      </c>
      <c r="AO16" s="6">
        <f>'q-AreaHarv'!AO16+'q-PermP'!AO16*1000</f>
        <v>664946</v>
      </c>
      <c r="AP16" s="6">
        <f>'q-AreaHarv'!AP16+'q-PermP'!AP16*1000</f>
        <v>650935</v>
      </c>
      <c r="AQ16" s="6">
        <f>'q-AreaHarv'!AQ16+'q-PermP'!AQ16*1000</f>
        <v>670731</v>
      </c>
      <c r="AR16" s="6">
        <f>'q-AreaHarv'!AR16+'q-PermP'!AR16*1000</f>
        <v>647385</v>
      </c>
      <c r="AS16" s="6">
        <f>'q-AreaHarv'!AS16+'q-PermP'!AS16*1000</f>
        <v>678443</v>
      </c>
      <c r="AT16" s="6">
        <f>'q-AreaHarv'!AT16+'q-PermP'!AT16*1000</f>
        <v>678926</v>
      </c>
      <c r="AU16" s="6">
        <f>'q-AreaHarv'!AU16+'q-PermP'!AU16*1000</f>
        <v>716529</v>
      </c>
      <c r="AV16" s="6">
        <f>'q-AreaHarv'!AV16+'q-PermP'!AV16*1000</f>
        <v>622198</v>
      </c>
      <c r="AW16" s="6">
        <f>'q-AreaHarv'!AW16+'q-PermP'!AW16*1000</f>
        <v>621218</v>
      </c>
      <c r="AX16" s="6">
        <f>'q-AreaHarv'!AX16+'q-PermP'!AX16*1000</f>
        <v>638909</v>
      </c>
      <c r="AY16" s="6">
        <f>'q-AreaHarv'!AY16+'q-PermP'!AY16*1000</f>
        <v>634597</v>
      </c>
      <c r="AZ16" s="6">
        <f>'q-AreaHarv'!AZ16+'q-PermP'!AZ16*1000</f>
        <v>643313</v>
      </c>
      <c r="BA16" s="6">
        <f>'q-AreaHarv'!BA16+'q-PermP'!BA16*1000</f>
        <v>627345</v>
      </c>
      <c r="BB16" s="6">
        <f>'q-AreaHarv'!BB16+'q-PermP'!BB16*1000</f>
        <v>665851</v>
      </c>
      <c r="BC16" s="6">
        <f>'q-AreaHarv'!BC16+'q-PermP'!BC16*1000</f>
        <v>731111</v>
      </c>
    </row>
    <row r="17" spans="1:55" x14ac:dyDescent="0.2">
      <c r="A17">
        <f>VLOOKUP(C17,SelectCntr!$A$2:$C$52,3,0)</f>
        <v>1</v>
      </c>
      <c r="B17" s="6" t="str">
        <f>'q-AreaHarv'!B17</f>
        <v>Ghana</v>
      </c>
      <c r="C17" s="6">
        <f>'q-AreaHarv'!C17</f>
        <v>81</v>
      </c>
      <c r="D17" s="6" t="str">
        <f>'q-AreaHarv'!D17</f>
        <v>Ghana</v>
      </c>
      <c r="E17" s="16" t="s">
        <v>132</v>
      </c>
      <c r="F17" s="6" t="s">
        <v>133</v>
      </c>
      <c r="G17" s="6">
        <f>'q-AreaHarv'!G17+'q-PermP'!G17*1000</f>
        <v>11481958</v>
      </c>
      <c r="H17" s="6">
        <f>'q-AreaHarv'!H17+'q-PermP'!H17*1000</f>
        <v>11516230</v>
      </c>
      <c r="I17" s="6">
        <f>'q-AreaHarv'!I17+'q-PermP'!I17*1000</f>
        <v>11568296</v>
      </c>
      <c r="J17" s="6">
        <f>'q-AreaHarv'!J17+'q-PermP'!J17*1000</f>
        <v>11673943</v>
      </c>
      <c r="K17" s="6">
        <f>'q-AreaHarv'!K17+'q-PermP'!K17*1000</f>
        <v>11516911</v>
      </c>
      <c r="L17" s="6">
        <f>'q-AreaHarv'!L17+'q-PermP'!L17*1000</f>
        <v>11249151</v>
      </c>
      <c r="M17" s="6">
        <f>'q-AreaHarv'!M17+'q-PermP'!M17*1000</f>
        <v>11445416</v>
      </c>
      <c r="N17" s="6">
        <f>'q-AreaHarv'!N17+'q-PermP'!N17*1000</f>
        <v>11323207</v>
      </c>
      <c r="O17" s="6">
        <f>'q-AreaHarv'!O17+'q-PermP'!O17*1000</f>
        <v>11591842</v>
      </c>
      <c r="P17" s="6">
        <f>'q-AreaHarv'!P17+'q-PermP'!P17*1000</f>
        <v>12238337</v>
      </c>
      <c r="Q17" s="6">
        <f>'q-AreaHarv'!Q17+'q-PermP'!Q17*1000</f>
        <v>12247928</v>
      </c>
      <c r="R17" s="6">
        <f>'q-AreaHarv'!R17+'q-PermP'!R17*1000</f>
        <v>12070314</v>
      </c>
      <c r="S17" s="6">
        <f>'q-AreaHarv'!S17+'q-PermP'!S17*1000</f>
        <v>12050254</v>
      </c>
      <c r="T17" s="6">
        <f>'q-AreaHarv'!T17+'q-PermP'!T17*1000</f>
        <v>12264042</v>
      </c>
      <c r="U17" s="6">
        <f>'q-AreaHarv'!U17+'q-PermP'!U17*1000</f>
        <v>12111404</v>
      </c>
      <c r="V17" s="6">
        <f>'q-AreaHarv'!V17+'q-PermP'!V17*1000</f>
        <v>11921990</v>
      </c>
      <c r="W17" s="6">
        <f>'q-AreaHarv'!W17+'q-PermP'!W17*1000</f>
        <v>11599017</v>
      </c>
      <c r="X17" s="6">
        <f>'q-AreaHarv'!X17+'q-PermP'!X17*1000</f>
        <v>11424187</v>
      </c>
      <c r="Y17" s="6">
        <f>'q-AreaHarv'!Y17+'q-PermP'!Y17*1000</f>
        <v>11729140</v>
      </c>
      <c r="Z17" s="6">
        <f>'q-AreaHarv'!Z17+'q-PermP'!Z17*1000</f>
        <v>11709617</v>
      </c>
      <c r="AA17" s="6">
        <f>'q-AreaHarv'!AA17+'q-PermP'!AA17*1000</f>
        <v>11691500</v>
      </c>
      <c r="AB17" s="6">
        <f>'q-AreaHarv'!AB17+'q-PermP'!AB17*1000</f>
        <v>11381350</v>
      </c>
      <c r="AC17" s="6">
        <f>'q-AreaHarv'!AC17+'q-PermP'!AC17*1000</f>
        <v>11221050</v>
      </c>
      <c r="AD17" s="6">
        <f>'q-AreaHarv'!AD17+'q-PermP'!AD17*1000</f>
        <v>12191010</v>
      </c>
      <c r="AE17" s="6">
        <f>'q-AreaHarv'!AE17+'q-PermP'!AE17*1000</f>
        <v>11910979</v>
      </c>
      <c r="AF17" s="6">
        <f>'q-AreaHarv'!AF17+'q-PermP'!AF17*1000</f>
        <v>11865716</v>
      </c>
      <c r="AG17" s="6">
        <f>'q-AreaHarv'!AG17+'q-PermP'!AG17*1000</f>
        <v>11915653</v>
      </c>
      <c r="AH17" s="6">
        <f>'q-AreaHarv'!AH17+'q-PermP'!AH17*1000</f>
        <v>11723066</v>
      </c>
      <c r="AI17" s="6">
        <f>'q-AreaHarv'!AI17+'q-PermP'!AI17*1000</f>
        <v>12060017</v>
      </c>
      <c r="AJ17" s="6">
        <f>'q-AreaHarv'!AJ17+'q-PermP'!AJ17*1000</f>
        <v>11329535</v>
      </c>
      <c r="AK17" s="6">
        <f>'q-AreaHarv'!AK17+'q-PermP'!AK17*1000</f>
        <v>12098023</v>
      </c>
      <c r="AL17" s="6">
        <f>'q-AreaHarv'!AL17+'q-PermP'!AL17*1000</f>
        <v>12165138</v>
      </c>
      <c r="AM17" s="6">
        <f>'q-AreaHarv'!AM17+'q-PermP'!AM17*1000</f>
        <v>12169128</v>
      </c>
      <c r="AN17" s="6">
        <f>'q-AreaHarv'!AN17+'q-PermP'!AN17*1000</f>
        <v>12128778</v>
      </c>
      <c r="AO17" s="6">
        <f>'q-AreaHarv'!AO17+'q-PermP'!AO17*1000</f>
        <v>12685392</v>
      </c>
      <c r="AP17" s="6">
        <f>'q-AreaHarv'!AP17+'q-PermP'!AP17*1000</f>
        <v>12913112</v>
      </c>
      <c r="AQ17" s="6">
        <f>'q-AreaHarv'!AQ17+'q-PermP'!AQ17*1000</f>
        <v>12856841</v>
      </c>
      <c r="AR17" s="6">
        <f>'q-AreaHarv'!AR17+'q-PermP'!AR17*1000</f>
        <v>13400535</v>
      </c>
      <c r="AS17" s="6">
        <f>'q-AreaHarv'!AS17+'q-PermP'!AS17*1000</f>
        <v>13359919</v>
      </c>
      <c r="AT17" s="6">
        <f>'q-AreaHarv'!AT17+'q-PermP'!AT17*1000</f>
        <v>13657242</v>
      </c>
      <c r="AU17" s="6">
        <f>'q-AreaHarv'!AU17+'q-PermP'!AU17*1000</f>
        <v>13635681</v>
      </c>
      <c r="AV17" s="6">
        <f>'q-AreaHarv'!AV17+'q-PermP'!AV17*1000</f>
        <v>14074856</v>
      </c>
      <c r="AW17" s="6">
        <f>'q-AreaHarv'!AW17+'q-PermP'!AW17*1000</f>
        <v>14418131</v>
      </c>
      <c r="AX17" s="6">
        <f>'q-AreaHarv'!AX17+'q-PermP'!AX17*1000</f>
        <v>14812140</v>
      </c>
      <c r="AY17" s="6">
        <f>'q-AreaHarv'!AY17+'q-PermP'!AY17*1000</f>
        <v>14793865</v>
      </c>
      <c r="AZ17" s="6">
        <f>'q-AreaHarv'!AZ17+'q-PermP'!AZ17*1000</f>
        <v>14916225</v>
      </c>
      <c r="BA17" s="6">
        <f>'q-AreaHarv'!BA17+'q-PermP'!BA17*1000</f>
        <v>14212804</v>
      </c>
      <c r="BB17" s="6">
        <f>'q-AreaHarv'!BB17+'q-PermP'!BB17*1000</f>
        <v>14899343</v>
      </c>
      <c r="BC17" s="6">
        <f>'q-AreaHarv'!BC17+'q-PermP'!BC17*1000</f>
        <v>14787583</v>
      </c>
    </row>
    <row r="18" spans="1:55" x14ac:dyDescent="0.2">
      <c r="A18">
        <f>VLOOKUP(C18,SelectCntr!$A$2:$C$52,3,0)</f>
        <v>1</v>
      </c>
      <c r="B18" s="6" t="str">
        <f>'q-AreaHarv'!B18</f>
        <v>Guinea</v>
      </c>
      <c r="C18" s="6">
        <f>'q-AreaHarv'!C18</f>
        <v>90</v>
      </c>
      <c r="D18" s="6" t="str">
        <f>'q-AreaHarv'!D18</f>
        <v>Guinea</v>
      </c>
      <c r="E18" s="16" t="s">
        <v>132</v>
      </c>
      <c r="F18" s="6" t="s">
        <v>133</v>
      </c>
      <c r="G18" s="6">
        <f>'q-AreaHarv'!G18+'q-PermP'!G18*1000</f>
        <v>11839010</v>
      </c>
      <c r="H18" s="6">
        <f>'q-AreaHarv'!H18+'q-PermP'!H18*1000</f>
        <v>11837785</v>
      </c>
      <c r="I18" s="6">
        <f>'q-AreaHarv'!I18+'q-PermP'!I18*1000</f>
        <v>11815145</v>
      </c>
      <c r="J18" s="6">
        <f>'q-AreaHarv'!J18+'q-PermP'!J18*1000</f>
        <v>11830955</v>
      </c>
      <c r="K18" s="6">
        <f>'q-AreaHarv'!K18+'q-PermP'!K18*1000</f>
        <v>11810240</v>
      </c>
      <c r="L18" s="6">
        <f>'q-AreaHarv'!L18+'q-PermP'!L18*1000</f>
        <v>11849125</v>
      </c>
      <c r="M18" s="6">
        <f>'q-AreaHarv'!M18+'q-PermP'!M18*1000</f>
        <v>11887650</v>
      </c>
      <c r="N18" s="6">
        <f>'q-AreaHarv'!N18+'q-PermP'!N18*1000</f>
        <v>11909420</v>
      </c>
      <c r="O18" s="6">
        <f>'q-AreaHarv'!O18+'q-PermP'!O18*1000</f>
        <v>11901200</v>
      </c>
      <c r="P18" s="6">
        <f>'q-AreaHarv'!P18+'q-PermP'!P18*1000</f>
        <v>11938590</v>
      </c>
      <c r="Q18" s="6">
        <f>'q-AreaHarv'!Q18+'q-PermP'!Q18*1000</f>
        <v>11946855</v>
      </c>
      <c r="R18" s="6">
        <f>'q-AreaHarv'!R18+'q-PermP'!R18*1000</f>
        <v>11926500</v>
      </c>
      <c r="S18" s="6">
        <f>'q-AreaHarv'!S18+'q-PermP'!S18*1000</f>
        <v>11940275</v>
      </c>
      <c r="T18" s="6">
        <f>'q-AreaHarv'!T18+'q-PermP'!T18*1000</f>
        <v>11958450</v>
      </c>
      <c r="U18" s="6">
        <f>'q-AreaHarv'!U18+'q-PermP'!U18*1000</f>
        <v>11977070</v>
      </c>
      <c r="V18" s="6">
        <f>'q-AreaHarv'!V18+'q-PermP'!V18*1000</f>
        <v>12009190</v>
      </c>
      <c r="W18" s="6">
        <f>'q-AreaHarv'!W18+'q-PermP'!W18*1000</f>
        <v>12026360</v>
      </c>
      <c r="X18" s="6">
        <f>'q-AreaHarv'!X18+'q-PermP'!X18*1000</f>
        <v>12046454</v>
      </c>
      <c r="Y18" s="6">
        <f>'q-AreaHarv'!Y18+'q-PermP'!Y18*1000</f>
        <v>12070776</v>
      </c>
      <c r="Z18" s="6">
        <f>'q-AreaHarv'!Z18+'q-PermP'!Z18*1000</f>
        <v>12093593</v>
      </c>
      <c r="AA18" s="6">
        <f>'q-AreaHarv'!AA18+'q-PermP'!AA18*1000</f>
        <v>12112343</v>
      </c>
      <c r="AB18" s="6">
        <f>'q-AreaHarv'!AB18+'q-PermP'!AB18*1000</f>
        <v>12126035</v>
      </c>
      <c r="AC18" s="6">
        <f>'q-AreaHarv'!AC18+'q-PermP'!AC18*1000</f>
        <v>12146711</v>
      </c>
      <c r="AD18" s="6">
        <f>'q-AreaHarv'!AD18+'q-PermP'!AD18*1000</f>
        <v>12209570</v>
      </c>
      <c r="AE18" s="6">
        <f>'q-AreaHarv'!AE18+'q-PermP'!AE18*1000</f>
        <v>12234286</v>
      </c>
      <c r="AF18" s="6">
        <f>'q-AreaHarv'!AF18+'q-PermP'!AF18*1000</f>
        <v>12204971</v>
      </c>
      <c r="AG18" s="6">
        <f>'q-AreaHarv'!AG18+'q-PermP'!AG18*1000</f>
        <v>12202899</v>
      </c>
      <c r="AH18" s="6">
        <f>'q-AreaHarv'!AH18+'q-PermP'!AH18*1000</f>
        <v>12256095</v>
      </c>
      <c r="AI18" s="6">
        <f>'q-AreaHarv'!AI18+'q-PermP'!AI18*1000</f>
        <v>12303201</v>
      </c>
      <c r="AJ18" s="6">
        <f>'q-AreaHarv'!AJ18+'q-PermP'!AJ18*1000</f>
        <v>12479991</v>
      </c>
      <c r="AK18" s="6">
        <f>'q-AreaHarv'!AK18+'q-PermP'!AK18*1000</f>
        <v>12488171</v>
      </c>
      <c r="AL18" s="6">
        <f>'q-AreaHarv'!AL18+'q-PermP'!AL18*1000</f>
        <v>12609625</v>
      </c>
      <c r="AM18" s="6">
        <f>'q-AreaHarv'!AM18+'q-PermP'!AM18*1000</f>
        <v>12688602</v>
      </c>
      <c r="AN18" s="6">
        <f>'q-AreaHarv'!AN18+'q-PermP'!AN18*1000</f>
        <v>12759776</v>
      </c>
      <c r="AO18" s="6">
        <f>'q-AreaHarv'!AO18+'q-PermP'!AO18*1000</f>
        <v>12810795</v>
      </c>
      <c r="AP18" s="6">
        <f>'q-AreaHarv'!AP18+'q-PermP'!AP18*1000</f>
        <v>12935276</v>
      </c>
      <c r="AQ18" s="6">
        <f>'q-AreaHarv'!AQ18+'q-PermP'!AQ18*1000</f>
        <v>13030584</v>
      </c>
      <c r="AR18" s="6">
        <f>'q-AreaHarv'!AR18+'q-PermP'!AR18*1000</f>
        <v>13137472</v>
      </c>
      <c r="AS18" s="6">
        <f>'q-AreaHarv'!AS18+'q-PermP'!AS18*1000</f>
        <v>13258893</v>
      </c>
      <c r="AT18" s="6">
        <f>'q-AreaHarv'!AT18+'q-PermP'!AT18*1000</f>
        <v>13316936</v>
      </c>
      <c r="AU18" s="6">
        <f>'q-AreaHarv'!AU18+'q-PermP'!AU18*1000</f>
        <v>13245581</v>
      </c>
      <c r="AV18" s="6">
        <f>'q-AreaHarv'!AV18+'q-PermP'!AV18*1000</f>
        <v>13394240</v>
      </c>
      <c r="AW18" s="6">
        <f>'q-AreaHarv'!AW18+'q-PermP'!AW18*1000</f>
        <v>13529890</v>
      </c>
      <c r="AX18" s="6">
        <f>'q-AreaHarv'!AX18+'q-PermP'!AX18*1000</f>
        <v>13644126</v>
      </c>
      <c r="AY18" s="6">
        <f>'q-AreaHarv'!AY18+'q-PermP'!AY18*1000</f>
        <v>13805049</v>
      </c>
      <c r="AZ18" s="6">
        <f>'q-AreaHarv'!AZ18+'q-PermP'!AZ18*1000</f>
        <v>13704927</v>
      </c>
      <c r="BA18" s="6">
        <f>'q-AreaHarv'!BA18+'q-PermP'!BA18*1000</f>
        <v>13801190</v>
      </c>
      <c r="BB18" s="6">
        <f>'q-AreaHarv'!BB18+'q-PermP'!BB18*1000</f>
        <v>14006599</v>
      </c>
      <c r="BC18" s="6">
        <f>'q-AreaHarv'!BC18+'q-PermP'!BC18*1000</f>
        <v>13979389</v>
      </c>
    </row>
    <row r="19" spans="1:55" x14ac:dyDescent="0.2">
      <c r="A19">
        <f>VLOOKUP(C19,SelectCntr!$A$2:$C$52,3,0)</f>
        <v>1</v>
      </c>
      <c r="B19" s="6" t="str">
        <f>'q-AreaHarv'!B19</f>
        <v>Cote dIvoire</v>
      </c>
      <c r="C19" s="6">
        <f>'q-AreaHarv'!C19</f>
        <v>107</v>
      </c>
      <c r="D19" s="6" t="str">
        <f>'q-AreaHarv'!D19</f>
        <v>Cote dIvoire</v>
      </c>
      <c r="E19" s="16" t="s">
        <v>132</v>
      </c>
      <c r="F19" s="6" t="s">
        <v>133</v>
      </c>
      <c r="G19" s="6">
        <f>'q-AreaHarv'!G19+'q-PermP'!G19*1000</f>
        <v>15075273</v>
      </c>
      <c r="H19" s="6">
        <f>'q-AreaHarv'!H19+'q-PermP'!H19*1000</f>
        <v>15372737</v>
      </c>
      <c r="I19" s="6">
        <f>'q-AreaHarv'!I19+'q-PermP'!I19*1000</f>
        <v>15482080</v>
      </c>
      <c r="J19" s="6">
        <f>'q-AreaHarv'!J19+'q-PermP'!J19*1000</f>
        <v>15611011</v>
      </c>
      <c r="K19" s="6">
        <f>'q-AreaHarv'!K19+'q-PermP'!K19*1000</f>
        <v>15675644</v>
      </c>
      <c r="L19" s="6">
        <f>'q-AreaHarv'!L19+'q-PermP'!L19*1000</f>
        <v>15704002</v>
      </c>
      <c r="M19" s="6">
        <f>'q-AreaHarv'!M19+'q-PermP'!M19*1000</f>
        <v>15821648</v>
      </c>
      <c r="N19" s="6">
        <f>'q-AreaHarv'!N19+'q-PermP'!N19*1000</f>
        <v>15884445</v>
      </c>
      <c r="O19" s="6">
        <f>'q-AreaHarv'!O19+'q-PermP'!O19*1000</f>
        <v>15979103</v>
      </c>
      <c r="P19" s="6">
        <f>'q-AreaHarv'!P19+'q-PermP'!P19*1000</f>
        <v>15965321</v>
      </c>
      <c r="Q19" s="6">
        <f>'q-AreaHarv'!Q19+'q-PermP'!Q19*1000</f>
        <v>16028103</v>
      </c>
      <c r="R19" s="6">
        <f>'q-AreaHarv'!R19+'q-PermP'!R19*1000</f>
        <v>16114401</v>
      </c>
      <c r="S19" s="6">
        <f>'q-AreaHarv'!S19+'q-PermP'!S19*1000</f>
        <v>16283344</v>
      </c>
      <c r="T19" s="6">
        <f>'q-AreaHarv'!T19+'q-PermP'!T19*1000</f>
        <v>16537129</v>
      </c>
      <c r="U19" s="6">
        <f>'q-AreaHarv'!U19+'q-PermP'!U19*1000</f>
        <v>16887486</v>
      </c>
      <c r="V19" s="6">
        <f>'q-AreaHarv'!V19+'q-PermP'!V19*1000</f>
        <v>17023987</v>
      </c>
      <c r="W19" s="6">
        <f>'q-AreaHarv'!W19+'q-PermP'!W19*1000</f>
        <v>17271788</v>
      </c>
      <c r="X19" s="6">
        <f>'q-AreaHarv'!X19+'q-PermP'!X19*1000</f>
        <v>17485448</v>
      </c>
      <c r="Y19" s="6">
        <f>'q-AreaHarv'!Y19+'q-PermP'!Y19*1000</f>
        <v>17607501</v>
      </c>
      <c r="Z19" s="6">
        <f>'q-AreaHarv'!Z19+'q-PermP'!Z19*1000</f>
        <v>17227949</v>
      </c>
      <c r="AA19" s="6">
        <f>'q-AreaHarv'!AA19+'q-PermP'!AA19*1000</f>
        <v>17385768</v>
      </c>
      <c r="AB19" s="6">
        <f>'q-AreaHarv'!AB19+'q-PermP'!AB19*1000</f>
        <v>17575957</v>
      </c>
      <c r="AC19" s="6">
        <f>'q-AreaHarv'!AC19+'q-PermP'!AC19*1000</f>
        <v>17675287</v>
      </c>
      <c r="AD19" s="6">
        <f>'q-AreaHarv'!AD19+'q-PermP'!AD19*1000</f>
        <v>17827207</v>
      </c>
      <c r="AE19" s="6">
        <f>'q-AreaHarv'!AE19+'q-PermP'!AE19*1000</f>
        <v>17965653</v>
      </c>
      <c r="AF19" s="6">
        <f>'q-AreaHarv'!AF19+'q-PermP'!AF19*1000</f>
        <v>18228104</v>
      </c>
      <c r="AG19" s="6">
        <f>'q-AreaHarv'!AG19+'q-PermP'!AG19*1000</f>
        <v>18408781</v>
      </c>
      <c r="AH19" s="6">
        <f>'q-AreaHarv'!AH19+'q-PermP'!AH19*1000</f>
        <v>18862325</v>
      </c>
      <c r="AI19" s="6">
        <f>'q-AreaHarv'!AI19+'q-PermP'!AI19*1000</f>
        <v>18688454</v>
      </c>
      <c r="AJ19" s="6">
        <f>'q-AreaHarv'!AJ19+'q-PermP'!AJ19*1000</f>
        <v>19318353</v>
      </c>
      <c r="AK19" s="6">
        <f>'q-AreaHarv'!AK19+'q-PermP'!AK19*1000</f>
        <v>18955652</v>
      </c>
      <c r="AL19" s="6">
        <f>'q-AreaHarv'!AL19+'q-PermP'!AL19*1000</f>
        <v>18892494</v>
      </c>
      <c r="AM19" s="6">
        <f>'q-AreaHarv'!AM19+'q-PermP'!AM19*1000</f>
        <v>18800654</v>
      </c>
      <c r="AN19" s="6">
        <f>'q-AreaHarv'!AN19+'q-PermP'!AN19*1000</f>
        <v>19122356</v>
      </c>
      <c r="AO19" s="6">
        <f>'q-AreaHarv'!AO19+'q-PermP'!AO19*1000</f>
        <v>19705800</v>
      </c>
      <c r="AP19" s="6">
        <f>'q-AreaHarv'!AP19+'q-PermP'!AP19*1000</f>
        <v>19386525</v>
      </c>
      <c r="AQ19" s="6">
        <f>'q-AreaHarv'!AQ19+'q-PermP'!AQ19*1000</f>
        <v>19087450</v>
      </c>
      <c r="AR19" s="6">
        <f>'q-AreaHarv'!AR19+'q-PermP'!AR19*1000</f>
        <v>19018207</v>
      </c>
      <c r="AS19" s="6">
        <f>'q-AreaHarv'!AS19+'q-PermP'!AS19*1000</f>
        <v>19190739</v>
      </c>
      <c r="AT19" s="6">
        <f>'q-AreaHarv'!AT19+'q-PermP'!AT19*1000</f>
        <v>19299672</v>
      </c>
      <c r="AU19" s="6">
        <f>'q-AreaHarv'!AU19+'q-PermP'!AU19*1000</f>
        <v>18670899</v>
      </c>
      <c r="AV19" s="6">
        <f>'q-AreaHarv'!AV19+'q-PermP'!AV19*1000</f>
        <v>18868395</v>
      </c>
      <c r="AW19" s="6">
        <f>'q-AreaHarv'!AW19+'q-PermP'!AW19*1000</f>
        <v>18841479</v>
      </c>
      <c r="AX19" s="6">
        <f>'q-AreaHarv'!AX19+'q-PermP'!AX19*1000</f>
        <v>19331361</v>
      </c>
      <c r="AY19" s="6">
        <f>'q-AreaHarv'!AY19+'q-PermP'!AY19*1000</f>
        <v>19979987</v>
      </c>
      <c r="AZ19" s="6">
        <f>'q-AreaHarv'!AZ19+'q-PermP'!AZ19*1000</f>
        <v>20364038</v>
      </c>
      <c r="BA19" s="6">
        <f>'q-AreaHarv'!BA19+'q-PermP'!BA19*1000</f>
        <v>20555615</v>
      </c>
      <c r="BB19" s="6">
        <f>'q-AreaHarv'!BB19+'q-PermP'!BB19*1000</f>
        <v>20074431</v>
      </c>
      <c r="BC19" s="6">
        <f>'q-AreaHarv'!BC19+'q-PermP'!BC19*1000</f>
        <v>19757679</v>
      </c>
    </row>
    <row r="20" spans="1:55" x14ac:dyDescent="0.2">
      <c r="A20">
        <f>VLOOKUP(C20,SelectCntr!$A$2:$C$52,3,0)</f>
        <v>2</v>
      </c>
      <c r="B20" s="6" t="str">
        <f>'q-AreaHarv'!B20</f>
        <v>Kenya</v>
      </c>
      <c r="C20" s="6">
        <f>'q-AreaHarv'!C20</f>
        <v>114</v>
      </c>
      <c r="D20" s="6" t="str">
        <f>'q-AreaHarv'!D20</f>
        <v>Kenya</v>
      </c>
      <c r="E20" s="16" t="s">
        <v>132</v>
      </c>
      <c r="F20" s="6" t="s">
        <v>133</v>
      </c>
      <c r="G20" s="6">
        <f>'q-AreaHarv'!G20+'q-PermP'!G20*1000</f>
        <v>23526561</v>
      </c>
      <c r="H20" s="6">
        <f>'q-AreaHarv'!H20+'q-PermP'!H20*1000</f>
        <v>23744796</v>
      </c>
      <c r="I20" s="6">
        <f>'q-AreaHarv'!I20+'q-PermP'!I20*1000</f>
        <v>23857163</v>
      </c>
      <c r="J20" s="6">
        <f>'q-AreaHarv'!J20+'q-PermP'!J20*1000</f>
        <v>23895957</v>
      </c>
      <c r="K20" s="6">
        <f>'q-AreaHarv'!K20+'q-PermP'!K20*1000</f>
        <v>24100173</v>
      </c>
      <c r="L20" s="6">
        <f>'q-AreaHarv'!L20+'q-PermP'!L20*1000</f>
        <v>23969026</v>
      </c>
      <c r="M20" s="6">
        <f>'q-AreaHarv'!M20+'q-PermP'!M20*1000</f>
        <v>24139922</v>
      </c>
      <c r="N20" s="6">
        <f>'q-AreaHarv'!N20+'q-PermP'!N20*1000</f>
        <v>24312733</v>
      </c>
      <c r="O20" s="6">
        <f>'q-AreaHarv'!O20+'q-PermP'!O20*1000</f>
        <v>24359996</v>
      </c>
      <c r="P20" s="6">
        <f>'q-AreaHarv'!P20+'q-PermP'!P20*1000</f>
        <v>24311142</v>
      </c>
      <c r="Q20" s="6">
        <f>'q-AreaHarv'!Q20+'q-PermP'!Q20*1000</f>
        <v>24266247</v>
      </c>
      <c r="R20" s="6">
        <f>'q-AreaHarv'!R20+'q-PermP'!R20*1000</f>
        <v>24452183</v>
      </c>
      <c r="S20" s="6">
        <f>'q-AreaHarv'!S20+'q-PermP'!S20*1000</f>
        <v>24670617</v>
      </c>
      <c r="T20" s="6">
        <f>'q-AreaHarv'!T20+'q-PermP'!T20*1000</f>
        <v>24719457</v>
      </c>
      <c r="U20" s="6">
        <f>'q-AreaHarv'!U20+'q-PermP'!U20*1000</f>
        <v>24857276</v>
      </c>
      <c r="V20" s="6">
        <f>'q-AreaHarv'!V20+'q-PermP'!V20*1000</f>
        <v>25040118</v>
      </c>
      <c r="W20" s="6">
        <f>'q-AreaHarv'!W20+'q-PermP'!W20*1000</f>
        <v>25132421</v>
      </c>
      <c r="X20" s="6">
        <f>'q-AreaHarv'!X20+'q-PermP'!X20*1000</f>
        <v>25127308</v>
      </c>
      <c r="Y20" s="6">
        <f>'q-AreaHarv'!Y20+'q-PermP'!Y20*1000</f>
        <v>24937789</v>
      </c>
      <c r="Z20" s="6">
        <f>'q-AreaHarv'!Z20+'q-PermP'!Z20*1000</f>
        <v>24696425</v>
      </c>
      <c r="AA20" s="6">
        <f>'q-AreaHarv'!AA20+'q-PermP'!AA20*1000</f>
        <v>24472000</v>
      </c>
      <c r="AB20" s="6">
        <f>'q-AreaHarv'!AB20+'q-PermP'!AB20*1000</f>
        <v>24585210</v>
      </c>
      <c r="AC20" s="6">
        <f>'q-AreaHarv'!AC20+'q-PermP'!AC20*1000</f>
        <v>24693392</v>
      </c>
      <c r="AD20" s="6">
        <f>'q-AreaHarv'!AD20+'q-PermP'!AD20*1000</f>
        <v>24296401</v>
      </c>
      <c r="AE20" s="6">
        <f>'q-AreaHarv'!AE20+'q-PermP'!AE20*1000</f>
        <v>25059803</v>
      </c>
      <c r="AF20" s="6">
        <f>'q-AreaHarv'!AF20+'q-PermP'!AF20*1000</f>
        <v>25083114</v>
      </c>
      <c r="AG20" s="6">
        <f>'q-AreaHarv'!AG20+'q-PermP'!AG20*1000</f>
        <v>25121106</v>
      </c>
      <c r="AH20" s="6">
        <f>'q-AreaHarv'!AH20+'q-PermP'!AH20*1000</f>
        <v>25396666</v>
      </c>
      <c r="AI20" s="6">
        <f>'q-AreaHarv'!AI20+'q-PermP'!AI20*1000</f>
        <v>25694068</v>
      </c>
      <c r="AJ20" s="6">
        <f>'q-AreaHarv'!AJ20+'q-PermP'!AJ20*1000</f>
        <v>25489361</v>
      </c>
      <c r="AK20" s="6">
        <f>'q-AreaHarv'!AK20+'q-PermP'!AK20*1000</f>
        <v>25600662</v>
      </c>
      <c r="AL20" s="6">
        <f>'q-AreaHarv'!AL20+'q-PermP'!AL20*1000</f>
        <v>25789891</v>
      </c>
      <c r="AM20" s="6">
        <f>'q-AreaHarv'!AM20+'q-PermP'!AM20*1000</f>
        <v>25592655</v>
      </c>
      <c r="AN20" s="6">
        <f>'q-AreaHarv'!AN20+'q-PermP'!AN20*1000</f>
        <v>25861715</v>
      </c>
      <c r="AO20" s="6">
        <f>'q-AreaHarv'!AO20+'q-PermP'!AO20*1000</f>
        <v>25826822</v>
      </c>
      <c r="AP20" s="6">
        <f>'q-AreaHarv'!AP20+'q-PermP'!AP20*1000</f>
        <v>25299889</v>
      </c>
      <c r="AQ20" s="6">
        <f>'q-AreaHarv'!AQ20+'q-PermP'!AQ20*1000</f>
        <v>25440949</v>
      </c>
      <c r="AR20" s="6">
        <f>'q-AreaHarv'!AR20+'q-PermP'!AR20*1000</f>
        <v>25346639</v>
      </c>
      <c r="AS20" s="6">
        <f>'q-AreaHarv'!AS20+'q-PermP'!AS20*1000</f>
        <v>25674930</v>
      </c>
      <c r="AT20" s="6">
        <f>'q-AreaHarv'!AT20+'q-PermP'!AT20*1000</f>
        <v>25517680</v>
      </c>
      <c r="AU20" s="6">
        <f>'q-AreaHarv'!AU20+'q-PermP'!AU20*1000</f>
        <v>25864343</v>
      </c>
      <c r="AV20" s="6">
        <f>'q-AreaHarv'!AV20+'q-PermP'!AV20*1000</f>
        <v>25871994</v>
      </c>
      <c r="AW20" s="6">
        <f>'q-AreaHarv'!AW20+'q-PermP'!AW20*1000</f>
        <v>25958239</v>
      </c>
      <c r="AX20" s="6">
        <f>'q-AreaHarv'!AX20+'q-PermP'!AX20*1000</f>
        <v>25556093</v>
      </c>
      <c r="AY20" s="6">
        <f>'q-AreaHarv'!AY20+'q-PermP'!AY20*1000</f>
        <v>26043533</v>
      </c>
      <c r="AZ20" s="6">
        <f>'q-AreaHarv'!AZ20+'q-PermP'!AZ20*1000</f>
        <v>26426976</v>
      </c>
      <c r="BA20" s="6">
        <f>'q-AreaHarv'!BA20+'q-PermP'!BA20*1000</f>
        <v>25847114</v>
      </c>
      <c r="BB20" s="6">
        <f>'q-AreaHarv'!BB20+'q-PermP'!BB20*1000</f>
        <v>25698538</v>
      </c>
      <c r="BC20" s="6">
        <f>'q-AreaHarv'!BC20+'q-PermP'!BC20*1000</f>
        <v>26386857</v>
      </c>
    </row>
    <row r="21" spans="1:55" x14ac:dyDescent="0.2">
      <c r="A21">
        <f>VLOOKUP(C21,SelectCntr!$A$2:$C$52,3,0)</f>
        <v>3</v>
      </c>
      <c r="B21" s="6" t="str">
        <f>'q-AreaHarv'!B21</f>
        <v>Lesotho</v>
      </c>
      <c r="C21" s="6">
        <f>'q-AreaHarv'!C21</f>
        <v>122</v>
      </c>
      <c r="D21" s="6" t="str">
        <f>'q-AreaHarv'!D21</f>
        <v>Lesotho</v>
      </c>
      <c r="E21" s="16" t="s">
        <v>132</v>
      </c>
      <c r="F21" s="6" t="s">
        <v>133</v>
      </c>
      <c r="G21" s="6">
        <f>'q-AreaHarv'!G21+'q-PermP'!G21*1000</f>
        <v>2517595</v>
      </c>
      <c r="H21" s="6">
        <f>'q-AreaHarv'!H21+'q-PermP'!H21*1000</f>
        <v>2516430</v>
      </c>
      <c r="I21" s="6">
        <f>'q-AreaHarv'!I21+'q-PermP'!I21*1000</f>
        <v>2515485</v>
      </c>
      <c r="J21" s="6">
        <f>'q-AreaHarv'!J21+'q-PermP'!J21*1000</f>
        <v>2518045</v>
      </c>
      <c r="K21" s="6">
        <f>'q-AreaHarv'!K21+'q-PermP'!K21*1000</f>
        <v>2530485</v>
      </c>
      <c r="L21" s="6">
        <f>'q-AreaHarv'!L21+'q-PermP'!L21*1000</f>
        <v>2523855</v>
      </c>
      <c r="M21" s="6">
        <f>'q-AreaHarv'!M21+'q-PermP'!M21*1000</f>
        <v>2536155</v>
      </c>
      <c r="N21" s="6">
        <f>'q-AreaHarv'!N21+'q-PermP'!N21*1000</f>
        <v>2503138</v>
      </c>
      <c r="O21" s="6">
        <f>'q-AreaHarv'!O21+'q-PermP'!O21*1000</f>
        <v>2449045</v>
      </c>
      <c r="P21" s="6">
        <f>'q-AreaHarv'!P21+'q-PermP'!P21*1000</f>
        <v>2390746</v>
      </c>
      <c r="Q21" s="6">
        <f>'q-AreaHarv'!Q21+'q-PermP'!Q21*1000</f>
        <v>2351487</v>
      </c>
      <c r="R21" s="6">
        <f>'q-AreaHarv'!R21+'q-PermP'!R21*1000</f>
        <v>2303892</v>
      </c>
      <c r="S21" s="6">
        <f>'q-AreaHarv'!S21+'q-PermP'!S21*1000</f>
        <v>2285650</v>
      </c>
      <c r="T21" s="6">
        <f>'q-AreaHarv'!T21+'q-PermP'!T21*1000</f>
        <v>2327117</v>
      </c>
      <c r="U21" s="6">
        <f>'q-AreaHarv'!U21+'q-PermP'!U21*1000</f>
        <v>2263651</v>
      </c>
      <c r="V21" s="6">
        <f>'q-AreaHarv'!V21+'q-PermP'!V21*1000</f>
        <v>2232715</v>
      </c>
      <c r="W21" s="6">
        <f>'q-AreaHarv'!W21+'q-PermP'!W21*1000</f>
        <v>2194638</v>
      </c>
      <c r="X21" s="6">
        <f>'q-AreaHarv'!X21+'q-PermP'!X21*1000</f>
        <v>2227587</v>
      </c>
      <c r="Y21" s="6">
        <f>'q-AreaHarv'!Y21+'q-PermP'!Y21*1000</f>
        <v>2223478</v>
      </c>
      <c r="Z21" s="6">
        <f>'q-AreaHarv'!Z21+'q-PermP'!Z21*1000</f>
        <v>2222543</v>
      </c>
      <c r="AA21" s="6">
        <f>'q-AreaHarv'!AA21+'q-PermP'!AA21*1000</f>
        <v>2226116</v>
      </c>
      <c r="AB21" s="6">
        <f>'q-AreaHarv'!AB21+'q-PermP'!AB21*1000</f>
        <v>2218752</v>
      </c>
      <c r="AC21" s="6">
        <f>'q-AreaHarv'!AC21+'q-PermP'!AC21*1000</f>
        <v>2202502</v>
      </c>
      <c r="AD21" s="6">
        <f>'q-AreaHarv'!AD21+'q-PermP'!AD21*1000</f>
        <v>2227286</v>
      </c>
      <c r="AE21" s="6">
        <f>'q-AreaHarv'!AE21+'q-PermP'!AE21*1000</f>
        <v>2254977</v>
      </c>
      <c r="AF21" s="6">
        <f>'q-AreaHarv'!AF21+'q-PermP'!AF21*1000</f>
        <v>2224160</v>
      </c>
      <c r="AG21" s="6">
        <f>'q-AreaHarv'!AG21+'q-PermP'!AG21*1000</f>
        <v>2268665</v>
      </c>
      <c r="AH21" s="6">
        <f>'q-AreaHarv'!AH21+'q-PermP'!AH21*1000</f>
        <v>2319375</v>
      </c>
      <c r="AI21" s="6">
        <f>'q-AreaHarv'!AI21+'q-PermP'!AI21*1000</f>
        <v>2245911</v>
      </c>
      <c r="AJ21" s="6">
        <f>'q-AreaHarv'!AJ21+'q-PermP'!AJ21*1000</f>
        <v>2258815</v>
      </c>
      <c r="AK21" s="6">
        <f>'q-AreaHarv'!AK21+'q-PermP'!AK21*1000</f>
        <v>2173426</v>
      </c>
      <c r="AL21" s="6">
        <f>'q-AreaHarv'!AL21+'q-PermP'!AL21*1000</f>
        <v>2170990</v>
      </c>
      <c r="AM21" s="6">
        <f>'q-AreaHarv'!AM21+'q-PermP'!AM21*1000</f>
        <v>2174011</v>
      </c>
      <c r="AN21" s="6">
        <f>'q-AreaHarv'!AN21+'q-PermP'!AN21*1000</f>
        <v>2296661</v>
      </c>
      <c r="AO21" s="6">
        <f>'q-AreaHarv'!AO21+'q-PermP'!AO21*1000</f>
        <v>2123957</v>
      </c>
      <c r="AP21" s="6">
        <f>'q-AreaHarv'!AP21+'q-PermP'!AP21*1000</f>
        <v>2245252</v>
      </c>
      <c r="AQ21" s="6">
        <f>'q-AreaHarv'!AQ21+'q-PermP'!AQ21*1000</f>
        <v>2233924</v>
      </c>
      <c r="AR21" s="6">
        <f>'q-AreaHarv'!AR21+'q-PermP'!AR21*1000</f>
        <v>2152810</v>
      </c>
      <c r="AS21" s="6">
        <f>'q-AreaHarv'!AS21+'q-PermP'!AS21*1000</f>
        <v>2214406</v>
      </c>
      <c r="AT21" s="6">
        <f>'q-AreaHarv'!AT21+'q-PermP'!AT21*1000</f>
        <v>2239442</v>
      </c>
      <c r="AU21" s="6">
        <f>'q-AreaHarv'!AU21+'q-PermP'!AU21*1000</f>
        <v>2287975</v>
      </c>
      <c r="AV21" s="6">
        <f>'q-AreaHarv'!AV21+'q-PermP'!AV21*1000</f>
        <v>2233252</v>
      </c>
      <c r="AW21" s="6">
        <f>'q-AreaHarv'!AW21+'q-PermP'!AW21*1000</f>
        <v>2223019</v>
      </c>
      <c r="AX21" s="6">
        <f>'q-AreaHarv'!AX21+'q-PermP'!AX21*1000</f>
        <v>2207868</v>
      </c>
      <c r="AY21" s="6">
        <f>'q-AreaHarv'!AY21+'q-PermP'!AY21*1000</f>
        <v>2188141</v>
      </c>
      <c r="AZ21" s="6">
        <f>'q-AreaHarv'!AZ21+'q-PermP'!AZ21*1000</f>
        <v>2272510</v>
      </c>
      <c r="BA21" s="6">
        <f>'q-AreaHarv'!BA21+'q-PermP'!BA21*1000</f>
        <v>2204964</v>
      </c>
      <c r="BB21" s="6">
        <f>'q-AreaHarv'!BB21+'q-PermP'!BB21*1000</f>
        <v>2217472</v>
      </c>
      <c r="BC21" s="6">
        <f>'q-AreaHarv'!BC21+'q-PermP'!BC21*1000</f>
        <v>2205038</v>
      </c>
    </row>
    <row r="22" spans="1:55" x14ac:dyDescent="0.2">
      <c r="A22">
        <f>VLOOKUP(C22,SelectCntr!$A$2:$C$52,3,0)</f>
        <v>1</v>
      </c>
      <c r="B22" s="6" t="str">
        <f>'q-AreaHarv'!B22</f>
        <v>Liberia</v>
      </c>
      <c r="C22" s="6">
        <f>'q-AreaHarv'!C22</f>
        <v>123</v>
      </c>
      <c r="D22" s="6" t="str">
        <f>'q-AreaHarv'!D22</f>
        <v>Liberia</v>
      </c>
      <c r="E22" s="16" t="s">
        <v>132</v>
      </c>
      <c r="F22" s="6" t="s">
        <v>133</v>
      </c>
      <c r="G22" s="6">
        <f>'q-AreaHarv'!G22+'q-PermP'!G22*1000</f>
        <v>2396170</v>
      </c>
      <c r="H22" s="6">
        <f>'q-AreaHarv'!H22+'q-PermP'!H22*1000</f>
        <v>2407370</v>
      </c>
      <c r="I22" s="6">
        <f>'q-AreaHarv'!I22+'q-PermP'!I22*1000</f>
        <v>2436030</v>
      </c>
      <c r="J22" s="6">
        <f>'q-AreaHarv'!J22+'q-PermP'!J22*1000</f>
        <v>2453130</v>
      </c>
      <c r="K22" s="6">
        <f>'q-AreaHarv'!K22+'q-PermP'!K22*1000</f>
        <v>2470890</v>
      </c>
      <c r="L22" s="6">
        <f>'q-AreaHarv'!L22+'q-PermP'!L22*1000</f>
        <v>2355790</v>
      </c>
      <c r="M22" s="6">
        <f>'q-AreaHarv'!M22+'q-PermP'!M22*1000</f>
        <v>2348350</v>
      </c>
      <c r="N22" s="6">
        <f>'q-AreaHarv'!N22+'q-PermP'!N22*1000</f>
        <v>2363660</v>
      </c>
      <c r="O22" s="6">
        <f>'q-AreaHarv'!O22+'q-PermP'!O22*1000</f>
        <v>2373430</v>
      </c>
      <c r="P22" s="6">
        <f>'q-AreaHarv'!P22+'q-PermP'!P22*1000</f>
        <v>2411740</v>
      </c>
      <c r="Q22" s="6">
        <f>'q-AreaHarv'!Q22+'q-PermP'!Q22*1000</f>
        <v>2435884</v>
      </c>
      <c r="R22" s="6">
        <f>'q-AreaHarv'!R22+'q-PermP'!R22*1000</f>
        <v>2436092</v>
      </c>
      <c r="S22" s="6">
        <f>'q-AreaHarv'!S22+'q-PermP'!S22*1000</f>
        <v>2444950</v>
      </c>
      <c r="T22" s="6">
        <f>'q-AreaHarv'!T22+'q-PermP'!T22*1000</f>
        <v>2472820</v>
      </c>
      <c r="U22" s="6">
        <f>'q-AreaHarv'!U22+'q-PermP'!U22*1000</f>
        <v>2452320</v>
      </c>
      <c r="V22" s="6">
        <f>'q-AreaHarv'!V22+'q-PermP'!V22*1000</f>
        <v>2454780</v>
      </c>
      <c r="W22" s="6">
        <f>'q-AreaHarv'!W22+'q-PermP'!W22*1000</f>
        <v>2460280</v>
      </c>
      <c r="X22" s="6">
        <f>'q-AreaHarv'!X22+'q-PermP'!X22*1000</f>
        <v>2461190</v>
      </c>
      <c r="Y22" s="6">
        <f>'q-AreaHarv'!Y22+'q-PermP'!Y22*1000</f>
        <v>2471430</v>
      </c>
      <c r="Z22" s="6">
        <f>'q-AreaHarv'!Z22+'q-PermP'!Z22*1000</f>
        <v>2476360</v>
      </c>
      <c r="AA22" s="6">
        <f>'q-AreaHarv'!AA22+'q-PermP'!AA22*1000</f>
        <v>2497780</v>
      </c>
      <c r="AB22" s="6">
        <f>'q-AreaHarv'!AB22+'q-PermP'!AB22*1000</f>
        <v>2504740</v>
      </c>
      <c r="AC22" s="6">
        <f>'q-AreaHarv'!AC22+'q-PermP'!AC22*1000</f>
        <v>2514760</v>
      </c>
      <c r="AD22" s="6">
        <f>'q-AreaHarv'!AD22+'q-PermP'!AD22*1000</f>
        <v>2510795</v>
      </c>
      <c r="AE22" s="6">
        <f>'q-AreaHarv'!AE22+'q-PermP'!AE22*1000</f>
        <v>2520781</v>
      </c>
      <c r="AF22" s="6">
        <f>'q-AreaHarv'!AF22+'q-PermP'!AF22*1000</f>
        <v>2523009</v>
      </c>
      <c r="AG22" s="6">
        <f>'q-AreaHarv'!AG22+'q-PermP'!AG22*1000</f>
        <v>2527155</v>
      </c>
      <c r="AH22" s="6">
        <f>'q-AreaHarv'!AH22+'q-PermP'!AH22*1000</f>
        <v>2530530</v>
      </c>
      <c r="AI22" s="6">
        <f>'q-AreaHarv'!AI22+'q-PermP'!AI22*1000</f>
        <v>2557450</v>
      </c>
      <c r="AJ22" s="6">
        <f>'q-AreaHarv'!AJ22+'q-PermP'!AJ22*1000</f>
        <v>2383401</v>
      </c>
      <c r="AK22" s="6">
        <f>'q-AreaHarv'!AK22+'q-PermP'!AK22*1000</f>
        <v>2287322</v>
      </c>
      <c r="AL22" s="6">
        <f>'q-AreaHarv'!AL22+'q-PermP'!AL22*1000</f>
        <v>2312323</v>
      </c>
      <c r="AM22" s="6">
        <f>'q-AreaHarv'!AM22+'q-PermP'!AM22*1000</f>
        <v>2262815</v>
      </c>
      <c r="AN22" s="6">
        <f>'q-AreaHarv'!AN22+'q-PermP'!AN22*1000</f>
        <v>2224614</v>
      </c>
      <c r="AO22" s="6">
        <f>'q-AreaHarv'!AO22+'q-PermP'!AO22*1000</f>
        <v>2227861</v>
      </c>
      <c r="AP22" s="6">
        <f>'q-AreaHarv'!AP22+'q-PermP'!AP22*1000</f>
        <v>2278394</v>
      </c>
      <c r="AQ22" s="6">
        <f>'q-AreaHarv'!AQ22+'q-PermP'!AQ22*1000</f>
        <v>2394961</v>
      </c>
      <c r="AR22" s="6">
        <f>'q-AreaHarv'!AR22+'q-PermP'!AR22*1000</f>
        <v>2452744</v>
      </c>
      <c r="AS22" s="6">
        <f>'q-AreaHarv'!AS22+'q-PermP'!AS22*1000</f>
        <v>2477232</v>
      </c>
      <c r="AT22" s="6">
        <f>'q-AreaHarv'!AT22+'q-PermP'!AT22*1000</f>
        <v>2495943</v>
      </c>
      <c r="AU22" s="6">
        <f>'q-AreaHarv'!AU22+'q-PermP'!AU22*1000</f>
        <v>2474522</v>
      </c>
      <c r="AV22" s="6">
        <f>'q-AreaHarv'!AV22+'q-PermP'!AV22*1000</f>
        <v>2476554</v>
      </c>
      <c r="AW22" s="6">
        <f>'q-AreaHarv'!AW22+'q-PermP'!AW22*1000</f>
        <v>2484436</v>
      </c>
      <c r="AX22" s="6">
        <f>'q-AreaHarv'!AX22+'q-PermP'!AX22*1000</f>
        <v>2492270</v>
      </c>
      <c r="AY22" s="6">
        <f>'q-AreaHarv'!AY22+'q-PermP'!AY22*1000</f>
        <v>2521951</v>
      </c>
      <c r="AZ22" s="6">
        <f>'q-AreaHarv'!AZ22+'q-PermP'!AZ22*1000</f>
        <v>2475733</v>
      </c>
      <c r="BA22" s="6">
        <f>'q-AreaHarv'!BA22+'q-PermP'!BA22*1000</f>
        <v>2553546</v>
      </c>
      <c r="BB22" s="6">
        <f>'q-AreaHarv'!BB22+'q-PermP'!BB22*1000</f>
        <v>2548944</v>
      </c>
      <c r="BC22" s="6">
        <f>'q-AreaHarv'!BC22+'q-PermP'!BC22*1000</f>
        <v>2493373</v>
      </c>
    </row>
    <row r="23" spans="1:55" x14ac:dyDescent="0.2">
      <c r="A23">
        <f>VLOOKUP(C23,SelectCntr!$A$2:$C$52,3,0)</f>
        <v>2</v>
      </c>
      <c r="B23" s="6" t="str">
        <f>'q-AreaHarv'!B23</f>
        <v>Madagascar</v>
      </c>
      <c r="C23" s="6">
        <f>'q-AreaHarv'!C23</f>
        <v>129</v>
      </c>
      <c r="D23" s="6" t="str">
        <f>'q-AreaHarv'!D23</f>
        <v>Madagascar</v>
      </c>
      <c r="E23" s="16" t="s">
        <v>132</v>
      </c>
      <c r="F23" s="6" t="s">
        <v>133</v>
      </c>
      <c r="G23" s="6">
        <f>'q-AreaHarv'!G23+'q-PermP'!G23*1000</f>
        <v>34646150</v>
      </c>
      <c r="H23" s="6">
        <f>'q-AreaHarv'!H23+'q-PermP'!H23*1000</f>
        <v>34713100</v>
      </c>
      <c r="I23" s="6">
        <f>'q-AreaHarv'!I23+'q-PermP'!I23*1000</f>
        <v>34727105</v>
      </c>
      <c r="J23" s="6">
        <f>'q-AreaHarv'!J23+'q-PermP'!J23*1000</f>
        <v>34777725</v>
      </c>
      <c r="K23" s="6">
        <f>'q-AreaHarv'!K23+'q-PermP'!K23*1000</f>
        <v>34786605</v>
      </c>
      <c r="L23" s="6">
        <f>'q-AreaHarv'!L23+'q-PermP'!L23*1000</f>
        <v>34913210</v>
      </c>
      <c r="M23" s="6">
        <f>'q-AreaHarv'!M23+'q-PermP'!M23*1000</f>
        <v>34951975</v>
      </c>
      <c r="N23" s="6">
        <f>'q-AreaHarv'!N23+'q-PermP'!N23*1000</f>
        <v>34988465</v>
      </c>
      <c r="O23" s="6">
        <f>'q-AreaHarv'!O23+'q-PermP'!O23*1000</f>
        <v>34993805</v>
      </c>
      <c r="P23" s="6">
        <f>'q-AreaHarv'!P23+'q-PermP'!P23*1000</f>
        <v>34979158</v>
      </c>
      <c r="Q23" s="6">
        <f>'q-AreaHarv'!Q23+'q-PermP'!Q23*1000</f>
        <v>35015078</v>
      </c>
      <c r="R23" s="6">
        <f>'q-AreaHarv'!R23+'q-PermP'!R23*1000</f>
        <v>35062067</v>
      </c>
      <c r="S23" s="6">
        <f>'q-AreaHarv'!S23+'q-PermP'!S23*1000</f>
        <v>35092307</v>
      </c>
      <c r="T23" s="6">
        <f>'q-AreaHarv'!T23+'q-PermP'!T23*1000</f>
        <v>35149467</v>
      </c>
      <c r="U23" s="6">
        <f>'q-AreaHarv'!U23+'q-PermP'!U23*1000</f>
        <v>35198474</v>
      </c>
      <c r="V23" s="6">
        <f>'q-AreaHarv'!V23+'q-PermP'!V23*1000</f>
        <v>35239412</v>
      </c>
      <c r="W23" s="6">
        <f>'q-AreaHarv'!W23+'q-PermP'!W23*1000</f>
        <v>35310562</v>
      </c>
      <c r="X23" s="6">
        <f>'q-AreaHarv'!X23+'q-PermP'!X23*1000</f>
        <v>35346419</v>
      </c>
      <c r="Y23" s="6">
        <f>'q-AreaHarv'!Y23+'q-PermP'!Y23*1000</f>
        <v>35373904</v>
      </c>
      <c r="Z23" s="6">
        <f>'q-AreaHarv'!Z23+'q-PermP'!Z23*1000</f>
        <v>35450218</v>
      </c>
      <c r="AA23" s="6">
        <f>'q-AreaHarv'!AA23+'q-PermP'!AA23*1000</f>
        <v>35450864</v>
      </c>
      <c r="AB23" s="6">
        <f>'q-AreaHarv'!AB23+'q-PermP'!AB23*1000</f>
        <v>35488866</v>
      </c>
      <c r="AC23" s="6">
        <f>'q-AreaHarv'!AC23+'q-PermP'!AC23*1000</f>
        <v>35550211</v>
      </c>
      <c r="AD23" s="6">
        <f>'q-AreaHarv'!AD23+'q-PermP'!AD23*1000</f>
        <v>35558350</v>
      </c>
      <c r="AE23" s="6">
        <f>'q-AreaHarv'!AE23+'q-PermP'!AE23*1000</f>
        <v>35613227</v>
      </c>
      <c r="AF23" s="6">
        <f>'q-AreaHarv'!AF23+'q-PermP'!AF23*1000</f>
        <v>35666372</v>
      </c>
      <c r="AG23" s="6">
        <f>'q-AreaHarv'!AG23+'q-PermP'!AG23*1000</f>
        <v>35495959</v>
      </c>
      <c r="AH23" s="6">
        <f>'q-AreaHarv'!AH23+'q-PermP'!AH23*1000</f>
        <v>35548673</v>
      </c>
      <c r="AI23" s="6">
        <f>'q-AreaHarv'!AI23+'q-PermP'!AI23*1000</f>
        <v>35615264</v>
      </c>
      <c r="AJ23" s="6">
        <f>'q-AreaHarv'!AJ23+'q-PermP'!AJ23*1000</f>
        <v>35675963</v>
      </c>
      <c r="AK23" s="6">
        <f>'q-AreaHarv'!AK23+'q-PermP'!AK23*1000</f>
        <v>35679522</v>
      </c>
      <c r="AL23" s="6">
        <f>'q-AreaHarv'!AL23+'q-PermP'!AL23*1000</f>
        <v>35659792</v>
      </c>
      <c r="AM23" s="6">
        <f>'q-AreaHarv'!AM23+'q-PermP'!AM23*1000</f>
        <v>35806505</v>
      </c>
      <c r="AN23" s="6">
        <f>'q-AreaHarv'!AN23+'q-PermP'!AN23*1000</f>
        <v>35635761</v>
      </c>
      <c r="AO23" s="6">
        <f>'q-AreaHarv'!AO23+'q-PermP'!AO23*1000</f>
        <v>35681763</v>
      </c>
      <c r="AP23" s="6">
        <f>'q-AreaHarv'!AP23+'q-PermP'!AP23*1000</f>
        <v>35824583</v>
      </c>
      <c r="AQ23" s="6">
        <f>'q-AreaHarv'!AQ23+'q-PermP'!AQ23*1000</f>
        <v>36770529</v>
      </c>
      <c r="AR23" s="6">
        <f>'q-AreaHarv'!AR23+'q-PermP'!AR23*1000</f>
        <v>37820966</v>
      </c>
      <c r="AS23" s="6">
        <f>'q-AreaHarv'!AS23+'q-PermP'!AS23*1000</f>
        <v>38809063</v>
      </c>
      <c r="AT23" s="6">
        <f>'q-AreaHarv'!AT23+'q-PermP'!AT23*1000</f>
        <v>39817424</v>
      </c>
      <c r="AU23" s="6">
        <f>'q-AreaHarv'!AU23+'q-PermP'!AU23*1000</f>
        <v>40130327</v>
      </c>
      <c r="AV23" s="6">
        <f>'q-AreaHarv'!AV23+'q-PermP'!AV23*1000</f>
        <v>40132113</v>
      </c>
      <c r="AW23" s="6">
        <f>'q-AreaHarv'!AW23+'q-PermP'!AW23*1000</f>
        <v>40164872</v>
      </c>
      <c r="AX23" s="6">
        <f>'q-AreaHarv'!AX23+'q-PermP'!AX23*1000</f>
        <v>40178433</v>
      </c>
      <c r="AY23" s="6">
        <f>'q-AreaHarv'!AY23+'q-PermP'!AY23*1000</f>
        <v>40253129</v>
      </c>
      <c r="AZ23" s="6">
        <f>'q-AreaHarv'!AZ23+'q-PermP'!AZ23*1000</f>
        <v>40259996</v>
      </c>
      <c r="BA23" s="6">
        <f>'q-AreaHarv'!BA23+'q-PermP'!BA23*1000</f>
        <v>40150586</v>
      </c>
      <c r="BB23" s="6">
        <f>'q-AreaHarv'!BB23+'q-PermP'!BB23*1000</f>
        <v>40312757</v>
      </c>
      <c r="BC23" s="6">
        <f>'q-AreaHarv'!BC23+'q-PermP'!BC23*1000</f>
        <v>40515721</v>
      </c>
    </row>
    <row r="24" spans="1:55" x14ac:dyDescent="0.2">
      <c r="A24">
        <f>VLOOKUP(C24,SelectCntr!$A$2:$C$52,3,0)</f>
        <v>3</v>
      </c>
      <c r="B24" s="6" t="str">
        <f>'q-AreaHarv'!B24</f>
        <v>Malawi</v>
      </c>
      <c r="C24" s="6">
        <f>'q-AreaHarv'!C24</f>
        <v>130</v>
      </c>
      <c r="D24" s="6" t="str">
        <f>'q-AreaHarv'!D24</f>
        <v>Malawi</v>
      </c>
      <c r="E24" s="16" t="s">
        <v>132</v>
      </c>
      <c r="F24" s="6" t="s">
        <v>133</v>
      </c>
      <c r="G24" s="6">
        <f>'q-AreaHarv'!G24+'q-PermP'!G24*1000</f>
        <v>3284069</v>
      </c>
      <c r="H24" s="6">
        <f>'q-AreaHarv'!H24+'q-PermP'!H24*1000</f>
        <v>3331309</v>
      </c>
      <c r="I24" s="6">
        <f>'q-AreaHarv'!I24+'q-PermP'!I24*1000</f>
        <v>3385028</v>
      </c>
      <c r="J24" s="6">
        <f>'q-AreaHarv'!J24+'q-PermP'!J24*1000</f>
        <v>3369913</v>
      </c>
      <c r="K24" s="6">
        <f>'q-AreaHarv'!K24+'q-PermP'!K24*1000</f>
        <v>3639738</v>
      </c>
      <c r="L24" s="6">
        <f>'q-AreaHarv'!L24+'q-PermP'!L24*1000</f>
        <v>3660586</v>
      </c>
      <c r="M24" s="6">
        <f>'q-AreaHarv'!M24+'q-PermP'!M24*1000</f>
        <v>3533573</v>
      </c>
      <c r="N24" s="6">
        <f>'q-AreaHarv'!N24+'q-PermP'!N24*1000</f>
        <v>3714019</v>
      </c>
      <c r="O24" s="6">
        <f>'q-AreaHarv'!O24+'q-PermP'!O24*1000</f>
        <v>3738652</v>
      </c>
      <c r="P24" s="6">
        <f>'q-AreaHarv'!P24+'q-PermP'!P24*1000</f>
        <v>3688948</v>
      </c>
      <c r="Q24" s="6">
        <f>'q-AreaHarv'!Q24+'q-PermP'!Q24*1000</f>
        <v>3828743</v>
      </c>
      <c r="R24" s="6">
        <f>'q-AreaHarv'!R24+'q-PermP'!R24*1000</f>
        <v>3904721</v>
      </c>
      <c r="S24" s="6">
        <f>'q-AreaHarv'!S24+'q-PermP'!S24*1000</f>
        <v>3988517</v>
      </c>
      <c r="T24" s="6">
        <f>'q-AreaHarv'!T24+'q-PermP'!T24*1000</f>
        <v>3965693</v>
      </c>
      <c r="U24" s="6">
        <f>'q-AreaHarv'!U24+'q-PermP'!U24*1000</f>
        <v>3841810</v>
      </c>
      <c r="V24" s="6">
        <f>'q-AreaHarv'!V24+'q-PermP'!V24*1000</f>
        <v>3882830</v>
      </c>
      <c r="W24" s="6">
        <f>'q-AreaHarv'!W24+'q-PermP'!W24*1000</f>
        <v>3916926</v>
      </c>
      <c r="X24" s="6">
        <f>'q-AreaHarv'!X24+'q-PermP'!X24*1000</f>
        <v>3990451</v>
      </c>
      <c r="Y24" s="6">
        <f>'q-AreaHarv'!Y24+'q-PermP'!Y24*1000</f>
        <v>4003448</v>
      </c>
      <c r="Z24" s="6">
        <f>'q-AreaHarv'!Z24+'q-PermP'!Z24*1000</f>
        <v>3811790</v>
      </c>
      <c r="AA24" s="6">
        <f>'q-AreaHarv'!AA24+'q-PermP'!AA24*1000</f>
        <v>3942112</v>
      </c>
      <c r="AB24" s="6">
        <f>'q-AreaHarv'!AB24+'q-PermP'!AB24*1000</f>
        <v>4053562</v>
      </c>
      <c r="AC24" s="6">
        <f>'q-AreaHarv'!AC24+'q-PermP'!AC24*1000</f>
        <v>3957211</v>
      </c>
      <c r="AD24" s="6">
        <f>'q-AreaHarv'!AD24+'q-PermP'!AD24*1000</f>
        <v>4001129</v>
      </c>
      <c r="AE24" s="6">
        <f>'q-AreaHarv'!AE24+'q-PermP'!AE24*1000</f>
        <v>4009404</v>
      </c>
      <c r="AF24" s="6">
        <f>'q-AreaHarv'!AF24+'q-PermP'!AF24*1000</f>
        <v>4088016</v>
      </c>
      <c r="AG24" s="6">
        <f>'q-AreaHarv'!AG24+'q-PermP'!AG24*1000</f>
        <v>4102371</v>
      </c>
      <c r="AH24" s="6">
        <f>'q-AreaHarv'!AH24+'q-PermP'!AH24*1000</f>
        <v>4113293</v>
      </c>
      <c r="AI24" s="6">
        <f>'q-AreaHarv'!AI24+'q-PermP'!AI24*1000</f>
        <v>4144229</v>
      </c>
      <c r="AJ24" s="6">
        <f>'q-AreaHarv'!AJ24+'q-PermP'!AJ24*1000</f>
        <v>4199729</v>
      </c>
      <c r="AK24" s="6">
        <f>'q-AreaHarv'!AK24+'q-PermP'!AK24*1000</f>
        <v>4307820</v>
      </c>
      <c r="AL24" s="6">
        <f>'q-AreaHarv'!AL24+'q-PermP'!AL24*1000</f>
        <v>4214349</v>
      </c>
      <c r="AM24" s="6">
        <f>'q-AreaHarv'!AM24+'q-PermP'!AM24*1000</f>
        <v>4240219</v>
      </c>
      <c r="AN24" s="6">
        <f>'q-AreaHarv'!AN24+'q-PermP'!AN24*1000</f>
        <v>4038305</v>
      </c>
      <c r="AO24" s="6">
        <f>'q-AreaHarv'!AO24+'q-PermP'!AO24*1000</f>
        <v>4324469</v>
      </c>
      <c r="AP24" s="6">
        <f>'q-AreaHarv'!AP24+'q-PermP'!AP24*1000</f>
        <v>4376465</v>
      </c>
      <c r="AQ24" s="6">
        <f>'q-AreaHarv'!AQ24+'q-PermP'!AQ24*1000</f>
        <v>4415872</v>
      </c>
      <c r="AR24" s="6">
        <f>'q-AreaHarv'!AR24+'q-PermP'!AR24*1000</f>
        <v>4552718</v>
      </c>
      <c r="AS24" s="6">
        <f>'q-AreaHarv'!AS24+'q-PermP'!AS24*1000</f>
        <v>4682539</v>
      </c>
      <c r="AT24" s="6">
        <f>'q-AreaHarv'!AT24+'q-PermP'!AT24*1000</f>
        <v>4768585</v>
      </c>
      <c r="AU24" s="6">
        <f>'q-AreaHarv'!AU24+'q-PermP'!AU24*1000</f>
        <v>4953011</v>
      </c>
      <c r="AV24" s="6">
        <f>'q-AreaHarv'!AV24+'q-PermP'!AV24*1000</f>
        <v>4862307</v>
      </c>
      <c r="AW24" s="6">
        <f>'q-AreaHarv'!AW24+'q-PermP'!AW24*1000</f>
        <v>5153357</v>
      </c>
      <c r="AX24" s="6">
        <f>'q-AreaHarv'!AX24+'q-PermP'!AX24*1000</f>
        <v>5150406</v>
      </c>
      <c r="AY24" s="6">
        <f>'q-AreaHarv'!AY24+'q-PermP'!AY24*1000</f>
        <v>5252495</v>
      </c>
      <c r="AZ24" s="6">
        <f>'q-AreaHarv'!AZ24+'q-PermP'!AZ24*1000</f>
        <v>5502084</v>
      </c>
      <c r="BA24" s="6">
        <f>'q-AreaHarv'!BA24+'q-PermP'!BA24*1000</f>
        <v>4970061</v>
      </c>
      <c r="BB24" s="6">
        <f>'q-AreaHarv'!BB24+'q-PermP'!BB24*1000</f>
        <v>5458228</v>
      </c>
      <c r="BC24" s="6">
        <f>'q-AreaHarv'!BC24+'q-PermP'!BC24*1000</f>
        <v>5691444</v>
      </c>
    </row>
    <row r="25" spans="1:55" x14ac:dyDescent="0.2">
      <c r="A25">
        <f>VLOOKUP(C25,SelectCntr!$A$2:$C$52,3,0)</f>
        <v>1</v>
      </c>
      <c r="B25" s="6" t="str">
        <f>'q-AreaHarv'!B25</f>
        <v>Mali</v>
      </c>
      <c r="C25" s="6">
        <f>'q-AreaHarv'!C25</f>
        <v>133</v>
      </c>
      <c r="D25" s="6" t="str">
        <f>'q-AreaHarv'!D25</f>
        <v>Mali</v>
      </c>
      <c r="E25" s="16" t="s">
        <v>132</v>
      </c>
      <c r="F25" s="6" t="s">
        <v>133</v>
      </c>
      <c r="G25" s="6">
        <f>'q-AreaHarv'!G25+'q-PermP'!G25*1000</f>
        <v>31972800</v>
      </c>
      <c r="H25" s="6">
        <f>'q-AreaHarv'!H25+'q-PermP'!H25*1000</f>
        <v>32023440</v>
      </c>
      <c r="I25" s="6">
        <f>'q-AreaHarv'!I25+'q-PermP'!I25*1000</f>
        <v>32079958</v>
      </c>
      <c r="J25" s="6">
        <f>'q-AreaHarv'!J25+'q-PermP'!J25*1000</f>
        <v>31667089</v>
      </c>
      <c r="K25" s="6">
        <f>'q-AreaHarv'!K25+'q-PermP'!K25*1000</f>
        <v>31625318</v>
      </c>
      <c r="L25" s="6">
        <f>'q-AreaHarv'!L25+'q-PermP'!L25*1000</f>
        <v>31703390</v>
      </c>
      <c r="M25" s="6">
        <f>'q-AreaHarv'!M25+'q-PermP'!M25*1000</f>
        <v>31924689</v>
      </c>
      <c r="N25" s="6">
        <f>'q-AreaHarv'!N25+'q-PermP'!N25*1000</f>
        <v>31791253</v>
      </c>
      <c r="O25" s="6">
        <f>'q-AreaHarv'!O25+'q-PermP'!O25*1000</f>
        <v>31816773</v>
      </c>
      <c r="P25" s="6">
        <f>'q-AreaHarv'!P25+'q-PermP'!P25*1000</f>
        <v>31768155</v>
      </c>
      <c r="Q25" s="6">
        <f>'q-AreaHarv'!Q25+'q-PermP'!Q25*1000</f>
        <v>31719844</v>
      </c>
      <c r="R25" s="6">
        <f>'q-AreaHarv'!R25+'q-PermP'!R25*1000</f>
        <v>31714894</v>
      </c>
      <c r="S25" s="6">
        <f>'q-AreaHarv'!S25+'q-PermP'!S25*1000</f>
        <v>31791556</v>
      </c>
      <c r="T25" s="6">
        <f>'q-AreaHarv'!T25+'q-PermP'!T25*1000</f>
        <v>31958774</v>
      </c>
      <c r="U25" s="6">
        <f>'q-AreaHarv'!U25+'q-PermP'!U25*1000</f>
        <v>31976634</v>
      </c>
      <c r="V25" s="6">
        <f>'q-AreaHarv'!V25+'q-PermP'!V25*1000</f>
        <v>32256204</v>
      </c>
      <c r="W25" s="6">
        <f>'q-AreaHarv'!W25+'q-PermP'!W25*1000</f>
        <v>32254745</v>
      </c>
      <c r="X25" s="6">
        <f>'q-AreaHarv'!X25+'q-PermP'!X25*1000</f>
        <v>31584644</v>
      </c>
      <c r="Y25" s="6">
        <f>'q-AreaHarv'!Y25+'q-PermP'!Y25*1000</f>
        <v>31776836</v>
      </c>
      <c r="Z25" s="6">
        <f>'q-AreaHarv'!Z25+'q-PermP'!Z25*1000</f>
        <v>31827130</v>
      </c>
      <c r="AA25" s="6">
        <f>'q-AreaHarv'!AA25+'q-PermP'!AA25*1000</f>
        <v>31910631</v>
      </c>
      <c r="AB25" s="6">
        <f>'q-AreaHarv'!AB25+'q-PermP'!AB25*1000</f>
        <v>32113715</v>
      </c>
      <c r="AC25" s="6">
        <f>'q-AreaHarv'!AC25+'q-PermP'!AC25*1000</f>
        <v>32209745</v>
      </c>
      <c r="AD25" s="6">
        <f>'q-AreaHarv'!AD25+'q-PermP'!AD25*1000</f>
        <v>32120654</v>
      </c>
      <c r="AE25" s="6">
        <f>'q-AreaHarv'!AE25+'q-PermP'!AE25*1000</f>
        <v>32183790</v>
      </c>
      <c r="AF25" s="6">
        <f>'q-AreaHarv'!AF25+'q-PermP'!AF25*1000</f>
        <v>32131927</v>
      </c>
      <c r="AG25" s="6">
        <f>'q-AreaHarv'!AG25+'q-PermP'!AG25*1000</f>
        <v>32147022</v>
      </c>
      <c r="AH25" s="6">
        <f>'q-AreaHarv'!AH25+'q-PermP'!AH25*1000</f>
        <v>33076612</v>
      </c>
      <c r="AI25" s="6">
        <f>'q-AreaHarv'!AI25+'q-PermP'!AI25*1000</f>
        <v>32945871</v>
      </c>
      <c r="AJ25" s="6">
        <f>'q-AreaHarv'!AJ25+'q-PermP'!AJ25*1000</f>
        <v>33281932</v>
      </c>
      <c r="AK25" s="6">
        <f>'q-AreaHarv'!AK25+'q-PermP'!AK25*1000</f>
        <v>33065034</v>
      </c>
      <c r="AL25" s="6">
        <f>'q-AreaHarv'!AL25+'q-PermP'!AL25*1000</f>
        <v>33554240</v>
      </c>
      <c r="AM25" s="6">
        <f>'q-AreaHarv'!AM25+'q-PermP'!AM25*1000</f>
        <v>34044697</v>
      </c>
      <c r="AN25" s="6">
        <f>'q-AreaHarv'!AN25+'q-PermP'!AN25*1000</f>
        <v>35880970</v>
      </c>
      <c r="AO25" s="6">
        <f>'q-AreaHarv'!AO25+'q-PermP'!AO25*1000</f>
        <v>35610663</v>
      </c>
      <c r="AP25" s="6">
        <f>'q-AreaHarv'!AP25+'q-PermP'!AP25*1000</f>
        <v>35156910</v>
      </c>
      <c r="AQ25" s="6">
        <f>'q-AreaHarv'!AQ25+'q-PermP'!AQ25*1000</f>
        <v>36176529</v>
      </c>
      <c r="AR25" s="6">
        <f>'q-AreaHarv'!AR25+'q-PermP'!AR25*1000</f>
        <v>36306467</v>
      </c>
      <c r="AS25" s="6">
        <f>'q-AreaHarv'!AS25+'q-PermP'!AS25*1000</f>
        <v>36736885</v>
      </c>
      <c r="AT25" s="6">
        <f>'q-AreaHarv'!AT25+'q-PermP'!AT25*1000</f>
        <v>37248483</v>
      </c>
      <c r="AU25" s="6">
        <f>'q-AreaHarv'!AU25+'q-PermP'!AU25*1000</f>
        <v>38533529</v>
      </c>
      <c r="AV25" s="6">
        <f>'q-AreaHarv'!AV25+'q-PermP'!AV25*1000</f>
        <v>39170297</v>
      </c>
      <c r="AW25" s="6">
        <f>'q-AreaHarv'!AW25+'q-PermP'!AW25*1000</f>
        <v>39510749</v>
      </c>
      <c r="AX25" s="6">
        <f>'q-AreaHarv'!AX25+'q-PermP'!AX25*1000</f>
        <v>39330042</v>
      </c>
      <c r="AY25" s="6">
        <f>'q-AreaHarv'!AY25+'q-PermP'!AY25*1000</f>
        <v>39202041</v>
      </c>
      <c r="AZ25" s="6">
        <f>'q-AreaHarv'!AZ25+'q-PermP'!AZ25*1000</f>
        <v>39194956</v>
      </c>
      <c r="BA25" s="6">
        <f>'q-AreaHarv'!BA25+'q-PermP'!BA25*1000</f>
        <v>39355899</v>
      </c>
      <c r="BB25" s="6">
        <f>'q-AreaHarv'!BB25+'q-PermP'!BB25*1000</f>
        <v>39204779</v>
      </c>
      <c r="BC25" s="6">
        <f>'q-AreaHarv'!BC25+'q-PermP'!BC25*1000</f>
        <v>39864918</v>
      </c>
    </row>
    <row r="26" spans="1:55" x14ac:dyDescent="0.2">
      <c r="A26">
        <f>VLOOKUP(C26,SelectCntr!$A$2:$C$52,3,0)</f>
        <v>1</v>
      </c>
      <c r="B26" s="6" t="str">
        <f>'q-AreaHarv'!B26</f>
        <v>Mauritania</v>
      </c>
      <c r="C26" s="6">
        <f>'q-AreaHarv'!C26</f>
        <v>136</v>
      </c>
      <c r="D26" s="6" t="str">
        <f>'q-AreaHarv'!D26</f>
        <v>Mauritania</v>
      </c>
      <c r="E26" s="16" t="s">
        <v>132</v>
      </c>
      <c r="F26" s="6" t="s">
        <v>133</v>
      </c>
      <c r="G26" s="6">
        <f>'q-AreaHarv'!G26+'q-PermP'!G26*1000</f>
        <v>39547570</v>
      </c>
      <c r="H26" s="6">
        <f>'q-AreaHarv'!H26+'q-PermP'!H26*1000</f>
        <v>39547215</v>
      </c>
      <c r="I26" s="6">
        <f>'q-AreaHarv'!I26+'q-PermP'!I26*1000</f>
        <v>39566065</v>
      </c>
      <c r="J26" s="6">
        <f>'q-AreaHarv'!J26+'q-PermP'!J26*1000</f>
        <v>39567135</v>
      </c>
      <c r="K26" s="6">
        <f>'q-AreaHarv'!K26+'q-PermP'!K26*1000</f>
        <v>39625860</v>
      </c>
      <c r="L26" s="6">
        <f>'q-AreaHarv'!L26+'q-PermP'!L26*1000</f>
        <v>39574240</v>
      </c>
      <c r="M26" s="6">
        <f>'q-AreaHarv'!M26+'q-PermP'!M26*1000</f>
        <v>39576835</v>
      </c>
      <c r="N26" s="6">
        <f>'q-AreaHarv'!N26+'q-PermP'!N26*1000</f>
        <v>39570773</v>
      </c>
      <c r="O26" s="6">
        <f>'q-AreaHarv'!O26+'q-PermP'!O26*1000</f>
        <v>39606517</v>
      </c>
      <c r="P26" s="6">
        <f>'q-AreaHarv'!P26+'q-PermP'!P26*1000</f>
        <v>39581928</v>
      </c>
      <c r="Q26" s="6">
        <f>'q-AreaHarv'!Q26+'q-PermP'!Q26*1000</f>
        <v>39589475</v>
      </c>
      <c r="R26" s="6">
        <f>'q-AreaHarv'!R26+'q-PermP'!R26*1000</f>
        <v>39520805</v>
      </c>
      <c r="S26" s="6">
        <f>'q-AreaHarv'!S26+'q-PermP'!S26*1000</f>
        <v>39428995</v>
      </c>
      <c r="T26" s="6">
        <f>'q-AreaHarv'!T26+'q-PermP'!T26*1000</f>
        <v>39468165</v>
      </c>
      <c r="U26" s="6">
        <f>'q-AreaHarv'!U26+'q-PermP'!U26*1000</f>
        <v>39433751</v>
      </c>
      <c r="V26" s="6">
        <f>'q-AreaHarv'!V26+'q-PermP'!V26*1000</f>
        <v>39400352</v>
      </c>
      <c r="W26" s="6">
        <f>'q-AreaHarv'!W26+'q-PermP'!W26*1000</f>
        <v>39397995</v>
      </c>
      <c r="X26" s="6">
        <f>'q-AreaHarv'!X26+'q-PermP'!X26*1000</f>
        <v>39450520</v>
      </c>
      <c r="Y26" s="6">
        <f>'q-AreaHarv'!Y26+'q-PermP'!Y26*1000</f>
        <v>39448345</v>
      </c>
      <c r="Z26" s="6">
        <f>'q-AreaHarv'!Z26+'q-PermP'!Z26*1000</f>
        <v>39449037</v>
      </c>
      <c r="AA26" s="6">
        <f>'q-AreaHarv'!AA26+'q-PermP'!AA26*1000</f>
        <v>39479999</v>
      </c>
      <c r="AB26" s="6">
        <f>'q-AreaHarv'!AB26+'q-PermP'!AB26*1000</f>
        <v>39474710</v>
      </c>
      <c r="AC26" s="6">
        <f>'q-AreaHarv'!AC26+'q-PermP'!AC26*1000</f>
        <v>39436985</v>
      </c>
      <c r="AD26" s="6">
        <f>'q-AreaHarv'!AD26+'q-PermP'!AD26*1000</f>
        <v>39439233</v>
      </c>
      <c r="AE26" s="6">
        <f>'q-AreaHarv'!AE26+'q-PermP'!AE26*1000</f>
        <v>39507510</v>
      </c>
      <c r="AF26" s="6">
        <f>'q-AreaHarv'!AF26+'q-PermP'!AF26*1000</f>
        <v>39521200</v>
      </c>
      <c r="AG26" s="6">
        <f>'q-AreaHarv'!AG26+'q-PermP'!AG26*1000</f>
        <v>39491810</v>
      </c>
      <c r="AH26" s="6">
        <f>'q-AreaHarv'!AH26+'q-PermP'!AH26*1000</f>
        <v>39546572</v>
      </c>
      <c r="AI26" s="6">
        <f>'q-AreaHarv'!AI26+'q-PermP'!AI26*1000</f>
        <v>39545022</v>
      </c>
      <c r="AJ26" s="6">
        <f>'q-AreaHarv'!AJ26+'q-PermP'!AJ26*1000</f>
        <v>39443467</v>
      </c>
      <c r="AK26" s="6">
        <f>'q-AreaHarv'!AK26+'q-PermP'!AK26*1000</f>
        <v>39504784</v>
      </c>
      <c r="AL26" s="6">
        <f>'q-AreaHarv'!AL26+'q-PermP'!AL26*1000</f>
        <v>39476846</v>
      </c>
      <c r="AM26" s="6">
        <f>'q-AreaHarv'!AM26+'q-PermP'!AM26*1000</f>
        <v>39550794</v>
      </c>
      <c r="AN26" s="6">
        <f>'q-AreaHarv'!AN26+'q-PermP'!AN26*1000</f>
        <v>39697536</v>
      </c>
      <c r="AO26" s="6">
        <f>'q-AreaHarv'!AO26+'q-PermP'!AO26*1000</f>
        <v>39683415</v>
      </c>
      <c r="AP26" s="6">
        <f>'q-AreaHarv'!AP26+'q-PermP'!AP26*1000</f>
        <v>39680150</v>
      </c>
      <c r="AQ26" s="6">
        <f>'q-AreaHarv'!AQ26+'q-PermP'!AQ26*1000</f>
        <v>39614516</v>
      </c>
      <c r="AR26" s="6">
        <f>'q-AreaHarv'!AR26+'q-PermP'!AR26*1000</f>
        <v>39635444</v>
      </c>
      <c r="AS26" s="6">
        <f>'q-AreaHarv'!AS26+'q-PermP'!AS26*1000</f>
        <v>39602671</v>
      </c>
      <c r="AT26" s="6">
        <f>'q-AreaHarv'!AT26+'q-PermP'!AT26*1000</f>
        <v>39581675</v>
      </c>
      <c r="AU26" s="6">
        <f>'q-AreaHarv'!AU26+'q-PermP'!AU26*1000</f>
        <v>39582029</v>
      </c>
      <c r="AV26" s="6">
        <f>'q-AreaHarv'!AV26+'q-PermP'!AV26*1000</f>
        <v>39487723</v>
      </c>
      <c r="AW26" s="6">
        <f>'q-AreaHarv'!AW26+'q-PermP'!AW26*1000</f>
        <v>39592783</v>
      </c>
      <c r="AX26" s="6">
        <f>'q-AreaHarv'!AX26+'q-PermP'!AX26*1000</f>
        <v>39542193</v>
      </c>
      <c r="AY26" s="6">
        <f>'q-AreaHarv'!AY26+'q-PermP'!AY26*1000</f>
        <v>39584195</v>
      </c>
      <c r="AZ26" s="6">
        <f>'q-AreaHarv'!AZ26+'q-PermP'!AZ26*1000</f>
        <v>39633640</v>
      </c>
      <c r="BA26" s="6">
        <f>'q-AreaHarv'!BA26+'q-PermP'!BA26*1000</f>
        <v>39648718</v>
      </c>
      <c r="BB26" s="6">
        <f>'q-AreaHarv'!BB26+'q-PermP'!BB26*1000</f>
        <v>39643120</v>
      </c>
      <c r="BC26" s="6">
        <f>'q-AreaHarv'!BC26+'q-PermP'!BC26*1000</f>
        <v>39589180</v>
      </c>
    </row>
    <row r="27" spans="1:55" x14ac:dyDescent="0.2">
      <c r="A27">
        <f>VLOOKUP(C27,SelectCntr!$A$2:$C$52,3,0)</f>
        <v>3</v>
      </c>
      <c r="B27" s="6" t="str">
        <f>'q-AreaHarv'!B27</f>
        <v>Mauritius</v>
      </c>
      <c r="C27" s="6">
        <f>'q-AreaHarv'!C27</f>
        <v>137</v>
      </c>
      <c r="D27" s="6" t="str">
        <f>'q-AreaHarv'!D27</f>
        <v>Mauritius</v>
      </c>
      <c r="E27" s="16" t="s">
        <v>132</v>
      </c>
      <c r="F27" s="6" t="s">
        <v>133</v>
      </c>
      <c r="G27" s="6">
        <f>'q-AreaHarv'!G27+'q-PermP'!G27*1000</f>
        <v>98161</v>
      </c>
      <c r="H27" s="6">
        <f>'q-AreaHarv'!H27+'q-PermP'!H27*1000</f>
        <v>102369</v>
      </c>
      <c r="I27" s="6">
        <f>'q-AreaHarv'!I27+'q-PermP'!I27*1000</f>
        <v>99720</v>
      </c>
      <c r="J27" s="6">
        <f>'q-AreaHarv'!J27+'q-PermP'!J27*1000</f>
        <v>100617</v>
      </c>
      <c r="K27" s="6">
        <f>'q-AreaHarv'!K27+'q-PermP'!K27*1000</f>
        <v>101159</v>
      </c>
      <c r="L27" s="6">
        <f>'q-AreaHarv'!L27+'q-PermP'!L27*1000</f>
        <v>100851</v>
      </c>
      <c r="M27" s="6">
        <f>'q-AreaHarv'!M27+'q-PermP'!M27*1000</f>
        <v>99437</v>
      </c>
      <c r="N27" s="6">
        <f>'q-AreaHarv'!N27+'q-PermP'!N27*1000</f>
        <v>97470</v>
      </c>
      <c r="O27" s="6">
        <f>'q-AreaHarv'!O27+'q-PermP'!O27*1000</f>
        <v>97007</v>
      </c>
      <c r="P27" s="6">
        <f>'q-AreaHarv'!P27+'q-PermP'!P27*1000</f>
        <v>97813</v>
      </c>
      <c r="Q27" s="6">
        <f>'q-AreaHarv'!Q27+'q-PermP'!Q27*1000</f>
        <v>98081</v>
      </c>
      <c r="R27" s="6">
        <f>'q-AreaHarv'!R27+'q-PermP'!R27*1000</f>
        <v>97747</v>
      </c>
      <c r="S27" s="6">
        <f>'q-AreaHarv'!S27+'q-PermP'!S27*1000</f>
        <v>98157</v>
      </c>
      <c r="T27" s="6">
        <f>'q-AreaHarv'!T27+'q-PermP'!T27*1000</f>
        <v>98023</v>
      </c>
      <c r="U27" s="6">
        <f>'q-AreaHarv'!U27+'q-PermP'!U27*1000</f>
        <v>99221</v>
      </c>
      <c r="V27" s="6">
        <f>'q-AreaHarv'!V27+'q-PermP'!V27*1000</f>
        <v>99399</v>
      </c>
      <c r="W27" s="6">
        <f>'q-AreaHarv'!W27+'q-PermP'!W27*1000</f>
        <v>100234</v>
      </c>
      <c r="X27" s="6">
        <f>'q-AreaHarv'!X27+'q-PermP'!X27*1000</f>
        <v>99734</v>
      </c>
      <c r="Y27" s="6">
        <f>'q-AreaHarv'!Y27+'q-PermP'!Y27*1000</f>
        <v>97065</v>
      </c>
      <c r="Z27" s="6">
        <f>'q-AreaHarv'!Z27+'q-PermP'!Z27*1000</f>
        <v>96468</v>
      </c>
      <c r="AA27" s="6">
        <f>'q-AreaHarv'!AA27+'q-PermP'!AA27*1000</f>
        <v>96076</v>
      </c>
      <c r="AB27" s="6">
        <f>'q-AreaHarv'!AB27+'q-PermP'!AB27*1000</f>
        <v>97189</v>
      </c>
      <c r="AC27" s="6">
        <f>'q-AreaHarv'!AC27+'q-PermP'!AC27*1000</f>
        <v>96291</v>
      </c>
      <c r="AD27" s="6">
        <f>'q-AreaHarv'!AD27+'q-PermP'!AD27*1000</f>
        <v>96682</v>
      </c>
      <c r="AE27" s="6">
        <f>'q-AreaHarv'!AE27+'q-PermP'!AE27*1000</f>
        <v>96557</v>
      </c>
      <c r="AF27" s="6">
        <f>'q-AreaHarv'!AF27+'q-PermP'!AF27*1000</f>
        <v>96799</v>
      </c>
      <c r="AG27" s="6">
        <f>'q-AreaHarv'!AG27+'q-PermP'!AG27*1000</f>
        <v>95333</v>
      </c>
      <c r="AH27" s="6">
        <f>'q-AreaHarv'!AH27+'q-PermP'!AH27*1000</f>
        <v>94484</v>
      </c>
      <c r="AI27" s="6">
        <f>'q-AreaHarv'!AI27+'q-PermP'!AI27*1000</f>
        <v>94293</v>
      </c>
      <c r="AJ27" s="6">
        <f>'q-AreaHarv'!AJ27+'q-PermP'!AJ27*1000</f>
        <v>94151</v>
      </c>
      <c r="AK27" s="6">
        <f>'q-AreaHarv'!AK27+'q-PermP'!AK27*1000</f>
        <v>93511</v>
      </c>
      <c r="AL27" s="6">
        <f>'q-AreaHarv'!AL27+'q-PermP'!AL27*1000</f>
        <v>93393</v>
      </c>
      <c r="AM27" s="6">
        <f>'q-AreaHarv'!AM27+'q-PermP'!AM27*1000</f>
        <v>92408</v>
      </c>
      <c r="AN27" s="6">
        <f>'q-AreaHarv'!AN27+'q-PermP'!AN27*1000</f>
        <v>91680</v>
      </c>
      <c r="AO27" s="6">
        <f>'q-AreaHarv'!AO27+'q-PermP'!AO27*1000</f>
        <v>90421</v>
      </c>
      <c r="AP27" s="6">
        <f>'q-AreaHarv'!AP27+'q-PermP'!AP27*1000</f>
        <v>88834</v>
      </c>
      <c r="AQ27" s="6">
        <f>'q-AreaHarv'!AQ27+'q-PermP'!AQ27*1000</f>
        <v>89712</v>
      </c>
      <c r="AR27" s="6">
        <f>'q-AreaHarv'!AR27+'q-PermP'!AR27*1000</f>
        <v>91044</v>
      </c>
      <c r="AS27" s="6">
        <f>'q-AreaHarv'!AS27+'q-PermP'!AS27*1000</f>
        <v>87774</v>
      </c>
      <c r="AT27" s="6">
        <f>'q-AreaHarv'!AT27+'q-PermP'!AT27*1000</f>
        <v>89149</v>
      </c>
      <c r="AU27" s="6">
        <f>'q-AreaHarv'!AU27+'q-PermP'!AU27*1000</f>
        <v>89987</v>
      </c>
      <c r="AV27" s="6">
        <f>'q-AreaHarv'!AV27+'q-PermP'!AV27*1000</f>
        <v>88423</v>
      </c>
      <c r="AW27" s="6">
        <f>'q-AreaHarv'!AW27+'q-PermP'!AW27*1000</f>
        <v>88128</v>
      </c>
      <c r="AX27" s="6">
        <f>'q-AreaHarv'!AX27+'q-PermP'!AX27*1000</f>
        <v>87052</v>
      </c>
      <c r="AY27" s="6">
        <f>'q-AreaHarv'!AY27+'q-PermP'!AY27*1000</f>
        <v>85053</v>
      </c>
      <c r="AZ27" s="6">
        <f>'q-AreaHarv'!AZ27+'q-PermP'!AZ27*1000</f>
        <v>83294</v>
      </c>
      <c r="BA27" s="6">
        <f>'q-AreaHarv'!BA27+'q-PermP'!BA27*1000</f>
        <v>81432</v>
      </c>
      <c r="BB27" s="6">
        <f>'q-AreaHarv'!BB27+'q-PermP'!BB27*1000</f>
        <v>77796</v>
      </c>
      <c r="BC27" s="6">
        <f>'q-AreaHarv'!BC27+'q-PermP'!BC27*1000</f>
        <v>77319</v>
      </c>
    </row>
    <row r="28" spans="1:55" x14ac:dyDescent="0.2">
      <c r="A28">
        <f>VLOOKUP(C28,SelectCntr!$A$2:$C$52,3,0)</f>
        <v>3</v>
      </c>
      <c r="B28" s="6" t="str">
        <f>'q-AreaHarv'!B28</f>
        <v>Mozambique</v>
      </c>
      <c r="C28" s="6">
        <f>'q-AreaHarv'!C28</f>
        <v>144</v>
      </c>
      <c r="D28" s="6" t="str">
        <f>'q-AreaHarv'!D28</f>
        <v>Mozambique</v>
      </c>
      <c r="E28" s="16" t="s">
        <v>132</v>
      </c>
      <c r="F28" s="6" t="s">
        <v>133</v>
      </c>
      <c r="G28" s="6">
        <f>'q-AreaHarv'!G28+'q-PermP'!G28*1000</f>
        <v>46760125</v>
      </c>
      <c r="H28" s="6">
        <f>'q-AreaHarv'!H28+'q-PermP'!H28*1000</f>
        <v>46700936</v>
      </c>
      <c r="I28" s="6">
        <f>'q-AreaHarv'!I28+'q-PermP'!I28*1000</f>
        <v>46743041</v>
      </c>
      <c r="J28" s="6">
        <f>'q-AreaHarv'!J28+'q-PermP'!J28*1000</f>
        <v>46796050</v>
      </c>
      <c r="K28" s="6">
        <f>'q-AreaHarv'!K28+'q-PermP'!K28*1000</f>
        <v>46878912</v>
      </c>
      <c r="L28" s="6">
        <f>'q-AreaHarv'!L28+'q-PermP'!L28*1000</f>
        <v>46914075</v>
      </c>
      <c r="M28" s="6">
        <f>'q-AreaHarv'!M28+'q-PermP'!M28*1000</f>
        <v>47058920</v>
      </c>
      <c r="N28" s="6">
        <f>'q-AreaHarv'!N28+'q-PermP'!N28*1000</f>
        <v>47144647</v>
      </c>
      <c r="O28" s="6">
        <f>'q-AreaHarv'!O28+'q-PermP'!O28*1000</f>
        <v>47147847</v>
      </c>
      <c r="P28" s="6">
        <f>'q-AreaHarv'!P28+'q-PermP'!P28*1000</f>
        <v>47060535</v>
      </c>
      <c r="Q28" s="6">
        <f>'q-AreaHarv'!Q28+'q-PermP'!Q28*1000</f>
        <v>47171466</v>
      </c>
      <c r="R28" s="6">
        <f>'q-AreaHarv'!R28+'q-PermP'!R28*1000</f>
        <v>47243611</v>
      </c>
      <c r="S28" s="6">
        <f>'q-AreaHarv'!S28+'q-PermP'!S28*1000</f>
        <v>47541916</v>
      </c>
      <c r="T28" s="6">
        <f>'q-AreaHarv'!T28+'q-PermP'!T28*1000</f>
        <v>47476050</v>
      </c>
      <c r="U28" s="6">
        <f>'q-AreaHarv'!U28+'q-PermP'!U28*1000</f>
        <v>47281670</v>
      </c>
      <c r="V28" s="6">
        <f>'q-AreaHarv'!V28+'q-PermP'!V28*1000</f>
        <v>47161970</v>
      </c>
      <c r="W28" s="6">
        <f>'q-AreaHarv'!W28+'q-PermP'!W28*1000</f>
        <v>47005970</v>
      </c>
      <c r="X28" s="6">
        <f>'q-AreaHarv'!X28+'q-PermP'!X28*1000</f>
        <v>46994050</v>
      </c>
      <c r="Y28" s="6">
        <f>'q-AreaHarv'!Y28+'q-PermP'!Y28*1000</f>
        <v>47075307</v>
      </c>
      <c r="Z28" s="6">
        <f>'q-AreaHarv'!Z28+'q-PermP'!Z28*1000</f>
        <v>47239650</v>
      </c>
      <c r="AA28" s="6">
        <f>'q-AreaHarv'!AA28+'q-PermP'!AA28*1000</f>
        <v>47341450</v>
      </c>
      <c r="AB28" s="6">
        <f>'q-AreaHarv'!AB28+'q-PermP'!AB28*1000</f>
        <v>47456350</v>
      </c>
      <c r="AC28" s="6">
        <f>'q-AreaHarv'!AC28+'q-PermP'!AC28*1000</f>
        <v>47362950</v>
      </c>
      <c r="AD28" s="6">
        <f>'q-AreaHarv'!AD28+'q-PermP'!AD28*1000</f>
        <v>47359950</v>
      </c>
      <c r="AE28" s="6">
        <f>'q-AreaHarv'!AE28+'q-PermP'!AE28*1000</f>
        <v>47382400</v>
      </c>
      <c r="AF28" s="6">
        <f>'q-AreaHarv'!AF28+'q-PermP'!AF28*1000</f>
        <v>47554700</v>
      </c>
      <c r="AG28" s="6">
        <f>'q-AreaHarv'!AG28+'q-PermP'!AG28*1000</f>
        <v>47516300</v>
      </c>
      <c r="AH28" s="6">
        <f>'q-AreaHarv'!AH28+'q-PermP'!AH28*1000</f>
        <v>47569900</v>
      </c>
      <c r="AI28" s="6">
        <f>'q-AreaHarv'!AI28+'q-PermP'!AI28*1000</f>
        <v>47669900</v>
      </c>
      <c r="AJ28" s="6">
        <f>'q-AreaHarv'!AJ28+'q-PermP'!AJ28*1000</f>
        <v>47564141</v>
      </c>
      <c r="AK28" s="6">
        <f>'q-AreaHarv'!AK28+'q-PermP'!AK28*1000</f>
        <v>47694119</v>
      </c>
      <c r="AL28" s="6">
        <f>'q-AreaHarv'!AL28+'q-PermP'!AL28*1000</f>
        <v>47453082</v>
      </c>
      <c r="AM28" s="6">
        <f>'q-AreaHarv'!AM28+'q-PermP'!AM28*1000</f>
        <v>47165444</v>
      </c>
      <c r="AN28" s="6">
        <f>'q-AreaHarv'!AN28+'q-PermP'!AN28*1000</f>
        <v>47518778</v>
      </c>
      <c r="AO28" s="6">
        <f>'q-AreaHarv'!AO28+'q-PermP'!AO28*1000</f>
        <v>47906311</v>
      </c>
      <c r="AP28" s="6">
        <f>'q-AreaHarv'!AP28+'q-PermP'!AP28*1000</f>
        <v>47898053</v>
      </c>
      <c r="AQ28" s="6">
        <f>'q-AreaHarv'!AQ28+'q-PermP'!AQ28*1000</f>
        <v>48250176</v>
      </c>
      <c r="AR28" s="6">
        <f>'q-AreaHarv'!AR28+'q-PermP'!AR28*1000</f>
        <v>48501459</v>
      </c>
      <c r="AS28" s="6">
        <f>'q-AreaHarv'!AS28+'q-PermP'!AS28*1000</f>
        <v>48091464</v>
      </c>
      <c r="AT28" s="6">
        <f>'q-AreaHarv'!AT28+'q-PermP'!AT28*1000</f>
        <v>47901661</v>
      </c>
      <c r="AU28" s="6">
        <f>'q-AreaHarv'!AU28+'q-PermP'!AU28*1000</f>
        <v>47812514</v>
      </c>
      <c r="AV28" s="6">
        <f>'q-AreaHarv'!AV28+'q-PermP'!AV28*1000</f>
        <v>48129832</v>
      </c>
      <c r="AW28" s="6">
        <f>'q-AreaHarv'!AW28+'q-PermP'!AW28*1000</f>
        <v>48418674</v>
      </c>
      <c r="AX28" s="6">
        <f>'q-AreaHarv'!AX28+'q-PermP'!AX28*1000</f>
        <v>48414491</v>
      </c>
      <c r="AY28" s="6">
        <f>'q-AreaHarv'!AY28+'q-PermP'!AY28*1000</f>
        <v>48402397</v>
      </c>
      <c r="AZ28" s="6">
        <f>'q-AreaHarv'!AZ28+'q-PermP'!AZ28*1000</f>
        <v>48985192</v>
      </c>
      <c r="BA28" s="6">
        <f>'q-AreaHarv'!BA28+'q-PermP'!BA28*1000</f>
        <v>48596775</v>
      </c>
      <c r="BB28" s="6">
        <f>'q-AreaHarv'!BB28+'q-PermP'!BB28*1000</f>
        <v>48677462</v>
      </c>
      <c r="BC28" s="6">
        <f>'q-AreaHarv'!BC28+'q-PermP'!BC28*1000</f>
        <v>48883443</v>
      </c>
    </row>
    <row r="29" spans="1:55" x14ac:dyDescent="0.2">
      <c r="A29">
        <f>VLOOKUP(C29,SelectCntr!$A$2:$C$52,3,0)</f>
        <v>3</v>
      </c>
      <c r="B29" s="6" t="str">
        <f>'q-AreaHarv'!B29</f>
        <v>Namibia</v>
      </c>
      <c r="C29" s="6">
        <f>'q-AreaHarv'!C29</f>
        <v>147</v>
      </c>
      <c r="D29" s="6" t="str">
        <f>'q-AreaHarv'!D29</f>
        <v>Namibia</v>
      </c>
      <c r="E29" s="16" t="s">
        <v>132</v>
      </c>
      <c r="F29" s="6" t="s">
        <v>133</v>
      </c>
      <c r="G29" s="6">
        <f>'q-AreaHarv'!G29+'q-PermP'!G29*1000</f>
        <v>38109100</v>
      </c>
      <c r="H29" s="6">
        <f>'q-AreaHarv'!H29+'q-PermP'!H29*1000</f>
        <v>38112900</v>
      </c>
      <c r="I29" s="6">
        <f>'q-AreaHarv'!I29+'q-PermP'!I29*1000</f>
        <v>38112950</v>
      </c>
      <c r="J29" s="6">
        <f>'q-AreaHarv'!J29+'q-PermP'!J29*1000</f>
        <v>38125050</v>
      </c>
      <c r="K29" s="6">
        <f>'q-AreaHarv'!K29+'q-PermP'!K29*1000</f>
        <v>38140050</v>
      </c>
      <c r="L29" s="6">
        <f>'q-AreaHarv'!L29+'q-PermP'!L29*1000</f>
        <v>38151300</v>
      </c>
      <c r="M29" s="6">
        <f>'q-AreaHarv'!M29+'q-PermP'!M29*1000</f>
        <v>38162300</v>
      </c>
      <c r="N29" s="6">
        <f>'q-AreaHarv'!N29+'q-PermP'!N29*1000</f>
        <v>38169300</v>
      </c>
      <c r="O29" s="6">
        <f>'q-AreaHarv'!O29+'q-PermP'!O29*1000</f>
        <v>38176300</v>
      </c>
      <c r="P29" s="6">
        <f>'q-AreaHarv'!P29+'q-PermP'!P29*1000</f>
        <v>38176400</v>
      </c>
      <c r="Q29" s="6">
        <f>'q-AreaHarv'!Q29+'q-PermP'!Q29*1000</f>
        <v>38187500</v>
      </c>
      <c r="R29" s="6">
        <f>'q-AreaHarv'!R29+'q-PermP'!R29*1000</f>
        <v>38189800</v>
      </c>
      <c r="S29" s="6">
        <f>'q-AreaHarv'!S29+'q-PermP'!S29*1000</f>
        <v>38195800</v>
      </c>
      <c r="T29" s="6">
        <f>'q-AreaHarv'!T29+'q-PermP'!T29*1000</f>
        <v>38198300</v>
      </c>
      <c r="U29" s="6">
        <f>'q-AreaHarv'!U29+'q-PermP'!U29*1000</f>
        <v>38206300</v>
      </c>
      <c r="V29" s="6">
        <f>'q-AreaHarv'!V29+'q-PermP'!V29*1000</f>
        <v>38207900</v>
      </c>
      <c r="W29" s="6">
        <f>'q-AreaHarv'!W29+'q-PermP'!W29*1000</f>
        <v>38216100</v>
      </c>
      <c r="X29" s="6">
        <f>'q-AreaHarv'!X29+'q-PermP'!X29*1000</f>
        <v>38217100</v>
      </c>
      <c r="Y29" s="6">
        <f>'q-AreaHarv'!Y29+'q-PermP'!Y29*1000</f>
        <v>38222400</v>
      </c>
      <c r="Z29" s="6">
        <f>'q-AreaHarv'!Z29+'q-PermP'!Z29*1000</f>
        <v>38226600</v>
      </c>
      <c r="AA29" s="6">
        <f>'q-AreaHarv'!AA29+'q-PermP'!AA29*1000</f>
        <v>38227900</v>
      </c>
      <c r="AB29" s="6">
        <f>'q-AreaHarv'!AB29+'q-PermP'!AB29*1000</f>
        <v>38234000</v>
      </c>
      <c r="AC29" s="6">
        <f>'q-AreaHarv'!AC29+'q-PermP'!AC29*1000</f>
        <v>38241200</v>
      </c>
      <c r="AD29" s="6">
        <f>'q-AreaHarv'!AD29+'q-PermP'!AD29*1000</f>
        <v>38243500</v>
      </c>
      <c r="AE29" s="6">
        <f>'q-AreaHarv'!AE29+'q-PermP'!AE29*1000</f>
        <v>38227900</v>
      </c>
      <c r="AF29" s="6">
        <f>'q-AreaHarv'!AF29+'q-PermP'!AF29*1000</f>
        <v>38235330</v>
      </c>
      <c r="AG29" s="6">
        <f>'q-AreaHarv'!AG29+'q-PermP'!AG29*1000</f>
        <v>38230500</v>
      </c>
      <c r="AH29" s="6">
        <f>'q-AreaHarv'!AH29+'q-PermP'!AH29*1000</f>
        <v>38246159</v>
      </c>
      <c r="AI29" s="6">
        <f>'q-AreaHarv'!AI29+'q-PermP'!AI29*1000</f>
        <v>38254413</v>
      </c>
      <c r="AJ29" s="6">
        <f>'q-AreaHarv'!AJ29+'q-PermP'!AJ29*1000</f>
        <v>38252366</v>
      </c>
      <c r="AK29" s="6">
        <f>'q-AreaHarv'!AK29+'q-PermP'!AK29*1000</f>
        <v>38248612</v>
      </c>
      <c r="AL29" s="6">
        <f>'q-AreaHarv'!AL29+'q-PermP'!AL29*1000</f>
        <v>38230199</v>
      </c>
      <c r="AM29" s="6">
        <f>'q-AreaHarv'!AM29+'q-PermP'!AM29*1000</f>
        <v>38247131</v>
      </c>
      <c r="AN29" s="6">
        <f>'q-AreaHarv'!AN29+'q-PermP'!AN29*1000</f>
        <v>38387106</v>
      </c>
      <c r="AO29" s="6">
        <f>'q-AreaHarv'!AO29+'q-PermP'!AO29*1000</f>
        <v>38360642</v>
      </c>
      <c r="AP29" s="6">
        <f>'q-AreaHarv'!AP29+'q-PermP'!AP29*1000</f>
        <v>38368621</v>
      </c>
      <c r="AQ29" s="6">
        <f>'q-AreaHarv'!AQ29+'q-PermP'!AQ29*1000</f>
        <v>38400828</v>
      </c>
      <c r="AR29" s="6">
        <f>'q-AreaHarv'!AR29+'q-PermP'!AR29*1000</f>
        <v>38321944</v>
      </c>
      <c r="AS29" s="6">
        <f>'q-AreaHarv'!AS29+'q-PermP'!AS29*1000</f>
        <v>38353228</v>
      </c>
      <c r="AT29" s="6">
        <f>'q-AreaHarv'!AT29+'q-PermP'!AT29*1000</f>
        <v>38376596</v>
      </c>
      <c r="AU29" s="6">
        <f>'q-AreaHarv'!AU29+'q-PermP'!AU29*1000</f>
        <v>38332232</v>
      </c>
      <c r="AV29" s="6">
        <f>'q-AreaHarv'!AV29+'q-PermP'!AV29*1000</f>
        <v>38297422</v>
      </c>
      <c r="AW29" s="6">
        <f>'q-AreaHarv'!AW29+'q-PermP'!AW29*1000</f>
        <v>38358343</v>
      </c>
      <c r="AX29" s="6">
        <f>'q-AreaHarv'!AX29+'q-PermP'!AX29*1000</f>
        <v>38369517</v>
      </c>
      <c r="AY29" s="6">
        <f>'q-AreaHarv'!AY29+'q-PermP'!AY29*1000</f>
        <v>38344107</v>
      </c>
      <c r="AZ29" s="6">
        <f>'q-AreaHarv'!AZ29+'q-PermP'!AZ29*1000</f>
        <v>38370412</v>
      </c>
      <c r="BA29" s="6">
        <f>'q-AreaHarv'!BA29+'q-PermP'!BA29*1000</f>
        <v>38310804</v>
      </c>
      <c r="BB29" s="6">
        <f>'q-AreaHarv'!BB29+'q-PermP'!BB29*1000</f>
        <v>38293140</v>
      </c>
      <c r="BC29" s="6">
        <f>'q-AreaHarv'!BC29+'q-PermP'!BC29*1000</f>
        <v>38371436</v>
      </c>
    </row>
    <row r="30" spans="1:55" x14ac:dyDescent="0.2">
      <c r="A30">
        <f>VLOOKUP(C30,SelectCntr!$A$2:$C$52,3,0)</f>
        <v>1</v>
      </c>
      <c r="B30" s="6" t="str">
        <f>'q-AreaHarv'!B30</f>
        <v>Niger</v>
      </c>
      <c r="C30" s="6">
        <f>'q-AreaHarv'!C30</f>
        <v>158</v>
      </c>
      <c r="D30" s="6" t="str">
        <f>'q-AreaHarv'!D30</f>
        <v>Niger</v>
      </c>
      <c r="E30" s="16" t="s">
        <v>132</v>
      </c>
      <c r="F30" s="6" t="s">
        <v>133</v>
      </c>
      <c r="G30" s="6">
        <f>'q-AreaHarv'!G30+'q-PermP'!G30*1000</f>
        <v>22940181</v>
      </c>
      <c r="H30" s="6">
        <f>'q-AreaHarv'!H30+'q-PermP'!H30*1000</f>
        <v>23177700</v>
      </c>
      <c r="I30" s="6">
        <f>'q-AreaHarv'!I30+'q-PermP'!I30*1000</f>
        <v>23276045</v>
      </c>
      <c r="J30" s="6">
        <f>'q-AreaHarv'!J30+'q-PermP'!J30*1000</f>
        <v>23129071</v>
      </c>
      <c r="K30" s="6">
        <f>'q-AreaHarv'!K30+'q-PermP'!K30*1000</f>
        <v>23184113</v>
      </c>
      <c r="L30" s="6">
        <f>'q-AreaHarv'!L30+'q-PermP'!L30*1000</f>
        <v>23359763</v>
      </c>
      <c r="M30" s="6">
        <f>'q-AreaHarv'!M30+'q-PermP'!M30*1000</f>
        <v>23560951</v>
      </c>
      <c r="N30" s="6">
        <f>'q-AreaHarv'!N30+'q-PermP'!N30*1000</f>
        <v>23793458</v>
      </c>
      <c r="O30" s="6">
        <f>'q-AreaHarv'!O30+'q-PermP'!O30*1000</f>
        <v>24297923</v>
      </c>
      <c r="P30" s="6">
        <f>'q-AreaHarv'!P30+'q-PermP'!P30*1000</f>
        <v>24375465</v>
      </c>
      <c r="Q30" s="6">
        <f>'q-AreaHarv'!Q30+'q-PermP'!Q30*1000</f>
        <v>24466390</v>
      </c>
      <c r="R30" s="6">
        <f>'q-AreaHarv'!R30+'q-PermP'!R30*1000</f>
        <v>24217482</v>
      </c>
      <c r="S30" s="6">
        <f>'q-AreaHarv'!S30+'q-PermP'!S30*1000</f>
        <v>23749029</v>
      </c>
      <c r="T30" s="6">
        <f>'q-AreaHarv'!T30+'q-PermP'!T30*1000</f>
        <v>24062187</v>
      </c>
      <c r="U30" s="6">
        <f>'q-AreaHarv'!U30+'q-PermP'!U30*1000</f>
        <v>23771424</v>
      </c>
      <c r="V30" s="6">
        <f>'q-AreaHarv'!V30+'q-PermP'!V30*1000</f>
        <v>24293567</v>
      </c>
      <c r="W30" s="6">
        <f>'q-AreaHarv'!W30+'q-PermP'!W30*1000</f>
        <v>24481415</v>
      </c>
      <c r="X30" s="6">
        <f>'q-AreaHarv'!X30+'q-PermP'!X30*1000</f>
        <v>24796724</v>
      </c>
      <c r="Y30" s="6">
        <f>'q-AreaHarv'!Y30+'q-PermP'!Y30*1000</f>
        <v>24833638</v>
      </c>
      <c r="Z30" s="6">
        <f>'q-AreaHarv'!Z30+'q-PermP'!Z30*1000</f>
        <v>25734403</v>
      </c>
      <c r="AA30" s="6">
        <f>'q-AreaHarv'!AA30+'q-PermP'!AA30*1000</f>
        <v>26049637</v>
      </c>
      <c r="AB30" s="6">
        <f>'q-AreaHarv'!AB30+'q-PermP'!AB30*1000</f>
        <v>26393282</v>
      </c>
      <c r="AC30" s="6">
        <f>'q-AreaHarv'!AC30+'q-PermP'!AC30*1000</f>
        <v>27062373</v>
      </c>
      <c r="AD30" s="6">
        <f>'q-AreaHarv'!AD30+'q-PermP'!AD30*1000</f>
        <v>26884477</v>
      </c>
      <c r="AE30" s="6">
        <f>'q-AreaHarv'!AE30+'q-PermP'!AE30*1000</f>
        <v>27101854</v>
      </c>
      <c r="AF30" s="6">
        <f>'q-AreaHarv'!AF30+'q-PermP'!AF30*1000</f>
        <v>27671691</v>
      </c>
      <c r="AG30" s="6">
        <f>'q-AreaHarv'!AG30+'q-PermP'!AG30*1000</f>
        <v>27943488</v>
      </c>
      <c r="AH30" s="6">
        <f>'q-AreaHarv'!AH30+'q-PermP'!AH30*1000</f>
        <v>28907210</v>
      </c>
      <c r="AI30" s="6">
        <f>'q-AreaHarv'!AI30+'q-PermP'!AI30*1000</f>
        <v>29354553</v>
      </c>
      <c r="AJ30" s="6">
        <f>'q-AreaHarv'!AJ30+'q-PermP'!AJ30*1000</f>
        <v>31623648</v>
      </c>
      <c r="AK30" s="6">
        <f>'q-AreaHarv'!AK30+'q-PermP'!AK30*1000</f>
        <v>31449337</v>
      </c>
      <c r="AL30" s="6">
        <f>'q-AreaHarv'!AL30+'q-PermP'!AL30*1000</f>
        <v>33707907</v>
      </c>
      <c r="AM30" s="6">
        <f>'q-AreaHarv'!AM30+'q-PermP'!AM30*1000</f>
        <v>32453678</v>
      </c>
      <c r="AN30" s="6">
        <f>'q-AreaHarv'!AN30+'q-PermP'!AN30*1000</f>
        <v>32206324</v>
      </c>
      <c r="AO30" s="6">
        <f>'q-AreaHarv'!AO30+'q-PermP'!AO30*1000</f>
        <v>33048686</v>
      </c>
      <c r="AP30" s="6">
        <f>'q-AreaHarv'!AP30+'q-PermP'!AP30*1000</f>
        <v>32774019</v>
      </c>
      <c r="AQ30" s="6">
        <f>'q-AreaHarv'!AQ30+'q-PermP'!AQ30*1000</f>
        <v>32122786</v>
      </c>
      <c r="AR30" s="6">
        <f>'q-AreaHarv'!AR30+'q-PermP'!AR30*1000</f>
        <v>33793425</v>
      </c>
      <c r="AS30" s="6">
        <f>'q-AreaHarv'!AS30+'q-PermP'!AS30*1000</f>
        <v>34725397</v>
      </c>
      <c r="AT30" s="6">
        <f>'q-AreaHarv'!AT30+'q-PermP'!AT30*1000</f>
        <v>33466794</v>
      </c>
      <c r="AU30" s="6">
        <f>'q-AreaHarv'!AU30+'q-PermP'!AU30*1000</f>
        <v>35797987</v>
      </c>
      <c r="AV30" s="6">
        <f>'q-AreaHarv'!AV30+'q-PermP'!AV30*1000</f>
        <v>36284694</v>
      </c>
      <c r="AW30" s="6">
        <f>'q-AreaHarv'!AW30+'q-PermP'!AW30*1000</f>
        <v>37147950</v>
      </c>
      <c r="AX30" s="6">
        <f>'q-AreaHarv'!AX30+'q-PermP'!AX30*1000</f>
        <v>35468126</v>
      </c>
      <c r="AY30" s="6">
        <f>'q-AreaHarv'!AY30+'q-PermP'!AY30*1000</f>
        <v>41191921</v>
      </c>
      <c r="AZ30" s="6">
        <f>'q-AreaHarv'!AZ30+'q-PermP'!AZ30*1000</f>
        <v>42488475</v>
      </c>
      <c r="BA30" s="6">
        <f>'q-AreaHarv'!BA30+'q-PermP'!BA30*1000</f>
        <v>43317313</v>
      </c>
      <c r="BB30" s="6">
        <f>'q-AreaHarv'!BB30+'q-PermP'!BB30*1000</f>
        <v>44987815</v>
      </c>
      <c r="BC30" s="6">
        <f>'q-AreaHarv'!BC30+'q-PermP'!BC30*1000</f>
        <v>43995166</v>
      </c>
    </row>
    <row r="31" spans="1:55" x14ac:dyDescent="0.2">
      <c r="A31">
        <f>VLOOKUP(C31,SelectCntr!$A$2:$C$52,3,0)</f>
        <v>1</v>
      </c>
      <c r="B31" s="6" t="str">
        <f>'q-AreaHarv'!B31</f>
        <v>Nigeria</v>
      </c>
      <c r="C31" s="6">
        <f>'q-AreaHarv'!C31</f>
        <v>159</v>
      </c>
      <c r="D31" s="6" t="str">
        <f>'q-AreaHarv'!D31</f>
        <v>Nigeria</v>
      </c>
      <c r="E31" s="16" t="s">
        <v>132</v>
      </c>
      <c r="F31" s="6" t="s">
        <v>133</v>
      </c>
      <c r="G31" s="6">
        <f>'q-AreaHarv'!G31+'q-PermP'!G31*1000</f>
        <v>60954984</v>
      </c>
      <c r="H31" s="6">
        <f>'q-AreaHarv'!H31+'q-PermP'!H31*1000</f>
        <v>61284284</v>
      </c>
      <c r="I31" s="6">
        <f>'q-AreaHarv'!I31+'q-PermP'!I31*1000</f>
        <v>63130442</v>
      </c>
      <c r="J31" s="6">
        <f>'q-AreaHarv'!J31+'q-PermP'!J31*1000</f>
        <v>63809385</v>
      </c>
      <c r="K31" s="6">
        <f>'q-AreaHarv'!K31+'q-PermP'!K31*1000</f>
        <v>65421294</v>
      </c>
      <c r="L31" s="6">
        <f>'q-AreaHarv'!L31+'q-PermP'!L31*1000</f>
        <v>63581982</v>
      </c>
      <c r="M31" s="6">
        <f>'q-AreaHarv'!M31+'q-PermP'!M31*1000</f>
        <v>64551606</v>
      </c>
      <c r="N31" s="6">
        <f>'q-AreaHarv'!N31+'q-PermP'!N31*1000</f>
        <v>64522985</v>
      </c>
      <c r="O31" s="6">
        <f>'q-AreaHarv'!O31+'q-PermP'!O31*1000</f>
        <v>68533657</v>
      </c>
      <c r="P31" s="6">
        <f>'q-AreaHarv'!P31+'q-PermP'!P31*1000</f>
        <v>66927876</v>
      </c>
      <c r="Q31" s="6">
        <f>'q-AreaHarv'!Q31+'q-PermP'!Q31*1000</f>
        <v>65828500</v>
      </c>
      <c r="R31" s="6">
        <f>'q-AreaHarv'!R31+'q-PermP'!R31*1000</f>
        <v>61510210</v>
      </c>
      <c r="S31" s="6">
        <f>'q-AreaHarv'!S31+'q-PermP'!S31*1000</f>
        <v>66124360</v>
      </c>
      <c r="T31" s="6">
        <f>'q-AreaHarv'!T31+'q-PermP'!T31*1000</f>
        <v>62762760</v>
      </c>
      <c r="U31" s="6">
        <f>'q-AreaHarv'!U31+'q-PermP'!U31*1000</f>
        <v>61125744</v>
      </c>
      <c r="V31" s="6">
        <f>'q-AreaHarv'!V31+'q-PermP'!V31*1000</f>
        <v>61219162</v>
      </c>
      <c r="W31" s="6">
        <f>'q-AreaHarv'!W31+'q-PermP'!W31*1000</f>
        <v>57765010</v>
      </c>
      <c r="X31" s="6">
        <f>'q-AreaHarv'!X31+'q-PermP'!X31*1000</f>
        <v>56308940</v>
      </c>
      <c r="Y31" s="6">
        <f>'q-AreaHarv'!Y31+'q-PermP'!Y31*1000</f>
        <v>55981630</v>
      </c>
      <c r="Z31" s="6">
        <f>'q-AreaHarv'!Z31+'q-PermP'!Z31*1000</f>
        <v>57229680</v>
      </c>
      <c r="AA31" s="6">
        <f>'q-AreaHarv'!AA31+'q-PermP'!AA31*1000</f>
        <v>54904266</v>
      </c>
      <c r="AB31" s="6">
        <f>'q-AreaHarv'!AB31+'q-PermP'!AB31*1000</f>
        <v>55558260</v>
      </c>
      <c r="AC31" s="6">
        <f>'q-AreaHarv'!AC31+'q-PermP'!AC31*1000</f>
        <v>55545150</v>
      </c>
      <c r="AD31" s="6">
        <f>'q-AreaHarv'!AD31+'q-PermP'!AD31*1000</f>
        <v>58445200</v>
      </c>
      <c r="AE31" s="6">
        <f>'q-AreaHarv'!AE31+'q-PermP'!AE31*1000</f>
        <v>59782400</v>
      </c>
      <c r="AF31" s="6">
        <f>'q-AreaHarv'!AF31+'q-PermP'!AF31*1000</f>
        <v>63360100</v>
      </c>
      <c r="AG31" s="6">
        <f>'q-AreaHarv'!AG31+'q-PermP'!AG31*1000</f>
        <v>63926500</v>
      </c>
      <c r="AH31" s="6">
        <f>'q-AreaHarv'!AH31+'q-PermP'!AH31*1000</f>
        <v>64190200</v>
      </c>
      <c r="AI31" s="6">
        <f>'q-AreaHarv'!AI31+'q-PermP'!AI31*1000</f>
        <v>66915400</v>
      </c>
      <c r="AJ31" s="6">
        <f>'q-AreaHarv'!AJ31+'q-PermP'!AJ31*1000</f>
        <v>68721943</v>
      </c>
      <c r="AK31" s="6">
        <f>'q-AreaHarv'!AK31+'q-PermP'!AK31*1000</f>
        <v>72369414</v>
      </c>
      <c r="AL31" s="6">
        <f>'q-AreaHarv'!AL31+'q-PermP'!AL31*1000</f>
        <v>73633775</v>
      </c>
      <c r="AM31" s="6">
        <f>'q-AreaHarv'!AM31+'q-PermP'!AM31*1000</f>
        <v>75074958</v>
      </c>
      <c r="AN31" s="6">
        <f>'q-AreaHarv'!AN31+'q-PermP'!AN31*1000</f>
        <v>76650289</v>
      </c>
      <c r="AO31" s="6">
        <f>'q-AreaHarv'!AO31+'q-PermP'!AO31*1000</f>
        <v>78787456</v>
      </c>
      <c r="AP31" s="6">
        <f>'q-AreaHarv'!AP31+'q-PermP'!AP31*1000</f>
        <v>79252258</v>
      </c>
      <c r="AQ31" s="6">
        <f>'q-AreaHarv'!AQ31+'q-PermP'!AQ31*1000</f>
        <v>78783112</v>
      </c>
      <c r="AR31" s="6">
        <f>'q-AreaHarv'!AR31+'q-PermP'!AR31*1000</f>
        <v>81352070</v>
      </c>
      <c r="AS31" s="6">
        <f>'q-AreaHarv'!AS31+'q-PermP'!AS31*1000</f>
        <v>80537681</v>
      </c>
      <c r="AT31" s="6">
        <f>'q-AreaHarv'!AT31+'q-PermP'!AT31*1000</f>
        <v>81240223</v>
      </c>
      <c r="AU31" s="6">
        <f>'q-AreaHarv'!AU31+'q-PermP'!AU31*1000</f>
        <v>79229362</v>
      </c>
      <c r="AV31" s="6">
        <f>'q-AreaHarv'!AV31+'q-PermP'!AV31*1000</f>
        <v>80452823</v>
      </c>
      <c r="AW31" s="6">
        <f>'q-AreaHarv'!AW31+'q-PermP'!AW31*1000</f>
        <v>81283285</v>
      </c>
      <c r="AX31" s="6">
        <f>'q-AreaHarv'!AX31+'q-PermP'!AX31*1000</f>
        <v>82036442</v>
      </c>
      <c r="AY31" s="6">
        <f>'q-AreaHarv'!AY31+'q-PermP'!AY31*1000</f>
        <v>83160716</v>
      </c>
      <c r="AZ31" s="6">
        <f>'q-AreaHarv'!AZ31+'q-PermP'!AZ31*1000</f>
        <v>83852440</v>
      </c>
      <c r="BA31" s="6">
        <f>'q-AreaHarv'!BA31+'q-PermP'!BA31*1000</f>
        <v>84010630</v>
      </c>
      <c r="BB31" s="6">
        <f>'q-AreaHarv'!BB31+'q-PermP'!BB31*1000</f>
        <v>83214753</v>
      </c>
      <c r="BC31" s="6">
        <f>'q-AreaHarv'!BC31+'q-PermP'!BC31*1000</f>
        <v>75233421</v>
      </c>
    </row>
    <row r="32" spans="1:55" x14ac:dyDescent="0.2">
      <c r="A32">
        <f>VLOOKUP(C32,SelectCntr!$A$2:$C$52,3,0)</f>
        <v>1</v>
      </c>
      <c r="B32" s="6" t="str">
        <f>'q-AreaHarv'!B32</f>
        <v>Guineabissau</v>
      </c>
      <c r="C32" s="6">
        <f>'q-AreaHarv'!C32</f>
        <v>175</v>
      </c>
      <c r="D32" s="6" t="str">
        <f>'q-AreaHarv'!D32</f>
        <v>Guineabissau</v>
      </c>
      <c r="E32" s="16" t="s">
        <v>132</v>
      </c>
      <c r="F32" s="6" t="s">
        <v>133</v>
      </c>
      <c r="G32" s="6">
        <f>'q-AreaHarv'!G32+'q-PermP'!G32*1000</f>
        <v>1329700</v>
      </c>
      <c r="H32" s="6">
        <f>'q-AreaHarv'!H32+'q-PermP'!H32*1000</f>
        <v>1333690</v>
      </c>
      <c r="I32" s="6">
        <f>'q-AreaHarv'!I32+'q-PermP'!I32*1000</f>
        <v>1327200</v>
      </c>
      <c r="J32" s="6">
        <f>'q-AreaHarv'!J32+'q-PermP'!J32*1000</f>
        <v>1347870</v>
      </c>
      <c r="K32" s="6">
        <f>'q-AreaHarv'!K32+'q-PermP'!K32*1000</f>
        <v>1327870</v>
      </c>
      <c r="L32" s="6">
        <f>'q-AreaHarv'!L32+'q-PermP'!L32*1000</f>
        <v>1313535</v>
      </c>
      <c r="M32" s="6">
        <f>'q-AreaHarv'!M32+'q-PermP'!M32*1000</f>
        <v>1302335</v>
      </c>
      <c r="N32" s="6">
        <f>'q-AreaHarv'!N32+'q-PermP'!N32*1000</f>
        <v>1294700</v>
      </c>
      <c r="O32" s="6">
        <f>'q-AreaHarv'!O32+'q-PermP'!O32*1000</f>
        <v>1288200</v>
      </c>
      <c r="P32" s="6">
        <f>'q-AreaHarv'!P32+'q-PermP'!P32*1000</f>
        <v>1287700</v>
      </c>
      <c r="Q32" s="6">
        <f>'q-AreaHarv'!Q32+'q-PermP'!Q32*1000</f>
        <v>1277000</v>
      </c>
      <c r="R32" s="6">
        <f>'q-AreaHarv'!R32+'q-PermP'!R32*1000</f>
        <v>1279000</v>
      </c>
      <c r="S32" s="6">
        <f>'q-AreaHarv'!S32+'q-PermP'!S32*1000</f>
        <v>1280800</v>
      </c>
      <c r="T32" s="6">
        <f>'q-AreaHarv'!T32+'q-PermP'!T32*1000</f>
        <v>1302700</v>
      </c>
      <c r="U32" s="6">
        <f>'q-AreaHarv'!U32+'q-PermP'!U32*1000</f>
        <v>1339100</v>
      </c>
      <c r="V32" s="6">
        <f>'q-AreaHarv'!V32+'q-PermP'!V32*1000</f>
        <v>1357650</v>
      </c>
      <c r="W32" s="6">
        <f>'q-AreaHarv'!W32+'q-PermP'!W32*1000</f>
        <v>1350450</v>
      </c>
      <c r="X32" s="6">
        <f>'q-AreaHarv'!X32+'q-PermP'!X32*1000</f>
        <v>1336815</v>
      </c>
      <c r="Y32" s="6">
        <f>'q-AreaHarv'!Y32+'q-PermP'!Y32*1000</f>
        <v>1348910</v>
      </c>
      <c r="Z32" s="6">
        <f>'q-AreaHarv'!Z32+'q-PermP'!Z32*1000</f>
        <v>1360150</v>
      </c>
      <c r="AA32" s="6">
        <f>'q-AreaHarv'!AA32+'q-PermP'!AA32*1000</f>
        <v>1396415</v>
      </c>
      <c r="AB32" s="6">
        <f>'q-AreaHarv'!AB32+'q-PermP'!AB32*1000</f>
        <v>1463570</v>
      </c>
      <c r="AC32" s="6">
        <f>'q-AreaHarv'!AC32+'q-PermP'!AC32*1000</f>
        <v>1436760</v>
      </c>
      <c r="AD32" s="6">
        <f>'q-AreaHarv'!AD32+'q-PermP'!AD32*1000</f>
        <v>1432330</v>
      </c>
      <c r="AE32" s="6">
        <f>'q-AreaHarv'!AE32+'q-PermP'!AE32*1000</f>
        <v>1347585</v>
      </c>
      <c r="AF32" s="6">
        <f>'q-AreaHarv'!AF32+'q-PermP'!AF32*1000</f>
        <v>1351010</v>
      </c>
      <c r="AG32" s="6">
        <f>'q-AreaHarv'!AG32+'q-PermP'!AG32*1000</f>
        <v>1316160</v>
      </c>
      <c r="AH32" s="6">
        <f>'q-AreaHarv'!AH32+'q-PermP'!AH32*1000</f>
        <v>1287435</v>
      </c>
      <c r="AI32" s="6">
        <f>'q-AreaHarv'!AI32+'q-PermP'!AI32*1000</f>
        <v>1328127</v>
      </c>
      <c r="AJ32" s="6">
        <f>'q-AreaHarv'!AJ32+'q-PermP'!AJ32*1000</f>
        <v>1336680</v>
      </c>
      <c r="AK32" s="6">
        <f>'q-AreaHarv'!AK32+'q-PermP'!AK32*1000</f>
        <v>1326745</v>
      </c>
      <c r="AL32" s="6">
        <f>'q-AreaHarv'!AL32+'q-PermP'!AL32*1000</f>
        <v>1344173</v>
      </c>
      <c r="AM32" s="6">
        <f>'q-AreaHarv'!AM32+'q-PermP'!AM32*1000</f>
        <v>1353933</v>
      </c>
      <c r="AN32" s="6">
        <f>'q-AreaHarv'!AN32+'q-PermP'!AN32*1000</f>
        <v>1366721</v>
      </c>
      <c r="AO32" s="6">
        <f>'q-AreaHarv'!AO32+'q-PermP'!AO32*1000</f>
        <v>1385777</v>
      </c>
      <c r="AP32" s="6">
        <f>'q-AreaHarv'!AP32+'q-PermP'!AP32*1000</f>
        <v>1385758</v>
      </c>
      <c r="AQ32" s="6">
        <f>'q-AreaHarv'!AQ32+'q-PermP'!AQ32*1000</f>
        <v>1432304</v>
      </c>
      <c r="AR32" s="6">
        <f>'q-AreaHarv'!AR32+'q-PermP'!AR32*1000</f>
        <v>1440977</v>
      </c>
      <c r="AS32" s="6">
        <f>'q-AreaHarv'!AS32+'q-PermP'!AS32*1000</f>
        <v>1493297</v>
      </c>
      <c r="AT32" s="6">
        <f>'q-AreaHarv'!AT32+'q-PermP'!AT32*1000</f>
        <v>1532495</v>
      </c>
      <c r="AU32" s="6">
        <f>'q-AreaHarv'!AU32+'q-PermP'!AU32*1000</f>
        <v>1512738</v>
      </c>
      <c r="AV32" s="6">
        <f>'q-AreaHarv'!AV32+'q-PermP'!AV32*1000</f>
        <v>1517072</v>
      </c>
      <c r="AW32" s="6">
        <f>'q-AreaHarv'!AW32+'q-PermP'!AW32*1000</f>
        <v>1507510</v>
      </c>
      <c r="AX32" s="6">
        <f>'q-AreaHarv'!AX32+'q-PermP'!AX32*1000</f>
        <v>1524049</v>
      </c>
      <c r="AY32" s="6">
        <f>'q-AreaHarv'!AY32+'q-PermP'!AY32*1000</f>
        <v>1516812</v>
      </c>
      <c r="AZ32" s="6">
        <f>'q-AreaHarv'!AZ32+'q-PermP'!AZ32*1000</f>
        <v>1516601</v>
      </c>
      <c r="BA32" s="6">
        <f>'q-AreaHarv'!BA32+'q-PermP'!BA32*1000</f>
        <v>1527773</v>
      </c>
      <c r="BB32" s="6">
        <f>'q-AreaHarv'!BB32+'q-PermP'!BB32*1000</f>
        <v>1546895</v>
      </c>
      <c r="BC32" s="6">
        <f>'q-AreaHarv'!BC32+'q-PermP'!BC32*1000</f>
        <v>1545504</v>
      </c>
    </row>
    <row r="33" spans="1:55" x14ac:dyDescent="0.2">
      <c r="A33">
        <f>VLOOKUP(C33,SelectCntr!$A$2:$C$52,3,0)</f>
        <v>2</v>
      </c>
      <c r="B33" s="6" t="str">
        <f>'q-AreaHarv'!B33</f>
        <v>Eritrea</v>
      </c>
      <c r="C33" s="6">
        <f>'q-AreaHarv'!C33</f>
        <v>178</v>
      </c>
      <c r="D33" s="6" t="str">
        <f>'q-AreaHarv'!D33</f>
        <v>Eritrea</v>
      </c>
      <c r="E33" s="16" t="s">
        <v>132</v>
      </c>
      <c r="F33" s="6" t="s">
        <v>133</v>
      </c>
      <c r="G33" s="6">
        <f>'q-AreaHarv'!G33+'q-PermP'!G33*1000</f>
        <v>0</v>
      </c>
      <c r="H33" s="6">
        <f>'q-AreaHarv'!H33+'q-PermP'!H33*1000</f>
        <v>0</v>
      </c>
      <c r="I33" s="6">
        <f>'q-AreaHarv'!I33+'q-PermP'!I33*1000</f>
        <v>0</v>
      </c>
      <c r="J33" s="6">
        <f>'q-AreaHarv'!J33+'q-PermP'!J33*1000</f>
        <v>0</v>
      </c>
      <c r="K33" s="6">
        <f>'q-AreaHarv'!K33+'q-PermP'!K33*1000</f>
        <v>0</v>
      </c>
      <c r="L33" s="6">
        <f>'q-AreaHarv'!L33+'q-PermP'!L33*1000</f>
        <v>0</v>
      </c>
      <c r="M33" s="6">
        <f>'q-AreaHarv'!M33+'q-PermP'!M33*1000</f>
        <v>0</v>
      </c>
      <c r="N33" s="6">
        <f>'q-AreaHarv'!N33+'q-PermP'!N33*1000</f>
        <v>0</v>
      </c>
      <c r="O33" s="6">
        <f>'q-AreaHarv'!O33+'q-PermP'!O33*1000</f>
        <v>0</v>
      </c>
      <c r="P33" s="6">
        <f>'q-AreaHarv'!P33+'q-PermP'!P33*1000</f>
        <v>0</v>
      </c>
      <c r="Q33" s="6">
        <f>'q-AreaHarv'!Q33+'q-PermP'!Q33*1000</f>
        <v>0</v>
      </c>
      <c r="R33" s="6">
        <f>'q-AreaHarv'!R33+'q-PermP'!R33*1000</f>
        <v>0</v>
      </c>
      <c r="S33" s="6">
        <f>'q-AreaHarv'!S33+'q-PermP'!S33*1000</f>
        <v>0</v>
      </c>
      <c r="T33" s="6">
        <f>'q-AreaHarv'!T33+'q-PermP'!T33*1000</f>
        <v>0</v>
      </c>
      <c r="U33" s="6">
        <f>'q-AreaHarv'!U33+'q-PermP'!U33*1000</f>
        <v>0</v>
      </c>
      <c r="V33" s="6">
        <f>'q-AreaHarv'!V33+'q-PermP'!V33*1000</f>
        <v>0</v>
      </c>
      <c r="W33" s="6">
        <f>'q-AreaHarv'!W33+'q-PermP'!W33*1000</f>
        <v>0</v>
      </c>
      <c r="X33" s="6">
        <f>'q-AreaHarv'!X33+'q-PermP'!X33*1000</f>
        <v>0</v>
      </c>
      <c r="Y33" s="6">
        <f>'q-AreaHarv'!Y33+'q-PermP'!Y33*1000</f>
        <v>0</v>
      </c>
      <c r="Z33" s="6">
        <f>'q-AreaHarv'!Z33+'q-PermP'!Z33*1000</f>
        <v>0</v>
      </c>
      <c r="AA33" s="6">
        <f>'q-AreaHarv'!AA33+'q-PermP'!AA33*1000</f>
        <v>0</v>
      </c>
      <c r="AB33" s="6">
        <f>'q-AreaHarv'!AB33+'q-PermP'!AB33*1000</f>
        <v>0</v>
      </c>
      <c r="AC33" s="6">
        <f>'q-AreaHarv'!AC33+'q-PermP'!AC33*1000</f>
        <v>0</v>
      </c>
      <c r="AD33" s="6">
        <f>'q-AreaHarv'!AD33+'q-PermP'!AD33*1000</f>
        <v>0</v>
      </c>
      <c r="AE33" s="6">
        <f>'q-AreaHarv'!AE33+'q-PermP'!AE33*1000</f>
        <v>0</v>
      </c>
      <c r="AF33" s="6">
        <f>'q-AreaHarv'!AF33+'q-PermP'!AF33*1000</f>
        <v>0</v>
      </c>
      <c r="AG33" s="6">
        <f>'q-AreaHarv'!AG33+'q-PermP'!AG33*1000</f>
        <v>0</v>
      </c>
      <c r="AH33" s="6">
        <f>'q-AreaHarv'!AH33+'q-PermP'!AH33*1000</f>
        <v>0</v>
      </c>
      <c r="AI33" s="6">
        <f>'q-AreaHarv'!AI33+'q-PermP'!AI33*1000</f>
        <v>0</v>
      </c>
      <c r="AJ33" s="6">
        <f>'q-AreaHarv'!AJ33+'q-PermP'!AJ33*1000</f>
        <v>0</v>
      </c>
      <c r="AK33" s="6">
        <f>'q-AreaHarv'!AK33+'q-PermP'!AK33*1000</f>
        <v>0</v>
      </c>
      <c r="AL33" s="6">
        <f>'q-AreaHarv'!AL33+'q-PermP'!AL33*1000</f>
        <v>0</v>
      </c>
      <c r="AM33" s="6">
        <f>'q-AreaHarv'!AM33+'q-PermP'!AM33*1000</f>
        <v>8681269</v>
      </c>
      <c r="AN33" s="6">
        <f>'q-AreaHarv'!AN33+'q-PermP'!AN33*1000</f>
        <v>7478284</v>
      </c>
      <c r="AO33" s="6">
        <f>'q-AreaHarv'!AO33+'q-PermP'!AO33*1000</f>
        <v>7463018</v>
      </c>
      <c r="AP33" s="6">
        <f>'q-AreaHarv'!AP33+'q-PermP'!AP33*1000</f>
        <v>7470912</v>
      </c>
      <c r="AQ33" s="6">
        <f>'q-AreaHarv'!AQ33+'q-PermP'!AQ33*1000</f>
        <v>7505760</v>
      </c>
      <c r="AR33" s="6">
        <f>'q-AreaHarv'!AR33+'q-PermP'!AR33*1000</f>
        <v>7629535</v>
      </c>
      <c r="AS33" s="6">
        <f>'q-AreaHarv'!AS33+'q-PermP'!AS33*1000</f>
        <v>7585190</v>
      </c>
      <c r="AT33" s="6">
        <f>'q-AreaHarv'!AT33+'q-PermP'!AT33*1000</f>
        <v>7495711</v>
      </c>
      <c r="AU33" s="6">
        <f>'q-AreaHarv'!AU33+'q-PermP'!AU33*1000</f>
        <v>7539944</v>
      </c>
      <c r="AV33" s="6">
        <f>'q-AreaHarv'!AV33+'q-PermP'!AV33*1000</f>
        <v>7490928</v>
      </c>
      <c r="AW33" s="6">
        <f>'q-AreaHarv'!AW33+'q-PermP'!AW33*1000</f>
        <v>7569692</v>
      </c>
      <c r="AX33" s="6">
        <f>'q-AreaHarv'!AX33+'q-PermP'!AX33*1000</f>
        <v>7528767</v>
      </c>
      <c r="AY33" s="6">
        <f>'q-AreaHarv'!AY33+'q-PermP'!AY33*1000</f>
        <v>7585590</v>
      </c>
      <c r="AZ33" s="6">
        <f>'q-AreaHarv'!AZ33+'q-PermP'!AZ33*1000</f>
        <v>7541718</v>
      </c>
      <c r="BA33" s="6">
        <f>'q-AreaHarv'!BA33+'q-PermP'!BA33*1000</f>
        <v>7551507</v>
      </c>
      <c r="BB33" s="6">
        <f>'q-AreaHarv'!BB33+'q-PermP'!BB33*1000</f>
        <v>7457246</v>
      </c>
      <c r="BC33" s="6">
        <f>'q-AreaHarv'!BC33+'q-PermP'!BC33*1000</f>
        <v>7501220</v>
      </c>
    </row>
    <row r="34" spans="1:55" x14ac:dyDescent="0.2">
      <c r="A34">
        <f>VLOOKUP(C34,SelectCntr!$A$2:$C$52,3,0)</f>
        <v>3</v>
      </c>
      <c r="B34" s="6" t="str">
        <f>'q-AreaHarv'!B34</f>
        <v>Zimbabwe</v>
      </c>
      <c r="C34" s="6">
        <f>'q-AreaHarv'!C34</f>
        <v>181</v>
      </c>
      <c r="D34" s="6" t="str">
        <f>'q-AreaHarv'!D34</f>
        <v>Zimbabwe</v>
      </c>
      <c r="E34" s="16" t="s">
        <v>132</v>
      </c>
      <c r="F34" s="6" t="s">
        <v>133</v>
      </c>
      <c r="G34" s="6">
        <f>'q-AreaHarv'!G34+'q-PermP'!G34*1000</f>
        <v>10664946</v>
      </c>
      <c r="H34" s="6">
        <f>'q-AreaHarv'!H34+'q-PermP'!H34*1000</f>
        <v>10731758</v>
      </c>
      <c r="I34" s="6">
        <f>'q-AreaHarv'!I34+'q-PermP'!I34*1000</f>
        <v>10664950</v>
      </c>
      <c r="J34" s="6">
        <f>'q-AreaHarv'!J34+'q-PermP'!J34*1000</f>
        <v>10732913</v>
      </c>
      <c r="K34" s="6">
        <f>'q-AreaHarv'!K34+'q-PermP'!K34*1000</f>
        <v>10736047</v>
      </c>
      <c r="L34" s="6">
        <f>'q-AreaHarv'!L34+'q-PermP'!L34*1000</f>
        <v>10822356</v>
      </c>
      <c r="M34" s="6">
        <f>'q-AreaHarv'!M34+'q-PermP'!M34*1000</f>
        <v>11036640</v>
      </c>
      <c r="N34" s="6">
        <f>'q-AreaHarv'!N34+'q-PermP'!N34*1000</f>
        <v>10854429</v>
      </c>
      <c r="O34" s="6">
        <f>'q-AreaHarv'!O34+'q-PermP'!O34*1000</f>
        <v>11404942</v>
      </c>
      <c r="P34" s="6">
        <f>'q-AreaHarv'!P34+'q-PermP'!P34*1000</f>
        <v>11280039</v>
      </c>
      <c r="Q34" s="6">
        <f>'q-AreaHarv'!Q34+'q-PermP'!Q34*1000</f>
        <v>11424735</v>
      </c>
      <c r="R34" s="6">
        <f>'q-AreaHarv'!R34+'q-PermP'!R34*1000</f>
        <v>11524033</v>
      </c>
      <c r="S34" s="6">
        <f>'q-AreaHarv'!S34+'q-PermP'!S34*1000</f>
        <v>11274933</v>
      </c>
      <c r="T34" s="6">
        <f>'q-AreaHarv'!T34+'q-PermP'!T34*1000</f>
        <v>11785276</v>
      </c>
      <c r="U34" s="6">
        <f>'q-AreaHarv'!U34+'q-PermP'!U34*1000</f>
        <v>11698698</v>
      </c>
      <c r="V34" s="6">
        <f>'q-AreaHarv'!V34+'q-PermP'!V34*1000</f>
        <v>11751732</v>
      </c>
      <c r="W34" s="6">
        <f>'q-AreaHarv'!W34+'q-PermP'!W34*1000</f>
        <v>11499675</v>
      </c>
      <c r="X34" s="6">
        <f>'q-AreaHarv'!X34+'q-PermP'!X34*1000</f>
        <v>11674149</v>
      </c>
      <c r="Y34" s="6">
        <f>'q-AreaHarv'!Y34+'q-PermP'!Y34*1000</f>
        <v>11488234</v>
      </c>
      <c r="Z34" s="6">
        <f>'q-AreaHarv'!Z34+'q-PermP'!Z34*1000</f>
        <v>11875889</v>
      </c>
      <c r="AA34" s="6">
        <f>'q-AreaHarv'!AA34+'q-PermP'!AA34*1000</f>
        <v>12210701</v>
      </c>
      <c r="AB34" s="6">
        <f>'q-AreaHarv'!AB34+'q-PermP'!AB34*1000</f>
        <v>12323029</v>
      </c>
      <c r="AC34" s="6">
        <f>'q-AreaHarv'!AC34+'q-PermP'!AC34*1000</f>
        <v>12308326</v>
      </c>
      <c r="AD34" s="6">
        <f>'q-AreaHarv'!AD34+'q-PermP'!AD34*1000</f>
        <v>12269350</v>
      </c>
      <c r="AE34" s="6">
        <f>'q-AreaHarv'!AE34+'q-PermP'!AE34*1000</f>
        <v>12342314</v>
      </c>
      <c r="AF34" s="6">
        <f>'q-AreaHarv'!AF34+'q-PermP'!AF34*1000</f>
        <v>12366889</v>
      </c>
      <c r="AG34" s="6">
        <f>'q-AreaHarv'!AG34+'q-PermP'!AG34*1000</f>
        <v>12476120</v>
      </c>
      <c r="AH34" s="6">
        <f>'q-AreaHarv'!AH34+'q-PermP'!AH34*1000</f>
        <v>12780299</v>
      </c>
      <c r="AI34" s="6">
        <f>'q-AreaHarv'!AI34+'q-PermP'!AI34*1000</f>
        <v>12549011</v>
      </c>
      <c r="AJ34" s="6">
        <f>'q-AreaHarv'!AJ34+'q-PermP'!AJ34*1000</f>
        <v>12462117</v>
      </c>
      <c r="AK34" s="6">
        <f>'q-AreaHarv'!AK34+'q-PermP'!AK34*1000</f>
        <v>12631076</v>
      </c>
      <c r="AL34" s="6">
        <f>'q-AreaHarv'!AL34+'q-PermP'!AL34*1000</f>
        <v>12237275</v>
      </c>
      <c r="AM34" s="6">
        <f>'q-AreaHarv'!AM34+'q-PermP'!AM34*1000</f>
        <v>12881092</v>
      </c>
      <c r="AN34" s="6">
        <f>'q-AreaHarv'!AN34+'q-PermP'!AN34*1000</f>
        <v>13282839</v>
      </c>
      <c r="AO34" s="6">
        <f>'q-AreaHarv'!AO34+'q-PermP'!AO34*1000</f>
        <v>13374412</v>
      </c>
      <c r="AP34" s="6">
        <f>'q-AreaHarv'!AP34+'q-PermP'!AP34*1000</f>
        <v>13692207</v>
      </c>
      <c r="AQ34" s="6">
        <f>'q-AreaHarv'!AQ34+'q-PermP'!AQ34*1000</f>
        <v>13937202</v>
      </c>
      <c r="AR34" s="6">
        <f>'q-AreaHarv'!AR34+'q-PermP'!AR34*1000</f>
        <v>13650891</v>
      </c>
      <c r="AS34" s="6">
        <f>'q-AreaHarv'!AS34+'q-PermP'!AS34*1000</f>
        <v>14038773</v>
      </c>
      <c r="AT34" s="6">
        <f>'q-AreaHarv'!AT34+'q-PermP'!AT34*1000</f>
        <v>14246003</v>
      </c>
      <c r="AU34" s="6">
        <f>'q-AreaHarv'!AU34+'q-PermP'!AU34*1000</f>
        <v>14260936</v>
      </c>
      <c r="AV34" s="6">
        <f>'q-AreaHarv'!AV34+'q-PermP'!AV34*1000</f>
        <v>14497793</v>
      </c>
      <c r="AW34" s="6">
        <f>'q-AreaHarv'!AW34+'q-PermP'!AW34*1000</f>
        <v>14623361</v>
      </c>
      <c r="AX34" s="6">
        <f>'q-AreaHarv'!AX34+'q-PermP'!AX34*1000</f>
        <v>15013365</v>
      </c>
      <c r="AY34" s="6">
        <f>'q-AreaHarv'!AY34+'q-PermP'!AY34*1000</f>
        <v>15121109</v>
      </c>
      <c r="AZ34" s="6">
        <f>'q-AreaHarv'!AZ34+'q-PermP'!AZ34*1000</f>
        <v>15264269</v>
      </c>
      <c r="BA34" s="6">
        <f>'q-AreaHarv'!BA34+'q-PermP'!BA34*1000</f>
        <v>15185910</v>
      </c>
      <c r="BB34" s="6">
        <f>'q-AreaHarv'!BB34+'q-PermP'!BB34*1000</f>
        <v>15381186</v>
      </c>
      <c r="BC34" s="6">
        <f>'q-AreaHarv'!BC34+'q-PermP'!BC34*1000</f>
        <v>15107067</v>
      </c>
    </row>
    <row r="35" spans="1:55" x14ac:dyDescent="0.2">
      <c r="A35">
        <f>VLOOKUP(C35,SelectCntr!$A$2:$C$52,3,0)</f>
        <v>2</v>
      </c>
      <c r="B35" s="6" t="str">
        <f>'q-AreaHarv'!B35</f>
        <v>Reunion</v>
      </c>
      <c r="C35" s="6">
        <f>'q-AreaHarv'!C35</f>
        <v>182</v>
      </c>
      <c r="D35" s="6" t="str">
        <f>'q-AreaHarv'!D35</f>
        <v>Reunion</v>
      </c>
      <c r="E35" s="16" t="s">
        <v>132</v>
      </c>
      <c r="F35" s="6" t="s">
        <v>133</v>
      </c>
      <c r="G35" s="6">
        <f>'q-AreaHarv'!G35+'q-PermP'!G35*1000</f>
        <v>52207</v>
      </c>
      <c r="H35" s="6">
        <f>'q-AreaHarv'!H35+'q-PermP'!H35*1000</f>
        <v>52052</v>
      </c>
      <c r="I35" s="6">
        <f>'q-AreaHarv'!I35+'q-PermP'!I35*1000</f>
        <v>52455</v>
      </c>
      <c r="J35" s="6">
        <f>'q-AreaHarv'!J35+'q-PermP'!J35*1000</f>
        <v>51885</v>
      </c>
      <c r="K35" s="6">
        <f>'q-AreaHarv'!K35+'q-PermP'!K35*1000</f>
        <v>51685</v>
      </c>
      <c r="L35" s="6">
        <f>'q-AreaHarv'!L35+'q-PermP'!L35*1000</f>
        <v>51777</v>
      </c>
      <c r="M35" s="6">
        <f>'q-AreaHarv'!M35+'q-PermP'!M35*1000</f>
        <v>49361</v>
      </c>
      <c r="N35" s="6">
        <f>'q-AreaHarv'!N35+'q-PermP'!N35*1000</f>
        <v>49290</v>
      </c>
      <c r="O35" s="6">
        <f>'q-AreaHarv'!O35+'q-PermP'!O35*1000</f>
        <v>52000</v>
      </c>
      <c r="P35" s="6">
        <f>'q-AreaHarv'!P35+'q-PermP'!P35*1000</f>
        <v>52387</v>
      </c>
      <c r="Q35" s="6">
        <f>'q-AreaHarv'!Q35+'q-PermP'!Q35*1000</f>
        <v>57992</v>
      </c>
      <c r="R35" s="6">
        <f>'q-AreaHarv'!R35+'q-PermP'!R35*1000</f>
        <v>55943</v>
      </c>
      <c r="S35" s="6">
        <f>'q-AreaHarv'!S35+'q-PermP'!S35*1000</f>
        <v>47581</v>
      </c>
      <c r="T35" s="6">
        <f>'q-AreaHarv'!T35+'q-PermP'!T35*1000</f>
        <v>46763</v>
      </c>
      <c r="U35" s="6">
        <f>'q-AreaHarv'!U35+'q-PermP'!U35*1000</f>
        <v>46841</v>
      </c>
      <c r="V35" s="6">
        <f>'q-AreaHarv'!V35+'q-PermP'!V35*1000</f>
        <v>48455</v>
      </c>
      <c r="W35" s="6">
        <f>'q-AreaHarv'!W35+'q-PermP'!W35*1000</f>
        <v>46365</v>
      </c>
      <c r="X35" s="6">
        <f>'q-AreaHarv'!X35+'q-PermP'!X35*1000</f>
        <v>51149</v>
      </c>
      <c r="Y35" s="6">
        <f>'q-AreaHarv'!Y35+'q-PermP'!Y35*1000</f>
        <v>54077</v>
      </c>
      <c r="Z35" s="6">
        <f>'q-AreaHarv'!Z35+'q-PermP'!Z35*1000</f>
        <v>54068</v>
      </c>
      <c r="AA35" s="6">
        <f>'q-AreaHarv'!AA35+'q-PermP'!AA35*1000</f>
        <v>55999</v>
      </c>
      <c r="AB35" s="6">
        <f>'q-AreaHarv'!AB35+'q-PermP'!AB35*1000</f>
        <v>55282</v>
      </c>
      <c r="AC35" s="6">
        <f>'q-AreaHarv'!AC35+'q-PermP'!AC35*1000</f>
        <v>56957</v>
      </c>
      <c r="AD35" s="6">
        <f>'q-AreaHarv'!AD35+'q-PermP'!AD35*1000</f>
        <v>56937</v>
      </c>
      <c r="AE35" s="6">
        <f>'q-AreaHarv'!AE35+'q-PermP'!AE35*1000</f>
        <v>61680</v>
      </c>
      <c r="AF35" s="6">
        <f>'q-AreaHarv'!AF35+'q-PermP'!AF35*1000</f>
        <v>62626</v>
      </c>
      <c r="AG35" s="6">
        <f>'q-AreaHarv'!AG35+'q-PermP'!AG35*1000</f>
        <v>63414</v>
      </c>
      <c r="AH35" s="6">
        <f>'q-AreaHarv'!AH35+'q-PermP'!AH35*1000</f>
        <v>65371</v>
      </c>
      <c r="AI35" s="6">
        <f>'q-AreaHarv'!AI35+'q-PermP'!AI35*1000</f>
        <v>62527</v>
      </c>
      <c r="AJ35" s="6">
        <f>'q-AreaHarv'!AJ35+'q-PermP'!AJ35*1000</f>
        <v>65888</v>
      </c>
      <c r="AK35" s="6">
        <f>'q-AreaHarv'!AK35+'q-PermP'!AK35*1000</f>
        <v>63937</v>
      </c>
      <c r="AL35" s="6">
        <f>'q-AreaHarv'!AL35+'q-PermP'!AL35*1000</f>
        <v>63515</v>
      </c>
      <c r="AM35" s="6">
        <f>'q-AreaHarv'!AM35+'q-PermP'!AM35*1000</f>
        <v>56249</v>
      </c>
      <c r="AN35" s="6">
        <f>'q-AreaHarv'!AN35+'q-PermP'!AN35*1000</f>
        <v>57952</v>
      </c>
      <c r="AO35" s="6">
        <f>'q-AreaHarv'!AO35+'q-PermP'!AO35*1000</f>
        <v>56976</v>
      </c>
      <c r="AP35" s="6">
        <f>'q-AreaHarv'!AP35+'q-PermP'!AP35*1000</f>
        <v>58316</v>
      </c>
      <c r="AQ35" s="6">
        <f>'q-AreaHarv'!AQ35+'q-PermP'!AQ35*1000</f>
        <v>59195</v>
      </c>
      <c r="AR35" s="6">
        <f>'q-AreaHarv'!AR35+'q-PermP'!AR35*1000</f>
        <v>58337</v>
      </c>
      <c r="AS35" s="6">
        <f>'q-AreaHarv'!AS35+'q-PermP'!AS35*1000</f>
        <v>53715</v>
      </c>
      <c r="AT35" s="6">
        <f>'q-AreaHarv'!AT35+'q-PermP'!AT35*1000</f>
        <v>51145</v>
      </c>
      <c r="AU35" s="6">
        <f>'q-AreaHarv'!AU35+'q-PermP'!AU35*1000</f>
        <v>52060</v>
      </c>
      <c r="AV35" s="6">
        <f>'q-AreaHarv'!AV35+'q-PermP'!AV35*1000</f>
        <v>52302</v>
      </c>
      <c r="AW35" s="6">
        <f>'q-AreaHarv'!AW35+'q-PermP'!AW35*1000</f>
        <v>55268</v>
      </c>
      <c r="AX35" s="6">
        <f>'q-AreaHarv'!AX35+'q-PermP'!AX35*1000</f>
        <v>55367</v>
      </c>
      <c r="AY35" s="6">
        <f>'q-AreaHarv'!AY35+'q-PermP'!AY35*1000</f>
        <v>56760</v>
      </c>
      <c r="AZ35" s="6">
        <f>'q-AreaHarv'!AZ35+'q-PermP'!AZ35*1000</f>
        <v>57931</v>
      </c>
      <c r="BA35" s="6">
        <f>'q-AreaHarv'!BA35+'q-PermP'!BA35*1000</f>
        <v>56927</v>
      </c>
      <c r="BB35" s="6">
        <f>'q-AreaHarv'!BB35+'q-PermP'!BB35*1000</f>
        <v>57884</v>
      </c>
      <c r="BC35" s="6">
        <f>'q-AreaHarv'!BC35+'q-PermP'!BC35*1000</f>
        <v>59104</v>
      </c>
    </row>
    <row r="36" spans="1:55" x14ac:dyDescent="0.2">
      <c r="A36">
        <f>VLOOKUP(C36,SelectCntr!$A$2:$C$52,3,0)</f>
        <v>2</v>
      </c>
      <c r="B36" s="6" t="str">
        <f>'q-AreaHarv'!B36</f>
        <v>Rwanda</v>
      </c>
      <c r="C36" s="6">
        <f>'q-AreaHarv'!C36</f>
        <v>184</v>
      </c>
      <c r="D36" s="6" t="str">
        <f>'q-AreaHarv'!D36</f>
        <v>Rwanda</v>
      </c>
      <c r="E36" s="16" t="s">
        <v>132</v>
      </c>
      <c r="F36" s="6" t="s">
        <v>133</v>
      </c>
      <c r="G36" s="6">
        <f>'q-AreaHarv'!G36+'q-PermP'!G36*1000</f>
        <v>1270568</v>
      </c>
      <c r="H36" s="6">
        <f>'q-AreaHarv'!H36+'q-PermP'!H36*1000</f>
        <v>1358431</v>
      </c>
      <c r="I36" s="6">
        <f>'q-AreaHarv'!I36+'q-PermP'!I36*1000</f>
        <v>1248732</v>
      </c>
      <c r="J36" s="6">
        <f>'q-AreaHarv'!J36+'q-PermP'!J36*1000</f>
        <v>1207230</v>
      </c>
      <c r="K36" s="6">
        <f>'q-AreaHarv'!K36+'q-PermP'!K36*1000</f>
        <v>1234877</v>
      </c>
      <c r="L36" s="6">
        <f>'q-AreaHarv'!L36+'q-PermP'!L36*1000</f>
        <v>1345559</v>
      </c>
      <c r="M36" s="6">
        <f>'q-AreaHarv'!M36+'q-PermP'!M36*1000</f>
        <v>1390502</v>
      </c>
      <c r="N36" s="6">
        <f>'q-AreaHarv'!N36+'q-PermP'!N36*1000</f>
        <v>1387052</v>
      </c>
      <c r="O36" s="6">
        <f>'q-AreaHarv'!O36+'q-PermP'!O36*1000</f>
        <v>1409816</v>
      </c>
      <c r="P36" s="6">
        <f>'q-AreaHarv'!P36+'q-PermP'!P36*1000</f>
        <v>1468249</v>
      </c>
      <c r="Q36" s="6">
        <f>'q-AreaHarv'!Q36+'q-PermP'!Q36*1000</f>
        <v>1461438</v>
      </c>
      <c r="R36" s="6">
        <f>'q-AreaHarv'!R36+'q-PermP'!R36*1000</f>
        <v>1455263</v>
      </c>
      <c r="S36" s="6">
        <f>'q-AreaHarv'!S36+'q-PermP'!S36*1000</f>
        <v>1476359</v>
      </c>
      <c r="T36" s="6">
        <f>'q-AreaHarv'!T36+'q-PermP'!T36*1000</f>
        <v>1555739</v>
      </c>
      <c r="U36" s="6">
        <f>'q-AreaHarv'!U36+'q-PermP'!U36*1000</f>
        <v>1584045</v>
      </c>
      <c r="V36" s="6">
        <f>'q-AreaHarv'!V36+'q-PermP'!V36*1000</f>
        <v>1625492</v>
      </c>
      <c r="W36" s="6">
        <f>'q-AreaHarv'!W36+'q-PermP'!W36*1000</f>
        <v>1667251</v>
      </c>
      <c r="X36" s="6">
        <f>'q-AreaHarv'!X36+'q-PermP'!X36*1000</f>
        <v>1684361</v>
      </c>
      <c r="Y36" s="6">
        <f>'q-AreaHarv'!Y36+'q-PermP'!Y36*1000</f>
        <v>1712283</v>
      </c>
      <c r="Z36" s="6">
        <f>'q-AreaHarv'!Z36+'q-PermP'!Z36*1000</f>
        <v>1757925</v>
      </c>
      <c r="AA36" s="6">
        <f>'q-AreaHarv'!AA36+'q-PermP'!AA36*1000</f>
        <v>1843425</v>
      </c>
      <c r="AB36" s="6">
        <f>'q-AreaHarv'!AB36+'q-PermP'!AB36*1000</f>
        <v>1851800</v>
      </c>
      <c r="AC36" s="6">
        <f>'q-AreaHarv'!AC36+'q-PermP'!AC36*1000</f>
        <v>1877052</v>
      </c>
      <c r="AD36" s="6">
        <f>'q-AreaHarv'!AD36+'q-PermP'!AD36*1000</f>
        <v>1899939</v>
      </c>
      <c r="AE36" s="6">
        <f>'q-AreaHarv'!AE36+'q-PermP'!AE36*1000</f>
        <v>1973541</v>
      </c>
      <c r="AF36" s="6">
        <f>'q-AreaHarv'!AF36+'q-PermP'!AF36*1000</f>
        <v>1877133</v>
      </c>
      <c r="AG36" s="6">
        <f>'q-AreaHarv'!AG36+'q-PermP'!AG36*1000</f>
        <v>1835667</v>
      </c>
      <c r="AH36" s="6">
        <f>'q-AreaHarv'!AH36+'q-PermP'!AH36*1000</f>
        <v>1957987</v>
      </c>
      <c r="AI36" s="6">
        <f>'q-AreaHarv'!AI36+'q-PermP'!AI36*1000</f>
        <v>2043073</v>
      </c>
      <c r="AJ36" s="6">
        <f>'q-AreaHarv'!AJ36+'q-PermP'!AJ36*1000</f>
        <v>2199255</v>
      </c>
      <c r="AK36" s="6">
        <f>'q-AreaHarv'!AK36+'q-PermP'!AK36*1000</f>
        <v>2298023</v>
      </c>
      <c r="AL36" s="6">
        <f>'q-AreaHarv'!AL36+'q-PermP'!AL36*1000</f>
        <v>2293445</v>
      </c>
      <c r="AM36" s="6">
        <f>'q-AreaHarv'!AM36+'q-PermP'!AM36*1000</f>
        <v>1802499</v>
      </c>
      <c r="AN36" s="6">
        <f>'q-AreaHarv'!AN36+'q-PermP'!AN36*1000</f>
        <v>1410090</v>
      </c>
      <c r="AO36" s="6">
        <f>'q-AreaHarv'!AO36+'q-PermP'!AO36*1000</f>
        <v>1476430</v>
      </c>
      <c r="AP36" s="6">
        <f>'q-AreaHarv'!AP36+'q-PermP'!AP36*1000</f>
        <v>1634337</v>
      </c>
      <c r="AQ36" s="6">
        <f>'q-AreaHarv'!AQ36+'q-PermP'!AQ36*1000</f>
        <v>1785114</v>
      </c>
      <c r="AR36" s="6">
        <f>'q-AreaHarv'!AR36+'q-PermP'!AR36*1000</f>
        <v>1826015</v>
      </c>
      <c r="AS36" s="6">
        <f>'q-AreaHarv'!AS36+'q-PermP'!AS36*1000</f>
        <v>1927396</v>
      </c>
      <c r="AT36" s="6">
        <f>'q-AreaHarv'!AT36+'q-PermP'!AT36*1000</f>
        <v>2107148</v>
      </c>
      <c r="AU36" s="6">
        <f>'q-AreaHarv'!AU36+'q-PermP'!AU36*1000</f>
        <v>2178260</v>
      </c>
      <c r="AV36" s="6">
        <f>'q-AreaHarv'!AV36+'q-PermP'!AV36*1000</f>
        <v>2160224</v>
      </c>
      <c r="AW36" s="6">
        <f>'q-AreaHarv'!AW36+'q-PermP'!AW36*1000</f>
        <v>2145231</v>
      </c>
      <c r="AX36" s="6">
        <f>'q-AreaHarv'!AX36+'q-PermP'!AX36*1000</f>
        <v>2162421</v>
      </c>
      <c r="AY36" s="6">
        <f>'q-AreaHarv'!AY36+'q-PermP'!AY36*1000</f>
        <v>2165218</v>
      </c>
      <c r="AZ36" s="6">
        <f>'q-AreaHarv'!AZ36+'q-PermP'!AZ36*1000</f>
        <v>2164664</v>
      </c>
      <c r="BA36" s="6">
        <f>'q-AreaHarv'!BA36+'q-PermP'!BA36*1000</f>
        <v>2207423</v>
      </c>
      <c r="BB36" s="6">
        <f>'q-AreaHarv'!BB36+'q-PermP'!BB36*1000</f>
        <v>2247676</v>
      </c>
      <c r="BC36" s="6">
        <f>'q-AreaHarv'!BC36+'q-PermP'!BC36*1000</f>
        <v>2148445</v>
      </c>
    </row>
    <row r="37" spans="1:55" x14ac:dyDescent="0.2">
      <c r="A37">
        <f>VLOOKUP(C37,SelectCntr!$A$2:$C$52,3,0)</f>
        <v>1</v>
      </c>
      <c r="B37" s="6" t="str">
        <f>'q-AreaHarv'!B37</f>
        <v>Sao Tome Prn</v>
      </c>
      <c r="C37" s="6">
        <f>'q-AreaHarv'!C37</f>
        <v>193</v>
      </c>
      <c r="D37" s="6" t="str">
        <f>'q-AreaHarv'!D37</f>
        <v>Sao Tome Prn</v>
      </c>
      <c r="E37" s="16" t="s">
        <v>132</v>
      </c>
      <c r="F37" s="6" t="s">
        <v>133</v>
      </c>
      <c r="G37" s="6">
        <f>'q-AreaHarv'!G37+'q-PermP'!G37*1000</f>
        <v>52160</v>
      </c>
      <c r="H37" s="6">
        <f>'q-AreaHarv'!H37+'q-PermP'!H37*1000</f>
        <v>54160</v>
      </c>
      <c r="I37" s="6">
        <f>'q-AreaHarv'!I37+'q-PermP'!I37*1000</f>
        <v>51840</v>
      </c>
      <c r="J37" s="6">
        <f>'q-AreaHarv'!J37+'q-PermP'!J37*1000</f>
        <v>53940</v>
      </c>
      <c r="K37" s="6">
        <f>'q-AreaHarv'!K37+'q-PermP'!K37*1000</f>
        <v>54760</v>
      </c>
      <c r="L37" s="6">
        <f>'q-AreaHarv'!L37+'q-PermP'!L37*1000</f>
        <v>52834</v>
      </c>
      <c r="M37" s="6">
        <f>'q-AreaHarv'!M37+'q-PermP'!M37*1000</f>
        <v>52794</v>
      </c>
      <c r="N37" s="6">
        <f>'q-AreaHarv'!N37+'q-PermP'!N37*1000</f>
        <v>51636</v>
      </c>
      <c r="O37" s="6">
        <f>'q-AreaHarv'!O37+'q-PermP'!O37*1000</f>
        <v>52651</v>
      </c>
      <c r="P37" s="6">
        <f>'q-AreaHarv'!P37+'q-PermP'!P37*1000</f>
        <v>50636</v>
      </c>
      <c r="Q37" s="6">
        <f>'q-AreaHarv'!Q37+'q-PermP'!Q37*1000</f>
        <v>50530</v>
      </c>
      <c r="R37" s="6">
        <f>'q-AreaHarv'!R37+'q-PermP'!R37*1000</f>
        <v>51425</v>
      </c>
      <c r="S37" s="6">
        <f>'q-AreaHarv'!S37+'q-PermP'!S37*1000</f>
        <v>51160</v>
      </c>
      <c r="T37" s="6">
        <f>'q-AreaHarv'!T37+'q-PermP'!T37*1000</f>
        <v>51305</v>
      </c>
      <c r="U37" s="6">
        <f>'q-AreaHarv'!U37+'q-PermP'!U37*1000</f>
        <v>48105</v>
      </c>
      <c r="V37" s="6">
        <f>'q-AreaHarv'!V37+'q-PermP'!V37*1000</f>
        <v>47265</v>
      </c>
      <c r="W37" s="6">
        <f>'q-AreaHarv'!W37+'q-PermP'!W37*1000</f>
        <v>51560</v>
      </c>
      <c r="X37" s="6">
        <f>'q-AreaHarv'!X37+'q-PermP'!X37*1000</f>
        <v>48715</v>
      </c>
      <c r="Y37" s="6">
        <f>'q-AreaHarv'!Y37+'q-PermP'!Y37*1000</f>
        <v>51650</v>
      </c>
      <c r="Z37" s="6">
        <f>'q-AreaHarv'!Z37+'q-PermP'!Z37*1000</f>
        <v>48760</v>
      </c>
      <c r="AA37" s="6">
        <f>'q-AreaHarv'!AA37+'q-PermP'!AA37*1000</f>
        <v>47875</v>
      </c>
      <c r="AB37" s="6">
        <f>'q-AreaHarv'!AB37+'q-PermP'!AB37*1000</f>
        <v>47860</v>
      </c>
      <c r="AC37" s="6">
        <f>'q-AreaHarv'!AC37+'q-PermP'!AC37*1000</f>
        <v>48160</v>
      </c>
      <c r="AD37" s="6">
        <f>'q-AreaHarv'!AD37+'q-PermP'!AD37*1000</f>
        <v>42390</v>
      </c>
      <c r="AE37" s="6">
        <f>'q-AreaHarv'!AE37+'q-PermP'!AE37*1000</f>
        <v>42960</v>
      </c>
      <c r="AF37" s="6">
        <f>'q-AreaHarv'!AF37+'q-PermP'!AF37*1000</f>
        <v>43340</v>
      </c>
      <c r="AG37" s="6">
        <f>'q-AreaHarv'!AG37+'q-PermP'!AG37*1000</f>
        <v>43700</v>
      </c>
      <c r="AH37" s="6">
        <f>'q-AreaHarv'!AH37+'q-PermP'!AH37*1000</f>
        <v>44143</v>
      </c>
      <c r="AI37" s="6">
        <f>'q-AreaHarv'!AI37+'q-PermP'!AI37*1000</f>
        <v>42212</v>
      </c>
      <c r="AJ37" s="6">
        <f>'q-AreaHarv'!AJ37+'q-PermP'!AJ37*1000</f>
        <v>42479</v>
      </c>
      <c r="AK37" s="6">
        <f>'q-AreaHarv'!AK37+'q-PermP'!AK37*1000</f>
        <v>44639</v>
      </c>
      <c r="AL37" s="6">
        <f>'q-AreaHarv'!AL37+'q-PermP'!AL37*1000</f>
        <v>43913</v>
      </c>
      <c r="AM37" s="6">
        <f>'q-AreaHarv'!AM37+'q-PermP'!AM37*1000</f>
        <v>44248</v>
      </c>
      <c r="AN37" s="6">
        <f>'q-AreaHarv'!AN37+'q-PermP'!AN37*1000</f>
        <v>45220</v>
      </c>
      <c r="AO37" s="6">
        <f>'q-AreaHarv'!AO37+'q-PermP'!AO37*1000</f>
        <v>39795</v>
      </c>
      <c r="AP37" s="6">
        <f>'q-AreaHarv'!AP37+'q-PermP'!AP37*1000</f>
        <v>41172</v>
      </c>
      <c r="AQ37" s="6">
        <f>'q-AreaHarv'!AQ37+'q-PermP'!AQ37*1000</f>
        <v>41437</v>
      </c>
      <c r="AR37" s="6">
        <f>'q-AreaHarv'!AR37+'q-PermP'!AR37*1000</f>
        <v>42886</v>
      </c>
      <c r="AS37" s="6">
        <f>'q-AreaHarv'!AS37+'q-PermP'!AS37*1000</f>
        <v>46128</v>
      </c>
      <c r="AT37" s="6">
        <f>'q-AreaHarv'!AT37+'q-PermP'!AT37*1000</f>
        <v>49008</v>
      </c>
      <c r="AU37" s="6">
        <f>'q-AreaHarv'!AU37+'q-PermP'!AU37*1000</f>
        <v>50031</v>
      </c>
      <c r="AV37" s="6">
        <f>'q-AreaHarv'!AV37+'q-PermP'!AV37*1000</f>
        <v>48757</v>
      </c>
      <c r="AW37" s="6">
        <f>'q-AreaHarv'!AW37+'q-PermP'!AW37*1000</f>
        <v>54914</v>
      </c>
      <c r="AX37" s="6">
        <f>'q-AreaHarv'!AX37+'q-PermP'!AX37*1000</f>
        <v>48311</v>
      </c>
      <c r="AY37" s="6">
        <f>'q-AreaHarv'!AY37+'q-PermP'!AY37*1000</f>
        <v>42755</v>
      </c>
      <c r="AZ37" s="6">
        <f>'q-AreaHarv'!AZ37+'q-PermP'!AZ37*1000</f>
        <v>41964</v>
      </c>
      <c r="BA37" s="6">
        <f>'q-AreaHarv'!BA37+'q-PermP'!BA37*1000</f>
        <v>48498</v>
      </c>
      <c r="BB37" s="6">
        <f>'q-AreaHarv'!BB37+'q-PermP'!BB37*1000</f>
        <v>43386</v>
      </c>
      <c r="BC37" s="6">
        <f>'q-AreaHarv'!BC37+'q-PermP'!BC37*1000</f>
        <v>49346</v>
      </c>
    </row>
    <row r="38" spans="1:55" x14ac:dyDescent="0.2">
      <c r="A38">
        <f>VLOOKUP(C38,SelectCntr!$A$2:$C$52,3,0)</f>
        <v>1</v>
      </c>
      <c r="B38" s="6" t="str">
        <f>'q-AreaHarv'!B38</f>
        <v>Senegal</v>
      </c>
      <c r="C38" s="6">
        <f>'q-AreaHarv'!C38</f>
        <v>195</v>
      </c>
      <c r="D38" s="6" t="str">
        <f>'q-AreaHarv'!D38</f>
        <v>Senegal</v>
      </c>
      <c r="E38" s="16" t="s">
        <v>132</v>
      </c>
      <c r="F38" s="6" t="s">
        <v>133</v>
      </c>
      <c r="G38" s="6">
        <f>'q-AreaHarv'!G38+'q-PermP'!G38*1000</f>
        <v>7791235</v>
      </c>
      <c r="H38" s="6">
        <f>'q-AreaHarv'!H38+'q-PermP'!H38*1000</f>
        <v>7809974</v>
      </c>
      <c r="I38" s="6">
        <f>'q-AreaHarv'!I38+'q-PermP'!I38*1000</f>
        <v>7972833</v>
      </c>
      <c r="J38" s="6">
        <f>'q-AreaHarv'!J38+'q-PermP'!J38*1000</f>
        <v>8023250</v>
      </c>
      <c r="K38" s="6">
        <f>'q-AreaHarv'!K38+'q-PermP'!K38*1000</f>
        <v>8153758</v>
      </c>
      <c r="L38" s="6">
        <f>'q-AreaHarv'!L38+'q-PermP'!L38*1000</f>
        <v>8109566</v>
      </c>
      <c r="M38" s="6">
        <f>'q-AreaHarv'!M38+'q-PermP'!M38*1000</f>
        <v>8413882</v>
      </c>
      <c r="N38" s="6">
        <f>'q-AreaHarv'!N38+'q-PermP'!N38*1000</f>
        <v>8228518</v>
      </c>
      <c r="O38" s="6">
        <f>'q-AreaHarv'!O38+'q-PermP'!O38*1000</f>
        <v>8021953</v>
      </c>
      <c r="P38" s="6">
        <f>'q-AreaHarv'!P38+'q-PermP'!P38*1000</f>
        <v>7950105</v>
      </c>
      <c r="Q38" s="6">
        <f>'q-AreaHarv'!Q38+'q-PermP'!Q38*1000</f>
        <v>8034372</v>
      </c>
      <c r="R38" s="6">
        <f>'q-AreaHarv'!R38+'q-PermP'!R38*1000</f>
        <v>7997534</v>
      </c>
      <c r="S38" s="6">
        <f>'q-AreaHarv'!S38+'q-PermP'!S38*1000</f>
        <v>8093482</v>
      </c>
      <c r="T38" s="6">
        <f>'q-AreaHarv'!T38+'q-PermP'!T38*1000</f>
        <v>8313194</v>
      </c>
      <c r="U38" s="6">
        <f>'q-AreaHarv'!U38+'q-PermP'!U38*1000</f>
        <v>8287693</v>
      </c>
      <c r="V38" s="6">
        <f>'q-AreaHarv'!V38+'q-PermP'!V38*1000</f>
        <v>8247186</v>
      </c>
      <c r="W38" s="6">
        <f>'q-AreaHarv'!W38+'q-PermP'!W38*1000</f>
        <v>8043162</v>
      </c>
      <c r="X38" s="6">
        <f>'q-AreaHarv'!X38+'q-PermP'!X38*1000</f>
        <v>8252801</v>
      </c>
      <c r="Y38" s="6">
        <f>'q-AreaHarv'!Y38+'q-PermP'!Y38*1000</f>
        <v>7963331</v>
      </c>
      <c r="Z38" s="6">
        <f>'q-AreaHarv'!Z38+'q-PermP'!Z38*1000</f>
        <v>8132063</v>
      </c>
      <c r="AA38" s="6">
        <f>'q-AreaHarv'!AA38+'q-PermP'!AA38*1000</f>
        <v>8189295</v>
      </c>
      <c r="AB38" s="6">
        <f>'q-AreaHarv'!AB38+'q-PermP'!AB38*1000</f>
        <v>8125031</v>
      </c>
      <c r="AC38" s="6">
        <f>'q-AreaHarv'!AC38+'q-PermP'!AC38*1000</f>
        <v>7840446</v>
      </c>
      <c r="AD38" s="6">
        <f>'q-AreaHarv'!AD38+'q-PermP'!AD38*1000</f>
        <v>7878568</v>
      </c>
      <c r="AE38" s="6">
        <f>'q-AreaHarv'!AE38+'q-PermP'!AE38*1000</f>
        <v>8041871</v>
      </c>
      <c r="AF38" s="6">
        <f>'q-AreaHarv'!AF38+'q-PermP'!AF38*1000</f>
        <v>7883016</v>
      </c>
      <c r="AG38" s="6">
        <f>'q-AreaHarv'!AG38+'q-PermP'!AG38*1000</f>
        <v>7962850</v>
      </c>
      <c r="AH38" s="6">
        <f>'q-AreaHarv'!AH38+'q-PermP'!AH38*1000</f>
        <v>8000980</v>
      </c>
      <c r="AI38" s="6">
        <f>'q-AreaHarv'!AI38+'q-PermP'!AI38*1000</f>
        <v>7904793</v>
      </c>
      <c r="AJ38" s="6">
        <f>'q-AreaHarv'!AJ38+'q-PermP'!AJ38*1000</f>
        <v>8051103</v>
      </c>
      <c r="AK38" s="6">
        <f>'q-AreaHarv'!AK38+'q-PermP'!AK38*1000</f>
        <v>7886053</v>
      </c>
      <c r="AL38" s="6">
        <f>'q-AreaHarv'!AL38+'q-PermP'!AL38*1000</f>
        <v>7946074</v>
      </c>
      <c r="AM38" s="6">
        <f>'q-AreaHarv'!AM38+'q-PermP'!AM38*1000</f>
        <v>7970337</v>
      </c>
      <c r="AN38" s="6">
        <f>'q-AreaHarv'!AN38+'q-PermP'!AN38*1000</f>
        <v>8083609</v>
      </c>
      <c r="AO38" s="6">
        <f>'q-AreaHarv'!AO38+'q-PermP'!AO38*1000</f>
        <v>7987954</v>
      </c>
      <c r="AP38" s="6">
        <f>'q-AreaHarv'!AP38+'q-PermP'!AP38*1000</f>
        <v>8090321</v>
      </c>
      <c r="AQ38" s="6">
        <f>'q-AreaHarv'!AQ38+'q-PermP'!AQ38*1000</f>
        <v>7806532</v>
      </c>
      <c r="AR38" s="6">
        <f>'q-AreaHarv'!AR38+'q-PermP'!AR38*1000</f>
        <v>7563434</v>
      </c>
      <c r="AS38" s="6">
        <f>'q-AreaHarv'!AS38+'q-PermP'!AS38*1000</f>
        <v>8325861</v>
      </c>
      <c r="AT38" s="6">
        <f>'q-AreaHarv'!AT38+'q-PermP'!AT38*1000</f>
        <v>8210449</v>
      </c>
      <c r="AU38" s="6">
        <f>'q-AreaHarv'!AU38+'q-PermP'!AU38*1000</f>
        <v>7977452</v>
      </c>
      <c r="AV38" s="6">
        <f>'q-AreaHarv'!AV38+'q-PermP'!AV38*1000</f>
        <v>7978724</v>
      </c>
      <c r="AW38" s="6">
        <f>'q-AreaHarv'!AW38+'q-PermP'!AW38*1000</f>
        <v>7867364</v>
      </c>
      <c r="AX38" s="6">
        <f>'q-AreaHarv'!AX38+'q-PermP'!AX38*1000</f>
        <v>7919976</v>
      </c>
      <c r="AY38" s="6">
        <f>'q-AreaHarv'!AY38+'q-PermP'!AY38*1000</f>
        <v>8004316</v>
      </c>
      <c r="AZ38" s="6">
        <f>'q-AreaHarv'!AZ38+'q-PermP'!AZ38*1000</f>
        <v>7733784</v>
      </c>
      <c r="BA38" s="6">
        <f>'q-AreaHarv'!BA38+'q-PermP'!BA38*1000</f>
        <v>7676888</v>
      </c>
      <c r="BB38" s="6">
        <f>'q-AreaHarv'!BB38+'q-PermP'!BB38*1000</f>
        <v>8488724</v>
      </c>
      <c r="BC38" s="6">
        <f>'q-AreaHarv'!BC38+'q-PermP'!BC38*1000</f>
        <v>8716577</v>
      </c>
    </row>
    <row r="39" spans="1:55" x14ac:dyDescent="0.2">
      <c r="A39">
        <f>VLOOKUP(C39,SelectCntr!$A$2:$C$52,3,0)</f>
        <v>2</v>
      </c>
      <c r="B39" s="6" t="str">
        <f>'q-AreaHarv'!B39</f>
        <v>Seychelles</v>
      </c>
      <c r="C39" s="6">
        <f>'q-AreaHarv'!C39</f>
        <v>196</v>
      </c>
      <c r="D39" s="6" t="str">
        <f>'q-AreaHarv'!D39</f>
        <v>Seychelles</v>
      </c>
      <c r="E39" s="16" t="s">
        <v>132</v>
      </c>
      <c r="F39" s="6" t="s">
        <v>133</v>
      </c>
      <c r="G39" s="6">
        <f>'q-AreaHarv'!G39+'q-PermP'!G39*1000</f>
        <v>14276</v>
      </c>
      <c r="H39" s="6">
        <f>'q-AreaHarv'!H39+'q-PermP'!H39*1000</f>
        <v>15682</v>
      </c>
      <c r="I39" s="6">
        <f>'q-AreaHarv'!I39+'q-PermP'!I39*1000</f>
        <v>13388</v>
      </c>
      <c r="J39" s="6">
        <f>'q-AreaHarv'!J39+'q-PermP'!J39*1000</f>
        <v>16400</v>
      </c>
      <c r="K39" s="6">
        <f>'q-AreaHarv'!K39+'q-PermP'!K39*1000</f>
        <v>15710</v>
      </c>
      <c r="L39" s="6">
        <f>'q-AreaHarv'!L39+'q-PermP'!L39*1000</f>
        <v>18428</v>
      </c>
      <c r="M39" s="6">
        <f>'q-AreaHarv'!M39+'q-PermP'!M39*1000</f>
        <v>23463</v>
      </c>
      <c r="N39" s="6">
        <f>'q-AreaHarv'!N39+'q-PermP'!N39*1000</f>
        <v>25672</v>
      </c>
      <c r="O39" s="6">
        <f>'q-AreaHarv'!O39+'q-PermP'!O39*1000</f>
        <v>15430</v>
      </c>
      <c r="P39" s="6">
        <f>'q-AreaHarv'!P39+'q-PermP'!P39*1000</f>
        <v>14185</v>
      </c>
      <c r="Q39" s="6">
        <f>'q-AreaHarv'!Q39+'q-PermP'!Q39*1000</f>
        <v>12617</v>
      </c>
      <c r="R39" s="6">
        <f>'q-AreaHarv'!R39+'q-PermP'!R39*1000</f>
        <v>16639</v>
      </c>
      <c r="S39" s="6">
        <f>'q-AreaHarv'!S39+'q-PermP'!S39*1000</f>
        <v>14382</v>
      </c>
      <c r="T39" s="6">
        <f>'q-AreaHarv'!T39+'q-PermP'!T39*1000</f>
        <v>13284</v>
      </c>
      <c r="U39" s="6">
        <f>'q-AreaHarv'!U39+'q-PermP'!U39*1000</f>
        <v>11201</v>
      </c>
      <c r="V39" s="6">
        <f>'q-AreaHarv'!V39+'q-PermP'!V39*1000</f>
        <v>10997</v>
      </c>
      <c r="W39" s="6">
        <f>'q-AreaHarv'!W39+'q-PermP'!W39*1000</f>
        <v>9502</v>
      </c>
      <c r="X39" s="6">
        <f>'q-AreaHarv'!X39+'q-PermP'!X39*1000</f>
        <v>8009</v>
      </c>
      <c r="Y39" s="6">
        <f>'q-AreaHarv'!Y39+'q-PermP'!Y39*1000</f>
        <v>8383</v>
      </c>
      <c r="Z39" s="6">
        <f>'q-AreaHarv'!Z39+'q-PermP'!Z39*1000</f>
        <v>8783</v>
      </c>
      <c r="AA39" s="6">
        <f>'q-AreaHarv'!AA39+'q-PermP'!AA39*1000</f>
        <v>7888</v>
      </c>
      <c r="AB39" s="6">
        <f>'q-AreaHarv'!AB39+'q-PermP'!AB39*1000</f>
        <v>9356</v>
      </c>
      <c r="AC39" s="6">
        <f>'q-AreaHarv'!AC39+'q-PermP'!AC39*1000</f>
        <v>10545</v>
      </c>
      <c r="AD39" s="6">
        <f>'q-AreaHarv'!AD39+'q-PermP'!AD39*1000</f>
        <v>6468</v>
      </c>
      <c r="AE39" s="6">
        <f>'q-AreaHarv'!AE39+'q-PermP'!AE39*1000</f>
        <v>8966</v>
      </c>
      <c r="AF39" s="6">
        <f>'q-AreaHarv'!AF39+'q-PermP'!AF39*1000</f>
        <v>9268</v>
      </c>
      <c r="AG39" s="6">
        <f>'q-AreaHarv'!AG39+'q-PermP'!AG39*1000</f>
        <v>5672</v>
      </c>
      <c r="AH39" s="6">
        <f>'q-AreaHarv'!AH39+'q-PermP'!AH39*1000</f>
        <v>4374</v>
      </c>
      <c r="AI39" s="6">
        <f>'q-AreaHarv'!AI39+'q-PermP'!AI39*1000</f>
        <v>3981</v>
      </c>
      <c r="AJ39" s="6">
        <f>'q-AreaHarv'!AJ39+'q-PermP'!AJ39*1000</f>
        <v>3649</v>
      </c>
      <c r="AK39" s="6">
        <f>'q-AreaHarv'!AK39+'q-PermP'!AK39*1000</f>
        <v>4785</v>
      </c>
      <c r="AL39" s="6">
        <f>'q-AreaHarv'!AL39+'q-PermP'!AL39*1000</f>
        <v>3551</v>
      </c>
      <c r="AM39" s="6">
        <f>'q-AreaHarv'!AM39+'q-PermP'!AM39*1000</f>
        <v>3422</v>
      </c>
      <c r="AN39" s="6">
        <f>'q-AreaHarv'!AN39+'q-PermP'!AN39*1000</f>
        <v>4594</v>
      </c>
      <c r="AO39" s="6">
        <f>'q-AreaHarv'!AO39+'q-PermP'!AO39*1000</f>
        <v>5260</v>
      </c>
      <c r="AP39" s="6">
        <f>'q-AreaHarv'!AP39+'q-PermP'!AP39*1000</f>
        <v>5459</v>
      </c>
      <c r="AQ39" s="6">
        <f>'q-AreaHarv'!AQ39+'q-PermP'!AQ39*1000</f>
        <v>5302</v>
      </c>
      <c r="AR39" s="6">
        <f>'q-AreaHarv'!AR39+'q-PermP'!AR39*1000</f>
        <v>5120</v>
      </c>
      <c r="AS39" s="6">
        <f>'q-AreaHarv'!AS39+'q-PermP'!AS39*1000</f>
        <v>4803</v>
      </c>
      <c r="AT39" s="6">
        <f>'q-AreaHarv'!AT39+'q-PermP'!AT39*1000</f>
        <v>4937</v>
      </c>
      <c r="AU39" s="6">
        <f>'q-AreaHarv'!AU39+'q-PermP'!AU39*1000</f>
        <v>5042</v>
      </c>
      <c r="AV39" s="6">
        <f>'q-AreaHarv'!AV39+'q-PermP'!AV39*1000</f>
        <v>4982</v>
      </c>
      <c r="AW39" s="6">
        <f>'q-AreaHarv'!AW39+'q-PermP'!AW39*1000</f>
        <v>5097</v>
      </c>
      <c r="AX39" s="6">
        <f>'q-AreaHarv'!AX39+'q-PermP'!AX39*1000</f>
        <v>4999</v>
      </c>
      <c r="AY39" s="6">
        <f>'q-AreaHarv'!AY39+'q-PermP'!AY39*1000</f>
        <v>5816</v>
      </c>
      <c r="AZ39" s="6">
        <f>'q-AreaHarv'!AZ39+'q-PermP'!AZ39*1000</f>
        <v>6070</v>
      </c>
      <c r="BA39" s="6">
        <f>'q-AreaHarv'!BA39+'q-PermP'!BA39*1000</f>
        <v>2190</v>
      </c>
      <c r="BB39" s="6">
        <f>'q-AreaHarv'!BB39+'q-PermP'!BB39*1000</f>
        <v>2303</v>
      </c>
      <c r="BC39" s="6">
        <f>'q-AreaHarv'!BC39+'q-PermP'!BC39*1000</f>
        <v>2093</v>
      </c>
    </row>
    <row r="40" spans="1:55" x14ac:dyDescent="0.2">
      <c r="A40">
        <f>VLOOKUP(C40,SelectCntr!$A$2:$C$52,3,0)</f>
        <v>1</v>
      </c>
      <c r="B40" s="6" t="str">
        <f>'q-AreaHarv'!B40</f>
        <v>Sierra Leone</v>
      </c>
      <c r="C40" s="6">
        <f>'q-AreaHarv'!C40</f>
        <v>197</v>
      </c>
      <c r="D40" s="6" t="str">
        <f>'q-AreaHarv'!D40</f>
        <v>Sierra Leone</v>
      </c>
      <c r="E40" s="16" t="s">
        <v>132</v>
      </c>
      <c r="F40" s="6" t="s">
        <v>133</v>
      </c>
      <c r="G40" s="6">
        <f>'q-AreaHarv'!G40+'q-PermP'!G40*1000</f>
        <v>2698145</v>
      </c>
      <c r="H40" s="6">
        <f>'q-AreaHarv'!H40+'q-PermP'!H40*1000</f>
        <v>2673300</v>
      </c>
      <c r="I40" s="6">
        <f>'q-AreaHarv'!I40+'q-PermP'!I40*1000</f>
        <v>2683371</v>
      </c>
      <c r="J40" s="6">
        <f>'q-AreaHarv'!J40+'q-PermP'!J40*1000</f>
        <v>2684004</v>
      </c>
      <c r="K40" s="6">
        <f>'q-AreaHarv'!K40+'q-PermP'!K40*1000</f>
        <v>2716840</v>
      </c>
      <c r="L40" s="6">
        <f>'q-AreaHarv'!L40+'q-PermP'!L40*1000</f>
        <v>2740210</v>
      </c>
      <c r="M40" s="6">
        <f>'q-AreaHarv'!M40+'q-PermP'!M40*1000</f>
        <v>2761320</v>
      </c>
      <c r="N40" s="6">
        <f>'q-AreaHarv'!N40+'q-PermP'!N40*1000</f>
        <v>2730920</v>
      </c>
      <c r="O40" s="6">
        <f>'q-AreaHarv'!O40+'q-PermP'!O40*1000</f>
        <v>2717004</v>
      </c>
      <c r="P40" s="6">
        <f>'q-AreaHarv'!P40+'q-PermP'!P40*1000</f>
        <v>2736241</v>
      </c>
      <c r="Q40" s="6">
        <f>'q-AreaHarv'!Q40+'q-PermP'!Q40*1000</f>
        <v>2764670</v>
      </c>
      <c r="R40" s="6">
        <f>'q-AreaHarv'!R40+'q-PermP'!R40*1000</f>
        <v>2760400</v>
      </c>
      <c r="S40" s="6">
        <f>'q-AreaHarv'!S40+'q-PermP'!S40*1000</f>
        <v>2765650</v>
      </c>
      <c r="T40" s="6">
        <f>'q-AreaHarv'!T40+'q-PermP'!T40*1000</f>
        <v>2781450</v>
      </c>
      <c r="U40" s="6">
        <f>'q-AreaHarv'!U40+'q-PermP'!U40*1000</f>
        <v>2793089</v>
      </c>
      <c r="V40" s="6">
        <f>'q-AreaHarv'!V40+'q-PermP'!V40*1000</f>
        <v>2815429</v>
      </c>
      <c r="W40" s="6">
        <f>'q-AreaHarv'!W40+'q-PermP'!W40*1000</f>
        <v>2829594</v>
      </c>
      <c r="X40" s="6">
        <f>'q-AreaHarv'!X40+'q-PermP'!X40*1000</f>
        <v>2849659</v>
      </c>
      <c r="Y40" s="6">
        <f>'q-AreaHarv'!Y40+'q-PermP'!Y40*1000</f>
        <v>2830429</v>
      </c>
      <c r="Z40" s="6">
        <f>'q-AreaHarv'!Z40+'q-PermP'!Z40*1000</f>
        <v>2843920</v>
      </c>
      <c r="AA40" s="6">
        <f>'q-AreaHarv'!AA40+'q-PermP'!AA40*1000</f>
        <v>2847150</v>
      </c>
      <c r="AB40" s="6">
        <f>'q-AreaHarv'!AB40+'q-PermP'!AB40*1000</f>
        <v>2859950</v>
      </c>
      <c r="AC40" s="6">
        <f>'q-AreaHarv'!AC40+'q-PermP'!AC40*1000</f>
        <v>2837700</v>
      </c>
      <c r="AD40" s="6">
        <f>'q-AreaHarv'!AD40+'q-PermP'!AD40*1000</f>
        <v>2799392</v>
      </c>
      <c r="AE40" s="6">
        <f>'q-AreaHarv'!AE40+'q-PermP'!AE40*1000</f>
        <v>2870435</v>
      </c>
      <c r="AF40" s="6">
        <f>'q-AreaHarv'!AF40+'q-PermP'!AF40*1000</f>
        <v>2873110</v>
      </c>
      <c r="AG40" s="6">
        <f>'q-AreaHarv'!AG40+'q-PermP'!AG40*1000</f>
        <v>2895916</v>
      </c>
      <c r="AH40" s="6">
        <f>'q-AreaHarv'!AH40+'q-PermP'!AH40*1000</f>
        <v>2939020</v>
      </c>
      <c r="AI40" s="6">
        <f>'q-AreaHarv'!AI40+'q-PermP'!AI40*1000</f>
        <v>2952890</v>
      </c>
      <c r="AJ40" s="6">
        <f>'q-AreaHarv'!AJ40+'q-PermP'!AJ40*1000</f>
        <v>2959551</v>
      </c>
      <c r="AK40" s="6">
        <f>'q-AreaHarv'!AK40+'q-PermP'!AK40*1000</f>
        <v>2958525</v>
      </c>
      <c r="AL40" s="6">
        <f>'q-AreaHarv'!AL40+'q-PermP'!AL40*1000</f>
        <v>2885196</v>
      </c>
      <c r="AM40" s="6">
        <f>'q-AreaHarv'!AM40+'q-PermP'!AM40*1000</f>
        <v>2915626</v>
      </c>
      <c r="AN40" s="6">
        <f>'q-AreaHarv'!AN40+'q-PermP'!AN40*1000</f>
        <v>2935435</v>
      </c>
      <c r="AO40" s="6">
        <f>'q-AreaHarv'!AO40+'q-PermP'!AO40*1000</f>
        <v>2843804</v>
      </c>
      <c r="AP40" s="6">
        <f>'q-AreaHarv'!AP40+'q-PermP'!AP40*1000</f>
        <v>2888406</v>
      </c>
      <c r="AQ40" s="6">
        <f>'q-AreaHarv'!AQ40+'q-PermP'!AQ40*1000</f>
        <v>2961516</v>
      </c>
      <c r="AR40" s="6">
        <f>'q-AreaHarv'!AR40+'q-PermP'!AR40*1000</f>
        <v>2894753</v>
      </c>
      <c r="AS40" s="6">
        <f>'q-AreaHarv'!AS40+'q-PermP'!AS40*1000</f>
        <v>2779667</v>
      </c>
      <c r="AT40" s="6">
        <f>'q-AreaHarv'!AT40+'q-PermP'!AT40*1000</f>
        <v>2705423</v>
      </c>
      <c r="AU40" s="6">
        <f>'q-AreaHarv'!AU40+'q-PermP'!AU40*1000</f>
        <v>2875843</v>
      </c>
      <c r="AV40" s="6">
        <f>'q-AreaHarv'!AV40+'q-PermP'!AV40*1000</f>
        <v>3057796</v>
      </c>
      <c r="AW40" s="6">
        <f>'q-AreaHarv'!AW40+'q-PermP'!AW40*1000</f>
        <v>3108743</v>
      </c>
      <c r="AX40" s="6">
        <f>'q-AreaHarv'!AX40+'q-PermP'!AX40*1000</f>
        <v>3275275</v>
      </c>
      <c r="AY40" s="6">
        <f>'q-AreaHarv'!AY40+'q-PermP'!AY40*1000</f>
        <v>3415828</v>
      </c>
      <c r="AZ40" s="6">
        <f>'q-AreaHarv'!AZ40+'q-PermP'!AZ40*1000</f>
        <v>3578141</v>
      </c>
      <c r="BA40" s="6">
        <f>'q-AreaHarv'!BA40+'q-PermP'!BA40*1000</f>
        <v>3176691</v>
      </c>
      <c r="BB40" s="6">
        <f>'q-AreaHarv'!BB40+'q-PermP'!BB40*1000</f>
        <v>3230993</v>
      </c>
      <c r="BC40" s="6">
        <f>'q-AreaHarv'!BC40+'q-PermP'!BC40*1000</f>
        <v>3237674</v>
      </c>
    </row>
    <row r="41" spans="1:55" x14ac:dyDescent="0.2">
      <c r="A41">
        <f>VLOOKUP(C41,SelectCntr!$A$2:$C$52,3,0)</f>
        <v>2</v>
      </c>
      <c r="B41" s="6" t="str">
        <f>'q-AreaHarv'!B41</f>
        <v>Somalia</v>
      </c>
      <c r="C41" s="6">
        <f>'q-AreaHarv'!C41</f>
        <v>201</v>
      </c>
      <c r="D41" s="6" t="str">
        <f>'q-AreaHarv'!D41</f>
        <v>Somalia</v>
      </c>
      <c r="E41" s="16" t="s">
        <v>132</v>
      </c>
      <c r="F41" s="6" t="s">
        <v>133</v>
      </c>
      <c r="G41" s="6">
        <f>'q-AreaHarv'!G41+'q-PermP'!G41*1000</f>
        <v>43580024</v>
      </c>
      <c r="H41" s="6">
        <f>'q-AreaHarv'!H41+'q-PermP'!H41*1000</f>
        <v>43578640</v>
      </c>
      <c r="I41" s="6">
        <f>'q-AreaHarv'!I41+'q-PermP'!I41*1000</f>
        <v>43574074</v>
      </c>
      <c r="J41" s="6">
        <f>'q-AreaHarv'!J41+'q-PermP'!J41*1000</f>
        <v>43568148</v>
      </c>
      <c r="K41" s="6">
        <f>'q-AreaHarv'!K41+'q-PermP'!K41*1000</f>
        <v>43572622</v>
      </c>
      <c r="L41" s="6">
        <f>'q-AreaHarv'!L41+'q-PermP'!L41*1000</f>
        <v>43586370</v>
      </c>
      <c r="M41" s="6">
        <f>'q-AreaHarv'!M41+'q-PermP'!M41*1000</f>
        <v>43623040</v>
      </c>
      <c r="N41" s="6">
        <f>'q-AreaHarv'!N41+'q-PermP'!N41*1000</f>
        <v>43606020</v>
      </c>
      <c r="O41" s="6">
        <f>'q-AreaHarv'!O41+'q-PermP'!O41*1000</f>
        <v>43615170</v>
      </c>
      <c r="P41" s="6">
        <f>'q-AreaHarv'!P41+'q-PermP'!P41*1000</f>
        <v>43602100</v>
      </c>
      <c r="Q41" s="6">
        <f>'q-AreaHarv'!Q41+'q-PermP'!Q41*1000</f>
        <v>43546530</v>
      </c>
      <c r="R41" s="6">
        <f>'q-AreaHarv'!R41+'q-PermP'!R41*1000</f>
        <v>43752995</v>
      </c>
      <c r="S41" s="6">
        <f>'q-AreaHarv'!S41+'q-PermP'!S41*1000</f>
        <v>43487444</v>
      </c>
      <c r="T41" s="6">
        <f>'q-AreaHarv'!T41+'q-PermP'!T41*1000</f>
        <v>43491215</v>
      </c>
      <c r="U41" s="6">
        <f>'q-AreaHarv'!U41+'q-PermP'!U41*1000</f>
        <v>43634440</v>
      </c>
      <c r="V41" s="6">
        <f>'q-AreaHarv'!V41+'q-PermP'!V41*1000</f>
        <v>43727070</v>
      </c>
      <c r="W41" s="6">
        <f>'q-AreaHarv'!W41+'q-PermP'!W41*1000</f>
        <v>43758275</v>
      </c>
      <c r="X41" s="6">
        <f>'q-AreaHarv'!X41+'q-PermP'!X41*1000</f>
        <v>43724880</v>
      </c>
      <c r="Y41" s="6">
        <f>'q-AreaHarv'!Y41+'q-PermP'!Y41*1000</f>
        <v>43760815</v>
      </c>
      <c r="Z41" s="6">
        <f>'q-AreaHarv'!Z41+'q-PermP'!Z41*1000</f>
        <v>43725325</v>
      </c>
      <c r="AA41" s="6">
        <f>'q-AreaHarv'!AA41+'q-PermP'!AA41*1000</f>
        <v>43890930</v>
      </c>
      <c r="AB41" s="6">
        <f>'q-AreaHarv'!AB41+'q-PermP'!AB41*1000</f>
        <v>43928645</v>
      </c>
      <c r="AC41" s="6">
        <f>'q-AreaHarv'!AC41+'q-PermP'!AC41*1000</f>
        <v>43740160</v>
      </c>
      <c r="AD41" s="6">
        <f>'q-AreaHarv'!AD41+'q-PermP'!AD41*1000</f>
        <v>43959580</v>
      </c>
      <c r="AE41" s="6">
        <f>'q-AreaHarv'!AE41+'q-PermP'!AE41*1000</f>
        <v>43904390</v>
      </c>
      <c r="AF41" s="6">
        <f>'q-AreaHarv'!AF41+'q-PermP'!AF41*1000</f>
        <v>43805700</v>
      </c>
      <c r="AG41" s="6">
        <f>'q-AreaHarv'!AG41+'q-PermP'!AG41*1000</f>
        <v>44007600</v>
      </c>
      <c r="AH41" s="6">
        <f>'q-AreaHarv'!AH41+'q-PermP'!AH41*1000</f>
        <v>44080110</v>
      </c>
      <c r="AI41" s="6">
        <f>'q-AreaHarv'!AI41+'q-PermP'!AI41*1000</f>
        <v>44043420</v>
      </c>
      <c r="AJ41" s="6">
        <f>'q-AreaHarv'!AJ41+'q-PermP'!AJ41*1000</f>
        <v>43940820</v>
      </c>
      <c r="AK41" s="6">
        <f>'q-AreaHarv'!AK41+'q-PermP'!AK41*1000</f>
        <v>43649630</v>
      </c>
      <c r="AL41" s="6">
        <f>'q-AreaHarv'!AL41+'q-PermP'!AL41*1000</f>
        <v>43534969</v>
      </c>
      <c r="AM41" s="6">
        <f>'q-AreaHarv'!AM41+'q-PermP'!AM41*1000</f>
        <v>43543116</v>
      </c>
      <c r="AN41" s="6">
        <f>'q-AreaHarv'!AN41+'q-PermP'!AN41*1000</f>
        <v>44175472</v>
      </c>
      <c r="AO41" s="6">
        <f>'q-AreaHarv'!AO41+'q-PermP'!AO41*1000</f>
        <v>43767120</v>
      </c>
      <c r="AP41" s="6">
        <f>'q-AreaHarv'!AP41+'q-PermP'!AP41*1000</f>
        <v>43752097</v>
      </c>
      <c r="AQ41" s="6">
        <f>'q-AreaHarv'!AQ41+'q-PermP'!AQ41*1000</f>
        <v>43831545</v>
      </c>
      <c r="AR41" s="6">
        <f>'q-AreaHarv'!AR41+'q-PermP'!AR41*1000</f>
        <v>43663719</v>
      </c>
      <c r="AS41" s="6">
        <f>'q-AreaHarv'!AS41+'q-PermP'!AS41*1000</f>
        <v>43705381</v>
      </c>
      <c r="AT41" s="6">
        <f>'q-AreaHarv'!AT41+'q-PermP'!AT41*1000</f>
        <v>43721514</v>
      </c>
      <c r="AU41" s="6">
        <f>'q-AreaHarv'!AU41+'q-PermP'!AU41*1000</f>
        <v>43717139</v>
      </c>
      <c r="AV41" s="6">
        <f>'q-AreaHarv'!AV41+'q-PermP'!AV41*1000</f>
        <v>43782186</v>
      </c>
      <c r="AW41" s="6">
        <f>'q-AreaHarv'!AW41+'q-PermP'!AW41*1000</f>
        <v>43798400</v>
      </c>
      <c r="AX41" s="6">
        <f>'q-AreaHarv'!AX41+'q-PermP'!AX41*1000</f>
        <v>43969764</v>
      </c>
      <c r="AY41" s="6">
        <f>'q-AreaHarv'!AY41+'q-PermP'!AY41*1000</f>
        <v>44026192</v>
      </c>
      <c r="AZ41" s="6">
        <f>'q-AreaHarv'!AZ41+'q-PermP'!AZ41*1000</f>
        <v>43879700</v>
      </c>
      <c r="BA41" s="6">
        <f>'q-AreaHarv'!BA41+'q-PermP'!BA41*1000</f>
        <v>43664267</v>
      </c>
      <c r="BB41" s="6">
        <f>'q-AreaHarv'!BB41+'q-PermP'!BB41*1000</f>
        <v>43775747</v>
      </c>
      <c r="BC41" s="6">
        <f>'q-AreaHarv'!BC41+'q-PermP'!BC41*1000</f>
        <v>43810154</v>
      </c>
    </row>
    <row r="42" spans="1:55" x14ac:dyDescent="0.2">
      <c r="A42">
        <f>VLOOKUP(C42,SelectCntr!$A$2:$C$52,3,0)</f>
        <v>3</v>
      </c>
      <c r="B42" s="6" t="str">
        <f>'q-AreaHarv'!B42</f>
        <v>South Africa</v>
      </c>
      <c r="C42" s="6">
        <f>'q-AreaHarv'!C42</f>
        <v>202</v>
      </c>
      <c r="D42" s="6" t="str">
        <f>'q-AreaHarv'!D42</f>
        <v>South Africa</v>
      </c>
      <c r="E42" s="16" t="s">
        <v>132</v>
      </c>
      <c r="F42" s="6" t="s">
        <v>133</v>
      </c>
      <c r="G42" s="6">
        <f>'q-AreaHarv'!G42+'q-PermP'!G42*1000</f>
        <v>96407879</v>
      </c>
      <c r="H42" s="6">
        <f>'q-AreaHarv'!H42+'q-PermP'!H42*1000</f>
        <v>95306680</v>
      </c>
      <c r="I42" s="6">
        <f>'q-AreaHarv'!I42+'q-PermP'!I42*1000</f>
        <v>94673507</v>
      </c>
      <c r="J42" s="6">
        <f>'q-AreaHarv'!J42+'q-PermP'!J42*1000</f>
        <v>93071384</v>
      </c>
      <c r="K42" s="6">
        <f>'q-AreaHarv'!K42+'q-PermP'!K42*1000</f>
        <v>91910539</v>
      </c>
      <c r="L42" s="6">
        <f>'q-AreaHarv'!L42+'q-PermP'!L42*1000</f>
        <v>91461358</v>
      </c>
      <c r="M42" s="6">
        <f>'q-AreaHarv'!M42+'q-PermP'!M42*1000</f>
        <v>91960282</v>
      </c>
      <c r="N42" s="6">
        <f>'q-AreaHarv'!N42+'q-PermP'!N42*1000</f>
        <v>91853090</v>
      </c>
      <c r="O42" s="6">
        <f>'q-AreaHarv'!O42+'q-PermP'!O42*1000</f>
        <v>91461809</v>
      </c>
      <c r="P42" s="6">
        <f>'q-AreaHarv'!P42+'q-PermP'!P42*1000</f>
        <v>91341283</v>
      </c>
      <c r="Q42" s="6">
        <f>'q-AreaHarv'!Q42+'q-PermP'!Q42*1000</f>
        <v>91443845</v>
      </c>
      <c r="R42" s="6">
        <f>'q-AreaHarv'!R42+'q-PermP'!R42*1000</f>
        <v>91377128</v>
      </c>
      <c r="S42" s="6">
        <f>'q-AreaHarv'!S42+'q-PermP'!S42*1000</f>
        <v>90108344</v>
      </c>
      <c r="T42" s="6">
        <f>'q-AreaHarv'!T42+'q-PermP'!T42*1000</f>
        <v>90733589</v>
      </c>
      <c r="U42" s="6">
        <f>'q-AreaHarv'!U42+'q-PermP'!U42*1000</f>
        <v>90194758</v>
      </c>
      <c r="V42" s="6">
        <f>'q-AreaHarv'!V42+'q-PermP'!V42*1000</f>
        <v>90189949</v>
      </c>
      <c r="W42" s="6">
        <f>'q-AreaHarv'!W42+'q-PermP'!W42*1000</f>
        <v>89958844</v>
      </c>
      <c r="X42" s="6">
        <f>'q-AreaHarv'!X42+'q-PermP'!X42*1000</f>
        <v>89960332</v>
      </c>
      <c r="Y42" s="6">
        <f>'q-AreaHarv'!Y42+'q-PermP'!Y42*1000</f>
        <v>90036876</v>
      </c>
      <c r="Z42" s="6">
        <f>'q-AreaHarv'!Z42+'q-PermP'!Z42*1000</f>
        <v>89646528</v>
      </c>
      <c r="AA42" s="6">
        <f>'q-AreaHarv'!AA42+'q-PermP'!AA42*1000</f>
        <v>89735082</v>
      </c>
      <c r="AB42" s="6">
        <f>'q-AreaHarv'!AB42+'q-PermP'!AB42*1000</f>
        <v>89954726</v>
      </c>
      <c r="AC42" s="6">
        <f>'q-AreaHarv'!AC42+'q-PermP'!AC42*1000</f>
        <v>89825588</v>
      </c>
      <c r="AD42" s="6">
        <f>'q-AreaHarv'!AD42+'q-PermP'!AD42*1000</f>
        <v>90295198</v>
      </c>
      <c r="AE42" s="6">
        <f>'q-AreaHarv'!AE42+'q-PermP'!AE42*1000</f>
        <v>89937489</v>
      </c>
      <c r="AF42" s="6">
        <f>'q-AreaHarv'!AF42+'q-PermP'!AF42*1000</f>
        <v>90441830</v>
      </c>
      <c r="AG42" s="6">
        <f>'q-AreaHarv'!AG42+'q-PermP'!AG42*1000</f>
        <v>90900491</v>
      </c>
      <c r="AH42" s="6">
        <f>'q-AreaHarv'!AH42+'q-PermP'!AH42*1000</f>
        <v>91090419</v>
      </c>
      <c r="AI42" s="6">
        <f>'q-AreaHarv'!AI42+'q-PermP'!AI42*1000</f>
        <v>90740602</v>
      </c>
      <c r="AJ42" s="6">
        <f>'q-AreaHarv'!AJ42+'q-PermP'!AJ42*1000</f>
        <v>90386842</v>
      </c>
      <c r="AK42" s="6">
        <f>'q-AreaHarv'!AK42+'q-PermP'!AK42*1000</f>
        <v>90296209</v>
      </c>
      <c r="AL42" s="6">
        <f>'q-AreaHarv'!AL42+'q-PermP'!AL42*1000</f>
        <v>90078010</v>
      </c>
      <c r="AM42" s="6">
        <f>'q-AreaHarv'!AM42+'q-PermP'!AM42*1000</f>
        <v>90697552</v>
      </c>
      <c r="AN42" s="6">
        <f>'q-AreaHarv'!AN42+'q-PermP'!AN42*1000</f>
        <v>91231963</v>
      </c>
      <c r="AO42" s="6">
        <f>'q-AreaHarv'!AO42+'q-PermP'!AO42*1000</f>
        <v>90634152</v>
      </c>
      <c r="AP42" s="6">
        <f>'q-AreaHarv'!AP42+'q-PermP'!AP42*1000</f>
        <v>91231186</v>
      </c>
      <c r="AQ42" s="6">
        <f>'q-AreaHarv'!AQ42+'q-PermP'!AQ42*1000</f>
        <v>91359235</v>
      </c>
      <c r="AR42" s="6">
        <f>'q-AreaHarv'!AR42+'q-PermP'!AR42*1000</f>
        <v>90334763</v>
      </c>
      <c r="AS42" s="6">
        <f>'q-AreaHarv'!AS42+'q-PermP'!AS42*1000</f>
        <v>90643333</v>
      </c>
      <c r="AT42" s="6">
        <f>'q-AreaHarv'!AT42+'q-PermP'!AT42*1000</f>
        <v>90821513</v>
      </c>
      <c r="AU42" s="6">
        <f>'q-AreaHarv'!AU42+'q-PermP'!AU42*1000</f>
        <v>90244647</v>
      </c>
      <c r="AV42" s="6">
        <f>'q-AreaHarv'!AV42+'q-PermP'!AV42*1000</f>
        <v>90564470</v>
      </c>
      <c r="AW42" s="6">
        <f>'q-AreaHarv'!AW42+'q-PermP'!AW42*1000</f>
        <v>90364359</v>
      </c>
      <c r="AX42" s="6">
        <f>'q-AreaHarv'!AX42+'q-PermP'!AX42*1000</f>
        <v>90026132</v>
      </c>
      <c r="AY42" s="6">
        <f>'q-AreaHarv'!AY42+'q-PermP'!AY42*1000</f>
        <v>89862104</v>
      </c>
      <c r="AZ42" s="6">
        <f>'q-AreaHarv'!AZ42+'q-PermP'!AZ42*1000</f>
        <v>88653058</v>
      </c>
      <c r="BA42" s="6">
        <f>'q-AreaHarv'!BA42+'q-PermP'!BA42*1000</f>
        <v>88845259</v>
      </c>
      <c r="BB42" s="6">
        <f>'q-AreaHarv'!BB42+'q-PermP'!BB42*1000</f>
        <v>89483205</v>
      </c>
      <c r="BC42" s="6">
        <f>'q-AreaHarv'!BC42+'q-PermP'!BC42*1000</f>
        <v>89150884</v>
      </c>
    </row>
    <row r="43" spans="1:55" x14ac:dyDescent="0.2">
      <c r="A43">
        <f>VLOOKUP(C43,SelectCntr!$A$2:$C$52,3,0)</f>
        <v>0</v>
      </c>
      <c r="B43" s="6" t="str">
        <f>'q-AreaHarv'!B43</f>
        <v>Westn Sahara</v>
      </c>
      <c r="C43" s="6">
        <f>'q-AreaHarv'!C43</f>
        <v>205</v>
      </c>
      <c r="D43" s="6" t="str">
        <f>'q-AreaHarv'!D43</f>
        <v>Westn Sahara</v>
      </c>
      <c r="E43" s="16" t="s">
        <v>132</v>
      </c>
      <c r="F43" s="6" t="s">
        <v>133</v>
      </c>
      <c r="G43" s="6">
        <f>'q-AreaHarv'!G43+'q-PermP'!G43*1000</f>
        <v>5000000</v>
      </c>
      <c r="H43" s="6">
        <f>'q-AreaHarv'!H43+'q-PermP'!H43*1000</f>
        <v>5000000</v>
      </c>
      <c r="I43" s="6">
        <f>'q-AreaHarv'!I43+'q-PermP'!I43*1000</f>
        <v>5000000</v>
      </c>
      <c r="J43" s="6">
        <f>'q-AreaHarv'!J43+'q-PermP'!J43*1000</f>
        <v>5000000</v>
      </c>
      <c r="K43" s="6">
        <f>'q-AreaHarv'!K43+'q-PermP'!K43*1000</f>
        <v>5000000</v>
      </c>
      <c r="L43" s="6">
        <f>'q-AreaHarv'!L43+'q-PermP'!L43*1000</f>
        <v>5000000</v>
      </c>
      <c r="M43" s="6">
        <f>'q-AreaHarv'!M43+'q-PermP'!M43*1000</f>
        <v>5000000</v>
      </c>
      <c r="N43" s="6">
        <f>'q-AreaHarv'!N43+'q-PermP'!N43*1000</f>
        <v>5001095</v>
      </c>
      <c r="O43" s="6">
        <f>'q-AreaHarv'!O43+'q-PermP'!O43*1000</f>
        <v>5001266</v>
      </c>
      <c r="P43" s="6">
        <f>'q-AreaHarv'!P43+'q-PermP'!P43*1000</f>
        <v>5001420</v>
      </c>
      <c r="Q43" s="6">
        <f>'q-AreaHarv'!Q43+'q-PermP'!Q43*1000</f>
        <v>5001420</v>
      </c>
      <c r="R43" s="6">
        <f>'q-AreaHarv'!R43+'q-PermP'!R43*1000</f>
        <v>5001420</v>
      </c>
      <c r="S43" s="6">
        <f>'q-AreaHarv'!S43+'q-PermP'!S43*1000</f>
        <v>5001450</v>
      </c>
      <c r="T43" s="6">
        <f>'q-AreaHarv'!T43+'q-PermP'!T43*1000</f>
        <v>5001500</v>
      </c>
      <c r="U43" s="6">
        <f>'q-AreaHarv'!U43+'q-PermP'!U43*1000</f>
        <v>5001500</v>
      </c>
      <c r="V43" s="6">
        <f>'q-AreaHarv'!V43+'q-PermP'!V43*1000</f>
        <v>5001600</v>
      </c>
      <c r="W43" s="6">
        <f>'q-AreaHarv'!W43+'q-PermP'!W43*1000</f>
        <v>5001700</v>
      </c>
      <c r="X43" s="6">
        <f>'q-AreaHarv'!X43+'q-PermP'!X43*1000</f>
        <v>5002000</v>
      </c>
      <c r="Y43" s="6">
        <f>'q-AreaHarv'!Y43+'q-PermP'!Y43*1000</f>
        <v>5002000</v>
      </c>
      <c r="Z43" s="6">
        <f>'q-AreaHarv'!Z43+'q-PermP'!Z43*1000</f>
        <v>5002300</v>
      </c>
      <c r="AA43" s="6">
        <f>'q-AreaHarv'!AA43+'q-PermP'!AA43*1000</f>
        <v>5002300</v>
      </c>
      <c r="AB43" s="6">
        <f>'q-AreaHarv'!AB43+'q-PermP'!AB43*1000</f>
        <v>5002300</v>
      </c>
      <c r="AC43" s="6">
        <f>'q-AreaHarv'!AC43+'q-PermP'!AC43*1000</f>
        <v>5002400</v>
      </c>
      <c r="AD43" s="6">
        <f>'q-AreaHarv'!AD43+'q-PermP'!AD43*1000</f>
        <v>5002400</v>
      </c>
      <c r="AE43" s="6">
        <f>'q-AreaHarv'!AE43+'q-PermP'!AE43*1000</f>
        <v>5002500</v>
      </c>
      <c r="AF43" s="6">
        <f>'q-AreaHarv'!AF43+'q-PermP'!AF43*1000</f>
        <v>5002600</v>
      </c>
      <c r="AG43" s="6">
        <f>'q-AreaHarv'!AG43+'q-PermP'!AG43*1000</f>
        <v>5002600</v>
      </c>
      <c r="AH43" s="6">
        <f>'q-AreaHarv'!AH43+'q-PermP'!AH43*1000</f>
        <v>5002700</v>
      </c>
      <c r="AI43" s="6">
        <f>'q-AreaHarv'!AI43+'q-PermP'!AI43*1000</f>
        <v>5002800</v>
      </c>
      <c r="AJ43" s="6">
        <f>'q-AreaHarv'!AJ43+'q-PermP'!AJ43*1000</f>
        <v>5002900</v>
      </c>
      <c r="AK43" s="6">
        <f>'q-AreaHarv'!AK43+'q-PermP'!AK43*1000</f>
        <v>5003000</v>
      </c>
      <c r="AL43" s="6">
        <f>'q-AreaHarv'!AL43+'q-PermP'!AL43*1000</f>
        <v>5003216</v>
      </c>
      <c r="AM43" s="6">
        <f>'q-AreaHarv'!AM43+'q-PermP'!AM43*1000</f>
        <v>5003100</v>
      </c>
      <c r="AN43" s="6">
        <f>'q-AreaHarv'!AN43+'q-PermP'!AN43*1000</f>
        <v>5002701</v>
      </c>
      <c r="AO43" s="6">
        <f>'q-AreaHarv'!AO43+'q-PermP'!AO43*1000</f>
        <v>5003200</v>
      </c>
      <c r="AP43" s="6">
        <f>'q-AreaHarv'!AP43+'q-PermP'!AP43*1000</f>
        <v>5003956</v>
      </c>
      <c r="AQ43" s="6">
        <f>'q-AreaHarv'!AQ43+'q-PermP'!AQ43*1000</f>
        <v>5003300</v>
      </c>
      <c r="AR43" s="6">
        <f>'q-AreaHarv'!AR43+'q-PermP'!AR43*1000</f>
        <v>5003912</v>
      </c>
      <c r="AS43" s="6">
        <f>'q-AreaHarv'!AS43+'q-PermP'!AS43*1000</f>
        <v>5003400</v>
      </c>
      <c r="AT43" s="6">
        <f>'q-AreaHarv'!AT43+'q-PermP'!AT43*1000</f>
        <v>5002600</v>
      </c>
      <c r="AU43" s="6">
        <f>'q-AreaHarv'!AU43+'q-PermP'!AU43*1000</f>
        <v>5003000</v>
      </c>
      <c r="AV43" s="6">
        <f>'q-AreaHarv'!AV43+'q-PermP'!AV43*1000</f>
        <v>5002600</v>
      </c>
      <c r="AW43" s="6">
        <f>'q-AreaHarv'!AW43+'q-PermP'!AW43*1000</f>
        <v>5002809</v>
      </c>
      <c r="AX43" s="6">
        <f>'q-AreaHarv'!AX43+'q-PermP'!AX43*1000</f>
        <v>5002500</v>
      </c>
      <c r="AY43" s="6">
        <f>'q-AreaHarv'!AY43+'q-PermP'!AY43*1000</f>
        <v>5003000</v>
      </c>
      <c r="AZ43" s="6">
        <f>'q-AreaHarv'!AZ43+'q-PermP'!AZ43*1000</f>
        <v>5002500</v>
      </c>
      <c r="BA43" s="6">
        <f>'q-AreaHarv'!BA43+'q-PermP'!BA43*1000</f>
        <v>5002600</v>
      </c>
      <c r="BB43" s="6">
        <f>'q-AreaHarv'!BB43+'q-PermP'!BB43*1000</f>
        <v>5003000</v>
      </c>
      <c r="BC43" s="6">
        <f>'q-AreaHarv'!BC43+'q-PermP'!BC43*1000</f>
        <v>5003256</v>
      </c>
    </row>
    <row r="44" spans="1:55" customFormat="1" x14ac:dyDescent="0.2">
      <c r="A44">
        <f>VLOOKUP(C44,SelectCntr!$A$2:$C$52,3,0)</f>
        <v>2</v>
      </c>
      <c r="B44" s="6" t="str">
        <f>'q-AreaHarv'!B44</f>
        <v>Sudan</v>
      </c>
      <c r="C44" s="6">
        <f>'q-AreaHarv'!C44</f>
        <v>206</v>
      </c>
      <c r="D44" s="6" t="str">
        <f>'q-AreaHarv'!D44</f>
        <v>Sudan</v>
      </c>
      <c r="E44" s="16" t="s">
        <v>132</v>
      </c>
      <c r="F44" s="6" t="s">
        <v>133</v>
      </c>
      <c r="G44" s="6">
        <f>'q-AreaHarv'!G44+'q-PermP'!G44*1000</f>
        <v>101133721</v>
      </c>
      <c r="H44" s="6">
        <f>'q-AreaHarv'!H44+'q-PermP'!H44*1000</f>
        <v>101378813</v>
      </c>
      <c r="I44" s="6">
        <f>'q-AreaHarv'!I44+'q-PermP'!I44*1000</f>
        <v>101653120</v>
      </c>
      <c r="J44" s="6">
        <f>'q-AreaHarv'!J44+'q-PermP'!J44*1000</f>
        <v>101560310</v>
      </c>
      <c r="K44" s="6">
        <f>'q-AreaHarv'!K44+'q-PermP'!K44*1000</f>
        <v>101604716</v>
      </c>
      <c r="L44" s="6">
        <f>'q-AreaHarv'!L44+'q-PermP'!L44*1000</f>
        <v>101531366</v>
      </c>
      <c r="M44" s="6">
        <f>'q-AreaHarv'!M44+'q-PermP'!M44*1000</f>
        <v>102392486</v>
      </c>
      <c r="N44" s="6">
        <f>'q-AreaHarv'!N44+'q-PermP'!N44*1000</f>
        <v>101514041</v>
      </c>
      <c r="O44" s="6">
        <f>'q-AreaHarv'!O44+'q-PermP'!O44*1000</f>
        <v>102308792</v>
      </c>
      <c r="P44" s="6">
        <f>'q-AreaHarv'!P44+'q-PermP'!P44*1000</f>
        <v>102964309</v>
      </c>
      <c r="Q44" s="6">
        <f>'q-AreaHarv'!Q44+'q-PermP'!Q44*1000</f>
        <v>103187946</v>
      </c>
      <c r="R44" s="6">
        <f>'q-AreaHarv'!R44+'q-PermP'!R44*1000</f>
        <v>103690712</v>
      </c>
      <c r="S44" s="6">
        <f>'q-AreaHarv'!S44+'q-PermP'!S44*1000</f>
        <v>104073426</v>
      </c>
      <c r="T44" s="6">
        <f>'q-AreaHarv'!T44+'q-PermP'!T44*1000</f>
        <v>104208519</v>
      </c>
      <c r="U44" s="6">
        <f>'q-AreaHarv'!U44+'q-PermP'!U44*1000</f>
        <v>104894963</v>
      </c>
      <c r="V44" s="6">
        <f>'q-AreaHarv'!V44+'q-PermP'!V44*1000</f>
        <v>104822500</v>
      </c>
      <c r="W44" s="6">
        <f>'q-AreaHarv'!W44+'q-PermP'!W44*1000</f>
        <v>105395669</v>
      </c>
      <c r="X44" s="6">
        <f>'q-AreaHarv'!X44+'q-PermP'!X44*1000</f>
        <v>105196653</v>
      </c>
      <c r="Y44" s="6">
        <f>'q-AreaHarv'!Y44+'q-PermP'!Y44*1000</f>
        <v>104259238</v>
      </c>
      <c r="Z44" s="6">
        <f>'q-AreaHarv'!Z44+'q-PermP'!Z44*1000</f>
        <v>104800995</v>
      </c>
      <c r="AA44" s="6">
        <f>'q-AreaHarv'!AA44+'q-PermP'!AA44*1000</f>
        <v>106025510</v>
      </c>
      <c r="AB44" s="6">
        <f>'q-AreaHarv'!AB44+'q-PermP'!AB44*1000</f>
        <v>104721154</v>
      </c>
      <c r="AC44" s="6">
        <f>'q-AreaHarv'!AC44+'q-PermP'!AC44*1000</f>
        <v>105611135</v>
      </c>
      <c r="AD44" s="6">
        <f>'q-AreaHarv'!AD44+'q-PermP'!AD44*1000</f>
        <v>105307348</v>
      </c>
      <c r="AE44" s="6">
        <f>'q-AreaHarv'!AE44+'q-PermP'!AE44*1000</f>
        <v>109679091</v>
      </c>
      <c r="AF44" s="6">
        <f>'q-AreaHarv'!AF44+'q-PermP'!AF44*1000</f>
        <v>112046153</v>
      </c>
      <c r="AG44" s="6">
        <f>'q-AreaHarv'!AG44+'q-PermP'!AG44*1000</f>
        <v>112225006</v>
      </c>
      <c r="AH44" s="6">
        <f>'q-AreaHarv'!AH44+'q-PermP'!AH44*1000</f>
        <v>118953598</v>
      </c>
      <c r="AI44" s="6">
        <f>'q-AreaHarv'!AI44+'q-PermP'!AI44*1000</f>
        <v>118066574</v>
      </c>
      <c r="AJ44" s="6">
        <f>'q-AreaHarv'!AJ44+'q-PermP'!AJ44*1000</f>
        <v>115315768</v>
      </c>
      <c r="AK44" s="6">
        <f>'q-AreaHarv'!AK44+'q-PermP'!AK44*1000</f>
        <v>118323040</v>
      </c>
      <c r="AL44" s="6">
        <f>'q-AreaHarv'!AL44+'q-PermP'!AL44*1000</f>
        <v>121988234</v>
      </c>
      <c r="AM44" s="6">
        <f>'q-AreaHarv'!AM44+'q-PermP'!AM44*1000</f>
        <v>120938780</v>
      </c>
      <c r="AN44" s="6">
        <f>'q-AreaHarv'!AN44+'q-PermP'!AN44*1000</f>
        <v>126127794</v>
      </c>
      <c r="AO44" s="6">
        <f>'q-AreaHarv'!AO44+'q-PermP'!AO44*1000</f>
        <v>124562622</v>
      </c>
      <c r="AP44" s="6">
        <f>'q-AreaHarv'!AP44+'q-PermP'!AP44*1000</f>
        <v>126029600</v>
      </c>
      <c r="AQ44" s="6">
        <f>'q-AreaHarv'!AQ44+'q-PermP'!AQ44*1000</f>
        <v>127910323</v>
      </c>
      <c r="AR44" s="6">
        <f>'q-AreaHarv'!AR44+'q-PermP'!AR44*1000</f>
        <v>127582375</v>
      </c>
      <c r="AS44" s="6">
        <f>'q-AreaHarv'!AS44+'q-PermP'!AS44*1000</f>
        <v>126478064</v>
      </c>
      <c r="AT44" s="6">
        <f>'q-AreaHarv'!AT44+'q-PermP'!AT44*1000</f>
        <v>126024151</v>
      </c>
      <c r="AU44" s="6">
        <f>'q-AreaHarv'!AU44+'q-PermP'!AU44*1000</f>
        <v>128209433</v>
      </c>
      <c r="AV44" s="6">
        <f>'q-AreaHarv'!AV44+'q-PermP'!AV44*1000</f>
        <v>127054077</v>
      </c>
      <c r="AW44" s="6">
        <f>'q-AreaHarv'!AW44+'q-PermP'!AW44*1000</f>
        <v>129718677</v>
      </c>
      <c r="AX44" s="6">
        <f>'q-AreaHarv'!AX44+'q-PermP'!AX44*1000</f>
        <v>125259459</v>
      </c>
      <c r="AY44" s="6">
        <f>'q-AreaHarv'!AY44+'q-PermP'!AY44*1000</f>
        <v>132077042</v>
      </c>
      <c r="AZ44" s="6">
        <f>'q-AreaHarv'!AZ44+'q-PermP'!AZ44*1000</f>
        <v>128929261</v>
      </c>
      <c r="BA44" s="6">
        <f>'q-AreaHarv'!BA44+'q-PermP'!BA44*1000</f>
        <v>128459515</v>
      </c>
      <c r="BB44" s="6">
        <f>'q-AreaHarv'!BB44+'q-PermP'!BB44*1000</f>
        <v>129481004</v>
      </c>
      <c r="BC44" s="6">
        <f>'q-AreaHarv'!BC44+'q-PermP'!BC44*1000</f>
        <v>129516400</v>
      </c>
    </row>
    <row r="45" spans="1:55" customFormat="1" x14ac:dyDescent="0.2">
      <c r="A45">
        <f>VLOOKUP(C45,SelectCntr!$A$2:$C$52,3,0)</f>
        <v>3</v>
      </c>
      <c r="B45" s="6" t="str">
        <f>'q-AreaHarv'!B45</f>
        <v>Swaziland</v>
      </c>
      <c r="C45" s="6">
        <f>'q-AreaHarv'!C45</f>
        <v>209</v>
      </c>
      <c r="D45" s="6" t="str">
        <f>'q-AreaHarv'!D45</f>
        <v>Swaziland</v>
      </c>
      <c r="E45" s="16" t="s">
        <v>132</v>
      </c>
      <c r="F45" s="6" t="s">
        <v>133</v>
      </c>
      <c r="G45" s="6">
        <f>'q-AreaHarv'!G45+'q-PermP'!G45*1000</f>
        <v>1482279</v>
      </c>
      <c r="H45" s="6">
        <f>'q-AreaHarv'!H45+'q-PermP'!H45*1000</f>
        <v>1480372</v>
      </c>
      <c r="I45" s="6">
        <f>'q-AreaHarv'!I45+'q-PermP'!I45*1000</f>
        <v>1470386</v>
      </c>
      <c r="J45" s="6">
        <f>'q-AreaHarv'!J45+'q-PermP'!J45*1000</f>
        <v>1469954</v>
      </c>
      <c r="K45" s="6">
        <f>'q-AreaHarv'!K45+'q-PermP'!K45*1000</f>
        <v>1475574</v>
      </c>
      <c r="L45" s="6">
        <f>'q-AreaHarv'!L45+'q-PermP'!L45*1000</f>
        <v>1489832</v>
      </c>
      <c r="M45" s="6">
        <f>'q-AreaHarv'!M45+'q-PermP'!M45*1000</f>
        <v>1500844</v>
      </c>
      <c r="N45" s="6">
        <f>'q-AreaHarv'!N45+'q-PermP'!N45*1000</f>
        <v>1506098</v>
      </c>
      <c r="O45" s="6">
        <f>'q-AreaHarv'!O45+'q-PermP'!O45*1000</f>
        <v>1509254</v>
      </c>
      <c r="P45" s="6">
        <f>'q-AreaHarv'!P45+'q-PermP'!P45*1000</f>
        <v>1513816</v>
      </c>
      <c r="Q45" s="6">
        <f>'q-AreaHarv'!Q45+'q-PermP'!Q45*1000</f>
        <v>1471314</v>
      </c>
      <c r="R45" s="6">
        <f>'q-AreaHarv'!R45+'q-PermP'!R45*1000</f>
        <v>1475386</v>
      </c>
      <c r="S45" s="6">
        <f>'q-AreaHarv'!S45+'q-PermP'!S45*1000</f>
        <v>1484431</v>
      </c>
      <c r="T45" s="6">
        <f>'q-AreaHarv'!T45+'q-PermP'!T45*1000</f>
        <v>1462362</v>
      </c>
      <c r="U45" s="6">
        <f>'q-AreaHarv'!U45+'q-PermP'!U45*1000</f>
        <v>1281618</v>
      </c>
      <c r="V45" s="6">
        <f>'q-AreaHarv'!V45+'q-PermP'!V45*1000</f>
        <v>1344614</v>
      </c>
      <c r="W45" s="6">
        <f>'q-AreaHarv'!W45+'q-PermP'!W45*1000</f>
        <v>1359797</v>
      </c>
      <c r="X45" s="6">
        <f>'q-AreaHarv'!X45+'q-PermP'!X45*1000</f>
        <v>1331817</v>
      </c>
      <c r="Y45" s="6">
        <f>'q-AreaHarv'!Y45+'q-PermP'!Y45*1000</f>
        <v>1301975</v>
      </c>
      <c r="Z45" s="6">
        <f>'q-AreaHarv'!Z45+'q-PermP'!Z45*1000</f>
        <v>1260373</v>
      </c>
      <c r="AA45" s="6">
        <f>'q-AreaHarv'!AA45+'q-PermP'!AA45*1000</f>
        <v>1281528</v>
      </c>
      <c r="AB45" s="6">
        <f>'q-AreaHarv'!AB45+'q-PermP'!AB45*1000</f>
        <v>1284467</v>
      </c>
      <c r="AC45" s="6">
        <f>'q-AreaHarv'!AC45+'q-PermP'!AC45*1000</f>
        <v>1270156</v>
      </c>
      <c r="AD45" s="6">
        <f>'q-AreaHarv'!AD45+'q-PermP'!AD45*1000</f>
        <v>1254963</v>
      </c>
      <c r="AE45" s="6">
        <f>'q-AreaHarv'!AE45+'q-PermP'!AE45*1000</f>
        <v>1287141</v>
      </c>
      <c r="AF45" s="6">
        <f>'q-AreaHarv'!AF45+'q-PermP'!AF45*1000</f>
        <v>1322251</v>
      </c>
      <c r="AG45" s="6">
        <f>'q-AreaHarv'!AG45+'q-PermP'!AG45*1000</f>
        <v>1292284</v>
      </c>
      <c r="AH45" s="6">
        <f>'q-AreaHarv'!AH45+'q-PermP'!AH45*1000</f>
        <v>1302986</v>
      </c>
      <c r="AI45" s="6">
        <f>'q-AreaHarv'!AI45+'q-PermP'!AI45*1000</f>
        <v>1261811</v>
      </c>
      <c r="AJ45" s="6">
        <f>'q-AreaHarv'!AJ45+'q-PermP'!AJ45*1000</f>
        <v>1234582</v>
      </c>
      <c r="AK45" s="6">
        <f>'q-AreaHarv'!AK45+'q-PermP'!AK45*1000</f>
        <v>1190686</v>
      </c>
      <c r="AL45" s="6">
        <f>'q-AreaHarv'!AL45+'q-PermP'!AL45*1000</f>
        <v>1183144</v>
      </c>
      <c r="AM45" s="6">
        <f>'q-AreaHarv'!AM45+'q-PermP'!AM45*1000</f>
        <v>1178393</v>
      </c>
      <c r="AN45" s="6">
        <f>'q-AreaHarv'!AN45+'q-PermP'!AN45*1000</f>
        <v>1185224</v>
      </c>
      <c r="AO45" s="6">
        <f>'q-AreaHarv'!AO45+'q-PermP'!AO45*1000</f>
        <v>1181524</v>
      </c>
      <c r="AP45" s="6">
        <f>'q-AreaHarv'!AP45+'q-PermP'!AP45*1000</f>
        <v>1187823</v>
      </c>
      <c r="AQ45" s="6">
        <f>'q-AreaHarv'!AQ45+'q-PermP'!AQ45*1000</f>
        <v>1209875</v>
      </c>
      <c r="AR45" s="6">
        <f>'q-AreaHarv'!AR45+'q-PermP'!AR45*1000</f>
        <v>1202464</v>
      </c>
      <c r="AS45" s="6">
        <f>'q-AreaHarv'!AS45+'q-PermP'!AS45*1000</f>
        <v>1219775</v>
      </c>
      <c r="AT45" s="6">
        <f>'q-AreaHarv'!AT45+'q-PermP'!AT45*1000</f>
        <v>1203509</v>
      </c>
      <c r="AU45" s="6">
        <f>'q-AreaHarv'!AU45+'q-PermP'!AU45*1000</f>
        <v>1179439</v>
      </c>
      <c r="AV45" s="6">
        <f>'q-AreaHarv'!AV45+'q-PermP'!AV45*1000</f>
        <v>1194276</v>
      </c>
      <c r="AW45" s="6">
        <f>'q-AreaHarv'!AW45+'q-PermP'!AW45*1000</f>
        <v>1191433</v>
      </c>
      <c r="AX45" s="6">
        <f>'q-AreaHarv'!AX45+'q-PermP'!AX45*1000</f>
        <v>1178888</v>
      </c>
      <c r="AY45" s="6">
        <f>'q-AreaHarv'!AY45+'q-PermP'!AY45*1000</f>
        <v>1184142</v>
      </c>
      <c r="AZ45" s="6">
        <f>'q-AreaHarv'!AZ45+'q-PermP'!AZ45*1000</f>
        <v>1171738</v>
      </c>
      <c r="BA45" s="6">
        <f>'q-AreaHarv'!BA45+'q-PermP'!BA45*1000</f>
        <v>1170465</v>
      </c>
      <c r="BB45" s="6">
        <f>'q-AreaHarv'!BB45+'q-PermP'!BB45*1000</f>
        <v>1179169</v>
      </c>
      <c r="BC45" s="6">
        <f>'q-AreaHarv'!BC45+'q-PermP'!BC45*1000</f>
        <v>1178327</v>
      </c>
    </row>
    <row r="46" spans="1:55" x14ac:dyDescent="0.2">
      <c r="A46">
        <f>VLOOKUP(C46,SelectCntr!$A$2:$C$52,3,0)</f>
        <v>2</v>
      </c>
      <c r="B46" s="6" t="str">
        <f>'q-AreaHarv'!B46</f>
        <v>Tanzania</v>
      </c>
      <c r="C46" s="6">
        <f>'q-AreaHarv'!C46</f>
        <v>215</v>
      </c>
      <c r="D46" s="6" t="str">
        <f>'q-AreaHarv'!D46</f>
        <v>Tanzania</v>
      </c>
      <c r="E46" s="16" t="s">
        <v>132</v>
      </c>
      <c r="F46" s="6" t="s">
        <v>133</v>
      </c>
      <c r="G46" s="6">
        <f>'q-AreaHarv'!G46+'q-PermP'!G46*1000</f>
        <v>23512581</v>
      </c>
      <c r="H46" s="6">
        <f>'q-AreaHarv'!H46+'q-PermP'!H46*1000</f>
        <v>23604215</v>
      </c>
      <c r="I46" s="6">
        <f>'q-AreaHarv'!I46+'q-PermP'!I46*1000</f>
        <v>23971977</v>
      </c>
      <c r="J46" s="6">
        <f>'q-AreaHarv'!J46+'q-PermP'!J46*1000</f>
        <v>23961653</v>
      </c>
      <c r="K46" s="6">
        <f>'q-AreaHarv'!K46+'q-PermP'!K46*1000</f>
        <v>24048965</v>
      </c>
      <c r="L46" s="6">
        <f>'q-AreaHarv'!L46+'q-PermP'!L46*1000</f>
        <v>26653668</v>
      </c>
      <c r="M46" s="6">
        <f>'q-AreaHarv'!M46+'q-PermP'!M46*1000</f>
        <v>26440236</v>
      </c>
      <c r="N46" s="6">
        <f>'q-AreaHarv'!N46+'q-PermP'!N46*1000</f>
        <v>26520110</v>
      </c>
      <c r="O46" s="6">
        <f>'q-AreaHarv'!O46+'q-PermP'!O46*1000</f>
        <v>26755522</v>
      </c>
      <c r="P46" s="6">
        <f>'q-AreaHarv'!P46+'q-PermP'!P46*1000</f>
        <v>26976437</v>
      </c>
      <c r="Q46" s="6">
        <f>'q-AreaHarv'!Q46+'q-PermP'!Q46*1000</f>
        <v>28775251</v>
      </c>
      <c r="R46" s="6">
        <f>'q-AreaHarv'!R46+'q-PermP'!R46*1000</f>
        <v>28907362</v>
      </c>
      <c r="S46" s="6">
        <f>'q-AreaHarv'!S46+'q-PermP'!S46*1000</f>
        <v>28997677</v>
      </c>
      <c r="T46" s="6">
        <f>'q-AreaHarv'!T46+'q-PermP'!T46*1000</f>
        <v>29112594</v>
      </c>
      <c r="U46" s="6">
        <f>'q-AreaHarv'!U46+'q-PermP'!U46*1000</f>
        <v>29076003</v>
      </c>
      <c r="V46" s="6">
        <f>'q-AreaHarv'!V46+'q-PermP'!V46*1000</f>
        <v>29523392</v>
      </c>
      <c r="W46" s="6">
        <f>'q-AreaHarv'!W46+'q-PermP'!W46*1000</f>
        <v>29793570</v>
      </c>
      <c r="X46" s="6">
        <f>'q-AreaHarv'!X46+'q-PermP'!X46*1000</f>
        <v>30115987</v>
      </c>
      <c r="Y46" s="6">
        <f>'q-AreaHarv'!Y46+'q-PermP'!Y46*1000</f>
        <v>29991725</v>
      </c>
      <c r="Z46" s="6">
        <f>'q-AreaHarv'!Z46+'q-PermP'!Z46*1000</f>
        <v>30150840</v>
      </c>
      <c r="AA46" s="6">
        <f>'q-AreaHarv'!AA46+'q-PermP'!AA46*1000</f>
        <v>30024652</v>
      </c>
      <c r="AB46" s="6">
        <f>'q-AreaHarv'!AB46+'q-PermP'!AB46*1000</f>
        <v>29401354</v>
      </c>
      <c r="AC46" s="6">
        <f>'q-AreaHarv'!AC46+'q-PermP'!AC46*1000</f>
        <v>29713177</v>
      </c>
      <c r="AD46" s="6">
        <f>'q-AreaHarv'!AD46+'q-PermP'!AD46*1000</f>
        <v>30114765</v>
      </c>
      <c r="AE46" s="6">
        <f>'q-AreaHarv'!AE46+'q-PermP'!AE46*1000</f>
        <v>30547330</v>
      </c>
      <c r="AF46" s="6">
        <f>'q-AreaHarv'!AF46+'q-PermP'!AF46*1000</f>
        <v>30901540</v>
      </c>
      <c r="AG46" s="6">
        <f>'q-AreaHarv'!AG46+'q-PermP'!AG46*1000</f>
        <v>30935750</v>
      </c>
      <c r="AH46" s="6">
        <f>'q-AreaHarv'!AH46+'q-PermP'!AH46*1000</f>
        <v>30649048</v>
      </c>
      <c r="AI46" s="6">
        <f>'q-AreaHarv'!AI46+'q-PermP'!AI46*1000</f>
        <v>31004249</v>
      </c>
      <c r="AJ46" s="6">
        <f>'q-AreaHarv'!AJ46+'q-PermP'!AJ46*1000</f>
        <v>30322052</v>
      </c>
      <c r="AK46" s="6">
        <f>'q-AreaHarv'!AK46+'q-PermP'!AK46*1000</f>
        <v>30947194</v>
      </c>
      <c r="AL46" s="6">
        <f>'q-AreaHarv'!AL46+'q-PermP'!AL46*1000</f>
        <v>30799661</v>
      </c>
      <c r="AM46" s="6">
        <f>'q-AreaHarv'!AM46+'q-PermP'!AM46*1000</f>
        <v>30835153</v>
      </c>
      <c r="AN46" s="6">
        <f>'q-AreaHarv'!AN46+'q-PermP'!AN46*1000</f>
        <v>29986501</v>
      </c>
      <c r="AO46" s="6">
        <f>'q-AreaHarv'!AO46+'q-PermP'!AO46*1000</f>
        <v>30263441</v>
      </c>
      <c r="AP46" s="6">
        <f>'q-AreaHarv'!AP46+'q-PermP'!AP46*1000</f>
        <v>30937920</v>
      </c>
      <c r="AQ46" s="6">
        <f>'q-AreaHarv'!AQ46+'q-PermP'!AQ46*1000</f>
        <v>31086955</v>
      </c>
      <c r="AR46" s="6">
        <f>'q-AreaHarv'!AR46+'q-PermP'!AR46*1000</f>
        <v>32030279</v>
      </c>
      <c r="AS46" s="6">
        <f>'q-AreaHarv'!AS46+'q-PermP'!AS46*1000</f>
        <v>30506124</v>
      </c>
      <c r="AT46" s="6">
        <f>'q-AreaHarv'!AT46+'q-PermP'!AT46*1000</f>
        <v>31198619</v>
      </c>
      <c r="AU46" s="6">
        <f>'q-AreaHarv'!AU46+'q-PermP'!AU46*1000</f>
        <v>31329465</v>
      </c>
      <c r="AV46" s="6">
        <f>'q-AreaHarv'!AV46+'q-PermP'!AV46*1000</f>
        <v>32939009</v>
      </c>
      <c r="AW46" s="6">
        <f>'q-AreaHarv'!AW46+'q-PermP'!AW46*1000</f>
        <v>34142010</v>
      </c>
      <c r="AX46" s="6">
        <f>'q-AreaHarv'!AX46+'q-PermP'!AX46*1000</f>
        <v>34675292</v>
      </c>
      <c r="AY46" s="6">
        <f>'q-AreaHarv'!AY46+'q-PermP'!AY46*1000</f>
        <v>35074148</v>
      </c>
      <c r="AZ46" s="6">
        <f>'q-AreaHarv'!AZ46+'q-PermP'!AZ46*1000</f>
        <v>34832237</v>
      </c>
      <c r="BA46" s="6">
        <f>'q-AreaHarv'!BA46+'q-PermP'!BA46*1000</f>
        <v>34633032</v>
      </c>
      <c r="BB46" s="6">
        <f>'q-AreaHarv'!BB46+'q-PermP'!BB46*1000</f>
        <v>35230059</v>
      </c>
      <c r="BC46" s="6">
        <f>'q-AreaHarv'!BC46+'q-PermP'!BC46*1000</f>
        <v>36313259</v>
      </c>
    </row>
    <row r="47" spans="1:55" x14ac:dyDescent="0.2">
      <c r="A47">
        <f>VLOOKUP(C47,SelectCntr!$A$2:$C$52,3,0)</f>
        <v>1</v>
      </c>
      <c r="B47" s="6" t="str">
        <f>'q-AreaHarv'!B47</f>
        <v>Togo</v>
      </c>
      <c r="C47" s="6">
        <f>'q-AreaHarv'!C47</f>
        <v>217</v>
      </c>
      <c r="D47" s="6" t="str">
        <f>'q-AreaHarv'!D47</f>
        <v>Togo</v>
      </c>
      <c r="E47" s="16" t="s">
        <v>132</v>
      </c>
      <c r="F47" s="6" t="s">
        <v>133</v>
      </c>
      <c r="G47" s="6">
        <f>'q-AreaHarv'!G47+'q-PermP'!G47*1000</f>
        <v>1854933</v>
      </c>
      <c r="H47" s="6">
        <f>'q-AreaHarv'!H47+'q-PermP'!H47*1000</f>
        <v>1872797</v>
      </c>
      <c r="I47" s="6">
        <f>'q-AreaHarv'!I47+'q-PermP'!I47*1000</f>
        <v>1939920</v>
      </c>
      <c r="J47" s="6">
        <f>'q-AreaHarv'!J47+'q-PermP'!J47*1000</f>
        <v>1983690</v>
      </c>
      <c r="K47" s="6">
        <f>'q-AreaHarv'!K47+'q-PermP'!K47*1000</f>
        <v>2051837</v>
      </c>
      <c r="L47" s="6">
        <f>'q-AreaHarv'!L47+'q-PermP'!L47*1000</f>
        <v>2170142</v>
      </c>
      <c r="M47" s="6">
        <f>'q-AreaHarv'!M47+'q-PermP'!M47*1000</f>
        <v>2074979</v>
      </c>
      <c r="N47" s="6">
        <f>'q-AreaHarv'!N47+'q-PermP'!N47*1000</f>
        <v>1980997</v>
      </c>
      <c r="O47" s="6">
        <f>'q-AreaHarv'!O47+'q-PermP'!O47*1000</f>
        <v>1857625</v>
      </c>
      <c r="P47" s="6">
        <f>'q-AreaHarv'!P47+'q-PermP'!P47*1000</f>
        <v>1936010</v>
      </c>
      <c r="Q47" s="6">
        <f>'q-AreaHarv'!Q47+'q-PermP'!Q47*1000</f>
        <v>1709545</v>
      </c>
      <c r="R47" s="6">
        <f>'q-AreaHarv'!R47+'q-PermP'!R47*1000</f>
        <v>1550410</v>
      </c>
      <c r="S47" s="6">
        <f>'q-AreaHarv'!S47+'q-PermP'!S47*1000</f>
        <v>1585730</v>
      </c>
      <c r="T47" s="6">
        <f>'q-AreaHarv'!T47+'q-PermP'!T47*1000</f>
        <v>1540043</v>
      </c>
      <c r="U47" s="6">
        <f>'q-AreaHarv'!U47+'q-PermP'!U47*1000</f>
        <v>1549455</v>
      </c>
      <c r="V47" s="6">
        <f>'q-AreaHarv'!V47+'q-PermP'!V47*1000</f>
        <v>1575170</v>
      </c>
      <c r="W47" s="6">
        <f>'q-AreaHarv'!W47+'q-PermP'!W47*1000</f>
        <v>1597358</v>
      </c>
      <c r="X47" s="6">
        <f>'q-AreaHarv'!X47+'q-PermP'!X47*1000</f>
        <v>1636300</v>
      </c>
      <c r="Y47" s="6">
        <f>'q-AreaHarv'!Y47+'q-PermP'!Y47*1000</f>
        <v>1766759</v>
      </c>
      <c r="Z47" s="6">
        <f>'q-AreaHarv'!Z47+'q-PermP'!Z47*1000</f>
        <v>1866076</v>
      </c>
      <c r="AA47" s="6">
        <f>'q-AreaHarv'!AA47+'q-PermP'!AA47*1000</f>
        <v>1808874</v>
      </c>
      <c r="AB47" s="6">
        <f>'q-AreaHarv'!AB47+'q-PermP'!AB47*1000</f>
        <v>1821130</v>
      </c>
      <c r="AC47" s="6">
        <f>'q-AreaHarv'!AC47+'q-PermP'!AC47*1000</f>
        <v>1847400</v>
      </c>
      <c r="AD47" s="6">
        <f>'q-AreaHarv'!AD47+'q-PermP'!AD47*1000</f>
        <v>1936200</v>
      </c>
      <c r="AE47" s="6">
        <f>'q-AreaHarv'!AE47+'q-PermP'!AE47*1000</f>
        <v>1902170</v>
      </c>
      <c r="AF47" s="6">
        <f>'q-AreaHarv'!AF47+'q-PermP'!AF47*1000</f>
        <v>1940338</v>
      </c>
      <c r="AG47" s="6">
        <f>'q-AreaHarv'!AG47+'q-PermP'!AG47*1000</f>
        <v>1974087</v>
      </c>
      <c r="AH47" s="6">
        <f>'q-AreaHarv'!AH47+'q-PermP'!AH47*1000</f>
        <v>2068135</v>
      </c>
      <c r="AI47" s="6">
        <f>'q-AreaHarv'!AI47+'q-PermP'!AI47*1000</f>
        <v>2098144</v>
      </c>
      <c r="AJ47" s="6">
        <f>'q-AreaHarv'!AJ47+'q-PermP'!AJ47*1000</f>
        <v>2160472</v>
      </c>
      <c r="AK47" s="6">
        <f>'q-AreaHarv'!AK47+'q-PermP'!AK47*1000</f>
        <v>2066926</v>
      </c>
      <c r="AL47" s="6">
        <f>'q-AreaHarv'!AL47+'q-PermP'!AL47*1000</f>
        <v>2053962</v>
      </c>
      <c r="AM47" s="6">
        <f>'q-AreaHarv'!AM47+'q-PermP'!AM47*1000</f>
        <v>2325389</v>
      </c>
      <c r="AN47" s="6">
        <f>'q-AreaHarv'!AN47+'q-PermP'!AN47*1000</f>
        <v>2391024</v>
      </c>
      <c r="AO47" s="6">
        <f>'q-AreaHarv'!AO47+'q-PermP'!AO47*1000</f>
        <v>2329460</v>
      </c>
      <c r="AP47" s="6">
        <f>'q-AreaHarv'!AP47+'q-PermP'!AP47*1000</f>
        <v>2595934</v>
      </c>
      <c r="AQ47" s="6">
        <f>'q-AreaHarv'!AQ47+'q-PermP'!AQ47*1000</f>
        <v>2506595</v>
      </c>
      <c r="AR47" s="6">
        <f>'q-AreaHarv'!AR47+'q-PermP'!AR47*1000</f>
        <v>2523445</v>
      </c>
      <c r="AS47" s="6">
        <f>'q-AreaHarv'!AS47+'q-PermP'!AS47*1000</f>
        <v>2440223</v>
      </c>
      <c r="AT47" s="6">
        <f>'q-AreaHarv'!AT47+'q-PermP'!AT47*1000</f>
        <v>2424872</v>
      </c>
      <c r="AU47" s="6">
        <f>'q-AreaHarv'!AU47+'q-PermP'!AU47*1000</f>
        <v>2405335</v>
      </c>
      <c r="AV47" s="6">
        <f>'q-AreaHarv'!AV47+'q-PermP'!AV47*1000</f>
        <v>2429577</v>
      </c>
      <c r="AW47" s="6">
        <f>'q-AreaHarv'!AW47+'q-PermP'!AW47*1000</f>
        <v>2438195</v>
      </c>
      <c r="AX47" s="6">
        <f>'q-AreaHarv'!AX47+'q-PermP'!AX47*1000</f>
        <v>2494420</v>
      </c>
      <c r="AY47" s="6">
        <f>'q-AreaHarv'!AY47+'q-PermP'!AY47*1000</f>
        <v>2461888</v>
      </c>
      <c r="AZ47" s="6">
        <f>'q-AreaHarv'!AZ47+'q-PermP'!AZ47*1000</f>
        <v>2525187</v>
      </c>
      <c r="BA47" s="6">
        <f>'q-AreaHarv'!BA47+'q-PermP'!BA47*1000</f>
        <v>2515311</v>
      </c>
      <c r="BB47" s="6">
        <f>'q-AreaHarv'!BB47+'q-PermP'!BB47*1000</f>
        <v>2596852</v>
      </c>
      <c r="BC47" s="6">
        <f>'q-AreaHarv'!BC47+'q-PermP'!BC47*1000</f>
        <v>2389916</v>
      </c>
    </row>
    <row r="48" spans="1:55" x14ac:dyDescent="0.2">
      <c r="A48">
        <f>VLOOKUP(C48,SelectCntr!$A$2:$C$52,3,0)</f>
        <v>2</v>
      </c>
      <c r="B48" s="6" t="str">
        <f>'q-AreaHarv'!B48</f>
        <v>Uganda</v>
      </c>
      <c r="C48" s="6">
        <f>'q-AreaHarv'!C48</f>
        <v>226</v>
      </c>
      <c r="D48" s="6" t="str">
        <f>'q-AreaHarv'!D48</f>
        <v>Uganda</v>
      </c>
      <c r="E48" s="16" t="s">
        <v>132</v>
      </c>
      <c r="F48" s="6" t="s">
        <v>133</v>
      </c>
      <c r="G48" s="6">
        <f>'q-AreaHarv'!G48+'q-PermP'!G48*1000</f>
        <v>8919109</v>
      </c>
      <c r="H48" s="6">
        <f>'q-AreaHarv'!H48+'q-PermP'!H48*1000</f>
        <v>8790556</v>
      </c>
      <c r="I48" s="6">
        <f>'q-AreaHarv'!I48+'q-PermP'!I48*1000</f>
        <v>8983421</v>
      </c>
      <c r="J48" s="6">
        <f>'q-AreaHarv'!J48+'q-PermP'!J48*1000</f>
        <v>9166113</v>
      </c>
      <c r="K48" s="6">
        <f>'q-AreaHarv'!K48+'q-PermP'!K48*1000</f>
        <v>9168783</v>
      </c>
      <c r="L48" s="6">
        <f>'q-AreaHarv'!L48+'q-PermP'!L48*1000</f>
        <v>9053479</v>
      </c>
      <c r="M48" s="6">
        <f>'q-AreaHarv'!M48+'q-PermP'!M48*1000</f>
        <v>9306195</v>
      </c>
      <c r="N48" s="6">
        <f>'q-AreaHarv'!N48+'q-PermP'!N48*1000</f>
        <v>9438334</v>
      </c>
      <c r="O48" s="6">
        <f>'q-AreaHarv'!O48+'q-PermP'!O48*1000</f>
        <v>9774624</v>
      </c>
      <c r="P48" s="6">
        <f>'q-AreaHarv'!P48+'q-PermP'!P48*1000</f>
        <v>10235126</v>
      </c>
      <c r="Q48" s="6">
        <f>'q-AreaHarv'!Q48+'q-PermP'!Q48*1000</f>
        <v>10798540</v>
      </c>
      <c r="R48" s="6">
        <f>'q-AreaHarv'!R48+'q-PermP'!R48*1000</f>
        <v>10609890</v>
      </c>
      <c r="S48" s="6">
        <f>'q-AreaHarv'!S48+'q-PermP'!S48*1000</f>
        <v>10570340</v>
      </c>
      <c r="T48" s="6">
        <f>'q-AreaHarv'!T48+'q-PermP'!T48*1000</f>
        <v>10306780</v>
      </c>
      <c r="U48" s="6">
        <f>'q-AreaHarv'!U48+'q-PermP'!U48*1000</f>
        <v>10563093</v>
      </c>
      <c r="V48" s="6">
        <f>'q-AreaHarv'!V48+'q-PermP'!V48*1000</f>
        <v>10615998</v>
      </c>
      <c r="W48" s="6">
        <f>'q-AreaHarv'!W48+'q-PermP'!W48*1000</f>
        <v>10331512</v>
      </c>
      <c r="X48" s="6">
        <f>'q-AreaHarv'!X48+'q-PermP'!X48*1000</f>
        <v>10719650</v>
      </c>
      <c r="Y48" s="6">
        <f>'q-AreaHarv'!Y48+'q-PermP'!Y48*1000</f>
        <v>9053900</v>
      </c>
      <c r="Z48" s="6">
        <f>'q-AreaHarv'!Z48+'q-PermP'!Z48*1000</f>
        <v>8697000</v>
      </c>
      <c r="AA48" s="6">
        <f>'q-AreaHarv'!AA48+'q-PermP'!AA48*1000</f>
        <v>8769600</v>
      </c>
      <c r="AB48" s="6">
        <f>'q-AreaHarv'!AB48+'q-PermP'!AB48*1000</f>
        <v>9055150</v>
      </c>
      <c r="AC48" s="6">
        <f>'q-AreaHarv'!AC48+'q-PermP'!AC48*1000</f>
        <v>9307950</v>
      </c>
      <c r="AD48" s="6">
        <f>'q-AreaHarv'!AD48+'q-PermP'!AD48*1000</f>
        <v>9340950</v>
      </c>
      <c r="AE48" s="6">
        <f>'q-AreaHarv'!AE48+'q-PermP'!AE48*1000</f>
        <v>8994040</v>
      </c>
      <c r="AF48" s="6">
        <f>'q-AreaHarv'!AF48+'q-PermP'!AF48*1000</f>
        <v>9446785</v>
      </c>
      <c r="AG48" s="6">
        <f>'q-AreaHarv'!AG48+'q-PermP'!AG48*1000</f>
        <v>9341370</v>
      </c>
      <c r="AH48" s="6">
        <f>'q-AreaHarv'!AH48+'q-PermP'!AH48*1000</f>
        <v>9617040</v>
      </c>
      <c r="AI48" s="6">
        <f>'q-AreaHarv'!AI48+'q-PermP'!AI48*1000</f>
        <v>9854948</v>
      </c>
      <c r="AJ48" s="6">
        <f>'q-AreaHarv'!AJ48+'q-PermP'!AJ48*1000</f>
        <v>10045469</v>
      </c>
      <c r="AK48" s="6">
        <f>'q-AreaHarv'!AK48+'q-PermP'!AK48*1000</f>
        <v>10233086</v>
      </c>
      <c r="AL48" s="6">
        <f>'q-AreaHarv'!AL48+'q-PermP'!AL48*1000</f>
        <v>10377029</v>
      </c>
      <c r="AM48" s="6">
        <f>'q-AreaHarv'!AM48+'q-PermP'!AM48*1000</f>
        <v>10482070</v>
      </c>
      <c r="AN48" s="6">
        <f>'q-AreaHarv'!AN48+'q-PermP'!AN48*1000</f>
        <v>10579833</v>
      </c>
      <c r="AO48" s="6">
        <f>'q-AreaHarv'!AO48+'q-PermP'!AO48*1000</f>
        <v>10678740</v>
      </c>
      <c r="AP48" s="6">
        <f>'q-AreaHarv'!AP48+'q-PermP'!AP48*1000</f>
        <v>10815857</v>
      </c>
      <c r="AQ48" s="6">
        <f>'q-AreaHarv'!AQ48+'q-PermP'!AQ48*1000</f>
        <v>10903295</v>
      </c>
      <c r="AR48" s="6">
        <f>'q-AreaHarv'!AR48+'q-PermP'!AR48*1000</f>
        <v>11059689</v>
      </c>
      <c r="AS48" s="6">
        <f>'q-AreaHarv'!AS48+'q-PermP'!AS48*1000</f>
        <v>11242937</v>
      </c>
      <c r="AT48" s="6">
        <f>'q-AreaHarv'!AT48+'q-PermP'!AT48*1000</f>
        <v>11460030</v>
      </c>
      <c r="AU48" s="6">
        <f>'q-AreaHarv'!AU48+'q-PermP'!AU48*1000</f>
        <v>11573384</v>
      </c>
      <c r="AV48" s="6">
        <f>'q-AreaHarv'!AV48+'q-PermP'!AV48*1000</f>
        <v>11699565</v>
      </c>
      <c r="AW48" s="6">
        <f>'q-AreaHarv'!AW48+'q-PermP'!AW48*1000</f>
        <v>11975648</v>
      </c>
      <c r="AX48" s="6">
        <f>'q-AreaHarv'!AX48+'q-PermP'!AX48*1000</f>
        <v>12059248</v>
      </c>
      <c r="AY48" s="6">
        <f>'q-AreaHarv'!AY48+'q-PermP'!AY48*1000</f>
        <v>12078467</v>
      </c>
      <c r="AZ48" s="6">
        <f>'q-AreaHarv'!AZ48+'q-PermP'!AZ48*1000</f>
        <v>12160824</v>
      </c>
      <c r="BA48" s="6">
        <f>'q-AreaHarv'!BA48+'q-PermP'!BA48*1000</f>
        <v>12329747</v>
      </c>
      <c r="BB48" s="6">
        <f>'q-AreaHarv'!BB48+'q-PermP'!BB48*1000</f>
        <v>12562560</v>
      </c>
      <c r="BC48" s="6">
        <f>'q-AreaHarv'!BC48+'q-PermP'!BC48*1000</f>
        <v>12662896</v>
      </c>
    </row>
    <row r="49" spans="1:55" x14ac:dyDescent="0.2">
      <c r="A49">
        <f>VLOOKUP(C49,SelectCntr!$A$2:$C$52,3,0)</f>
        <v>1</v>
      </c>
      <c r="B49" s="6" t="str">
        <f>'q-AreaHarv'!B49</f>
        <v>Burkina Faso</v>
      </c>
      <c r="C49" s="6">
        <f>'q-AreaHarv'!C49</f>
        <v>233</v>
      </c>
      <c r="D49" s="6" t="str">
        <f>'q-AreaHarv'!D49</f>
        <v>Burkina Faso</v>
      </c>
      <c r="E49" s="16" t="s">
        <v>132</v>
      </c>
      <c r="F49" s="6" t="s">
        <v>133</v>
      </c>
      <c r="G49" s="6">
        <f>'q-AreaHarv'!G49+'q-PermP'!G49*1000</f>
        <v>8211609</v>
      </c>
      <c r="H49" s="6">
        <f>'q-AreaHarv'!H49+'q-PermP'!H49*1000</f>
        <v>8368583</v>
      </c>
      <c r="I49" s="6">
        <f>'q-AreaHarv'!I49+'q-PermP'!I49*1000</f>
        <v>8422238</v>
      </c>
      <c r="J49" s="6">
        <f>'q-AreaHarv'!J49+'q-PermP'!J49*1000</f>
        <v>8485140</v>
      </c>
      <c r="K49" s="6">
        <f>'q-AreaHarv'!K49+'q-PermP'!K49*1000</f>
        <v>8495011</v>
      </c>
      <c r="L49" s="6">
        <f>'q-AreaHarv'!L49+'q-PermP'!L49*1000</f>
        <v>8571103</v>
      </c>
      <c r="M49" s="6">
        <f>'q-AreaHarv'!M49+'q-PermP'!M49*1000</f>
        <v>8865041</v>
      </c>
      <c r="N49" s="6">
        <f>'q-AreaHarv'!N49+'q-PermP'!N49*1000</f>
        <v>8337290</v>
      </c>
      <c r="O49" s="6">
        <f>'q-AreaHarv'!O49+'q-PermP'!O49*1000</f>
        <v>8733985</v>
      </c>
      <c r="P49" s="6">
        <f>'q-AreaHarv'!P49+'q-PermP'!P49*1000</f>
        <v>8665989</v>
      </c>
      <c r="Q49" s="6">
        <f>'q-AreaHarv'!Q49+'q-PermP'!Q49*1000</f>
        <v>8538143</v>
      </c>
      <c r="R49" s="6">
        <f>'q-AreaHarv'!R49+'q-PermP'!R49*1000</f>
        <v>8428350</v>
      </c>
      <c r="S49" s="6">
        <f>'q-AreaHarv'!S49+'q-PermP'!S49*1000</f>
        <v>8465539</v>
      </c>
      <c r="T49" s="6">
        <f>'q-AreaHarv'!T49+'q-PermP'!T49*1000</f>
        <v>8851830</v>
      </c>
      <c r="U49" s="6">
        <f>'q-AreaHarv'!U49+'q-PermP'!U49*1000</f>
        <v>8909503</v>
      </c>
      <c r="V49" s="6">
        <f>'q-AreaHarv'!V49+'q-PermP'!V49*1000</f>
        <v>8611848</v>
      </c>
      <c r="W49" s="6">
        <f>'q-AreaHarv'!W49+'q-PermP'!W49*1000</f>
        <v>8733201</v>
      </c>
      <c r="X49" s="6">
        <f>'q-AreaHarv'!X49+'q-PermP'!X49*1000</f>
        <v>8676864</v>
      </c>
      <c r="Y49" s="6">
        <f>'q-AreaHarv'!Y49+'q-PermP'!Y49*1000</f>
        <v>8693779</v>
      </c>
      <c r="Z49" s="6">
        <f>'q-AreaHarv'!Z49+'q-PermP'!Z49*1000</f>
        <v>8426927</v>
      </c>
      <c r="AA49" s="6">
        <f>'q-AreaHarv'!AA49+'q-PermP'!AA49*1000</f>
        <v>8856586</v>
      </c>
      <c r="AB49" s="6">
        <f>'q-AreaHarv'!AB49+'q-PermP'!AB49*1000</f>
        <v>8794346</v>
      </c>
      <c r="AC49" s="6">
        <f>'q-AreaHarv'!AC49+'q-PermP'!AC49*1000</f>
        <v>8804163</v>
      </c>
      <c r="AD49" s="6">
        <f>'q-AreaHarv'!AD49+'q-PermP'!AD49*1000</f>
        <v>8460384</v>
      </c>
      <c r="AE49" s="6">
        <f>'q-AreaHarv'!AE49+'q-PermP'!AE49*1000</f>
        <v>9085277</v>
      </c>
      <c r="AF49" s="6">
        <f>'q-AreaHarv'!AF49+'q-PermP'!AF49*1000</f>
        <v>9691913</v>
      </c>
      <c r="AG49" s="6">
        <f>'q-AreaHarv'!AG49+'q-PermP'!AG49*1000</f>
        <v>9510119</v>
      </c>
      <c r="AH49" s="6">
        <f>'q-AreaHarv'!AH49+'q-PermP'!AH49*1000</f>
        <v>9988133</v>
      </c>
      <c r="AI49" s="6">
        <f>'q-AreaHarv'!AI49+'q-PermP'!AI49*1000</f>
        <v>9913933</v>
      </c>
      <c r="AJ49" s="6">
        <f>'q-AreaHarv'!AJ49+'q-PermP'!AJ49*1000</f>
        <v>9452414</v>
      </c>
      <c r="AK49" s="6">
        <f>'q-AreaHarv'!AK49+'q-PermP'!AK49*1000</f>
        <v>10004642</v>
      </c>
      <c r="AL49" s="6">
        <f>'q-AreaHarv'!AL49+'q-PermP'!AL49*1000</f>
        <v>10042803</v>
      </c>
      <c r="AM49" s="6">
        <f>'q-AreaHarv'!AM49+'q-PermP'!AM49*1000</f>
        <v>9752935</v>
      </c>
      <c r="AN49" s="6">
        <f>'q-AreaHarv'!AN49+'q-PermP'!AN49*1000</f>
        <v>9906607</v>
      </c>
      <c r="AO49" s="6">
        <f>'q-AreaHarv'!AO49+'q-PermP'!AO49*1000</f>
        <v>9788544</v>
      </c>
      <c r="AP49" s="6">
        <f>'q-AreaHarv'!AP49+'q-PermP'!AP49*1000</f>
        <v>9916187</v>
      </c>
      <c r="AQ49" s="6">
        <f>'q-AreaHarv'!AQ49+'q-PermP'!AQ49*1000</f>
        <v>9997833</v>
      </c>
      <c r="AR49" s="6">
        <f>'q-AreaHarv'!AR49+'q-PermP'!AR49*1000</f>
        <v>10406396</v>
      </c>
      <c r="AS49" s="6">
        <f>'q-AreaHarv'!AS49+'q-PermP'!AS49*1000</f>
        <v>10279718</v>
      </c>
      <c r="AT49" s="6">
        <f>'q-AreaHarv'!AT49+'q-PermP'!AT49*1000</f>
        <v>9595494</v>
      </c>
      <c r="AU49" s="6">
        <f>'q-AreaHarv'!AU49+'q-PermP'!AU49*1000</f>
        <v>10960004</v>
      </c>
      <c r="AV49" s="6">
        <f>'q-AreaHarv'!AV49+'q-PermP'!AV49*1000</f>
        <v>11014788</v>
      </c>
      <c r="AW49" s="6">
        <f>'q-AreaHarv'!AW49+'q-PermP'!AW49*1000</f>
        <v>11642445</v>
      </c>
      <c r="AX49" s="6">
        <f>'q-AreaHarv'!AX49+'q-PermP'!AX49*1000</f>
        <v>10799302</v>
      </c>
      <c r="AY49" s="6">
        <f>'q-AreaHarv'!AY49+'q-PermP'!AY49*1000</f>
        <v>11354884</v>
      </c>
      <c r="AZ49" s="6">
        <f>'q-AreaHarv'!AZ49+'q-PermP'!AZ49*1000</f>
        <v>11139134</v>
      </c>
      <c r="BA49" s="6">
        <f>'q-AreaHarv'!BA49+'q-PermP'!BA49*1000</f>
        <v>10892269</v>
      </c>
      <c r="BB49" s="6">
        <f>'q-AreaHarv'!BB49+'q-PermP'!BB49*1000</f>
        <v>12023101</v>
      </c>
      <c r="BC49" s="6">
        <f>'q-AreaHarv'!BC49+'q-PermP'!BC49*1000</f>
        <v>11452433</v>
      </c>
    </row>
    <row r="50" spans="1:55" x14ac:dyDescent="0.2">
      <c r="A50">
        <f>VLOOKUP(C50,SelectCntr!$A$2:$C$52,3,0)</f>
        <v>2</v>
      </c>
      <c r="B50" s="6" t="str">
        <f>'q-AreaHarv'!B50</f>
        <v>Ethiopia</v>
      </c>
      <c r="C50" s="6">
        <f>'q-AreaHarv'!C50</f>
        <v>238</v>
      </c>
      <c r="D50" s="6" t="str">
        <f>'q-AreaHarv'!D50</f>
        <v>Ethiopia</v>
      </c>
      <c r="E50" s="16" t="s">
        <v>132</v>
      </c>
      <c r="F50" s="6" t="s">
        <v>133</v>
      </c>
      <c r="G50" s="6">
        <f>'q-AreaHarv'!G50+'q-PermP'!G50*1000</f>
        <v>0</v>
      </c>
      <c r="H50" s="6">
        <f>'q-AreaHarv'!H50+'q-PermP'!H50*1000</f>
        <v>0</v>
      </c>
      <c r="I50" s="6">
        <f>'q-AreaHarv'!I50+'q-PermP'!I50*1000</f>
        <v>0</v>
      </c>
      <c r="J50" s="6">
        <f>'q-AreaHarv'!J50+'q-PermP'!J50*1000</f>
        <v>0</v>
      </c>
      <c r="K50" s="6">
        <f>'q-AreaHarv'!K50+'q-PermP'!K50*1000</f>
        <v>0</v>
      </c>
      <c r="L50" s="6">
        <f>'q-AreaHarv'!L50+'q-PermP'!L50*1000</f>
        <v>0</v>
      </c>
      <c r="M50" s="6">
        <f>'q-AreaHarv'!M50+'q-PermP'!M50*1000</f>
        <v>0</v>
      </c>
      <c r="N50" s="6">
        <f>'q-AreaHarv'!N50+'q-PermP'!N50*1000</f>
        <v>0</v>
      </c>
      <c r="O50" s="6">
        <f>'q-AreaHarv'!O50+'q-PermP'!O50*1000</f>
        <v>0</v>
      </c>
      <c r="P50" s="6">
        <f>'q-AreaHarv'!P50+'q-PermP'!P50*1000</f>
        <v>0</v>
      </c>
      <c r="Q50" s="6">
        <f>'q-AreaHarv'!Q50+'q-PermP'!Q50*1000</f>
        <v>0</v>
      </c>
      <c r="R50" s="6">
        <f>'q-AreaHarv'!R50+'q-PermP'!R50*1000</f>
        <v>0</v>
      </c>
      <c r="S50" s="6">
        <f>'q-AreaHarv'!S50+'q-PermP'!S50*1000</f>
        <v>0</v>
      </c>
      <c r="T50" s="6">
        <f>'q-AreaHarv'!T50+'q-PermP'!T50*1000</f>
        <v>0</v>
      </c>
      <c r="U50" s="6">
        <f>'q-AreaHarv'!U50+'q-PermP'!U50*1000</f>
        <v>0</v>
      </c>
      <c r="V50" s="6">
        <f>'q-AreaHarv'!V50+'q-PermP'!V50*1000</f>
        <v>0</v>
      </c>
      <c r="W50" s="6">
        <f>'q-AreaHarv'!W50+'q-PermP'!W50*1000</f>
        <v>0</v>
      </c>
      <c r="X50" s="6">
        <f>'q-AreaHarv'!X50+'q-PermP'!X50*1000</f>
        <v>0</v>
      </c>
      <c r="Y50" s="6">
        <f>'q-AreaHarv'!Y50+'q-PermP'!Y50*1000</f>
        <v>0</v>
      </c>
      <c r="Z50" s="6">
        <f>'q-AreaHarv'!Z50+'q-PermP'!Z50*1000</f>
        <v>0</v>
      </c>
      <c r="AA50" s="6">
        <f>'q-AreaHarv'!AA50+'q-PermP'!AA50*1000</f>
        <v>0</v>
      </c>
      <c r="AB50" s="6">
        <f>'q-AreaHarv'!AB50+'q-PermP'!AB50*1000</f>
        <v>0</v>
      </c>
      <c r="AC50" s="6">
        <f>'q-AreaHarv'!AC50+'q-PermP'!AC50*1000</f>
        <v>0</v>
      </c>
      <c r="AD50" s="6">
        <f>'q-AreaHarv'!AD50+'q-PermP'!AD50*1000</f>
        <v>0</v>
      </c>
      <c r="AE50" s="6">
        <f>'q-AreaHarv'!AE50+'q-PermP'!AE50*1000</f>
        <v>0</v>
      </c>
      <c r="AF50" s="6">
        <f>'q-AreaHarv'!AF50+'q-PermP'!AF50*1000</f>
        <v>0</v>
      </c>
      <c r="AG50" s="6">
        <f>'q-AreaHarv'!AG50+'q-PermP'!AG50*1000</f>
        <v>0</v>
      </c>
      <c r="AH50" s="6">
        <f>'q-AreaHarv'!AH50+'q-PermP'!AH50*1000</f>
        <v>0</v>
      </c>
      <c r="AI50" s="6">
        <f>'q-AreaHarv'!AI50+'q-PermP'!AI50*1000</f>
        <v>0</v>
      </c>
      <c r="AJ50" s="6">
        <f>'q-AreaHarv'!AJ50+'q-PermP'!AJ50*1000</f>
        <v>0</v>
      </c>
      <c r="AK50" s="6">
        <f>'q-AreaHarv'!AK50+'q-PermP'!AK50*1000</f>
        <v>0</v>
      </c>
      <c r="AL50" s="6">
        <f>'q-AreaHarv'!AL50+'q-PermP'!AL50*1000</f>
        <v>0</v>
      </c>
      <c r="AM50" s="6">
        <f>'q-AreaHarv'!AM50+'q-PermP'!AM50*1000</f>
        <v>26808938</v>
      </c>
      <c r="AN50" s="6">
        <f>'q-AreaHarv'!AN50+'q-PermP'!AN50*1000</f>
        <v>28289165</v>
      </c>
      <c r="AO50" s="6">
        <f>'q-AreaHarv'!AO50+'q-PermP'!AO50*1000</f>
        <v>29550251</v>
      </c>
      <c r="AP50" s="6">
        <f>'q-AreaHarv'!AP50+'q-PermP'!AP50*1000</f>
        <v>30893214</v>
      </c>
      <c r="AQ50" s="6">
        <f>'q-AreaHarv'!AQ50+'q-PermP'!AQ50*1000</f>
        <v>30525464</v>
      </c>
      <c r="AR50" s="6">
        <f>'q-AreaHarv'!AR50+'q-PermP'!AR50*1000</f>
        <v>29505274</v>
      </c>
      <c r="AS50" s="6">
        <f>'q-AreaHarv'!AS50+'q-PermP'!AS50*1000</f>
        <v>30769605</v>
      </c>
      <c r="AT50" s="6">
        <f>'q-AreaHarv'!AT50+'q-PermP'!AT50*1000</f>
        <v>30572708</v>
      </c>
      <c r="AU50" s="6">
        <f>'q-AreaHarv'!AU50+'q-PermP'!AU50*1000</f>
        <v>31910766</v>
      </c>
      <c r="AV50" s="6">
        <f>'q-AreaHarv'!AV50+'q-PermP'!AV50*1000</f>
        <v>30209684</v>
      </c>
      <c r="AW50" s="6">
        <f>'q-AreaHarv'!AW50+'q-PermP'!AW50*1000</f>
        <v>32193816</v>
      </c>
      <c r="AX50" s="6">
        <f>'q-AreaHarv'!AX50+'q-PermP'!AX50*1000</f>
        <v>33338446</v>
      </c>
      <c r="AY50" s="6">
        <f>'q-AreaHarv'!AY50+'q-PermP'!AY50*1000</f>
        <v>34142885</v>
      </c>
      <c r="AZ50" s="6">
        <f>'q-AreaHarv'!AZ50+'q-PermP'!AZ50*1000</f>
        <v>32404204</v>
      </c>
      <c r="BA50" s="6">
        <f>'q-AreaHarv'!BA50+'q-PermP'!BA50*1000</f>
        <v>33097011</v>
      </c>
      <c r="BB50" s="6">
        <f>'q-AreaHarv'!BB50+'q-PermP'!BB50*1000</f>
        <v>33783543</v>
      </c>
      <c r="BC50" s="6">
        <f>'q-AreaHarv'!BC50+'q-PermP'!BC50*1000</f>
        <v>34207922</v>
      </c>
    </row>
    <row r="51" spans="1:55" x14ac:dyDescent="0.2">
      <c r="A51">
        <f>VLOOKUP(C51,SelectCntr!$A$2:$C$52,3,0)</f>
        <v>2</v>
      </c>
      <c r="B51" s="6" t="str">
        <f>'q-AreaHarv'!B51</f>
        <v>Congo, Dem R</v>
      </c>
      <c r="C51" s="6">
        <f>'q-AreaHarv'!C51</f>
        <v>250</v>
      </c>
      <c r="D51" s="6" t="str">
        <f>'q-AreaHarv'!D51</f>
        <v>Congo, Dem R</v>
      </c>
      <c r="E51" s="16" t="s">
        <v>132</v>
      </c>
      <c r="F51" s="6" t="s">
        <v>133</v>
      </c>
      <c r="G51" s="6">
        <f>'q-AreaHarv'!G51+'q-PermP'!G51*1000</f>
        <v>18669088</v>
      </c>
      <c r="H51" s="6">
        <f>'q-AreaHarv'!H51+'q-PermP'!H51*1000</f>
        <v>18687213</v>
      </c>
      <c r="I51" s="6">
        <f>'q-AreaHarv'!I51+'q-PermP'!I51*1000</f>
        <v>18635350</v>
      </c>
      <c r="J51" s="6">
        <f>'q-AreaHarv'!J51+'q-PermP'!J51*1000</f>
        <v>18631065</v>
      </c>
      <c r="K51" s="6">
        <f>'q-AreaHarv'!K51+'q-PermP'!K51*1000</f>
        <v>18632229</v>
      </c>
      <c r="L51" s="6">
        <f>'q-AreaHarv'!L51+'q-PermP'!L51*1000</f>
        <v>18706092</v>
      </c>
      <c r="M51" s="6">
        <f>'q-AreaHarv'!M51+'q-PermP'!M51*1000</f>
        <v>18844490</v>
      </c>
      <c r="N51" s="6">
        <f>'q-AreaHarv'!N51+'q-PermP'!N51*1000</f>
        <v>19094336</v>
      </c>
      <c r="O51" s="6">
        <f>'q-AreaHarv'!O51+'q-PermP'!O51*1000</f>
        <v>19169334</v>
      </c>
      <c r="P51" s="6">
        <f>'q-AreaHarv'!P51+'q-PermP'!P51*1000</f>
        <v>19344792</v>
      </c>
      <c r="Q51" s="6">
        <f>'q-AreaHarv'!Q51+'q-PermP'!Q51*1000</f>
        <v>19398032</v>
      </c>
      <c r="R51" s="6">
        <f>'q-AreaHarv'!R51+'q-PermP'!R51*1000</f>
        <v>19466166</v>
      </c>
      <c r="S51" s="6">
        <f>'q-AreaHarv'!S51+'q-PermP'!S51*1000</f>
        <v>19554506</v>
      </c>
      <c r="T51" s="6">
        <f>'q-AreaHarv'!T51+'q-PermP'!T51*1000</f>
        <v>19638089</v>
      </c>
      <c r="U51" s="6">
        <f>'q-AreaHarv'!U51+'q-PermP'!U51*1000</f>
        <v>19722611</v>
      </c>
      <c r="V51" s="6">
        <f>'q-AreaHarv'!V51+'q-PermP'!V51*1000</f>
        <v>19795330</v>
      </c>
      <c r="W51" s="6">
        <f>'q-AreaHarv'!W51+'q-PermP'!W51*1000</f>
        <v>19869020</v>
      </c>
      <c r="X51" s="6">
        <f>'q-AreaHarv'!X51+'q-PermP'!X51*1000</f>
        <v>19909190</v>
      </c>
      <c r="Y51" s="6">
        <f>'q-AreaHarv'!Y51+'q-PermP'!Y51*1000</f>
        <v>19927220</v>
      </c>
      <c r="Z51" s="6">
        <f>'q-AreaHarv'!Z51+'q-PermP'!Z51*1000</f>
        <v>20119513</v>
      </c>
      <c r="AA51" s="6">
        <f>'q-AreaHarv'!AA51+'q-PermP'!AA51*1000</f>
        <v>20260203</v>
      </c>
      <c r="AB51" s="6">
        <f>'q-AreaHarv'!AB51+'q-PermP'!AB51*1000</f>
        <v>20491925</v>
      </c>
      <c r="AC51" s="6">
        <f>'q-AreaHarv'!AC51+'q-PermP'!AC51*1000</f>
        <v>20645973</v>
      </c>
      <c r="AD51" s="6">
        <f>'q-AreaHarv'!AD51+'q-PermP'!AD51*1000</f>
        <v>20770573</v>
      </c>
      <c r="AE51" s="6">
        <f>'q-AreaHarv'!AE51+'q-PermP'!AE51*1000</f>
        <v>20845003</v>
      </c>
      <c r="AF51" s="6">
        <f>'q-AreaHarv'!AF51+'q-PermP'!AF51*1000</f>
        <v>21018343</v>
      </c>
      <c r="AG51" s="6">
        <f>'q-AreaHarv'!AG51+'q-PermP'!AG51*1000</f>
        <v>21037263</v>
      </c>
      <c r="AH51" s="6">
        <f>'q-AreaHarv'!AH51+'q-PermP'!AH51*1000</f>
        <v>21271723</v>
      </c>
      <c r="AI51" s="6">
        <f>'q-AreaHarv'!AI51+'q-PermP'!AI51*1000</f>
        <v>21536053</v>
      </c>
      <c r="AJ51" s="6">
        <f>'q-AreaHarv'!AJ51+'q-PermP'!AJ51*1000</f>
        <v>21812115</v>
      </c>
      <c r="AK51" s="6">
        <f>'q-AreaHarv'!AK51+'q-PermP'!AK51*1000</f>
        <v>21967149</v>
      </c>
      <c r="AL51" s="6">
        <f>'q-AreaHarv'!AL51+'q-PermP'!AL51*1000</f>
        <v>22180896</v>
      </c>
      <c r="AM51" s="6">
        <f>'q-AreaHarv'!AM51+'q-PermP'!AM51*1000</f>
        <v>22329319</v>
      </c>
      <c r="AN51" s="6">
        <f>'q-AreaHarv'!AN51+'q-PermP'!AN51*1000</f>
        <v>22427600</v>
      </c>
      <c r="AO51" s="6">
        <f>'q-AreaHarv'!AO51+'q-PermP'!AO51*1000</f>
        <v>21296776</v>
      </c>
      <c r="AP51" s="6">
        <f>'q-AreaHarv'!AP51+'q-PermP'!AP51*1000</f>
        <v>21331465</v>
      </c>
      <c r="AQ51" s="6">
        <f>'q-AreaHarv'!AQ51+'q-PermP'!AQ51*1000</f>
        <v>21118599</v>
      </c>
      <c r="AR51" s="6">
        <f>'q-AreaHarv'!AR51+'q-PermP'!AR51*1000</f>
        <v>21238430</v>
      </c>
      <c r="AS51" s="6">
        <f>'q-AreaHarv'!AS51+'q-PermP'!AS51*1000</f>
        <v>21126651</v>
      </c>
      <c r="AT51" s="6">
        <f>'q-AreaHarv'!AT51+'q-PermP'!AT51*1000</f>
        <v>20995860</v>
      </c>
      <c r="AU51" s="6">
        <f>'q-AreaHarv'!AU51+'q-PermP'!AU51*1000</f>
        <v>20859429</v>
      </c>
      <c r="AV51" s="6">
        <f>'q-AreaHarv'!AV51+'q-PermP'!AV51*1000</f>
        <v>20746570</v>
      </c>
      <c r="AW51" s="6">
        <f>'q-AreaHarv'!AW51+'q-PermP'!AW51*1000</f>
        <v>20775743</v>
      </c>
      <c r="AX51" s="6">
        <f>'q-AreaHarv'!AX51+'q-PermP'!AX51*1000</f>
        <v>20828483</v>
      </c>
      <c r="AY51" s="6">
        <f>'q-AreaHarv'!AY51+'q-PermP'!AY51*1000</f>
        <v>20843023</v>
      </c>
      <c r="AZ51" s="6">
        <f>'q-AreaHarv'!AZ51+'q-PermP'!AZ51*1000</f>
        <v>20882607</v>
      </c>
      <c r="BA51" s="6">
        <f>'q-AreaHarv'!BA51+'q-PermP'!BA51*1000</f>
        <v>20847121</v>
      </c>
      <c r="BB51" s="6">
        <f>'q-AreaHarv'!BB51+'q-PermP'!BB51*1000</f>
        <v>20863291</v>
      </c>
      <c r="BC51" s="6">
        <f>'q-AreaHarv'!BC51+'q-PermP'!BC51*1000</f>
        <v>20823522</v>
      </c>
    </row>
    <row r="52" spans="1:55" x14ac:dyDescent="0.2">
      <c r="A52">
        <f>VLOOKUP(C52,SelectCntr!$A$2:$C$52,3,0)</f>
        <v>3</v>
      </c>
      <c r="B52" s="6" t="str">
        <f>'q-AreaHarv'!B52</f>
        <v>Zambia</v>
      </c>
      <c r="C52" s="6">
        <f>'q-AreaHarv'!C52</f>
        <v>251</v>
      </c>
      <c r="D52" s="6" t="str">
        <f>'q-AreaHarv'!D52</f>
        <v>Zambia</v>
      </c>
      <c r="E52" s="16" t="s">
        <v>132</v>
      </c>
      <c r="F52" s="6" t="s">
        <v>133</v>
      </c>
      <c r="G52" s="6">
        <f>'q-AreaHarv'!G52+'q-PermP'!G52*1000</f>
        <v>17814347</v>
      </c>
      <c r="H52" s="6">
        <f>'q-AreaHarv'!H52+'q-PermP'!H52*1000</f>
        <v>17867570</v>
      </c>
      <c r="I52" s="6">
        <f>'q-AreaHarv'!I52+'q-PermP'!I52*1000</f>
        <v>17913556</v>
      </c>
      <c r="J52" s="6">
        <f>'q-AreaHarv'!J52+'q-PermP'!J52*1000</f>
        <v>17971006</v>
      </c>
      <c r="K52" s="6">
        <f>'q-AreaHarv'!K52+'q-PermP'!K52*1000</f>
        <v>18024748</v>
      </c>
      <c r="L52" s="6">
        <f>'q-AreaHarv'!L52+'q-PermP'!L52*1000</f>
        <v>18112959</v>
      </c>
      <c r="M52" s="6">
        <f>'q-AreaHarv'!M52+'q-PermP'!M52*1000</f>
        <v>18165108</v>
      </c>
      <c r="N52" s="6">
        <f>'q-AreaHarv'!N52+'q-PermP'!N52*1000</f>
        <v>18240299</v>
      </c>
      <c r="O52" s="6">
        <f>'q-AreaHarv'!O52+'q-PermP'!O52*1000</f>
        <v>18308909</v>
      </c>
      <c r="P52" s="6">
        <f>'q-AreaHarv'!P52+'q-PermP'!P52*1000</f>
        <v>18378851</v>
      </c>
      <c r="Q52" s="6">
        <f>'q-AreaHarv'!Q52+'q-PermP'!Q52*1000</f>
        <v>18558598</v>
      </c>
      <c r="R52" s="6">
        <f>'q-AreaHarv'!R52+'q-PermP'!R52*1000</f>
        <v>18755926</v>
      </c>
      <c r="S52" s="6">
        <f>'q-AreaHarv'!S52+'q-PermP'!S52*1000</f>
        <v>18648470</v>
      </c>
      <c r="T52" s="6">
        <f>'q-AreaHarv'!T52+'q-PermP'!T52*1000</f>
        <v>18707556</v>
      </c>
      <c r="U52" s="6">
        <f>'q-AreaHarv'!U52+'q-PermP'!U52*1000</f>
        <v>18744927</v>
      </c>
      <c r="V52" s="6">
        <f>'q-AreaHarv'!V52+'q-PermP'!V52*1000</f>
        <v>18919282</v>
      </c>
      <c r="W52" s="6">
        <f>'q-AreaHarv'!W52+'q-PermP'!W52*1000</f>
        <v>18779183</v>
      </c>
      <c r="X52" s="6">
        <f>'q-AreaHarv'!X52+'q-PermP'!X52*1000</f>
        <v>18657960</v>
      </c>
      <c r="Y52" s="6">
        <f>'q-AreaHarv'!Y52+'q-PermP'!Y52*1000</f>
        <v>18284146</v>
      </c>
      <c r="Z52" s="6">
        <f>'q-AreaHarv'!Z52+'q-PermP'!Z52*1000</f>
        <v>18350648</v>
      </c>
      <c r="AA52" s="6">
        <f>'q-AreaHarv'!AA52+'q-PermP'!AA52*1000</f>
        <v>18338398</v>
      </c>
      <c r="AB52" s="6">
        <f>'q-AreaHarv'!AB52+'q-PermP'!AB52*1000</f>
        <v>18310200</v>
      </c>
      <c r="AC52" s="6">
        <f>'q-AreaHarv'!AC52+'q-PermP'!AC52*1000</f>
        <v>18463787</v>
      </c>
      <c r="AD52" s="6">
        <f>'q-AreaHarv'!AD52+'q-PermP'!AD52*1000</f>
        <v>18484692</v>
      </c>
      <c r="AE52" s="6">
        <f>'q-AreaHarv'!AE52+'q-PermP'!AE52*1000</f>
        <v>18626411</v>
      </c>
      <c r="AF52" s="6">
        <f>'q-AreaHarv'!AF52+'q-PermP'!AF52*1000</f>
        <v>18728797</v>
      </c>
      <c r="AG52" s="6">
        <f>'q-AreaHarv'!AG52+'q-PermP'!AG52*1000</f>
        <v>18868032</v>
      </c>
      <c r="AH52" s="6">
        <f>'q-AreaHarv'!AH52+'q-PermP'!AH52*1000</f>
        <v>19033890</v>
      </c>
      <c r="AI52" s="6">
        <f>'q-AreaHarv'!AI52+'q-PermP'!AI52*1000</f>
        <v>19402408</v>
      </c>
      <c r="AJ52" s="6">
        <f>'q-AreaHarv'!AJ52+'q-PermP'!AJ52*1000</f>
        <v>19216026</v>
      </c>
      <c r="AK52" s="6">
        <f>'q-AreaHarv'!AK52+'q-PermP'!AK52*1000</f>
        <v>19228502</v>
      </c>
      <c r="AL52" s="6">
        <f>'q-AreaHarv'!AL52+'q-PermP'!AL52*1000</f>
        <v>19470277</v>
      </c>
      <c r="AM52" s="6">
        <f>'q-AreaHarv'!AM52+'q-PermP'!AM52*1000</f>
        <v>19615704</v>
      </c>
      <c r="AN52" s="6">
        <f>'q-AreaHarv'!AN52+'q-PermP'!AN52*1000</f>
        <v>19879597</v>
      </c>
      <c r="AO52" s="6">
        <f>'q-AreaHarv'!AO52+'q-PermP'!AO52*1000</f>
        <v>19860438</v>
      </c>
      <c r="AP52" s="6">
        <f>'q-AreaHarv'!AP52+'q-PermP'!AP52*1000</f>
        <v>20268487</v>
      </c>
      <c r="AQ52" s="6">
        <f>'q-AreaHarv'!AQ52+'q-PermP'!AQ52*1000</f>
        <v>20373419</v>
      </c>
      <c r="AR52" s="6">
        <f>'q-AreaHarv'!AR52+'q-PermP'!AR52*1000</f>
        <v>20428341</v>
      </c>
      <c r="AS52" s="6">
        <f>'q-AreaHarv'!AS52+'q-PermP'!AS52*1000</f>
        <v>20813251</v>
      </c>
      <c r="AT52" s="6">
        <f>'q-AreaHarv'!AT52+'q-PermP'!AT52*1000</f>
        <v>20906894</v>
      </c>
      <c r="AU52" s="6">
        <f>'q-AreaHarv'!AU52+'q-PermP'!AU52*1000</f>
        <v>20963821</v>
      </c>
      <c r="AV52" s="6">
        <f>'q-AreaHarv'!AV52+'q-PermP'!AV52*1000</f>
        <v>21027736</v>
      </c>
      <c r="AW52" s="6">
        <f>'q-AreaHarv'!AW52+'q-PermP'!AW52*1000</f>
        <v>21324077</v>
      </c>
      <c r="AX52" s="6">
        <f>'q-AreaHarv'!AX52+'q-PermP'!AX52*1000</f>
        <v>21317749</v>
      </c>
      <c r="AY52" s="6">
        <f>'q-AreaHarv'!AY52+'q-PermP'!AY52*1000</f>
        <v>21185462</v>
      </c>
      <c r="AZ52" s="6">
        <f>'q-AreaHarv'!AZ52+'q-PermP'!AZ52*1000</f>
        <v>21509005</v>
      </c>
      <c r="BA52" s="6">
        <f>'q-AreaHarv'!BA52+'q-PermP'!BA52*1000</f>
        <v>21418505</v>
      </c>
      <c r="BB52" s="6">
        <f>'q-AreaHarv'!BB52+'q-PermP'!BB52*1000</f>
        <v>21545398</v>
      </c>
      <c r="BC52" s="6">
        <f>'q-AreaHarv'!BC52+'q-PermP'!BC52*1000</f>
        <v>21877694</v>
      </c>
    </row>
    <row r="53" spans="1:55" x14ac:dyDescent="0.2">
      <c r="A53">
        <v>2</v>
      </c>
      <c r="B53" t="s">
        <v>446</v>
      </c>
      <c r="D53" t="s">
        <v>446</v>
      </c>
      <c r="E53" s="16" t="s">
        <v>132</v>
      </c>
      <c r="F53" s="6" t="s">
        <v>133</v>
      </c>
      <c r="G53">
        <f>SUMIF($A$2:$A$52,$A53,G$2:G$52)</f>
        <v>312783304</v>
      </c>
      <c r="H53">
        <f t="shared" ref="H53:BC55" si="8">SUMIF($A$2:$A$52,$A53,H$2:H$52)</f>
        <v>313732159</v>
      </c>
      <c r="I53">
        <f t="shared" si="8"/>
        <v>314578973</v>
      </c>
      <c r="J53">
        <f t="shared" si="8"/>
        <v>314737727</v>
      </c>
      <c r="K53">
        <f t="shared" si="8"/>
        <v>315192668</v>
      </c>
      <c r="L53">
        <f t="shared" si="8"/>
        <v>317870108</v>
      </c>
      <c r="M53">
        <f t="shared" si="8"/>
        <v>319296602</v>
      </c>
      <c r="N53">
        <f t="shared" si="8"/>
        <v>319173779</v>
      </c>
      <c r="O53">
        <f t="shared" si="8"/>
        <v>320756810</v>
      </c>
      <c r="P53">
        <f t="shared" si="8"/>
        <v>322379549</v>
      </c>
      <c r="Q53">
        <f t="shared" si="8"/>
        <v>325078482</v>
      </c>
      <c r="R53">
        <f t="shared" si="8"/>
        <v>325701754</v>
      </c>
      <c r="S53">
        <f t="shared" si="8"/>
        <v>325178343</v>
      </c>
      <c r="T53">
        <f t="shared" si="8"/>
        <v>325245008</v>
      </c>
      <c r="U53">
        <f t="shared" si="8"/>
        <v>325837513</v>
      </c>
      <c r="V53">
        <f t="shared" si="8"/>
        <v>326357642</v>
      </c>
      <c r="W53">
        <f t="shared" si="8"/>
        <v>327021204</v>
      </c>
      <c r="X53">
        <f t="shared" si="8"/>
        <v>327695718</v>
      </c>
      <c r="Y53">
        <f t="shared" si="8"/>
        <v>325077922</v>
      </c>
      <c r="Z53">
        <f t="shared" si="8"/>
        <v>326086015</v>
      </c>
      <c r="AA53">
        <f t="shared" si="8"/>
        <v>326972294</v>
      </c>
      <c r="AB53">
        <f t="shared" si="8"/>
        <v>325773727</v>
      </c>
      <c r="AC53">
        <f t="shared" si="8"/>
        <v>327696186</v>
      </c>
      <c r="AD53">
        <f t="shared" si="8"/>
        <v>327280351</v>
      </c>
      <c r="AE53">
        <f t="shared" si="8"/>
        <v>332965227</v>
      </c>
      <c r="AF53">
        <f t="shared" si="8"/>
        <v>336266151</v>
      </c>
      <c r="AG53">
        <f t="shared" si="8"/>
        <v>336246531</v>
      </c>
      <c r="AH53">
        <f t="shared" si="8"/>
        <v>343929744</v>
      </c>
      <c r="AI53">
        <f t="shared" si="8"/>
        <v>343951879</v>
      </c>
      <c r="AJ53">
        <f t="shared" si="8"/>
        <v>340993127</v>
      </c>
      <c r="AK53">
        <f t="shared" si="8"/>
        <v>344511975</v>
      </c>
      <c r="AL53">
        <f t="shared" si="8"/>
        <v>348417035</v>
      </c>
      <c r="AM53">
        <f t="shared" si="8"/>
        <v>330400712</v>
      </c>
      <c r="AN53">
        <f t="shared" si="8"/>
        <v>335415127</v>
      </c>
      <c r="AO53">
        <f t="shared" si="8"/>
        <v>334117067</v>
      </c>
      <c r="AP53">
        <f t="shared" si="8"/>
        <v>337652521</v>
      </c>
      <c r="AQ53">
        <f t="shared" si="8"/>
        <v>340614201</v>
      </c>
      <c r="AR53">
        <f t="shared" si="8"/>
        <v>341469238</v>
      </c>
      <c r="AS53">
        <f t="shared" si="8"/>
        <v>341592268</v>
      </c>
      <c r="AT53">
        <f t="shared" si="8"/>
        <v>342759064</v>
      </c>
      <c r="AU53">
        <f t="shared" si="8"/>
        <v>347306067</v>
      </c>
      <c r="AV53">
        <f t="shared" si="8"/>
        <v>346160273</v>
      </c>
      <c r="AW53">
        <f t="shared" si="8"/>
        <v>352503727</v>
      </c>
      <c r="AX53">
        <f t="shared" si="8"/>
        <v>349627025</v>
      </c>
      <c r="AY53">
        <f t="shared" si="8"/>
        <v>358354759</v>
      </c>
      <c r="AZ53">
        <f t="shared" si="8"/>
        <v>353489248</v>
      </c>
      <c r="BA53">
        <f t="shared" si="8"/>
        <v>352748299</v>
      </c>
      <c r="BB53">
        <f t="shared" si="8"/>
        <v>355383724</v>
      </c>
      <c r="BC53">
        <f t="shared" si="8"/>
        <v>357731326</v>
      </c>
    </row>
    <row r="54" spans="1:55" x14ac:dyDescent="0.2">
      <c r="A54">
        <v>1</v>
      </c>
      <c r="B54" t="s">
        <v>447</v>
      </c>
      <c r="D54" t="s">
        <v>447</v>
      </c>
      <c r="E54" s="16" t="s">
        <v>132</v>
      </c>
      <c r="F54" s="6" t="s">
        <v>133</v>
      </c>
      <c r="G54">
        <f>SUMIF($A$2:$A$52,$A54,G$2:G$52)</f>
        <v>290642607</v>
      </c>
      <c r="H54">
        <f t="shared" si="8"/>
        <v>292011990</v>
      </c>
      <c r="I54">
        <f t="shared" si="8"/>
        <v>294496849</v>
      </c>
      <c r="J54">
        <f t="shared" si="8"/>
        <v>294949122</v>
      </c>
      <c r="K54">
        <f t="shared" si="8"/>
        <v>296742871</v>
      </c>
      <c r="L54">
        <f t="shared" si="8"/>
        <v>294827521</v>
      </c>
      <c r="M54">
        <f t="shared" si="8"/>
        <v>297337218</v>
      </c>
      <c r="N54">
        <f t="shared" si="8"/>
        <v>296619366</v>
      </c>
      <c r="O54">
        <f t="shared" si="8"/>
        <v>301575292</v>
      </c>
      <c r="P54">
        <f t="shared" si="8"/>
        <v>300682845</v>
      </c>
      <c r="Q54">
        <f t="shared" si="8"/>
        <v>299722002</v>
      </c>
      <c r="R54">
        <f t="shared" si="8"/>
        <v>294466298</v>
      </c>
      <c r="S54">
        <f t="shared" si="8"/>
        <v>298951682</v>
      </c>
      <c r="T54">
        <f t="shared" si="8"/>
        <v>297398089</v>
      </c>
      <c r="U54">
        <f t="shared" si="8"/>
        <v>295899614</v>
      </c>
      <c r="V54">
        <f t="shared" si="8"/>
        <v>296471863</v>
      </c>
      <c r="W54">
        <f t="shared" si="8"/>
        <v>293210872</v>
      </c>
      <c r="X54">
        <f t="shared" si="8"/>
        <v>291964036</v>
      </c>
      <c r="Y54">
        <f t="shared" si="8"/>
        <v>291900344</v>
      </c>
      <c r="Z54">
        <f t="shared" si="8"/>
        <v>293611409</v>
      </c>
      <c r="AA54">
        <f t="shared" si="8"/>
        <v>291778575</v>
      </c>
      <c r="AB54">
        <f t="shared" si="8"/>
        <v>292996294</v>
      </c>
      <c r="AC54">
        <f t="shared" si="8"/>
        <v>293663728</v>
      </c>
      <c r="AD54">
        <f t="shared" si="8"/>
        <v>296596111</v>
      </c>
      <c r="AE54">
        <f t="shared" si="8"/>
        <v>299716286</v>
      </c>
      <c r="AF54">
        <f t="shared" si="8"/>
        <v>304793299</v>
      </c>
      <c r="AG54">
        <f t="shared" si="8"/>
        <v>305118290</v>
      </c>
      <c r="AH54">
        <f t="shared" si="8"/>
        <v>308860577</v>
      </c>
      <c r="AI54">
        <f t="shared" si="8"/>
        <v>311964101</v>
      </c>
      <c r="AJ54">
        <f t="shared" si="8"/>
        <v>315936969</v>
      </c>
      <c r="AK54">
        <f t="shared" si="8"/>
        <v>320506526</v>
      </c>
      <c r="AL54">
        <f t="shared" si="8"/>
        <v>324777027</v>
      </c>
      <c r="AM54">
        <f t="shared" si="8"/>
        <v>325590142</v>
      </c>
      <c r="AN54">
        <f t="shared" si="8"/>
        <v>330237015</v>
      </c>
      <c r="AO54">
        <f t="shared" si="8"/>
        <v>334017680</v>
      </c>
      <c r="AP54">
        <f t="shared" si="8"/>
        <v>334621058</v>
      </c>
      <c r="AQ54">
        <f t="shared" si="8"/>
        <v>334953074</v>
      </c>
      <c r="AR54">
        <f t="shared" si="8"/>
        <v>340570422</v>
      </c>
      <c r="AS54">
        <f t="shared" si="8"/>
        <v>341322602</v>
      </c>
      <c r="AT54">
        <f t="shared" si="8"/>
        <v>341150393</v>
      </c>
      <c r="AU54">
        <f t="shared" si="8"/>
        <v>343981763</v>
      </c>
      <c r="AV54">
        <f t="shared" si="8"/>
        <v>347429225</v>
      </c>
      <c r="AW54">
        <f t="shared" si="8"/>
        <v>351052322</v>
      </c>
      <c r="AX54">
        <f t="shared" si="8"/>
        <v>350498313</v>
      </c>
      <c r="AY54">
        <f t="shared" si="8"/>
        <v>359499435</v>
      </c>
      <c r="AZ54">
        <f t="shared" si="8"/>
        <v>361343063</v>
      </c>
      <c r="BA54">
        <f t="shared" si="8"/>
        <v>361531281</v>
      </c>
      <c r="BB54">
        <f t="shared" si="8"/>
        <v>365228775</v>
      </c>
      <c r="BC54">
        <f t="shared" si="8"/>
        <v>355985851</v>
      </c>
    </row>
    <row r="55" spans="1:55" x14ac:dyDescent="0.2">
      <c r="A55">
        <v>3</v>
      </c>
      <c r="B55" t="s">
        <v>448</v>
      </c>
      <c r="D55" t="s">
        <v>448</v>
      </c>
      <c r="E55" s="16" t="s">
        <v>132</v>
      </c>
      <c r="F55" s="6" t="s">
        <v>133</v>
      </c>
      <c r="G55">
        <f>SUMIF($A$2:$A$52,$A55,G$2:G$52)</f>
        <v>298708217</v>
      </c>
      <c r="H55">
        <f t="shared" si="8"/>
        <v>297793045</v>
      </c>
      <c r="I55">
        <f t="shared" si="8"/>
        <v>297221661</v>
      </c>
      <c r="J55">
        <f t="shared" si="8"/>
        <v>295795364</v>
      </c>
      <c r="K55">
        <f t="shared" si="8"/>
        <v>295053965</v>
      </c>
      <c r="L55">
        <f t="shared" si="8"/>
        <v>294936619</v>
      </c>
      <c r="M55">
        <f t="shared" si="8"/>
        <v>295910060</v>
      </c>
      <c r="N55">
        <f t="shared" si="8"/>
        <v>295860692</v>
      </c>
      <c r="O55">
        <f t="shared" si="8"/>
        <v>296221885</v>
      </c>
      <c r="P55">
        <f t="shared" si="8"/>
        <v>295800565</v>
      </c>
      <c r="Q55">
        <f t="shared" si="8"/>
        <v>296487168</v>
      </c>
      <c r="R55">
        <f t="shared" si="8"/>
        <v>296674763</v>
      </c>
      <c r="S55">
        <f t="shared" si="8"/>
        <v>295537478</v>
      </c>
      <c r="T55">
        <f t="shared" si="8"/>
        <v>296675546</v>
      </c>
      <c r="U55">
        <f t="shared" si="8"/>
        <v>295301123</v>
      </c>
      <c r="V55">
        <f t="shared" si="8"/>
        <v>295348621</v>
      </c>
      <c r="W55">
        <f t="shared" si="8"/>
        <v>294560637</v>
      </c>
      <c r="X55">
        <f t="shared" si="8"/>
        <v>294624010</v>
      </c>
      <c r="Y55">
        <f t="shared" si="8"/>
        <v>294121009</v>
      </c>
      <c r="Z55">
        <f t="shared" si="8"/>
        <v>294173769</v>
      </c>
      <c r="AA55">
        <f t="shared" si="8"/>
        <v>294791343</v>
      </c>
      <c r="AB55">
        <f t="shared" si="8"/>
        <v>295227876</v>
      </c>
      <c r="AC55">
        <f t="shared" si="8"/>
        <v>295034051</v>
      </c>
      <c r="AD55">
        <f t="shared" si="8"/>
        <v>295560790</v>
      </c>
      <c r="AE55">
        <f t="shared" si="8"/>
        <v>295550333</v>
      </c>
      <c r="AF55">
        <f t="shared" si="8"/>
        <v>296699112</v>
      </c>
      <c r="AG55">
        <f t="shared" si="8"/>
        <v>297464986</v>
      </c>
      <c r="AH55">
        <f t="shared" si="8"/>
        <v>298430295</v>
      </c>
      <c r="AI55">
        <f t="shared" si="8"/>
        <v>298203018</v>
      </c>
      <c r="AJ55">
        <f t="shared" si="8"/>
        <v>297193704</v>
      </c>
      <c r="AK55">
        <f t="shared" si="8"/>
        <v>297424926</v>
      </c>
      <c r="AL55">
        <f t="shared" si="8"/>
        <v>296795537</v>
      </c>
      <c r="AM55">
        <f t="shared" si="8"/>
        <v>298167255</v>
      </c>
      <c r="AN55">
        <f t="shared" si="8"/>
        <v>299812687</v>
      </c>
      <c r="AO55">
        <f t="shared" si="8"/>
        <v>299460539</v>
      </c>
      <c r="AP55">
        <f t="shared" si="8"/>
        <v>301094356</v>
      </c>
      <c r="AQ55">
        <f t="shared" si="8"/>
        <v>301930277</v>
      </c>
      <c r="AR55">
        <f t="shared" si="8"/>
        <v>300978752</v>
      </c>
      <c r="AS55">
        <f t="shared" si="8"/>
        <v>301802929</v>
      </c>
      <c r="AT55">
        <f t="shared" si="8"/>
        <v>302405500</v>
      </c>
      <c r="AU55">
        <f t="shared" si="8"/>
        <v>302056713</v>
      </c>
      <c r="AV55">
        <f t="shared" si="8"/>
        <v>303057930</v>
      </c>
      <c r="AW55">
        <f t="shared" si="8"/>
        <v>304074121</v>
      </c>
      <c r="AX55">
        <f t="shared" si="8"/>
        <v>304576288</v>
      </c>
      <c r="AY55">
        <f t="shared" si="8"/>
        <v>304620769</v>
      </c>
      <c r="AZ55">
        <f t="shared" si="8"/>
        <v>304778608</v>
      </c>
      <c r="BA55">
        <f t="shared" si="8"/>
        <v>303964116</v>
      </c>
      <c r="BB55">
        <f t="shared" si="8"/>
        <v>304793830</v>
      </c>
      <c r="BC55">
        <f t="shared" si="8"/>
        <v>306533905</v>
      </c>
    </row>
    <row r="56" spans="1:55" x14ac:dyDescent="0.2">
      <c r="A56"/>
      <c r="B56" t="s">
        <v>449</v>
      </c>
      <c r="D56" t="s">
        <v>449</v>
      </c>
      <c r="E56" s="16" t="s">
        <v>132</v>
      </c>
      <c r="F56" s="6" t="s">
        <v>133</v>
      </c>
      <c r="G56">
        <f>SUM(G53:G55)</f>
        <v>902134128</v>
      </c>
      <c r="H56">
        <f t="shared" ref="H56:BC56" si="9">SUM(H53:H55)</f>
        <v>903537194</v>
      </c>
      <c r="I56">
        <f t="shared" si="9"/>
        <v>906297483</v>
      </c>
      <c r="J56">
        <f t="shared" si="9"/>
        <v>905482213</v>
      </c>
      <c r="K56">
        <f t="shared" si="9"/>
        <v>906989504</v>
      </c>
      <c r="L56">
        <f t="shared" si="9"/>
        <v>907634248</v>
      </c>
      <c r="M56">
        <f t="shared" si="9"/>
        <v>912543880</v>
      </c>
      <c r="N56">
        <f t="shared" si="9"/>
        <v>911653837</v>
      </c>
      <c r="O56">
        <f t="shared" si="9"/>
        <v>918553987</v>
      </c>
      <c r="P56">
        <f t="shared" si="9"/>
        <v>918862959</v>
      </c>
      <c r="Q56">
        <f t="shared" si="9"/>
        <v>921287652</v>
      </c>
      <c r="R56">
        <f t="shared" si="9"/>
        <v>916842815</v>
      </c>
      <c r="S56">
        <f t="shared" si="9"/>
        <v>919667503</v>
      </c>
      <c r="T56">
        <f t="shared" si="9"/>
        <v>919318643</v>
      </c>
      <c r="U56">
        <f t="shared" si="9"/>
        <v>917038250</v>
      </c>
      <c r="V56">
        <f t="shared" si="9"/>
        <v>918178126</v>
      </c>
      <c r="W56">
        <f t="shared" si="9"/>
        <v>914792713</v>
      </c>
      <c r="X56">
        <f t="shared" si="9"/>
        <v>914283764</v>
      </c>
      <c r="Y56">
        <f t="shared" si="9"/>
        <v>911099275</v>
      </c>
      <c r="Z56">
        <f t="shared" si="9"/>
        <v>913871193</v>
      </c>
      <c r="AA56">
        <f t="shared" si="9"/>
        <v>913542212</v>
      </c>
      <c r="AB56">
        <f t="shared" si="9"/>
        <v>913997897</v>
      </c>
      <c r="AC56">
        <f t="shared" si="9"/>
        <v>916393965</v>
      </c>
      <c r="AD56">
        <f t="shared" si="9"/>
        <v>919437252</v>
      </c>
      <c r="AE56">
        <f t="shared" si="9"/>
        <v>928231846</v>
      </c>
      <c r="AF56">
        <f t="shared" si="9"/>
        <v>937758562</v>
      </c>
      <c r="AG56">
        <f t="shared" si="9"/>
        <v>938829807</v>
      </c>
      <c r="AH56">
        <f t="shared" si="9"/>
        <v>951220616</v>
      </c>
      <c r="AI56">
        <f t="shared" si="9"/>
        <v>954118998</v>
      </c>
      <c r="AJ56">
        <f t="shared" si="9"/>
        <v>954123800</v>
      </c>
      <c r="AK56">
        <f t="shared" si="9"/>
        <v>962443427</v>
      </c>
      <c r="AL56">
        <f t="shared" si="9"/>
        <v>969989599</v>
      </c>
      <c r="AM56">
        <f t="shared" si="9"/>
        <v>954158109</v>
      </c>
      <c r="AN56">
        <f t="shared" si="9"/>
        <v>965464829</v>
      </c>
      <c r="AO56">
        <f t="shared" si="9"/>
        <v>967595286</v>
      </c>
      <c r="AP56">
        <f t="shared" si="9"/>
        <v>973367935</v>
      </c>
      <c r="AQ56">
        <f t="shared" si="9"/>
        <v>977497552</v>
      </c>
      <c r="AR56">
        <f t="shared" si="9"/>
        <v>983018412</v>
      </c>
      <c r="AS56">
        <f t="shared" si="9"/>
        <v>984717799</v>
      </c>
      <c r="AT56">
        <f t="shared" si="9"/>
        <v>986314957</v>
      </c>
      <c r="AU56">
        <f t="shared" si="9"/>
        <v>993344543</v>
      </c>
      <c r="AV56">
        <f t="shared" si="9"/>
        <v>996647428</v>
      </c>
      <c r="AW56">
        <f t="shared" si="9"/>
        <v>1007630170</v>
      </c>
      <c r="AX56">
        <f t="shared" si="9"/>
        <v>1004701626</v>
      </c>
      <c r="AY56">
        <f t="shared" si="9"/>
        <v>1022474963</v>
      </c>
      <c r="AZ56">
        <f t="shared" si="9"/>
        <v>1019610919</v>
      </c>
      <c r="BA56">
        <f t="shared" si="9"/>
        <v>1018243696</v>
      </c>
      <c r="BB56">
        <f t="shared" si="9"/>
        <v>1025406329</v>
      </c>
      <c r="BC56">
        <f t="shared" si="9"/>
        <v>1020251082</v>
      </c>
    </row>
    <row r="57" spans="1:55" x14ac:dyDescent="0.2">
      <c r="B57" s="6" t="s">
        <v>454</v>
      </c>
      <c r="D57" s="6" t="s">
        <v>454</v>
      </c>
      <c r="E57" s="16" t="s">
        <v>132</v>
      </c>
      <c r="F57" s="6" t="s">
        <v>133</v>
      </c>
      <c r="G57" s="6">
        <f>G55-G42</f>
        <v>202300338</v>
      </c>
      <c r="H57" s="6">
        <f t="shared" ref="H57:BC57" si="10">H55-H42</f>
        <v>202486365</v>
      </c>
      <c r="I57" s="6">
        <f t="shared" si="10"/>
        <v>202548154</v>
      </c>
      <c r="J57" s="6">
        <f t="shared" si="10"/>
        <v>202723980</v>
      </c>
      <c r="K57" s="6">
        <f t="shared" si="10"/>
        <v>203143426</v>
      </c>
      <c r="L57" s="6">
        <f t="shared" si="10"/>
        <v>203475261</v>
      </c>
      <c r="M57" s="6">
        <f t="shared" si="10"/>
        <v>203949778</v>
      </c>
      <c r="N57" s="6">
        <f t="shared" si="10"/>
        <v>204007602</v>
      </c>
      <c r="O57" s="6">
        <f t="shared" si="10"/>
        <v>204760076</v>
      </c>
      <c r="P57" s="6">
        <f t="shared" si="10"/>
        <v>204459282</v>
      </c>
      <c r="Q57" s="6">
        <f t="shared" si="10"/>
        <v>205043323</v>
      </c>
      <c r="R57" s="6">
        <f t="shared" si="10"/>
        <v>205297635</v>
      </c>
      <c r="S57" s="6">
        <f t="shared" si="10"/>
        <v>205429134</v>
      </c>
      <c r="T57" s="6">
        <f t="shared" si="10"/>
        <v>205941957</v>
      </c>
      <c r="U57" s="6">
        <f t="shared" si="10"/>
        <v>205106365</v>
      </c>
      <c r="V57" s="6">
        <f t="shared" si="10"/>
        <v>205158672</v>
      </c>
      <c r="W57" s="6">
        <f t="shared" si="10"/>
        <v>204601793</v>
      </c>
      <c r="X57" s="6">
        <f t="shared" si="10"/>
        <v>204663678</v>
      </c>
      <c r="Y57" s="6">
        <f t="shared" si="10"/>
        <v>204084133</v>
      </c>
      <c r="Z57" s="6">
        <f t="shared" si="10"/>
        <v>204527241</v>
      </c>
      <c r="AA57" s="6">
        <f t="shared" si="10"/>
        <v>205056261</v>
      </c>
      <c r="AB57" s="6">
        <f t="shared" si="10"/>
        <v>205273150</v>
      </c>
      <c r="AC57" s="6">
        <f t="shared" si="10"/>
        <v>205208463</v>
      </c>
      <c r="AD57" s="6">
        <f t="shared" si="10"/>
        <v>205265592</v>
      </c>
      <c r="AE57" s="6">
        <f t="shared" si="10"/>
        <v>205612844</v>
      </c>
      <c r="AF57" s="6">
        <f t="shared" si="10"/>
        <v>206257282</v>
      </c>
      <c r="AG57" s="6">
        <f t="shared" si="10"/>
        <v>206564495</v>
      </c>
      <c r="AH57" s="6">
        <f t="shared" si="10"/>
        <v>207339876</v>
      </c>
      <c r="AI57" s="6">
        <f t="shared" si="10"/>
        <v>207462416</v>
      </c>
      <c r="AJ57" s="6">
        <f t="shared" si="10"/>
        <v>206806862</v>
      </c>
      <c r="AK57" s="6">
        <f t="shared" si="10"/>
        <v>207128717</v>
      </c>
      <c r="AL57" s="6">
        <f t="shared" si="10"/>
        <v>206717527</v>
      </c>
      <c r="AM57" s="6">
        <f t="shared" si="10"/>
        <v>207469703</v>
      </c>
      <c r="AN57" s="6">
        <f t="shared" si="10"/>
        <v>208580724</v>
      </c>
      <c r="AO57" s="6">
        <f t="shared" si="10"/>
        <v>208826387</v>
      </c>
      <c r="AP57" s="6">
        <f t="shared" si="10"/>
        <v>209863170</v>
      </c>
      <c r="AQ57" s="6">
        <f t="shared" si="10"/>
        <v>210571042</v>
      </c>
      <c r="AR57" s="6">
        <f t="shared" si="10"/>
        <v>210643989</v>
      </c>
      <c r="AS57" s="6">
        <f t="shared" si="10"/>
        <v>211159596</v>
      </c>
      <c r="AT57" s="6">
        <f t="shared" si="10"/>
        <v>211583987</v>
      </c>
      <c r="AU57" s="6">
        <f t="shared" si="10"/>
        <v>211812066</v>
      </c>
      <c r="AV57" s="6">
        <f t="shared" si="10"/>
        <v>212493460</v>
      </c>
      <c r="AW57" s="6">
        <f t="shared" si="10"/>
        <v>213709762</v>
      </c>
      <c r="AX57" s="6">
        <f t="shared" si="10"/>
        <v>214550156</v>
      </c>
      <c r="AY57" s="6">
        <f t="shared" si="10"/>
        <v>214758665</v>
      </c>
      <c r="AZ57" s="6">
        <f t="shared" si="10"/>
        <v>216125550</v>
      </c>
      <c r="BA57" s="6">
        <f t="shared" si="10"/>
        <v>215118857</v>
      </c>
      <c r="BB57" s="6">
        <f t="shared" si="10"/>
        <v>215310625</v>
      </c>
      <c r="BC57" s="6">
        <f t="shared" si="10"/>
        <v>217383021</v>
      </c>
    </row>
    <row r="58" spans="1:55" x14ac:dyDescent="0.2">
      <c r="B58" s="6" t="s">
        <v>456</v>
      </c>
      <c r="D58" s="6" t="s">
        <v>456</v>
      </c>
      <c r="E58" s="16" t="s">
        <v>132</v>
      </c>
      <c r="F58" s="6" t="s">
        <v>133</v>
      </c>
      <c r="G58" s="6">
        <f>G50+G13+G33</f>
        <v>54653000</v>
      </c>
      <c r="H58" s="6">
        <f t="shared" ref="H58:BC58" si="11">H50+H13+H33</f>
        <v>55026650</v>
      </c>
      <c r="I58" s="6">
        <f t="shared" si="11"/>
        <v>55060280</v>
      </c>
      <c r="J58" s="6">
        <f t="shared" si="11"/>
        <v>55074740</v>
      </c>
      <c r="K58" s="6">
        <f t="shared" si="11"/>
        <v>55131450</v>
      </c>
      <c r="L58" s="6">
        <f t="shared" si="11"/>
        <v>55187900</v>
      </c>
      <c r="M58" s="6">
        <f t="shared" si="11"/>
        <v>55256400</v>
      </c>
      <c r="N58" s="6">
        <f t="shared" si="11"/>
        <v>55346720</v>
      </c>
      <c r="O58" s="6">
        <f t="shared" si="11"/>
        <v>55428170</v>
      </c>
      <c r="P58" s="6">
        <f t="shared" si="11"/>
        <v>55511900</v>
      </c>
      <c r="Q58" s="6">
        <f t="shared" si="11"/>
        <v>55595380</v>
      </c>
      <c r="R58" s="6">
        <f t="shared" si="11"/>
        <v>55278195</v>
      </c>
      <c r="S58" s="6">
        <f t="shared" si="11"/>
        <v>54151335</v>
      </c>
      <c r="T58" s="6">
        <f t="shared" si="11"/>
        <v>54005194</v>
      </c>
      <c r="U58" s="6">
        <f t="shared" si="11"/>
        <v>53136035</v>
      </c>
      <c r="V58" s="6">
        <f t="shared" si="11"/>
        <v>52758888</v>
      </c>
      <c r="W58" s="6">
        <f t="shared" si="11"/>
        <v>52520241</v>
      </c>
      <c r="X58" s="6">
        <f t="shared" si="11"/>
        <v>52646765</v>
      </c>
      <c r="Y58" s="6">
        <f t="shared" si="11"/>
        <v>52788528</v>
      </c>
      <c r="Z58" s="6">
        <f t="shared" si="11"/>
        <v>53348667</v>
      </c>
      <c r="AA58" s="6">
        <f t="shared" si="11"/>
        <v>52896882</v>
      </c>
      <c r="AB58" s="6">
        <f t="shared" si="11"/>
        <v>52876971</v>
      </c>
      <c r="AC58" s="6">
        <f t="shared" si="11"/>
        <v>53181802</v>
      </c>
      <c r="AD58" s="6">
        <f t="shared" si="11"/>
        <v>52720003</v>
      </c>
      <c r="AE58" s="6">
        <f t="shared" si="11"/>
        <v>52889268</v>
      </c>
      <c r="AF58" s="6">
        <f t="shared" si="11"/>
        <v>52926712</v>
      </c>
      <c r="AG58" s="6">
        <f t="shared" si="11"/>
        <v>52732325</v>
      </c>
      <c r="AH58" s="6">
        <f t="shared" si="11"/>
        <v>52922689</v>
      </c>
      <c r="AI58" s="6">
        <f t="shared" si="11"/>
        <v>52664092</v>
      </c>
      <c r="AJ58" s="6">
        <f t="shared" si="11"/>
        <v>52744135</v>
      </c>
      <c r="AK58" s="6">
        <f t="shared" si="11"/>
        <v>52272218</v>
      </c>
      <c r="AL58" s="6">
        <f t="shared" si="11"/>
        <v>52198970</v>
      </c>
      <c r="AM58" s="6">
        <f t="shared" si="11"/>
        <v>35490207</v>
      </c>
      <c r="AN58" s="6">
        <f t="shared" si="11"/>
        <v>35767449</v>
      </c>
      <c r="AO58" s="6">
        <f t="shared" si="11"/>
        <v>37013269</v>
      </c>
      <c r="AP58" s="6">
        <f t="shared" si="11"/>
        <v>38364126</v>
      </c>
      <c r="AQ58" s="6">
        <f t="shared" si="11"/>
        <v>38031224</v>
      </c>
      <c r="AR58" s="6">
        <f t="shared" si="11"/>
        <v>37134809</v>
      </c>
      <c r="AS58" s="6">
        <f t="shared" si="11"/>
        <v>38354795</v>
      </c>
      <c r="AT58" s="6">
        <f t="shared" si="11"/>
        <v>38068419</v>
      </c>
      <c r="AU58" s="6">
        <f t="shared" si="11"/>
        <v>39450710</v>
      </c>
      <c r="AV58" s="6">
        <f t="shared" si="11"/>
        <v>37700612</v>
      </c>
      <c r="AW58" s="6">
        <f t="shared" si="11"/>
        <v>39763508</v>
      </c>
      <c r="AX58" s="6">
        <f t="shared" si="11"/>
        <v>40867213</v>
      </c>
      <c r="AY58" s="6">
        <f t="shared" si="11"/>
        <v>41728475</v>
      </c>
      <c r="AZ58" s="6">
        <f t="shared" si="11"/>
        <v>39945922</v>
      </c>
      <c r="BA58" s="6">
        <f t="shared" si="11"/>
        <v>40648518</v>
      </c>
      <c r="BB58" s="6">
        <f t="shared" si="11"/>
        <v>41240789</v>
      </c>
      <c r="BC58" s="6">
        <f t="shared" si="11"/>
        <v>41709142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58"/>
  <sheetViews>
    <sheetView workbookViewId="0">
      <selection activeCell="F3" sqref="F3"/>
    </sheetView>
  </sheetViews>
  <sheetFormatPr defaultColWidth="9.140625" defaultRowHeight="12.75" x14ac:dyDescent="0.2"/>
  <cols>
    <col min="1" max="1" width="9.5703125" bestFit="1" customWidth="1"/>
    <col min="2" max="2" width="32.42578125" bestFit="1" customWidth="1"/>
    <col min="3" max="3" width="11.140625" bestFit="1" customWidth="1"/>
    <col min="4" max="4" width="26.5703125" bestFit="1" customWidth="1"/>
    <col min="5" max="5" width="7.5703125" bestFit="1" customWidth="1"/>
    <col min="6" max="6" width="14.140625" bestFit="1" customWidth="1"/>
    <col min="7" max="15" width="12" bestFit="1" customWidth="1"/>
    <col min="16" max="48" width="12.42578125" bestFit="1" customWidth="1"/>
  </cols>
  <sheetData>
    <row r="1" spans="1:55" s="4" customFormat="1" x14ac:dyDescent="0.2">
      <c r="A1" s="5" t="str">
        <f>'q-ValProd_tot'!A1</f>
        <v>agg_SSA</v>
      </c>
      <c r="B1" s="5" t="str">
        <f>'q-ValProd_tot'!B1</f>
        <v>Name_TabLAC</v>
      </c>
      <c r="C1" s="5" t="str">
        <f>'q-ValProd_tot'!C1</f>
        <v>code_dream</v>
      </c>
      <c r="D1" s="5" t="str">
        <f>'q-ValProd_tot'!D1</f>
        <v>name_dream</v>
      </c>
      <c r="E1" s="5" t="str">
        <f>'q-ValProd_tot'!E1</f>
        <v>element</v>
      </c>
      <c r="F1" s="5" t="str">
        <f>'q-ValProd_tot'!F1</f>
        <v>element_txt</v>
      </c>
      <c r="G1" s="5">
        <f>'q-ValProd_tot'!G1</f>
        <v>1961</v>
      </c>
      <c r="H1" s="5">
        <f>'q-ValProd_tot'!H1</f>
        <v>1962</v>
      </c>
      <c r="I1" s="5">
        <f>'q-ValProd_tot'!I1</f>
        <v>1963</v>
      </c>
      <c r="J1" s="5">
        <f>'q-ValProd_tot'!J1</f>
        <v>1964</v>
      </c>
      <c r="K1" s="5">
        <f>'q-ValProd_tot'!K1</f>
        <v>1965</v>
      </c>
      <c r="L1" s="5">
        <f>'q-ValProd_tot'!L1</f>
        <v>1966</v>
      </c>
      <c r="M1" s="5">
        <f>'q-ValProd_tot'!M1</f>
        <v>1967</v>
      </c>
      <c r="N1" s="5">
        <f>'q-ValProd_tot'!N1</f>
        <v>1968</v>
      </c>
      <c r="O1" s="5">
        <f>'q-ValProd_tot'!O1</f>
        <v>1969</v>
      </c>
      <c r="P1" s="5">
        <f>'q-ValProd_tot'!P1</f>
        <v>1970</v>
      </c>
      <c r="Q1" s="5">
        <f>'q-ValProd_tot'!Q1</f>
        <v>1971</v>
      </c>
      <c r="R1" s="5">
        <f>'q-ValProd_tot'!R1</f>
        <v>1972</v>
      </c>
      <c r="S1" s="5">
        <f>'q-ValProd_tot'!S1</f>
        <v>1973</v>
      </c>
      <c r="T1" s="5">
        <f>'q-ValProd_tot'!T1</f>
        <v>1974</v>
      </c>
      <c r="U1" s="5">
        <f>'q-ValProd_tot'!U1</f>
        <v>1975</v>
      </c>
      <c r="V1" s="5">
        <f>'q-ValProd_tot'!V1</f>
        <v>1976</v>
      </c>
      <c r="W1" s="5">
        <f>'q-ValProd_tot'!W1</f>
        <v>1977</v>
      </c>
      <c r="X1" s="5">
        <f>'q-ValProd_tot'!X1</f>
        <v>1978</v>
      </c>
      <c r="Y1" s="5">
        <f>'q-ValProd_tot'!Y1</f>
        <v>1979</v>
      </c>
      <c r="Z1" s="5">
        <f>'q-ValProd_tot'!Z1</f>
        <v>1980</v>
      </c>
      <c r="AA1" s="5">
        <f>'q-ValProd_tot'!AA1</f>
        <v>1981</v>
      </c>
      <c r="AB1" s="5">
        <f>'q-ValProd_tot'!AB1</f>
        <v>1982</v>
      </c>
      <c r="AC1" s="5">
        <f>'q-ValProd_tot'!AC1</f>
        <v>1983</v>
      </c>
      <c r="AD1" s="5">
        <f>'q-ValProd_tot'!AD1</f>
        <v>1984</v>
      </c>
      <c r="AE1" s="5">
        <f>'q-ValProd_tot'!AE1</f>
        <v>1985</v>
      </c>
      <c r="AF1" s="5">
        <f>'q-ValProd_tot'!AF1</f>
        <v>1986</v>
      </c>
      <c r="AG1" s="5">
        <f>'q-ValProd_tot'!AG1</f>
        <v>1987</v>
      </c>
      <c r="AH1" s="5">
        <f>'q-ValProd_tot'!AH1</f>
        <v>1988</v>
      </c>
      <c r="AI1" s="5">
        <f>'q-ValProd_tot'!AI1</f>
        <v>1989</v>
      </c>
      <c r="AJ1" s="5">
        <f>'q-ValProd_tot'!AJ1</f>
        <v>1990</v>
      </c>
      <c r="AK1" s="5">
        <f>'q-ValProd_tot'!AK1</f>
        <v>1991</v>
      </c>
      <c r="AL1" s="5">
        <f>'q-ValProd_tot'!AL1</f>
        <v>1992</v>
      </c>
      <c r="AM1" s="5">
        <f>'q-ValProd_tot'!AM1</f>
        <v>1993</v>
      </c>
      <c r="AN1" s="5">
        <f>'q-ValProd_tot'!AN1</f>
        <v>1994</v>
      </c>
      <c r="AO1" s="5">
        <f>'q-ValProd_tot'!AO1</f>
        <v>1995</v>
      </c>
      <c r="AP1" s="5">
        <f>'q-ValProd_tot'!AP1</f>
        <v>1996</v>
      </c>
      <c r="AQ1" s="5">
        <f>'q-ValProd_tot'!AQ1</f>
        <v>1997</v>
      </c>
      <c r="AR1" s="5">
        <f>'q-ValProd_tot'!AR1</f>
        <v>1998</v>
      </c>
      <c r="AS1" s="5">
        <f>'q-ValProd_tot'!AS1</f>
        <v>1999</v>
      </c>
      <c r="AT1" s="5">
        <f>'q-ValProd_tot'!AT1</f>
        <v>2000</v>
      </c>
      <c r="AU1" s="5">
        <f>'q-ValProd_tot'!AU1</f>
        <v>2001</v>
      </c>
      <c r="AV1" s="5">
        <f>'q-ValProd_tot'!AV1</f>
        <v>2002</v>
      </c>
      <c r="AW1" s="5">
        <f>'q-ValProd_tot'!AW1</f>
        <v>2003</v>
      </c>
      <c r="AX1" s="5">
        <f>'q-ValProd_tot'!AX1</f>
        <v>2004</v>
      </c>
      <c r="AY1" s="5">
        <f>'q-ValProd_tot'!AY1</f>
        <v>2005</v>
      </c>
      <c r="AZ1" s="5">
        <f>'q-ValProd_tot'!AZ1</f>
        <v>2006</v>
      </c>
      <c r="BA1" s="5">
        <f>'q-ValProd_tot'!BA1</f>
        <v>2007</v>
      </c>
      <c r="BB1" s="5">
        <f>'q-ValProd_tot'!BB1</f>
        <v>2008</v>
      </c>
      <c r="BC1" s="5">
        <f>'q-ValProd_tot'!BC1</f>
        <v>2009</v>
      </c>
    </row>
    <row r="2" spans="1:55" s="6" customFormat="1" x14ac:dyDescent="0.2">
      <c r="A2">
        <f>VLOOKUP(C2,SelectCntr!$A$2:$C$52,3,0)</f>
        <v>3</v>
      </c>
      <c r="B2" s="6" t="str">
        <f>'q-ValProd_tot'!B2</f>
        <v>Angola</v>
      </c>
      <c r="C2" s="6">
        <f>'q-ValProd_tot'!C2</f>
        <v>7</v>
      </c>
      <c r="D2" s="6" t="str">
        <f>'q-ValProd_tot'!D2</f>
        <v>Angola</v>
      </c>
      <c r="E2" s="6">
        <f>'q-ValProd_tot'!E2</f>
        <v>152</v>
      </c>
      <c r="F2" s="6" t="str">
        <f>'q-ValProd_tot'!F2</f>
        <v>Gross Production Value (constant 2004-2006 1000 I$)</v>
      </c>
      <c r="G2" s="6">
        <f>'q-ValProd_tot'!G2</f>
        <v>856039</v>
      </c>
      <c r="H2" s="6">
        <f>'q-ValProd_tot'!H2</f>
        <v>905692</v>
      </c>
      <c r="I2" s="6">
        <f>'q-ValProd_tot'!I2</f>
        <v>890521</v>
      </c>
      <c r="J2" s="6">
        <f>'q-ValProd_tot'!J2</f>
        <v>955215</v>
      </c>
      <c r="K2" s="6">
        <f>'q-ValProd_tot'!K2</f>
        <v>988269</v>
      </c>
      <c r="L2" s="6">
        <f>'q-ValProd_tot'!L2</f>
        <v>1024962</v>
      </c>
      <c r="M2" s="6">
        <f>'q-ValProd_tot'!M2</f>
        <v>1050376</v>
      </c>
      <c r="N2" s="6">
        <f>'q-ValProd_tot'!N2</f>
        <v>1028896</v>
      </c>
      <c r="O2" s="6">
        <f>'q-ValProd_tot'!O2</f>
        <v>1098828</v>
      </c>
      <c r="P2" s="6">
        <f>'q-ValProd_tot'!P2</f>
        <v>1130933</v>
      </c>
      <c r="Q2" s="6">
        <f>'q-ValProd_tot'!Q2</f>
        <v>1156369</v>
      </c>
      <c r="R2" s="6">
        <f>'q-ValProd_tot'!R2</f>
        <v>1114841</v>
      </c>
      <c r="S2" s="6">
        <f>'q-ValProd_tot'!S2</f>
        <v>1144510</v>
      </c>
      <c r="T2" s="6">
        <f>'q-ValProd_tot'!T2</f>
        <v>1158079</v>
      </c>
      <c r="U2" s="6">
        <f>'q-ValProd_tot'!U2</f>
        <v>1040272</v>
      </c>
      <c r="V2" s="6">
        <f>'q-ValProd_tot'!V2</f>
        <v>891527</v>
      </c>
      <c r="W2" s="6">
        <f>'q-ValProd_tot'!W2</f>
        <v>860471</v>
      </c>
      <c r="X2" s="6">
        <f>'q-ValProd_tot'!X2</f>
        <v>840806</v>
      </c>
      <c r="Y2" s="6">
        <f>'q-ValProd_tot'!Y2</f>
        <v>796920</v>
      </c>
      <c r="Z2" s="6">
        <f>'q-ValProd_tot'!Z2</f>
        <v>804904</v>
      </c>
      <c r="AA2" s="6">
        <f>'q-ValProd_tot'!AA2</f>
        <v>765562</v>
      </c>
      <c r="AB2" s="6">
        <f>'q-ValProd_tot'!AB2</f>
        <v>778340</v>
      </c>
      <c r="AC2" s="6">
        <f>'q-ValProd_tot'!AC2</f>
        <v>785107</v>
      </c>
      <c r="AD2" s="6">
        <f>'q-ValProd_tot'!AD2</f>
        <v>794281</v>
      </c>
      <c r="AE2" s="6">
        <f>'q-ValProd_tot'!AE2</f>
        <v>802981</v>
      </c>
      <c r="AF2" s="6">
        <f>'q-ValProd_tot'!AF2</f>
        <v>833907</v>
      </c>
      <c r="AG2" s="6">
        <f>'q-ValProd_tot'!AG2</f>
        <v>839895</v>
      </c>
      <c r="AH2" s="6">
        <f>'q-ValProd_tot'!AH2</f>
        <v>842240</v>
      </c>
      <c r="AI2" s="6">
        <f>'q-ValProd_tot'!AI2</f>
        <v>838904</v>
      </c>
      <c r="AJ2" s="6">
        <f>'q-ValProd_tot'!AJ2</f>
        <v>833343</v>
      </c>
      <c r="AK2" s="6">
        <f>'q-ValProd_tot'!AK2</f>
        <v>872141</v>
      </c>
      <c r="AL2" s="6">
        <f>'q-ValProd_tot'!AL2</f>
        <v>916619</v>
      </c>
      <c r="AM2" s="6">
        <f>'q-ValProd_tot'!AM2</f>
        <v>916805</v>
      </c>
      <c r="AN2" s="6">
        <f>'q-ValProd_tot'!AN2</f>
        <v>1034504</v>
      </c>
      <c r="AO2" s="6">
        <f>'q-ValProd_tot'!AO2</f>
        <v>1031538</v>
      </c>
      <c r="AP2" s="6">
        <f>'q-ValProd_tot'!AP2</f>
        <v>1070179</v>
      </c>
      <c r="AQ2" s="6">
        <f>'q-ValProd_tot'!AQ2</f>
        <v>1076824</v>
      </c>
      <c r="AR2" s="6">
        <f>'q-ValProd_tot'!AR2</f>
        <v>1233338</v>
      </c>
      <c r="AS2" s="6">
        <f>'q-ValProd_tot'!AS2</f>
        <v>1181261</v>
      </c>
      <c r="AT2" s="6">
        <f>'q-ValProd_tot'!AT2</f>
        <v>1336994</v>
      </c>
      <c r="AU2" s="6">
        <f>'q-ValProd_tot'!AU2</f>
        <v>1506312</v>
      </c>
      <c r="AV2" s="6">
        <f>'q-ValProd_tot'!AV2</f>
        <v>1667137</v>
      </c>
      <c r="AW2" s="6">
        <f>'q-ValProd_tot'!AW2</f>
        <v>1740472</v>
      </c>
      <c r="AX2" s="6">
        <f>'q-ValProd_tot'!AX2</f>
        <v>1699382</v>
      </c>
      <c r="AY2" s="6">
        <f>'q-ValProd_tot'!AY2</f>
        <v>2015977</v>
      </c>
      <c r="AZ2" s="6">
        <f>'q-ValProd_tot'!AZ2</f>
        <v>2003368</v>
      </c>
      <c r="BA2" s="6">
        <f>'q-ValProd_tot'!BA2</f>
        <v>2182301</v>
      </c>
      <c r="BB2" s="6">
        <f>'q-ValProd_tot'!BB2</f>
        <v>2234097</v>
      </c>
      <c r="BC2" s="6">
        <f>'q-ValProd_tot'!BC2</f>
        <v>2722468</v>
      </c>
    </row>
    <row r="3" spans="1:55" s="6" customFormat="1" x14ac:dyDescent="0.2">
      <c r="A3">
        <f>VLOOKUP(C3,SelectCntr!$A$2:$C$52,3,0)</f>
        <v>3</v>
      </c>
      <c r="B3" s="6" t="str">
        <f>'q-ValProd_tot'!B3</f>
        <v>Botswana</v>
      </c>
      <c r="C3" s="6">
        <f>'q-ValProd_tot'!C3</f>
        <v>20</v>
      </c>
      <c r="D3" s="6" t="str">
        <f>'q-ValProd_tot'!D3</f>
        <v>Botswana</v>
      </c>
      <c r="E3" s="6">
        <f>'q-ValProd_tot'!E3</f>
        <v>152</v>
      </c>
      <c r="F3" s="6" t="str">
        <f>'q-ValProd_tot'!F3</f>
        <v>Gross Production Value (constant 2004-2006 1000 I$)</v>
      </c>
      <c r="G3" s="6">
        <f>'q-ValProd_tot'!G3</f>
        <v>131619</v>
      </c>
      <c r="H3" s="6">
        <f>'q-ValProd_tot'!H3</f>
        <v>132544</v>
      </c>
      <c r="I3" s="6">
        <f>'q-ValProd_tot'!I3</f>
        <v>145566</v>
      </c>
      <c r="J3" s="6">
        <f>'q-ValProd_tot'!J3</f>
        <v>161886</v>
      </c>
      <c r="K3" s="6">
        <f>'q-ValProd_tot'!K3</f>
        <v>159855</v>
      </c>
      <c r="L3" s="6">
        <f>'q-ValProd_tot'!L3</f>
        <v>164640</v>
      </c>
      <c r="M3" s="6">
        <f>'q-ValProd_tot'!M3</f>
        <v>170430</v>
      </c>
      <c r="N3" s="6">
        <f>'q-ValProd_tot'!N3</f>
        <v>164810</v>
      </c>
      <c r="O3" s="6">
        <f>'q-ValProd_tot'!O3</f>
        <v>168164</v>
      </c>
      <c r="P3" s="6">
        <f>'q-ValProd_tot'!P3</f>
        <v>181946</v>
      </c>
      <c r="Q3" s="6">
        <f>'q-ValProd_tot'!Q3</f>
        <v>198357</v>
      </c>
      <c r="R3" s="6">
        <f>'q-ValProd_tot'!R3</f>
        <v>196665</v>
      </c>
      <c r="S3" s="6">
        <f>'q-ValProd_tot'!S3</f>
        <v>186890</v>
      </c>
      <c r="T3" s="6">
        <f>'q-ValProd_tot'!T3</f>
        <v>193042</v>
      </c>
      <c r="U3" s="6">
        <f>'q-ValProd_tot'!U3</f>
        <v>187174</v>
      </c>
      <c r="V3" s="6">
        <f>'q-ValProd_tot'!V3</f>
        <v>209010</v>
      </c>
      <c r="W3" s="6">
        <f>'q-ValProd_tot'!W3</f>
        <v>199654</v>
      </c>
      <c r="X3" s="6">
        <f>'q-ValProd_tot'!X3</f>
        <v>165134</v>
      </c>
      <c r="Y3" s="6">
        <f>'q-ValProd_tot'!Y3</f>
        <v>207827</v>
      </c>
      <c r="Z3" s="6">
        <f>'q-ValProd_tot'!Z3</f>
        <v>163044</v>
      </c>
      <c r="AA3" s="6">
        <f>'q-ValProd_tot'!AA3</f>
        <v>202329</v>
      </c>
      <c r="AB3" s="6">
        <f>'q-ValProd_tot'!AB3</f>
        <v>211108</v>
      </c>
      <c r="AC3" s="6">
        <f>'q-ValProd_tot'!AC3</f>
        <v>196902</v>
      </c>
      <c r="AD3" s="6">
        <f>'q-ValProd_tot'!AD3</f>
        <v>216371</v>
      </c>
      <c r="AE3" s="6">
        <f>'q-ValProd_tot'!AE3</f>
        <v>210427</v>
      </c>
      <c r="AF3" s="6">
        <f>'q-ValProd_tot'!AF3</f>
        <v>207234</v>
      </c>
      <c r="AG3" s="6">
        <f>'q-ValProd_tot'!AG3</f>
        <v>186201</v>
      </c>
      <c r="AH3" s="6">
        <f>'q-ValProd_tot'!AH3</f>
        <v>199242</v>
      </c>
      <c r="AI3" s="6">
        <f>'q-ValProd_tot'!AI3</f>
        <v>205875</v>
      </c>
      <c r="AJ3" s="6">
        <f>'q-ValProd_tot'!AJ3</f>
        <v>220531</v>
      </c>
      <c r="AK3" s="6">
        <f>'q-ValProd_tot'!AK3</f>
        <v>235605</v>
      </c>
      <c r="AL3" s="6">
        <f>'q-ValProd_tot'!AL3</f>
        <v>228259</v>
      </c>
      <c r="AM3" s="6">
        <f>'q-ValProd_tot'!AM3</f>
        <v>227597</v>
      </c>
      <c r="AN3" s="6">
        <f>'q-ValProd_tot'!AN3</f>
        <v>211838</v>
      </c>
      <c r="AO3" s="6">
        <f>'q-ValProd_tot'!AO3</f>
        <v>249622</v>
      </c>
      <c r="AP3" s="6">
        <f>'q-ValProd_tot'!AP3</f>
        <v>233382</v>
      </c>
      <c r="AQ3" s="6">
        <f>'q-ValProd_tot'!AQ3</f>
        <v>217391</v>
      </c>
      <c r="AR3" s="6">
        <f>'q-ValProd_tot'!AR3</f>
        <v>206320</v>
      </c>
      <c r="AS3" s="6">
        <f>'q-ValProd_tot'!AS3</f>
        <v>184812</v>
      </c>
      <c r="AT3" s="6">
        <f>'q-ValProd_tot'!AT3</f>
        <v>202848</v>
      </c>
      <c r="AU3" s="6">
        <f>'q-ValProd_tot'!AU3</f>
        <v>220545</v>
      </c>
      <c r="AV3" s="6">
        <f>'q-ValProd_tot'!AV3</f>
        <v>206517</v>
      </c>
      <c r="AW3" s="6">
        <f>'q-ValProd_tot'!AW3</f>
        <v>211189</v>
      </c>
      <c r="AX3" s="6">
        <f>'q-ValProd_tot'!AX3</f>
        <v>228556</v>
      </c>
      <c r="AY3" s="6">
        <f>'q-ValProd_tot'!AY3</f>
        <v>233771</v>
      </c>
      <c r="AZ3" s="6">
        <f>'q-ValProd_tot'!AZ3</f>
        <v>231758</v>
      </c>
      <c r="BA3" s="6">
        <f>'q-ValProd_tot'!BA3</f>
        <v>239600</v>
      </c>
      <c r="BB3" s="6">
        <f>'q-ValProd_tot'!BB3</f>
        <v>267981</v>
      </c>
      <c r="BC3" s="6">
        <f>'q-ValProd_tot'!BC3</f>
        <v>268191</v>
      </c>
    </row>
    <row r="4" spans="1:55" s="6" customFormat="1" x14ac:dyDescent="0.2">
      <c r="A4">
        <f>VLOOKUP(C4,SelectCntr!$A$2:$C$52,3,0)</f>
        <v>2</v>
      </c>
      <c r="B4" s="6" t="str">
        <f>'q-ValProd_tot'!B4</f>
        <v>Burundi</v>
      </c>
      <c r="C4" s="6">
        <f>'q-ValProd_tot'!C4</f>
        <v>29</v>
      </c>
      <c r="D4" s="6" t="str">
        <f>'q-ValProd_tot'!D4</f>
        <v>Burundi</v>
      </c>
      <c r="E4" s="6">
        <f>'q-ValProd_tot'!E4</f>
        <v>152</v>
      </c>
      <c r="F4" s="6" t="str">
        <f>'q-ValProd_tot'!F4</f>
        <v>Gross Production Value (constant 2004-2006 1000 I$)</v>
      </c>
      <c r="G4" s="6">
        <f>'q-ValProd_tot'!G4</f>
        <v>633200</v>
      </c>
      <c r="H4" s="6">
        <f>'q-ValProd_tot'!H4</f>
        <v>632650</v>
      </c>
      <c r="I4" s="6">
        <f>'q-ValProd_tot'!I4</f>
        <v>633716</v>
      </c>
      <c r="J4" s="6">
        <f>'q-ValProd_tot'!J4</f>
        <v>697069</v>
      </c>
      <c r="K4" s="6">
        <f>'q-ValProd_tot'!K4</f>
        <v>695856</v>
      </c>
      <c r="L4" s="6">
        <f>'q-ValProd_tot'!L4</f>
        <v>700653</v>
      </c>
      <c r="M4" s="6">
        <f>'q-ValProd_tot'!M4</f>
        <v>732703</v>
      </c>
      <c r="N4" s="6">
        <f>'q-ValProd_tot'!N4</f>
        <v>750267</v>
      </c>
      <c r="O4" s="6">
        <f>'q-ValProd_tot'!O4</f>
        <v>746026</v>
      </c>
      <c r="P4" s="6">
        <f>'q-ValProd_tot'!P4</f>
        <v>762008</v>
      </c>
      <c r="Q4" s="6">
        <f>'q-ValProd_tot'!Q4</f>
        <v>783407</v>
      </c>
      <c r="R4" s="6">
        <f>'q-ValProd_tot'!R4</f>
        <v>713769</v>
      </c>
      <c r="S4" s="6">
        <f>'q-ValProd_tot'!S4</f>
        <v>799875</v>
      </c>
      <c r="T4" s="6">
        <f>'q-ValProd_tot'!T4</f>
        <v>754640</v>
      </c>
      <c r="U4" s="6">
        <f>'q-ValProd_tot'!U4</f>
        <v>810970</v>
      </c>
      <c r="V4" s="6">
        <f>'q-ValProd_tot'!V4</f>
        <v>832239</v>
      </c>
      <c r="W4" s="6">
        <f>'q-ValProd_tot'!W4</f>
        <v>847128</v>
      </c>
      <c r="X4" s="6">
        <f>'q-ValProd_tot'!X4</f>
        <v>796365</v>
      </c>
      <c r="Y4" s="6">
        <f>'q-ValProd_tot'!Y4</f>
        <v>808510</v>
      </c>
      <c r="Z4" s="6">
        <f>'q-ValProd_tot'!Z4</f>
        <v>788147</v>
      </c>
      <c r="AA4" s="6">
        <f>'q-ValProd_tot'!AA4</f>
        <v>861884</v>
      </c>
      <c r="AB4" s="6">
        <f>'q-ValProd_tot'!AB4</f>
        <v>823838</v>
      </c>
      <c r="AC4" s="6">
        <f>'q-ValProd_tot'!AC4</f>
        <v>825321</v>
      </c>
      <c r="AD4" s="6">
        <f>'q-ValProd_tot'!AD4</f>
        <v>816617</v>
      </c>
      <c r="AE4" s="6">
        <f>'q-ValProd_tot'!AE4</f>
        <v>926499</v>
      </c>
      <c r="AF4" s="6">
        <f>'q-ValProd_tot'!AF4</f>
        <v>972457</v>
      </c>
      <c r="AG4" s="6">
        <f>'q-ValProd_tot'!AG4</f>
        <v>1003886</v>
      </c>
      <c r="AH4" s="6">
        <f>'q-ValProd_tot'!AH4</f>
        <v>1027079</v>
      </c>
      <c r="AI4" s="6">
        <f>'q-ValProd_tot'!AI4</f>
        <v>968307</v>
      </c>
      <c r="AJ4" s="6">
        <f>'q-ValProd_tot'!AJ4</f>
        <v>1050286</v>
      </c>
      <c r="AK4" s="6">
        <f>'q-ValProd_tot'!AK4</f>
        <v>1078884</v>
      </c>
      <c r="AL4" s="6">
        <f>'q-ValProd_tot'!AL4</f>
        <v>1109827</v>
      </c>
      <c r="AM4" s="6">
        <f>'q-ValProd_tot'!AM4</f>
        <v>1075495</v>
      </c>
      <c r="AN4" s="6">
        <f>'q-ValProd_tot'!AN4</f>
        <v>946555</v>
      </c>
      <c r="AO4" s="6">
        <f>'q-ValProd_tot'!AO4</f>
        <v>973159</v>
      </c>
      <c r="AP4" s="6">
        <f>'q-ValProd_tot'!AP4</f>
        <v>986624</v>
      </c>
      <c r="AQ4" s="6">
        <f>'q-ValProd_tot'!AQ4</f>
        <v>982317</v>
      </c>
      <c r="AR4" s="6">
        <f>'q-ValProd_tot'!AR4</f>
        <v>922767</v>
      </c>
      <c r="AS4" s="6">
        <f>'q-ValProd_tot'!AS4</f>
        <v>951457</v>
      </c>
      <c r="AT4" s="6">
        <f>'q-ValProd_tot'!AT4</f>
        <v>910814</v>
      </c>
      <c r="AU4" s="6">
        <f>'q-ValProd_tot'!AU4</f>
        <v>982998</v>
      </c>
      <c r="AV4" s="6">
        <f>'q-ValProd_tot'!AV4</f>
        <v>1025961</v>
      </c>
      <c r="AW4" s="6">
        <f>'q-ValProd_tot'!AW4</f>
        <v>1022982</v>
      </c>
      <c r="AX4" s="6">
        <f>'q-ValProd_tot'!AX4</f>
        <v>1041570</v>
      </c>
      <c r="AY4" s="6">
        <f>'q-ValProd_tot'!AY4</f>
        <v>1052010</v>
      </c>
      <c r="AZ4" s="6">
        <f>'q-ValProd_tot'!AZ4</f>
        <v>1076774</v>
      </c>
      <c r="BA4" s="6">
        <f>'q-ValProd_tot'!BA4</f>
        <v>1070959</v>
      </c>
      <c r="BB4" s="6">
        <f>'q-ValProd_tot'!BB4</f>
        <v>1055460</v>
      </c>
      <c r="BC4" s="6">
        <f>'q-ValProd_tot'!BC4</f>
        <v>713305</v>
      </c>
    </row>
    <row r="5" spans="1:55" s="6" customFormat="1" x14ac:dyDescent="0.2">
      <c r="A5">
        <f>VLOOKUP(C5,SelectCntr!$A$2:$C$52,3,0)</f>
        <v>1</v>
      </c>
      <c r="B5" s="6" t="str">
        <f>'q-ValProd_tot'!B5</f>
        <v>Cameroon</v>
      </c>
      <c r="C5" s="6">
        <f>'q-ValProd_tot'!C5</f>
        <v>32</v>
      </c>
      <c r="D5" s="6" t="str">
        <f>'q-ValProd_tot'!D5</f>
        <v>Cameroon</v>
      </c>
      <c r="E5" s="6">
        <f>'q-ValProd_tot'!E5</f>
        <v>152</v>
      </c>
      <c r="F5" s="6" t="str">
        <f>'q-ValProd_tot'!F5</f>
        <v>Gross Production Value (constant 2004-2006 1000 I$)</v>
      </c>
      <c r="G5" s="6">
        <f>'q-ValProd_tot'!G5</f>
        <v>981513</v>
      </c>
      <c r="H5" s="6">
        <f>'q-ValProd_tot'!H5</f>
        <v>1045222</v>
      </c>
      <c r="I5" s="6">
        <f>'q-ValProd_tot'!I5</f>
        <v>1141741</v>
      </c>
      <c r="J5" s="6">
        <f>'q-ValProd_tot'!J5</f>
        <v>1160191</v>
      </c>
      <c r="K5" s="6">
        <f>'q-ValProd_tot'!K5</f>
        <v>1105185</v>
      </c>
      <c r="L5" s="6">
        <f>'q-ValProd_tot'!L5</f>
        <v>1149789</v>
      </c>
      <c r="M5" s="6">
        <f>'q-ValProd_tot'!M5</f>
        <v>1273343</v>
      </c>
      <c r="N5" s="6">
        <f>'q-ValProd_tot'!N5</f>
        <v>1335656</v>
      </c>
      <c r="O5" s="6">
        <f>'q-ValProd_tot'!O5</f>
        <v>1329875</v>
      </c>
      <c r="P5" s="6">
        <f>'q-ValProd_tot'!P5</f>
        <v>1454052</v>
      </c>
      <c r="Q5" s="6">
        <f>'q-ValProd_tot'!Q5</f>
        <v>1491997</v>
      </c>
      <c r="R5" s="6">
        <f>'q-ValProd_tot'!R5</f>
        <v>1561425</v>
      </c>
      <c r="S5" s="6">
        <f>'q-ValProd_tot'!S5</f>
        <v>1589277</v>
      </c>
      <c r="T5" s="6">
        <f>'q-ValProd_tot'!T5</f>
        <v>1719615</v>
      </c>
      <c r="U5" s="6">
        <f>'q-ValProd_tot'!U5</f>
        <v>1717997</v>
      </c>
      <c r="V5" s="6">
        <f>'q-ValProd_tot'!V5</f>
        <v>1648251</v>
      </c>
      <c r="W5" s="6">
        <f>'q-ValProd_tot'!W5</f>
        <v>1684164</v>
      </c>
      <c r="X5" s="6">
        <f>'q-ValProd_tot'!X5</f>
        <v>1673717</v>
      </c>
      <c r="Y5" s="6">
        <f>'q-ValProd_tot'!Y5</f>
        <v>1717179</v>
      </c>
      <c r="Z5" s="6">
        <f>'q-ValProd_tot'!Z5</f>
        <v>1757296</v>
      </c>
      <c r="AA5" s="6">
        <f>'q-ValProd_tot'!AA5</f>
        <v>1787785</v>
      </c>
      <c r="AB5" s="6">
        <f>'q-ValProd_tot'!AB5</f>
        <v>1851382</v>
      </c>
      <c r="AC5" s="6">
        <f>'q-ValProd_tot'!AC5</f>
        <v>1831766</v>
      </c>
      <c r="AD5" s="6">
        <f>'q-ValProd_tot'!AD5</f>
        <v>1886758</v>
      </c>
      <c r="AE5" s="6">
        <f>'q-ValProd_tot'!AE5</f>
        <v>1992528</v>
      </c>
      <c r="AF5" s="6">
        <f>'q-ValProd_tot'!AF5</f>
        <v>2146081</v>
      </c>
      <c r="AG5" s="6">
        <f>'q-ValProd_tot'!AG5</f>
        <v>1928648</v>
      </c>
      <c r="AH5" s="6">
        <f>'q-ValProd_tot'!AH5</f>
        <v>2052750</v>
      </c>
      <c r="AI5" s="6">
        <f>'q-ValProd_tot'!AI5</f>
        <v>2094185</v>
      </c>
      <c r="AJ5" s="6">
        <f>'q-ValProd_tot'!AJ5</f>
        <v>2181308</v>
      </c>
      <c r="AK5" s="6">
        <f>'q-ValProd_tot'!AK5</f>
        <v>2236829</v>
      </c>
      <c r="AL5" s="6">
        <f>'q-ValProd_tot'!AL5</f>
        <v>2238251</v>
      </c>
      <c r="AM5" s="6">
        <f>'q-ValProd_tot'!AM5</f>
        <v>2343349</v>
      </c>
      <c r="AN5" s="6">
        <f>'q-ValProd_tot'!AN5</f>
        <v>2467142</v>
      </c>
      <c r="AO5" s="6">
        <f>'q-ValProd_tot'!AO5</f>
        <v>2595363</v>
      </c>
      <c r="AP5" s="6">
        <f>'q-ValProd_tot'!AP5</f>
        <v>2719646</v>
      </c>
      <c r="AQ5" s="6">
        <f>'q-ValProd_tot'!AQ5</f>
        <v>2615217</v>
      </c>
      <c r="AR5" s="6">
        <f>'q-ValProd_tot'!AR5</f>
        <v>2781208</v>
      </c>
      <c r="AS5" s="6">
        <f>'q-ValProd_tot'!AS5</f>
        <v>2921909</v>
      </c>
      <c r="AT5" s="6">
        <f>'q-ValProd_tot'!AT5</f>
        <v>2976636</v>
      </c>
      <c r="AU5" s="6">
        <f>'q-ValProd_tot'!AU5</f>
        <v>3027829</v>
      </c>
      <c r="AV5" s="6">
        <f>'q-ValProd_tot'!AV5</f>
        <v>3076643</v>
      </c>
      <c r="AW5" s="6">
        <f>'q-ValProd_tot'!AW5</f>
        <v>3149873</v>
      </c>
      <c r="AX5" s="6">
        <f>'q-ValProd_tot'!AX5</f>
        <v>3270151</v>
      </c>
      <c r="AY5" s="6">
        <f>'q-ValProd_tot'!AY5</f>
        <v>3523950</v>
      </c>
      <c r="AZ5" s="6">
        <f>'q-ValProd_tot'!AZ5</f>
        <v>3665439</v>
      </c>
      <c r="BA5" s="6">
        <f>'q-ValProd_tot'!BA5</f>
        <v>3681513</v>
      </c>
      <c r="BB5" s="6">
        <f>'q-ValProd_tot'!BB5</f>
        <v>3783940</v>
      </c>
      <c r="BC5" s="6">
        <f>'q-ValProd_tot'!BC5</f>
        <v>3881265</v>
      </c>
    </row>
    <row r="6" spans="1:55" s="6" customFormat="1" x14ac:dyDescent="0.2">
      <c r="A6">
        <f>VLOOKUP(C6,SelectCntr!$A$2:$C$52,3,0)</f>
        <v>1</v>
      </c>
      <c r="B6" s="6" t="str">
        <f>'q-ValProd_tot'!B6</f>
        <v>Cape Verde</v>
      </c>
      <c r="C6" s="6">
        <f>'q-ValProd_tot'!C6</f>
        <v>35</v>
      </c>
      <c r="D6" s="6" t="str">
        <f>'q-ValProd_tot'!D6</f>
        <v>Cape Verde</v>
      </c>
      <c r="E6" s="6">
        <f>'q-ValProd_tot'!E6</f>
        <v>152</v>
      </c>
      <c r="F6" s="6" t="str">
        <f>'q-ValProd_tot'!F6</f>
        <v>Gross Production Value (constant 2004-2006 1000 I$)</v>
      </c>
      <c r="G6" s="6">
        <f>'q-ValProd_tot'!G6</f>
        <v>13499</v>
      </c>
      <c r="H6" s="6">
        <f>'q-ValProd_tot'!H6</f>
        <v>14522</v>
      </c>
      <c r="I6" s="6">
        <f>'q-ValProd_tot'!I6</f>
        <v>15149</v>
      </c>
      <c r="J6" s="6">
        <f>'q-ValProd_tot'!J6</f>
        <v>16246</v>
      </c>
      <c r="K6" s="6">
        <f>'q-ValProd_tot'!K6</f>
        <v>17743</v>
      </c>
      <c r="L6" s="6">
        <f>'q-ValProd_tot'!L6</f>
        <v>18328</v>
      </c>
      <c r="M6" s="6">
        <f>'q-ValProd_tot'!M6</f>
        <v>17932</v>
      </c>
      <c r="N6" s="6">
        <f>'q-ValProd_tot'!N6</f>
        <v>13728</v>
      </c>
      <c r="O6" s="6">
        <f>'q-ValProd_tot'!O6</f>
        <v>13843</v>
      </c>
      <c r="P6" s="6">
        <f>'q-ValProd_tot'!P6</f>
        <v>11978</v>
      </c>
      <c r="Q6" s="6">
        <f>'q-ValProd_tot'!Q6</f>
        <v>10759</v>
      </c>
      <c r="R6" s="6">
        <f>'q-ValProd_tot'!R6</f>
        <v>10349</v>
      </c>
      <c r="S6" s="6">
        <f>'q-ValProd_tot'!S6</f>
        <v>10131</v>
      </c>
      <c r="T6" s="6">
        <f>'q-ValProd_tot'!T6</f>
        <v>9940</v>
      </c>
      <c r="U6" s="6">
        <f>'q-ValProd_tot'!U6</f>
        <v>10260</v>
      </c>
      <c r="V6" s="6">
        <f>'q-ValProd_tot'!V6</f>
        <v>11474</v>
      </c>
      <c r="W6" s="6">
        <f>'q-ValProd_tot'!W6</f>
        <v>11725</v>
      </c>
      <c r="X6" s="6">
        <f>'q-ValProd_tot'!X6</f>
        <v>13314</v>
      </c>
      <c r="Y6" s="6">
        <f>'q-ValProd_tot'!Y6</f>
        <v>14696</v>
      </c>
      <c r="Z6" s="6">
        <f>'q-ValProd_tot'!Z6</f>
        <v>18401</v>
      </c>
      <c r="AA6" s="6">
        <f>'q-ValProd_tot'!AA6</f>
        <v>13662</v>
      </c>
      <c r="AB6" s="6">
        <f>'q-ValProd_tot'!AB6</f>
        <v>15180</v>
      </c>
      <c r="AC6" s="6">
        <f>'q-ValProd_tot'!AC6</f>
        <v>13316</v>
      </c>
      <c r="AD6" s="6">
        <f>'q-ValProd_tot'!AD6</f>
        <v>15812</v>
      </c>
      <c r="AE6" s="6">
        <f>'q-ValProd_tot'!AE6</f>
        <v>16504</v>
      </c>
      <c r="AF6" s="6">
        <f>'q-ValProd_tot'!AF6</f>
        <v>21241</v>
      </c>
      <c r="AG6" s="6">
        <f>'q-ValProd_tot'!AG6</f>
        <v>29929</v>
      </c>
      <c r="AH6" s="6">
        <f>'q-ValProd_tot'!AH6</f>
        <v>30530</v>
      </c>
      <c r="AI6" s="6">
        <f>'q-ValProd_tot'!AI6</f>
        <v>30321</v>
      </c>
      <c r="AJ6" s="6">
        <f>'q-ValProd_tot'!AJ6</f>
        <v>28571</v>
      </c>
      <c r="AK6" s="6">
        <f>'q-ValProd_tot'!AK6</f>
        <v>26311</v>
      </c>
      <c r="AL6" s="6">
        <f>'q-ValProd_tot'!AL6</f>
        <v>31069</v>
      </c>
      <c r="AM6" s="6">
        <f>'q-ValProd_tot'!AM6</f>
        <v>31602</v>
      </c>
      <c r="AN6" s="6">
        <f>'q-ValProd_tot'!AN6</f>
        <v>26726</v>
      </c>
      <c r="AO6" s="6">
        <f>'q-ValProd_tot'!AO6</f>
        <v>32280</v>
      </c>
      <c r="AP6" s="6">
        <f>'q-ValProd_tot'!AP6</f>
        <v>28152</v>
      </c>
      <c r="AQ6" s="6">
        <f>'q-ValProd_tot'!AQ6</f>
        <v>30081</v>
      </c>
      <c r="AR6" s="6">
        <f>'q-ValProd_tot'!AR6</f>
        <v>33786</v>
      </c>
      <c r="AS6" s="6">
        <f>'q-ValProd_tot'!AS6</f>
        <v>39854</v>
      </c>
      <c r="AT6" s="6">
        <f>'q-ValProd_tot'!AT6</f>
        <v>37002</v>
      </c>
      <c r="AU6" s="6">
        <f>'q-ValProd_tot'!AU6</f>
        <v>39003</v>
      </c>
      <c r="AV6" s="6">
        <f>'q-ValProd_tot'!AV6</f>
        <v>37488</v>
      </c>
      <c r="AW6" s="6">
        <f>'q-ValProd_tot'!AW6</f>
        <v>38697</v>
      </c>
      <c r="AX6" s="6">
        <f>'q-ValProd_tot'!AX6</f>
        <v>40414</v>
      </c>
      <c r="AY6" s="6">
        <f>'q-ValProd_tot'!AY6</f>
        <v>39055</v>
      </c>
      <c r="AZ6" s="6">
        <f>'q-ValProd_tot'!AZ6</f>
        <v>41185</v>
      </c>
      <c r="BA6" s="6">
        <f>'q-ValProd_tot'!BA6</f>
        <v>42909</v>
      </c>
      <c r="BB6" s="6">
        <f>'q-ValProd_tot'!BB6</f>
        <v>47495</v>
      </c>
      <c r="BC6" s="6">
        <f>'q-ValProd_tot'!BC6</f>
        <v>47261</v>
      </c>
    </row>
    <row r="7" spans="1:55" s="6" customFormat="1" x14ac:dyDescent="0.2">
      <c r="A7">
        <f>VLOOKUP(C7,SelectCntr!$A$2:$C$52,3,0)</f>
        <v>1</v>
      </c>
      <c r="B7" s="6" t="str">
        <f>'q-ValProd_tot'!B7</f>
        <v>Central African Republic</v>
      </c>
      <c r="C7" s="6">
        <f>'q-ValProd_tot'!C7</f>
        <v>37</v>
      </c>
      <c r="D7" s="6" t="str">
        <f>'q-ValProd_tot'!D7</f>
        <v>Central African Republic</v>
      </c>
      <c r="E7" s="6">
        <f>'q-ValProd_tot'!E7</f>
        <v>152</v>
      </c>
      <c r="F7" s="6" t="str">
        <f>'q-ValProd_tot'!F7</f>
        <v>Gross Production Value (constant 2004-2006 1000 I$)</v>
      </c>
      <c r="G7" s="6">
        <f>'q-ValProd_tot'!G7</f>
        <v>274261</v>
      </c>
      <c r="H7" s="6">
        <f>'q-ValProd_tot'!H7</f>
        <v>278426</v>
      </c>
      <c r="I7" s="6">
        <f>'q-ValProd_tot'!I7</f>
        <v>286873</v>
      </c>
      <c r="J7" s="6">
        <f>'q-ValProd_tot'!J7</f>
        <v>281719</v>
      </c>
      <c r="K7" s="6">
        <f>'q-ValProd_tot'!K7</f>
        <v>299450</v>
      </c>
      <c r="L7" s="6">
        <f>'q-ValProd_tot'!L7</f>
        <v>299712</v>
      </c>
      <c r="M7" s="6">
        <f>'q-ValProd_tot'!M7</f>
        <v>325222</v>
      </c>
      <c r="N7" s="6">
        <f>'q-ValProd_tot'!N7</f>
        <v>333094</v>
      </c>
      <c r="O7" s="6">
        <f>'q-ValProd_tot'!O7</f>
        <v>350278</v>
      </c>
      <c r="P7" s="6">
        <f>'q-ValProd_tot'!P7</f>
        <v>353801</v>
      </c>
      <c r="Q7" s="6">
        <f>'q-ValProd_tot'!Q7</f>
        <v>354534</v>
      </c>
      <c r="R7" s="6">
        <f>'q-ValProd_tot'!R7</f>
        <v>371253</v>
      </c>
      <c r="S7" s="6">
        <f>'q-ValProd_tot'!S7</f>
        <v>381017</v>
      </c>
      <c r="T7" s="6">
        <f>'q-ValProd_tot'!T7</f>
        <v>408050</v>
      </c>
      <c r="U7" s="6">
        <f>'q-ValProd_tot'!U7</f>
        <v>411959</v>
      </c>
      <c r="V7" s="6">
        <f>'q-ValProd_tot'!V7</f>
        <v>418900</v>
      </c>
      <c r="W7" s="6">
        <f>'q-ValProd_tot'!W7</f>
        <v>421689</v>
      </c>
      <c r="X7" s="6">
        <f>'q-ValProd_tot'!X7</f>
        <v>420167</v>
      </c>
      <c r="Y7" s="6">
        <f>'q-ValProd_tot'!Y7</f>
        <v>433306</v>
      </c>
      <c r="Z7" s="6">
        <f>'q-ValProd_tot'!Z7</f>
        <v>442152</v>
      </c>
      <c r="AA7" s="6">
        <f>'q-ValProd_tot'!AA7</f>
        <v>452060</v>
      </c>
      <c r="AB7" s="6">
        <f>'q-ValProd_tot'!AB7</f>
        <v>472097</v>
      </c>
      <c r="AC7" s="6">
        <f>'q-ValProd_tot'!AC7</f>
        <v>470463</v>
      </c>
      <c r="AD7" s="6">
        <f>'q-ValProd_tot'!AD7</f>
        <v>463255</v>
      </c>
      <c r="AE7" s="6">
        <f>'q-ValProd_tot'!AE7</f>
        <v>460434</v>
      </c>
      <c r="AF7" s="6">
        <f>'q-ValProd_tot'!AF7</f>
        <v>500202</v>
      </c>
      <c r="AG7" s="6">
        <f>'q-ValProd_tot'!AG7</f>
        <v>498842</v>
      </c>
      <c r="AH7" s="6">
        <f>'q-ValProd_tot'!AH7</f>
        <v>534044</v>
      </c>
      <c r="AI7" s="6">
        <f>'q-ValProd_tot'!AI7</f>
        <v>539402</v>
      </c>
      <c r="AJ7" s="6">
        <f>'q-ValProd_tot'!AJ7</f>
        <v>541978</v>
      </c>
      <c r="AK7" s="6">
        <f>'q-ValProd_tot'!AK7</f>
        <v>549440</v>
      </c>
      <c r="AL7" s="6">
        <f>'q-ValProd_tot'!AL7</f>
        <v>566354</v>
      </c>
      <c r="AM7" s="6">
        <f>'q-ValProd_tot'!AM7</f>
        <v>571590</v>
      </c>
      <c r="AN7" s="6">
        <f>'q-ValProd_tot'!AN7</f>
        <v>600660</v>
      </c>
      <c r="AO7" s="6">
        <f>'q-ValProd_tot'!AO7</f>
        <v>629831</v>
      </c>
      <c r="AP7" s="6">
        <f>'q-ValProd_tot'!AP7</f>
        <v>718707</v>
      </c>
      <c r="AQ7" s="6">
        <f>'q-ValProd_tot'!AQ7</f>
        <v>710446</v>
      </c>
      <c r="AR7" s="6">
        <f>'q-ValProd_tot'!AR7</f>
        <v>724729</v>
      </c>
      <c r="AS7" s="6">
        <f>'q-ValProd_tot'!AS7</f>
        <v>703611</v>
      </c>
      <c r="AT7" s="6">
        <f>'q-ValProd_tot'!AT7</f>
        <v>780650</v>
      </c>
      <c r="AU7" s="6">
        <f>'q-ValProd_tot'!AU7</f>
        <v>802000</v>
      </c>
      <c r="AV7" s="6">
        <f>'q-ValProd_tot'!AV7</f>
        <v>804652</v>
      </c>
      <c r="AW7" s="6">
        <f>'q-ValProd_tot'!AW7</f>
        <v>790067</v>
      </c>
      <c r="AX7" s="6">
        <f>'q-ValProd_tot'!AX7</f>
        <v>815985</v>
      </c>
      <c r="AY7" s="6">
        <f>'q-ValProd_tot'!AY7</f>
        <v>821264</v>
      </c>
      <c r="AZ7" s="6">
        <f>'q-ValProd_tot'!AZ7</f>
        <v>839877</v>
      </c>
      <c r="BA7" s="6">
        <f>'q-ValProd_tot'!BA7</f>
        <v>876230</v>
      </c>
      <c r="BB7" s="6">
        <f>'q-ValProd_tot'!BB7</f>
        <v>902731</v>
      </c>
      <c r="BC7" s="6">
        <f>'q-ValProd_tot'!BC7</f>
        <v>925839</v>
      </c>
    </row>
    <row r="8" spans="1:55" s="6" customFormat="1" x14ac:dyDescent="0.2">
      <c r="A8">
        <f>VLOOKUP(C8,SelectCntr!$A$2:$C$52,3,0)</f>
        <v>1</v>
      </c>
      <c r="B8" s="6" t="str">
        <f>'q-ValProd_tot'!B8</f>
        <v>Chad</v>
      </c>
      <c r="C8" s="6">
        <f>'q-ValProd_tot'!C8</f>
        <v>39</v>
      </c>
      <c r="D8" s="6" t="str">
        <f>'q-ValProd_tot'!D8</f>
        <v>Chad</v>
      </c>
      <c r="E8" s="6">
        <f>'q-ValProd_tot'!E8</f>
        <v>152</v>
      </c>
      <c r="F8" s="6" t="str">
        <f>'q-ValProd_tot'!F8</f>
        <v>Gross Production Value (constant 2004-2006 1000 I$)</v>
      </c>
      <c r="G8" s="6">
        <f>'q-ValProd_tot'!G8</f>
        <v>564090</v>
      </c>
      <c r="H8" s="6">
        <f>'q-ValProd_tot'!H8</f>
        <v>615446</v>
      </c>
      <c r="I8" s="6">
        <f>'q-ValProd_tot'!I8</f>
        <v>657802</v>
      </c>
      <c r="J8" s="6">
        <f>'q-ValProd_tot'!J8</f>
        <v>642306</v>
      </c>
      <c r="K8" s="6">
        <f>'q-ValProd_tot'!K8</f>
        <v>624718</v>
      </c>
      <c r="L8" s="6">
        <f>'q-ValProd_tot'!L8</f>
        <v>651857</v>
      </c>
      <c r="M8" s="6">
        <f>'q-ValProd_tot'!M8</f>
        <v>634128</v>
      </c>
      <c r="N8" s="6">
        <f>'q-ValProd_tot'!N8</f>
        <v>686211</v>
      </c>
      <c r="O8" s="6">
        <f>'q-ValProd_tot'!O8</f>
        <v>659065</v>
      </c>
      <c r="P8" s="6">
        <f>'q-ValProd_tot'!P8</f>
        <v>629379</v>
      </c>
      <c r="Q8" s="6">
        <f>'q-ValProd_tot'!Q8</f>
        <v>631839</v>
      </c>
      <c r="R8" s="6">
        <f>'q-ValProd_tot'!R8</f>
        <v>602105</v>
      </c>
      <c r="S8" s="6">
        <f>'q-ValProd_tot'!S8</f>
        <v>568787</v>
      </c>
      <c r="T8" s="6">
        <f>'q-ValProd_tot'!T8</f>
        <v>596053</v>
      </c>
      <c r="U8" s="6">
        <f>'q-ValProd_tot'!U8</f>
        <v>646402</v>
      </c>
      <c r="V8" s="6">
        <f>'q-ValProd_tot'!V8</f>
        <v>648811</v>
      </c>
      <c r="W8" s="6">
        <f>'q-ValProd_tot'!W8</f>
        <v>651769</v>
      </c>
      <c r="X8" s="6">
        <f>'q-ValProd_tot'!X8</f>
        <v>688832</v>
      </c>
      <c r="Y8" s="6">
        <f>'q-ValProd_tot'!Y8</f>
        <v>668950</v>
      </c>
      <c r="Z8" s="6">
        <f>'q-ValProd_tot'!Z8</f>
        <v>685743</v>
      </c>
      <c r="AA8" s="6">
        <f>'q-ValProd_tot'!AA8</f>
        <v>656659</v>
      </c>
      <c r="AB8" s="6">
        <f>'q-ValProd_tot'!AB8</f>
        <v>688300</v>
      </c>
      <c r="AC8" s="6">
        <f>'q-ValProd_tot'!AC8</f>
        <v>738833</v>
      </c>
      <c r="AD8" s="6">
        <f>'q-ValProd_tot'!AD8</f>
        <v>605440</v>
      </c>
      <c r="AE8" s="6">
        <f>'q-ValProd_tot'!AE8</f>
        <v>716050</v>
      </c>
      <c r="AF8" s="6">
        <f>'q-ValProd_tot'!AF8</f>
        <v>723000</v>
      </c>
      <c r="AG8" s="6">
        <f>'q-ValProd_tot'!AG8</f>
        <v>743572</v>
      </c>
      <c r="AH8" s="6">
        <f>'q-ValProd_tot'!AH8</f>
        <v>837080</v>
      </c>
      <c r="AI8" s="6">
        <f>'q-ValProd_tot'!AI8</f>
        <v>839852</v>
      </c>
      <c r="AJ8" s="6">
        <f>'q-ValProd_tot'!AJ8</f>
        <v>833582</v>
      </c>
      <c r="AK8" s="6">
        <f>'q-ValProd_tot'!AK8</f>
        <v>968169</v>
      </c>
      <c r="AL8" s="6">
        <f>'q-ValProd_tot'!AL8</f>
        <v>940382</v>
      </c>
      <c r="AM8" s="6">
        <f>'q-ValProd_tot'!AM8</f>
        <v>808608</v>
      </c>
      <c r="AN8" s="6">
        <f>'q-ValProd_tot'!AN8</f>
        <v>978169</v>
      </c>
      <c r="AO8" s="6">
        <f>'q-ValProd_tot'!AO8</f>
        <v>985197</v>
      </c>
      <c r="AP8" s="6">
        <f>'q-ValProd_tot'!AP8</f>
        <v>1050189</v>
      </c>
      <c r="AQ8" s="6">
        <f>'q-ValProd_tot'!AQ8</f>
        <v>1184838</v>
      </c>
      <c r="AR8" s="6">
        <f>'q-ValProd_tot'!AR8</f>
        <v>1270097</v>
      </c>
      <c r="AS8" s="6">
        <f>'q-ValProd_tot'!AS8</f>
        <v>1195066</v>
      </c>
      <c r="AT8" s="6">
        <f>'q-ValProd_tot'!AT8</f>
        <v>1113166</v>
      </c>
      <c r="AU8" s="6">
        <f>'q-ValProd_tot'!AU8</f>
        <v>1303776</v>
      </c>
      <c r="AV8" s="6">
        <f>'q-ValProd_tot'!AV8</f>
        <v>1295484</v>
      </c>
      <c r="AW8" s="6">
        <f>'q-ValProd_tot'!AW8</f>
        <v>1346968</v>
      </c>
      <c r="AX8" s="6">
        <f>'q-ValProd_tot'!AX8</f>
        <v>1347992</v>
      </c>
      <c r="AY8" s="6">
        <f>'q-ValProd_tot'!AY8</f>
        <v>1476884</v>
      </c>
      <c r="AZ8" s="6">
        <f>'q-ValProd_tot'!AZ8</f>
        <v>1435779</v>
      </c>
      <c r="BA8" s="6">
        <f>'q-ValProd_tot'!BA8</f>
        <v>1359499</v>
      </c>
      <c r="BB8" s="6">
        <f>'q-ValProd_tot'!BB8</f>
        <v>1458269</v>
      </c>
      <c r="BC8" s="6">
        <f>'q-ValProd_tot'!BC8</f>
        <v>1520848</v>
      </c>
    </row>
    <row r="9" spans="1:55" s="6" customFormat="1" x14ac:dyDescent="0.2">
      <c r="A9">
        <f>VLOOKUP(C9,SelectCntr!$A$2:$C$52,3,0)</f>
        <v>2</v>
      </c>
      <c r="B9" s="6" t="str">
        <f>'q-ValProd_tot'!B9</f>
        <v>Comoros</v>
      </c>
      <c r="C9" s="6">
        <f>'q-ValProd_tot'!C9</f>
        <v>45</v>
      </c>
      <c r="D9" s="6" t="str">
        <f>'q-ValProd_tot'!D9</f>
        <v>Comoros</v>
      </c>
      <c r="E9" s="6">
        <f>'q-ValProd_tot'!E9</f>
        <v>152</v>
      </c>
      <c r="F9" s="6" t="str">
        <f>'q-ValProd_tot'!F9</f>
        <v>Gross Production Value (constant 2004-2006 1000 I$)</v>
      </c>
      <c r="G9" s="6">
        <f>'q-ValProd_tot'!G9</f>
        <v>27767</v>
      </c>
      <c r="H9" s="6">
        <f>'q-ValProd_tot'!H9</f>
        <v>27839</v>
      </c>
      <c r="I9" s="6">
        <f>'q-ValProd_tot'!I9</f>
        <v>30927</v>
      </c>
      <c r="J9" s="6">
        <f>'q-ValProd_tot'!J9</f>
        <v>31245</v>
      </c>
      <c r="K9" s="6">
        <f>'q-ValProd_tot'!K9</f>
        <v>31836</v>
      </c>
      <c r="L9" s="6">
        <f>'q-ValProd_tot'!L9</f>
        <v>32412</v>
      </c>
      <c r="M9" s="6">
        <f>'q-ValProd_tot'!M9</f>
        <v>32741</v>
      </c>
      <c r="N9" s="6">
        <f>'q-ValProd_tot'!N9</f>
        <v>33092</v>
      </c>
      <c r="O9" s="6">
        <f>'q-ValProd_tot'!O9</f>
        <v>34660</v>
      </c>
      <c r="P9" s="6">
        <f>'q-ValProd_tot'!P9</f>
        <v>33578</v>
      </c>
      <c r="Q9" s="6">
        <f>'q-ValProd_tot'!Q9</f>
        <v>34581</v>
      </c>
      <c r="R9" s="6">
        <f>'q-ValProd_tot'!R9</f>
        <v>34318</v>
      </c>
      <c r="S9" s="6">
        <f>'q-ValProd_tot'!S9</f>
        <v>34324</v>
      </c>
      <c r="T9" s="6">
        <f>'q-ValProd_tot'!T9</f>
        <v>36758</v>
      </c>
      <c r="U9" s="6">
        <f>'q-ValProd_tot'!U9</f>
        <v>36881</v>
      </c>
      <c r="V9" s="6">
        <f>'q-ValProd_tot'!V9</f>
        <v>36813</v>
      </c>
      <c r="W9" s="6">
        <f>'q-ValProd_tot'!W9</f>
        <v>39017</v>
      </c>
      <c r="X9" s="6">
        <f>'q-ValProd_tot'!X9</f>
        <v>39384</v>
      </c>
      <c r="Y9" s="6">
        <f>'q-ValProd_tot'!Y9</f>
        <v>39335</v>
      </c>
      <c r="Z9" s="6">
        <f>'q-ValProd_tot'!Z9</f>
        <v>40167</v>
      </c>
      <c r="AA9" s="6">
        <f>'q-ValProd_tot'!AA9</f>
        <v>37680</v>
      </c>
      <c r="AB9" s="6">
        <f>'q-ValProd_tot'!AB9</f>
        <v>40619</v>
      </c>
      <c r="AC9" s="6">
        <f>'q-ValProd_tot'!AC9</f>
        <v>41548</v>
      </c>
      <c r="AD9" s="6">
        <f>'q-ValProd_tot'!AD9</f>
        <v>39384</v>
      </c>
      <c r="AE9" s="6">
        <f>'q-ValProd_tot'!AE9</f>
        <v>41079</v>
      </c>
      <c r="AF9" s="6">
        <f>'q-ValProd_tot'!AF9</f>
        <v>42912</v>
      </c>
      <c r="AG9" s="6">
        <f>'q-ValProd_tot'!AG9</f>
        <v>46261</v>
      </c>
      <c r="AH9" s="6">
        <f>'q-ValProd_tot'!AH9</f>
        <v>47908</v>
      </c>
      <c r="AI9" s="6">
        <f>'q-ValProd_tot'!AI9</f>
        <v>48067</v>
      </c>
      <c r="AJ9" s="6">
        <f>'q-ValProd_tot'!AJ9</f>
        <v>51978</v>
      </c>
      <c r="AK9" s="6">
        <f>'q-ValProd_tot'!AK9</f>
        <v>52666</v>
      </c>
      <c r="AL9" s="6">
        <f>'q-ValProd_tot'!AL9</f>
        <v>54553</v>
      </c>
      <c r="AM9" s="6">
        <f>'q-ValProd_tot'!AM9</f>
        <v>56590</v>
      </c>
      <c r="AN9" s="6">
        <f>'q-ValProd_tot'!AN9</f>
        <v>56746</v>
      </c>
      <c r="AO9" s="6">
        <f>'q-ValProd_tot'!AO9</f>
        <v>57093</v>
      </c>
      <c r="AP9" s="6">
        <f>'q-ValProd_tot'!AP9</f>
        <v>58570</v>
      </c>
      <c r="AQ9" s="6">
        <f>'q-ValProd_tot'!AQ9</f>
        <v>57799</v>
      </c>
      <c r="AR9" s="6">
        <f>'q-ValProd_tot'!AR9</f>
        <v>61193</v>
      </c>
      <c r="AS9" s="6">
        <f>'q-ValProd_tot'!AS9</f>
        <v>62477</v>
      </c>
      <c r="AT9" s="6">
        <f>'q-ValProd_tot'!AT9</f>
        <v>64144</v>
      </c>
      <c r="AU9" s="6">
        <f>'q-ValProd_tot'!AU9</f>
        <v>65588</v>
      </c>
      <c r="AV9" s="6">
        <f>'q-ValProd_tot'!AV9</f>
        <v>65207</v>
      </c>
      <c r="AW9" s="6">
        <f>'q-ValProd_tot'!AW9</f>
        <v>68003</v>
      </c>
      <c r="AX9" s="6">
        <f>'q-ValProd_tot'!AX9</f>
        <v>75067</v>
      </c>
      <c r="AY9" s="6">
        <f>'q-ValProd_tot'!AY9</f>
        <v>66830</v>
      </c>
      <c r="AZ9" s="6">
        <f>'q-ValProd_tot'!AZ9</f>
        <v>69558</v>
      </c>
      <c r="BA9" s="6">
        <f>'q-ValProd_tot'!BA9</f>
        <v>68454</v>
      </c>
      <c r="BB9" s="6">
        <f>'q-ValProd_tot'!BB9</f>
        <v>67547</v>
      </c>
      <c r="BC9" s="6">
        <f>'q-ValProd_tot'!BC9</f>
        <v>67276</v>
      </c>
    </row>
    <row r="10" spans="1:55" s="14" customFormat="1" x14ac:dyDescent="0.2">
      <c r="A10">
        <f>VLOOKUP(C10,SelectCntr!$A$2:$C$52,3,0)</f>
        <v>1</v>
      </c>
      <c r="B10" s="6" t="str">
        <f>'q-ValProd_tot'!B10</f>
        <v>Congo</v>
      </c>
      <c r="C10" s="6">
        <f>'q-ValProd_tot'!C10</f>
        <v>46</v>
      </c>
      <c r="D10" s="6" t="str">
        <f>'q-ValProd_tot'!D10</f>
        <v>Congo</v>
      </c>
      <c r="E10" s="6">
        <f>'q-ValProd_tot'!E10</f>
        <v>152</v>
      </c>
      <c r="F10" s="6" t="str">
        <f>'q-ValProd_tot'!F10</f>
        <v>Gross Production Value (constant 2004-2006 1000 I$)</v>
      </c>
      <c r="G10" s="6">
        <f>'q-ValProd_tot'!G10</f>
        <v>129911</v>
      </c>
      <c r="H10" s="6">
        <f>'q-ValProd_tot'!H10</f>
        <v>133164</v>
      </c>
      <c r="I10" s="6">
        <f>'q-ValProd_tot'!I10</f>
        <v>135749</v>
      </c>
      <c r="J10" s="6">
        <f>'q-ValProd_tot'!J10</f>
        <v>140739</v>
      </c>
      <c r="K10" s="6">
        <f>'q-ValProd_tot'!K10</f>
        <v>146082</v>
      </c>
      <c r="L10" s="6">
        <f>'q-ValProd_tot'!L10</f>
        <v>149257</v>
      </c>
      <c r="M10" s="6">
        <f>'q-ValProd_tot'!M10</f>
        <v>161125</v>
      </c>
      <c r="N10" s="6">
        <f>'q-ValProd_tot'!N10</f>
        <v>160768</v>
      </c>
      <c r="O10" s="6">
        <f>'q-ValProd_tot'!O10</f>
        <v>159248</v>
      </c>
      <c r="P10" s="6">
        <f>'q-ValProd_tot'!P10</f>
        <v>158910</v>
      </c>
      <c r="Q10" s="6">
        <f>'q-ValProd_tot'!Q10</f>
        <v>163184</v>
      </c>
      <c r="R10" s="6">
        <f>'q-ValProd_tot'!R10</f>
        <v>157223</v>
      </c>
      <c r="S10" s="6">
        <f>'q-ValProd_tot'!S10</f>
        <v>162143</v>
      </c>
      <c r="T10" s="6">
        <f>'q-ValProd_tot'!T10</f>
        <v>157185</v>
      </c>
      <c r="U10" s="6">
        <f>'q-ValProd_tot'!U10</f>
        <v>161654</v>
      </c>
      <c r="V10" s="6">
        <f>'q-ValProd_tot'!V10</f>
        <v>165631</v>
      </c>
      <c r="W10" s="6">
        <f>'q-ValProd_tot'!W10</f>
        <v>169363</v>
      </c>
      <c r="X10" s="6">
        <f>'q-ValProd_tot'!X10</f>
        <v>167192</v>
      </c>
      <c r="Y10" s="6">
        <f>'q-ValProd_tot'!Y10</f>
        <v>171695</v>
      </c>
      <c r="Z10" s="6">
        <f>'q-ValProd_tot'!Z10</f>
        <v>175305</v>
      </c>
      <c r="AA10" s="6">
        <f>'q-ValProd_tot'!AA10</f>
        <v>182301</v>
      </c>
      <c r="AB10" s="6">
        <f>'q-ValProd_tot'!AB10</f>
        <v>190768</v>
      </c>
      <c r="AC10" s="6">
        <f>'q-ValProd_tot'!AC10</f>
        <v>189344</v>
      </c>
      <c r="AD10" s="6">
        <f>'q-ValProd_tot'!AD10</f>
        <v>195702</v>
      </c>
      <c r="AE10" s="6">
        <f>'q-ValProd_tot'!AE10</f>
        <v>204932</v>
      </c>
      <c r="AF10" s="6">
        <f>'q-ValProd_tot'!AF10</f>
        <v>200772</v>
      </c>
      <c r="AG10" s="6">
        <f>'q-ValProd_tot'!AG10</f>
        <v>205253</v>
      </c>
      <c r="AH10" s="6">
        <f>'q-ValProd_tot'!AH10</f>
        <v>211630</v>
      </c>
      <c r="AI10" s="6">
        <f>'q-ValProd_tot'!AI10</f>
        <v>208083</v>
      </c>
      <c r="AJ10" s="6">
        <f>'q-ValProd_tot'!AJ10</f>
        <v>208024</v>
      </c>
      <c r="AK10" s="6">
        <f>'q-ValProd_tot'!AK10</f>
        <v>201577</v>
      </c>
      <c r="AL10" s="6">
        <f>'q-ValProd_tot'!AL10</f>
        <v>205962</v>
      </c>
      <c r="AM10" s="6">
        <f>'q-ValProd_tot'!AM10</f>
        <v>210253</v>
      </c>
      <c r="AN10" s="6">
        <f>'q-ValProd_tot'!AN10</f>
        <v>223443</v>
      </c>
      <c r="AO10" s="6">
        <f>'q-ValProd_tot'!AO10</f>
        <v>241559</v>
      </c>
      <c r="AP10" s="6">
        <f>'q-ValProd_tot'!AP10</f>
        <v>250050</v>
      </c>
      <c r="AQ10" s="6">
        <f>'q-ValProd_tot'!AQ10</f>
        <v>251504</v>
      </c>
      <c r="AR10" s="6">
        <f>'q-ValProd_tot'!AR10</f>
        <v>251300</v>
      </c>
      <c r="AS10" s="6">
        <f>'q-ValProd_tot'!AS10</f>
        <v>270012</v>
      </c>
      <c r="AT10" s="6">
        <f>'q-ValProd_tot'!AT10</f>
        <v>275129</v>
      </c>
      <c r="AU10" s="6">
        <f>'q-ValProd_tot'!AU10</f>
        <v>279523</v>
      </c>
      <c r="AV10" s="6">
        <f>'q-ValProd_tot'!AV10</f>
        <v>289058</v>
      </c>
      <c r="AW10" s="6">
        <f>'q-ValProd_tot'!AW10</f>
        <v>296090</v>
      </c>
      <c r="AX10" s="6">
        <f>'q-ValProd_tot'!AX10</f>
        <v>315883</v>
      </c>
      <c r="AY10" s="6">
        <f>'q-ValProd_tot'!AY10</f>
        <v>325508</v>
      </c>
      <c r="AZ10" s="6">
        <f>'q-ValProd_tot'!AZ10</f>
        <v>345462</v>
      </c>
      <c r="BA10" s="6">
        <f>'q-ValProd_tot'!BA10</f>
        <v>331470</v>
      </c>
      <c r="BB10" s="6">
        <f>'q-ValProd_tot'!BB10</f>
        <v>349099</v>
      </c>
      <c r="BC10" s="6">
        <f>'q-ValProd_tot'!BC10</f>
        <v>381455</v>
      </c>
    </row>
    <row r="11" spans="1:55" s="6" customFormat="1" x14ac:dyDescent="0.2">
      <c r="A11">
        <f>VLOOKUP(C11,SelectCntr!$A$2:$C$52,3,0)</f>
        <v>1</v>
      </c>
      <c r="B11" s="6" t="str">
        <f>'q-ValProd_tot'!B11</f>
        <v>Benin</v>
      </c>
      <c r="C11" s="6">
        <f>'q-ValProd_tot'!C11</f>
        <v>53</v>
      </c>
      <c r="D11" s="6" t="str">
        <f>'q-ValProd_tot'!D11</f>
        <v>Benin</v>
      </c>
      <c r="E11" s="6">
        <f>'q-ValProd_tot'!E11</f>
        <v>152</v>
      </c>
      <c r="F11" s="6" t="str">
        <f>'q-ValProd_tot'!F11</f>
        <v>Gross Production Value (constant 2004-2006 1000 I$)</v>
      </c>
      <c r="G11" s="6">
        <f>'q-ValProd_tot'!G11</f>
        <v>396354</v>
      </c>
      <c r="H11" s="6">
        <f>'q-ValProd_tot'!H11</f>
        <v>369643</v>
      </c>
      <c r="I11" s="6">
        <f>'q-ValProd_tot'!I11</f>
        <v>372733</v>
      </c>
      <c r="J11" s="6">
        <f>'q-ValProd_tot'!J11</f>
        <v>391960</v>
      </c>
      <c r="K11" s="6">
        <f>'q-ValProd_tot'!K11</f>
        <v>400970</v>
      </c>
      <c r="L11" s="6">
        <f>'q-ValProd_tot'!L11</f>
        <v>390776</v>
      </c>
      <c r="M11" s="6">
        <f>'q-ValProd_tot'!M11</f>
        <v>432736</v>
      </c>
      <c r="N11" s="6">
        <f>'q-ValProd_tot'!N11</f>
        <v>461901</v>
      </c>
      <c r="O11" s="6">
        <f>'q-ValProd_tot'!O11</f>
        <v>452247</v>
      </c>
      <c r="P11" s="6">
        <f>'q-ValProd_tot'!P11</f>
        <v>466221</v>
      </c>
      <c r="Q11" s="6">
        <f>'q-ValProd_tot'!Q11</f>
        <v>477215</v>
      </c>
      <c r="R11" s="6">
        <f>'q-ValProd_tot'!R11</f>
        <v>476185</v>
      </c>
      <c r="S11" s="6">
        <f>'q-ValProd_tot'!S11</f>
        <v>481894</v>
      </c>
      <c r="T11" s="6">
        <f>'q-ValProd_tot'!T11</f>
        <v>448869</v>
      </c>
      <c r="U11" s="6">
        <f>'q-ValProd_tot'!U11</f>
        <v>455658</v>
      </c>
      <c r="V11" s="6">
        <f>'q-ValProd_tot'!V11</f>
        <v>518244</v>
      </c>
      <c r="W11" s="6">
        <f>'q-ValProd_tot'!W11</f>
        <v>509349</v>
      </c>
      <c r="X11" s="6">
        <f>'q-ValProd_tot'!X11</f>
        <v>555784</v>
      </c>
      <c r="Y11" s="6">
        <f>'q-ValProd_tot'!Y11</f>
        <v>587269</v>
      </c>
      <c r="Z11" s="6">
        <f>'q-ValProd_tot'!Z11</f>
        <v>561050</v>
      </c>
      <c r="AA11" s="6">
        <f>'q-ValProd_tot'!AA11</f>
        <v>548898</v>
      </c>
      <c r="AB11" s="6">
        <f>'q-ValProd_tot'!AB11</f>
        <v>565566</v>
      </c>
      <c r="AC11" s="6">
        <f>'q-ValProd_tot'!AC11</f>
        <v>574697</v>
      </c>
      <c r="AD11" s="6">
        <f>'q-ValProd_tot'!AD11</f>
        <v>725095</v>
      </c>
      <c r="AE11" s="6">
        <f>'q-ValProd_tot'!AE11</f>
        <v>730066</v>
      </c>
      <c r="AF11" s="6">
        <f>'q-ValProd_tot'!AF11</f>
        <v>784135</v>
      </c>
      <c r="AG11" s="6">
        <f>'q-ValProd_tot'!AG11</f>
        <v>683316</v>
      </c>
      <c r="AH11" s="6">
        <f>'q-ValProd_tot'!AH11</f>
        <v>818545</v>
      </c>
      <c r="AI11" s="6">
        <f>'q-ValProd_tot'!AI11</f>
        <v>845811</v>
      </c>
      <c r="AJ11" s="6">
        <f>'q-ValProd_tot'!AJ11</f>
        <v>897478</v>
      </c>
      <c r="AK11" s="6">
        <f>'q-ValProd_tot'!AK11</f>
        <v>981347</v>
      </c>
      <c r="AL11" s="6">
        <f>'q-ValProd_tot'!AL11</f>
        <v>982702</v>
      </c>
      <c r="AM11" s="6">
        <f>'q-ValProd_tot'!AM11</f>
        <v>1096002</v>
      </c>
      <c r="AN11" s="6">
        <f>'q-ValProd_tot'!AN11</f>
        <v>1126623</v>
      </c>
      <c r="AO11" s="6">
        <f>'q-ValProd_tot'!AO11</f>
        <v>1231100</v>
      </c>
      <c r="AP11" s="6">
        <f>'q-ValProd_tot'!AP11</f>
        <v>1370272</v>
      </c>
      <c r="AQ11" s="6">
        <f>'q-ValProd_tot'!AQ11</f>
        <v>1444316</v>
      </c>
      <c r="AR11" s="6">
        <f>'q-ValProd_tot'!AR11</f>
        <v>1474479</v>
      </c>
      <c r="AS11" s="6">
        <f>'q-ValProd_tot'!AS11</f>
        <v>1531261</v>
      </c>
      <c r="AT11" s="6">
        <f>'q-ValProd_tot'!AT11</f>
        <v>1631567</v>
      </c>
      <c r="AU11" s="6">
        <f>'q-ValProd_tot'!AU11</f>
        <v>1643385</v>
      </c>
      <c r="AV11" s="6">
        <f>'q-ValProd_tot'!AV11</f>
        <v>1786515</v>
      </c>
      <c r="AW11" s="6">
        <f>'q-ValProd_tot'!AW11</f>
        <v>1844563</v>
      </c>
      <c r="AX11" s="6">
        <f>'q-ValProd_tot'!AX11</f>
        <v>1936413</v>
      </c>
      <c r="AY11" s="6">
        <f>'q-ValProd_tot'!AY11</f>
        <v>1873476</v>
      </c>
      <c r="AZ11" s="6">
        <f>'q-ValProd_tot'!AZ11</f>
        <v>1741419</v>
      </c>
      <c r="BA11" s="6">
        <f>'q-ValProd_tot'!BA11</f>
        <v>1802403</v>
      </c>
      <c r="BB11" s="6">
        <f>'q-ValProd_tot'!BB11</f>
        <v>2108012</v>
      </c>
      <c r="BC11" s="6">
        <f>'q-ValProd_tot'!BC11</f>
        <v>2118537</v>
      </c>
    </row>
    <row r="12" spans="1:55" s="6" customFormat="1" x14ac:dyDescent="0.2">
      <c r="A12">
        <f>VLOOKUP(C12,SelectCntr!$A$2:$C$52,3,0)</f>
        <v>1</v>
      </c>
      <c r="B12" s="6" t="str">
        <f>'q-ValProd_tot'!B12</f>
        <v>Equatorial Guinea</v>
      </c>
      <c r="C12" s="6">
        <f>'q-ValProd_tot'!C12</f>
        <v>61</v>
      </c>
      <c r="D12" s="6" t="str">
        <f>'q-ValProd_tot'!D12</f>
        <v>Equatorial Guinea</v>
      </c>
      <c r="E12" s="6">
        <f>'q-ValProd_tot'!E12</f>
        <v>152</v>
      </c>
      <c r="F12" s="6" t="str">
        <f>'q-ValProd_tot'!F12</f>
        <v>Gross Production Value (constant 2004-2006 1000 I$)</v>
      </c>
      <c r="G12" s="6">
        <f>'q-ValProd_tot'!G12</f>
        <v>46581</v>
      </c>
      <c r="H12" s="6">
        <f>'q-ValProd_tot'!H12</f>
        <v>53641</v>
      </c>
      <c r="I12" s="6">
        <f>'q-ValProd_tot'!I12</f>
        <v>54123</v>
      </c>
      <c r="J12" s="6">
        <f>'q-ValProd_tot'!J12</f>
        <v>58459</v>
      </c>
      <c r="K12" s="6">
        <f>'q-ValProd_tot'!K12</f>
        <v>57150</v>
      </c>
      <c r="L12" s="6">
        <f>'q-ValProd_tot'!L12</f>
        <v>59830</v>
      </c>
      <c r="M12" s="6">
        <f>'q-ValProd_tot'!M12</f>
        <v>57451</v>
      </c>
      <c r="N12" s="6">
        <f>'q-ValProd_tot'!N12</f>
        <v>61165</v>
      </c>
      <c r="O12" s="6">
        <f>'q-ValProd_tot'!O12</f>
        <v>50732</v>
      </c>
      <c r="P12" s="6">
        <f>'q-ValProd_tot'!P12</f>
        <v>58152</v>
      </c>
      <c r="Q12" s="6">
        <f>'q-ValProd_tot'!Q12</f>
        <v>44274</v>
      </c>
      <c r="R12" s="6">
        <f>'q-ValProd_tot'!R12</f>
        <v>30903</v>
      </c>
      <c r="S12" s="6">
        <f>'q-ValProd_tot'!S12</f>
        <v>32330</v>
      </c>
      <c r="T12" s="6">
        <f>'q-ValProd_tot'!T12</f>
        <v>32790</v>
      </c>
      <c r="U12" s="6">
        <f>'q-ValProd_tot'!U12</f>
        <v>27943</v>
      </c>
      <c r="V12" s="6">
        <f>'q-ValProd_tot'!V12</f>
        <v>24085</v>
      </c>
      <c r="W12" s="6">
        <f>'q-ValProd_tot'!W12</f>
        <v>23575</v>
      </c>
      <c r="X12" s="6">
        <f>'q-ValProd_tot'!X12</f>
        <v>24300</v>
      </c>
      <c r="Y12" s="6">
        <f>'q-ValProd_tot'!Y12</f>
        <v>24963</v>
      </c>
      <c r="Z12" s="6">
        <f>'q-ValProd_tot'!Z12</f>
        <v>27290</v>
      </c>
      <c r="AA12" s="6">
        <f>'q-ValProd_tot'!AA12</f>
        <v>30283</v>
      </c>
      <c r="AB12" s="6">
        <f>'q-ValProd_tot'!AB12</f>
        <v>27800</v>
      </c>
      <c r="AC12" s="6">
        <f>'q-ValProd_tot'!AC12</f>
        <v>28215</v>
      </c>
      <c r="AD12" s="6">
        <f>'q-ValProd_tot'!AD12</f>
        <v>29786</v>
      </c>
      <c r="AE12" s="6">
        <f>'q-ValProd_tot'!AE12</f>
        <v>29302</v>
      </c>
      <c r="AF12" s="6">
        <f>'q-ValProd_tot'!AF12</f>
        <v>29962</v>
      </c>
      <c r="AG12" s="6">
        <f>'q-ValProd_tot'!AG12</f>
        <v>32405</v>
      </c>
      <c r="AH12" s="6">
        <f>'q-ValProd_tot'!AH12</f>
        <v>32349</v>
      </c>
      <c r="AI12" s="6">
        <f>'q-ValProd_tot'!AI12</f>
        <v>30687</v>
      </c>
      <c r="AJ12" s="6">
        <f>'q-ValProd_tot'!AJ12</f>
        <v>39175</v>
      </c>
      <c r="AK12" s="6">
        <f>'q-ValProd_tot'!AK12</f>
        <v>38081</v>
      </c>
      <c r="AL12" s="6">
        <f>'q-ValProd_tot'!AL12</f>
        <v>36536</v>
      </c>
      <c r="AM12" s="6">
        <f>'q-ValProd_tot'!AM12</f>
        <v>33611</v>
      </c>
      <c r="AN12" s="6">
        <f>'q-ValProd_tot'!AN12</f>
        <v>35800</v>
      </c>
      <c r="AO12" s="6">
        <f>'q-ValProd_tot'!AO12</f>
        <v>36740</v>
      </c>
      <c r="AP12" s="6">
        <f>'q-ValProd_tot'!AP12</f>
        <v>37610</v>
      </c>
      <c r="AQ12" s="6">
        <f>'q-ValProd_tot'!AQ12</f>
        <v>37439</v>
      </c>
      <c r="AR12" s="6">
        <f>'q-ValProd_tot'!AR12</f>
        <v>36581</v>
      </c>
      <c r="AS12" s="6">
        <f>'q-ValProd_tot'!AS12</f>
        <v>37609</v>
      </c>
      <c r="AT12" s="6">
        <f>'q-ValProd_tot'!AT12</f>
        <v>39095</v>
      </c>
      <c r="AU12" s="6">
        <f>'q-ValProd_tot'!AU12</f>
        <v>39283</v>
      </c>
      <c r="AV12" s="6">
        <f>'q-ValProd_tot'!AV12</f>
        <v>38316</v>
      </c>
      <c r="AW12" s="6">
        <f>'q-ValProd_tot'!AW12</f>
        <v>39840</v>
      </c>
      <c r="AX12" s="6">
        <f>'q-ValProd_tot'!AX12</f>
        <v>40452</v>
      </c>
      <c r="AY12" s="6">
        <f>'q-ValProd_tot'!AY12</f>
        <v>42129</v>
      </c>
      <c r="AZ12" s="6">
        <f>'q-ValProd_tot'!AZ12</f>
        <v>43264</v>
      </c>
      <c r="BA12" s="6">
        <f>'q-ValProd_tot'!BA12</f>
        <v>47021</v>
      </c>
      <c r="BB12" s="6">
        <f>'q-ValProd_tot'!BB12</f>
        <v>45726</v>
      </c>
      <c r="BC12" s="6">
        <f>'q-ValProd_tot'!BC12</f>
        <v>46417</v>
      </c>
    </row>
    <row r="13" spans="1:55" s="6" customFormat="1" x14ac:dyDescent="0.2">
      <c r="A13">
        <f>VLOOKUP(C13,SelectCntr!$A$2:$C$52,3,0)</f>
        <v>2</v>
      </c>
      <c r="B13" s="6" t="str">
        <f>'q-ValProd_tot'!B13</f>
        <v>Ethiopia PDR</v>
      </c>
      <c r="C13" s="6">
        <f>'q-ValProd_tot'!C13</f>
        <v>62</v>
      </c>
      <c r="D13" s="6" t="str">
        <f>'q-ValProd_tot'!D13</f>
        <v>Ethiopia PDR</v>
      </c>
      <c r="E13" s="6">
        <f>'q-ValProd_tot'!E13</f>
        <v>152</v>
      </c>
      <c r="F13" s="6" t="str">
        <f>'q-ValProd_tot'!F13</f>
        <v>Gross Production Value (constant 2004-2006 1000 I$)</v>
      </c>
      <c r="G13" s="6">
        <f>'q-ValProd_tot'!G13</f>
        <v>3057456</v>
      </c>
      <c r="H13" s="6">
        <f>'q-ValProd_tot'!H13</f>
        <v>3127866</v>
      </c>
      <c r="I13" s="6">
        <f>'q-ValProd_tot'!I13</f>
        <v>3161027</v>
      </c>
      <c r="J13" s="6">
        <f>'q-ValProd_tot'!J13</f>
        <v>3262286</v>
      </c>
      <c r="K13" s="6">
        <f>'q-ValProd_tot'!K13</f>
        <v>3297421</v>
      </c>
      <c r="L13" s="6">
        <f>'q-ValProd_tot'!L13</f>
        <v>3376592</v>
      </c>
      <c r="M13" s="6">
        <f>'q-ValProd_tot'!M13</f>
        <v>3462465</v>
      </c>
      <c r="N13" s="6">
        <f>'q-ValProd_tot'!N13</f>
        <v>3520113</v>
      </c>
      <c r="O13" s="6">
        <f>'q-ValProd_tot'!O13</f>
        <v>3635360</v>
      </c>
      <c r="P13" s="6">
        <f>'q-ValProd_tot'!P13</f>
        <v>3743079</v>
      </c>
      <c r="Q13" s="6">
        <f>'q-ValProd_tot'!Q13</f>
        <v>3645319</v>
      </c>
      <c r="R13" s="6">
        <f>'q-ValProd_tot'!R13</f>
        <v>3647195</v>
      </c>
      <c r="S13" s="6">
        <f>'q-ValProd_tot'!S13</f>
        <v>3557343</v>
      </c>
      <c r="T13" s="6">
        <f>'q-ValProd_tot'!T13</f>
        <v>3516084</v>
      </c>
      <c r="U13" s="6">
        <f>'q-ValProd_tot'!U13</f>
        <v>3397014</v>
      </c>
      <c r="V13" s="6">
        <f>'q-ValProd_tot'!V13</f>
        <v>3593347</v>
      </c>
      <c r="W13" s="6">
        <f>'q-ValProd_tot'!W13</f>
        <v>3659681</v>
      </c>
      <c r="X13" s="6">
        <f>'q-ValProd_tot'!X13</f>
        <v>3634583</v>
      </c>
      <c r="Y13" s="6">
        <f>'q-ValProd_tot'!Y13</f>
        <v>3972819</v>
      </c>
      <c r="Z13" s="6">
        <f>'q-ValProd_tot'!Z13</f>
        <v>4333812</v>
      </c>
      <c r="AA13" s="6">
        <f>'q-ValProd_tot'!AA13</f>
        <v>4233108</v>
      </c>
      <c r="AB13" s="6">
        <f>'q-ValProd_tot'!AB13</f>
        <v>4230335</v>
      </c>
      <c r="AC13" s="6">
        <f>'q-ValProd_tot'!AC13</f>
        <v>4514887</v>
      </c>
      <c r="AD13" s="6">
        <f>'q-ValProd_tot'!AD13</f>
        <v>4089763</v>
      </c>
      <c r="AE13" s="6">
        <f>'q-ValProd_tot'!AE13</f>
        <v>3915323</v>
      </c>
      <c r="AF13" s="6">
        <f>'q-ValProd_tot'!AF13</f>
        <v>4366074</v>
      </c>
      <c r="AG13" s="6">
        <f>'q-ValProd_tot'!AG13</f>
        <v>4208193</v>
      </c>
      <c r="AH13" s="6">
        <f>'q-ValProd_tot'!AH13</f>
        <v>4349090</v>
      </c>
      <c r="AI13" s="6">
        <f>'q-ValProd_tot'!AI13</f>
        <v>4450662</v>
      </c>
      <c r="AJ13" s="6">
        <f>'q-ValProd_tot'!AJ13</f>
        <v>4607104</v>
      </c>
      <c r="AK13" s="6">
        <f>'q-ValProd_tot'!AK13</f>
        <v>4792816</v>
      </c>
      <c r="AL13" s="6">
        <f>'q-ValProd_tot'!AL13</f>
        <v>4547863</v>
      </c>
      <c r="AM13" s="6">
        <f>'q-ValProd_tot'!AM13</f>
        <v>0</v>
      </c>
      <c r="AN13" s="6">
        <f>'q-ValProd_tot'!AN13</f>
        <v>0</v>
      </c>
      <c r="AO13" s="6">
        <f>'q-ValProd_tot'!AO13</f>
        <v>0</v>
      </c>
      <c r="AP13" s="6">
        <f>'q-ValProd_tot'!AP13</f>
        <v>0</v>
      </c>
      <c r="AQ13" s="6">
        <f>'q-ValProd_tot'!AQ13</f>
        <v>0</v>
      </c>
      <c r="AR13" s="6">
        <f>'q-ValProd_tot'!AR13</f>
        <v>0</v>
      </c>
      <c r="AS13" s="6">
        <f>'q-ValProd_tot'!AS13</f>
        <v>0</v>
      </c>
      <c r="AT13" s="6">
        <f>'q-ValProd_tot'!AT13</f>
        <v>0</v>
      </c>
      <c r="AU13" s="6">
        <f>'q-ValProd_tot'!AU13</f>
        <v>0</v>
      </c>
      <c r="AV13" s="6">
        <f>'q-ValProd_tot'!AV13</f>
        <v>0</v>
      </c>
      <c r="AW13" s="6">
        <f>'q-ValProd_tot'!AW13</f>
        <v>0</v>
      </c>
      <c r="AX13" s="6">
        <f>'q-ValProd_tot'!AX13</f>
        <v>0</v>
      </c>
      <c r="AY13" s="6">
        <f>'q-ValProd_tot'!AY13</f>
        <v>0</v>
      </c>
      <c r="AZ13" s="6">
        <f>'q-ValProd_tot'!AZ13</f>
        <v>0</v>
      </c>
      <c r="BA13" s="6">
        <f>'q-ValProd_tot'!BA13</f>
        <v>0</v>
      </c>
      <c r="BB13" s="6">
        <f>'q-ValProd_tot'!BB13</f>
        <v>0</v>
      </c>
      <c r="BC13" s="6">
        <f>'q-ValProd_tot'!BC13</f>
        <v>0</v>
      </c>
    </row>
    <row r="14" spans="1:55" s="6" customFormat="1" x14ac:dyDescent="0.2">
      <c r="A14">
        <f>VLOOKUP(C14,SelectCntr!$A$2:$C$52,3,0)</f>
        <v>2</v>
      </c>
      <c r="B14" s="6" t="str">
        <f>'q-ValProd_tot'!B14</f>
        <v>Djibouti</v>
      </c>
      <c r="C14" s="6">
        <f>'q-ValProd_tot'!C14</f>
        <v>72</v>
      </c>
      <c r="D14" s="6" t="str">
        <f>'q-ValProd_tot'!D14</f>
        <v>Djibouti</v>
      </c>
      <c r="E14" s="6">
        <f>'q-ValProd_tot'!E14</f>
        <v>152</v>
      </c>
      <c r="F14" s="6" t="str">
        <f>'q-ValProd_tot'!F14</f>
        <v>Gross Production Value (constant 2004-2006 1000 I$)</v>
      </c>
      <c r="G14" s="6">
        <f>'q-ValProd_tot'!G14</f>
        <v>7308</v>
      </c>
      <c r="H14" s="6">
        <f>'q-ValProd_tot'!H14</f>
        <v>7501</v>
      </c>
      <c r="I14" s="6">
        <f>'q-ValProd_tot'!I14</f>
        <v>7747</v>
      </c>
      <c r="J14" s="6">
        <f>'q-ValProd_tot'!J14</f>
        <v>7917</v>
      </c>
      <c r="K14" s="6">
        <f>'q-ValProd_tot'!K14</f>
        <v>8068</v>
      </c>
      <c r="L14" s="6">
        <f>'q-ValProd_tot'!L14</f>
        <v>8736</v>
      </c>
      <c r="M14" s="6">
        <f>'q-ValProd_tot'!M14</f>
        <v>9122</v>
      </c>
      <c r="N14" s="6">
        <f>'q-ValProd_tot'!N14</f>
        <v>9808</v>
      </c>
      <c r="O14" s="6">
        <f>'q-ValProd_tot'!O14</f>
        <v>10549</v>
      </c>
      <c r="P14" s="6">
        <f>'q-ValProd_tot'!P14</f>
        <v>10954</v>
      </c>
      <c r="Q14" s="6">
        <f>'q-ValProd_tot'!Q14</f>
        <v>11457</v>
      </c>
      <c r="R14" s="6">
        <f>'q-ValProd_tot'!R14</f>
        <v>12069</v>
      </c>
      <c r="S14" s="6">
        <f>'q-ValProd_tot'!S14</f>
        <v>12098</v>
      </c>
      <c r="T14" s="6">
        <f>'q-ValProd_tot'!T14</f>
        <v>12908</v>
      </c>
      <c r="U14" s="6">
        <f>'q-ValProd_tot'!U14</f>
        <v>13117</v>
      </c>
      <c r="V14" s="6">
        <f>'q-ValProd_tot'!V14</f>
        <v>14720</v>
      </c>
      <c r="W14" s="6">
        <f>'q-ValProd_tot'!W14</f>
        <v>14404</v>
      </c>
      <c r="X14" s="6">
        <f>'q-ValProd_tot'!X14</f>
        <v>15202</v>
      </c>
      <c r="Y14" s="6">
        <f>'q-ValProd_tot'!Y14</f>
        <v>19956</v>
      </c>
      <c r="Z14" s="6">
        <f>'q-ValProd_tot'!Z14</f>
        <v>25473</v>
      </c>
      <c r="AA14" s="6">
        <f>'q-ValProd_tot'!AA14</f>
        <v>24634</v>
      </c>
      <c r="AB14" s="6">
        <f>'q-ValProd_tot'!AB14</f>
        <v>24806</v>
      </c>
      <c r="AC14" s="6">
        <f>'q-ValProd_tot'!AC14</f>
        <v>28966</v>
      </c>
      <c r="AD14" s="6">
        <f>'q-ValProd_tot'!AD14</f>
        <v>31806</v>
      </c>
      <c r="AE14" s="6">
        <f>'q-ValProd_tot'!AE14</f>
        <v>37376</v>
      </c>
      <c r="AF14" s="6">
        <f>'q-ValProd_tot'!AF14</f>
        <v>40315</v>
      </c>
      <c r="AG14" s="6">
        <f>'q-ValProd_tot'!AG14</f>
        <v>41489</v>
      </c>
      <c r="AH14" s="6">
        <f>'q-ValProd_tot'!AH14</f>
        <v>43178</v>
      </c>
      <c r="AI14" s="6">
        <f>'q-ValProd_tot'!AI14</f>
        <v>52031</v>
      </c>
      <c r="AJ14" s="6">
        <f>'q-ValProd_tot'!AJ14</f>
        <v>51017</v>
      </c>
      <c r="AK14" s="6">
        <f>'q-ValProd_tot'!AK14</f>
        <v>38131</v>
      </c>
      <c r="AL14" s="6">
        <f>'q-ValProd_tot'!AL14</f>
        <v>40260</v>
      </c>
      <c r="AM14" s="6">
        <f>'q-ValProd_tot'!AM14</f>
        <v>38500</v>
      </c>
      <c r="AN14" s="6">
        <f>'q-ValProd_tot'!AN14</f>
        <v>39926</v>
      </c>
      <c r="AO14" s="6">
        <f>'q-ValProd_tot'!AO14</f>
        <v>42935</v>
      </c>
      <c r="AP14" s="6">
        <f>'q-ValProd_tot'!AP14</f>
        <v>39008</v>
      </c>
      <c r="AQ14" s="6">
        <f>'q-ValProd_tot'!AQ14</f>
        <v>40788</v>
      </c>
      <c r="AR14" s="6">
        <f>'q-ValProd_tot'!AR14</f>
        <v>41859</v>
      </c>
      <c r="AS14" s="6">
        <f>'q-ValProd_tot'!AS14</f>
        <v>42592</v>
      </c>
      <c r="AT14" s="6">
        <f>'q-ValProd_tot'!AT14</f>
        <v>46234</v>
      </c>
      <c r="AU14" s="6">
        <f>'q-ValProd_tot'!AU14</f>
        <v>46711</v>
      </c>
      <c r="AV14" s="6">
        <f>'q-ValProd_tot'!AV14</f>
        <v>53278</v>
      </c>
      <c r="AW14" s="6">
        <f>'q-ValProd_tot'!AW14</f>
        <v>52832</v>
      </c>
      <c r="AX14" s="6">
        <f>'q-ValProd_tot'!AX14</f>
        <v>50871</v>
      </c>
      <c r="AY14" s="6">
        <f>'q-ValProd_tot'!AY14</f>
        <v>51885</v>
      </c>
      <c r="AZ14" s="6">
        <f>'q-ValProd_tot'!AZ14</f>
        <v>59994</v>
      </c>
      <c r="BA14" s="6">
        <f>'q-ValProd_tot'!BA14</f>
        <v>69448</v>
      </c>
      <c r="BB14" s="6">
        <f>'q-ValProd_tot'!BB14</f>
        <v>68592</v>
      </c>
      <c r="BC14" s="6">
        <f>'q-ValProd_tot'!BC14</f>
        <v>53489</v>
      </c>
    </row>
    <row r="15" spans="1:55" s="6" customFormat="1" x14ac:dyDescent="0.2">
      <c r="A15">
        <f>VLOOKUP(C15,SelectCntr!$A$2:$C$52,3,0)</f>
        <v>1</v>
      </c>
      <c r="B15" s="6" t="str">
        <f>'q-ValProd_tot'!B15</f>
        <v>Gabon</v>
      </c>
      <c r="C15" s="6">
        <f>'q-ValProd_tot'!C15</f>
        <v>74</v>
      </c>
      <c r="D15" s="6" t="str">
        <f>'q-ValProd_tot'!D15</f>
        <v>Gabon</v>
      </c>
      <c r="E15" s="6">
        <f>'q-ValProd_tot'!E15</f>
        <v>152</v>
      </c>
      <c r="F15" s="6" t="str">
        <f>'q-ValProd_tot'!F15</f>
        <v>Gross Production Value (constant 2004-2006 1000 I$)</v>
      </c>
      <c r="G15" s="6">
        <f>'q-ValProd_tot'!G15</f>
        <v>101991</v>
      </c>
      <c r="H15" s="6">
        <f>'q-ValProd_tot'!H15</f>
        <v>104896</v>
      </c>
      <c r="I15" s="6">
        <f>'q-ValProd_tot'!I15</f>
        <v>105420</v>
      </c>
      <c r="J15" s="6">
        <f>'q-ValProd_tot'!J15</f>
        <v>106632</v>
      </c>
      <c r="K15" s="6">
        <f>'q-ValProd_tot'!K15</f>
        <v>108336</v>
      </c>
      <c r="L15" s="6">
        <f>'q-ValProd_tot'!L15</f>
        <v>110498</v>
      </c>
      <c r="M15" s="6">
        <f>'q-ValProd_tot'!M15</f>
        <v>112346</v>
      </c>
      <c r="N15" s="6">
        <f>'q-ValProd_tot'!N15</f>
        <v>116174</v>
      </c>
      <c r="O15" s="6">
        <f>'q-ValProd_tot'!O15</f>
        <v>115730</v>
      </c>
      <c r="P15" s="6">
        <f>'q-ValProd_tot'!P15</f>
        <v>119182</v>
      </c>
      <c r="Q15" s="6">
        <f>'q-ValProd_tot'!Q15</f>
        <v>122145</v>
      </c>
      <c r="R15" s="6">
        <f>'q-ValProd_tot'!R15</f>
        <v>124330</v>
      </c>
      <c r="S15" s="6">
        <f>'q-ValProd_tot'!S15</f>
        <v>127149</v>
      </c>
      <c r="T15" s="6">
        <f>'q-ValProd_tot'!T15</f>
        <v>129352</v>
      </c>
      <c r="U15" s="6">
        <f>'q-ValProd_tot'!U15</f>
        <v>130202</v>
      </c>
      <c r="V15" s="6">
        <f>'q-ValProd_tot'!V15</f>
        <v>134291</v>
      </c>
      <c r="W15" s="6">
        <f>'q-ValProd_tot'!W15</f>
        <v>144946</v>
      </c>
      <c r="X15" s="6">
        <f>'q-ValProd_tot'!X15</f>
        <v>154176</v>
      </c>
      <c r="Y15" s="6">
        <f>'q-ValProd_tot'!Y15</f>
        <v>160845</v>
      </c>
      <c r="Z15" s="6">
        <f>'q-ValProd_tot'!Z15</f>
        <v>167506</v>
      </c>
      <c r="AA15" s="6">
        <f>'q-ValProd_tot'!AA15</f>
        <v>163968</v>
      </c>
      <c r="AB15" s="6">
        <f>'q-ValProd_tot'!AB15</f>
        <v>167969</v>
      </c>
      <c r="AC15" s="6">
        <f>'q-ValProd_tot'!AC15</f>
        <v>172517</v>
      </c>
      <c r="AD15" s="6">
        <f>'q-ValProd_tot'!AD15</f>
        <v>176063</v>
      </c>
      <c r="AE15" s="6">
        <f>'q-ValProd_tot'!AE15</f>
        <v>177563</v>
      </c>
      <c r="AF15" s="6">
        <f>'q-ValProd_tot'!AF15</f>
        <v>185531</v>
      </c>
      <c r="AG15" s="6">
        <f>'q-ValProd_tot'!AG15</f>
        <v>188694</v>
      </c>
      <c r="AH15" s="6">
        <f>'q-ValProd_tot'!AH15</f>
        <v>197480</v>
      </c>
      <c r="AI15" s="6">
        <f>'q-ValProd_tot'!AI15</f>
        <v>199577</v>
      </c>
      <c r="AJ15" s="6">
        <f>'q-ValProd_tot'!AJ15</f>
        <v>200203</v>
      </c>
      <c r="AK15" s="6">
        <f>'q-ValProd_tot'!AK15</f>
        <v>221020</v>
      </c>
      <c r="AL15" s="6">
        <f>'q-ValProd_tot'!AL15</f>
        <v>214734</v>
      </c>
      <c r="AM15" s="6">
        <f>'q-ValProd_tot'!AM15</f>
        <v>210581</v>
      </c>
      <c r="AN15" s="6">
        <f>'q-ValProd_tot'!AN15</f>
        <v>215175</v>
      </c>
      <c r="AO15" s="6">
        <f>'q-ValProd_tot'!AO15</f>
        <v>216450</v>
      </c>
      <c r="AP15" s="6">
        <f>'q-ValProd_tot'!AP15</f>
        <v>227607</v>
      </c>
      <c r="AQ15" s="6">
        <f>'q-ValProd_tot'!AQ15</f>
        <v>234607</v>
      </c>
      <c r="AR15" s="6">
        <f>'q-ValProd_tot'!AR15</f>
        <v>243375</v>
      </c>
      <c r="AS15" s="6">
        <f>'q-ValProd_tot'!AS15</f>
        <v>242974</v>
      </c>
      <c r="AT15" s="6">
        <f>'q-ValProd_tot'!AT15</f>
        <v>248464</v>
      </c>
      <c r="AU15" s="6">
        <f>'q-ValProd_tot'!AU15</f>
        <v>242353</v>
      </c>
      <c r="AV15" s="6">
        <f>'q-ValProd_tot'!AV15</f>
        <v>244403</v>
      </c>
      <c r="AW15" s="6">
        <f>'q-ValProd_tot'!AW15</f>
        <v>245672</v>
      </c>
      <c r="AX15" s="6">
        <f>'q-ValProd_tot'!AX15</f>
        <v>245634</v>
      </c>
      <c r="AY15" s="6">
        <f>'q-ValProd_tot'!AY15</f>
        <v>249015</v>
      </c>
      <c r="AZ15" s="6">
        <f>'q-ValProd_tot'!AZ15</f>
        <v>249754</v>
      </c>
      <c r="BA15" s="6">
        <f>'q-ValProd_tot'!BA15</f>
        <v>251631</v>
      </c>
      <c r="BB15" s="6">
        <f>'q-ValProd_tot'!BB15</f>
        <v>257005</v>
      </c>
      <c r="BC15" s="6">
        <f>'q-ValProd_tot'!BC15</f>
        <v>283932</v>
      </c>
    </row>
    <row r="16" spans="1:55" s="6" customFormat="1" x14ac:dyDescent="0.2">
      <c r="A16">
        <f>VLOOKUP(C16,SelectCntr!$A$2:$C$52,3,0)</f>
        <v>1</v>
      </c>
      <c r="B16" s="6" t="str">
        <f>'q-ValProd_tot'!B16</f>
        <v>Gambia</v>
      </c>
      <c r="C16" s="6">
        <f>'q-ValProd_tot'!C16</f>
        <v>75</v>
      </c>
      <c r="D16" s="6" t="str">
        <f>'q-ValProd_tot'!D16</f>
        <v>Gambia</v>
      </c>
      <c r="E16" s="6">
        <f>'q-ValProd_tot'!E16</f>
        <v>152</v>
      </c>
      <c r="F16" s="6" t="str">
        <f>'q-ValProd_tot'!F16</f>
        <v>Gross Production Value (constant 2004-2006 1000 I$)</v>
      </c>
      <c r="G16" s="6">
        <f>'q-ValProd_tot'!G16</f>
        <v>82443</v>
      </c>
      <c r="H16" s="6">
        <f>'q-ValProd_tot'!H16</f>
        <v>84284</v>
      </c>
      <c r="I16" s="6">
        <f>'q-ValProd_tot'!I16</f>
        <v>84474</v>
      </c>
      <c r="J16" s="6">
        <f>'q-ValProd_tot'!J16</f>
        <v>87575</v>
      </c>
      <c r="K16" s="6">
        <f>'q-ValProd_tot'!K16</f>
        <v>95609</v>
      </c>
      <c r="L16" s="6">
        <f>'q-ValProd_tot'!L16</f>
        <v>102242</v>
      </c>
      <c r="M16" s="6">
        <f>'q-ValProd_tot'!M16</f>
        <v>93633</v>
      </c>
      <c r="N16" s="6">
        <f>'q-ValProd_tot'!N16</f>
        <v>102132</v>
      </c>
      <c r="O16" s="6">
        <f>'q-ValProd_tot'!O16</f>
        <v>97158</v>
      </c>
      <c r="P16" s="6">
        <f>'q-ValProd_tot'!P16</f>
        <v>100112</v>
      </c>
      <c r="Q16" s="6">
        <f>'q-ValProd_tot'!Q16</f>
        <v>106061</v>
      </c>
      <c r="R16" s="6">
        <f>'q-ValProd_tot'!R16</f>
        <v>95915</v>
      </c>
      <c r="S16" s="6">
        <f>'q-ValProd_tot'!S16</f>
        <v>110492</v>
      </c>
      <c r="T16" s="6">
        <f>'q-ValProd_tot'!T16</f>
        <v>102061</v>
      </c>
      <c r="U16" s="6">
        <f>'q-ValProd_tot'!U16</f>
        <v>99570</v>
      </c>
      <c r="V16" s="6">
        <f>'q-ValProd_tot'!V16</f>
        <v>97970</v>
      </c>
      <c r="W16" s="6">
        <f>'q-ValProd_tot'!W16</f>
        <v>78312</v>
      </c>
      <c r="X16" s="6">
        <f>'q-ValProd_tot'!X16</f>
        <v>98154</v>
      </c>
      <c r="Y16" s="6">
        <f>'q-ValProd_tot'!Y16</f>
        <v>65539</v>
      </c>
      <c r="Z16" s="6">
        <f>'q-ValProd_tot'!Z16</f>
        <v>68459</v>
      </c>
      <c r="AA16" s="6">
        <f>'q-ValProd_tot'!AA16</f>
        <v>94558</v>
      </c>
      <c r="AB16" s="6">
        <f>'q-ValProd_tot'!AB16</f>
        <v>112977</v>
      </c>
      <c r="AC16" s="6">
        <f>'q-ValProd_tot'!AC16</f>
        <v>89884</v>
      </c>
      <c r="AD16" s="6">
        <f>'q-ValProd_tot'!AD16</f>
        <v>89939</v>
      </c>
      <c r="AE16" s="6">
        <f>'q-ValProd_tot'!AE16</f>
        <v>81257</v>
      </c>
      <c r="AF16" s="6">
        <f>'q-ValProd_tot'!AF16</f>
        <v>94491</v>
      </c>
      <c r="AG16" s="6">
        <f>'q-ValProd_tot'!AG16</f>
        <v>97069</v>
      </c>
      <c r="AH16" s="6">
        <f>'q-ValProd_tot'!AH16</f>
        <v>90462</v>
      </c>
      <c r="AI16" s="6">
        <f>'q-ValProd_tot'!AI16</f>
        <v>104454</v>
      </c>
      <c r="AJ16" s="6">
        <f>'q-ValProd_tot'!AJ16</f>
        <v>77556</v>
      </c>
      <c r="AK16" s="6">
        <f>'q-ValProd_tot'!AK16</f>
        <v>86385</v>
      </c>
      <c r="AL16" s="6">
        <f>'q-ValProd_tot'!AL16</f>
        <v>71400</v>
      </c>
      <c r="AM16" s="6">
        <f>'q-ValProd_tot'!AM16</f>
        <v>81862</v>
      </c>
      <c r="AN16" s="6">
        <f>'q-ValProd_tot'!AN16</f>
        <v>85147</v>
      </c>
      <c r="AO16" s="6">
        <f>'q-ValProd_tot'!AO16</f>
        <v>81000</v>
      </c>
      <c r="AP16" s="6">
        <f>'q-ValProd_tot'!AP16</f>
        <v>69117</v>
      </c>
      <c r="AQ16" s="6">
        <f>'q-ValProd_tot'!AQ16</f>
        <v>83553</v>
      </c>
      <c r="AR16" s="6">
        <f>'q-ValProd_tot'!AR16</f>
        <v>83037</v>
      </c>
      <c r="AS16" s="6">
        <f>'q-ValProd_tot'!AS16</f>
        <v>114756</v>
      </c>
      <c r="AT16" s="6">
        <f>'q-ValProd_tot'!AT16</f>
        <v>125466</v>
      </c>
      <c r="AU16" s="6">
        <f>'q-ValProd_tot'!AU16</f>
        <v>134390</v>
      </c>
      <c r="AV16" s="6">
        <f>'q-ValProd_tot'!AV16</f>
        <v>87980</v>
      </c>
      <c r="AW16" s="6">
        <f>'q-ValProd_tot'!AW16</f>
        <v>112079</v>
      </c>
      <c r="AX16" s="6">
        <f>'q-ValProd_tot'!AX16</f>
        <v>137506</v>
      </c>
      <c r="AY16" s="6">
        <f>'q-ValProd_tot'!AY16</f>
        <v>120361</v>
      </c>
      <c r="AZ16" s="6">
        <f>'q-ValProd_tot'!AZ16</f>
        <v>126593</v>
      </c>
      <c r="BA16" s="6">
        <f>'q-ValProd_tot'!BA16</f>
        <v>93340</v>
      </c>
      <c r="BB16" s="6">
        <f>'q-ValProd_tot'!BB16</f>
        <v>128612</v>
      </c>
      <c r="BC16" s="6">
        <f>'q-ValProd_tot'!BC16</f>
        <v>151375</v>
      </c>
    </row>
    <row r="17" spans="1:55" s="14" customFormat="1" x14ac:dyDescent="0.2">
      <c r="A17">
        <f>VLOOKUP(C17,SelectCntr!$A$2:$C$52,3,0)</f>
        <v>1</v>
      </c>
      <c r="B17" s="6" t="str">
        <f>'q-ValProd_tot'!B17</f>
        <v>Ghana</v>
      </c>
      <c r="C17" s="6">
        <f>'q-ValProd_tot'!C17</f>
        <v>81</v>
      </c>
      <c r="D17" s="6" t="str">
        <f>'q-ValProd_tot'!D17</f>
        <v>Ghana</v>
      </c>
      <c r="E17" s="6">
        <f>'q-ValProd_tot'!E17</f>
        <v>152</v>
      </c>
      <c r="F17" s="6" t="str">
        <f>'q-ValProd_tot'!F17</f>
        <v>Gross Production Value (constant 2004-2006 1000 I$)</v>
      </c>
      <c r="G17" s="6">
        <f>'q-ValProd_tot'!G17</f>
        <v>1470610</v>
      </c>
      <c r="H17" s="6">
        <f>'q-ValProd_tot'!H17</f>
        <v>1492150</v>
      </c>
      <c r="I17" s="6">
        <f>'q-ValProd_tot'!I17</f>
        <v>1521302</v>
      </c>
      <c r="J17" s="6">
        <f>'q-ValProd_tot'!J17</f>
        <v>1724581</v>
      </c>
      <c r="K17" s="6">
        <f>'q-ValProd_tot'!K17</f>
        <v>1558681</v>
      </c>
      <c r="L17" s="6">
        <f>'q-ValProd_tot'!L17</f>
        <v>1586808</v>
      </c>
      <c r="M17" s="6">
        <f>'q-ValProd_tot'!M17</f>
        <v>1724104</v>
      </c>
      <c r="N17" s="6">
        <f>'q-ValProd_tot'!N17</f>
        <v>1671018</v>
      </c>
      <c r="O17" s="6">
        <f>'q-ValProd_tot'!O17</f>
        <v>1809266</v>
      </c>
      <c r="P17" s="6">
        <f>'q-ValProd_tot'!P17</f>
        <v>1880216</v>
      </c>
      <c r="Q17" s="6">
        <f>'q-ValProd_tot'!Q17</f>
        <v>1953323</v>
      </c>
      <c r="R17" s="6">
        <f>'q-ValProd_tot'!R17</f>
        <v>1908213</v>
      </c>
      <c r="S17" s="6">
        <f>'q-ValProd_tot'!S17</f>
        <v>1926720</v>
      </c>
      <c r="T17" s="6">
        <f>'q-ValProd_tot'!T17</f>
        <v>2172523</v>
      </c>
      <c r="U17" s="6">
        <f>'q-ValProd_tot'!U17</f>
        <v>2026074</v>
      </c>
      <c r="V17" s="6">
        <f>'q-ValProd_tot'!V17</f>
        <v>1788393</v>
      </c>
      <c r="W17" s="6">
        <f>'q-ValProd_tot'!W17</f>
        <v>1592379</v>
      </c>
      <c r="X17" s="6">
        <f>'q-ValProd_tot'!X17</f>
        <v>1573952</v>
      </c>
      <c r="Y17" s="6">
        <f>'q-ValProd_tot'!Y17</f>
        <v>1643796</v>
      </c>
      <c r="Z17" s="6">
        <f>'q-ValProd_tot'!Z17</f>
        <v>1657821</v>
      </c>
      <c r="AA17" s="6">
        <f>'q-ValProd_tot'!AA17</f>
        <v>1629553</v>
      </c>
      <c r="AB17" s="6">
        <f>'q-ValProd_tot'!AB17</f>
        <v>1526081</v>
      </c>
      <c r="AC17" s="6">
        <f>'q-ValProd_tot'!AC17</f>
        <v>1549335</v>
      </c>
      <c r="AD17" s="6">
        <f>'q-ValProd_tot'!AD17</f>
        <v>1949852</v>
      </c>
      <c r="AE17" s="6">
        <f>'q-ValProd_tot'!AE17</f>
        <v>1924261</v>
      </c>
      <c r="AF17" s="6">
        <f>'q-ValProd_tot'!AF17</f>
        <v>2087165</v>
      </c>
      <c r="AG17" s="6">
        <f>'q-ValProd_tot'!AG17</f>
        <v>2130688</v>
      </c>
      <c r="AH17" s="6">
        <f>'q-ValProd_tot'!AH17</f>
        <v>2189060</v>
      </c>
      <c r="AI17" s="6">
        <f>'q-ValProd_tot'!AI17</f>
        <v>2417485</v>
      </c>
      <c r="AJ17" s="6">
        <f>'q-ValProd_tot'!AJ17</f>
        <v>2011702</v>
      </c>
      <c r="AK17" s="6">
        <f>'q-ValProd_tot'!AK17</f>
        <v>2998442</v>
      </c>
      <c r="AL17" s="6">
        <f>'q-ValProd_tot'!AL17</f>
        <v>2967385</v>
      </c>
      <c r="AM17" s="6">
        <f>'q-ValProd_tot'!AM17</f>
        <v>3217744</v>
      </c>
      <c r="AN17" s="6">
        <f>'q-ValProd_tot'!AN17</f>
        <v>3038587</v>
      </c>
      <c r="AO17" s="6">
        <f>'q-ValProd_tot'!AO17</f>
        <v>3475606</v>
      </c>
      <c r="AP17" s="6">
        <f>'q-ValProd_tot'!AP17</f>
        <v>3779099</v>
      </c>
      <c r="AQ17" s="6">
        <f>'q-ValProd_tot'!AQ17</f>
        <v>3715251</v>
      </c>
      <c r="AR17" s="6">
        <f>'q-ValProd_tot'!AR17</f>
        <v>4042718</v>
      </c>
      <c r="AS17" s="6">
        <f>'q-ValProd_tot'!AS17</f>
        <v>4299817</v>
      </c>
      <c r="AT17" s="6">
        <f>'q-ValProd_tot'!AT17</f>
        <v>4236926</v>
      </c>
      <c r="AU17" s="6">
        <f>'q-ValProd_tot'!AU17</f>
        <v>4372676</v>
      </c>
      <c r="AV17" s="6">
        <f>'q-ValProd_tot'!AV17</f>
        <v>4804887</v>
      </c>
      <c r="AW17" s="6">
        <f>'q-ValProd_tot'!AW17</f>
        <v>4959729</v>
      </c>
      <c r="AX17" s="6">
        <f>'q-ValProd_tot'!AX17</f>
        <v>5170539</v>
      </c>
      <c r="AY17" s="6">
        <f>'q-ValProd_tot'!AY17</f>
        <v>5334142</v>
      </c>
      <c r="AZ17" s="6">
        <f>'q-ValProd_tot'!AZ17</f>
        <v>5505163</v>
      </c>
      <c r="BA17" s="6">
        <f>'q-ValProd_tot'!BA17</f>
        <v>5423918</v>
      </c>
      <c r="BB17" s="6">
        <f>'q-ValProd_tot'!BB17</f>
        <v>6084967</v>
      </c>
      <c r="BC17" s="6">
        <f>'q-ValProd_tot'!BC17</f>
        <v>6351936</v>
      </c>
    </row>
    <row r="18" spans="1:55" s="14" customFormat="1" x14ac:dyDescent="0.2">
      <c r="A18">
        <f>VLOOKUP(C18,SelectCntr!$A$2:$C$52,3,0)</f>
        <v>1</v>
      </c>
      <c r="B18" s="6" t="str">
        <f>'q-ValProd_tot'!B18</f>
        <v>Guinea</v>
      </c>
      <c r="C18" s="6">
        <f>'q-ValProd_tot'!C18</f>
        <v>90</v>
      </c>
      <c r="D18" s="6" t="str">
        <f>'q-ValProd_tot'!D18</f>
        <v>Guinea</v>
      </c>
      <c r="E18" s="6">
        <f>'q-ValProd_tot'!E18</f>
        <v>152</v>
      </c>
      <c r="F18" s="6" t="str">
        <f>'q-ValProd_tot'!F18</f>
        <v>Gross Production Value (constant 2004-2006 1000 I$)</v>
      </c>
      <c r="G18" s="6">
        <f>'q-ValProd_tot'!G18</f>
        <v>611277</v>
      </c>
      <c r="H18" s="6">
        <f>'q-ValProd_tot'!H18</f>
        <v>620208</v>
      </c>
      <c r="I18" s="6">
        <f>'q-ValProd_tot'!I18</f>
        <v>587017</v>
      </c>
      <c r="J18" s="6">
        <f>'q-ValProd_tot'!J18</f>
        <v>613085</v>
      </c>
      <c r="K18" s="6">
        <f>'q-ValProd_tot'!K18</f>
        <v>603266</v>
      </c>
      <c r="L18" s="6">
        <f>'q-ValProd_tot'!L18</f>
        <v>651649</v>
      </c>
      <c r="M18" s="6">
        <f>'q-ValProd_tot'!M18</f>
        <v>678050</v>
      </c>
      <c r="N18" s="6">
        <f>'q-ValProd_tot'!N18</f>
        <v>696162</v>
      </c>
      <c r="O18" s="6">
        <f>'q-ValProd_tot'!O18</f>
        <v>687268</v>
      </c>
      <c r="P18" s="6">
        <f>'q-ValProd_tot'!P18</f>
        <v>711893</v>
      </c>
      <c r="Q18" s="6">
        <f>'q-ValProd_tot'!Q18</f>
        <v>734429</v>
      </c>
      <c r="R18" s="6">
        <f>'q-ValProd_tot'!R18</f>
        <v>704287</v>
      </c>
      <c r="S18" s="6">
        <f>'q-ValProd_tot'!S18</f>
        <v>713855</v>
      </c>
      <c r="T18" s="6">
        <f>'q-ValProd_tot'!T18</f>
        <v>721473</v>
      </c>
      <c r="U18" s="6">
        <f>'q-ValProd_tot'!U18</f>
        <v>736672</v>
      </c>
      <c r="V18" s="6">
        <f>'q-ValProd_tot'!V18</f>
        <v>766118</v>
      </c>
      <c r="W18" s="6">
        <f>'q-ValProd_tot'!W18</f>
        <v>773833</v>
      </c>
      <c r="X18" s="6">
        <f>'q-ValProd_tot'!X18</f>
        <v>777696</v>
      </c>
      <c r="Y18" s="6">
        <f>'q-ValProd_tot'!Y18</f>
        <v>800215</v>
      </c>
      <c r="Z18" s="6">
        <f>'q-ValProd_tot'!Z18</f>
        <v>808211</v>
      </c>
      <c r="AA18" s="6">
        <f>'q-ValProd_tot'!AA18</f>
        <v>813673</v>
      </c>
      <c r="AB18" s="6">
        <f>'q-ValProd_tot'!AB18</f>
        <v>822891</v>
      </c>
      <c r="AC18" s="6">
        <f>'q-ValProd_tot'!AC18</f>
        <v>830566</v>
      </c>
      <c r="AD18" s="6">
        <f>'q-ValProd_tot'!AD18</f>
        <v>868245</v>
      </c>
      <c r="AE18" s="6">
        <f>'q-ValProd_tot'!AE18</f>
        <v>875209</v>
      </c>
      <c r="AF18" s="6">
        <f>'q-ValProd_tot'!AF18</f>
        <v>869297</v>
      </c>
      <c r="AG18" s="6">
        <f>'q-ValProd_tot'!AG18</f>
        <v>885393</v>
      </c>
      <c r="AH18" s="6">
        <f>'q-ValProd_tot'!AH18</f>
        <v>918571</v>
      </c>
      <c r="AI18" s="6">
        <f>'q-ValProd_tot'!AI18</f>
        <v>973449</v>
      </c>
      <c r="AJ18" s="6">
        <f>'q-ValProd_tot'!AJ18</f>
        <v>1028143</v>
      </c>
      <c r="AK18" s="6">
        <f>'q-ValProd_tot'!AK18</f>
        <v>1083766</v>
      </c>
      <c r="AL18" s="6">
        <f>'q-ValProd_tot'!AL18</f>
        <v>1165598</v>
      </c>
      <c r="AM18" s="6">
        <f>'q-ValProd_tot'!AM18</f>
        <v>1196319</v>
      </c>
      <c r="AN18" s="6">
        <f>'q-ValProd_tot'!AN18</f>
        <v>1281921</v>
      </c>
      <c r="AO18" s="6">
        <f>'q-ValProd_tot'!AO18</f>
        <v>1282927</v>
      </c>
      <c r="AP18" s="6">
        <f>'q-ValProd_tot'!AP18</f>
        <v>1347085</v>
      </c>
      <c r="AQ18" s="6">
        <f>'q-ValProd_tot'!AQ18</f>
        <v>1402871</v>
      </c>
      <c r="AR18" s="6">
        <f>'q-ValProd_tot'!AR18</f>
        <v>1377844</v>
      </c>
      <c r="AS18" s="6">
        <f>'q-ValProd_tot'!AS18</f>
        <v>1436892</v>
      </c>
      <c r="AT18" s="6">
        <f>'q-ValProd_tot'!AT18</f>
        <v>1496324</v>
      </c>
      <c r="AU18" s="6">
        <f>'q-ValProd_tot'!AU18</f>
        <v>1495944</v>
      </c>
      <c r="AV18" s="6">
        <f>'q-ValProd_tot'!AV18</f>
        <v>1576980</v>
      </c>
      <c r="AW18" s="6">
        <f>'q-ValProd_tot'!AW18</f>
        <v>1655515</v>
      </c>
      <c r="AX18" s="6">
        <f>'q-ValProd_tot'!AX18</f>
        <v>1736339</v>
      </c>
      <c r="AY18" s="6">
        <f>'q-ValProd_tot'!AY18</f>
        <v>1792539</v>
      </c>
      <c r="AZ18" s="6">
        <f>'q-ValProd_tot'!AZ18</f>
        <v>1810184</v>
      </c>
      <c r="BA18" s="6">
        <f>'q-ValProd_tot'!BA18</f>
        <v>1869077</v>
      </c>
      <c r="BB18" s="6">
        <f>'q-ValProd_tot'!BB18</f>
        <v>2034752</v>
      </c>
      <c r="BC18" s="6">
        <f>'q-ValProd_tot'!BC18</f>
        <v>1907415</v>
      </c>
    </row>
    <row r="19" spans="1:55" s="6" customFormat="1" x14ac:dyDescent="0.2">
      <c r="A19">
        <f>VLOOKUP(C19,SelectCntr!$A$2:$C$52,3,0)</f>
        <v>1</v>
      </c>
      <c r="B19" s="6" t="str">
        <f>'q-ValProd_tot'!B19</f>
        <v>Côte d'Ivoire</v>
      </c>
      <c r="C19" s="6">
        <f>'q-ValProd_tot'!C19</f>
        <v>107</v>
      </c>
      <c r="D19" s="6" t="str">
        <f>'q-ValProd_tot'!D19</f>
        <v>Côte d'Ivoire</v>
      </c>
      <c r="E19" s="6">
        <f>'q-ValProd_tot'!E19</f>
        <v>152</v>
      </c>
      <c r="F19" s="6" t="str">
        <f>'q-ValProd_tot'!F19</f>
        <v>Gross Production Value (constant 2004-2006 1000 I$)</v>
      </c>
      <c r="G19" s="6">
        <f>'q-ValProd_tot'!G19</f>
        <v>1103894</v>
      </c>
      <c r="H19" s="6">
        <f>'q-ValProd_tot'!H19</f>
        <v>1145691</v>
      </c>
      <c r="I19" s="6">
        <f>'q-ValProd_tot'!I19</f>
        <v>1256651</v>
      </c>
      <c r="J19" s="6">
        <f>'q-ValProd_tot'!J19</f>
        <v>1405589</v>
      </c>
      <c r="K19" s="6">
        <f>'q-ValProd_tot'!K19</f>
        <v>1353274</v>
      </c>
      <c r="L19" s="6">
        <f>'q-ValProd_tot'!L19</f>
        <v>1499811</v>
      </c>
      <c r="M19" s="6">
        <f>'q-ValProd_tot'!M19</f>
        <v>1415320</v>
      </c>
      <c r="N19" s="6">
        <f>'q-ValProd_tot'!N19</f>
        <v>1628718</v>
      </c>
      <c r="O19" s="6">
        <f>'q-ValProd_tot'!O19</f>
        <v>1640340</v>
      </c>
      <c r="P19" s="6">
        <f>'q-ValProd_tot'!P19</f>
        <v>1739201</v>
      </c>
      <c r="Q19" s="6">
        <f>'q-ValProd_tot'!Q19</f>
        <v>1818088</v>
      </c>
      <c r="R19" s="6">
        <f>'q-ValProd_tot'!R19</f>
        <v>1819154</v>
      </c>
      <c r="S19" s="6">
        <f>'q-ValProd_tot'!S19</f>
        <v>1973093</v>
      </c>
      <c r="T19" s="6">
        <f>'q-ValProd_tot'!T19</f>
        <v>2060334</v>
      </c>
      <c r="U19" s="6">
        <f>'q-ValProd_tot'!U19</f>
        <v>2340706</v>
      </c>
      <c r="V19" s="6">
        <f>'q-ValProd_tot'!V19</f>
        <v>2348702</v>
      </c>
      <c r="W19" s="6">
        <f>'q-ValProd_tot'!W19</f>
        <v>2377469</v>
      </c>
      <c r="X19" s="6">
        <f>'q-ValProd_tot'!X19</f>
        <v>2416942</v>
      </c>
      <c r="Y19" s="6">
        <f>'q-ValProd_tot'!Y19</f>
        <v>2642048</v>
      </c>
      <c r="Z19" s="6">
        <f>'q-ValProd_tot'!Z19</f>
        <v>2761347</v>
      </c>
      <c r="AA19" s="6">
        <f>'q-ValProd_tot'!AA19</f>
        <v>2985558</v>
      </c>
      <c r="AB19" s="6">
        <f>'q-ValProd_tot'!AB19</f>
        <v>2841663</v>
      </c>
      <c r="AC19" s="6">
        <f>'q-ValProd_tot'!AC19</f>
        <v>2835969</v>
      </c>
      <c r="AD19" s="6">
        <f>'q-ValProd_tot'!AD19</f>
        <v>3014108</v>
      </c>
      <c r="AE19" s="6">
        <f>'q-ValProd_tot'!AE19</f>
        <v>3233095</v>
      </c>
      <c r="AF19" s="6">
        <f>'q-ValProd_tot'!AF19</f>
        <v>3338452</v>
      </c>
      <c r="AG19" s="6">
        <f>'q-ValProd_tot'!AG19</f>
        <v>3464952</v>
      </c>
      <c r="AH19" s="6">
        <f>'q-ValProd_tot'!AH19</f>
        <v>3619888</v>
      </c>
      <c r="AI19" s="6">
        <f>'q-ValProd_tot'!AI19</f>
        <v>3704275</v>
      </c>
      <c r="AJ19" s="6">
        <f>'q-ValProd_tot'!AJ19</f>
        <v>3954524</v>
      </c>
      <c r="AK19" s="6">
        <f>'q-ValProd_tot'!AK19</f>
        <v>3881014</v>
      </c>
      <c r="AL19" s="6">
        <f>'q-ValProd_tot'!AL19</f>
        <v>4053158</v>
      </c>
      <c r="AM19" s="6">
        <f>'q-ValProd_tot'!AM19</f>
        <v>4005951</v>
      </c>
      <c r="AN19" s="6">
        <f>'q-ValProd_tot'!AN19</f>
        <v>4154598</v>
      </c>
      <c r="AO19" s="6">
        <f>'q-ValProd_tot'!AO19</f>
        <v>4533785</v>
      </c>
      <c r="AP19" s="6">
        <f>'q-ValProd_tot'!AP19</f>
        <v>4777842</v>
      </c>
      <c r="AQ19" s="6">
        <f>'q-ValProd_tot'!AQ19</f>
        <v>5011889</v>
      </c>
      <c r="AR19" s="6">
        <f>'q-ValProd_tot'!AR19</f>
        <v>5177275</v>
      </c>
      <c r="AS19" s="6">
        <f>'q-ValProd_tot'!AS19</f>
        <v>5279063</v>
      </c>
      <c r="AT19" s="6">
        <f>'q-ValProd_tot'!AT19</f>
        <v>5663687</v>
      </c>
      <c r="AU19" s="6">
        <f>'q-ValProd_tot'!AU19</f>
        <v>5311061</v>
      </c>
      <c r="AV19" s="6">
        <f>'q-ValProd_tot'!AV19</f>
        <v>5386914</v>
      </c>
      <c r="AW19" s="6">
        <f>'q-ValProd_tot'!AW19</f>
        <v>5339927</v>
      </c>
      <c r="AX19" s="6">
        <f>'q-ValProd_tot'!AX19</f>
        <v>5440466</v>
      </c>
      <c r="AY19" s="6">
        <f>'q-ValProd_tot'!AY19</f>
        <v>5734612</v>
      </c>
      <c r="AZ19" s="6">
        <f>'q-ValProd_tot'!AZ19</f>
        <v>5847717</v>
      </c>
      <c r="BA19" s="6">
        <f>'q-ValProd_tot'!BA19</f>
        <v>5870327</v>
      </c>
      <c r="BB19" s="6">
        <f>'q-ValProd_tot'!BB19</f>
        <v>6164380</v>
      </c>
      <c r="BC19" s="6">
        <f>'q-ValProd_tot'!BC19</f>
        <v>5974427</v>
      </c>
    </row>
    <row r="20" spans="1:55" s="6" customFormat="1" x14ac:dyDescent="0.2">
      <c r="A20">
        <f>VLOOKUP(C20,SelectCntr!$A$2:$C$52,3,0)</f>
        <v>2</v>
      </c>
      <c r="B20" s="6" t="str">
        <f>'q-ValProd_tot'!B20</f>
        <v>Kenya</v>
      </c>
      <c r="C20" s="6">
        <f>'q-ValProd_tot'!C20</f>
        <v>114</v>
      </c>
      <c r="D20" s="6" t="str">
        <f>'q-ValProd_tot'!D20</f>
        <v>Kenya</v>
      </c>
      <c r="E20" s="6">
        <f>'q-ValProd_tot'!E20</f>
        <v>152</v>
      </c>
      <c r="F20" s="6" t="str">
        <f>'q-ValProd_tot'!F20</f>
        <v>Gross Production Value (constant 2004-2006 1000 I$)</v>
      </c>
      <c r="G20" s="6">
        <f>'q-ValProd_tot'!G20</f>
        <v>1449913</v>
      </c>
      <c r="H20" s="6">
        <f>'q-ValProd_tot'!H20</f>
        <v>1506541</v>
      </c>
      <c r="I20" s="6">
        <f>'q-ValProd_tot'!I20</f>
        <v>1509595</v>
      </c>
      <c r="J20" s="6">
        <f>'q-ValProd_tot'!J20</f>
        <v>1553570</v>
      </c>
      <c r="K20" s="6">
        <f>'q-ValProd_tot'!K20</f>
        <v>1598634</v>
      </c>
      <c r="L20" s="6">
        <f>'q-ValProd_tot'!L20</f>
        <v>1610925</v>
      </c>
      <c r="M20" s="6">
        <f>'q-ValProd_tot'!M20</f>
        <v>1659856</v>
      </c>
      <c r="N20" s="6">
        <f>'q-ValProd_tot'!N20</f>
        <v>1773041</v>
      </c>
      <c r="O20" s="6">
        <f>'q-ValProd_tot'!O20</f>
        <v>1835940</v>
      </c>
      <c r="P20" s="6">
        <f>'q-ValProd_tot'!P20</f>
        <v>1873275</v>
      </c>
      <c r="Q20" s="6">
        <f>'q-ValProd_tot'!Q20</f>
        <v>1913291</v>
      </c>
      <c r="R20" s="6">
        <f>'q-ValProd_tot'!R20</f>
        <v>2011157</v>
      </c>
      <c r="S20" s="6">
        <f>'q-ValProd_tot'!S20</f>
        <v>2102847</v>
      </c>
      <c r="T20" s="6">
        <f>'q-ValProd_tot'!T20</f>
        <v>2135732</v>
      </c>
      <c r="U20" s="6">
        <f>'q-ValProd_tot'!U20</f>
        <v>2170981</v>
      </c>
      <c r="V20" s="6">
        <f>'q-ValProd_tot'!V20</f>
        <v>2351531</v>
      </c>
      <c r="W20" s="6">
        <f>'q-ValProd_tot'!W20</f>
        <v>2587520</v>
      </c>
      <c r="X20" s="6">
        <f>'q-ValProd_tot'!X20</f>
        <v>2604980</v>
      </c>
      <c r="Y20" s="6">
        <f>'q-ValProd_tot'!Y20</f>
        <v>2714876</v>
      </c>
      <c r="Z20" s="6">
        <f>'q-ValProd_tot'!Z20</f>
        <v>2615883</v>
      </c>
      <c r="AA20" s="6">
        <f>'q-ValProd_tot'!AA20</f>
        <v>2627229</v>
      </c>
      <c r="AB20" s="6">
        <f>'q-ValProd_tot'!AB20</f>
        <v>2942075</v>
      </c>
      <c r="AC20" s="6">
        <f>'q-ValProd_tot'!AC20</f>
        <v>3041826</v>
      </c>
      <c r="AD20" s="6">
        <f>'q-ValProd_tot'!AD20</f>
        <v>2783528</v>
      </c>
      <c r="AE20" s="6">
        <f>'q-ValProd_tot'!AE20</f>
        <v>3142860</v>
      </c>
      <c r="AF20" s="6">
        <f>'q-ValProd_tot'!AF20</f>
        <v>3459838</v>
      </c>
      <c r="AG20" s="6">
        <f>'q-ValProd_tot'!AG20</f>
        <v>3474337</v>
      </c>
      <c r="AH20" s="6">
        <f>'q-ValProd_tot'!AH20</f>
        <v>3777496</v>
      </c>
      <c r="AI20" s="6">
        <f>'q-ValProd_tot'!AI20</f>
        <v>3992787</v>
      </c>
      <c r="AJ20" s="6">
        <f>'q-ValProd_tot'!AJ20</f>
        <v>3914669</v>
      </c>
      <c r="AK20" s="6">
        <f>'q-ValProd_tot'!AK20</f>
        <v>4014705</v>
      </c>
      <c r="AL20" s="6">
        <f>'q-ValProd_tot'!AL20</f>
        <v>4204584</v>
      </c>
      <c r="AM20" s="6">
        <f>'q-ValProd_tot'!AM20</f>
        <v>4067173</v>
      </c>
      <c r="AN20" s="6">
        <f>'q-ValProd_tot'!AN20</f>
        <v>4135837</v>
      </c>
      <c r="AO20" s="6">
        <f>'q-ValProd_tot'!AO20</f>
        <v>4211539</v>
      </c>
      <c r="AP20" s="6">
        <f>'q-ValProd_tot'!AP20</f>
        <v>3995678</v>
      </c>
      <c r="AQ20" s="6">
        <f>'q-ValProd_tot'!AQ20</f>
        <v>4085852</v>
      </c>
      <c r="AR20" s="6">
        <f>'q-ValProd_tot'!AR20</f>
        <v>4340582</v>
      </c>
      <c r="AS20" s="6">
        <f>'q-ValProd_tot'!AS20</f>
        <v>4669228</v>
      </c>
      <c r="AT20" s="6">
        <f>'q-ValProd_tot'!AT20</f>
        <v>4322803</v>
      </c>
      <c r="AU20" s="6">
        <f>'q-ValProd_tot'!AU20</f>
        <v>4801606</v>
      </c>
      <c r="AV20" s="6">
        <f>'q-ValProd_tot'!AV20</f>
        <v>5032763</v>
      </c>
      <c r="AW20" s="6">
        <f>'q-ValProd_tot'!AW20</f>
        <v>5139834</v>
      </c>
      <c r="AX20" s="6">
        <f>'q-ValProd_tot'!AX20</f>
        <v>5230287</v>
      </c>
      <c r="AY20" s="6">
        <f>'q-ValProd_tot'!AY20</f>
        <v>5400199</v>
      </c>
      <c r="AZ20" s="6">
        <f>'q-ValProd_tot'!AZ20</f>
        <v>6024799</v>
      </c>
      <c r="BA20" s="6">
        <f>'q-ValProd_tot'!BA20</f>
        <v>6365066</v>
      </c>
      <c r="BB20" s="6">
        <f>'q-ValProd_tot'!BB20</f>
        <v>5901491</v>
      </c>
      <c r="BC20" s="6">
        <f>'q-ValProd_tot'!BC20</f>
        <v>6078951</v>
      </c>
    </row>
    <row r="21" spans="1:55" s="6" customFormat="1" x14ac:dyDescent="0.2">
      <c r="A21">
        <f>VLOOKUP(C21,SelectCntr!$A$2:$C$52,3,0)</f>
        <v>3</v>
      </c>
      <c r="B21" s="6" t="str">
        <f>'q-ValProd_tot'!B21</f>
        <v>Lesotho</v>
      </c>
      <c r="C21" s="6">
        <f>'q-ValProd_tot'!C21</f>
        <v>122</v>
      </c>
      <c r="D21" s="6" t="str">
        <f>'q-ValProd_tot'!D21</f>
        <v>Lesotho</v>
      </c>
      <c r="E21" s="6">
        <f>'q-ValProd_tot'!E21</f>
        <v>152</v>
      </c>
      <c r="F21" s="6" t="str">
        <f>'q-ValProd_tot'!F21</f>
        <v>Gross Production Value (constant 2004-2006 1000 I$)</v>
      </c>
      <c r="G21" s="6">
        <f>'q-ValProd_tot'!G21</f>
        <v>89980</v>
      </c>
      <c r="H21" s="6">
        <f>'q-ValProd_tot'!H21</f>
        <v>92064</v>
      </c>
      <c r="I21" s="6">
        <f>'q-ValProd_tot'!I21</f>
        <v>91505</v>
      </c>
      <c r="J21" s="6">
        <f>'q-ValProd_tot'!J21</f>
        <v>84272</v>
      </c>
      <c r="K21" s="6">
        <f>'q-ValProd_tot'!K21</f>
        <v>88902</v>
      </c>
      <c r="L21" s="6">
        <f>'q-ValProd_tot'!L21</f>
        <v>93897</v>
      </c>
      <c r="M21" s="6">
        <f>'q-ValProd_tot'!M21</f>
        <v>97753</v>
      </c>
      <c r="N21" s="6">
        <f>'q-ValProd_tot'!N21</f>
        <v>98991</v>
      </c>
      <c r="O21" s="6">
        <f>'q-ValProd_tot'!O21</f>
        <v>106370</v>
      </c>
      <c r="P21" s="6">
        <f>'q-ValProd_tot'!P21</f>
        <v>104104</v>
      </c>
      <c r="Q21" s="6">
        <f>'q-ValProd_tot'!Q21</f>
        <v>104522</v>
      </c>
      <c r="R21" s="6">
        <f>'q-ValProd_tot'!R21</f>
        <v>89931</v>
      </c>
      <c r="S21" s="6">
        <f>'q-ValProd_tot'!S21</f>
        <v>104408</v>
      </c>
      <c r="T21" s="6">
        <f>'q-ValProd_tot'!T21</f>
        <v>123297</v>
      </c>
      <c r="U21" s="6">
        <f>'q-ValProd_tot'!U21</f>
        <v>104121</v>
      </c>
      <c r="V21" s="6">
        <f>'q-ValProd_tot'!V21</f>
        <v>88524</v>
      </c>
      <c r="W21" s="6">
        <f>'q-ValProd_tot'!W21</f>
        <v>112865</v>
      </c>
      <c r="X21" s="6">
        <f>'q-ValProd_tot'!X21</f>
        <v>111647</v>
      </c>
      <c r="Y21" s="6">
        <f>'q-ValProd_tot'!Y21</f>
        <v>108681</v>
      </c>
      <c r="Z21" s="6">
        <f>'q-ValProd_tot'!Z21</f>
        <v>110099</v>
      </c>
      <c r="AA21" s="6">
        <f>'q-ValProd_tot'!AA21</f>
        <v>115774</v>
      </c>
      <c r="AB21" s="6">
        <f>'q-ValProd_tot'!AB21</f>
        <v>115251</v>
      </c>
      <c r="AC21" s="6">
        <f>'q-ValProd_tot'!AC21</f>
        <v>114319</v>
      </c>
      <c r="AD21" s="6">
        <f>'q-ValProd_tot'!AD21</f>
        <v>118602</v>
      </c>
      <c r="AE21" s="6">
        <f>'q-ValProd_tot'!AE21</f>
        <v>114070</v>
      </c>
      <c r="AF21" s="6">
        <f>'q-ValProd_tot'!AF21</f>
        <v>112348</v>
      </c>
      <c r="AG21" s="6">
        <f>'q-ValProd_tot'!AG21</f>
        <v>116394</v>
      </c>
      <c r="AH21" s="6">
        <f>'q-ValProd_tot'!AH21</f>
        <v>129132</v>
      </c>
      <c r="AI21" s="6">
        <f>'q-ValProd_tot'!AI21</f>
        <v>125836</v>
      </c>
      <c r="AJ21" s="6">
        <f>'q-ValProd_tot'!AJ21</f>
        <v>127001</v>
      </c>
      <c r="AK21" s="6">
        <f>'q-ValProd_tot'!AK21</f>
        <v>97155</v>
      </c>
      <c r="AL21" s="6">
        <f>'q-ValProd_tot'!AL21</f>
        <v>109812</v>
      </c>
      <c r="AM21" s="6">
        <f>'q-ValProd_tot'!AM21</f>
        <v>121813</v>
      </c>
      <c r="AN21" s="6">
        <f>'q-ValProd_tot'!AN21</f>
        <v>130120</v>
      </c>
      <c r="AO21" s="6">
        <f>'q-ValProd_tot'!AO21</f>
        <v>111715</v>
      </c>
      <c r="AP21" s="6">
        <f>'q-ValProd_tot'!AP21</f>
        <v>130684</v>
      </c>
      <c r="AQ21" s="6">
        <f>'q-ValProd_tot'!AQ21</f>
        <v>131822</v>
      </c>
      <c r="AR21" s="6">
        <f>'q-ValProd_tot'!AR21</f>
        <v>116798</v>
      </c>
      <c r="AS21" s="6">
        <f>'q-ValProd_tot'!AS21</f>
        <v>133234</v>
      </c>
      <c r="AT21" s="6">
        <f>'q-ValProd_tot'!AT21</f>
        <v>128814</v>
      </c>
      <c r="AU21" s="6">
        <f>'q-ValProd_tot'!AU21</f>
        <v>143897</v>
      </c>
      <c r="AV21" s="6">
        <f>'q-ValProd_tot'!AV21</f>
        <v>123501</v>
      </c>
      <c r="AW21" s="6">
        <f>'q-ValProd_tot'!AW21</f>
        <v>115248</v>
      </c>
      <c r="AX21" s="6">
        <f>'q-ValProd_tot'!AX21</f>
        <v>121568</v>
      </c>
      <c r="AY21" s="6">
        <f>'q-ValProd_tot'!AY21</f>
        <v>129457</v>
      </c>
      <c r="AZ21" s="6">
        <f>'q-ValProd_tot'!AZ21</f>
        <v>109982</v>
      </c>
      <c r="BA21" s="6">
        <f>'q-ValProd_tot'!BA21</f>
        <v>129664</v>
      </c>
      <c r="BB21" s="6">
        <f>'q-ValProd_tot'!BB21</f>
        <v>126357</v>
      </c>
      <c r="BC21" s="6">
        <f>'q-ValProd_tot'!BC21</f>
        <v>121025</v>
      </c>
    </row>
    <row r="22" spans="1:55" s="6" customFormat="1" x14ac:dyDescent="0.2">
      <c r="A22">
        <f>VLOOKUP(C22,SelectCntr!$A$2:$C$52,3,0)</f>
        <v>1</v>
      </c>
      <c r="B22" s="6" t="str">
        <f>'q-ValProd_tot'!B22</f>
        <v>Liberia</v>
      </c>
      <c r="C22" s="6">
        <f>'q-ValProd_tot'!C22</f>
        <v>123</v>
      </c>
      <c r="D22" s="6" t="str">
        <f>'q-ValProd_tot'!D22</f>
        <v>Liberia</v>
      </c>
      <c r="E22" s="6">
        <f>'q-ValProd_tot'!E22</f>
        <v>152</v>
      </c>
      <c r="F22" s="6" t="str">
        <f>'q-ValProd_tot'!F22</f>
        <v>Gross Production Value (constant 2004-2006 1000 I$)</v>
      </c>
      <c r="G22" s="6">
        <f>'q-ValProd_tot'!G22</f>
        <v>177751</v>
      </c>
      <c r="H22" s="6">
        <f>'q-ValProd_tot'!H22</f>
        <v>184720</v>
      </c>
      <c r="I22" s="6">
        <f>'q-ValProd_tot'!I22</f>
        <v>182870</v>
      </c>
      <c r="J22" s="6">
        <f>'q-ValProd_tot'!J22</f>
        <v>187351</v>
      </c>
      <c r="K22" s="6">
        <f>'q-ValProd_tot'!K22</f>
        <v>201897</v>
      </c>
      <c r="L22" s="6">
        <f>'q-ValProd_tot'!L22</f>
        <v>214791</v>
      </c>
      <c r="M22" s="6">
        <f>'q-ValProd_tot'!M22</f>
        <v>220492</v>
      </c>
      <c r="N22" s="6">
        <f>'q-ValProd_tot'!N22</f>
        <v>229329</v>
      </c>
      <c r="O22" s="6">
        <f>'q-ValProd_tot'!O22</f>
        <v>234324</v>
      </c>
      <c r="P22" s="6">
        <f>'q-ValProd_tot'!P22</f>
        <v>265928</v>
      </c>
      <c r="Q22" s="6">
        <f>'q-ValProd_tot'!Q22</f>
        <v>275379</v>
      </c>
      <c r="R22" s="6">
        <f>'q-ValProd_tot'!R22</f>
        <v>276769</v>
      </c>
      <c r="S22" s="6">
        <f>'q-ValProd_tot'!S22</f>
        <v>284355</v>
      </c>
      <c r="T22" s="6">
        <f>'q-ValProd_tot'!T22</f>
        <v>299135</v>
      </c>
      <c r="U22" s="6">
        <f>'q-ValProd_tot'!U22</f>
        <v>290219</v>
      </c>
      <c r="V22" s="6">
        <f>'q-ValProd_tot'!V22</f>
        <v>302643</v>
      </c>
      <c r="W22" s="6">
        <f>'q-ValProd_tot'!W22</f>
        <v>308341</v>
      </c>
      <c r="X22" s="6">
        <f>'q-ValProd_tot'!X22</f>
        <v>308563</v>
      </c>
      <c r="Y22" s="6">
        <f>'q-ValProd_tot'!Y22</f>
        <v>311390</v>
      </c>
      <c r="Z22" s="6">
        <f>'q-ValProd_tot'!Z22</f>
        <v>319729</v>
      </c>
      <c r="AA22" s="6">
        <f>'q-ValProd_tot'!AA22</f>
        <v>327280</v>
      </c>
      <c r="AB22" s="6">
        <f>'q-ValProd_tot'!AB22</f>
        <v>329941</v>
      </c>
      <c r="AC22" s="6">
        <f>'q-ValProd_tot'!AC22</f>
        <v>334714</v>
      </c>
      <c r="AD22" s="6">
        <f>'q-ValProd_tot'!AD22</f>
        <v>354259</v>
      </c>
      <c r="AE22" s="6">
        <f>'q-ValProd_tot'!AE22</f>
        <v>361467</v>
      </c>
      <c r="AF22" s="6">
        <f>'q-ValProd_tot'!AF22</f>
        <v>365634</v>
      </c>
      <c r="AG22" s="6">
        <f>'q-ValProd_tot'!AG22</f>
        <v>374638</v>
      </c>
      <c r="AH22" s="6">
        <f>'q-ValProd_tot'!AH22</f>
        <v>381309</v>
      </c>
      <c r="AI22" s="6">
        <f>'q-ValProd_tot'!AI22</f>
        <v>376694</v>
      </c>
      <c r="AJ22" s="6">
        <f>'q-ValProd_tot'!AJ22</f>
        <v>256750</v>
      </c>
      <c r="AK22" s="6">
        <f>'q-ValProd_tot'!AK22</f>
        <v>204988</v>
      </c>
      <c r="AL22" s="6">
        <f>'q-ValProd_tot'!AL22</f>
        <v>227069</v>
      </c>
      <c r="AM22" s="6">
        <f>'q-ValProd_tot'!AM22</f>
        <v>231729</v>
      </c>
      <c r="AN22" s="6">
        <f>'q-ValProd_tot'!AN22</f>
        <v>190829</v>
      </c>
      <c r="AO22" s="6">
        <f>'q-ValProd_tot'!AO22</f>
        <v>192998</v>
      </c>
      <c r="AP22" s="6">
        <f>'q-ValProd_tot'!AP22</f>
        <v>237093</v>
      </c>
      <c r="AQ22" s="6">
        <f>'q-ValProd_tot'!AQ22</f>
        <v>317268</v>
      </c>
      <c r="AR22" s="6">
        <f>'q-ValProd_tot'!AR22</f>
        <v>350484</v>
      </c>
      <c r="AS22" s="6">
        <f>'q-ValProd_tot'!AS22</f>
        <v>378040</v>
      </c>
      <c r="AT22" s="6">
        <f>'q-ValProd_tot'!AT22</f>
        <v>396639</v>
      </c>
      <c r="AU22" s="6">
        <f>'q-ValProd_tot'!AU22</f>
        <v>385777</v>
      </c>
      <c r="AV22" s="6">
        <f>'q-ValProd_tot'!AV22</f>
        <v>385367</v>
      </c>
      <c r="AW22" s="6">
        <f>'q-ValProd_tot'!AW22</f>
        <v>381203</v>
      </c>
      <c r="AX22" s="6">
        <f>'q-ValProd_tot'!AX22</f>
        <v>399375</v>
      </c>
      <c r="AY22" s="6">
        <f>'q-ValProd_tot'!AY22</f>
        <v>414853</v>
      </c>
      <c r="AZ22" s="6">
        <f>'q-ValProd_tot'!AZ22</f>
        <v>374083</v>
      </c>
      <c r="BA22" s="6">
        <f>'q-ValProd_tot'!BA22</f>
        <v>435875</v>
      </c>
      <c r="BB22" s="6">
        <f>'q-ValProd_tot'!BB22</f>
        <v>432794</v>
      </c>
      <c r="BC22" s="6">
        <f>'q-ValProd_tot'!BC22</f>
        <v>397755</v>
      </c>
    </row>
    <row r="23" spans="1:55" s="6" customFormat="1" x14ac:dyDescent="0.2">
      <c r="A23">
        <f>VLOOKUP(C23,SelectCntr!$A$2:$C$52,3,0)</f>
        <v>2</v>
      </c>
      <c r="B23" s="6" t="str">
        <f>'q-ValProd_tot'!B23</f>
        <v>Madagascar</v>
      </c>
      <c r="C23" s="6">
        <f>'q-ValProd_tot'!C23</f>
        <v>129</v>
      </c>
      <c r="D23" s="6" t="str">
        <f>'q-ValProd_tot'!D23</f>
        <v>Madagascar</v>
      </c>
      <c r="E23" s="6">
        <f>'q-ValProd_tot'!E23</f>
        <v>152</v>
      </c>
      <c r="F23" s="6" t="str">
        <f>'q-ValProd_tot'!F23</f>
        <v>Gross Production Value (constant 2004-2006 1000 I$)</v>
      </c>
      <c r="G23" s="6">
        <f>'q-ValProd_tot'!G23</f>
        <v>1447986</v>
      </c>
      <c r="H23" s="6">
        <f>'q-ValProd_tot'!H23</f>
        <v>1510632</v>
      </c>
      <c r="I23" s="6">
        <f>'q-ValProd_tot'!I23</f>
        <v>1545195</v>
      </c>
      <c r="J23" s="6">
        <f>'q-ValProd_tot'!J23</f>
        <v>1617775</v>
      </c>
      <c r="K23" s="6">
        <f>'q-ValProd_tot'!K23</f>
        <v>1579445</v>
      </c>
      <c r="L23" s="6">
        <f>'q-ValProd_tot'!L23</f>
        <v>1678764</v>
      </c>
      <c r="M23" s="6">
        <f>'q-ValProd_tot'!M23</f>
        <v>1754768</v>
      </c>
      <c r="N23" s="6">
        <f>'q-ValProd_tot'!N23</f>
        <v>1783629</v>
      </c>
      <c r="O23" s="6">
        <f>'q-ValProd_tot'!O23</f>
        <v>1847254</v>
      </c>
      <c r="P23" s="6">
        <f>'q-ValProd_tot'!P23</f>
        <v>1883187</v>
      </c>
      <c r="Q23" s="6">
        <f>'q-ValProd_tot'!Q23</f>
        <v>1859677</v>
      </c>
      <c r="R23" s="6">
        <f>'q-ValProd_tot'!R23</f>
        <v>1914815</v>
      </c>
      <c r="S23" s="6">
        <f>'q-ValProd_tot'!S23</f>
        <v>1929099</v>
      </c>
      <c r="T23" s="6">
        <f>'q-ValProd_tot'!T23</f>
        <v>2143827</v>
      </c>
      <c r="U23" s="6">
        <f>'q-ValProd_tot'!U23</f>
        <v>2113934</v>
      </c>
      <c r="V23" s="6">
        <f>'q-ValProd_tot'!V23</f>
        <v>2148220</v>
      </c>
      <c r="W23" s="6">
        <f>'q-ValProd_tot'!W23</f>
        <v>2000190</v>
      </c>
      <c r="X23" s="6">
        <f>'q-ValProd_tot'!X23</f>
        <v>2156070</v>
      </c>
      <c r="Y23" s="6">
        <f>'q-ValProd_tot'!Y23</f>
        <v>2069555</v>
      </c>
      <c r="Z23" s="6">
        <f>'q-ValProd_tot'!Z23</f>
        <v>2156437</v>
      </c>
      <c r="AA23" s="6">
        <f>'q-ValProd_tot'!AA23</f>
        <v>2159017</v>
      </c>
      <c r="AB23" s="6">
        <f>'q-ValProd_tot'!AB23</f>
        <v>2178368</v>
      </c>
      <c r="AC23" s="6">
        <f>'q-ValProd_tot'!AC23</f>
        <v>2260141</v>
      </c>
      <c r="AD23" s="6">
        <f>'q-ValProd_tot'!AD23</f>
        <v>2324042</v>
      </c>
      <c r="AE23" s="6">
        <f>'q-ValProd_tot'!AE23</f>
        <v>2339161</v>
      </c>
      <c r="AF23" s="6">
        <f>'q-ValProd_tot'!AF23</f>
        <v>2404443</v>
      </c>
      <c r="AG23" s="6">
        <f>'q-ValProd_tot'!AG23</f>
        <v>2373177</v>
      </c>
      <c r="AH23" s="6">
        <f>'q-ValProd_tot'!AH23</f>
        <v>2409803</v>
      </c>
      <c r="AI23" s="6">
        <f>'q-ValProd_tot'!AI23</f>
        <v>2505284</v>
      </c>
      <c r="AJ23" s="6">
        <f>'q-ValProd_tot'!AJ23</f>
        <v>2523875</v>
      </c>
      <c r="AK23" s="6">
        <f>'q-ValProd_tot'!AK23</f>
        <v>2565347</v>
      </c>
      <c r="AL23" s="6">
        <f>'q-ValProd_tot'!AL23</f>
        <v>2539749</v>
      </c>
      <c r="AM23" s="6">
        <f>'q-ValProd_tot'!AM23</f>
        <v>2632088</v>
      </c>
      <c r="AN23" s="6">
        <f>'q-ValProd_tot'!AN23</f>
        <v>2550933</v>
      </c>
      <c r="AO23" s="6">
        <f>'q-ValProd_tot'!AO23</f>
        <v>2612375</v>
      </c>
      <c r="AP23" s="6">
        <f>'q-ValProd_tot'!AP23</f>
        <v>2657265</v>
      </c>
      <c r="AQ23" s="6">
        <f>'q-ValProd_tot'!AQ23</f>
        <v>2696467</v>
      </c>
      <c r="AR23" s="6">
        <f>'q-ValProd_tot'!AR23</f>
        <v>2675686</v>
      </c>
      <c r="AS23" s="6">
        <f>'q-ValProd_tot'!AS23</f>
        <v>2701312</v>
      </c>
      <c r="AT23" s="6">
        <f>'q-ValProd_tot'!AT23</f>
        <v>2636698</v>
      </c>
      <c r="AU23" s="6">
        <f>'q-ValProd_tot'!AU23</f>
        <v>2669355</v>
      </c>
      <c r="AV23" s="6">
        <f>'q-ValProd_tot'!AV23</f>
        <v>2591864</v>
      </c>
      <c r="AW23" s="6">
        <f>'q-ValProd_tot'!AW23</f>
        <v>2643870</v>
      </c>
      <c r="AX23" s="6">
        <f>'q-ValProd_tot'!AX23</f>
        <v>2755979</v>
      </c>
      <c r="AY23" s="6">
        <f>'q-ValProd_tot'!AY23</f>
        <v>3092118</v>
      </c>
      <c r="AZ23" s="6">
        <f>'q-ValProd_tot'!AZ23</f>
        <v>3117865</v>
      </c>
      <c r="BA23" s="6">
        <f>'q-ValProd_tot'!BA23</f>
        <v>3005262</v>
      </c>
      <c r="BB23" s="6">
        <f>'q-ValProd_tot'!BB23</f>
        <v>3298110</v>
      </c>
      <c r="BC23" s="6">
        <f>'q-ValProd_tot'!BC23</f>
        <v>3337342</v>
      </c>
    </row>
    <row r="24" spans="1:55" s="14" customFormat="1" x14ac:dyDescent="0.2">
      <c r="A24">
        <f>VLOOKUP(C24,SelectCntr!$A$2:$C$52,3,0)</f>
        <v>3</v>
      </c>
      <c r="B24" s="6" t="str">
        <f>'q-ValProd_tot'!B24</f>
        <v>Malawi</v>
      </c>
      <c r="C24" s="6">
        <f>'q-ValProd_tot'!C24</f>
        <v>130</v>
      </c>
      <c r="D24" s="6" t="str">
        <f>'q-ValProd_tot'!D24</f>
        <v>Malawi</v>
      </c>
      <c r="E24" s="6">
        <f>'q-ValProd_tot'!E24</f>
        <v>152</v>
      </c>
      <c r="F24" s="6" t="str">
        <f>'q-ValProd_tot'!F24</f>
        <v>Gross Production Value (constant 2004-2006 1000 I$)</v>
      </c>
      <c r="G24" s="6">
        <f>'q-ValProd_tot'!G24</f>
        <v>435566</v>
      </c>
      <c r="H24" s="6">
        <f>'q-ValProd_tot'!H24</f>
        <v>467437</v>
      </c>
      <c r="I24" s="6">
        <f>'q-ValProd_tot'!I24</f>
        <v>456045</v>
      </c>
      <c r="J24" s="6">
        <f>'q-ValProd_tot'!J24</f>
        <v>482450</v>
      </c>
      <c r="K24" s="6">
        <f>'q-ValProd_tot'!K24</f>
        <v>513643</v>
      </c>
      <c r="L24" s="6">
        <f>'q-ValProd_tot'!L24</f>
        <v>520785</v>
      </c>
      <c r="M24" s="6">
        <f>'q-ValProd_tot'!M24</f>
        <v>596073</v>
      </c>
      <c r="N24" s="6">
        <f>'q-ValProd_tot'!N24</f>
        <v>567690</v>
      </c>
      <c r="O24" s="6">
        <f>'q-ValProd_tot'!O24</f>
        <v>585732</v>
      </c>
      <c r="P24" s="6">
        <f>'q-ValProd_tot'!P24</f>
        <v>573629</v>
      </c>
      <c r="Q24" s="6">
        <f>'q-ValProd_tot'!Q24</f>
        <v>674197</v>
      </c>
      <c r="R24" s="6">
        <f>'q-ValProd_tot'!R24</f>
        <v>710886</v>
      </c>
      <c r="S24" s="6">
        <f>'q-ValProd_tot'!S24</f>
        <v>750611</v>
      </c>
      <c r="T24" s="6">
        <f>'q-ValProd_tot'!T24</f>
        <v>751322</v>
      </c>
      <c r="U24" s="6">
        <f>'q-ValProd_tot'!U24</f>
        <v>745584</v>
      </c>
      <c r="V24" s="6">
        <f>'q-ValProd_tot'!V24</f>
        <v>795019</v>
      </c>
      <c r="W24" s="6">
        <f>'q-ValProd_tot'!W24</f>
        <v>872889</v>
      </c>
      <c r="X24" s="6">
        <f>'q-ValProd_tot'!X24</f>
        <v>887559</v>
      </c>
      <c r="Y24" s="6">
        <f>'q-ValProd_tot'!Y24</f>
        <v>880249</v>
      </c>
      <c r="Z24" s="6">
        <f>'q-ValProd_tot'!Z24</f>
        <v>868411</v>
      </c>
      <c r="AA24" s="6">
        <f>'q-ValProd_tot'!AA24</f>
        <v>911292</v>
      </c>
      <c r="AB24" s="6">
        <f>'q-ValProd_tot'!AB24</f>
        <v>961497</v>
      </c>
      <c r="AC24" s="6">
        <f>'q-ValProd_tot'!AC24</f>
        <v>913001</v>
      </c>
      <c r="AD24" s="6">
        <f>'q-ValProd_tot'!AD24</f>
        <v>947025</v>
      </c>
      <c r="AE24" s="6">
        <f>'q-ValProd_tot'!AE24</f>
        <v>951330</v>
      </c>
      <c r="AF24" s="6">
        <f>'q-ValProd_tot'!AF24</f>
        <v>974607</v>
      </c>
      <c r="AG24" s="6">
        <f>'q-ValProd_tot'!AG24</f>
        <v>966844</v>
      </c>
      <c r="AH24" s="6">
        <f>'q-ValProd_tot'!AH24</f>
        <v>1011515</v>
      </c>
      <c r="AI24" s="6">
        <f>'q-ValProd_tot'!AI24</f>
        <v>1013177</v>
      </c>
      <c r="AJ24" s="6">
        <f>'q-ValProd_tot'!AJ24</f>
        <v>1028250</v>
      </c>
      <c r="AK24" s="6">
        <f>'q-ValProd_tot'!AK24</f>
        <v>1118519</v>
      </c>
      <c r="AL24" s="6">
        <f>'q-ValProd_tot'!AL24</f>
        <v>925706</v>
      </c>
      <c r="AM24" s="6">
        <f>'q-ValProd_tot'!AM24</f>
        <v>1183136</v>
      </c>
      <c r="AN24" s="6">
        <f>'q-ValProd_tot'!AN24</f>
        <v>968084</v>
      </c>
      <c r="AO24" s="6">
        <f>'q-ValProd_tot'!AO24</f>
        <v>1174096</v>
      </c>
      <c r="AP24" s="6">
        <f>'q-ValProd_tot'!AP24</f>
        <v>1359897</v>
      </c>
      <c r="AQ24" s="6">
        <f>'q-ValProd_tot'!AQ24</f>
        <v>1325675</v>
      </c>
      <c r="AR24" s="6">
        <f>'q-ValProd_tot'!AR24</f>
        <v>1478903</v>
      </c>
      <c r="AS24" s="6">
        <f>'q-ValProd_tot'!AS24</f>
        <v>1657462</v>
      </c>
      <c r="AT24" s="6">
        <f>'q-ValProd_tot'!AT24</f>
        <v>1930815</v>
      </c>
      <c r="AU24" s="6">
        <f>'q-ValProd_tot'!AU24</f>
        <v>2065555</v>
      </c>
      <c r="AV24" s="6">
        <f>'q-ValProd_tot'!AV24</f>
        <v>1651841</v>
      </c>
      <c r="AW24" s="6">
        <f>'q-ValProd_tot'!AW24</f>
        <v>1880514</v>
      </c>
      <c r="AX24" s="6">
        <f>'q-ValProd_tot'!AX24</f>
        <v>1947156</v>
      </c>
      <c r="AY24" s="6">
        <f>'q-ValProd_tot'!AY24</f>
        <v>1690763</v>
      </c>
      <c r="AZ24" s="6">
        <f>'q-ValProd_tot'!AZ24</f>
        <v>2298524</v>
      </c>
      <c r="BA24" s="6">
        <f>'q-ValProd_tot'!BA24</f>
        <v>2612519</v>
      </c>
      <c r="BB24" s="6">
        <f>'q-ValProd_tot'!BB24</f>
        <v>2638861</v>
      </c>
      <c r="BC24" s="6">
        <f>'q-ValProd_tot'!BC24</f>
        <v>2626854</v>
      </c>
    </row>
    <row r="25" spans="1:55" s="6" customFormat="1" x14ac:dyDescent="0.2">
      <c r="A25">
        <f>VLOOKUP(C25,SelectCntr!$A$2:$C$52,3,0)</f>
        <v>1</v>
      </c>
      <c r="B25" s="6" t="str">
        <f>'q-ValProd_tot'!B25</f>
        <v>Mali</v>
      </c>
      <c r="C25" s="6">
        <f>'q-ValProd_tot'!C25</f>
        <v>133</v>
      </c>
      <c r="D25" s="6" t="str">
        <f>'q-ValProd_tot'!D25</f>
        <v>Mali</v>
      </c>
      <c r="E25" s="6">
        <f>'q-ValProd_tot'!E25</f>
        <v>152</v>
      </c>
      <c r="F25" s="6" t="str">
        <f>'q-ValProd_tot'!F25</f>
        <v>Gross Production Value (constant 2004-2006 1000 I$)</v>
      </c>
      <c r="G25" s="6">
        <f>'q-ValProd_tot'!G25</f>
        <v>652282</v>
      </c>
      <c r="H25" s="6">
        <f>'q-ValProd_tot'!H25</f>
        <v>700037</v>
      </c>
      <c r="I25" s="6">
        <f>'q-ValProd_tot'!I25</f>
        <v>720181</v>
      </c>
      <c r="J25" s="6">
        <f>'q-ValProd_tot'!J25</f>
        <v>724869</v>
      </c>
      <c r="K25" s="6">
        <f>'q-ValProd_tot'!K25</f>
        <v>767573</v>
      </c>
      <c r="L25" s="6">
        <f>'q-ValProd_tot'!L25</f>
        <v>779175</v>
      </c>
      <c r="M25" s="6">
        <f>'q-ValProd_tot'!M25</f>
        <v>828055</v>
      </c>
      <c r="N25" s="6">
        <f>'q-ValProd_tot'!N25</f>
        <v>814727</v>
      </c>
      <c r="O25" s="6">
        <f>'q-ValProd_tot'!O25</f>
        <v>894007</v>
      </c>
      <c r="P25" s="6">
        <f>'q-ValProd_tot'!P25</f>
        <v>902269</v>
      </c>
      <c r="Q25" s="6">
        <f>'q-ValProd_tot'!Q25</f>
        <v>892008</v>
      </c>
      <c r="R25" s="6">
        <f>'q-ValProd_tot'!R25</f>
        <v>795481</v>
      </c>
      <c r="S25" s="6">
        <f>'q-ValProd_tot'!S25</f>
        <v>728965</v>
      </c>
      <c r="T25" s="6">
        <f>'q-ValProd_tot'!T25</f>
        <v>830424</v>
      </c>
      <c r="U25" s="6">
        <f>'q-ValProd_tot'!U25</f>
        <v>956536</v>
      </c>
      <c r="V25" s="6">
        <f>'q-ValProd_tot'!V25</f>
        <v>991194</v>
      </c>
      <c r="W25" s="6">
        <f>'q-ValProd_tot'!W25</f>
        <v>987278</v>
      </c>
      <c r="X25" s="6">
        <f>'q-ValProd_tot'!X25</f>
        <v>1044404</v>
      </c>
      <c r="Y25" s="6">
        <f>'q-ValProd_tot'!Y25</f>
        <v>1067488</v>
      </c>
      <c r="Z25" s="6">
        <f>'q-ValProd_tot'!Z25</f>
        <v>1063604</v>
      </c>
      <c r="AA25" s="6">
        <f>'q-ValProd_tot'!AA25</f>
        <v>1172914</v>
      </c>
      <c r="AB25" s="6">
        <f>'q-ValProd_tot'!AB25</f>
        <v>1229836</v>
      </c>
      <c r="AC25" s="6">
        <f>'q-ValProd_tot'!AC25</f>
        <v>1220214</v>
      </c>
      <c r="AD25" s="6">
        <f>'q-ValProd_tot'!AD25</f>
        <v>1104946</v>
      </c>
      <c r="AE25" s="6">
        <f>'q-ValProd_tot'!AE25</f>
        <v>1190945</v>
      </c>
      <c r="AF25" s="6">
        <f>'q-ValProd_tot'!AF25</f>
        <v>1285776</v>
      </c>
      <c r="AG25" s="6">
        <f>'q-ValProd_tot'!AG25</f>
        <v>1249788</v>
      </c>
      <c r="AH25" s="6">
        <f>'q-ValProd_tot'!AH25</f>
        <v>1466288</v>
      </c>
      <c r="AI25" s="6">
        <f>'q-ValProd_tot'!AI25</f>
        <v>1455220</v>
      </c>
      <c r="AJ25" s="6">
        <f>'q-ValProd_tot'!AJ25</f>
        <v>1474378</v>
      </c>
      <c r="AK25" s="6">
        <f>'q-ValProd_tot'!AK25</f>
        <v>1622637</v>
      </c>
      <c r="AL25" s="6">
        <f>'q-ValProd_tot'!AL25</f>
        <v>1484290</v>
      </c>
      <c r="AM25" s="6">
        <f>'q-ValProd_tot'!AM25</f>
        <v>1495739</v>
      </c>
      <c r="AN25" s="6">
        <f>'q-ValProd_tot'!AN25</f>
        <v>1646903</v>
      </c>
      <c r="AO25" s="6">
        <f>'q-ValProd_tot'!AO25</f>
        <v>1684259</v>
      </c>
      <c r="AP25" s="6">
        <f>'q-ValProd_tot'!AP25</f>
        <v>1777099</v>
      </c>
      <c r="AQ25" s="6">
        <f>'q-ValProd_tot'!AQ25</f>
        <v>1843547</v>
      </c>
      <c r="AR25" s="6">
        <f>'q-ValProd_tot'!AR25</f>
        <v>1964172</v>
      </c>
      <c r="AS25" s="6">
        <f>'q-ValProd_tot'!AS25</f>
        <v>2053956</v>
      </c>
      <c r="AT25" s="6">
        <f>'q-ValProd_tot'!AT25</f>
        <v>1773084</v>
      </c>
      <c r="AU25" s="6">
        <f>'q-ValProd_tot'!AU25</f>
        <v>2119977</v>
      </c>
      <c r="AV25" s="6">
        <f>'q-ValProd_tot'!AV25</f>
        <v>2036270</v>
      </c>
      <c r="AW25" s="6">
        <f>'q-ValProd_tot'!AW25</f>
        <v>2428510</v>
      </c>
      <c r="AX25" s="6">
        <f>'q-ValProd_tot'!AX25</f>
        <v>2280289</v>
      </c>
      <c r="AY25" s="6">
        <f>'q-ValProd_tot'!AY25</f>
        <v>2449920</v>
      </c>
      <c r="AZ25" s="6">
        <f>'q-ValProd_tot'!AZ25</f>
        <v>2410406</v>
      </c>
      <c r="BA25" s="6">
        <f>'q-ValProd_tot'!BA25</f>
        <v>2520655</v>
      </c>
      <c r="BB25" s="6">
        <f>'q-ValProd_tot'!BB25</f>
        <v>2903053</v>
      </c>
      <c r="BC25" s="6">
        <f>'q-ValProd_tot'!BC25</f>
        <v>3207302</v>
      </c>
    </row>
    <row r="26" spans="1:55" s="6" customFormat="1" x14ac:dyDescent="0.2">
      <c r="A26">
        <f>VLOOKUP(C26,SelectCntr!$A$2:$C$52,3,0)</f>
        <v>1</v>
      </c>
      <c r="B26" s="6" t="str">
        <f>'q-ValProd_tot'!B26</f>
        <v>Mauritania</v>
      </c>
      <c r="C26" s="6">
        <f>'q-ValProd_tot'!C26</f>
        <v>136</v>
      </c>
      <c r="D26" s="6" t="str">
        <f>'q-ValProd_tot'!D26</f>
        <v>Mauritania</v>
      </c>
      <c r="E26" s="6">
        <f>'q-ValProd_tot'!E26</f>
        <v>152</v>
      </c>
      <c r="F26" s="6" t="str">
        <f>'q-ValProd_tot'!F26</f>
        <v>Gross Production Value (constant 2004-2006 1000 I$)</v>
      </c>
      <c r="G26" s="6">
        <f>'q-ValProd_tot'!G26</f>
        <v>237474</v>
      </c>
      <c r="H26" s="6">
        <f>'q-ValProd_tot'!H26</f>
        <v>242331</v>
      </c>
      <c r="I26" s="6">
        <f>'q-ValProd_tot'!I26</f>
        <v>249404</v>
      </c>
      <c r="J26" s="6">
        <f>'q-ValProd_tot'!J26</f>
        <v>257259</v>
      </c>
      <c r="K26" s="6">
        <f>'q-ValProd_tot'!K26</f>
        <v>265519</v>
      </c>
      <c r="L26" s="6">
        <f>'q-ValProd_tot'!L26</f>
        <v>269452</v>
      </c>
      <c r="M26" s="6">
        <f>'q-ValProd_tot'!M26</f>
        <v>274645</v>
      </c>
      <c r="N26" s="6">
        <f>'q-ValProd_tot'!N26</f>
        <v>283523</v>
      </c>
      <c r="O26" s="6">
        <f>'q-ValProd_tot'!O26</f>
        <v>275946</v>
      </c>
      <c r="P26" s="6">
        <f>'q-ValProd_tot'!P26</f>
        <v>275564</v>
      </c>
      <c r="Q26" s="6">
        <f>'q-ValProd_tot'!Q26</f>
        <v>268414</v>
      </c>
      <c r="R26" s="6">
        <f>'q-ValProd_tot'!R26</f>
        <v>254776</v>
      </c>
      <c r="S26" s="6">
        <f>'q-ValProd_tot'!S26</f>
        <v>222524</v>
      </c>
      <c r="T26" s="6">
        <f>'q-ValProd_tot'!T26</f>
        <v>213379</v>
      </c>
      <c r="U26" s="6">
        <f>'q-ValProd_tot'!U26</f>
        <v>220985</v>
      </c>
      <c r="V26" s="6">
        <f>'q-ValProd_tot'!V26</f>
        <v>242095</v>
      </c>
      <c r="W26" s="6">
        <f>'q-ValProd_tot'!W26</f>
        <v>258304</v>
      </c>
      <c r="X26" s="6">
        <f>'q-ValProd_tot'!X26</f>
        <v>272115</v>
      </c>
      <c r="Y26" s="6">
        <f>'q-ValProd_tot'!Y26</f>
        <v>276980</v>
      </c>
      <c r="Z26" s="6">
        <f>'q-ValProd_tot'!Z26</f>
        <v>291670</v>
      </c>
      <c r="AA26" s="6">
        <f>'q-ValProd_tot'!AA26</f>
        <v>302091</v>
      </c>
      <c r="AB26" s="6">
        <f>'q-ValProd_tot'!AB26</f>
        <v>292686</v>
      </c>
      <c r="AC26" s="6">
        <f>'q-ValProd_tot'!AC26</f>
        <v>278315</v>
      </c>
      <c r="AD26" s="6">
        <f>'q-ValProd_tot'!AD26</f>
        <v>268942</v>
      </c>
      <c r="AE26" s="6">
        <f>'q-ValProd_tot'!AE26</f>
        <v>293644</v>
      </c>
      <c r="AF26" s="6">
        <f>'q-ValProd_tot'!AF26</f>
        <v>298567</v>
      </c>
      <c r="AG26" s="6">
        <f>'q-ValProd_tot'!AG26</f>
        <v>306522</v>
      </c>
      <c r="AH26" s="6">
        <f>'q-ValProd_tot'!AH26</f>
        <v>316526</v>
      </c>
      <c r="AI26" s="6">
        <f>'q-ValProd_tot'!AI26</f>
        <v>334118</v>
      </c>
      <c r="AJ26" s="6">
        <f>'q-ValProd_tot'!AJ26</f>
        <v>337886</v>
      </c>
      <c r="AK26" s="6">
        <f>'q-ValProd_tot'!AK26</f>
        <v>344301</v>
      </c>
      <c r="AL26" s="6">
        <f>'q-ValProd_tot'!AL26</f>
        <v>333793</v>
      </c>
      <c r="AM26" s="6">
        <f>'q-ValProd_tot'!AM26</f>
        <v>324060</v>
      </c>
      <c r="AN26" s="6">
        <f>'q-ValProd_tot'!AN26</f>
        <v>332889</v>
      </c>
      <c r="AO26" s="6">
        <f>'q-ValProd_tot'!AO26</f>
        <v>346594</v>
      </c>
      <c r="AP26" s="6">
        <f>'q-ValProd_tot'!AP26</f>
        <v>368510</v>
      </c>
      <c r="AQ26" s="6">
        <f>'q-ValProd_tot'!AQ26</f>
        <v>364726</v>
      </c>
      <c r="AR26" s="6">
        <f>'q-ValProd_tot'!AR26</f>
        <v>374645</v>
      </c>
      <c r="AS26" s="6">
        <f>'q-ValProd_tot'!AS26</f>
        <v>381633</v>
      </c>
      <c r="AT26" s="6">
        <f>'q-ValProd_tot'!AT26</f>
        <v>392614</v>
      </c>
      <c r="AU26" s="6">
        <f>'q-ValProd_tot'!AU26</f>
        <v>396135</v>
      </c>
      <c r="AV26" s="6">
        <f>'q-ValProd_tot'!AV26</f>
        <v>414855</v>
      </c>
      <c r="AW26" s="6">
        <f>'q-ValProd_tot'!AW26</f>
        <v>429721</v>
      </c>
      <c r="AX26" s="6">
        <f>'q-ValProd_tot'!AX26</f>
        <v>427554</v>
      </c>
      <c r="AY26" s="6">
        <f>'q-ValProd_tot'!AY26</f>
        <v>444414</v>
      </c>
      <c r="AZ26" s="6">
        <f>'q-ValProd_tot'!AZ26</f>
        <v>444176</v>
      </c>
      <c r="BA26" s="6">
        <f>'q-ValProd_tot'!BA26</f>
        <v>448522</v>
      </c>
      <c r="BB26" s="6">
        <f>'q-ValProd_tot'!BB26</f>
        <v>459494</v>
      </c>
      <c r="BC26" s="6">
        <f>'q-ValProd_tot'!BC26</f>
        <v>470387</v>
      </c>
    </row>
    <row r="27" spans="1:55" s="6" customFormat="1" x14ac:dyDescent="0.2">
      <c r="A27">
        <f>VLOOKUP(C27,SelectCntr!$A$2:$C$52,3,0)</f>
        <v>3</v>
      </c>
      <c r="B27" s="6" t="str">
        <f>'q-ValProd_tot'!B27</f>
        <v>Mauritius</v>
      </c>
      <c r="C27" s="6">
        <f>'q-ValProd_tot'!C27</f>
        <v>137</v>
      </c>
      <c r="D27" s="6" t="str">
        <f>'q-ValProd_tot'!D27</f>
        <v>Mauritius</v>
      </c>
      <c r="E27" s="6">
        <f>'q-ValProd_tot'!E27</f>
        <v>152</v>
      </c>
      <c r="F27" s="6" t="str">
        <f>'q-ValProd_tot'!F27</f>
        <v>Gross Production Value (constant 2004-2006 1000 I$)</v>
      </c>
      <c r="G27" s="6">
        <f>'q-ValProd_tot'!G27</f>
        <v>184967</v>
      </c>
      <c r="H27" s="6">
        <f>'q-ValProd_tot'!H27</f>
        <v>177610</v>
      </c>
      <c r="I27" s="6">
        <f>'q-ValProd_tot'!I27</f>
        <v>217224</v>
      </c>
      <c r="J27" s="6">
        <f>'q-ValProd_tot'!J27</f>
        <v>169462</v>
      </c>
      <c r="K27" s="6">
        <f>'q-ValProd_tot'!K27</f>
        <v>225100</v>
      </c>
      <c r="L27" s="6">
        <f>'q-ValProd_tot'!L27</f>
        <v>187845</v>
      </c>
      <c r="M27" s="6">
        <f>'q-ValProd_tot'!M27</f>
        <v>222466</v>
      </c>
      <c r="N27" s="6">
        <f>'q-ValProd_tot'!N27</f>
        <v>200506</v>
      </c>
      <c r="O27" s="6">
        <f>'q-ValProd_tot'!O27</f>
        <v>222377</v>
      </c>
      <c r="P27" s="6">
        <f>'q-ValProd_tot'!P27</f>
        <v>197146</v>
      </c>
      <c r="Q27" s="6">
        <f>'q-ValProd_tot'!Q27</f>
        <v>205478</v>
      </c>
      <c r="R27" s="6">
        <f>'q-ValProd_tot'!R27</f>
        <v>239532</v>
      </c>
      <c r="S27" s="6">
        <f>'q-ValProd_tot'!S27</f>
        <v>237797</v>
      </c>
      <c r="T27" s="6">
        <f>'q-ValProd_tot'!T27</f>
        <v>231270</v>
      </c>
      <c r="U27" s="6">
        <f>'q-ValProd_tot'!U27</f>
        <v>174667</v>
      </c>
      <c r="V27" s="6">
        <f>'q-ValProd_tot'!V27</f>
        <v>246756</v>
      </c>
      <c r="W27" s="6">
        <f>'q-ValProd_tot'!W27</f>
        <v>234997</v>
      </c>
      <c r="X27" s="6">
        <f>'q-ValProd_tot'!X27</f>
        <v>239607</v>
      </c>
      <c r="Y27" s="6">
        <f>'q-ValProd_tot'!Y27</f>
        <v>244493</v>
      </c>
      <c r="Z27" s="6">
        <f>'q-ValProd_tot'!Z27</f>
        <v>185371</v>
      </c>
      <c r="AA27" s="6">
        <f>'q-ValProd_tot'!AA27</f>
        <v>211852</v>
      </c>
      <c r="AB27" s="6">
        <f>'q-ValProd_tot'!AB27</f>
        <v>255395</v>
      </c>
      <c r="AC27" s="6">
        <f>'q-ValProd_tot'!AC27</f>
        <v>214314</v>
      </c>
      <c r="AD27" s="6">
        <f>'q-ValProd_tot'!AD27</f>
        <v>209276</v>
      </c>
      <c r="AE27" s="6">
        <f>'q-ValProd_tot'!AE27</f>
        <v>229514</v>
      </c>
      <c r="AF27" s="6">
        <f>'q-ValProd_tot'!AF27</f>
        <v>246319</v>
      </c>
      <c r="AG27" s="6">
        <f>'q-ValProd_tot'!AG27</f>
        <v>252150</v>
      </c>
      <c r="AH27" s="6">
        <f>'q-ValProd_tot'!AH27</f>
        <v>231622</v>
      </c>
      <c r="AI27" s="6">
        <f>'q-ValProd_tot'!AI27</f>
        <v>230038</v>
      </c>
      <c r="AJ27" s="6">
        <f>'q-ValProd_tot'!AJ27</f>
        <v>238031</v>
      </c>
      <c r="AK27" s="6">
        <f>'q-ValProd_tot'!AK27</f>
        <v>239619</v>
      </c>
      <c r="AL27" s="6">
        <f>'q-ValProd_tot'!AL27</f>
        <v>250900</v>
      </c>
      <c r="AM27" s="6">
        <f>'q-ValProd_tot'!AM27</f>
        <v>243846</v>
      </c>
      <c r="AN27" s="6">
        <f>'q-ValProd_tot'!AN27</f>
        <v>225752</v>
      </c>
      <c r="AO27" s="6">
        <f>'q-ValProd_tot'!AO27</f>
        <v>242325</v>
      </c>
      <c r="AP27" s="6">
        <f>'q-ValProd_tot'!AP27</f>
        <v>242942</v>
      </c>
      <c r="AQ27" s="6">
        <f>'q-ValProd_tot'!AQ27</f>
        <v>261843</v>
      </c>
      <c r="AR27" s="6">
        <f>'q-ValProd_tot'!AR27</f>
        <v>254957</v>
      </c>
      <c r="AS27" s="6">
        <f>'q-ValProd_tot'!AS27</f>
        <v>198935</v>
      </c>
      <c r="AT27" s="6">
        <f>'q-ValProd_tot'!AT27</f>
        <v>246153</v>
      </c>
      <c r="AU27" s="6">
        <f>'q-ValProd_tot'!AU27</f>
        <v>280025</v>
      </c>
      <c r="AV27" s="6">
        <f>'q-ValProd_tot'!AV27</f>
        <v>246542</v>
      </c>
      <c r="AW27" s="6">
        <f>'q-ValProd_tot'!AW27</f>
        <v>261162</v>
      </c>
      <c r="AX27" s="6">
        <f>'q-ValProd_tot'!AX27</f>
        <v>269019</v>
      </c>
      <c r="AY27" s="6">
        <f>'q-ValProd_tot'!AY27</f>
        <v>255015</v>
      </c>
      <c r="AZ27" s="6">
        <f>'q-ValProd_tot'!AZ27</f>
        <v>252921</v>
      </c>
      <c r="BA27" s="6">
        <f>'q-ValProd_tot'!BA27</f>
        <v>239482</v>
      </c>
      <c r="BB27" s="6">
        <f>'q-ValProd_tot'!BB27</f>
        <v>250580</v>
      </c>
      <c r="BC27" s="6">
        <f>'q-ValProd_tot'!BC27</f>
        <v>256244</v>
      </c>
    </row>
    <row r="28" spans="1:55" s="6" customFormat="1" x14ac:dyDescent="0.2">
      <c r="A28">
        <f>VLOOKUP(C28,SelectCntr!$A$2:$C$52,3,0)</f>
        <v>3</v>
      </c>
      <c r="B28" s="6" t="str">
        <f>'q-ValProd_tot'!B28</f>
        <v>Mozambique</v>
      </c>
      <c r="C28" s="6">
        <f>'q-ValProd_tot'!C28</f>
        <v>144</v>
      </c>
      <c r="D28" s="6" t="str">
        <f>'q-ValProd_tot'!D28</f>
        <v>Mozambique</v>
      </c>
      <c r="E28" s="6">
        <f>'q-ValProd_tot'!E28</f>
        <v>152</v>
      </c>
      <c r="F28" s="6" t="str">
        <f>'q-ValProd_tot'!F28</f>
        <v>Gross Production Value (constant 2004-2006 1000 I$)</v>
      </c>
      <c r="G28" s="6">
        <f>'q-ValProd_tot'!G28</f>
        <v>977248</v>
      </c>
      <c r="H28" s="6">
        <f>'q-ValProd_tot'!H28</f>
        <v>1007732</v>
      </c>
      <c r="I28" s="6">
        <f>'q-ValProd_tot'!I28</f>
        <v>1021767</v>
      </c>
      <c r="J28" s="6">
        <f>'q-ValProd_tot'!J28</f>
        <v>1076160</v>
      </c>
      <c r="K28" s="6">
        <f>'q-ValProd_tot'!K28</f>
        <v>1045811</v>
      </c>
      <c r="L28" s="6">
        <f>'q-ValProd_tot'!L28</f>
        <v>1065617</v>
      </c>
      <c r="M28" s="6">
        <f>'q-ValProd_tot'!M28</f>
        <v>1112853</v>
      </c>
      <c r="N28" s="6">
        <f>'q-ValProd_tot'!N28</f>
        <v>1217857</v>
      </c>
      <c r="O28" s="6">
        <f>'q-ValProd_tot'!O28</f>
        <v>1216705</v>
      </c>
      <c r="P28" s="6">
        <f>'q-ValProd_tot'!P28</f>
        <v>1273991</v>
      </c>
      <c r="Q28" s="6">
        <f>'q-ValProd_tot'!Q28</f>
        <v>1317249</v>
      </c>
      <c r="R28" s="6">
        <f>'q-ValProd_tot'!R28</f>
        <v>1364483</v>
      </c>
      <c r="S28" s="6">
        <f>'q-ValProd_tot'!S28</f>
        <v>1421323</v>
      </c>
      <c r="T28" s="6">
        <f>'q-ValProd_tot'!T28</f>
        <v>1375861</v>
      </c>
      <c r="U28" s="6">
        <f>'q-ValProd_tot'!U28</f>
        <v>1274339</v>
      </c>
      <c r="V28" s="6">
        <f>'q-ValProd_tot'!V28</f>
        <v>1200726</v>
      </c>
      <c r="W28" s="6">
        <f>'q-ValProd_tot'!W28</f>
        <v>1171085</v>
      </c>
      <c r="X28" s="6">
        <f>'q-ValProd_tot'!X28</f>
        <v>1149738</v>
      </c>
      <c r="Y28" s="6">
        <f>'q-ValProd_tot'!Y28</f>
        <v>1149040</v>
      </c>
      <c r="Z28" s="6">
        <f>'q-ValProd_tot'!Z28</f>
        <v>1191883</v>
      </c>
      <c r="AA28" s="6">
        <f>'q-ValProd_tot'!AA28</f>
        <v>1205512</v>
      </c>
      <c r="AB28" s="6">
        <f>'q-ValProd_tot'!AB28</f>
        <v>1160745</v>
      </c>
      <c r="AC28" s="6">
        <f>'q-ValProd_tot'!AC28</f>
        <v>1093253</v>
      </c>
      <c r="AD28" s="6">
        <f>'q-ValProd_tot'!AD28</f>
        <v>1066404</v>
      </c>
      <c r="AE28" s="6">
        <f>'q-ValProd_tot'!AE28</f>
        <v>1057687</v>
      </c>
      <c r="AF28" s="6">
        <f>'q-ValProd_tot'!AF28</f>
        <v>1080057</v>
      </c>
      <c r="AG28" s="6">
        <f>'q-ValProd_tot'!AG28</f>
        <v>1066109</v>
      </c>
      <c r="AH28" s="6">
        <f>'q-ValProd_tot'!AH28</f>
        <v>1069869</v>
      </c>
      <c r="AI28" s="6">
        <f>'q-ValProd_tot'!AI28</f>
        <v>1102363</v>
      </c>
      <c r="AJ28" s="6">
        <f>'q-ValProd_tot'!AJ28</f>
        <v>1161449</v>
      </c>
      <c r="AK28" s="6">
        <f>'q-ValProd_tot'!AK28</f>
        <v>1041001</v>
      </c>
      <c r="AL28" s="6">
        <f>'q-ValProd_tot'!AL28</f>
        <v>919188</v>
      </c>
      <c r="AM28" s="6">
        <f>'q-ValProd_tot'!AM28</f>
        <v>1036588</v>
      </c>
      <c r="AN28" s="6">
        <f>'q-ValProd_tot'!AN28</f>
        <v>1024218</v>
      </c>
      <c r="AO28" s="6">
        <f>'q-ValProd_tot'!AO28</f>
        <v>1391325</v>
      </c>
      <c r="AP28" s="6">
        <f>'q-ValProd_tot'!AP28</f>
        <v>1545742</v>
      </c>
      <c r="AQ28" s="6">
        <f>'q-ValProd_tot'!AQ28</f>
        <v>1651725</v>
      </c>
      <c r="AR28" s="6">
        <f>'q-ValProd_tot'!AR28</f>
        <v>1754809</v>
      </c>
      <c r="AS28" s="6">
        <f>'q-ValProd_tot'!AS28</f>
        <v>1768331</v>
      </c>
      <c r="AT28" s="6">
        <f>'q-ValProd_tot'!AT28</f>
        <v>1638434</v>
      </c>
      <c r="AU28" s="6">
        <f>'q-ValProd_tot'!AU28</f>
        <v>1751540</v>
      </c>
      <c r="AV28" s="6">
        <f>'q-ValProd_tot'!AV28</f>
        <v>1767961</v>
      </c>
      <c r="AW28" s="6">
        <f>'q-ValProd_tot'!AW28</f>
        <v>1837823</v>
      </c>
      <c r="AX28" s="6">
        <f>'q-ValProd_tot'!AX28</f>
        <v>1907836</v>
      </c>
      <c r="AY28" s="6">
        <f>'q-ValProd_tot'!AY28</f>
        <v>1991477</v>
      </c>
      <c r="AZ28" s="6">
        <f>'q-ValProd_tot'!AZ28</f>
        <v>2053307</v>
      </c>
      <c r="BA28" s="6">
        <f>'q-ValProd_tot'!BA28</f>
        <v>1914376</v>
      </c>
      <c r="BB28" s="6">
        <f>'q-ValProd_tot'!BB28</f>
        <v>2001397</v>
      </c>
      <c r="BC28" s="6">
        <f>'q-ValProd_tot'!BC28</f>
        <v>1998758</v>
      </c>
    </row>
    <row r="29" spans="1:55" s="6" customFormat="1" x14ac:dyDescent="0.2">
      <c r="A29">
        <f>VLOOKUP(C29,SelectCntr!$A$2:$C$52,3,0)</f>
        <v>3</v>
      </c>
      <c r="B29" s="6" t="str">
        <f>'q-ValProd_tot'!B29</f>
        <v>Namibia</v>
      </c>
      <c r="C29" s="6">
        <f>'q-ValProd_tot'!C29</f>
        <v>147</v>
      </c>
      <c r="D29" s="6" t="str">
        <f>'q-ValProd_tot'!D29</f>
        <v>Namibia</v>
      </c>
      <c r="E29" s="6">
        <f>'q-ValProd_tot'!E29</f>
        <v>152</v>
      </c>
      <c r="F29" s="6" t="str">
        <f>'q-ValProd_tot'!F29</f>
        <v>Gross Production Value (constant 2004-2006 1000 I$)</v>
      </c>
      <c r="G29" s="6">
        <f>'q-ValProd_tot'!G29</f>
        <v>300014</v>
      </c>
      <c r="H29" s="6">
        <f>'q-ValProd_tot'!H29</f>
        <v>261062</v>
      </c>
      <c r="I29" s="6">
        <f>'q-ValProd_tot'!I29</f>
        <v>322663</v>
      </c>
      <c r="J29" s="6">
        <f>'q-ValProd_tot'!J29</f>
        <v>324726</v>
      </c>
      <c r="K29" s="6">
        <f>'q-ValProd_tot'!K29</f>
        <v>319279</v>
      </c>
      <c r="L29" s="6">
        <f>'q-ValProd_tot'!L29</f>
        <v>301904</v>
      </c>
      <c r="M29" s="6">
        <f>'q-ValProd_tot'!M29</f>
        <v>347687</v>
      </c>
      <c r="N29" s="6">
        <f>'q-ValProd_tot'!N29</f>
        <v>365653</v>
      </c>
      <c r="O29" s="6">
        <f>'q-ValProd_tot'!O29</f>
        <v>358848</v>
      </c>
      <c r="P29" s="6">
        <f>'q-ValProd_tot'!P29</f>
        <v>388104</v>
      </c>
      <c r="Q29" s="6">
        <f>'q-ValProd_tot'!Q29</f>
        <v>421274</v>
      </c>
      <c r="R29" s="6">
        <f>'q-ValProd_tot'!R29</f>
        <v>466852</v>
      </c>
      <c r="S29" s="6">
        <f>'q-ValProd_tot'!S29</f>
        <v>484263</v>
      </c>
      <c r="T29" s="6">
        <f>'q-ValProd_tot'!T29</f>
        <v>495856</v>
      </c>
      <c r="U29" s="6">
        <f>'q-ValProd_tot'!U29</f>
        <v>332372</v>
      </c>
      <c r="V29" s="6">
        <f>'q-ValProd_tot'!V29</f>
        <v>366409</v>
      </c>
      <c r="W29" s="6">
        <f>'q-ValProd_tot'!W29</f>
        <v>349069</v>
      </c>
      <c r="X29" s="6">
        <f>'q-ValProd_tot'!X29</f>
        <v>379645</v>
      </c>
      <c r="Y29" s="6">
        <f>'q-ValProd_tot'!Y29</f>
        <v>395076</v>
      </c>
      <c r="Z29" s="6">
        <f>'q-ValProd_tot'!Z29</f>
        <v>418427</v>
      </c>
      <c r="AA29" s="6">
        <f>'q-ValProd_tot'!AA29</f>
        <v>428772</v>
      </c>
      <c r="AB29" s="6">
        <f>'q-ValProd_tot'!AB29</f>
        <v>333847</v>
      </c>
      <c r="AC29" s="6">
        <f>'q-ValProd_tot'!AC29</f>
        <v>287331</v>
      </c>
      <c r="AD29" s="6">
        <f>'q-ValProd_tot'!AD29</f>
        <v>296853</v>
      </c>
      <c r="AE29" s="6">
        <f>'q-ValProd_tot'!AE29</f>
        <v>319233</v>
      </c>
      <c r="AF29" s="6">
        <f>'q-ValProd_tot'!AF29</f>
        <v>332960</v>
      </c>
      <c r="AG29" s="6">
        <f>'q-ValProd_tot'!AG29</f>
        <v>358464</v>
      </c>
      <c r="AH29" s="6">
        <f>'q-ValProd_tot'!AH29</f>
        <v>359837</v>
      </c>
      <c r="AI29" s="6">
        <f>'q-ValProd_tot'!AI29</f>
        <v>388324</v>
      </c>
      <c r="AJ29" s="6">
        <f>'q-ValProd_tot'!AJ29</f>
        <v>369917</v>
      </c>
      <c r="AK29" s="6">
        <f>'q-ValProd_tot'!AK29</f>
        <v>394523</v>
      </c>
      <c r="AL29" s="6">
        <f>'q-ValProd_tot'!AL29</f>
        <v>392009</v>
      </c>
      <c r="AM29" s="6">
        <f>'q-ValProd_tot'!AM29</f>
        <v>402562</v>
      </c>
      <c r="AN29" s="6">
        <f>'q-ValProd_tot'!AN29</f>
        <v>429149</v>
      </c>
      <c r="AO29" s="6">
        <f>'q-ValProd_tot'!AO29</f>
        <v>410241</v>
      </c>
      <c r="AP29" s="6">
        <f>'q-ValProd_tot'!AP29</f>
        <v>447134</v>
      </c>
      <c r="AQ29" s="6">
        <f>'q-ValProd_tot'!AQ29</f>
        <v>290370</v>
      </c>
      <c r="AR29" s="6">
        <f>'q-ValProd_tot'!AR29</f>
        <v>400210</v>
      </c>
      <c r="AS29" s="6">
        <f>'q-ValProd_tot'!AS29</f>
        <v>396061</v>
      </c>
      <c r="AT29" s="6">
        <f>'q-ValProd_tot'!AT29</f>
        <v>386112</v>
      </c>
      <c r="AU29" s="6">
        <f>'q-ValProd_tot'!AU29</f>
        <v>394505</v>
      </c>
      <c r="AV29" s="6">
        <f>'q-ValProd_tot'!AV29</f>
        <v>387105</v>
      </c>
      <c r="AW29" s="6">
        <f>'q-ValProd_tot'!AW29</f>
        <v>404615</v>
      </c>
      <c r="AX29" s="6">
        <f>'q-ValProd_tot'!AX29</f>
        <v>431587</v>
      </c>
      <c r="AY29" s="6">
        <f>'q-ValProd_tot'!AY29</f>
        <v>473110</v>
      </c>
      <c r="AZ29" s="6">
        <f>'q-ValProd_tot'!AZ29</f>
        <v>458715</v>
      </c>
      <c r="BA29" s="6">
        <f>'q-ValProd_tot'!BA29</f>
        <v>466900</v>
      </c>
      <c r="BB29" s="6">
        <f>'q-ValProd_tot'!BB29</f>
        <v>409163</v>
      </c>
      <c r="BC29" s="6">
        <f>'q-ValProd_tot'!BC29</f>
        <v>408903</v>
      </c>
    </row>
    <row r="30" spans="1:55" s="14" customFormat="1" x14ac:dyDescent="0.2">
      <c r="A30">
        <f>VLOOKUP(C30,SelectCntr!$A$2:$C$52,3,0)</f>
        <v>1</v>
      </c>
      <c r="B30" s="6" t="str">
        <f>'q-ValProd_tot'!B30</f>
        <v>Niger</v>
      </c>
      <c r="C30" s="6">
        <f>'q-ValProd_tot'!C30</f>
        <v>158</v>
      </c>
      <c r="D30" s="6" t="str">
        <f>'q-ValProd_tot'!D30</f>
        <v>Niger</v>
      </c>
      <c r="E30" s="6">
        <f>'q-ValProd_tot'!E30</f>
        <v>152</v>
      </c>
      <c r="F30" s="6" t="str">
        <f>'q-ValProd_tot'!F30</f>
        <v>Gross Production Value (constant 2004-2006 1000 I$)</v>
      </c>
      <c r="G30" s="6">
        <f>'q-ValProd_tot'!G30</f>
        <v>588695</v>
      </c>
      <c r="H30" s="6">
        <f>'q-ValProd_tot'!H30</f>
        <v>664782</v>
      </c>
      <c r="I30" s="6">
        <f>'q-ValProd_tot'!I30</f>
        <v>698235</v>
      </c>
      <c r="J30" s="6">
        <f>'q-ValProd_tot'!J30</f>
        <v>698882</v>
      </c>
      <c r="K30" s="6">
        <f>'q-ValProd_tot'!K30</f>
        <v>703285</v>
      </c>
      <c r="L30" s="6">
        <f>'q-ValProd_tot'!L30</f>
        <v>747901</v>
      </c>
      <c r="M30" s="6">
        <f>'q-ValProd_tot'!M30</f>
        <v>815416</v>
      </c>
      <c r="N30" s="6">
        <f>'q-ValProd_tot'!N30</f>
        <v>761313</v>
      </c>
      <c r="O30" s="6">
        <f>'q-ValProd_tot'!O30</f>
        <v>827521</v>
      </c>
      <c r="P30" s="6">
        <f>'q-ValProd_tot'!P30</f>
        <v>792953</v>
      </c>
      <c r="Q30" s="6">
        <f>'q-ValProd_tot'!Q30</f>
        <v>804006</v>
      </c>
      <c r="R30" s="6">
        <f>'q-ValProd_tot'!R30</f>
        <v>797820</v>
      </c>
      <c r="S30" s="6">
        <f>'q-ValProd_tot'!S30</f>
        <v>602014</v>
      </c>
      <c r="T30" s="6">
        <f>'q-ValProd_tot'!T30</f>
        <v>701404</v>
      </c>
      <c r="U30" s="6">
        <f>'q-ValProd_tot'!U30</f>
        <v>671872</v>
      </c>
      <c r="V30" s="6">
        <f>'q-ValProd_tot'!V30</f>
        <v>782194</v>
      </c>
      <c r="W30" s="6">
        <f>'q-ValProd_tot'!W30</f>
        <v>924423</v>
      </c>
      <c r="X30" s="6">
        <f>'q-ValProd_tot'!X30</f>
        <v>957749</v>
      </c>
      <c r="Y30" s="6">
        <f>'q-ValProd_tot'!Y30</f>
        <v>965203</v>
      </c>
      <c r="Z30" s="6">
        <f>'q-ValProd_tot'!Z30</f>
        <v>1040891</v>
      </c>
      <c r="AA30" s="6">
        <f>'q-ValProd_tot'!AA30</f>
        <v>1026390</v>
      </c>
      <c r="AB30" s="6">
        <f>'q-ValProd_tot'!AB30</f>
        <v>1027845</v>
      </c>
      <c r="AC30" s="6">
        <f>'q-ValProd_tot'!AC30</f>
        <v>1025029</v>
      </c>
      <c r="AD30" s="6">
        <f>'q-ValProd_tot'!AD30</f>
        <v>806815</v>
      </c>
      <c r="AE30" s="6">
        <f>'q-ValProd_tot'!AE30</f>
        <v>827690</v>
      </c>
      <c r="AF30" s="6">
        <f>'q-ValProd_tot'!AF30</f>
        <v>917433</v>
      </c>
      <c r="AG30" s="6">
        <f>'q-ValProd_tot'!AG30</f>
        <v>850526</v>
      </c>
      <c r="AH30" s="6">
        <f>'q-ValProd_tot'!AH30</f>
        <v>1070929</v>
      </c>
      <c r="AI30" s="6">
        <f>'q-ValProd_tot'!AI30</f>
        <v>1028071</v>
      </c>
      <c r="AJ30" s="6">
        <f>'q-ValProd_tot'!AJ30</f>
        <v>1081664</v>
      </c>
      <c r="AK30" s="6">
        <f>'q-ValProd_tot'!AK30</f>
        <v>1189194</v>
      </c>
      <c r="AL30" s="6">
        <f>'q-ValProd_tot'!AL30</f>
        <v>1226520</v>
      </c>
      <c r="AM30" s="6">
        <f>'q-ValProd_tot'!AM30</f>
        <v>1122383</v>
      </c>
      <c r="AN30" s="6">
        <f>'q-ValProd_tot'!AN30</f>
        <v>1352815</v>
      </c>
      <c r="AO30" s="6">
        <f>'q-ValProd_tot'!AO30</f>
        <v>1217525</v>
      </c>
      <c r="AP30" s="6">
        <f>'q-ValProd_tot'!AP30</f>
        <v>1482003</v>
      </c>
      <c r="AQ30" s="6">
        <f>'q-ValProd_tot'!AQ30</f>
        <v>1319107</v>
      </c>
      <c r="AR30" s="6">
        <f>'q-ValProd_tot'!AR30</f>
        <v>1821528</v>
      </c>
      <c r="AS30" s="6">
        <f>'q-ValProd_tot'!AS30</f>
        <v>1701702</v>
      </c>
      <c r="AT30" s="6">
        <f>'q-ValProd_tot'!AT30</f>
        <v>1673533</v>
      </c>
      <c r="AU30" s="6">
        <f>'q-ValProd_tot'!AU30</f>
        <v>1983168</v>
      </c>
      <c r="AV30" s="6">
        <f>'q-ValProd_tot'!AV30</f>
        <v>2128652</v>
      </c>
      <c r="AW30" s="6">
        <f>'q-ValProd_tot'!AW30</f>
        <v>2233200</v>
      </c>
      <c r="AX30" s="6">
        <f>'q-ValProd_tot'!AX30</f>
        <v>2043282</v>
      </c>
      <c r="AY30" s="6">
        <f>'q-ValProd_tot'!AY30</f>
        <v>2361173</v>
      </c>
      <c r="AZ30" s="6">
        <f>'q-ValProd_tot'!AZ30</f>
        <v>2531668</v>
      </c>
      <c r="BA30" s="6">
        <f>'q-ValProd_tot'!BA30</f>
        <v>2702598</v>
      </c>
      <c r="BB30" s="6">
        <f>'q-ValProd_tot'!BB30</f>
        <v>3192381</v>
      </c>
      <c r="BC30" s="6">
        <f>'q-ValProd_tot'!BC30</f>
        <v>3016250</v>
      </c>
    </row>
    <row r="31" spans="1:55" s="14" customFormat="1" x14ac:dyDescent="0.2">
      <c r="A31">
        <f>VLOOKUP(C31,SelectCntr!$A$2:$C$52,3,0)</f>
        <v>1</v>
      </c>
      <c r="B31" s="6" t="str">
        <f>'q-ValProd_tot'!B31</f>
        <v>Nigeria</v>
      </c>
      <c r="C31" s="6">
        <f>'q-ValProd_tot'!C31</f>
        <v>159</v>
      </c>
      <c r="D31" s="6" t="str">
        <f>'q-ValProd_tot'!D31</f>
        <v>Nigeria</v>
      </c>
      <c r="E31" s="6">
        <f>'q-ValProd_tot'!E31</f>
        <v>152</v>
      </c>
      <c r="F31" s="6" t="str">
        <f>'q-ValProd_tot'!F31</f>
        <v>Gross Production Value (constant 2004-2006 1000 I$)</v>
      </c>
      <c r="G31" s="6">
        <f>'q-ValProd_tot'!G31</f>
        <v>7767430</v>
      </c>
      <c r="H31" s="6">
        <f>'q-ValProd_tot'!H31</f>
        <v>8075129</v>
      </c>
      <c r="I31" s="6">
        <f>'q-ValProd_tot'!I31</f>
        <v>8492231</v>
      </c>
      <c r="J31" s="6">
        <f>'q-ValProd_tot'!J31</f>
        <v>8786300</v>
      </c>
      <c r="K31" s="6">
        <f>'q-ValProd_tot'!K31</f>
        <v>9198710</v>
      </c>
      <c r="L31" s="6">
        <f>'q-ValProd_tot'!L31</f>
        <v>8970806</v>
      </c>
      <c r="M31" s="6">
        <f>'q-ValProd_tot'!M31</f>
        <v>9374767</v>
      </c>
      <c r="N31" s="6">
        <f>'q-ValProd_tot'!N31</f>
        <v>9545323</v>
      </c>
      <c r="O31" s="6">
        <f>'q-ValProd_tot'!O31</f>
        <v>10647351</v>
      </c>
      <c r="P31" s="6">
        <f>'q-ValProd_tot'!P31</f>
        <v>11627024</v>
      </c>
      <c r="Q31" s="6">
        <f>'q-ValProd_tot'!Q31</f>
        <v>10462964</v>
      </c>
      <c r="R31" s="6">
        <f>'q-ValProd_tot'!R31</f>
        <v>9185674</v>
      </c>
      <c r="S31" s="6">
        <f>'q-ValProd_tot'!S31</f>
        <v>9596988</v>
      </c>
      <c r="T31" s="6">
        <f>'q-ValProd_tot'!T31</f>
        <v>10547195</v>
      </c>
      <c r="U31" s="6">
        <f>'q-ValProd_tot'!U31</f>
        <v>10244491</v>
      </c>
      <c r="V31" s="6">
        <f>'q-ValProd_tot'!V31</f>
        <v>9642238</v>
      </c>
      <c r="W31" s="6">
        <f>'q-ValProd_tot'!W31</f>
        <v>9491353</v>
      </c>
      <c r="X31" s="6">
        <f>'q-ValProd_tot'!X31</f>
        <v>9270519</v>
      </c>
      <c r="Y31" s="6">
        <f>'q-ValProd_tot'!Y31</f>
        <v>9477840</v>
      </c>
      <c r="Z31" s="6">
        <f>'q-ValProd_tot'!Z31</f>
        <v>9973877</v>
      </c>
      <c r="AA31" s="6">
        <f>'q-ValProd_tot'!AA31</f>
        <v>9952165</v>
      </c>
      <c r="AB31" s="6">
        <f>'q-ValProd_tot'!AB31</f>
        <v>10224218</v>
      </c>
      <c r="AC31" s="6">
        <f>'q-ValProd_tot'!AC31</f>
        <v>10386910</v>
      </c>
      <c r="AD31" s="6">
        <f>'q-ValProd_tot'!AD31</f>
        <v>10894364</v>
      </c>
      <c r="AE31" s="6">
        <f>'q-ValProd_tot'!AE31</f>
        <v>11684148</v>
      </c>
      <c r="AF31" s="6">
        <f>'q-ValProd_tot'!AF31</f>
        <v>12296177</v>
      </c>
      <c r="AG31" s="6">
        <f>'q-ValProd_tot'!AG31</f>
        <v>12579297</v>
      </c>
      <c r="AH31" s="6">
        <f>'q-ValProd_tot'!AH31</f>
        <v>14497797</v>
      </c>
      <c r="AI31" s="6">
        <f>'q-ValProd_tot'!AI31</f>
        <v>15863766</v>
      </c>
      <c r="AJ31" s="6">
        <f>'q-ValProd_tot'!AJ31</f>
        <v>16950602</v>
      </c>
      <c r="AK31" s="6">
        <f>'q-ValProd_tot'!AK31</f>
        <v>19239647</v>
      </c>
      <c r="AL31" s="6">
        <f>'q-ValProd_tot'!AL31</f>
        <v>20731132</v>
      </c>
      <c r="AM31" s="6">
        <f>'q-ValProd_tot'!AM31</f>
        <v>21980818</v>
      </c>
      <c r="AN31" s="6">
        <f>'q-ValProd_tot'!AN31</f>
        <v>22710732</v>
      </c>
      <c r="AO31" s="6">
        <f>'q-ValProd_tot'!AO31</f>
        <v>23383034</v>
      </c>
      <c r="AP31" s="6">
        <f>'q-ValProd_tot'!AP31</f>
        <v>24327399</v>
      </c>
      <c r="AQ31" s="6">
        <f>'q-ValProd_tot'!AQ31</f>
        <v>25290798</v>
      </c>
      <c r="AR31" s="6">
        <f>'q-ValProd_tot'!AR31</f>
        <v>26695170</v>
      </c>
      <c r="AS31" s="6">
        <f>'q-ValProd_tot'!AS31</f>
        <v>27789900</v>
      </c>
      <c r="AT31" s="6">
        <f>'q-ValProd_tot'!AT31</f>
        <v>27920406</v>
      </c>
      <c r="AU31" s="6">
        <f>'q-ValProd_tot'!AU31</f>
        <v>27891924</v>
      </c>
      <c r="AV31" s="6">
        <f>'q-ValProd_tot'!AV31</f>
        <v>29203422</v>
      </c>
      <c r="AW31" s="6">
        <f>'q-ValProd_tot'!AW31</f>
        <v>30927994</v>
      </c>
      <c r="AX31" s="6">
        <f>'q-ValProd_tot'!AX31</f>
        <v>32934355</v>
      </c>
      <c r="AY31" s="6">
        <f>'q-ValProd_tot'!AY31</f>
        <v>34359317</v>
      </c>
      <c r="AZ31" s="6">
        <f>'q-ValProd_tot'!AZ31</f>
        <v>36167100</v>
      </c>
      <c r="BA31" s="6">
        <f>'q-ValProd_tot'!BA31</f>
        <v>33522959</v>
      </c>
      <c r="BB31" s="6">
        <f>'q-ValProd_tot'!BB31</f>
        <v>35891770</v>
      </c>
      <c r="BC31" s="6">
        <f>'q-ValProd_tot'!BC31</f>
        <v>31200314</v>
      </c>
    </row>
    <row r="32" spans="1:55" s="15" customFormat="1" x14ac:dyDescent="0.2">
      <c r="A32">
        <f>VLOOKUP(C32,SelectCntr!$A$2:$C$52,3,0)</f>
        <v>1</v>
      </c>
      <c r="B32" s="6" t="str">
        <f>'q-ValProd_tot'!B32</f>
        <v>Guinea-Bissau</v>
      </c>
      <c r="C32" s="6">
        <f>'q-ValProd_tot'!C32</f>
        <v>175</v>
      </c>
      <c r="D32" s="6" t="str">
        <f>'q-ValProd_tot'!D32</f>
        <v>Guinea-Bissau</v>
      </c>
      <c r="E32" s="6">
        <f>'q-ValProd_tot'!E32</f>
        <v>152</v>
      </c>
      <c r="F32" s="6" t="str">
        <f>'q-ValProd_tot'!F32</f>
        <v>Gross Production Value (constant 2004-2006 1000 I$)</v>
      </c>
      <c r="G32" s="6">
        <f>'q-ValProd_tot'!G32</f>
        <v>101010</v>
      </c>
      <c r="H32" s="6">
        <f>'q-ValProd_tot'!H32</f>
        <v>101459</v>
      </c>
      <c r="I32" s="6">
        <f>'q-ValProd_tot'!I32</f>
        <v>98952</v>
      </c>
      <c r="J32" s="6">
        <f>'q-ValProd_tot'!J32</f>
        <v>96257</v>
      </c>
      <c r="K32" s="6">
        <f>'q-ValProd_tot'!K32</f>
        <v>88713</v>
      </c>
      <c r="L32" s="6">
        <f>'q-ValProd_tot'!L32</f>
        <v>84541</v>
      </c>
      <c r="M32" s="6">
        <f>'q-ValProd_tot'!M32</f>
        <v>83070</v>
      </c>
      <c r="N32" s="6">
        <f>'q-ValProd_tot'!N32</f>
        <v>83506</v>
      </c>
      <c r="O32" s="6">
        <f>'q-ValProd_tot'!O32</f>
        <v>80019</v>
      </c>
      <c r="P32" s="6">
        <f>'q-ValProd_tot'!P32</f>
        <v>81210</v>
      </c>
      <c r="Q32" s="6">
        <f>'q-ValProd_tot'!Q32</f>
        <v>75162</v>
      </c>
      <c r="R32" s="6">
        <f>'q-ValProd_tot'!R32</f>
        <v>80400</v>
      </c>
      <c r="S32" s="6">
        <f>'q-ValProd_tot'!S32</f>
        <v>78610</v>
      </c>
      <c r="T32" s="6">
        <f>'q-ValProd_tot'!T32</f>
        <v>82103</v>
      </c>
      <c r="U32" s="6">
        <f>'q-ValProd_tot'!U32</f>
        <v>92625</v>
      </c>
      <c r="V32" s="6">
        <f>'q-ValProd_tot'!V32</f>
        <v>102266</v>
      </c>
      <c r="W32" s="6">
        <f>'q-ValProd_tot'!W32</f>
        <v>96906</v>
      </c>
      <c r="X32" s="6">
        <f>'q-ValProd_tot'!X32</f>
        <v>93134</v>
      </c>
      <c r="Y32" s="6">
        <f>'q-ValProd_tot'!Y32</f>
        <v>96849</v>
      </c>
      <c r="Z32" s="6">
        <f>'q-ValProd_tot'!Z32</f>
        <v>100165</v>
      </c>
      <c r="AA32" s="6">
        <f>'q-ValProd_tot'!AA32</f>
        <v>109799</v>
      </c>
      <c r="AB32" s="6">
        <f>'q-ValProd_tot'!AB32</f>
        <v>121234</v>
      </c>
      <c r="AC32" s="6">
        <f>'q-ValProd_tot'!AC32</f>
        <v>111273</v>
      </c>
      <c r="AD32" s="6">
        <f>'q-ValProd_tot'!AD32</f>
        <v>128622</v>
      </c>
      <c r="AE32" s="6">
        <f>'q-ValProd_tot'!AE32</f>
        <v>128330</v>
      </c>
      <c r="AF32" s="6">
        <f>'q-ValProd_tot'!AF32</f>
        <v>137055</v>
      </c>
      <c r="AG32" s="6">
        <f>'q-ValProd_tot'!AG32</f>
        <v>135964</v>
      </c>
      <c r="AH32" s="6">
        <f>'q-ValProd_tot'!AH32</f>
        <v>133936</v>
      </c>
      <c r="AI32" s="6">
        <f>'q-ValProd_tot'!AI32</f>
        <v>146091</v>
      </c>
      <c r="AJ32" s="6">
        <f>'q-ValProd_tot'!AJ32</f>
        <v>152161</v>
      </c>
      <c r="AK32" s="6">
        <f>'q-ValProd_tot'!AK32</f>
        <v>147572</v>
      </c>
      <c r="AL32" s="6">
        <f>'q-ValProd_tot'!AL32</f>
        <v>155410</v>
      </c>
      <c r="AM32" s="6">
        <f>'q-ValProd_tot'!AM32</f>
        <v>163523</v>
      </c>
      <c r="AN32" s="6">
        <f>'q-ValProd_tot'!AN32</f>
        <v>160228</v>
      </c>
      <c r="AO32" s="6">
        <f>'q-ValProd_tot'!AO32</f>
        <v>167391</v>
      </c>
      <c r="AP32" s="6">
        <f>'q-ValProd_tot'!AP32</f>
        <v>172738</v>
      </c>
      <c r="AQ32" s="6">
        <f>'q-ValProd_tot'!AQ32</f>
        <v>185490</v>
      </c>
      <c r="AR32" s="6">
        <f>'q-ValProd_tot'!AR32</f>
        <v>192389</v>
      </c>
      <c r="AS32" s="6">
        <f>'q-ValProd_tot'!AS32</f>
        <v>203296</v>
      </c>
      <c r="AT32" s="6">
        <f>'q-ValProd_tot'!AT32</f>
        <v>211577</v>
      </c>
      <c r="AU32" s="6">
        <f>'q-ValProd_tot'!AU32</f>
        <v>218143</v>
      </c>
      <c r="AV32" s="6">
        <f>'q-ValProd_tot'!AV32</f>
        <v>219681</v>
      </c>
      <c r="AW32" s="6">
        <f>'q-ValProd_tot'!AW32</f>
        <v>219061</v>
      </c>
      <c r="AX32" s="6">
        <f>'q-ValProd_tot'!AX32</f>
        <v>236145</v>
      </c>
      <c r="AY32" s="6">
        <f>'q-ValProd_tot'!AY32</f>
        <v>241774</v>
      </c>
      <c r="AZ32" s="6">
        <f>'q-ValProd_tot'!AZ32</f>
        <v>251985</v>
      </c>
      <c r="BA32" s="6">
        <f>'q-ValProd_tot'!BA32</f>
        <v>252019</v>
      </c>
      <c r="BB32" s="6">
        <f>'q-ValProd_tot'!BB32</f>
        <v>252470</v>
      </c>
      <c r="BC32" s="6">
        <f>'q-ValProd_tot'!BC32</f>
        <v>239734</v>
      </c>
    </row>
    <row r="33" spans="1:55" s="14" customFormat="1" x14ac:dyDescent="0.2">
      <c r="A33">
        <f>VLOOKUP(C33,SelectCntr!$A$2:$C$52,3,0)</f>
        <v>2</v>
      </c>
      <c r="B33" s="6" t="str">
        <f>'q-ValProd_tot'!B33</f>
        <v>Eritrea</v>
      </c>
      <c r="C33" s="6">
        <f>'q-ValProd_tot'!C33</f>
        <v>178</v>
      </c>
      <c r="D33" s="6" t="str">
        <f>'q-ValProd_tot'!D33</f>
        <v>Eritrea</v>
      </c>
      <c r="E33" s="6">
        <f>'q-ValProd_tot'!E33</f>
        <v>152</v>
      </c>
      <c r="F33" s="6" t="str">
        <f>'q-ValProd_tot'!F33</f>
        <v>Gross Production Value (constant 2004-2006 1000 I$)</v>
      </c>
      <c r="G33" s="6">
        <f>'q-ValProd_tot'!G33</f>
        <v>0</v>
      </c>
      <c r="H33" s="6">
        <f>'q-ValProd_tot'!H33</f>
        <v>0</v>
      </c>
      <c r="I33" s="6">
        <f>'q-ValProd_tot'!I33</f>
        <v>0</v>
      </c>
      <c r="J33" s="6">
        <f>'q-ValProd_tot'!J33</f>
        <v>0</v>
      </c>
      <c r="K33" s="6">
        <f>'q-ValProd_tot'!K33</f>
        <v>0</v>
      </c>
      <c r="L33" s="6">
        <f>'q-ValProd_tot'!L33</f>
        <v>0</v>
      </c>
      <c r="M33" s="6">
        <f>'q-ValProd_tot'!M33</f>
        <v>0</v>
      </c>
      <c r="N33" s="6">
        <f>'q-ValProd_tot'!N33</f>
        <v>0</v>
      </c>
      <c r="O33" s="6">
        <f>'q-ValProd_tot'!O33</f>
        <v>0</v>
      </c>
      <c r="P33" s="6">
        <f>'q-ValProd_tot'!P33</f>
        <v>0</v>
      </c>
      <c r="Q33" s="6">
        <f>'q-ValProd_tot'!Q33</f>
        <v>0</v>
      </c>
      <c r="R33" s="6">
        <f>'q-ValProd_tot'!R33</f>
        <v>0</v>
      </c>
      <c r="S33" s="6">
        <f>'q-ValProd_tot'!S33</f>
        <v>0</v>
      </c>
      <c r="T33" s="6">
        <f>'q-ValProd_tot'!T33</f>
        <v>0</v>
      </c>
      <c r="U33" s="6">
        <f>'q-ValProd_tot'!U33</f>
        <v>0</v>
      </c>
      <c r="V33" s="6">
        <f>'q-ValProd_tot'!V33</f>
        <v>0</v>
      </c>
      <c r="W33" s="6">
        <f>'q-ValProd_tot'!W33</f>
        <v>0</v>
      </c>
      <c r="X33" s="6">
        <f>'q-ValProd_tot'!X33</f>
        <v>0</v>
      </c>
      <c r="Y33" s="6">
        <f>'q-ValProd_tot'!Y33</f>
        <v>0</v>
      </c>
      <c r="Z33" s="6">
        <f>'q-ValProd_tot'!Z33</f>
        <v>0</v>
      </c>
      <c r="AA33" s="6">
        <f>'q-ValProd_tot'!AA33</f>
        <v>0</v>
      </c>
      <c r="AB33" s="6">
        <f>'q-ValProd_tot'!AB33</f>
        <v>0</v>
      </c>
      <c r="AC33" s="6">
        <f>'q-ValProd_tot'!AC33</f>
        <v>0</v>
      </c>
      <c r="AD33" s="6">
        <f>'q-ValProd_tot'!AD33</f>
        <v>0</v>
      </c>
      <c r="AE33" s="6">
        <f>'q-ValProd_tot'!AE33</f>
        <v>0</v>
      </c>
      <c r="AF33" s="6">
        <f>'q-ValProd_tot'!AF33</f>
        <v>0</v>
      </c>
      <c r="AG33" s="6">
        <f>'q-ValProd_tot'!AG33</f>
        <v>0</v>
      </c>
      <c r="AH33" s="6">
        <f>'q-ValProd_tot'!AH33</f>
        <v>0</v>
      </c>
      <c r="AI33" s="6">
        <f>'q-ValProd_tot'!AI33</f>
        <v>0</v>
      </c>
      <c r="AJ33" s="6">
        <f>'q-ValProd_tot'!AJ33</f>
        <v>0</v>
      </c>
      <c r="AK33" s="6">
        <f>'q-ValProd_tot'!AK33</f>
        <v>0</v>
      </c>
      <c r="AL33" s="6">
        <f>'q-ValProd_tot'!AL33</f>
        <v>0</v>
      </c>
      <c r="AM33" s="6">
        <f>'q-ValProd_tot'!AM33</f>
        <v>136315</v>
      </c>
      <c r="AN33" s="6">
        <f>'q-ValProd_tot'!AN33</f>
        <v>183504</v>
      </c>
      <c r="AO33" s="6">
        <f>'q-ValProd_tot'!AO33</f>
        <v>169746</v>
      </c>
      <c r="AP33" s="6">
        <f>'q-ValProd_tot'!AP33</f>
        <v>162680</v>
      </c>
      <c r="AQ33" s="6">
        <f>'q-ValProd_tot'!AQ33</f>
        <v>164662</v>
      </c>
      <c r="AR33" s="6">
        <f>'q-ValProd_tot'!AR33</f>
        <v>238575</v>
      </c>
      <c r="AS33" s="6">
        <f>'q-ValProd_tot'!AS33</f>
        <v>213226</v>
      </c>
      <c r="AT33" s="6">
        <f>'q-ValProd_tot'!AT33</f>
        <v>176970</v>
      </c>
      <c r="AU33" s="6">
        <f>'q-ValProd_tot'!AU33</f>
        <v>196448</v>
      </c>
      <c r="AV33" s="6">
        <f>'q-ValProd_tot'!AV33</f>
        <v>160886</v>
      </c>
      <c r="AW33" s="6">
        <f>'q-ValProd_tot'!AW33</f>
        <v>185049</v>
      </c>
      <c r="AX33" s="6">
        <f>'q-ValProd_tot'!AX33</f>
        <v>189740</v>
      </c>
      <c r="AY33" s="6">
        <f>'q-ValProd_tot'!AY33</f>
        <v>235828</v>
      </c>
      <c r="AZ33" s="6">
        <f>'q-ValProd_tot'!AZ33</f>
        <v>235578</v>
      </c>
      <c r="BA33" s="6">
        <f>'q-ValProd_tot'!BA33</f>
        <v>258807</v>
      </c>
      <c r="BB33" s="6">
        <f>'q-ValProd_tot'!BB33</f>
        <v>176295</v>
      </c>
      <c r="BC33" s="6">
        <f>'q-ValProd_tot'!BC33</f>
        <v>219073</v>
      </c>
    </row>
    <row r="34" spans="1:55" s="6" customFormat="1" x14ac:dyDescent="0.2">
      <c r="A34">
        <f>VLOOKUP(C34,SelectCntr!$A$2:$C$52,3,0)</f>
        <v>3</v>
      </c>
      <c r="B34" s="6" t="str">
        <f>'q-ValProd_tot'!B34</f>
        <v>Zimbabwe</v>
      </c>
      <c r="C34" s="6">
        <f>'q-ValProd_tot'!C34</f>
        <v>181</v>
      </c>
      <c r="D34" s="6" t="str">
        <f>'q-ValProd_tot'!D34</f>
        <v>Zimbabwe</v>
      </c>
      <c r="E34" s="6">
        <f>'q-ValProd_tot'!E34</f>
        <v>152</v>
      </c>
      <c r="F34" s="6" t="str">
        <f>'q-ValProd_tot'!F34</f>
        <v>Gross Production Value (constant 2004-2006 1000 I$)</v>
      </c>
      <c r="G34" s="6">
        <f>'q-ValProd_tot'!G34</f>
        <v>716372</v>
      </c>
      <c r="H34" s="6">
        <f>'q-ValProd_tot'!H34</f>
        <v>755911</v>
      </c>
      <c r="I34" s="6">
        <f>'q-ValProd_tot'!I34</f>
        <v>704969</v>
      </c>
      <c r="J34" s="6">
        <f>'q-ValProd_tot'!J34</f>
        <v>810574</v>
      </c>
      <c r="K34" s="6">
        <f>'q-ValProd_tot'!K34</f>
        <v>774182</v>
      </c>
      <c r="L34" s="6">
        <f>'q-ValProd_tot'!L34</f>
        <v>869533</v>
      </c>
      <c r="M34" s="6">
        <f>'q-ValProd_tot'!M34</f>
        <v>900118</v>
      </c>
      <c r="N34" s="6">
        <f>'q-ValProd_tot'!N34</f>
        <v>768161</v>
      </c>
      <c r="O34" s="6">
        <f>'q-ValProd_tot'!O34</f>
        <v>1072350</v>
      </c>
      <c r="P34" s="6">
        <f>'q-ValProd_tot'!P34</f>
        <v>916170</v>
      </c>
      <c r="Q34" s="6">
        <f>'q-ValProd_tot'!Q34</f>
        <v>1161499</v>
      </c>
      <c r="R34" s="6">
        <f>'q-ValProd_tot'!R34</f>
        <v>1320934</v>
      </c>
      <c r="S34" s="6">
        <f>'q-ValProd_tot'!S34</f>
        <v>1112213</v>
      </c>
      <c r="T34" s="6">
        <f>'q-ValProd_tot'!T34</f>
        <v>1324668</v>
      </c>
      <c r="U34" s="6">
        <f>'q-ValProd_tot'!U34</f>
        <v>1262112</v>
      </c>
      <c r="V34" s="6">
        <f>'q-ValProd_tot'!V34</f>
        <v>1376119</v>
      </c>
      <c r="W34" s="6">
        <f>'q-ValProd_tot'!W34</f>
        <v>1342950</v>
      </c>
      <c r="X34" s="6">
        <f>'q-ValProd_tot'!X34</f>
        <v>1336104</v>
      </c>
      <c r="Y34" s="6">
        <f>'q-ValProd_tot'!Y34</f>
        <v>1235663</v>
      </c>
      <c r="Z34" s="6">
        <f>'q-ValProd_tot'!Z34</f>
        <v>1264092</v>
      </c>
      <c r="AA34" s="6">
        <f>'q-ValProd_tot'!AA34</f>
        <v>1391797</v>
      </c>
      <c r="AB34" s="6">
        <f>'q-ValProd_tot'!AB34</f>
        <v>1293084</v>
      </c>
      <c r="AC34" s="6">
        <f>'q-ValProd_tot'!AC34</f>
        <v>1141738</v>
      </c>
      <c r="AD34" s="6">
        <f>'q-ValProd_tot'!AD34</f>
        <v>1328592</v>
      </c>
      <c r="AE34" s="6">
        <f>'q-ValProd_tot'!AE34</f>
        <v>1637225</v>
      </c>
      <c r="AF34" s="6">
        <f>'q-ValProd_tot'!AF34</f>
        <v>1575065</v>
      </c>
      <c r="AG34" s="6">
        <f>'q-ValProd_tot'!AG34</f>
        <v>1386117</v>
      </c>
      <c r="AH34" s="6">
        <f>'q-ValProd_tot'!AH34</f>
        <v>1702629</v>
      </c>
      <c r="AI34" s="6">
        <f>'q-ValProd_tot'!AI34</f>
        <v>1598878</v>
      </c>
      <c r="AJ34" s="6">
        <f>'q-ValProd_tot'!AJ34</f>
        <v>1579200</v>
      </c>
      <c r="AK34" s="6">
        <f>'q-ValProd_tot'!AK34</f>
        <v>1583378</v>
      </c>
      <c r="AL34" s="6">
        <f>'q-ValProd_tot'!AL34</f>
        <v>1149350</v>
      </c>
      <c r="AM34" s="6">
        <f>'q-ValProd_tot'!AM34</f>
        <v>1533284</v>
      </c>
      <c r="AN34" s="6">
        <f>'q-ValProd_tot'!AN34</f>
        <v>1637917</v>
      </c>
      <c r="AO34" s="6">
        <f>'q-ValProd_tot'!AO34</f>
        <v>1336135</v>
      </c>
      <c r="AP34" s="6">
        <f>'q-ValProd_tot'!AP34</f>
        <v>1790220</v>
      </c>
      <c r="AQ34" s="6">
        <f>'q-ValProd_tot'!AQ34</f>
        <v>1867792</v>
      </c>
      <c r="AR34" s="6">
        <f>'q-ValProd_tot'!AR34</f>
        <v>1831084</v>
      </c>
      <c r="AS34" s="6">
        <f>'q-ValProd_tot'!AS34</f>
        <v>1815685</v>
      </c>
      <c r="AT34" s="6">
        <f>'q-ValProd_tot'!AT34</f>
        <v>2079273</v>
      </c>
      <c r="AU34" s="6">
        <f>'q-ValProd_tot'!AU34</f>
        <v>1967208</v>
      </c>
      <c r="AV34" s="6">
        <f>'q-ValProd_tot'!AV34</f>
        <v>1612680</v>
      </c>
      <c r="AW34" s="6">
        <f>'q-ValProd_tot'!AW34</f>
        <v>1627481</v>
      </c>
      <c r="AX34" s="6">
        <f>'q-ValProd_tot'!AX34</f>
        <v>1718313</v>
      </c>
      <c r="AY34" s="6">
        <f>'q-ValProd_tot'!AY34</f>
        <v>1464170</v>
      </c>
      <c r="AZ34" s="6">
        <f>'q-ValProd_tot'!AZ34</f>
        <v>1533831</v>
      </c>
      <c r="BA34" s="6">
        <f>'q-ValProd_tot'!BA34</f>
        <v>1549525</v>
      </c>
      <c r="BB34" s="6">
        <f>'q-ValProd_tot'!BB34</f>
        <v>1519125</v>
      </c>
      <c r="BC34" s="6">
        <f>'q-ValProd_tot'!BC34</f>
        <v>1524577</v>
      </c>
    </row>
    <row r="35" spans="1:55" x14ac:dyDescent="0.2">
      <c r="A35">
        <f>VLOOKUP(C35,SelectCntr!$A$2:$C$52,3,0)</f>
        <v>2</v>
      </c>
      <c r="B35" s="6" t="str">
        <f>'q-ValProd_tot'!B35</f>
        <v>Réunion</v>
      </c>
      <c r="C35" s="6">
        <f>'q-ValProd_tot'!C35</f>
        <v>182</v>
      </c>
      <c r="D35" s="6" t="str">
        <f>'q-ValProd_tot'!D35</f>
        <v>Réunion</v>
      </c>
      <c r="E35" s="6">
        <f>'q-ValProd_tot'!E35</f>
        <v>152</v>
      </c>
      <c r="F35" s="6" t="str">
        <f>'q-ValProd_tot'!F35</f>
        <v>Gross Production Value (constant 2004-2006 1000 I$)</v>
      </c>
      <c r="G35" s="6">
        <f>'q-ValProd_tot'!G35</f>
        <v>104017</v>
      </c>
      <c r="H35" s="6">
        <f>'q-ValProd_tot'!H35</f>
        <v>81215</v>
      </c>
      <c r="I35" s="6">
        <f>'q-ValProd_tot'!I35</f>
        <v>88934</v>
      </c>
      <c r="J35" s="6">
        <f>'q-ValProd_tot'!J35</f>
        <v>82955</v>
      </c>
      <c r="K35" s="6">
        <f>'q-ValProd_tot'!K35</f>
        <v>99640</v>
      </c>
      <c r="L35" s="6">
        <f>'q-ValProd_tot'!L35</f>
        <v>91378</v>
      </c>
      <c r="M35" s="6">
        <f>'q-ValProd_tot'!M35</f>
        <v>95792</v>
      </c>
      <c r="N35" s="6">
        <f>'q-ValProd_tot'!N35</f>
        <v>98892</v>
      </c>
      <c r="O35" s="6">
        <f>'q-ValProd_tot'!O35</f>
        <v>105856</v>
      </c>
      <c r="P35" s="6">
        <f>'q-ValProd_tot'!P35</f>
        <v>89254</v>
      </c>
      <c r="Q35" s="6">
        <f>'q-ValProd_tot'!Q35</f>
        <v>83123</v>
      </c>
      <c r="R35" s="6">
        <f>'q-ValProd_tot'!R35</f>
        <v>98190</v>
      </c>
      <c r="S35" s="6">
        <f>'q-ValProd_tot'!S35</f>
        <v>97415</v>
      </c>
      <c r="T35" s="6">
        <f>'q-ValProd_tot'!T35</f>
        <v>95839</v>
      </c>
      <c r="U35" s="6">
        <f>'q-ValProd_tot'!U35</f>
        <v>95757</v>
      </c>
      <c r="V35" s="6">
        <f>'q-ValProd_tot'!V35</f>
        <v>104644</v>
      </c>
      <c r="W35" s="6">
        <f>'q-ValProd_tot'!W35</f>
        <v>110309</v>
      </c>
      <c r="X35" s="6">
        <f>'q-ValProd_tot'!X35</f>
        <v>116021</v>
      </c>
      <c r="Y35" s="6">
        <f>'q-ValProd_tot'!Y35</f>
        <v>117086</v>
      </c>
      <c r="Z35" s="6">
        <f>'q-ValProd_tot'!Z35</f>
        <v>108829</v>
      </c>
      <c r="AA35" s="6">
        <f>'q-ValProd_tot'!AA35</f>
        <v>115311</v>
      </c>
      <c r="AB35" s="6">
        <f>'q-ValProd_tot'!AB35</f>
        <v>120483</v>
      </c>
      <c r="AC35" s="6">
        <f>'q-ValProd_tot'!AC35</f>
        <v>107807</v>
      </c>
      <c r="AD35" s="6">
        <f>'q-ValProd_tot'!AD35</f>
        <v>116245</v>
      </c>
      <c r="AE35" s="6">
        <f>'q-ValProd_tot'!AE35</f>
        <v>114606</v>
      </c>
      <c r="AF35" s="6">
        <f>'q-ValProd_tot'!AF35</f>
        <v>122159</v>
      </c>
      <c r="AG35" s="6">
        <f>'q-ValProd_tot'!AG35</f>
        <v>132608</v>
      </c>
      <c r="AH35" s="6">
        <f>'q-ValProd_tot'!AH35</f>
        <v>143084</v>
      </c>
      <c r="AI35" s="6">
        <f>'q-ValProd_tot'!AI35</f>
        <v>126198</v>
      </c>
      <c r="AJ35" s="6">
        <f>'q-ValProd_tot'!AJ35</f>
        <v>135781</v>
      </c>
      <c r="AK35" s="6">
        <f>'q-ValProd_tot'!AK35</f>
        <v>149680</v>
      </c>
      <c r="AL35" s="6">
        <f>'q-ValProd_tot'!AL35</f>
        <v>152524</v>
      </c>
      <c r="AM35" s="6">
        <f>'q-ValProd_tot'!AM35</f>
        <v>141601</v>
      </c>
      <c r="AN35" s="6">
        <f>'q-ValProd_tot'!AN35</f>
        <v>144768</v>
      </c>
      <c r="AO35" s="6">
        <f>'q-ValProd_tot'!AO35</f>
        <v>148168</v>
      </c>
      <c r="AP35" s="6">
        <f>'q-ValProd_tot'!AP35</f>
        <v>152838</v>
      </c>
      <c r="AQ35" s="6">
        <f>'q-ValProd_tot'!AQ35</f>
        <v>166210</v>
      </c>
      <c r="AR35" s="6">
        <f>'q-ValProd_tot'!AR35</f>
        <v>157227</v>
      </c>
      <c r="AS35" s="6">
        <f>'q-ValProd_tot'!AS35</f>
        <v>169666</v>
      </c>
      <c r="AT35" s="6">
        <f>'q-ValProd_tot'!AT35</f>
        <v>165888</v>
      </c>
      <c r="AU35" s="6">
        <f>'q-ValProd_tot'!AU35</f>
        <v>165384</v>
      </c>
      <c r="AV35" s="6">
        <f>'q-ValProd_tot'!AV35</f>
        <v>158652</v>
      </c>
      <c r="AW35" s="6">
        <f>'q-ValProd_tot'!AW35</f>
        <v>167708</v>
      </c>
      <c r="AX35" s="6">
        <f>'q-ValProd_tot'!AX35</f>
        <v>175118</v>
      </c>
      <c r="AY35" s="6">
        <f>'q-ValProd_tot'!AY35</f>
        <v>171195</v>
      </c>
      <c r="AZ35" s="6">
        <f>'q-ValProd_tot'!AZ35</f>
        <v>174110</v>
      </c>
      <c r="BA35" s="6">
        <f>'q-ValProd_tot'!BA35</f>
        <v>162762</v>
      </c>
      <c r="BB35" s="6">
        <f>'q-ValProd_tot'!BB35</f>
        <v>176572</v>
      </c>
      <c r="BC35" s="6">
        <f>'q-ValProd_tot'!BC35</f>
        <v>177045</v>
      </c>
    </row>
    <row r="36" spans="1:55" s="6" customFormat="1" x14ac:dyDescent="0.2">
      <c r="A36">
        <f>VLOOKUP(C36,SelectCntr!$A$2:$C$52,3,0)</f>
        <v>2</v>
      </c>
      <c r="B36" s="6" t="str">
        <f>'q-ValProd_tot'!B36</f>
        <v>Rwanda</v>
      </c>
      <c r="C36" s="6">
        <f>'q-ValProd_tot'!C36</f>
        <v>184</v>
      </c>
      <c r="D36" s="6" t="str">
        <f>'q-ValProd_tot'!D36</f>
        <v>Rwanda</v>
      </c>
      <c r="E36" s="6">
        <f>'q-ValProd_tot'!E36</f>
        <v>152</v>
      </c>
      <c r="F36" s="6" t="str">
        <f>'q-ValProd_tot'!F36</f>
        <v>Gross Production Value (constant 2004-2006 1000 I$)</v>
      </c>
      <c r="G36" s="6">
        <f>'q-ValProd_tot'!G36</f>
        <v>419316</v>
      </c>
      <c r="H36" s="6">
        <f>'q-ValProd_tot'!H36</f>
        <v>554440</v>
      </c>
      <c r="I36" s="6">
        <f>'q-ValProd_tot'!I36</f>
        <v>404327</v>
      </c>
      <c r="J36" s="6">
        <f>'q-ValProd_tot'!J36</f>
        <v>406080</v>
      </c>
      <c r="K36" s="6">
        <f>'q-ValProd_tot'!K36</f>
        <v>456432</v>
      </c>
      <c r="L36" s="6">
        <f>'q-ValProd_tot'!L36</f>
        <v>498288</v>
      </c>
      <c r="M36" s="6">
        <f>'q-ValProd_tot'!M36</f>
        <v>602834</v>
      </c>
      <c r="N36" s="6">
        <f>'q-ValProd_tot'!N36</f>
        <v>591717</v>
      </c>
      <c r="O36" s="6">
        <f>'q-ValProd_tot'!O36</f>
        <v>636713</v>
      </c>
      <c r="P36" s="6">
        <f>'q-ValProd_tot'!P36</f>
        <v>666215</v>
      </c>
      <c r="Q36" s="6">
        <f>'q-ValProd_tot'!Q36</f>
        <v>681703</v>
      </c>
      <c r="R36" s="6">
        <f>'q-ValProd_tot'!R36</f>
        <v>667408</v>
      </c>
      <c r="S36" s="6">
        <f>'q-ValProd_tot'!S36</f>
        <v>700064</v>
      </c>
      <c r="T36" s="6">
        <f>'q-ValProd_tot'!T36</f>
        <v>671934</v>
      </c>
      <c r="U36" s="6">
        <f>'q-ValProd_tot'!U36</f>
        <v>756976</v>
      </c>
      <c r="V36" s="6">
        <f>'q-ValProd_tot'!V36</f>
        <v>802962</v>
      </c>
      <c r="W36" s="6">
        <f>'q-ValProd_tot'!W36</f>
        <v>837240</v>
      </c>
      <c r="X36" s="6">
        <f>'q-ValProd_tot'!X36</f>
        <v>849810</v>
      </c>
      <c r="Y36" s="6">
        <f>'q-ValProd_tot'!Y36</f>
        <v>914949</v>
      </c>
      <c r="Z36" s="6">
        <f>'q-ValProd_tot'!Z36</f>
        <v>921909</v>
      </c>
      <c r="AA36" s="6">
        <f>'q-ValProd_tot'!AA36</f>
        <v>1010656</v>
      </c>
      <c r="AB36" s="6">
        <f>'q-ValProd_tot'!AB36</f>
        <v>1056824</v>
      </c>
      <c r="AC36" s="6">
        <f>'q-ValProd_tot'!AC36</f>
        <v>1059145</v>
      </c>
      <c r="AD36" s="6">
        <f>'q-ValProd_tot'!AD36</f>
        <v>973071</v>
      </c>
      <c r="AE36" s="6">
        <f>'q-ValProd_tot'!AE36</f>
        <v>1160606</v>
      </c>
      <c r="AF36" s="6">
        <f>'q-ValProd_tot'!AF36</f>
        <v>1066940</v>
      </c>
      <c r="AG36" s="6">
        <f>'q-ValProd_tot'!AG36</f>
        <v>1065352</v>
      </c>
      <c r="AH36" s="6">
        <f>'q-ValProd_tot'!AH36</f>
        <v>1033110</v>
      </c>
      <c r="AI36" s="6">
        <f>'q-ValProd_tot'!AI36</f>
        <v>1150680</v>
      </c>
      <c r="AJ36" s="6">
        <f>'q-ValProd_tot'!AJ36</f>
        <v>1107791</v>
      </c>
      <c r="AK36" s="6">
        <f>'q-ValProd_tot'!AK36</f>
        <v>1248887</v>
      </c>
      <c r="AL36" s="6">
        <f>'q-ValProd_tot'!AL36</f>
        <v>1303485</v>
      </c>
      <c r="AM36" s="6">
        <f>'q-ValProd_tot'!AM36</f>
        <v>943327</v>
      </c>
      <c r="AN36" s="6">
        <f>'q-ValProd_tot'!AN36</f>
        <v>646425</v>
      </c>
      <c r="AO36" s="6">
        <f>'q-ValProd_tot'!AO36</f>
        <v>800652</v>
      </c>
      <c r="AP36" s="6">
        <f>'q-ValProd_tot'!AP36</f>
        <v>888007</v>
      </c>
      <c r="AQ36" s="6">
        <f>'q-ValProd_tot'!AQ36</f>
        <v>906685</v>
      </c>
      <c r="AR36" s="6">
        <f>'q-ValProd_tot'!AR36</f>
        <v>1017444</v>
      </c>
      <c r="AS36" s="6">
        <f>'q-ValProd_tot'!AS36</f>
        <v>1104758</v>
      </c>
      <c r="AT36" s="6">
        <f>'q-ValProd_tot'!AT36</f>
        <v>1239741</v>
      </c>
      <c r="AU36" s="6">
        <f>'q-ValProd_tot'!AU36</f>
        <v>1220245</v>
      </c>
      <c r="AV36" s="6">
        <f>'q-ValProd_tot'!AV36</f>
        <v>1486240</v>
      </c>
      <c r="AW36" s="6">
        <f>'q-ValProd_tot'!AW36</f>
        <v>1406554</v>
      </c>
      <c r="AX36" s="6">
        <f>'q-ValProd_tot'!AX36</f>
        <v>1407230</v>
      </c>
      <c r="AY36" s="6">
        <f>'q-ValProd_tot'!AY36</f>
        <v>1511155</v>
      </c>
      <c r="AZ36" s="6">
        <f>'q-ValProd_tot'!AZ36</f>
        <v>1594057</v>
      </c>
      <c r="BA36" s="6">
        <f>'q-ValProd_tot'!BA36</f>
        <v>1602548</v>
      </c>
      <c r="BB36" s="6">
        <f>'q-ValProd_tot'!BB36</f>
        <v>1658030</v>
      </c>
      <c r="BC36" s="6">
        <f>'q-ValProd_tot'!BC36</f>
        <v>1835193</v>
      </c>
    </row>
    <row r="37" spans="1:55" s="6" customFormat="1" x14ac:dyDescent="0.2">
      <c r="A37">
        <f>VLOOKUP(C37,SelectCntr!$A$2:$C$52,3,0)</f>
        <v>1</v>
      </c>
      <c r="B37" s="6" t="str">
        <f>'q-ValProd_tot'!B37</f>
        <v>Sao Tome and Principe</v>
      </c>
      <c r="C37" s="6">
        <f>'q-ValProd_tot'!C37</f>
        <v>193</v>
      </c>
      <c r="D37" s="6" t="str">
        <f>'q-ValProd_tot'!D37</f>
        <v>Sao Tome and Principe</v>
      </c>
      <c r="E37" s="6">
        <f>'q-ValProd_tot'!E37</f>
        <v>152</v>
      </c>
      <c r="F37" s="6" t="str">
        <f>'q-ValProd_tot'!F37</f>
        <v>Gross Production Value (constant 2004-2006 1000 I$)</v>
      </c>
      <c r="G37" s="6">
        <f>'q-ValProd_tot'!G37</f>
        <v>20039</v>
      </c>
      <c r="H37" s="6">
        <f>'q-ValProd_tot'!H37</f>
        <v>21039</v>
      </c>
      <c r="I37" s="6">
        <f>'q-ValProd_tot'!I37</f>
        <v>17984</v>
      </c>
      <c r="J37" s="6">
        <f>'q-ValProd_tot'!J37</f>
        <v>21657</v>
      </c>
      <c r="K37" s="6">
        <f>'q-ValProd_tot'!K37</f>
        <v>20095</v>
      </c>
      <c r="L37" s="6">
        <f>'q-ValProd_tot'!L37</f>
        <v>20843</v>
      </c>
      <c r="M37" s="6">
        <f>'q-ValProd_tot'!M37</f>
        <v>20955</v>
      </c>
      <c r="N37" s="6">
        <f>'q-ValProd_tot'!N37</f>
        <v>20188</v>
      </c>
      <c r="O37" s="6">
        <f>'q-ValProd_tot'!O37</f>
        <v>18747</v>
      </c>
      <c r="P37" s="6">
        <f>'q-ValProd_tot'!P37</f>
        <v>18752</v>
      </c>
      <c r="Q37" s="6">
        <f>'q-ValProd_tot'!Q37</f>
        <v>20210</v>
      </c>
      <c r="R37" s="6">
        <f>'q-ValProd_tot'!R37</f>
        <v>19628</v>
      </c>
      <c r="S37" s="6">
        <f>'q-ValProd_tot'!S37</f>
        <v>20428</v>
      </c>
      <c r="T37" s="6">
        <f>'q-ValProd_tot'!T37</f>
        <v>19381</v>
      </c>
      <c r="U37" s="6">
        <f>'q-ValProd_tot'!U37</f>
        <v>16201</v>
      </c>
      <c r="V37" s="6">
        <f>'q-ValProd_tot'!V37</f>
        <v>15509</v>
      </c>
      <c r="W37" s="6">
        <f>'q-ValProd_tot'!W37</f>
        <v>15231</v>
      </c>
      <c r="X37" s="6">
        <f>'q-ValProd_tot'!X37</f>
        <v>15859</v>
      </c>
      <c r="Y37" s="6">
        <f>'q-ValProd_tot'!Y37</f>
        <v>17332</v>
      </c>
      <c r="Z37" s="6">
        <f>'q-ValProd_tot'!Z37</f>
        <v>14227</v>
      </c>
      <c r="AA37" s="6">
        <f>'q-ValProd_tot'!AA37</f>
        <v>15119</v>
      </c>
      <c r="AB37" s="6">
        <f>'q-ValProd_tot'!AB37</f>
        <v>14536</v>
      </c>
      <c r="AC37" s="6">
        <f>'q-ValProd_tot'!AC37</f>
        <v>14545</v>
      </c>
      <c r="AD37" s="6">
        <f>'q-ValProd_tot'!AD37</f>
        <v>12899</v>
      </c>
      <c r="AE37" s="6">
        <f>'q-ValProd_tot'!AE37</f>
        <v>13488</v>
      </c>
      <c r="AF37" s="6">
        <f>'q-ValProd_tot'!AF37</f>
        <v>14177</v>
      </c>
      <c r="AG37" s="6">
        <f>'q-ValProd_tot'!AG37</f>
        <v>13961</v>
      </c>
      <c r="AH37" s="6">
        <f>'q-ValProd_tot'!AH37</f>
        <v>14382</v>
      </c>
      <c r="AI37" s="6">
        <f>'q-ValProd_tot'!AI37</f>
        <v>13144</v>
      </c>
      <c r="AJ37" s="6">
        <f>'q-ValProd_tot'!AJ37</f>
        <v>12290</v>
      </c>
      <c r="AK37" s="6">
        <f>'q-ValProd_tot'!AK37</f>
        <v>12986</v>
      </c>
      <c r="AL37" s="6">
        <f>'q-ValProd_tot'!AL37</f>
        <v>16479</v>
      </c>
      <c r="AM37" s="6">
        <f>'q-ValProd_tot'!AM37</f>
        <v>17082</v>
      </c>
      <c r="AN37" s="6">
        <f>'q-ValProd_tot'!AN37</f>
        <v>18173</v>
      </c>
      <c r="AO37" s="6">
        <f>'q-ValProd_tot'!AO37</f>
        <v>16979</v>
      </c>
      <c r="AP37" s="6">
        <f>'q-ValProd_tot'!AP37</f>
        <v>19332</v>
      </c>
      <c r="AQ37" s="6">
        <f>'q-ValProd_tot'!AQ37</f>
        <v>22755</v>
      </c>
      <c r="AR37" s="6">
        <f>'q-ValProd_tot'!AR37</f>
        <v>23646</v>
      </c>
      <c r="AS37" s="6">
        <f>'q-ValProd_tot'!AS37</f>
        <v>23979</v>
      </c>
      <c r="AT37" s="6">
        <f>'q-ValProd_tot'!AT37</f>
        <v>25237</v>
      </c>
      <c r="AU37" s="6">
        <f>'q-ValProd_tot'!AU37</f>
        <v>26394</v>
      </c>
      <c r="AV37" s="6">
        <f>'q-ValProd_tot'!AV37</f>
        <v>27129</v>
      </c>
      <c r="AW37" s="6">
        <f>'q-ValProd_tot'!AW37</f>
        <v>28103</v>
      </c>
      <c r="AX37" s="6">
        <f>'q-ValProd_tot'!AX37</f>
        <v>24798</v>
      </c>
      <c r="AY37" s="6">
        <f>'q-ValProd_tot'!AY37</f>
        <v>25688</v>
      </c>
      <c r="AZ37" s="6">
        <f>'q-ValProd_tot'!AZ37</f>
        <v>27840</v>
      </c>
      <c r="BA37" s="6">
        <f>'q-ValProd_tot'!BA37</f>
        <v>28946</v>
      </c>
      <c r="BB37" s="6">
        <f>'q-ValProd_tot'!BB37</f>
        <v>28999</v>
      </c>
      <c r="BC37" s="6">
        <f>'q-ValProd_tot'!BC37</f>
        <v>30390</v>
      </c>
    </row>
    <row r="38" spans="1:55" s="6" customFormat="1" x14ac:dyDescent="0.2">
      <c r="A38">
        <f>VLOOKUP(C38,SelectCntr!$A$2:$C$52,3,0)</f>
        <v>1</v>
      </c>
      <c r="B38" s="6" t="str">
        <f>'q-ValProd_tot'!B38</f>
        <v>Senegal</v>
      </c>
      <c r="C38" s="6">
        <f>'q-ValProd_tot'!C38</f>
        <v>195</v>
      </c>
      <c r="D38" s="6" t="str">
        <f>'q-ValProd_tot'!D38</f>
        <v>Senegal</v>
      </c>
      <c r="E38" s="6">
        <f>'q-ValProd_tot'!E38</f>
        <v>152</v>
      </c>
      <c r="F38" s="6" t="str">
        <f>'q-ValProd_tot'!F38</f>
        <v>Gross Production Value (constant 2004-2006 1000 I$)</v>
      </c>
      <c r="G38" s="6">
        <f>'q-ValProd_tot'!G38</f>
        <v>713022</v>
      </c>
      <c r="H38" s="6">
        <f>'q-ValProd_tot'!H38</f>
        <v>724133</v>
      </c>
      <c r="I38" s="6">
        <f>'q-ValProd_tot'!I38</f>
        <v>782533</v>
      </c>
      <c r="J38" s="6">
        <f>'q-ValProd_tot'!J38</f>
        <v>770794</v>
      </c>
      <c r="K38" s="6">
        <f>'q-ValProd_tot'!K38</f>
        <v>828700</v>
      </c>
      <c r="L38" s="6">
        <f>'q-ValProd_tot'!L38</f>
        <v>772973</v>
      </c>
      <c r="M38" s="6">
        <f>'q-ValProd_tot'!M38</f>
        <v>847702</v>
      </c>
      <c r="N38" s="6">
        <f>'q-ValProd_tot'!N38</f>
        <v>706096</v>
      </c>
      <c r="O38" s="6">
        <f>'q-ValProd_tot'!O38</f>
        <v>759564</v>
      </c>
      <c r="P38" s="6">
        <f>'q-ValProd_tot'!P38</f>
        <v>603679</v>
      </c>
      <c r="Q38" s="6">
        <f>'q-ValProd_tot'!Q38</f>
        <v>841692</v>
      </c>
      <c r="R38" s="6">
        <f>'q-ValProd_tot'!R38</f>
        <v>584750</v>
      </c>
      <c r="S38" s="6">
        <f>'q-ValProd_tot'!S38</f>
        <v>678552</v>
      </c>
      <c r="T38" s="6">
        <f>'q-ValProd_tot'!T38</f>
        <v>865594</v>
      </c>
      <c r="U38" s="6">
        <f>'q-ValProd_tot'!U38</f>
        <v>1057825</v>
      </c>
      <c r="V38" s="6">
        <f>'q-ValProd_tot'!V38</f>
        <v>962284</v>
      </c>
      <c r="W38" s="6">
        <f>'q-ValProd_tot'!W38</f>
        <v>606868</v>
      </c>
      <c r="X38" s="6">
        <f>'q-ValProd_tot'!X38</f>
        <v>951567</v>
      </c>
      <c r="Y38" s="6">
        <f>'q-ValProd_tot'!Y38</f>
        <v>706603</v>
      </c>
      <c r="Z38" s="6">
        <f>'q-ValProd_tot'!Z38</f>
        <v>631573</v>
      </c>
      <c r="AA38" s="6">
        <f>'q-ValProd_tot'!AA38</f>
        <v>925605</v>
      </c>
      <c r="AB38" s="6">
        <f>'q-ValProd_tot'!AB38</f>
        <v>919874</v>
      </c>
      <c r="AC38" s="6">
        <f>'q-ValProd_tot'!AC38</f>
        <v>653249</v>
      </c>
      <c r="AD38" s="6">
        <f>'q-ValProd_tot'!AD38</f>
        <v>681044</v>
      </c>
      <c r="AE38" s="6">
        <f>'q-ValProd_tot'!AE38</f>
        <v>835429</v>
      </c>
      <c r="AF38" s="6">
        <f>'q-ValProd_tot'!AF38</f>
        <v>913561</v>
      </c>
      <c r="AG38" s="6">
        <f>'q-ValProd_tot'!AG38</f>
        <v>1008267</v>
      </c>
      <c r="AH38" s="6">
        <f>'q-ValProd_tot'!AH38</f>
        <v>873994</v>
      </c>
      <c r="AI38" s="6">
        <f>'q-ValProd_tot'!AI38</f>
        <v>975277</v>
      </c>
      <c r="AJ38" s="6">
        <f>'q-ValProd_tot'!AJ38</f>
        <v>900987</v>
      </c>
      <c r="AK38" s="6">
        <f>'q-ValProd_tot'!AK38</f>
        <v>937837</v>
      </c>
      <c r="AL38" s="6">
        <f>'q-ValProd_tot'!AL38</f>
        <v>851628</v>
      </c>
      <c r="AM38" s="6">
        <f>'q-ValProd_tot'!AM38</f>
        <v>937414</v>
      </c>
      <c r="AN38" s="6">
        <f>'q-ValProd_tot'!AN38</f>
        <v>920445</v>
      </c>
      <c r="AO38" s="6">
        <f>'q-ValProd_tot'!AO38</f>
        <v>1020345</v>
      </c>
      <c r="AP38" s="6">
        <f>'q-ValProd_tot'!AP38</f>
        <v>947923</v>
      </c>
      <c r="AQ38" s="6">
        <f>'q-ValProd_tot'!AQ38</f>
        <v>887753</v>
      </c>
      <c r="AR38" s="6">
        <f>'q-ValProd_tot'!AR38</f>
        <v>882366</v>
      </c>
      <c r="AS38" s="6">
        <f>'q-ValProd_tot'!AS38</f>
        <v>1193237</v>
      </c>
      <c r="AT38" s="6">
        <f>'q-ValProd_tot'!AT38</f>
        <v>1219574</v>
      </c>
      <c r="AU38" s="6">
        <f>'q-ValProd_tot'!AU38</f>
        <v>1171772</v>
      </c>
      <c r="AV38" s="6">
        <f>'q-ValProd_tot'!AV38</f>
        <v>803178</v>
      </c>
      <c r="AW38" s="6">
        <f>'q-ValProd_tot'!AW38</f>
        <v>1089441</v>
      </c>
      <c r="AX38" s="6">
        <f>'q-ValProd_tot'!AX38</f>
        <v>1084726</v>
      </c>
      <c r="AY38" s="6">
        <f>'q-ValProd_tot'!AY38</f>
        <v>1227143</v>
      </c>
      <c r="AZ38" s="6">
        <f>'q-ValProd_tot'!AZ38</f>
        <v>1126262</v>
      </c>
      <c r="BA38" s="6">
        <f>'q-ValProd_tot'!BA38</f>
        <v>1021441</v>
      </c>
      <c r="BB38" s="6">
        <f>'q-ValProd_tot'!BB38</f>
        <v>1459830</v>
      </c>
      <c r="BC38" s="6">
        <f>'q-ValProd_tot'!BC38</f>
        <v>1532157</v>
      </c>
    </row>
    <row r="39" spans="1:55" s="6" customFormat="1" x14ac:dyDescent="0.2">
      <c r="A39">
        <f>VLOOKUP(C39,SelectCntr!$A$2:$C$52,3,0)</f>
        <v>2</v>
      </c>
      <c r="B39" s="6" t="str">
        <f>'q-ValProd_tot'!B39</f>
        <v>Seychelles</v>
      </c>
      <c r="C39" s="6">
        <f>'q-ValProd_tot'!C39</f>
        <v>196</v>
      </c>
      <c r="D39" s="6" t="str">
        <f>'q-ValProd_tot'!D39</f>
        <v>Seychelles</v>
      </c>
      <c r="E39" s="6">
        <f>'q-ValProd_tot'!E39</f>
        <v>152</v>
      </c>
      <c r="F39" s="6" t="str">
        <f>'q-ValProd_tot'!F39</f>
        <v>Gross Production Value (constant 2004-2006 1000 I$)</v>
      </c>
      <c r="G39" s="6">
        <f>'q-ValProd_tot'!G39</f>
        <v>6174</v>
      </c>
      <c r="H39" s="6">
        <f>'q-ValProd_tot'!H39</f>
        <v>6598</v>
      </c>
      <c r="I39" s="6">
        <f>'q-ValProd_tot'!I39</f>
        <v>6163</v>
      </c>
      <c r="J39" s="6">
        <f>'q-ValProd_tot'!J39</f>
        <v>7411</v>
      </c>
      <c r="K39" s="6">
        <f>'q-ValProd_tot'!K39</f>
        <v>6618</v>
      </c>
      <c r="L39" s="6">
        <f>'q-ValProd_tot'!L39</f>
        <v>7625</v>
      </c>
      <c r="M39" s="6">
        <f>'q-ValProd_tot'!M39</f>
        <v>9041</v>
      </c>
      <c r="N39" s="6">
        <f>'q-ValProd_tot'!N39</f>
        <v>9689</v>
      </c>
      <c r="O39" s="6">
        <f>'q-ValProd_tot'!O39</f>
        <v>6814</v>
      </c>
      <c r="P39" s="6">
        <f>'q-ValProd_tot'!P39</f>
        <v>6527</v>
      </c>
      <c r="Q39" s="6">
        <f>'q-ValProd_tot'!Q39</f>
        <v>6043</v>
      </c>
      <c r="R39" s="6">
        <f>'q-ValProd_tot'!R39</f>
        <v>7281</v>
      </c>
      <c r="S39" s="6">
        <f>'q-ValProd_tot'!S39</f>
        <v>6859</v>
      </c>
      <c r="T39" s="6">
        <f>'q-ValProd_tot'!T39</f>
        <v>6701</v>
      </c>
      <c r="U39" s="6">
        <f>'q-ValProd_tot'!U39</f>
        <v>6251</v>
      </c>
      <c r="V39" s="6">
        <f>'q-ValProd_tot'!V39</f>
        <v>6244</v>
      </c>
      <c r="W39" s="6">
        <f>'q-ValProd_tot'!W39</f>
        <v>5805</v>
      </c>
      <c r="X39" s="6">
        <f>'q-ValProd_tot'!X39</f>
        <v>5485</v>
      </c>
      <c r="Y39" s="6">
        <f>'q-ValProd_tot'!Y39</f>
        <v>6119</v>
      </c>
      <c r="Z39" s="6">
        <f>'q-ValProd_tot'!Z39</f>
        <v>6512</v>
      </c>
      <c r="AA39" s="6">
        <f>'q-ValProd_tot'!AA39</f>
        <v>6510</v>
      </c>
      <c r="AB39" s="6">
        <f>'q-ValProd_tot'!AB39</f>
        <v>6284</v>
      </c>
      <c r="AC39" s="6">
        <f>'q-ValProd_tot'!AC39</f>
        <v>7135</v>
      </c>
      <c r="AD39" s="6">
        <f>'q-ValProd_tot'!AD39</f>
        <v>6060</v>
      </c>
      <c r="AE39" s="6">
        <f>'q-ValProd_tot'!AE39</f>
        <v>6852</v>
      </c>
      <c r="AF39" s="6">
        <f>'q-ValProd_tot'!AF39</f>
        <v>7245</v>
      </c>
      <c r="AG39" s="6">
        <f>'q-ValProd_tot'!AG39</f>
        <v>5919</v>
      </c>
      <c r="AH39" s="6">
        <f>'q-ValProd_tot'!AH39</f>
        <v>5442</v>
      </c>
      <c r="AI39" s="6">
        <f>'q-ValProd_tot'!AI39</f>
        <v>5982</v>
      </c>
      <c r="AJ39" s="6">
        <f>'q-ValProd_tot'!AJ39</f>
        <v>5944</v>
      </c>
      <c r="AK39" s="6">
        <f>'q-ValProd_tot'!AK39</f>
        <v>6098</v>
      </c>
      <c r="AL39" s="6">
        <f>'q-ValProd_tot'!AL39</f>
        <v>5579</v>
      </c>
      <c r="AM39" s="6">
        <f>'q-ValProd_tot'!AM39</f>
        <v>5854</v>
      </c>
      <c r="AN39" s="6">
        <f>'q-ValProd_tot'!AN39</f>
        <v>6668</v>
      </c>
      <c r="AO39" s="6">
        <f>'q-ValProd_tot'!AO39</f>
        <v>7623</v>
      </c>
      <c r="AP39" s="6">
        <f>'q-ValProd_tot'!AP39</f>
        <v>7308</v>
      </c>
      <c r="AQ39" s="6">
        <f>'q-ValProd_tot'!AQ39</f>
        <v>8014</v>
      </c>
      <c r="AR39" s="6">
        <f>'q-ValProd_tot'!AR39</f>
        <v>7375</v>
      </c>
      <c r="AS39" s="6">
        <f>'q-ValProd_tot'!AS39</f>
        <v>7369</v>
      </c>
      <c r="AT39" s="6">
        <f>'q-ValProd_tot'!AT39</f>
        <v>7378</v>
      </c>
      <c r="AU39" s="6">
        <f>'q-ValProd_tot'!AU39</f>
        <v>7448</v>
      </c>
      <c r="AV39" s="6">
        <f>'q-ValProd_tot'!AV39</f>
        <v>6693</v>
      </c>
      <c r="AW39" s="6">
        <f>'q-ValProd_tot'!AW39</f>
        <v>6675</v>
      </c>
      <c r="AX39" s="6">
        <f>'q-ValProd_tot'!AX39</f>
        <v>5786</v>
      </c>
      <c r="AY39" s="6">
        <f>'q-ValProd_tot'!AY39</f>
        <v>5000</v>
      </c>
      <c r="AZ39" s="6">
        <f>'q-ValProd_tot'!AZ39</f>
        <v>4888</v>
      </c>
      <c r="BA39" s="6">
        <f>'q-ValProd_tot'!BA39</f>
        <v>4714</v>
      </c>
      <c r="BB39" s="6">
        <f>'q-ValProd_tot'!BB39</f>
        <v>4393</v>
      </c>
      <c r="BC39" s="6">
        <f>'q-ValProd_tot'!BC39</f>
        <v>4179</v>
      </c>
    </row>
    <row r="40" spans="1:55" s="6" customFormat="1" x14ac:dyDescent="0.2">
      <c r="A40">
        <f>VLOOKUP(C40,SelectCntr!$A$2:$C$52,3,0)</f>
        <v>1</v>
      </c>
      <c r="B40" s="6" t="str">
        <f>'q-ValProd_tot'!B40</f>
        <v>Sierra Leone</v>
      </c>
      <c r="C40" s="6">
        <f>'q-ValProd_tot'!C40</f>
        <v>197</v>
      </c>
      <c r="D40" s="6" t="str">
        <f>'q-ValProd_tot'!D40</f>
        <v>Sierra Leone</v>
      </c>
      <c r="E40" s="6">
        <f>'q-ValProd_tot'!E40</f>
        <v>152</v>
      </c>
      <c r="F40" s="6" t="str">
        <f>'q-ValProd_tot'!F40</f>
        <v>Gross Production Value (constant 2004-2006 1000 I$)</v>
      </c>
      <c r="G40" s="6">
        <f>'q-ValProd_tot'!G40</f>
        <v>248753</v>
      </c>
      <c r="H40" s="6">
        <f>'q-ValProd_tot'!H40</f>
        <v>265223</v>
      </c>
      <c r="I40" s="6">
        <f>'q-ValProd_tot'!I40</f>
        <v>269167</v>
      </c>
      <c r="J40" s="6">
        <f>'q-ValProd_tot'!J40</f>
        <v>287934</v>
      </c>
      <c r="K40" s="6">
        <f>'q-ValProd_tot'!K40</f>
        <v>293032</v>
      </c>
      <c r="L40" s="6">
        <f>'q-ValProd_tot'!L40</f>
        <v>309507</v>
      </c>
      <c r="M40" s="6">
        <f>'q-ValProd_tot'!M40</f>
        <v>307528</v>
      </c>
      <c r="N40" s="6">
        <f>'q-ValProd_tot'!N40</f>
        <v>310817</v>
      </c>
      <c r="O40" s="6">
        <f>'q-ValProd_tot'!O40</f>
        <v>336439</v>
      </c>
      <c r="P40" s="6">
        <f>'q-ValProd_tot'!P40</f>
        <v>324817</v>
      </c>
      <c r="Q40" s="6">
        <f>'q-ValProd_tot'!Q40</f>
        <v>327029</v>
      </c>
      <c r="R40" s="6">
        <f>'q-ValProd_tot'!R40</f>
        <v>329631</v>
      </c>
      <c r="S40" s="6">
        <f>'q-ValProd_tot'!S40</f>
        <v>332402</v>
      </c>
      <c r="T40" s="6">
        <f>'q-ValProd_tot'!T40</f>
        <v>335084</v>
      </c>
      <c r="U40" s="6">
        <f>'q-ValProd_tot'!U40</f>
        <v>358938</v>
      </c>
      <c r="V40" s="6">
        <f>'q-ValProd_tot'!V40</f>
        <v>359372</v>
      </c>
      <c r="W40" s="6">
        <f>'q-ValProd_tot'!W40</f>
        <v>371337</v>
      </c>
      <c r="X40" s="6">
        <f>'q-ValProd_tot'!X40</f>
        <v>375798</v>
      </c>
      <c r="Y40" s="6">
        <f>'q-ValProd_tot'!Y40</f>
        <v>356629</v>
      </c>
      <c r="Z40" s="6">
        <f>'q-ValProd_tot'!Z40</f>
        <v>360990</v>
      </c>
      <c r="AA40" s="6">
        <f>'q-ValProd_tot'!AA40</f>
        <v>364483</v>
      </c>
      <c r="AB40" s="6">
        <f>'q-ValProd_tot'!AB40</f>
        <v>386321</v>
      </c>
      <c r="AC40" s="6">
        <f>'q-ValProd_tot'!AC40</f>
        <v>377627</v>
      </c>
      <c r="AD40" s="6">
        <f>'q-ValProd_tot'!AD40</f>
        <v>395987</v>
      </c>
      <c r="AE40" s="6">
        <f>'q-ValProd_tot'!AE40</f>
        <v>391666</v>
      </c>
      <c r="AF40" s="6">
        <f>'q-ValProd_tot'!AF40</f>
        <v>424197</v>
      </c>
      <c r="AG40" s="6">
        <f>'q-ValProd_tot'!AG40</f>
        <v>415156</v>
      </c>
      <c r="AH40" s="6">
        <f>'q-ValProd_tot'!AH40</f>
        <v>426718</v>
      </c>
      <c r="AI40" s="6">
        <f>'q-ValProd_tot'!AI40</f>
        <v>438798</v>
      </c>
      <c r="AJ40" s="6">
        <f>'q-ValProd_tot'!AJ40</f>
        <v>431068</v>
      </c>
      <c r="AK40" s="6">
        <f>'q-ValProd_tot'!AK40</f>
        <v>432936</v>
      </c>
      <c r="AL40" s="6">
        <f>'q-ValProd_tot'!AL40</f>
        <v>406761</v>
      </c>
      <c r="AM40" s="6">
        <f>'q-ValProd_tot'!AM40</f>
        <v>402893</v>
      </c>
      <c r="AN40" s="6">
        <f>'q-ValProd_tot'!AN40</f>
        <v>420960</v>
      </c>
      <c r="AO40" s="6">
        <f>'q-ValProd_tot'!AO40</f>
        <v>393991</v>
      </c>
      <c r="AP40" s="6">
        <f>'q-ValProd_tot'!AP40</f>
        <v>431928</v>
      </c>
      <c r="AQ40" s="6">
        <f>'q-ValProd_tot'!AQ40</f>
        <v>455457</v>
      </c>
      <c r="AR40" s="6">
        <f>'q-ValProd_tot'!AR40</f>
        <v>406045</v>
      </c>
      <c r="AS40" s="6">
        <f>'q-ValProd_tot'!AS40</f>
        <v>354627</v>
      </c>
      <c r="AT40" s="6">
        <f>'q-ValProd_tot'!AT40</f>
        <v>323661</v>
      </c>
      <c r="AU40" s="6">
        <f>'q-ValProd_tot'!AU40</f>
        <v>379434</v>
      </c>
      <c r="AV40" s="6">
        <f>'q-ValProd_tot'!AV40</f>
        <v>425060</v>
      </c>
      <c r="AW40" s="6">
        <f>'q-ValProd_tot'!AW40</f>
        <v>464651</v>
      </c>
      <c r="AX40" s="6">
        <f>'q-ValProd_tot'!AX40</f>
        <v>524485</v>
      </c>
      <c r="AY40" s="6">
        <f>'q-ValProd_tot'!AY40</f>
        <v>602577</v>
      </c>
      <c r="AZ40" s="6">
        <f>'q-ValProd_tot'!AZ40</f>
        <v>718851</v>
      </c>
      <c r="BA40" s="6">
        <f>'q-ValProd_tot'!BA40</f>
        <v>559438</v>
      </c>
      <c r="BB40" s="6">
        <f>'q-ValProd_tot'!BB40</f>
        <v>603775</v>
      </c>
      <c r="BC40" s="6">
        <f>'q-ValProd_tot'!BC40</f>
        <v>631571</v>
      </c>
    </row>
    <row r="41" spans="1:55" s="6" customFormat="1" x14ac:dyDescent="0.2">
      <c r="A41">
        <f>VLOOKUP(C41,SelectCntr!$A$2:$C$52,3,0)</f>
        <v>2</v>
      </c>
      <c r="B41" s="6" t="str">
        <f>'q-ValProd_tot'!B41</f>
        <v>Somalia</v>
      </c>
      <c r="C41" s="6">
        <f>'q-ValProd_tot'!C41</f>
        <v>201</v>
      </c>
      <c r="D41" s="6" t="str">
        <f>'q-ValProd_tot'!D41</f>
        <v>Somalia</v>
      </c>
      <c r="E41" s="6">
        <f>'q-ValProd_tot'!E41</f>
        <v>152</v>
      </c>
      <c r="F41" s="6" t="str">
        <f>'q-ValProd_tot'!F41</f>
        <v>Gross Production Value (constant 2004-2006 1000 I$)</v>
      </c>
      <c r="G41" s="6">
        <f>'q-ValProd_tot'!G41</f>
        <v>744677</v>
      </c>
      <c r="H41" s="6">
        <f>'q-ValProd_tot'!H41</f>
        <v>770775</v>
      </c>
      <c r="I41" s="6">
        <f>'q-ValProd_tot'!I41</f>
        <v>811624</v>
      </c>
      <c r="J41" s="6">
        <f>'q-ValProd_tot'!J41</f>
        <v>843058</v>
      </c>
      <c r="K41" s="6">
        <f>'q-ValProd_tot'!K41</f>
        <v>869813</v>
      </c>
      <c r="L41" s="6">
        <f>'q-ValProd_tot'!L41</f>
        <v>903143</v>
      </c>
      <c r="M41" s="6">
        <f>'q-ValProd_tot'!M41</f>
        <v>942366</v>
      </c>
      <c r="N41" s="6">
        <f>'q-ValProd_tot'!N41</f>
        <v>987033</v>
      </c>
      <c r="O41" s="6">
        <f>'q-ValProd_tot'!O41</f>
        <v>1012531</v>
      </c>
      <c r="P41" s="6">
        <f>'q-ValProd_tot'!P41</f>
        <v>1041653</v>
      </c>
      <c r="Q41" s="6">
        <f>'q-ValProd_tot'!Q41</f>
        <v>1034417</v>
      </c>
      <c r="R41" s="6">
        <f>'q-ValProd_tot'!R41</f>
        <v>1099332</v>
      </c>
      <c r="S41" s="6">
        <f>'q-ValProd_tot'!S41</f>
        <v>1046021</v>
      </c>
      <c r="T41" s="6">
        <f>'q-ValProd_tot'!T41</f>
        <v>999591</v>
      </c>
      <c r="U41" s="6">
        <f>'q-ValProd_tot'!U41</f>
        <v>1095781</v>
      </c>
      <c r="V41" s="6">
        <f>'q-ValProd_tot'!V41</f>
        <v>1110195</v>
      </c>
      <c r="W41" s="6">
        <f>'q-ValProd_tot'!W41</f>
        <v>1171817</v>
      </c>
      <c r="X41" s="6">
        <f>'q-ValProd_tot'!X41</f>
        <v>1221198</v>
      </c>
      <c r="Y41" s="6">
        <f>'q-ValProd_tot'!Y41</f>
        <v>1241946</v>
      </c>
      <c r="Z41" s="6">
        <f>'q-ValProd_tot'!Z41</f>
        <v>1296860</v>
      </c>
      <c r="AA41" s="6">
        <f>'q-ValProd_tot'!AA41</f>
        <v>1341504</v>
      </c>
      <c r="AB41" s="6">
        <f>'q-ValProd_tot'!AB41</f>
        <v>1395653</v>
      </c>
      <c r="AC41" s="6">
        <f>'q-ValProd_tot'!AC41</f>
        <v>1340947</v>
      </c>
      <c r="AD41" s="6">
        <f>'q-ValProd_tot'!AD41</f>
        <v>1331291</v>
      </c>
      <c r="AE41" s="6">
        <f>'q-ValProd_tot'!AE41</f>
        <v>1426203</v>
      </c>
      <c r="AF41" s="6">
        <f>'q-ValProd_tot'!AF41</f>
        <v>1417166</v>
      </c>
      <c r="AG41" s="6">
        <f>'q-ValProd_tot'!AG41</f>
        <v>1514056</v>
      </c>
      <c r="AH41" s="6">
        <f>'q-ValProd_tot'!AH41</f>
        <v>1567349</v>
      </c>
      <c r="AI41" s="6">
        <f>'q-ValProd_tot'!AI41</f>
        <v>1580957</v>
      </c>
      <c r="AJ41" s="6">
        <f>'q-ValProd_tot'!AJ41</f>
        <v>1466254</v>
      </c>
      <c r="AK41" s="6">
        <f>'q-ValProd_tot'!AK41</f>
        <v>1201093</v>
      </c>
      <c r="AL41" s="6">
        <f>'q-ValProd_tot'!AL41</f>
        <v>1072025</v>
      </c>
      <c r="AM41" s="6">
        <f>'q-ValProd_tot'!AM41</f>
        <v>1175504</v>
      </c>
      <c r="AN41" s="6">
        <f>'q-ValProd_tot'!AN41</f>
        <v>1338240</v>
      </c>
      <c r="AO41" s="6">
        <f>'q-ValProd_tot'!AO41</f>
        <v>1373717</v>
      </c>
      <c r="AP41" s="6">
        <f>'q-ValProd_tot'!AP41</f>
        <v>1408223</v>
      </c>
      <c r="AQ41" s="6">
        <f>'q-ValProd_tot'!AQ41</f>
        <v>1475446</v>
      </c>
      <c r="AR41" s="6">
        <f>'q-ValProd_tot'!AR41</f>
        <v>1451074</v>
      </c>
      <c r="AS41" s="6">
        <f>'q-ValProd_tot'!AS41</f>
        <v>1452784</v>
      </c>
      <c r="AT41" s="6">
        <f>'q-ValProd_tot'!AT41</f>
        <v>1480894</v>
      </c>
      <c r="AU41" s="6">
        <f>'q-ValProd_tot'!AU41</f>
        <v>1446042</v>
      </c>
      <c r="AV41" s="6">
        <f>'q-ValProd_tot'!AV41</f>
        <v>1509405</v>
      </c>
      <c r="AW41" s="6">
        <f>'q-ValProd_tot'!AW41</f>
        <v>1521034</v>
      </c>
      <c r="AX41" s="6">
        <f>'q-ValProd_tot'!AX41</f>
        <v>1541624</v>
      </c>
      <c r="AY41" s="6">
        <f>'q-ValProd_tot'!AY41</f>
        <v>1588205</v>
      </c>
      <c r="AZ41" s="6">
        <f>'q-ValProd_tot'!AZ41</f>
        <v>1622131</v>
      </c>
      <c r="BA41" s="6">
        <f>'q-ValProd_tot'!BA41</f>
        <v>1597680</v>
      </c>
      <c r="BB41" s="6">
        <f>'q-ValProd_tot'!BB41</f>
        <v>1545192</v>
      </c>
      <c r="BC41" s="6">
        <f>'q-ValProd_tot'!BC41</f>
        <v>1592805</v>
      </c>
    </row>
    <row r="42" spans="1:55" s="6" customFormat="1" x14ac:dyDescent="0.2">
      <c r="A42">
        <f>VLOOKUP(C42,SelectCntr!$A$2:$C$52,3,0)</f>
        <v>3</v>
      </c>
      <c r="B42" s="6" t="str">
        <f>'q-ValProd_tot'!B42</f>
        <v>South Africa</v>
      </c>
      <c r="C42" s="6">
        <f>'q-ValProd_tot'!C42</f>
        <v>202</v>
      </c>
      <c r="D42" s="6" t="str">
        <f>'q-ValProd_tot'!D42</f>
        <v>South Africa</v>
      </c>
      <c r="E42" s="6">
        <f>'q-ValProd_tot'!E42</f>
        <v>152</v>
      </c>
      <c r="F42" s="6" t="str">
        <f>'q-ValProd_tot'!F42</f>
        <v>Gross Production Value (constant 2004-2006 1000 I$)</v>
      </c>
      <c r="G42" s="6">
        <f>'q-ValProd_tot'!G42</f>
        <v>4967392</v>
      </c>
      <c r="H42" s="6">
        <f>'q-ValProd_tot'!H42</f>
        <v>5020726</v>
      </c>
      <c r="I42" s="6">
        <f>'q-ValProd_tot'!I42</f>
        <v>5288906</v>
      </c>
      <c r="J42" s="6">
        <f>'q-ValProd_tot'!J42</f>
        <v>5101433</v>
      </c>
      <c r="K42" s="6">
        <f>'q-ValProd_tot'!K42</f>
        <v>5352267</v>
      </c>
      <c r="L42" s="6">
        <f>'q-ValProd_tot'!L42</f>
        <v>5600673</v>
      </c>
      <c r="M42" s="6">
        <f>'q-ValProd_tot'!M42</f>
        <v>6631999</v>
      </c>
      <c r="N42" s="6">
        <f>'q-ValProd_tot'!N42</f>
        <v>5907420</v>
      </c>
      <c r="O42" s="6">
        <f>'q-ValProd_tot'!O42</f>
        <v>6230937</v>
      </c>
      <c r="P42" s="6">
        <f>'q-ValProd_tot'!P42</f>
        <v>6097832</v>
      </c>
      <c r="Q42" s="6">
        <f>'q-ValProd_tot'!Q42</f>
        <v>6781704</v>
      </c>
      <c r="R42" s="6">
        <f>'q-ValProd_tot'!R42</f>
        <v>7252882</v>
      </c>
      <c r="S42" s="6">
        <f>'q-ValProd_tot'!S42</f>
        <v>6275344</v>
      </c>
      <c r="T42" s="6">
        <f>'q-ValProd_tot'!T42</f>
        <v>7508463</v>
      </c>
      <c r="U42" s="6">
        <f>'q-ValProd_tot'!U42</f>
        <v>7320231</v>
      </c>
      <c r="V42" s="6">
        <f>'q-ValProd_tot'!V42</f>
        <v>7277636</v>
      </c>
      <c r="W42" s="6">
        <f>'q-ValProd_tot'!W42</f>
        <v>7685462</v>
      </c>
      <c r="X42" s="6">
        <f>'q-ValProd_tot'!X42</f>
        <v>8069127</v>
      </c>
      <c r="Y42" s="6">
        <f>'q-ValProd_tot'!Y42</f>
        <v>7991454</v>
      </c>
      <c r="Z42" s="6">
        <f>'q-ValProd_tot'!Z42</f>
        <v>8294278</v>
      </c>
      <c r="AA42" s="6">
        <f>'q-ValProd_tot'!AA42</f>
        <v>9019250</v>
      </c>
      <c r="AB42" s="6">
        <f>'q-ValProd_tot'!AB42</f>
        <v>8337620</v>
      </c>
      <c r="AC42" s="6">
        <f>'q-ValProd_tot'!AC42</f>
        <v>7385813</v>
      </c>
      <c r="AD42" s="6">
        <f>'q-ValProd_tot'!AD42</f>
        <v>7981047</v>
      </c>
      <c r="AE42" s="6">
        <f>'q-ValProd_tot'!AE42</f>
        <v>8408860</v>
      </c>
      <c r="AF42" s="6">
        <f>'q-ValProd_tot'!AF42</f>
        <v>8298306</v>
      </c>
      <c r="AG42" s="6">
        <f>'q-ValProd_tot'!AG42</f>
        <v>8710880</v>
      </c>
      <c r="AH42" s="6">
        <f>'q-ValProd_tot'!AH42</f>
        <v>8831597</v>
      </c>
      <c r="AI42" s="6">
        <f>'q-ValProd_tot'!AI42</f>
        <v>9315778</v>
      </c>
      <c r="AJ42" s="6">
        <f>'q-ValProd_tot'!AJ42</f>
        <v>9220855</v>
      </c>
      <c r="AK42" s="6">
        <f>'q-ValProd_tot'!AK42</f>
        <v>9374859</v>
      </c>
      <c r="AL42" s="6">
        <f>'q-ValProd_tot'!AL42</f>
        <v>8074485</v>
      </c>
      <c r="AM42" s="6">
        <f>'q-ValProd_tot'!AM42</f>
        <v>9079113</v>
      </c>
      <c r="AN42" s="6">
        <f>'q-ValProd_tot'!AN42</f>
        <v>9569643</v>
      </c>
      <c r="AO42" s="6">
        <f>'q-ValProd_tot'!AO42</f>
        <v>8354660</v>
      </c>
      <c r="AP42" s="6">
        <f>'q-ValProd_tot'!AP42</f>
        <v>9678115</v>
      </c>
      <c r="AQ42" s="6">
        <f>'q-ValProd_tot'!AQ42</f>
        <v>9843695</v>
      </c>
      <c r="AR42" s="6">
        <f>'q-ValProd_tot'!AR42</f>
        <v>9356774</v>
      </c>
      <c r="AS42" s="6">
        <f>'q-ValProd_tot'!AS42</f>
        <v>9912707</v>
      </c>
      <c r="AT42" s="6">
        <f>'q-ValProd_tot'!AT42</f>
        <v>10851423</v>
      </c>
      <c r="AU42" s="6">
        <f>'q-ValProd_tot'!AU42</f>
        <v>10151998</v>
      </c>
      <c r="AV42" s="6">
        <f>'q-ValProd_tot'!AV42</f>
        <v>10852821</v>
      </c>
      <c r="AW42" s="6">
        <f>'q-ValProd_tot'!AW42</f>
        <v>10759861</v>
      </c>
      <c r="AX42" s="6">
        <f>'q-ValProd_tot'!AX42</f>
        <v>11032816</v>
      </c>
      <c r="AY42" s="6">
        <f>'q-ValProd_tot'!AY42</f>
        <v>11566702</v>
      </c>
      <c r="AZ42" s="6">
        <f>'q-ValProd_tot'!AZ42</f>
        <v>11229108</v>
      </c>
      <c r="BA42" s="6">
        <f>'q-ValProd_tot'!BA42</f>
        <v>11320296</v>
      </c>
      <c r="BB42" s="6">
        <f>'q-ValProd_tot'!BB42</f>
        <v>12642425</v>
      </c>
      <c r="BC42" s="6">
        <f>'q-ValProd_tot'!BC42</f>
        <v>12364361</v>
      </c>
    </row>
    <row r="43" spans="1:55" x14ac:dyDescent="0.2">
      <c r="A43">
        <f>VLOOKUP(C43,SelectCntr!$A$2:$C$52,3,0)</f>
        <v>0</v>
      </c>
      <c r="B43" s="6" t="str">
        <f>'q-ValProd_tot'!B43</f>
        <v>Western Sahara</v>
      </c>
      <c r="C43" s="6">
        <f>'q-ValProd_tot'!C43</f>
        <v>205</v>
      </c>
      <c r="D43" s="6" t="str">
        <f>'q-ValProd_tot'!D43</f>
        <v>Western Sahara</v>
      </c>
      <c r="E43" s="6">
        <f>'q-ValProd_tot'!E43</f>
        <v>152</v>
      </c>
      <c r="F43" s="6" t="str">
        <f>'q-ValProd_tot'!F43</f>
        <v>Gross Production Value (constant 2004-2006 1000 I$)</v>
      </c>
      <c r="G43" s="6">
        <f>'q-ValProd_tot'!G43</f>
        <v>2173</v>
      </c>
      <c r="H43" s="6">
        <f>'q-ValProd_tot'!H43</f>
        <v>1243</v>
      </c>
      <c r="I43" s="6">
        <f>'q-ValProd_tot'!I43</f>
        <v>1219</v>
      </c>
      <c r="J43" s="6">
        <f>'q-ValProd_tot'!J43</f>
        <v>1240</v>
      </c>
      <c r="K43" s="6">
        <f>'q-ValProd_tot'!K43</f>
        <v>1061</v>
      </c>
      <c r="L43" s="6">
        <f>'q-ValProd_tot'!L43</f>
        <v>1838</v>
      </c>
      <c r="M43" s="6">
        <f>'q-ValProd_tot'!M43</f>
        <v>2280</v>
      </c>
      <c r="N43" s="6">
        <f>'q-ValProd_tot'!N43</f>
        <v>3066</v>
      </c>
      <c r="O43" s="6">
        <f>'q-ValProd_tot'!O43</f>
        <v>3868</v>
      </c>
      <c r="P43" s="6">
        <f>'q-ValProd_tot'!P43</f>
        <v>4214</v>
      </c>
      <c r="Q43" s="6">
        <f>'q-ValProd_tot'!Q43</f>
        <v>4336</v>
      </c>
      <c r="R43" s="6">
        <f>'q-ValProd_tot'!R43</f>
        <v>4623</v>
      </c>
      <c r="S43" s="6">
        <f>'q-ValProd_tot'!S43</f>
        <v>4409</v>
      </c>
      <c r="T43" s="6">
        <f>'q-ValProd_tot'!T43</f>
        <v>4409</v>
      </c>
      <c r="U43" s="6">
        <f>'q-ValProd_tot'!U43</f>
        <v>4629</v>
      </c>
      <c r="V43" s="6">
        <f>'q-ValProd_tot'!V43</f>
        <v>4845</v>
      </c>
      <c r="W43" s="6">
        <f>'q-ValProd_tot'!W43</f>
        <v>5004</v>
      </c>
      <c r="X43" s="6">
        <f>'q-ValProd_tot'!X43</f>
        <v>5216</v>
      </c>
      <c r="Y43" s="6">
        <f>'q-ValProd_tot'!Y43</f>
        <v>5341</v>
      </c>
      <c r="Z43" s="6">
        <f>'q-ValProd_tot'!Z43</f>
        <v>5358</v>
      </c>
      <c r="AA43" s="6">
        <f>'q-ValProd_tot'!AA43</f>
        <v>5498</v>
      </c>
      <c r="AB43" s="6">
        <f>'q-ValProd_tot'!AB43</f>
        <v>5501</v>
      </c>
      <c r="AC43" s="6">
        <f>'q-ValProd_tot'!AC43</f>
        <v>5641</v>
      </c>
      <c r="AD43" s="6">
        <f>'q-ValProd_tot'!AD43</f>
        <v>5747</v>
      </c>
      <c r="AE43" s="6">
        <f>'q-ValProd_tot'!AE43</f>
        <v>5879</v>
      </c>
      <c r="AF43" s="6">
        <f>'q-ValProd_tot'!AF43</f>
        <v>5987</v>
      </c>
      <c r="AG43" s="6">
        <f>'q-ValProd_tot'!AG43</f>
        <v>6090</v>
      </c>
      <c r="AH43" s="6">
        <f>'q-ValProd_tot'!AH43</f>
        <v>6214</v>
      </c>
      <c r="AI43" s="6">
        <f>'q-ValProd_tot'!AI43</f>
        <v>6305</v>
      </c>
      <c r="AJ43" s="6">
        <f>'q-ValProd_tot'!AJ43</f>
        <v>6411</v>
      </c>
      <c r="AK43" s="6">
        <f>'q-ValProd_tot'!AK43</f>
        <v>6516</v>
      </c>
      <c r="AL43" s="6">
        <f>'q-ValProd_tot'!AL43</f>
        <v>6585</v>
      </c>
      <c r="AM43" s="6">
        <f>'q-ValProd_tot'!AM43</f>
        <v>6650</v>
      </c>
      <c r="AN43" s="6">
        <f>'q-ValProd_tot'!AN43</f>
        <v>6806</v>
      </c>
      <c r="AO43" s="6">
        <f>'q-ValProd_tot'!AO43</f>
        <v>6801</v>
      </c>
      <c r="AP43" s="6">
        <f>'q-ValProd_tot'!AP43</f>
        <v>6991</v>
      </c>
      <c r="AQ43" s="6">
        <f>'q-ValProd_tot'!AQ43</f>
        <v>6960</v>
      </c>
      <c r="AR43" s="6">
        <f>'q-ValProd_tot'!AR43</f>
        <v>7123</v>
      </c>
      <c r="AS43" s="6">
        <f>'q-ValProd_tot'!AS43</f>
        <v>7124</v>
      </c>
      <c r="AT43" s="6">
        <f>'q-ValProd_tot'!AT43</f>
        <v>7140</v>
      </c>
      <c r="AU43" s="6">
        <f>'q-ValProd_tot'!AU43</f>
        <v>7163</v>
      </c>
      <c r="AV43" s="6">
        <f>'q-ValProd_tot'!AV43</f>
        <v>7162</v>
      </c>
      <c r="AW43" s="6">
        <f>'q-ValProd_tot'!AW43</f>
        <v>7462</v>
      </c>
      <c r="AX43" s="6">
        <f>'q-ValProd_tot'!AX43</f>
        <v>7480</v>
      </c>
      <c r="AY43" s="6">
        <f>'q-ValProd_tot'!AY43</f>
        <v>7448</v>
      </c>
      <c r="AZ43" s="6">
        <f>'q-ValProd_tot'!AZ43</f>
        <v>7171</v>
      </c>
      <c r="BA43" s="6">
        <f>'q-ValProd_tot'!BA43</f>
        <v>7280</v>
      </c>
      <c r="BB43" s="6">
        <f>'q-ValProd_tot'!BB43</f>
        <v>7250</v>
      </c>
      <c r="BC43" s="6">
        <f>'q-ValProd_tot'!BC43</f>
        <v>7203</v>
      </c>
    </row>
    <row r="44" spans="1:55" x14ac:dyDescent="0.2">
      <c r="A44">
        <f>VLOOKUP(C44,SelectCntr!$A$2:$C$52,3,0)</f>
        <v>2</v>
      </c>
      <c r="B44" s="6" t="str">
        <f>'q-ValProd_tot'!B44</f>
        <v>Sudan</v>
      </c>
      <c r="C44" s="6">
        <f>'q-ValProd_tot'!C44</f>
        <v>206</v>
      </c>
      <c r="D44" s="6" t="str">
        <f>'q-ValProd_tot'!D44</f>
        <v>Sudan</v>
      </c>
      <c r="E44" s="6">
        <f>'q-ValProd_tot'!E44</f>
        <v>152</v>
      </c>
      <c r="F44" s="6" t="str">
        <f>'q-ValProd_tot'!F44</f>
        <v>Gross Production Value (constant 2004-2006 1000 I$)</v>
      </c>
      <c r="G44" s="6">
        <f>'q-ValProd_tot'!G44</f>
        <v>2176506</v>
      </c>
      <c r="H44" s="6">
        <f>'q-ValProd_tot'!H44</f>
        <v>2348360</v>
      </c>
      <c r="I44" s="6">
        <f>'q-ValProd_tot'!I44</f>
        <v>2384689</v>
      </c>
      <c r="J44" s="6">
        <f>'q-ValProd_tot'!J44</f>
        <v>2223789</v>
      </c>
      <c r="K44" s="6">
        <f>'q-ValProd_tot'!K44</f>
        <v>2306498</v>
      </c>
      <c r="L44" s="6">
        <f>'q-ValProd_tot'!L44</f>
        <v>2338621</v>
      </c>
      <c r="M44" s="6">
        <f>'q-ValProd_tot'!M44</f>
        <v>2674799</v>
      </c>
      <c r="N44" s="6">
        <f>'q-ValProd_tot'!N44</f>
        <v>2485697</v>
      </c>
      <c r="O44" s="6">
        <f>'q-ValProd_tot'!O44</f>
        <v>2762028</v>
      </c>
      <c r="P44" s="6">
        <f>'q-ValProd_tot'!P44</f>
        <v>2876604</v>
      </c>
      <c r="Q44" s="6">
        <f>'q-ValProd_tot'!Q44</f>
        <v>2975200</v>
      </c>
      <c r="R44" s="6">
        <f>'q-ValProd_tot'!R44</f>
        <v>3008280</v>
      </c>
      <c r="S44" s="6">
        <f>'q-ValProd_tot'!S44</f>
        <v>3008035</v>
      </c>
      <c r="T44" s="6">
        <f>'q-ValProd_tot'!T44</f>
        <v>3392577</v>
      </c>
      <c r="U44" s="6">
        <f>'q-ValProd_tot'!U44</f>
        <v>3413297</v>
      </c>
      <c r="V44" s="6">
        <f>'q-ValProd_tot'!V44</f>
        <v>3338607</v>
      </c>
      <c r="W44" s="6">
        <f>'q-ValProd_tot'!W44</f>
        <v>3631024</v>
      </c>
      <c r="X44" s="6">
        <f>'q-ValProd_tot'!X44</f>
        <v>3760633</v>
      </c>
      <c r="Y44" s="6">
        <f>'q-ValProd_tot'!Y44</f>
        <v>3602690</v>
      </c>
      <c r="Z44" s="6">
        <f>'q-ValProd_tot'!Z44</f>
        <v>3804583</v>
      </c>
      <c r="AA44" s="6">
        <f>'q-ValProd_tot'!AA44</f>
        <v>4228362</v>
      </c>
      <c r="AB44" s="6">
        <f>'q-ValProd_tot'!AB44</f>
        <v>3835774</v>
      </c>
      <c r="AC44" s="6">
        <f>'q-ValProd_tot'!AC44</f>
        <v>4035993</v>
      </c>
      <c r="AD44" s="6">
        <f>'q-ValProd_tot'!AD44</f>
        <v>3686108</v>
      </c>
      <c r="AE44" s="6">
        <f>'q-ValProd_tot'!AE44</f>
        <v>4336709</v>
      </c>
      <c r="AF44" s="6">
        <f>'q-ValProd_tot'!AF44</f>
        <v>4187024</v>
      </c>
      <c r="AG44" s="6">
        <f>'q-ValProd_tot'!AG44</f>
        <v>3914797</v>
      </c>
      <c r="AH44" s="6">
        <f>'q-ValProd_tot'!AH44</f>
        <v>4452361</v>
      </c>
      <c r="AI44" s="6">
        <f>'q-ValProd_tot'!AI44</f>
        <v>3914005</v>
      </c>
      <c r="AJ44" s="6">
        <f>'q-ValProd_tot'!AJ44</f>
        <v>3864693</v>
      </c>
      <c r="AK44" s="6">
        <f>'q-ValProd_tot'!AK44</f>
        <v>4576167</v>
      </c>
      <c r="AL44" s="6">
        <f>'q-ValProd_tot'!AL44</f>
        <v>5026488</v>
      </c>
      <c r="AM44" s="6">
        <f>'q-ValProd_tot'!AM44</f>
        <v>4718452</v>
      </c>
      <c r="AN44" s="6">
        <f>'q-ValProd_tot'!AN44</f>
        <v>5483956</v>
      </c>
      <c r="AO44" s="6">
        <f>'q-ValProd_tot'!AO44</f>
        <v>5644425</v>
      </c>
      <c r="AP44" s="6">
        <f>'q-ValProd_tot'!AP44</f>
        <v>6169177</v>
      </c>
      <c r="AQ44" s="6">
        <f>'q-ValProd_tot'!AQ44</f>
        <v>6185962</v>
      </c>
      <c r="AR44" s="6">
        <f>'q-ValProd_tot'!AR44</f>
        <v>6432307</v>
      </c>
      <c r="AS44" s="6">
        <f>'q-ValProd_tot'!AS44</f>
        <v>6461959</v>
      </c>
      <c r="AT44" s="6">
        <f>'q-ValProd_tot'!AT44</f>
        <v>6700602</v>
      </c>
      <c r="AU44" s="6">
        <f>'q-ValProd_tot'!AU44</f>
        <v>7429901</v>
      </c>
      <c r="AV44" s="6">
        <f>'q-ValProd_tot'!AV44</f>
        <v>7427805</v>
      </c>
      <c r="AW44" s="6">
        <f>'q-ValProd_tot'!AW44</f>
        <v>8022041</v>
      </c>
      <c r="AX44" s="6">
        <f>'q-ValProd_tot'!AX44</f>
        <v>7720858</v>
      </c>
      <c r="AY44" s="6">
        <f>'q-ValProd_tot'!AY44</f>
        <v>8112502</v>
      </c>
      <c r="AZ44" s="6">
        <f>'q-ValProd_tot'!AZ44</f>
        <v>8016845</v>
      </c>
      <c r="BA44" s="6">
        <f>'q-ValProd_tot'!BA44</f>
        <v>8161581</v>
      </c>
      <c r="BB44" s="6">
        <f>'q-ValProd_tot'!BB44</f>
        <v>7990698</v>
      </c>
      <c r="BC44" s="6">
        <f>'q-ValProd_tot'!BC44</f>
        <v>8165498</v>
      </c>
    </row>
    <row r="45" spans="1:55" x14ac:dyDescent="0.2">
      <c r="A45">
        <f>VLOOKUP(C45,SelectCntr!$A$2:$C$52,3,0)</f>
        <v>3</v>
      </c>
      <c r="B45" s="6" t="str">
        <f>'q-ValProd_tot'!B45</f>
        <v>Swaziland</v>
      </c>
      <c r="C45" s="6">
        <f>'q-ValProd_tot'!C45</f>
        <v>209</v>
      </c>
      <c r="D45" s="6" t="str">
        <f>'q-ValProd_tot'!D45</f>
        <v>Swaziland</v>
      </c>
      <c r="E45" s="6">
        <f>'q-ValProd_tot'!E45</f>
        <v>152</v>
      </c>
      <c r="F45" s="6" t="str">
        <f>'q-ValProd_tot'!F45</f>
        <v>Gross Production Value (constant 2004-2006 1000 I$)</v>
      </c>
      <c r="G45" s="6">
        <f>'q-ValProd_tot'!G45</f>
        <v>97555</v>
      </c>
      <c r="H45" s="6">
        <f>'q-ValProd_tot'!H45</f>
        <v>99646</v>
      </c>
      <c r="I45" s="6">
        <f>'q-ValProd_tot'!I45</f>
        <v>107306</v>
      </c>
      <c r="J45" s="6">
        <f>'q-ValProd_tot'!J45</f>
        <v>103224</v>
      </c>
      <c r="K45" s="6">
        <f>'q-ValProd_tot'!K45</f>
        <v>101220</v>
      </c>
      <c r="L45" s="6">
        <f>'q-ValProd_tot'!L45</f>
        <v>118836</v>
      </c>
      <c r="M45" s="6">
        <f>'q-ValProd_tot'!M45</f>
        <v>130704</v>
      </c>
      <c r="N45" s="6">
        <f>'q-ValProd_tot'!N45</f>
        <v>125364</v>
      </c>
      <c r="O45" s="6">
        <f>'q-ValProd_tot'!O45</f>
        <v>129304</v>
      </c>
      <c r="P45" s="6">
        <f>'q-ValProd_tot'!P45</f>
        <v>147200</v>
      </c>
      <c r="Q45" s="6">
        <f>'q-ValProd_tot'!Q45</f>
        <v>149743</v>
      </c>
      <c r="R45" s="6">
        <f>'q-ValProd_tot'!R45</f>
        <v>163071</v>
      </c>
      <c r="S45" s="6">
        <f>'q-ValProd_tot'!S45</f>
        <v>159256</v>
      </c>
      <c r="T45" s="6">
        <f>'q-ValProd_tot'!T45</f>
        <v>173989</v>
      </c>
      <c r="U45" s="6">
        <f>'q-ValProd_tot'!U45</f>
        <v>178483</v>
      </c>
      <c r="V45" s="6">
        <f>'q-ValProd_tot'!V45</f>
        <v>182719</v>
      </c>
      <c r="W45" s="6">
        <f>'q-ValProd_tot'!W45</f>
        <v>172401</v>
      </c>
      <c r="X45" s="6">
        <f>'q-ValProd_tot'!X45</f>
        <v>198103</v>
      </c>
      <c r="Y45" s="6">
        <f>'q-ValProd_tot'!Y45</f>
        <v>192971</v>
      </c>
      <c r="Z45" s="6">
        <f>'q-ValProd_tot'!Z45</f>
        <v>220257</v>
      </c>
      <c r="AA45" s="6">
        <f>'q-ValProd_tot'!AA45</f>
        <v>234233</v>
      </c>
      <c r="AB45" s="6">
        <f>'q-ValProd_tot'!AB45</f>
        <v>228789</v>
      </c>
      <c r="AC45" s="6">
        <f>'q-ValProd_tot'!AC45</f>
        <v>228300</v>
      </c>
      <c r="AD45" s="6">
        <f>'q-ValProd_tot'!AD45</f>
        <v>245372</v>
      </c>
      <c r="AE45" s="6">
        <f>'q-ValProd_tot'!AE45</f>
        <v>250435</v>
      </c>
      <c r="AF45" s="6">
        <f>'q-ValProd_tot'!AF45</f>
        <v>270689</v>
      </c>
      <c r="AG45" s="6">
        <f>'q-ValProd_tot'!AG45</f>
        <v>264333</v>
      </c>
      <c r="AH45" s="6">
        <f>'q-ValProd_tot'!AH45</f>
        <v>264292</v>
      </c>
      <c r="AI45" s="6">
        <f>'q-ValProd_tot'!AI45</f>
        <v>265991</v>
      </c>
      <c r="AJ45" s="6">
        <f>'q-ValProd_tot'!AJ45</f>
        <v>272129</v>
      </c>
      <c r="AK45" s="6">
        <f>'q-ValProd_tot'!AK45</f>
        <v>279546</v>
      </c>
      <c r="AL45" s="6">
        <f>'q-ValProd_tot'!AL45</f>
        <v>265352</v>
      </c>
      <c r="AM45" s="6">
        <f>'q-ValProd_tot'!AM45</f>
        <v>252969</v>
      </c>
      <c r="AN45" s="6">
        <f>'q-ValProd_tot'!AN45</f>
        <v>252926</v>
      </c>
      <c r="AO45" s="6">
        <f>'q-ValProd_tot'!AO45</f>
        <v>234644</v>
      </c>
      <c r="AP45" s="6">
        <f>'q-ValProd_tot'!AP45</f>
        <v>249706</v>
      </c>
      <c r="AQ45" s="6">
        <f>'q-ValProd_tot'!AQ45</f>
        <v>249846</v>
      </c>
      <c r="AR45" s="6">
        <f>'q-ValProd_tot'!AR45</f>
        <v>245840</v>
      </c>
      <c r="AS45" s="6">
        <f>'q-ValProd_tot'!AS45</f>
        <v>265648</v>
      </c>
      <c r="AT45" s="6">
        <f>'q-ValProd_tot'!AT45</f>
        <v>249497</v>
      </c>
      <c r="AU45" s="6">
        <f>'q-ValProd_tot'!AU45</f>
        <v>243851</v>
      </c>
      <c r="AV45" s="6">
        <f>'q-ValProd_tot'!AV45</f>
        <v>267360</v>
      </c>
      <c r="AW45" s="6">
        <f>'q-ValProd_tot'!AW45</f>
        <v>264018</v>
      </c>
      <c r="AX45" s="6">
        <f>'q-ValProd_tot'!AX45</f>
        <v>271508</v>
      </c>
      <c r="AY45" s="6">
        <f>'q-ValProd_tot'!AY45</f>
        <v>288407</v>
      </c>
      <c r="AZ45" s="6">
        <f>'q-ValProd_tot'!AZ45</f>
        <v>287002</v>
      </c>
      <c r="BA45" s="6">
        <f>'q-ValProd_tot'!BA45</f>
        <v>279737</v>
      </c>
      <c r="BB45" s="6">
        <f>'q-ValProd_tot'!BB45</f>
        <v>286585</v>
      </c>
      <c r="BC45" s="6">
        <f>'q-ValProd_tot'!BC45</f>
        <v>283991</v>
      </c>
    </row>
    <row r="46" spans="1:55" x14ac:dyDescent="0.2">
      <c r="A46">
        <f>VLOOKUP(C46,SelectCntr!$A$2:$C$52,3,0)</f>
        <v>2</v>
      </c>
      <c r="B46" s="6" t="str">
        <f>'q-ValProd_tot'!B46</f>
        <v>United Republic of Tanzania</v>
      </c>
      <c r="C46" s="6">
        <f>'q-ValProd_tot'!C46</f>
        <v>215</v>
      </c>
      <c r="D46" s="6" t="str">
        <f>'q-ValProd_tot'!D46</f>
        <v>United Republic of Tanzania</v>
      </c>
      <c r="E46" s="6">
        <f>'q-ValProd_tot'!E46</f>
        <v>152</v>
      </c>
      <c r="F46" s="6" t="str">
        <f>'q-ValProd_tot'!F46</f>
        <v>Gross Production Value (constant 2004-2006 1000 I$)</v>
      </c>
      <c r="G46" s="6">
        <f>'q-ValProd_tot'!G46</f>
        <v>1680165</v>
      </c>
      <c r="H46" s="6">
        <f>'q-ValProd_tot'!H46</f>
        <v>1746699</v>
      </c>
      <c r="I46" s="6">
        <f>'q-ValProd_tot'!I46</f>
        <v>1903536</v>
      </c>
      <c r="J46" s="6">
        <f>'q-ValProd_tot'!J46</f>
        <v>1922883</v>
      </c>
      <c r="K46" s="6">
        <f>'q-ValProd_tot'!K46</f>
        <v>1979499</v>
      </c>
      <c r="L46" s="6">
        <f>'q-ValProd_tot'!L46</f>
        <v>2203971</v>
      </c>
      <c r="M46" s="6">
        <f>'q-ValProd_tot'!M46</f>
        <v>2170274</v>
      </c>
      <c r="N46" s="6">
        <f>'q-ValProd_tot'!N46</f>
        <v>2110677</v>
      </c>
      <c r="O46" s="6">
        <f>'q-ValProd_tot'!O46</f>
        <v>2199965</v>
      </c>
      <c r="P46" s="6">
        <f>'q-ValProd_tot'!P46</f>
        <v>2301632</v>
      </c>
      <c r="Q46" s="6">
        <f>'q-ValProd_tot'!Q46</f>
        <v>2295913</v>
      </c>
      <c r="R46" s="6">
        <f>'q-ValProd_tot'!R46</f>
        <v>2315474</v>
      </c>
      <c r="S46" s="6">
        <f>'q-ValProd_tot'!S46</f>
        <v>2412792</v>
      </c>
      <c r="T46" s="6">
        <f>'q-ValProd_tot'!T46</f>
        <v>2427029</v>
      </c>
      <c r="U46" s="6">
        <f>'q-ValProd_tot'!U46</f>
        <v>2668439</v>
      </c>
      <c r="V46" s="6">
        <f>'q-ValProd_tot'!V46</f>
        <v>2768308</v>
      </c>
      <c r="W46" s="6">
        <f>'q-ValProd_tot'!W46</f>
        <v>2933186</v>
      </c>
      <c r="X46" s="6">
        <f>'q-ValProd_tot'!X46</f>
        <v>2970146</v>
      </c>
      <c r="Y46" s="6">
        <f>'q-ValProd_tot'!Y46</f>
        <v>3110557</v>
      </c>
      <c r="Z46" s="6">
        <f>'q-ValProd_tot'!Z46</f>
        <v>2946488</v>
      </c>
      <c r="AA46" s="6">
        <f>'q-ValProd_tot'!AA46</f>
        <v>3068679</v>
      </c>
      <c r="AB46" s="6">
        <f>'q-ValProd_tot'!AB46</f>
        <v>3177558</v>
      </c>
      <c r="AC46" s="6">
        <f>'q-ValProd_tot'!AC46</f>
        <v>3326136</v>
      </c>
      <c r="AD46" s="6">
        <f>'q-ValProd_tot'!AD46</f>
        <v>3427614</v>
      </c>
      <c r="AE46" s="6">
        <f>'q-ValProd_tot'!AE46</f>
        <v>3555222</v>
      </c>
      <c r="AF46" s="6">
        <f>'q-ValProd_tot'!AF46</f>
        <v>3674688</v>
      </c>
      <c r="AG46" s="6">
        <f>'q-ValProd_tot'!AG46</f>
        <v>3665497</v>
      </c>
      <c r="AH46" s="6">
        <f>'q-ValProd_tot'!AH46</f>
        <v>3617954</v>
      </c>
      <c r="AI46" s="6">
        <f>'q-ValProd_tot'!AI46</f>
        <v>3818667</v>
      </c>
      <c r="AJ46" s="6">
        <f>'q-ValProd_tot'!AJ46</f>
        <v>3840484</v>
      </c>
      <c r="AK46" s="6">
        <f>'q-ValProd_tot'!AK46</f>
        <v>3952250</v>
      </c>
      <c r="AL46" s="6">
        <f>'q-ValProd_tot'!AL46</f>
        <v>3779345</v>
      </c>
      <c r="AM46" s="6">
        <f>'q-ValProd_tot'!AM46</f>
        <v>3787084</v>
      </c>
      <c r="AN46" s="6">
        <f>'q-ValProd_tot'!AN46</f>
        <v>3635524</v>
      </c>
      <c r="AO46" s="6">
        <f>'q-ValProd_tot'!AO46</f>
        <v>4003100</v>
      </c>
      <c r="AP46" s="6">
        <f>'q-ValProd_tot'!AP46</f>
        <v>4071204</v>
      </c>
      <c r="AQ46" s="6">
        <f>'q-ValProd_tot'!AQ46</f>
        <v>3856681</v>
      </c>
      <c r="AR46" s="6">
        <f>'q-ValProd_tot'!AR46</f>
        <v>4184486</v>
      </c>
      <c r="AS46" s="6">
        <f>'q-ValProd_tot'!AS46</f>
        <v>4375855</v>
      </c>
      <c r="AT46" s="6">
        <f>'q-ValProd_tot'!AT46</f>
        <v>4272758</v>
      </c>
      <c r="AU46" s="6">
        <f>'q-ValProd_tot'!AU46</f>
        <v>4742454</v>
      </c>
      <c r="AV46" s="6">
        <f>'q-ValProd_tot'!AV46</f>
        <v>5672755</v>
      </c>
      <c r="AW46" s="6">
        <f>'q-ValProd_tot'!AW46</f>
        <v>5084875</v>
      </c>
      <c r="AX46" s="6">
        <f>'q-ValProd_tot'!AX46</f>
        <v>6100299</v>
      </c>
      <c r="AY46" s="6">
        <f>'q-ValProd_tot'!AY46</f>
        <v>6083645</v>
      </c>
      <c r="AZ46" s="6">
        <f>'q-ValProd_tot'!AZ46</f>
        <v>6629332</v>
      </c>
      <c r="BA46" s="6">
        <f>'q-ValProd_tot'!BA46</f>
        <v>6504007</v>
      </c>
      <c r="BB46" s="6">
        <f>'q-ValProd_tot'!BB46</f>
        <v>6451743</v>
      </c>
      <c r="BC46" s="6">
        <f>'q-ValProd_tot'!BC46</f>
        <v>6795353</v>
      </c>
    </row>
    <row r="47" spans="1:55" x14ac:dyDescent="0.2">
      <c r="A47">
        <f>VLOOKUP(C47,SelectCntr!$A$2:$C$52,3,0)</f>
        <v>1</v>
      </c>
      <c r="B47" s="6" t="str">
        <f>'q-ValProd_tot'!B47</f>
        <v>Togo</v>
      </c>
      <c r="C47" s="6">
        <f>'q-ValProd_tot'!C47</f>
        <v>217</v>
      </c>
      <c r="D47" s="6" t="str">
        <f>'q-ValProd_tot'!D47</f>
        <v>Togo</v>
      </c>
      <c r="E47" s="6">
        <f>'q-ValProd_tot'!E47</f>
        <v>152</v>
      </c>
      <c r="F47" s="6" t="str">
        <f>'q-ValProd_tot'!F47</f>
        <v>Gross Production Value (constant 2004-2006 1000 I$)</v>
      </c>
      <c r="G47" s="6">
        <f>'q-ValProd_tot'!G47</f>
        <v>251744</v>
      </c>
      <c r="H47" s="6">
        <f>'q-ValProd_tot'!H47</f>
        <v>257053</v>
      </c>
      <c r="I47" s="6">
        <f>'q-ValProd_tot'!I47</f>
        <v>270108</v>
      </c>
      <c r="J47" s="6">
        <f>'q-ValProd_tot'!J47</f>
        <v>277947</v>
      </c>
      <c r="K47" s="6">
        <f>'q-ValProd_tot'!K47</f>
        <v>284614</v>
      </c>
      <c r="L47" s="6">
        <f>'q-ValProd_tot'!L47</f>
        <v>287742</v>
      </c>
      <c r="M47" s="6">
        <f>'q-ValProd_tot'!M47</f>
        <v>291215</v>
      </c>
      <c r="N47" s="6">
        <f>'q-ValProd_tot'!N47</f>
        <v>300311</v>
      </c>
      <c r="O47" s="6">
        <f>'q-ValProd_tot'!O47</f>
        <v>305078</v>
      </c>
      <c r="P47" s="6">
        <f>'q-ValProd_tot'!P47</f>
        <v>320024</v>
      </c>
      <c r="Q47" s="6">
        <f>'q-ValProd_tot'!Q47</f>
        <v>323065</v>
      </c>
      <c r="R47" s="6">
        <f>'q-ValProd_tot'!R47</f>
        <v>310257</v>
      </c>
      <c r="S47" s="6">
        <f>'q-ValProd_tot'!S47</f>
        <v>314624</v>
      </c>
      <c r="T47" s="6">
        <f>'q-ValProd_tot'!T47</f>
        <v>313464</v>
      </c>
      <c r="U47" s="6">
        <f>'q-ValProd_tot'!U47</f>
        <v>328071</v>
      </c>
      <c r="V47" s="6">
        <f>'q-ValProd_tot'!V47</f>
        <v>315394</v>
      </c>
      <c r="W47" s="6">
        <f>'q-ValProd_tot'!W47</f>
        <v>304165</v>
      </c>
      <c r="X47" s="6">
        <f>'q-ValProd_tot'!X47</f>
        <v>328755</v>
      </c>
      <c r="Y47" s="6">
        <f>'q-ValProd_tot'!Y47</f>
        <v>353863</v>
      </c>
      <c r="Z47" s="6">
        <f>'q-ValProd_tot'!Z47</f>
        <v>358881</v>
      </c>
      <c r="AA47" s="6">
        <f>'q-ValProd_tot'!AA47</f>
        <v>365085</v>
      </c>
      <c r="AB47" s="6">
        <f>'q-ValProd_tot'!AB47</f>
        <v>356564</v>
      </c>
      <c r="AC47" s="6">
        <f>'q-ValProd_tot'!AC47</f>
        <v>331332</v>
      </c>
      <c r="AD47" s="6">
        <f>'q-ValProd_tot'!AD47</f>
        <v>352003</v>
      </c>
      <c r="AE47" s="6">
        <f>'q-ValProd_tot'!AE47</f>
        <v>395168</v>
      </c>
      <c r="AF47" s="6">
        <f>'q-ValProd_tot'!AF47</f>
        <v>410016</v>
      </c>
      <c r="AG47" s="6">
        <f>'q-ValProd_tot'!AG47</f>
        <v>416172</v>
      </c>
      <c r="AH47" s="6">
        <f>'q-ValProd_tot'!AH47</f>
        <v>438860</v>
      </c>
      <c r="AI47" s="6">
        <f>'q-ValProd_tot'!AI47</f>
        <v>465313</v>
      </c>
      <c r="AJ47" s="6">
        <f>'q-ValProd_tot'!AJ47</f>
        <v>481072</v>
      </c>
      <c r="AK47" s="6">
        <f>'q-ValProd_tot'!AK47</f>
        <v>482045</v>
      </c>
      <c r="AL47" s="6">
        <f>'q-ValProd_tot'!AL47</f>
        <v>475408</v>
      </c>
      <c r="AM47" s="6">
        <f>'q-ValProd_tot'!AM47</f>
        <v>552424</v>
      </c>
      <c r="AN47" s="6">
        <f>'q-ValProd_tot'!AN47</f>
        <v>569991</v>
      </c>
      <c r="AO47" s="6">
        <f>'q-ValProd_tot'!AO47</f>
        <v>564817</v>
      </c>
      <c r="AP47" s="6">
        <f>'q-ValProd_tot'!AP47</f>
        <v>648329</v>
      </c>
      <c r="AQ47" s="6">
        <f>'q-ValProd_tot'!AQ47</f>
        <v>680796</v>
      </c>
      <c r="AR47" s="6">
        <f>'q-ValProd_tot'!AR47</f>
        <v>679422</v>
      </c>
      <c r="AS47" s="6">
        <f>'q-ValProd_tot'!AS47</f>
        <v>675716</v>
      </c>
      <c r="AT47" s="6">
        <f>'q-ValProd_tot'!AT47</f>
        <v>639940</v>
      </c>
      <c r="AU47" s="6">
        <f>'q-ValProd_tot'!AU47</f>
        <v>693351</v>
      </c>
      <c r="AV47" s="6">
        <f>'q-ValProd_tot'!AV47</f>
        <v>704170</v>
      </c>
      <c r="AW47" s="6">
        <f>'q-ValProd_tot'!AW47</f>
        <v>717020</v>
      </c>
      <c r="AX47" s="6">
        <f>'q-ValProd_tot'!AX47</f>
        <v>735928</v>
      </c>
      <c r="AY47" s="6">
        <f>'q-ValProd_tot'!AY47</f>
        <v>688663</v>
      </c>
      <c r="AZ47" s="6">
        <f>'q-ValProd_tot'!AZ47</f>
        <v>711358</v>
      </c>
      <c r="BA47" s="6">
        <f>'q-ValProd_tot'!BA47</f>
        <v>735353</v>
      </c>
      <c r="BB47" s="6">
        <f>'q-ValProd_tot'!BB47</f>
        <v>792201</v>
      </c>
      <c r="BC47" s="6">
        <f>'q-ValProd_tot'!BC47</f>
        <v>758588</v>
      </c>
    </row>
    <row r="48" spans="1:55" x14ac:dyDescent="0.2">
      <c r="A48">
        <f>VLOOKUP(C48,SelectCntr!$A$2:$C$52,3,0)</f>
        <v>2</v>
      </c>
      <c r="B48" s="6" t="str">
        <f>'q-ValProd_tot'!B48</f>
        <v>Uganda</v>
      </c>
      <c r="C48" s="6">
        <f>'q-ValProd_tot'!C48</f>
        <v>226</v>
      </c>
      <c r="D48" s="6" t="str">
        <f>'q-ValProd_tot'!D48</f>
        <v>Uganda</v>
      </c>
      <c r="E48" s="6">
        <f>'q-ValProd_tot'!E48</f>
        <v>152</v>
      </c>
      <c r="F48" s="6" t="str">
        <f>'q-ValProd_tot'!F48</f>
        <v>Gross Production Value (constant 2004-2006 1000 I$)</v>
      </c>
      <c r="G48" s="6">
        <f>'q-ValProd_tot'!G48</f>
        <v>1949811</v>
      </c>
      <c r="H48" s="6">
        <f>'q-ValProd_tot'!H48</f>
        <v>1937841</v>
      </c>
      <c r="I48" s="6">
        <f>'q-ValProd_tot'!I48</f>
        <v>2157363</v>
      </c>
      <c r="J48" s="6">
        <f>'q-ValProd_tot'!J48</f>
        <v>2221529</v>
      </c>
      <c r="K48" s="6">
        <f>'q-ValProd_tot'!K48</f>
        <v>1991206</v>
      </c>
      <c r="L48" s="6">
        <f>'q-ValProd_tot'!L48</f>
        <v>2065141</v>
      </c>
      <c r="M48" s="6">
        <f>'q-ValProd_tot'!M48</f>
        <v>2377759</v>
      </c>
      <c r="N48" s="6">
        <f>'q-ValProd_tot'!N48</f>
        <v>2508155</v>
      </c>
      <c r="O48" s="6">
        <f>'q-ValProd_tot'!O48</f>
        <v>2846844</v>
      </c>
      <c r="P48" s="6">
        <f>'q-ValProd_tot'!P48</f>
        <v>3514605</v>
      </c>
      <c r="Q48" s="6">
        <f>'q-ValProd_tot'!Q48</f>
        <v>3413463</v>
      </c>
      <c r="R48" s="6">
        <f>'q-ValProd_tot'!R48</f>
        <v>3494666</v>
      </c>
      <c r="S48" s="6">
        <f>'q-ValProd_tot'!S48</f>
        <v>3516925</v>
      </c>
      <c r="T48" s="6">
        <f>'q-ValProd_tot'!T48</f>
        <v>3670000</v>
      </c>
      <c r="U48" s="6">
        <f>'q-ValProd_tot'!U48</f>
        <v>3892937</v>
      </c>
      <c r="V48" s="6">
        <f>'q-ValProd_tot'!V48</f>
        <v>3615617</v>
      </c>
      <c r="W48" s="6">
        <f>'q-ValProd_tot'!W48</f>
        <v>3638080</v>
      </c>
      <c r="X48" s="6">
        <f>'q-ValProd_tot'!X48</f>
        <v>3647394</v>
      </c>
      <c r="Y48" s="6">
        <f>'q-ValProd_tot'!Y48</f>
        <v>2696133</v>
      </c>
      <c r="Z48" s="6">
        <f>'q-ValProd_tot'!Z48</f>
        <v>2640936</v>
      </c>
      <c r="AA48" s="6">
        <f>'q-ValProd_tot'!AA48</f>
        <v>2847343</v>
      </c>
      <c r="AB48" s="6">
        <f>'q-ValProd_tot'!AB48</f>
        <v>3107421</v>
      </c>
      <c r="AC48" s="6">
        <f>'q-ValProd_tot'!AC48</f>
        <v>3253261</v>
      </c>
      <c r="AD48" s="6">
        <f>'q-ValProd_tot'!AD48</f>
        <v>3075780</v>
      </c>
      <c r="AE48" s="6">
        <f>'q-ValProd_tot'!AE48</f>
        <v>3148000</v>
      </c>
      <c r="AF48" s="6">
        <f>'q-ValProd_tot'!AF48</f>
        <v>3125107</v>
      </c>
      <c r="AG48" s="6">
        <f>'q-ValProd_tot'!AG48</f>
        <v>3292283</v>
      </c>
      <c r="AH48" s="6">
        <f>'q-ValProd_tot'!AH48</f>
        <v>3456677</v>
      </c>
      <c r="AI48" s="6">
        <f>'q-ValProd_tot'!AI48</f>
        <v>3702899</v>
      </c>
      <c r="AJ48" s="6">
        <f>'q-ValProd_tot'!AJ48</f>
        <v>3854053</v>
      </c>
      <c r="AK48" s="6">
        <f>'q-ValProd_tot'!AK48</f>
        <v>3957955</v>
      </c>
      <c r="AL48" s="6">
        <f>'q-ValProd_tot'!AL48</f>
        <v>3895402</v>
      </c>
      <c r="AM48" s="6">
        <f>'q-ValProd_tot'!AM48</f>
        <v>4147148</v>
      </c>
      <c r="AN48" s="6">
        <f>'q-ValProd_tot'!AN48</f>
        <v>4137595</v>
      </c>
      <c r="AO48" s="6">
        <f>'q-ValProd_tot'!AO48</f>
        <v>4312873</v>
      </c>
      <c r="AP48" s="6">
        <f>'q-ValProd_tot'!AP48</f>
        <v>4252917</v>
      </c>
      <c r="AQ48" s="6">
        <f>'q-ValProd_tot'!AQ48</f>
        <v>4268995</v>
      </c>
      <c r="AR48" s="6">
        <f>'q-ValProd_tot'!AR48</f>
        <v>4601197</v>
      </c>
      <c r="AS48" s="6">
        <f>'q-ValProd_tot'!AS48</f>
        <v>4871729</v>
      </c>
      <c r="AT48" s="6">
        <f>'q-ValProd_tot'!AT48</f>
        <v>4936855</v>
      </c>
      <c r="AU48" s="6">
        <f>'q-ValProd_tot'!AU48</f>
        <v>5207690</v>
      </c>
      <c r="AV48" s="6">
        <f>'q-ValProd_tot'!AV48</f>
        <v>5487451</v>
      </c>
      <c r="AW48" s="6">
        <f>'q-ValProd_tot'!AW48</f>
        <v>5544777</v>
      </c>
      <c r="AX48" s="6">
        <f>'q-ValProd_tot'!AX48</f>
        <v>5543659</v>
      </c>
      <c r="AY48" s="6">
        <f>'q-ValProd_tot'!AY48</f>
        <v>5362441</v>
      </c>
      <c r="AZ48" s="6">
        <f>'q-ValProd_tot'!AZ48</f>
        <v>5301411</v>
      </c>
      <c r="BA48" s="6">
        <f>'q-ValProd_tot'!BA48</f>
        <v>5459694</v>
      </c>
      <c r="BB48" s="6">
        <f>'q-ValProd_tot'!BB48</f>
        <v>5603248</v>
      </c>
      <c r="BC48" s="6">
        <f>'q-ValProd_tot'!BC48</f>
        <v>5698203</v>
      </c>
    </row>
    <row r="49" spans="1:55" x14ac:dyDescent="0.2">
      <c r="A49">
        <f>VLOOKUP(C49,SelectCntr!$A$2:$C$52,3,0)</f>
        <v>1</v>
      </c>
      <c r="B49" s="6" t="str">
        <f>'q-ValProd_tot'!B49</f>
        <v>Burkina Faso</v>
      </c>
      <c r="C49" s="6">
        <f>'q-ValProd_tot'!C49</f>
        <v>233</v>
      </c>
      <c r="D49" s="6" t="str">
        <f>'q-ValProd_tot'!D49</f>
        <v>Burkina Faso</v>
      </c>
      <c r="E49" s="6">
        <f>'q-ValProd_tot'!E49</f>
        <v>152</v>
      </c>
      <c r="F49" s="6" t="str">
        <f>'q-ValProd_tot'!F49</f>
        <v>Gross Production Value (constant 2004-2006 1000 I$)</v>
      </c>
      <c r="G49" s="6">
        <f>'q-ValProd_tot'!G49</f>
        <v>395939</v>
      </c>
      <c r="H49" s="6">
        <f>'q-ValProd_tot'!H49</f>
        <v>435290</v>
      </c>
      <c r="I49" s="6">
        <f>'q-ValProd_tot'!I49</f>
        <v>439735</v>
      </c>
      <c r="J49" s="6">
        <f>'q-ValProd_tot'!J49</f>
        <v>482057</v>
      </c>
      <c r="K49" s="6">
        <f>'q-ValProd_tot'!K49</f>
        <v>493862</v>
      </c>
      <c r="L49" s="6">
        <f>'q-ValProd_tot'!L49</f>
        <v>500584</v>
      </c>
      <c r="M49" s="6">
        <f>'q-ValProd_tot'!M49</f>
        <v>514597</v>
      </c>
      <c r="N49" s="6">
        <f>'q-ValProd_tot'!N49</f>
        <v>548013</v>
      </c>
      <c r="O49" s="6">
        <f>'q-ValProd_tot'!O49</f>
        <v>542635</v>
      </c>
      <c r="P49" s="6">
        <f>'q-ValProd_tot'!P49</f>
        <v>545473</v>
      </c>
      <c r="Q49" s="6">
        <f>'q-ValProd_tot'!Q49</f>
        <v>522752</v>
      </c>
      <c r="R49" s="6">
        <f>'q-ValProd_tot'!R49</f>
        <v>501930</v>
      </c>
      <c r="S49" s="6">
        <f>'q-ValProd_tot'!S49</f>
        <v>451684</v>
      </c>
      <c r="T49" s="6">
        <f>'q-ValProd_tot'!T49</f>
        <v>510928</v>
      </c>
      <c r="U49" s="6">
        <f>'q-ValProd_tot'!U49</f>
        <v>582515</v>
      </c>
      <c r="V49" s="6">
        <f>'q-ValProd_tot'!V49</f>
        <v>532478</v>
      </c>
      <c r="W49" s="6">
        <f>'q-ValProd_tot'!W49</f>
        <v>537942</v>
      </c>
      <c r="X49" s="6">
        <f>'q-ValProd_tot'!X49</f>
        <v>593678</v>
      </c>
      <c r="Y49" s="6">
        <f>'q-ValProd_tot'!Y49</f>
        <v>631088</v>
      </c>
      <c r="Z49" s="6">
        <f>'q-ValProd_tot'!Z49</f>
        <v>588118</v>
      </c>
      <c r="AA49" s="6">
        <f>'q-ValProd_tot'!AA49</f>
        <v>647660</v>
      </c>
      <c r="AB49" s="6">
        <f>'q-ValProd_tot'!AB49</f>
        <v>659179</v>
      </c>
      <c r="AC49" s="6">
        <f>'q-ValProd_tot'!AC49</f>
        <v>673636</v>
      </c>
      <c r="AD49" s="6">
        <f>'q-ValProd_tot'!AD49</f>
        <v>686930</v>
      </c>
      <c r="AE49" s="6">
        <f>'q-ValProd_tot'!AE49</f>
        <v>856775</v>
      </c>
      <c r="AF49" s="6">
        <f>'q-ValProd_tot'!AF49</f>
        <v>980553</v>
      </c>
      <c r="AG49" s="6">
        <f>'q-ValProd_tot'!AG49</f>
        <v>905842</v>
      </c>
      <c r="AH49" s="6">
        <f>'q-ValProd_tot'!AH49</f>
        <v>1028855</v>
      </c>
      <c r="AI49" s="6">
        <f>'q-ValProd_tot'!AI49</f>
        <v>1002839</v>
      </c>
      <c r="AJ49" s="6">
        <f>'q-ValProd_tot'!AJ49</f>
        <v>1032016</v>
      </c>
      <c r="AK49" s="6">
        <f>'q-ValProd_tot'!AK49</f>
        <v>1208708</v>
      </c>
      <c r="AL49" s="6">
        <f>'q-ValProd_tot'!AL49</f>
        <v>1253874</v>
      </c>
      <c r="AM49" s="6">
        <f>'q-ValProd_tot'!AM49</f>
        <v>1288549</v>
      </c>
      <c r="AN49" s="6">
        <f>'q-ValProd_tot'!AN49</f>
        <v>1282815</v>
      </c>
      <c r="AO49" s="6">
        <f>'q-ValProd_tot'!AO49</f>
        <v>1288253</v>
      </c>
      <c r="AP49" s="6">
        <f>'q-ValProd_tot'!AP49</f>
        <v>1434110</v>
      </c>
      <c r="AQ49" s="6">
        <f>'q-ValProd_tot'!AQ49</f>
        <v>1423283</v>
      </c>
      <c r="AR49" s="6">
        <f>'q-ValProd_tot'!AR49</f>
        <v>1628276</v>
      </c>
      <c r="AS49" s="6">
        <f>'q-ValProd_tot'!AS49</f>
        <v>1638242</v>
      </c>
      <c r="AT49" s="6">
        <f>'q-ValProd_tot'!AT49</f>
        <v>1462476</v>
      </c>
      <c r="AU49" s="6">
        <f>'q-ValProd_tot'!AU49</f>
        <v>1851357</v>
      </c>
      <c r="AV49" s="6">
        <f>'q-ValProd_tot'!AV49</f>
        <v>1915795</v>
      </c>
      <c r="AW49" s="6">
        <f>'q-ValProd_tot'!AW49</f>
        <v>2064152</v>
      </c>
      <c r="AX49" s="6">
        <f>'q-ValProd_tot'!AX49</f>
        <v>1984897</v>
      </c>
      <c r="AY49" s="6">
        <f>'q-ValProd_tot'!AY49</f>
        <v>2227783</v>
      </c>
      <c r="AZ49" s="6">
        <f>'q-ValProd_tot'!AZ49</f>
        <v>2303501</v>
      </c>
      <c r="BA49" s="6">
        <f>'q-ValProd_tot'!BA49</f>
        <v>1880534</v>
      </c>
      <c r="BB49" s="6">
        <f>'q-ValProd_tot'!BB49</f>
        <v>2415411</v>
      </c>
      <c r="BC49" s="6">
        <f>'q-ValProd_tot'!BC49</f>
        <v>2170816</v>
      </c>
    </row>
    <row r="50" spans="1:55" x14ac:dyDescent="0.2">
      <c r="A50">
        <f>VLOOKUP(C50,SelectCntr!$A$2:$C$52,3,0)</f>
        <v>2</v>
      </c>
      <c r="B50" s="6" t="str">
        <f>'q-ValProd_tot'!B50</f>
        <v>Ethiopia</v>
      </c>
      <c r="C50" s="6">
        <f>'q-ValProd_tot'!C50</f>
        <v>238</v>
      </c>
      <c r="D50" s="6" t="str">
        <f>'q-ValProd_tot'!D50</f>
        <v>Ethiopia</v>
      </c>
      <c r="E50" s="6">
        <f>'q-ValProd_tot'!E50</f>
        <v>152</v>
      </c>
      <c r="F50" s="6" t="str">
        <f>'q-ValProd_tot'!F50</f>
        <v>Gross Production Value (constant 2004-2006 1000 I$)</v>
      </c>
      <c r="G50" s="6">
        <f>'q-ValProd_tot'!G50</f>
        <v>0</v>
      </c>
      <c r="H50" s="6">
        <f>'q-ValProd_tot'!H50</f>
        <v>0</v>
      </c>
      <c r="I50" s="6">
        <f>'q-ValProd_tot'!I50</f>
        <v>0</v>
      </c>
      <c r="J50" s="6">
        <f>'q-ValProd_tot'!J50</f>
        <v>0</v>
      </c>
      <c r="K50" s="6">
        <f>'q-ValProd_tot'!K50</f>
        <v>0</v>
      </c>
      <c r="L50" s="6">
        <f>'q-ValProd_tot'!L50</f>
        <v>0</v>
      </c>
      <c r="M50" s="6">
        <f>'q-ValProd_tot'!M50</f>
        <v>0</v>
      </c>
      <c r="N50" s="6">
        <f>'q-ValProd_tot'!N50</f>
        <v>0</v>
      </c>
      <c r="O50" s="6">
        <f>'q-ValProd_tot'!O50</f>
        <v>0</v>
      </c>
      <c r="P50" s="6">
        <f>'q-ValProd_tot'!P50</f>
        <v>0</v>
      </c>
      <c r="Q50" s="6">
        <f>'q-ValProd_tot'!Q50</f>
        <v>0</v>
      </c>
      <c r="R50" s="6">
        <f>'q-ValProd_tot'!R50</f>
        <v>0</v>
      </c>
      <c r="S50" s="6">
        <f>'q-ValProd_tot'!S50</f>
        <v>0</v>
      </c>
      <c r="T50" s="6">
        <f>'q-ValProd_tot'!T50</f>
        <v>0</v>
      </c>
      <c r="U50" s="6">
        <f>'q-ValProd_tot'!U50</f>
        <v>0</v>
      </c>
      <c r="V50" s="6">
        <f>'q-ValProd_tot'!V50</f>
        <v>0</v>
      </c>
      <c r="W50" s="6">
        <f>'q-ValProd_tot'!W50</f>
        <v>0</v>
      </c>
      <c r="X50" s="6">
        <f>'q-ValProd_tot'!X50</f>
        <v>0</v>
      </c>
      <c r="Y50" s="6">
        <f>'q-ValProd_tot'!Y50</f>
        <v>0</v>
      </c>
      <c r="Z50" s="6">
        <f>'q-ValProd_tot'!Z50</f>
        <v>0</v>
      </c>
      <c r="AA50" s="6">
        <f>'q-ValProd_tot'!AA50</f>
        <v>0</v>
      </c>
      <c r="AB50" s="6">
        <f>'q-ValProd_tot'!AB50</f>
        <v>0</v>
      </c>
      <c r="AC50" s="6">
        <f>'q-ValProd_tot'!AC50</f>
        <v>0</v>
      </c>
      <c r="AD50" s="6">
        <f>'q-ValProd_tot'!AD50</f>
        <v>0</v>
      </c>
      <c r="AE50" s="6">
        <f>'q-ValProd_tot'!AE50</f>
        <v>0</v>
      </c>
      <c r="AF50" s="6">
        <f>'q-ValProd_tot'!AF50</f>
        <v>0</v>
      </c>
      <c r="AG50" s="6">
        <f>'q-ValProd_tot'!AG50</f>
        <v>0</v>
      </c>
      <c r="AH50" s="6">
        <f>'q-ValProd_tot'!AH50</f>
        <v>0</v>
      </c>
      <c r="AI50" s="6">
        <f>'q-ValProd_tot'!AI50</f>
        <v>0</v>
      </c>
      <c r="AJ50" s="6">
        <f>'q-ValProd_tot'!AJ50</f>
        <v>0</v>
      </c>
      <c r="AK50" s="6">
        <f>'q-ValProd_tot'!AK50</f>
        <v>0</v>
      </c>
      <c r="AL50" s="6">
        <f>'q-ValProd_tot'!AL50</f>
        <v>0</v>
      </c>
      <c r="AM50" s="6">
        <f>'q-ValProd_tot'!AM50</f>
        <v>3990130</v>
      </c>
      <c r="AN50" s="6">
        <f>'q-ValProd_tot'!AN50</f>
        <v>4043684</v>
      </c>
      <c r="AO50" s="6">
        <f>'q-ValProd_tot'!AO50</f>
        <v>4476218</v>
      </c>
      <c r="AP50" s="6">
        <f>'q-ValProd_tot'!AP50</f>
        <v>5168838</v>
      </c>
      <c r="AQ50" s="6">
        <f>'q-ValProd_tot'!AQ50</f>
        <v>5237281</v>
      </c>
      <c r="AR50" s="6">
        <f>'q-ValProd_tot'!AR50</f>
        <v>4976240</v>
      </c>
      <c r="AS50" s="6">
        <f>'q-ValProd_tot'!AS50</f>
        <v>5307356</v>
      </c>
      <c r="AT50" s="6">
        <f>'q-ValProd_tot'!AT50</f>
        <v>5479865</v>
      </c>
      <c r="AU50" s="6">
        <f>'q-ValProd_tot'!AU50</f>
        <v>6005831</v>
      </c>
      <c r="AV50" s="6">
        <f>'q-ValProd_tot'!AV50</f>
        <v>6149700</v>
      </c>
      <c r="AW50" s="6">
        <f>'q-ValProd_tot'!AW50</f>
        <v>6335623</v>
      </c>
      <c r="AX50" s="6">
        <f>'q-ValProd_tot'!AX50</f>
        <v>6763039</v>
      </c>
      <c r="AY50" s="6">
        <f>'q-ValProd_tot'!AY50</f>
        <v>7453333</v>
      </c>
      <c r="AZ50" s="6">
        <f>'q-ValProd_tot'!AZ50</f>
        <v>7614251</v>
      </c>
      <c r="BA50" s="6">
        <f>'q-ValProd_tot'!BA50</f>
        <v>7651615</v>
      </c>
      <c r="BB50" s="6">
        <f>'q-ValProd_tot'!BB50</f>
        <v>8058104</v>
      </c>
      <c r="BC50" s="6">
        <f>'q-ValProd_tot'!BC50</f>
        <v>8901719</v>
      </c>
    </row>
    <row r="51" spans="1:55" x14ac:dyDescent="0.2">
      <c r="A51">
        <f>VLOOKUP(C51,SelectCntr!$A$2:$C$52,3,0)</f>
        <v>2</v>
      </c>
      <c r="B51" s="6" t="str">
        <f>'q-ValProd_tot'!B51</f>
        <v>Democratic Republic of the Congo</v>
      </c>
      <c r="C51" s="6">
        <f>'q-ValProd_tot'!C51</f>
        <v>250</v>
      </c>
      <c r="D51" s="6" t="str">
        <f>'q-ValProd_tot'!D51</f>
        <v>Democratic Republic of the Congo</v>
      </c>
      <c r="E51" s="6">
        <f>'q-ValProd_tot'!E51</f>
        <v>152</v>
      </c>
      <c r="F51" s="6" t="str">
        <f>'q-ValProd_tot'!F51</f>
        <v>Gross Production Value (constant 2004-2006 1000 I$)</v>
      </c>
      <c r="G51" s="6">
        <f>'q-ValProd_tot'!G51</f>
        <v>2371636</v>
      </c>
      <c r="H51" s="6">
        <f>'q-ValProd_tot'!H51</f>
        <v>2395924</v>
      </c>
      <c r="I51" s="6">
        <f>'q-ValProd_tot'!I51</f>
        <v>2414532</v>
      </c>
      <c r="J51" s="6">
        <f>'q-ValProd_tot'!J51</f>
        <v>2423504</v>
      </c>
      <c r="K51" s="6">
        <f>'q-ValProd_tot'!K51</f>
        <v>2411318</v>
      </c>
      <c r="L51" s="6">
        <f>'q-ValProd_tot'!L51</f>
        <v>2439326</v>
      </c>
      <c r="M51" s="6">
        <f>'q-ValProd_tot'!M51</f>
        <v>2526293</v>
      </c>
      <c r="N51" s="6">
        <f>'q-ValProd_tot'!N51</f>
        <v>2660532</v>
      </c>
      <c r="O51" s="6">
        <f>'q-ValProd_tot'!O51</f>
        <v>2717468</v>
      </c>
      <c r="P51" s="6">
        <f>'q-ValProd_tot'!P51</f>
        <v>2806384</v>
      </c>
      <c r="Q51" s="6">
        <f>'q-ValProd_tot'!Q51</f>
        <v>2806758</v>
      </c>
      <c r="R51" s="6">
        <f>'q-ValProd_tot'!R51</f>
        <v>2861086</v>
      </c>
      <c r="S51" s="6">
        <f>'q-ValProd_tot'!S51</f>
        <v>2944282</v>
      </c>
      <c r="T51" s="6">
        <f>'q-ValProd_tot'!T51</f>
        <v>3010415</v>
      </c>
      <c r="U51" s="6">
        <f>'q-ValProd_tot'!U51</f>
        <v>3081498</v>
      </c>
      <c r="V51" s="6">
        <f>'q-ValProd_tot'!V51</f>
        <v>3123967</v>
      </c>
      <c r="W51" s="6">
        <f>'q-ValProd_tot'!W51</f>
        <v>3144179</v>
      </c>
      <c r="X51" s="6">
        <f>'q-ValProd_tot'!X51</f>
        <v>3043873</v>
      </c>
      <c r="Y51" s="6">
        <f>'q-ValProd_tot'!Y51</f>
        <v>3186303</v>
      </c>
      <c r="Z51" s="6">
        <f>'q-ValProd_tot'!Z51</f>
        <v>3316436</v>
      </c>
      <c r="AA51" s="6">
        <f>'q-ValProd_tot'!AA51</f>
        <v>3365507</v>
      </c>
      <c r="AB51" s="6">
        <f>'q-ValProd_tot'!AB51</f>
        <v>3539757</v>
      </c>
      <c r="AC51" s="6">
        <f>'q-ValProd_tot'!AC51</f>
        <v>3631274</v>
      </c>
      <c r="AD51" s="6">
        <f>'q-ValProd_tot'!AD51</f>
        <v>3729593</v>
      </c>
      <c r="AE51" s="6">
        <f>'q-ValProd_tot'!AE51</f>
        <v>3853566</v>
      </c>
      <c r="AF51" s="6">
        <f>'q-ValProd_tot'!AF51</f>
        <v>3941726</v>
      </c>
      <c r="AG51" s="6">
        <f>'q-ValProd_tot'!AG51</f>
        <v>4038984</v>
      </c>
      <c r="AH51" s="6">
        <f>'q-ValProd_tot'!AH51</f>
        <v>4156016</v>
      </c>
      <c r="AI51" s="6">
        <f>'q-ValProd_tot'!AI51</f>
        <v>4280380</v>
      </c>
      <c r="AJ51" s="6">
        <f>'q-ValProd_tot'!AJ51</f>
        <v>4466547</v>
      </c>
      <c r="AK51" s="6">
        <f>'q-ValProd_tot'!AK51</f>
        <v>4604558</v>
      </c>
      <c r="AL51" s="6">
        <f>'q-ValProd_tot'!AL51</f>
        <v>4723309</v>
      </c>
      <c r="AM51" s="6">
        <f>'q-ValProd_tot'!AM51</f>
        <v>4743486</v>
      </c>
      <c r="AN51" s="6">
        <f>'q-ValProd_tot'!AN51</f>
        <v>4841142</v>
      </c>
      <c r="AO51" s="6">
        <f>'q-ValProd_tot'!AO51</f>
        <v>4019993</v>
      </c>
      <c r="AP51" s="6">
        <f>'q-ValProd_tot'!AP51</f>
        <v>3991659</v>
      </c>
      <c r="AQ51" s="6">
        <f>'q-ValProd_tot'!AQ51</f>
        <v>3894445</v>
      </c>
      <c r="AR51" s="6">
        <f>'q-ValProd_tot'!AR51</f>
        <v>3959974</v>
      </c>
      <c r="AS51" s="6">
        <f>'q-ValProd_tot'!AS51</f>
        <v>3855647</v>
      </c>
      <c r="AT51" s="6">
        <f>'q-ValProd_tot'!AT51</f>
        <v>3769769</v>
      </c>
      <c r="AU51" s="6">
        <f>'q-ValProd_tot'!AU51</f>
        <v>3682761</v>
      </c>
      <c r="AV51" s="6">
        <f>'q-ValProd_tot'!AV51</f>
        <v>3602292</v>
      </c>
      <c r="AW51" s="6">
        <f>'q-ValProd_tot'!AW51</f>
        <v>3624303</v>
      </c>
      <c r="AX51" s="6">
        <f>'q-ValProd_tot'!AX51</f>
        <v>3642325</v>
      </c>
      <c r="AY51" s="6">
        <f>'q-ValProd_tot'!AY51</f>
        <v>3649978</v>
      </c>
      <c r="AZ51" s="6">
        <f>'q-ValProd_tot'!AZ51</f>
        <v>3647536</v>
      </c>
      <c r="BA51" s="6">
        <f>'q-ValProd_tot'!BA51</f>
        <v>3670436</v>
      </c>
      <c r="BB51" s="6">
        <f>'q-ValProd_tot'!BB51</f>
        <v>3677366</v>
      </c>
      <c r="BC51" s="6">
        <f>'q-ValProd_tot'!BC51</f>
        <v>3625095</v>
      </c>
    </row>
    <row r="52" spans="1:55" x14ac:dyDescent="0.2">
      <c r="A52">
        <f>VLOOKUP(C52,SelectCntr!$A$2:$C$52,3,0)</f>
        <v>3</v>
      </c>
      <c r="B52" s="6" t="str">
        <f>'q-ValProd_tot'!B52</f>
        <v>Zambia</v>
      </c>
      <c r="C52" s="6">
        <f>'q-ValProd_tot'!C52</f>
        <v>251</v>
      </c>
      <c r="D52" s="6" t="str">
        <f>'q-ValProd_tot'!D52</f>
        <v>Zambia</v>
      </c>
      <c r="E52" s="6">
        <f>'q-ValProd_tot'!E52</f>
        <v>152</v>
      </c>
      <c r="F52" s="6" t="str">
        <f>'q-ValProd_tot'!F52</f>
        <v>Gross Production Value (constant 2004-2006 1000 I$)</v>
      </c>
      <c r="G52" s="6">
        <f>'q-ValProd_tot'!G52</f>
        <v>320250</v>
      </c>
      <c r="H52" s="6">
        <f>'q-ValProd_tot'!H52</f>
        <v>318332</v>
      </c>
      <c r="I52" s="6">
        <f>'q-ValProd_tot'!I52</f>
        <v>314752</v>
      </c>
      <c r="J52" s="6">
        <f>'q-ValProd_tot'!J52</f>
        <v>337575</v>
      </c>
      <c r="K52" s="6">
        <f>'q-ValProd_tot'!K52</f>
        <v>348540</v>
      </c>
      <c r="L52" s="6">
        <f>'q-ValProd_tot'!L52</f>
        <v>380145</v>
      </c>
      <c r="M52" s="6">
        <f>'q-ValProd_tot'!M52</f>
        <v>383633</v>
      </c>
      <c r="N52" s="6">
        <f>'q-ValProd_tot'!N52</f>
        <v>394836</v>
      </c>
      <c r="O52" s="6">
        <f>'q-ValProd_tot'!O52</f>
        <v>401746</v>
      </c>
      <c r="P52" s="6">
        <f>'q-ValProd_tot'!P52</f>
        <v>392478</v>
      </c>
      <c r="Q52" s="6">
        <f>'q-ValProd_tot'!Q52</f>
        <v>452901</v>
      </c>
      <c r="R52" s="6">
        <f>'q-ValProd_tot'!R52</f>
        <v>518323</v>
      </c>
      <c r="S52" s="6">
        <f>'q-ValProd_tot'!S52</f>
        <v>469867</v>
      </c>
      <c r="T52" s="6">
        <f>'q-ValProd_tot'!T52</f>
        <v>496398</v>
      </c>
      <c r="U52" s="6">
        <f>'q-ValProd_tot'!U52</f>
        <v>585398</v>
      </c>
      <c r="V52" s="6">
        <f>'q-ValProd_tot'!V52</f>
        <v>656020</v>
      </c>
      <c r="W52" s="6">
        <f>'q-ValProd_tot'!W52</f>
        <v>630924</v>
      </c>
      <c r="X52" s="6">
        <f>'q-ValProd_tot'!X52</f>
        <v>581731</v>
      </c>
      <c r="Y52" s="6">
        <f>'q-ValProd_tot'!Y52</f>
        <v>515327</v>
      </c>
      <c r="Z52" s="6">
        <f>'q-ValProd_tot'!Z52</f>
        <v>537452</v>
      </c>
      <c r="AA52" s="6">
        <f>'q-ValProd_tot'!AA52</f>
        <v>542552</v>
      </c>
      <c r="AB52" s="6">
        <f>'q-ValProd_tot'!AB52</f>
        <v>521784</v>
      </c>
      <c r="AC52" s="6">
        <f>'q-ValProd_tot'!AC52</f>
        <v>550235</v>
      </c>
      <c r="AD52" s="6">
        <f>'q-ValProd_tot'!AD52</f>
        <v>557551</v>
      </c>
      <c r="AE52" s="6">
        <f>'q-ValProd_tot'!AE52</f>
        <v>608162</v>
      </c>
      <c r="AF52" s="6">
        <f>'q-ValProd_tot'!AF52</f>
        <v>641926</v>
      </c>
      <c r="AG52" s="6">
        <f>'q-ValProd_tot'!AG52</f>
        <v>633169</v>
      </c>
      <c r="AH52" s="6">
        <f>'q-ValProd_tot'!AH52</f>
        <v>797575</v>
      </c>
      <c r="AI52" s="6">
        <f>'q-ValProd_tot'!AI52</f>
        <v>802986</v>
      </c>
      <c r="AJ52" s="6">
        <f>'q-ValProd_tot'!AJ52</f>
        <v>748589</v>
      </c>
      <c r="AK52" s="6">
        <f>'q-ValProd_tot'!AK52</f>
        <v>786829</v>
      </c>
      <c r="AL52" s="6">
        <f>'q-ValProd_tot'!AL52</f>
        <v>654386</v>
      </c>
      <c r="AM52" s="6">
        <f>'q-ValProd_tot'!AM52</f>
        <v>877937</v>
      </c>
      <c r="AN52" s="6">
        <f>'q-ValProd_tot'!AN52</f>
        <v>781805</v>
      </c>
      <c r="AO52" s="6">
        <f>'q-ValProd_tot'!AO52</f>
        <v>694839</v>
      </c>
      <c r="AP52" s="6">
        <f>'q-ValProd_tot'!AP52</f>
        <v>834548</v>
      </c>
      <c r="AQ52" s="6">
        <f>'q-ValProd_tot'!AQ52</f>
        <v>802825</v>
      </c>
      <c r="AR52" s="6">
        <f>'q-ValProd_tot'!AR52</f>
        <v>775894</v>
      </c>
      <c r="AS52" s="6">
        <f>'q-ValProd_tot'!AS52</f>
        <v>924097</v>
      </c>
      <c r="AT52" s="6">
        <f>'q-ValProd_tot'!AT52</f>
        <v>881395</v>
      </c>
      <c r="AU52" s="6">
        <f>'q-ValProd_tot'!AU52</f>
        <v>881353</v>
      </c>
      <c r="AV52" s="6">
        <f>'q-ValProd_tot'!AV52</f>
        <v>898970</v>
      </c>
      <c r="AW52" s="6">
        <f>'q-ValProd_tot'!AW52</f>
        <v>1035469</v>
      </c>
      <c r="AX52" s="6">
        <f>'q-ValProd_tot'!AX52</f>
        <v>1069738</v>
      </c>
      <c r="AY52" s="6">
        <f>'q-ValProd_tot'!AY52</f>
        <v>1115306</v>
      </c>
      <c r="AZ52" s="6">
        <f>'q-ValProd_tot'!AZ52</f>
        <v>1148122</v>
      </c>
      <c r="BA52" s="6">
        <f>'q-ValProd_tot'!BA52</f>
        <v>1155656</v>
      </c>
      <c r="BB52" s="6">
        <f>'q-ValProd_tot'!BB52</f>
        <v>1170710</v>
      </c>
      <c r="BC52" s="6">
        <f>'q-ValProd_tot'!BC52</f>
        <v>1312014</v>
      </c>
    </row>
    <row r="53" spans="1:55" x14ac:dyDescent="0.2">
      <c r="A53">
        <v>2</v>
      </c>
      <c r="B53" t="s">
        <v>446</v>
      </c>
      <c r="C53" s="6"/>
      <c r="D53" t="s">
        <v>446</v>
      </c>
      <c r="E53" s="6">
        <v>152</v>
      </c>
      <c r="F53" s="6" t="s">
        <v>573</v>
      </c>
      <c r="G53">
        <f>SUMIF($A$2:$A$52,$A53,G$2:G$52)</f>
        <v>16075932</v>
      </c>
      <c r="H53">
        <f t="shared" ref="H53:BC55" si="0">SUMIF($A$2:$A$52,$A53,H$2:H$52)</f>
        <v>16654881</v>
      </c>
      <c r="I53">
        <f t="shared" si="0"/>
        <v>17059375</v>
      </c>
      <c r="J53">
        <f t="shared" si="0"/>
        <v>17301071</v>
      </c>
      <c r="K53">
        <f t="shared" si="0"/>
        <v>17332284</v>
      </c>
      <c r="L53">
        <f t="shared" si="0"/>
        <v>17955575</v>
      </c>
      <c r="M53">
        <f t="shared" si="0"/>
        <v>19050813</v>
      </c>
      <c r="N53">
        <f t="shared" si="0"/>
        <v>19322342</v>
      </c>
      <c r="O53">
        <f t="shared" si="0"/>
        <v>20398008</v>
      </c>
      <c r="P53">
        <f t="shared" si="0"/>
        <v>21608955</v>
      </c>
      <c r="Q53">
        <f t="shared" si="0"/>
        <v>21544352</v>
      </c>
      <c r="R53">
        <f t="shared" si="0"/>
        <v>21885040</v>
      </c>
      <c r="S53">
        <f t="shared" si="0"/>
        <v>22167979</v>
      </c>
      <c r="T53">
        <f t="shared" si="0"/>
        <v>22874035</v>
      </c>
      <c r="U53">
        <f t="shared" si="0"/>
        <v>23553833</v>
      </c>
      <c r="V53">
        <f t="shared" si="0"/>
        <v>23847414</v>
      </c>
      <c r="W53">
        <f t="shared" si="0"/>
        <v>24619580</v>
      </c>
      <c r="X53">
        <f t="shared" si="0"/>
        <v>24861144</v>
      </c>
      <c r="Y53">
        <f t="shared" si="0"/>
        <v>24500834</v>
      </c>
      <c r="Z53">
        <f t="shared" si="0"/>
        <v>25002472</v>
      </c>
      <c r="AA53">
        <f t="shared" si="0"/>
        <v>25927424</v>
      </c>
      <c r="AB53">
        <f t="shared" si="0"/>
        <v>26479795</v>
      </c>
      <c r="AC53">
        <f t="shared" si="0"/>
        <v>27474387</v>
      </c>
      <c r="AD53">
        <f t="shared" si="0"/>
        <v>26430902</v>
      </c>
      <c r="AE53">
        <f t="shared" si="0"/>
        <v>28004062</v>
      </c>
      <c r="AF53">
        <f t="shared" si="0"/>
        <v>28828094</v>
      </c>
      <c r="AG53">
        <f t="shared" si="0"/>
        <v>28776839</v>
      </c>
      <c r="AH53">
        <f t="shared" si="0"/>
        <v>30086547</v>
      </c>
      <c r="AI53">
        <f t="shared" si="0"/>
        <v>30596906</v>
      </c>
      <c r="AJ53">
        <f t="shared" si="0"/>
        <v>30940476</v>
      </c>
      <c r="AK53">
        <f t="shared" si="0"/>
        <v>32239237</v>
      </c>
      <c r="AL53">
        <f t="shared" si="0"/>
        <v>32454993</v>
      </c>
      <c r="AM53">
        <f t="shared" si="0"/>
        <v>31658747</v>
      </c>
      <c r="AN53">
        <f t="shared" si="0"/>
        <v>32191503</v>
      </c>
      <c r="AO53">
        <f t="shared" si="0"/>
        <v>32853616</v>
      </c>
      <c r="AP53">
        <f t="shared" si="0"/>
        <v>34009996</v>
      </c>
      <c r="AQ53">
        <f t="shared" si="0"/>
        <v>34027604</v>
      </c>
      <c r="AR53">
        <f t="shared" si="0"/>
        <v>35067986</v>
      </c>
      <c r="AS53">
        <f t="shared" si="0"/>
        <v>36247415</v>
      </c>
      <c r="AT53">
        <f t="shared" si="0"/>
        <v>36211413</v>
      </c>
      <c r="AU53">
        <f t="shared" si="0"/>
        <v>38670462</v>
      </c>
      <c r="AV53">
        <f t="shared" si="0"/>
        <v>40430952</v>
      </c>
      <c r="AW53">
        <f t="shared" si="0"/>
        <v>40826160</v>
      </c>
      <c r="AX53">
        <f t="shared" si="0"/>
        <v>42243452</v>
      </c>
      <c r="AY53">
        <f t="shared" si="0"/>
        <v>43836324</v>
      </c>
      <c r="AZ53">
        <f t="shared" si="0"/>
        <v>45189129</v>
      </c>
      <c r="BA53">
        <f t="shared" si="0"/>
        <v>45653033</v>
      </c>
      <c r="BB53">
        <f t="shared" si="0"/>
        <v>45732841</v>
      </c>
      <c r="BC53">
        <f t="shared" si="0"/>
        <v>47264526</v>
      </c>
    </row>
    <row r="54" spans="1:55" x14ac:dyDescent="0.2">
      <c r="A54">
        <v>1</v>
      </c>
      <c r="B54" t="s">
        <v>447</v>
      </c>
      <c r="C54" s="6"/>
      <c r="D54" t="s">
        <v>447</v>
      </c>
      <c r="E54" s="6">
        <v>152</v>
      </c>
      <c r="F54" s="6" t="s">
        <v>573</v>
      </c>
      <c r="G54">
        <f>SUMIF($A$2:$A$52,$A54,G$2:G$52)</f>
        <v>16930563</v>
      </c>
      <c r="H54">
        <f t="shared" si="0"/>
        <v>17628489</v>
      </c>
      <c r="I54">
        <f t="shared" si="0"/>
        <v>18440434</v>
      </c>
      <c r="J54">
        <f t="shared" si="0"/>
        <v>19220389</v>
      </c>
      <c r="K54">
        <f t="shared" si="0"/>
        <v>19516464</v>
      </c>
      <c r="L54">
        <f t="shared" si="0"/>
        <v>19628872</v>
      </c>
      <c r="M54">
        <f t="shared" si="0"/>
        <v>20503832</v>
      </c>
      <c r="N54">
        <f t="shared" si="0"/>
        <v>20869873</v>
      </c>
      <c r="O54">
        <f t="shared" si="0"/>
        <v>22286681</v>
      </c>
      <c r="P54">
        <f t="shared" si="0"/>
        <v>23440790</v>
      </c>
      <c r="Q54">
        <f t="shared" si="0"/>
        <v>22720529</v>
      </c>
      <c r="R54">
        <f t="shared" si="0"/>
        <v>20998458</v>
      </c>
      <c r="S54">
        <f t="shared" si="0"/>
        <v>21388034</v>
      </c>
      <c r="T54">
        <f t="shared" si="0"/>
        <v>23276336</v>
      </c>
      <c r="U54">
        <f t="shared" si="0"/>
        <v>23585375</v>
      </c>
      <c r="V54">
        <f t="shared" si="0"/>
        <v>22818537</v>
      </c>
      <c r="W54">
        <f t="shared" si="0"/>
        <v>22340721</v>
      </c>
      <c r="X54">
        <f t="shared" si="0"/>
        <v>22776367</v>
      </c>
      <c r="Y54">
        <f t="shared" si="0"/>
        <v>23191766</v>
      </c>
      <c r="Z54">
        <f t="shared" si="0"/>
        <v>23874306</v>
      </c>
      <c r="AA54">
        <f t="shared" si="0"/>
        <v>24567549</v>
      </c>
      <c r="AB54">
        <f t="shared" si="0"/>
        <v>24844908</v>
      </c>
      <c r="AC54">
        <f t="shared" si="0"/>
        <v>24731749</v>
      </c>
      <c r="AD54">
        <f t="shared" si="0"/>
        <v>25706866</v>
      </c>
      <c r="AE54">
        <f t="shared" si="0"/>
        <v>27419951</v>
      </c>
      <c r="AF54">
        <f t="shared" si="0"/>
        <v>29023475</v>
      </c>
      <c r="AG54">
        <f t="shared" si="0"/>
        <v>29144894</v>
      </c>
      <c r="AH54">
        <f t="shared" si="0"/>
        <v>32181983</v>
      </c>
      <c r="AI54">
        <f t="shared" si="0"/>
        <v>34086912</v>
      </c>
      <c r="AJ54">
        <f t="shared" si="0"/>
        <v>35113118</v>
      </c>
      <c r="AK54">
        <f t="shared" si="0"/>
        <v>39095232</v>
      </c>
      <c r="AL54">
        <f t="shared" si="0"/>
        <v>40635895</v>
      </c>
      <c r="AM54">
        <f t="shared" si="0"/>
        <v>42324086</v>
      </c>
      <c r="AN54">
        <f t="shared" si="0"/>
        <v>43840771</v>
      </c>
      <c r="AO54">
        <f t="shared" si="0"/>
        <v>45618024</v>
      </c>
      <c r="AP54">
        <f t="shared" si="0"/>
        <v>48221840</v>
      </c>
      <c r="AQ54">
        <f t="shared" si="0"/>
        <v>49512992</v>
      </c>
      <c r="AR54">
        <f t="shared" si="0"/>
        <v>52514572</v>
      </c>
      <c r="AS54">
        <f t="shared" si="0"/>
        <v>54467152</v>
      </c>
      <c r="AT54">
        <f t="shared" si="0"/>
        <v>54662853</v>
      </c>
      <c r="AU54">
        <f t="shared" si="0"/>
        <v>55808655</v>
      </c>
      <c r="AV54">
        <f t="shared" si="0"/>
        <v>57692899</v>
      </c>
      <c r="AW54">
        <f t="shared" si="0"/>
        <v>60802076</v>
      </c>
      <c r="AX54">
        <f t="shared" si="0"/>
        <v>63173608</v>
      </c>
      <c r="AY54">
        <f t="shared" si="0"/>
        <v>66376240</v>
      </c>
      <c r="AZ54">
        <f t="shared" si="0"/>
        <v>68719066</v>
      </c>
      <c r="BA54">
        <f t="shared" si="0"/>
        <v>65757678</v>
      </c>
      <c r="BB54">
        <f t="shared" si="0"/>
        <v>71797166</v>
      </c>
      <c r="BC54">
        <f t="shared" si="0"/>
        <v>67245971</v>
      </c>
    </row>
    <row r="55" spans="1:55" x14ac:dyDescent="0.2">
      <c r="A55">
        <v>3</v>
      </c>
      <c r="B55" t="s">
        <v>448</v>
      </c>
      <c r="C55" s="6"/>
      <c r="D55" t="s">
        <v>448</v>
      </c>
      <c r="E55" s="6">
        <v>152</v>
      </c>
      <c r="F55" s="6" t="s">
        <v>573</v>
      </c>
      <c r="G55">
        <f>SUMIF($A$2:$A$52,$A55,G$2:G$52)</f>
        <v>9077002</v>
      </c>
      <c r="H55">
        <f t="shared" si="0"/>
        <v>9238756</v>
      </c>
      <c r="I55">
        <f t="shared" si="0"/>
        <v>9561224</v>
      </c>
      <c r="J55">
        <f t="shared" si="0"/>
        <v>9606977</v>
      </c>
      <c r="K55">
        <f t="shared" si="0"/>
        <v>9917068</v>
      </c>
      <c r="L55">
        <f t="shared" si="0"/>
        <v>10328837</v>
      </c>
      <c r="M55">
        <f t="shared" si="0"/>
        <v>11644092</v>
      </c>
      <c r="N55">
        <f t="shared" si="0"/>
        <v>10840184</v>
      </c>
      <c r="O55">
        <f t="shared" si="0"/>
        <v>11591361</v>
      </c>
      <c r="P55">
        <f t="shared" si="0"/>
        <v>11403533</v>
      </c>
      <c r="Q55">
        <f t="shared" si="0"/>
        <v>12623293</v>
      </c>
      <c r="R55">
        <f t="shared" si="0"/>
        <v>13438400</v>
      </c>
      <c r="S55">
        <f t="shared" si="0"/>
        <v>12346482</v>
      </c>
      <c r="T55">
        <f t="shared" si="0"/>
        <v>13832245</v>
      </c>
      <c r="U55">
        <f t="shared" si="0"/>
        <v>13204753</v>
      </c>
      <c r="V55">
        <f t="shared" si="0"/>
        <v>13290465</v>
      </c>
      <c r="W55">
        <f t="shared" si="0"/>
        <v>13632767</v>
      </c>
      <c r="X55">
        <f t="shared" si="0"/>
        <v>13959201</v>
      </c>
      <c r="Y55">
        <f t="shared" si="0"/>
        <v>13717701</v>
      </c>
      <c r="Z55">
        <f t="shared" si="0"/>
        <v>14058218</v>
      </c>
      <c r="AA55">
        <f t="shared" si="0"/>
        <v>15028925</v>
      </c>
      <c r="AB55">
        <f t="shared" si="0"/>
        <v>14197460</v>
      </c>
      <c r="AC55">
        <f t="shared" si="0"/>
        <v>12910313</v>
      </c>
      <c r="AD55">
        <f t="shared" si="0"/>
        <v>13761374</v>
      </c>
      <c r="AE55">
        <f t="shared" si="0"/>
        <v>14589924</v>
      </c>
      <c r="AF55">
        <f t="shared" si="0"/>
        <v>14573418</v>
      </c>
      <c r="AG55">
        <f t="shared" si="0"/>
        <v>14780556</v>
      </c>
      <c r="AH55">
        <f t="shared" si="0"/>
        <v>15439550</v>
      </c>
      <c r="AI55">
        <f t="shared" si="0"/>
        <v>15888150</v>
      </c>
      <c r="AJ55">
        <f t="shared" si="0"/>
        <v>15799295</v>
      </c>
      <c r="AK55">
        <f t="shared" si="0"/>
        <v>16023175</v>
      </c>
      <c r="AL55">
        <f t="shared" si="0"/>
        <v>13886066</v>
      </c>
      <c r="AM55">
        <f t="shared" si="0"/>
        <v>15875650</v>
      </c>
      <c r="AN55">
        <f t="shared" si="0"/>
        <v>16265956</v>
      </c>
      <c r="AO55">
        <f t="shared" si="0"/>
        <v>15231140</v>
      </c>
      <c r="AP55">
        <f t="shared" si="0"/>
        <v>17582549</v>
      </c>
      <c r="AQ55">
        <f t="shared" si="0"/>
        <v>17719808</v>
      </c>
      <c r="AR55">
        <f t="shared" si="0"/>
        <v>17654927</v>
      </c>
      <c r="AS55">
        <f t="shared" si="0"/>
        <v>18438233</v>
      </c>
      <c r="AT55">
        <f t="shared" si="0"/>
        <v>19931758</v>
      </c>
      <c r="AU55">
        <f t="shared" si="0"/>
        <v>19606789</v>
      </c>
      <c r="AV55">
        <f t="shared" si="0"/>
        <v>19682435</v>
      </c>
      <c r="AW55">
        <f t="shared" si="0"/>
        <v>20137852</v>
      </c>
      <c r="AX55">
        <f t="shared" si="0"/>
        <v>20697479</v>
      </c>
      <c r="AY55">
        <f t="shared" si="0"/>
        <v>21224155</v>
      </c>
      <c r="AZ55">
        <f t="shared" si="0"/>
        <v>21606638</v>
      </c>
      <c r="BA55">
        <f t="shared" si="0"/>
        <v>22090056</v>
      </c>
      <c r="BB55">
        <f t="shared" si="0"/>
        <v>23547281</v>
      </c>
      <c r="BC55">
        <f t="shared" si="0"/>
        <v>23887386</v>
      </c>
    </row>
    <row r="56" spans="1:55" x14ac:dyDescent="0.2">
      <c r="B56" t="s">
        <v>449</v>
      </c>
      <c r="C56" s="6"/>
      <c r="D56" t="s">
        <v>449</v>
      </c>
      <c r="E56" s="6">
        <v>152</v>
      </c>
      <c r="F56" s="6" t="s">
        <v>573</v>
      </c>
      <c r="G56">
        <f>SUM(G53:G55)</f>
        <v>42083497</v>
      </c>
      <c r="H56">
        <f t="shared" ref="H56:BC56" si="1">SUM(H53:H55)</f>
        <v>43522126</v>
      </c>
      <c r="I56">
        <f t="shared" si="1"/>
        <v>45061033</v>
      </c>
      <c r="J56">
        <f t="shared" si="1"/>
        <v>46128437</v>
      </c>
      <c r="K56">
        <f t="shared" si="1"/>
        <v>46765816</v>
      </c>
      <c r="L56">
        <f t="shared" si="1"/>
        <v>47913284</v>
      </c>
      <c r="M56">
        <f t="shared" si="1"/>
        <v>51198737</v>
      </c>
      <c r="N56">
        <f t="shared" si="1"/>
        <v>51032399</v>
      </c>
      <c r="O56">
        <f t="shared" si="1"/>
        <v>54276050</v>
      </c>
      <c r="P56">
        <f t="shared" si="1"/>
        <v>56453278</v>
      </c>
      <c r="Q56">
        <f t="shared" si="1"/>
        <v>56888174</v>
      </c>
      <c r="R56">
        <f t="shared" si="1"/>
        <v>56321898</v>
      </c>
      <c r="S56">
        <f t="shared" si="1"/>
        <v>55902495</v>
      </c>
      <c r="T56">
        <f t="shared" si="1"/>
        <v>59982616</v>
      </c>
      <c r="U56">
        <f t="shared" si="1"/>
        <v>60343961</v>
      </c>
      <c r="V56">
        <f t="shared" si="1"/>
        <v>59956416</v>
      </c>
      <c r="W56">
        <f t="shared" si="1"/>
        <v>60593068</v>
      </c>
      <c r="X56">
        <f t="shared" si="1"/>
        <v>61596712</v>
      </c>
      <c r="Y56">
        <f t="shared" si="1"/>
        <v>61410301</v>
      </c>
      <c r="Z56">
        <f t="shared" si="1"/>
        <v>62934996</v>
      </c>
      <c r="AA56">
        <f t="shared" si="1"/>
        <v>65523898</v>
      </c>
      <c r="AB56">
        <f t="shared" si="1"/>
        <v>65522163</v>
      </c>
      <c r="AC56">
        <f t="shared" si="1"/>
        <v>65116449</v>
      </c>
      <c r="AD56">
        <f t="shared" si="1"/>
        <v>65899142</v>
      </c>
      <c r="AE56">
        <f t="shared" si="1"/>
        <v>70013937</v>
      </c>
      <c r="AF56">
        <f t="shared" si="1"/>
        <v>72424987</v>
      </c>
      <c r="AG56">
        <f t="shared" si="1"/>
        <v>72702289</v>
      </c>
      <c r="AH56">
        <f t="shared" si="1"/>
        <v>77708080</v>
      </c>
      <c r="AI56">
        <f t="shared" si="1"/>
        <v>80571968</v>
      </c>
      <c r="AJ56">
        <f t="shared" si="1"/>
        <v>81852889</v>
      </c>
      <c r="AK56">
        <f t="shared" si="1"/>
        <v>87357644</v>
      </c>
      <c r="AL56">
        <f t="shared" si="1"/>
        <v>86976954</v>
      </c>
      <c r="AM56">
        <f t="shared" si="1"/>
        <v>89858483</v>
      </c>
      <c r="AN56">
        <f t="shared" si="1"/>
        <v>92298230</v>
      </c>
      <c r="AO56">
        <f t="shared" si="1"/>
        <v>93702780</v>
      </c>
      <c r="AP56">
        <f t="shared" si="1"/>
        <v>99814385</v>
      </c>
      <c r="AQ56">
        <f t="shared" si="1"/>
        <v>101260404</v>
      </c>
      <c r="AR56">
        <f t="shared" si="1"/>
        <v>105237485</v>
      </c>
      <c r="AS56">
        <f t="shared" si="1"/>
        <v>109152800</v>
      </c>
      <c r="AT56">
        <f t="shared" si="1"/>
        <v>110806024</v>
      </c>
      <c r="AU56">
        <f t="shared" si="1"/>
        <v>114085906</v>
      </c>
      <c r="AV56">
        <f t="shared" si="1"/>
        <v>117806286</v>
      </c>
      <c r="AW56">
        <f t="shared" si="1"/>
        <v>121766088</v>
      </c>
      <c r="AX56">
        <f t="shared" si="1"/>
        <v>126114539</v>
      </c>
      <c r="AY56">
        <f t="shared" si="1"/>
        <v>131436719</v>
      </c>
      <c r="AZ56">
        <f t="shared" si="1"/>
        <v>135514833</v>
      </c>
      <c r="BA56">
        <f t="shared" si="1"/>
        <v>133500767</v>
      </c>
      <c r="BB56">
        <f t="shared" si="1"/>
        <v>141077288</v>
      </c>
      <c r="BC56">
        <f t="shared" si="1"/>
        <v>138397883</v>
      </c>
    </row>
    <row r="57" spans="1:55" s="6" customFormat="1" x14ac:dyDescent="0.2">
      <c r="B57" s="6" t="s">
        <v>454</v>
      </c>
      <c r="D57" s="6" t="s">
        <v>454</v>
      </c>
      <c r="E57" s="6">
        <v>152</v>
      </c>
      <c r="F57" s="6" t="s">
        <v>573</v>
      </c>
      <c r="G57" s="6">
        <f>G55-G42</f>
        <v>4109610</v>
      </c>
      <c r="H57" s="6">
        <f t="shared" ref="H57:BC57" si="2">H55-H42</f>
        <v>4218030</v>
      </c>
      <c r="I57" s="6">
        <f t="shared" si="2"/>
        <v>4272318</v>
      </c>
      <c r="J57" s="6">
        <f t="shared" si="2"/>
        <v>4505544</v>
      </c>
      <c r="K57" s="6">
        <f t="shared" si="2"/>
        <v>4564801</v>
      </c>
      <c r="L57" s="6">
        <f t="shared" si="2"/>
        <v>4728164</v>
      </c>
      <c r="M57" s="6">
        <f t="shared" si="2"/>
        <v>5012093</v>
      </c>
      <c r="N57" s="6">
        <f t="shared" si="2"/>
        <v>4932764</v>
      </c>
      <c r="O57" s="6">
        <f t="shared" si="2"/>
        <v>5360424</v>
      </c>
      <c r="P57" s="6">
        <f t="shared" si="2"/>
        <v>5305701</v>
      </c>
      <c r="Q57" s="6">
        <f t="shared" si="2"/>
        <v>5841589</v>
      </c>
      <c r="R57" s="6">
        <f t="shared" si="2"/>
        <v>6185518</v>
      </c>
      <c r="S57" s="6">
        <f t="shared" si="2"/>
        <v>6071138</v>
      </c>
      <c r="T57" s="6">
        <f t="shared" si="2"/>
        <v>6323782</v>
      </c>
      <c r="U57" s="6">
        <f t="shared" si="2"/>
        <v>5884522</v>
      </c>
      <c r="V57" s="6">
        <f t="shared" si="2"/>
        <v>6012829</v>
      </c>
      <c r="W57" s="6">
        <f t="shared" si="2"/>
        <v>5947305</v>
      </c>
      <c r="X57" s="6">
        <f t="shared" si="2"/>
        <v>5890074</v>
      </c>
      <c r="Y57" s="6">
        <f t="shared" si="2"/>
        <v>5726247</v>
      </c>
      <c r="Z57" s="6">
        <f t="shared" si="2"/>
        <v>5763940</v>
      </c>
      <c r="AA57" s="6">
        <f t="shared" si="2"/>
        <v>6009675</v>
      </c>
      <c r="AB57" s="6">
        <f t="shared" si="2"/>
        <v>5859840</v>
      </c>
      <c r="AC57" s="6">
        <f t="shared" si="2"/>
        <v>5524500</v>
      </c>
      <c r="AD57" s="6">
        <f t="shared" si="2"/>
        <v>5780327</v>
      </c>
      <c r="AE57" s="6">
        <f t="shared" si="2"/>
        <v>6181064</v>
      </c>
      <c r="AF57" s="6">
        <f t="shared" si="2"/>
        <v>6275112</v>
      </c>
      <c r="AG57" s="6">
        <f t="shared" si="2"/>
        <v>6069676</v>
      </c>
      <c r="AH57" s="6">
        <f t="shared" si="2"/>
        <v>6607953</v>
      </c>
      <c r="AI57" s="6">
        <f t="shared" si="2"/>
        <v>6572372</v>
      </c>
      <c r="AJ57" s="6">
        <f t="shared" si="2"/>
        <v>6578440</v>
      </c>
      <c r="AK57" s="6">
        <f t="shared" si="2"/>
        <v>6648316</v>
      </c>
      <c r="AL57" s="6">
        <f t="shared" si="2"/>
        <v>5811581</v>
      </c>
      <c r="AM57" s="6">
        <f t="shared" si="2"/>
        <v>6796537</v>
      </c>
      <c r="AN57" s="6">
        <f t="shared" si="2"/>
        <v>6696313</v>
      </c>
      <c r="AO57" s="6">
        <f t="shared" si="2"/>
        <v>6876480</v>
      </c>
      <c r="AP57" s="6">
        <f t="shared" si="2"/>
        <v>7904434</v>
      </c>
      <c r="AQ57" s="6">
        <f t="shared" si="2"/>
        <v>7876113</v>
      </c>
      <c r="AR57" s="6">
        <f t="shared" si="2"/>
        <v>8298153</v>
      </c>
      <c r="AS57" s="6">
        <f t="shared" si="2"/>
        <v>8525526</v>
      </c>
      <c r="AT57" s="6">
        <f t="shared" si="2"/>
        <v>9080335</v>
      </c>
      <c r="AU57" s="6">
        <f t="shared" si="2"/>
        <v>9454791</v>
      </c>
      <c r="AV57" s="6">
        <f t="shared" si="2"/>
        <v>8829614</v>
      </c>
      <c r="AW57" s="6">
        <f t="shared" si="2"/>
        <v>9377991</v>
      </c>
      <c r="AX57" s="6">
        <f t="shared" si="2"/>
        <v>9664663</v>
      </c>
      <c r="AY57" s="6">
        <f t="shared" si="2"/>
        <v>9657453</v>
      </c>
      <c r="AZ57" s="6">
        <f t="shared" si="2"/>
        <v>10377530</v>
      </c>
      <c r="BA57" s="6">
        <f t="shared" si="2"/>
        <v>10769760</v>
      </c>
      <c r="BB57" s="6">
        <f t="shared" si="2"/>
        <v>10904856</v>
      </c>
      <c r="BC57" s="6">
        <f t="shared" si="2"/>
        <v>11523025</v>
      </c>
    </row>
    <row r="58" spans="1:55" s="6" customFormat="1" x14ac:dyDescent="0.2">
      <c r="B58" s="6" t="s">
        <v>456</v>
      </c>
      <c r="D58" s="6" t="s">
        <v>456</v>
      </c>
      <c r="E58" s="6">
        <v>152</v>
      </c>
      <c r="F58" s="6" t="s">
        <v>573</v>
      </c>
      <c r="G58" s="6">
        <f>G50+G13+G33</f>
        <v>3057456</v>
      </c>
      <c r="H58" s="6">
        <f t="shared" ref="H58:BC58" si="3">H50+H13+H33</f>
        <v>3127866</v>
      </c>
      <c r="I58" s="6">
        <f t="shared" si="3"/>
        <v>3161027</v>
      </c>
      <c r="J58" s="6">
        <f t="shared" si="3"/>
        <v>3262286</v>
      </c>
      <c r="K58" s="6">
        <f t="shared" si="3"/>
        <v>3297421</v>
      </c>
      <c r="L58" s="6">
        <f t="shared" si="3"/>
        <v>3376592</v>
      </c>
      <c r="M58" s="6">
        <f t="shared" si="3"/>
        <v>3462465</v>
      </c>
      <c r="N58" s="6">
        <f t="shared" si="3"/>
        <v>3520113</v>
      </c>
      <c r="O58" s="6">
        <f t="shared" si="3"/>
        <v>3635360</v>
      </c>
      <c r="P58" s="6">
        <f t="shared" si="3"/>
        <v>3743079</v>
      </c>
      <c r="Q58" s="6">
        <f t="shared" si="3"/>
        <v>3645319</v>
      </c>
      <c r="R58" s="6">
        <f t="shared" si="3"/>
        <v>3647195</v>
      </c>
      <c r="S58" s="6">
        <f t="shared" si="3"/>
        <v>3557343</v>
      </c>
      <c r="T58" s="6">
        <f t="shared" si="3"/>
        <v>3516084</v>
      </c>
      <c r="U58" s="6">
        <f t="shared" si="3"/>
        <v>3397014</v>
      </c>
      <c r="V58" s="6">
        <f t="shared" si="3"/>
        <v>3593347</v>
      </c>
      <c r="W58" s="6">
        <f t="shared" si="3"/>
        <v>3659681</v>
      </c>
      <c r="X58" s="6">
        <f t="shared" si="3"/>
        <v>3634583</v>
      </c>
      <c r="Y58" s="6">
        <f t="shared" si="3"/>
        <v>3972819</v>
      </c>
      <c r="Z58" s="6">
        <f t="shared" si="3"/>
        <v>4333812</v>
      </c>
      <c r="AA58" s="6">
        <f t="shared" si="3"/>
        <v>4233108</v>
      </c>
      <c r="AB58" s="6">
        <f t="shared" si="3"/>
        <v>4230335</v>
      </c>
      <c r="AC58" s="6">
        <f t="shared" si="3"/>
        <v>4514887</v>
      </c>
      <c r="AD58" s="6">
        <f t="shared" si="3"/>
        <v>4089763</v>
      </c>
      <c r="AE58" s="6">
        <f t="shared" si="3"/>
        <v>3915323</v>
      </c>
      <c r="AF58" s="6">
        <f t="shared" si="3"/>
        <v>4366074</v>
      </c>
      <c r="AG58" s="6">
        <f t="shared" si="3"/>
        <v>4208193</v>
      </c>
      <c r="AH58" s="6">
        <f t="shared" si="3"/>
        <v>4349090</v>
      </c>
      <c r="AI58" s="6">
        <f t="shared" si="3"/>
        <v>4450662</v>
      </c>
      <c r="AJ58" s="6">
        <f t="shared" si="3"/>
        <v>4607104</v>
      </c>
      <c r="AK58" s="6">
        <f t="shared" si="3"/>
        <v>4792816</v>
      </c>
      <c r="AL58" s="6">
        <f t="shared" si="3"/>
        <v>4547863</v>
      </c>
      <c r="AM58" s="6">
        <f t="shared" si="3"/>
        <v>4126445</v>
      </c>
      <c r="AN58" s="6">
        <f t="shared" si="3"/>
        <v>4227188</v>
      </c>
      <c r="AO58" s="6">
        <f t="shared" si="3"/>
        <v>4645964</v>
      </c>
      <c r="AP58" s="6">
        <f t="shared" si="3"/>
        <v>5331518</v>
      </c>
      <c r="AQ58" s="6">
        <f t="shared" si="3"/>
        <v>5401943</v>
      </c>
      <c r="AR58" s="6">
        <f t="shared" si="3"/>
        <v>5214815</v>
      </c>
      <c r="AS58" s="6">
        <f t="shared" si="3"/>
        <v>5520582</v>
      </c>
      <c r="AT58" s="6">
        <f t="shared" si="3"/>
        <v>5656835</v>
      </c>
      <c r="AU58" s="6">
        <f t="shared" si="3"/>
        <v>6202279</v>
      </c>
      <c r="AV58" s="6">
        <f t="shared" si="3"/>
        <v>6310586</v>
      </c>
      <c r="AW58" s="6">
        <f t="shared" si="3"/>
        <v>6520672</v>
      </c>
      <c r="AX58" s="6">
        <f t="shared" si="3"/>
        <v>6952779</v>
      </c>
      <c r="AY58" s="6">
        <f t="shared" si="3"/>
        <v>7689161</v>
      </c>
      <c r="AZ58" s="6">
        <f t="shared" si="3"/>
        <v>7849829</v>
      </c>
      <c r="BA58" s="6">
        <f t="shared" si="3"/>
        <v>7910422</v>
      </c>
      <c r="BB58" s="6">
        <f t="shared" si="3"/>
        <v>8234399</v>
      </c>
      <c r="BC58" s="6">
        <f t="shared" si="3"/>
        <v>9120792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58"/>
  <sheetViews>
    <sheetView workbookViewId="0">
      <selection activeCell="H2" sqref="H2"/>
    </sheetView>
  </sheetViews>
  <sheetFormatPr defaultRowHeight="12.75" x14ac:dyDescent="0.2"/>
  <cols>
    <col min="1" max="1" width="8.85546875" bestFit="1" customWidth="1"/>
    <col min="2" max="2" width="29.85546875" bestFit="1" customWidth="1"/>
    <col min="3" max="3" width="11.140625" bestFit="1" customWidth="1"/>
    <col min="4" max="4" width="29.85546875" bestFit="1" customWidth="1"/>
    <col min="5" max="5" width="7.5703125" bestFit="1" customWidth="1"/>
    <col min="6" max="6" width="12.140625" bestFit="1" customWidth="1"/>
    <col min="7" max="7" width="5" bestFit="1" customWidth="1"/>
    <col min="8" max="55" width="12.5703125" bestFit="1" customWidth="1"/>
  </cols>
  <sheetData>
    <row r="1" spans="1:55" x14ac:dyDescent="0.2">
      <c r="A1" t="str">
        <f>ValProdTot!A1</f>
        <v>agg_SSA</v>
      </c>
      <c r="B1" t="str">
        <f>ValProdTot!B1</f>
        <v>Name_TabLAC</v>
      </c>
      <c r="C1" t="str">
        <f>ValProdTot!C1</f>
        <v>code_dream</v>
      </c>
      <c r="D1" t="str">
        <f>ValProdTot!D1</f>
        <v>name_dream</v>
      </c>
      <c r="E1" t="str">
        <f>ValProdTot!E1</f>
        <v>element</v>
      </c>
      <c r="F1" t="str">
        <f>ValProdTot!F1</f>
        <v>element_txt</v>
      </c>
      <c r="G1">
        <f>ValProdTot!G1</f>
        <v>1961</v>
      </c>
      <c r="H1">
        <f>ValProdTot!H1</f>
        <v>1962</v>
      </c>
      <c r="I1">
        <f>ValProdTot!I1</f>
        <v>1963</v>
      </c>
      <c r="J1">
        <f>ValProdTot!J1</f>
        <v>1964</v>
      </c>
      <c r="K1">
        <f>ValProdTot!K1</f>
        <v>1965</v>
      </c>
      <c r="L1">
        <f>ValProdTot!L1</f>
        <v>1966</v>
      </c>
      <c r="M1">
        <f>ValProdTot!M1</f>
        <v>1967</v>
      </c>
      <c r="N1">
        <f>ValProdTot!N1</f>
        <v>1968</v>
      </c>
      <c r="O1">
        <f>ValProdTot!O1</f>
        <v>1969</v>
      </c>
      <c r="P1">
        <f>ValProdTot!P1</f>
        <v>1970</v>
      </c>
      <c r="Q1">
        <f>ValProdTot!Q1</f>
        <v>1971</v>
      </c>
      <c r="R1">
        <f>ValProdTot!R1</f>
        <v>1972</v>
      </c>
      <c r="S1">
        <f>ValProdTot!S1</f>
        <v>1973</v>
      </c>
      <c r="T1">
        <f>ValProdTot!T1</f>
        <v>1974</v>
      </c>
      <c r="U1">
        <f>ValProdTot!U1</f>
        <v>1975</v>
      </c>
      <c r="V1">
        <f>ValProdTot!V1</f>
        <v>1976</v>
      </c>
      <c r="W1">
        <f>ValProdTot!W1</f>
        <v>1977</v>
      </c>
      <c r="X1">
        <f>ValProdTot!X1</f>
        <v>1978</v>
      </c>
      <c r="Y1">
        <f>ValProdTot!Y1</f>
        <v>1979</v>
      </c>
      <c r="Z1">
        <f>ValProdTot!Z1</f>
        <v>1980</v>
      </c>
      <c r="AA1">
        <f>ValProdTot!AA1</f>
        <v>1981</v>
      </c>
      <c r="AB1">
        <f>ValProdTot!AB1</f>
        <v>1982</v>
      </c>
      <c r="AC1">
        <f>ValProdTot!AC1</f>
        <v>1983</v>
      </c>
      <c r="AD1">
        <f>ValProdTot!AD1</f>
        <v>1984</v>
      </c>
      <c r="AE1">
        <f>ValProdTot!AE1</f>
        <v>1985</v>
      </c>
      <c r="AF1">
        <f>ValProdTot!AF1</f>
        <v>1986</v>
      </c>
      <c r="AG1">
        <f>ValProdTot!AG1</f>
        <v>1987</v>
      </c>
      <c r="AH1">
        <f>ValProdTot!AH1</f>
        <v>1988</v>
      </c>
      <c r="AI1">
        <f>ValProdTot!AI1</f>
        <v>1989</v>
      </c>
      <c r="AJ1">
        <f>ValProdTot!AJ1</f>
        <v>1990</v>
      </c>
      <c r="AK1">
        <f>ValProdTot!AK1</f>
        <v>1991</v>
      </c>
      <c r="AL1">
        <f>ValProdTot!AL1</f>
        <v>1992</v>
      </c>
      <c r="AM1">
        <f>ValProdTot!AM1</f>
        <v>1993</v>
      </c>
      <c r="AN1">
        <f>ValProdTot!AN1</f>
        <v>1994</v>
      </c>
      <c r="AO1">
        <f>ValProdTot!AO1</f>
        <v>1995</v>
      </c>
      <c r="AP1">
        <f>ValProdTot!AP1</f>
        <v>1996</v>
      </c>
      <c r="AQ1">
        <f>ValProdTot!AQ1</f>
        <v>1997</v>
      </c>
      <c r="AR1">
        <f>ValProdTot!AR1</f>
        <v>1998</v>
      </c>
      <c r="AS1">
        <f>ValProdTot!AS1</f>
        <v>1999</v>
      </c>
      <c r="AT1">
        <f>ValProdTot!AT1</f>
        <v>2000</v>
      </c>
      <c r="AU1">
        <f>ValProdTot!AU1</f>
        <v>2001</v>
      </c>
      <c r="AV1">
        <f>ValProdTot!AV1</f>
        <v>2002</v>
      </c>
      <c r="AW1">
        <f>ValProdTot!AW1</f>
        <v>2003</v>
      </c>
      <c r="AX1">
        <f>ValProdTot!AX1</f>
        <v>2004</v>
      </c>
      <c r="AY1">
        <f>ValProdTot!AY1</f>
        <v>2005</v>
      </c>
      <c r="AZ1">
        <f>ValProdTot!AZ1</f>
        <v>2006</v>
      </c>
      <c r="BA1">
        <f>ValProdTot!BA1</f>
        <v>2007</v>
      </c>
      <c r="BB1">
        <f>ValProdTot!BB1</f>
        <v>2008</v>
      </c>
      <c r="BC1">
        <f>ValProdTot!BC1</f>
        <v>2009</v>
      </c>
    </row>
    <row r="2" spans="1:55" x14ac:dyDescent="0.2">
      <c r="A2">
        <f>ValProdTot!A2</f>
        <v>3</v>
      </c>
      <c r="B2" t="str">
        <f>ValProdTot!B2</f>
        <v>Angola</v>
      </c>
      <c r="C2">
        <f>ValProdTot!C2</f>
        <v>7</v>
      </c>
      <c r="D2" t="str">
        <f>ValProdTot!D2</f>
        <v>Angola</v>
      </c>
      <c r="F2" s="72" t="s">
        <v>574</v>
      </c>
      <c r="H2">
        <f>IF(ValProdTot!G2=0,0,(ValProdTot!H2-ValProdTot!G2)/ValProdTot!G2*100)</f>
        <v>5.8003198452406961</v>
      </c>
      <c r="I2">
        <f>IF(ValProdTot!H2=0,0,(ValProdTot!I2-ValProdTot!H2)/ValProdTot!H2*100)</f>
        <v>-1.6750727620427255</v>
      </c>
      <c r="J2">
        <f>IF(ValProdTot!I2=0,0,(ValProdTot!J2-ValProdTot!I2)/ValProdTot!I2*100)</f>
        <v>7.2647360365448987</v>
      </c>
      <c r="K2">
        <f>IF(ValProdTot!J2=0,0,(ValProdTot!K2-ValProdTot!J2)/ValProdTot!J2*100)</f>
        <v>3.4603727956533348</v>
      </c>
      <c r="L2">
        <f>IF(ValProdTot!K2=0,0,(ValProdTot!L2-ValProdTot!K2)/ValProdTot!K2*100)</f>
        <v>3.7128555079639245</v>
      </c>
      <c r="M2">
        <f>IF(ValProdTot!L2=0,0,(ValProdTot!M2-ValProdTot!L2)/ValProdTot!L2*100)</f>
        <v>2.4795065573162711</v>
      </c>
      <c r="N2">
        <f>IF(ValProdTot!M2=0,0,(ValProdTot!N2-ValProdTot!M2)/ValProdTot!M2*100)</f>
        <v>-2.0449819874026063</v>
      </c>
      <c r="O2">
        <f>IF(ValProdTot!N2=0,0,(ValProdTot!O2-ValProdTot!N2)/ValProdTot!N2*100)</f>
        <v>6.7967996765465122</v>
      </c>
      <c r="P2">
        <f>IF(ValProdTot!O2=0,0,(ValProdTot!P2-ValProdTot!O2)/ValProdTot!O2*100)</f>
        <v>2.921749354767079</v>
      </c>
      <c r="Q2">
        <f>IF(ValProdTot!P2=0,0,(ValProdTot!Q2-ValProdTot!P2)/ValProdTot!P2*100)</f>
        <v>2.2491164374901076</v>
      </c>
      <c r="R2">
        <f>IF(ValProdTot!Q2=0,0,(ValProdTot!R2-ValProdTot!Q2)/ValProdTot!Q2*100)</f>
        <v>-3.5912412041485027</v>
      </c>
      <c r="S2">
        <f>IF(ValProdTot!R2=0,0,(ValProdTot!S2-ValProdTot!R2)/ValProdTot!R2*100)</f>
        <v>2.661276361382475</v>
      </c>
      <c r="T2">
        <f>IF(ValProdTot!S2=0,0,(ValProdTot!T2-ValProdTot!S2)/ValProdTot!S2*100)</f>
        <v>1.1855728652436412</v>
      </c>
      <c r="U2">
        <f>IF(ValProdTot!T2=0,0,(ValProdTot!U2-ValProdTot!T2)/ValProdTot!T2*100)</f>
        <v>-10.172622075005245</v>
      </c>
      <c r="V2">
        <f>IF(ValProdTot!U2=0,0,(ValProdTot!V2-ValProdTot!U2)/ValProdTot!U2*100)</f>
        <v>-14.298664195518096</v>
      </c>
      <c r="W2">
        <f>IF(ValProdTot!V2=0,0,(ValProdTot!W2-ValProdTot!V2)/ValProdTot!V2*100)</f>
        <v>-3.4834615216364733</v>
      </c>
      <c r="X2">
        <f>IF(ValProdTot!W2=0,0,(ValProdTot!X2-ValProdTot!W2)/ValProdTot!W2*100)</f>
        <v>-2.2853762648595946</v>
      </c>
      <c r="Y2">
        <f>IF(ValProdTot!X2=0,0,(ValProdTot!Y2-ValProdTot!X2)/ValProdTot!X2*100)</f>
        <v>-5.2195155600697429</v>
      </c>
      <c r="Z2">
        <f>IF(ValProdTot!Y2=0,0,(ValProdTot!Z2-ValProdTot!Y2)/ValProdTot!Y2*100)</f>
        <v>1.0018571500276063</v>
      </c>
      <c r="AA2">
        <f>IF(ValProdTot!Z2=0,0,(ValProdTot!AA2-ValProdTot!Z2)/ValProdTot!Z2*100)</f>
        <v>-4.8877878604156519</v>
      </c>
      <c r="AB2">
        <f>IF(ValProdTot!AA2=0,0,(ValProdTot!AB2-ValProdTot!AA2)/ValProdTot!AA2*100)</f>
        <v>1.6691006084419029</v>
      </c>
      <c r="AC2">
        <f>IF(ValProdTot!AB2=0,0,(ValProdTot!AC2-ValProdTot!AB2)/ValProdTot!AB2*100)</f>
        <v>0.86941439473751836</v>
      </c>
      <c r="AD2">
        <f>IF(ValProdTot!AC2=0,0,(ValProdTot!AD2-ValProdTot!AC2)/ValProdTot!AC2*100)</f>
        <v>1.1685031467048441</v>
      </c>
      <c r="AE2">
        <f>IF(ValProdTot!AD2=0,0,(ValProdTot!AE2-ValProdTot!AD2)/ValProdTot!AD2*100)</f>
        <v>1.0953302420679834</v>
      </c>
      <c r="AF2">
        <f>IF(ValProdTot!AE2=0,0,(ValProdTot!AF2-ValProdTot!AE2)/ValProdTot!AE2*100)</f>
        <v>3.8513987254991089</v>
      </c>
      <c r="AG2">
        <f>IF(ValProdTot!AF2=0,0,(ValProdTot!AG2-ValProdTot!AF2)/ValProdTot!AF2*100)</f>
        <v>0.71806568358342115</v>
      </c>
      <c r="AH2">
        <f>IF(ValProdTot!AG2=0,0,(ValProdTot!AH2-ValProdTot!AG2)/ValProdTot!AG2*100)</f>
        <v>0.27920156686252445</v>
      </c>
      <c r="AI2">
        <f>IF(ValProdTot!AH2=0,0,(ValProdTot!AI2-ValProdTot!AH2)/ValProdTot!AH2*100)</f>
        <v>-0.3960866261398176</v>
      </c>
      <c r="AJ2">
        <f>IF(ValProdTot!AI2=0,0,(ValProdTot!AJ2-ValProdTot!AI2)/ValProdTot!AI2*100)</f>
        <v>-0.66288872147468603</v>
      </c>
      <c r="AK2">
        <f>IF(ValProdTot!AJ2=0,0,(ValProdTot!AK2-ValProdTot!AJ2)/ValProdTot!AJ2*100)</f>
        <v>4.6557059938104715</v>
      </c>
      <c r="AL2">
        <f>IF(ValProdTot!AK2=0,0,(ValProdTot!AL2-ValProdTot!AK2)/ValProdTot!AK2*100)</f>
        <v>5.0998634395126476</v>
      </c>
      <c r="AM2">
        <f>IF(ValProdTot!AL2=0,0,(ValProdTot!AM2-ValProdTot!AL2)/ValProdTot!AL2*100)</f>
        <v>2.0291964273051293E-2</v>
      </c>
      <c r="AN2">
        <f>IF(ValProdTot!AM2=0,0,(ValProdTot!AN2-ValProdTot!AM2)/ValProdTot!AM2*100)</f>
        <v>12.837953545192271</v>
      </c>
      <c r="AO2">
        <f>IF(ValProdTot!AN2=0,0,(ValProdTot!AO2-ValProdTot!AN2)/ValProdTot!AN2*100)</f>
        <v>-0.28670744627376982</v>
      </c>
      <c r="AP2">
        <f>IF(ValProdTot!AO2=0,0,(ValProdTot!AP2-ValProdTot!AO2)/ValProdTot!AO2*100)</f>
        <v>3.7459599161640189</v>
      </c>
      <c r="AQ2">
        <f>IF(ValProdTot!AP2=0,0,(ValProdTot!AQ2-ValProdTot!AP2)/ValProdTot!AP2*100)</f>
        <v>0.62092416315401433</v>
      </c>
      <c r="AR2">
        <f>IF(ValProdTot!AQ2=0,0,(ValProdTot!AR2-ValProdTot!AQ2)/ValProdTot!AQ2*100)</f>
        <v>14.534780056908092</v>
      </c>
      <c r="AS2">
        <f>IF(ValProdTot!AR2=0,0,(ValProdTot!AS2-ValProdTot!AR2)/ValProdTot!AR2*100)</f>
        <v>-4.2224434826462822</v>
      </c>
      <c r="AT2">
        <f>IF(ValProdTot!AS2=0,0,(ValProdTot!AT2-ValProdTot!AS2)/ValProdTot!AS2*100)</f>
        <v>13.183623263614052</v>
      </c>
      <c r="AU2">
        <f>IF(ValProdTot!AT2=0,0,(ValProdTot!AU2-ValProdTot!AT2)/ValProdTot!AT2*100)</f>
        <v>12.664080766256244</v>
      </c>
      <c r="AV2">
        <f>IF(ValProdTot!AU2=0,0,(ValProdTot!AV2-ValProdTot!AU2)/ValProdTot!AU2*100)</f>
        <v>10.676738949168566</v>
      </c>
      <c r="AW2">
        <f>IF(ValProdTot!AV2=0,0,(ValProdTot!AW2-ValProdTot!AV2)/ValProdTot!AV2*100)</f>
        <v>4.3988586420912013</v>
      </c>
      <c r="AX2">
        <f>IF(ValProdTot!AW2=0,0,(ValProdTot!AX2-ValProdTot!AW2)/ValProdTot!AW2*100)</f>
        <v>-2.3608538373498682</v>
      </c>
      <c r="AY2">
        <f>IF(ValProdTot!AX2=0,0,(ValProdTot!AY2-ValProdTot!AX2)/ValProdTot!AX2*100)</f>
        <v>18.630007849912499</v>
      </c>
      <c r="AZ2">
        <f>IF(ValProdTot!AY2=0,0,(ValProdTot!AZ2-ValProdTot!AY2)/ValProdTot!AY2*100)</f>
        <v>-0.62545356420236942</v>
      </c>
      <c r="BA2">
        <f>IF(ValProdTot!AZ2=0,0,(ValProdTot!BA2-ValProdTot!AZ2)/ValProdTot!AZ2*100)</f>
        <v>8.9316091701574543</v>
      </c>
      <c r="BB2">
        <f>IF(ValProdTot!BA2=0,0,(ValProdTot!BB2-ValProdTot!BA2)/ValProdTot!BA2*100)</f>
        <v>2.3734581068331089</v>
      </c>
      <c r="BC2">
        <f>IF(ValProdTot!BB2=0,0,(ValProdTot!BC2-ValProdTot!BB2)/ValProdTot!BB2*100)</f>
        <v>21.859883433888502</v>
      </c>
    </row>
    <row r="3" spans="1:55" x14ac:dyDescent="0.2">
      <c r="A3">
        <f>ValProdTot!A3</f>
        <v>3</v>
      </c>
      <c r="B3" t="str">
        <f>ValProdTot!B3</f>
        <v>Botswana</v>
      </c>
      <c r="C3">
        <f>ValProdTot!C3</f>
        <v>20</v>
      </c>
      <c r="D3" t="str">
        <f>ValProdTot!D3</f>
        <v>Botswana</v>
      </c>
      <c r="F3" s="72" t="s">
        <v>574</v>
      </c>
      <c r="H3">
        <f>IF(ValProdTot!G3=0,0,(ValProdTot!H3-ValProdTot!G3)/ValProdTot!G3*100)</f>
        <v>0.70278607191970766</v>
      </c>
      <c r="I3">
        <f>IF(ValProdTot!H3=0,0,(ValProdTot!I3-ValProdTot!H3)/ValProdTot!H3*100)</f>
        <v>9.8246619990342836</v>
      </c>
      <c r="J3">
        <f>IF(ValProdTot!I3=0,0,(ValProdTot!J3-ValProdTot!I3)/ValProdTot!I3*100)</f>
        <v>11.211409257656321</v>
      </c>
      <c r="K3">
        <f>IF(ValProdTot!J3=0,0,(ValProdTot!K3-ValProdTot!J3)/ValProdTot!J3*100)</f>
        <v>-1.2545865609132352</v>
      </c>
      <c r="L3">
        <f>IF(ValProdTot!K3=0,0,(ValProdTot!L3-ValProdTot!K3)/ValProdTot!K3*100)</f>
        <v>2.9933377123017735</v>
      </c>
      <c r="M3">
        <f>IF(ValProdTot!L3=0,0,(ValProdTot!M3-ValProdTot!L3)/ValProdTot!L3*100)</f>
        <v>3.5167638483965016</v>
      </c>
      <c r="N3">
        <f>IF(ValProdTot!M3=0,0,(ValProdTot!N3-ValProdTot!M3)/ValProdTot!M3*100)</f>
        <v>-3.2975415126444876</v>
      </c>
      <c r="O3">
        <f>IF(ValProdTot!N3=0,0,(ValProdTot!O3-ValProdTot!N3)/ValProdTot!N3*100)</f>
        <v>2.0350706874582856</v>
      </c>
      <c r="P3">
        <f>IF(ValProdTot!O3=0,0,(ValProdTot!P3-ValProdTot!O3)/ValProdTot!O3*100)</f>
        <v>8.1955709902238283</v>
      </c>
      <c r="Q3">
        <f>IF(ValProdTot!P3=0,0,(ValProdTot!Q3-ValProdTot!P3)/ValProdTot!P3*100)</f>
        <v>9.0197091444714363</v>
      </c>
      <c r="R3">
        <f>IF(ValProdTot!Q3=0,0,(ValProdTot!R3-ValProdTot!Q3)/ValProdTot!Q3*100)</f>
        <v>-0.85300745625311936</v>
      </c>
      <c r="S3">
        <f>IF(ValProdTot!R3=0,0,(ValProdTot!S3-ValProdTot!R3)/ValProdTot!R3*100)</f>
        <v>-4.970381104924618</v>
      </c>
      <c r="T3">
        <f>IF(ValProdTot!S3=0,0,(ValProdTot!T3-ValProdTot!S3)/ValProdTot!S3*100)</f>
        <v>3.2917759109636688</v>
      </c>
      <c r="U3">
        <f>IF(ValProdTot!T3=0,0,(ValProdTot!U3-ValProdTot!T3)/ValProdTot!T3*100)</f>
        <v>-3.0397530071176222</v>
      </c>
      <c r="V3">
        <f>IF(ValProdTot!U3=0,0,(ValProdTot!V3-ValProdTot!U3)/ValProdTot!U3*100)</f>
        <v>11.666150213170633</v>
      </c>
      <c r="W3">
        <f>IF(ValProdTot!V3=0,0,(ValProdTot!W3-ValProdTot!V3)/ValProdTot!V3*100)</f>
        <v>-4.476340844935649</v>
      </c>
      <c r="X3">
        <f>IF(ValProdTot!W3=0,0,(ValProdTot!X3-ValProdTot!W3)/ValProdTot!W3*100)</f>
        <v>-17.289911546976271</v>
      </c>
      <c r="Y3">
        <f>IF(ValProdTot!X3=0,0,(ValProdTot!Y3-ValProdTot!X3)/ValProdTot!X3*100)</f>
        <v>25.853549238800007</v>
      </c>
      <c r="Z3">
        <f>IF(ValProdTot!Y3=0,0,(ValProdTot!Z3-ValProdTot!Y3)/ValProdTot!Y3*100)</f>
        <v>-21.548210771458955</v>
      </c>
      <c r="AA3">
        <f>IF(ValProdTot!Z3=0,0,(ValProdTot!AA3-ValProdTot!Z3)/ValProdTot!Z3*100)</f>
        <v>24.094722896886729</v>
      </c>
      <c r="AB3">
        <f>IF(ValProdTot!AA3=0,0,(ValProdTot!AB3-ValProdTot!AA3)/ValProdTot!AA3*100)</f>
        <v>4.3389726633354586</v>
      </c>
      <c r="AC3">
        <f>IF(ValProdTot!AB3=0,0,(ValProdTot!AC3-ValProdTot!AB3)/ValProdTot!AB3*100)</f>
        <v>-6.7292570627356607</v>
      </c>
      <c r="AD3">
        <f>IF(ValProdTot!AC3=0,0,(ValProdTot!AD3-ValProdTot!AC3)/ValProdTot!AC3*100)</f>
        <v>9.8876598510934368</v>
      </c>
      <c r="AE3">
        <f>IF(ValProdTot!AD3=0,0,(ValProdTot!AE3-ValProdTot!AD3)/ValProdTot!AD3*100)</f>
        <v>-2.7471333958802244</v>
      </c>
      <c r="AF3">
        <f>IF(ValProdTot!AE3=0,0,(ValProdTot!AF3-ValProdTot!AE3)/ValProdTot!AE3*100)</f>
        <v>-1.5173908291236391</v>
      </c>
      <c r="AG3">
        <f>IF(ValProdTot!AF3=0,0,(ValProdTot!AG3-ValProdTot!AF3)/ValProdTot!AF3*100)</f>
        <v>-10.149396334578304</v>
      </c>
      <c r="AH3">
        <f>IF(ValProdTot!AG3=0,0,(ValProdTot!AH3-ValProdTot!AG3)/ValProdTot!AG3*100)</f>
        <v>7.0037217845231776</v>
      </c>
      <c r="AI3">
        <f>IF(ValProdTot!AH3=0,0,(ValProdTot!AI3-ValProdTot!AH3)/ValProdTot!AH3*100)</f>
        <v>3.329117354774596</v>
      </c>
      <c r="AJ3">
        <f>IF(ValProdTot!AI3=0,0,(ValProdTot!AJ3-ValProdTot!AI3)/ValProdTot!AI3*100)</f>
        <v>7.118882817243473</v>
      </c>
      <c r="AK3">
        <f>IF(ValProdTot!AJ3=0,0,(ValProdTot!AK3-ValProdTot!AJ3)/ValProdTot!AJ3*100)</f>
        <v>6.8353202044157051</v>
      </c>
      <c r="AL3">
        <f>IF(ValProdTot!AK3=0,0,(ValProdTot!AL3-ValProdTot!AK3)/ValProdTot!AK3*100)</f>
        <v>-3.1179304344135312</v>
      </c>
      <c r="AM3">
        <f>IF(ValProdTot!AL3=0,0,(ValProdTot!AM3-ValProdTot!AL3)/ValProdTot!AL3*100)</f>
        <v>-0.29002142303260769</v>
      </c>
      <c r="AN3">
        <f>IF(ValProdTot!AM3=0,0,(ValProdTot!AN3-ValProdTot!AM3)/ValProdTot!AM3*100)</f>
        <v>-6.9240807216263844</v>
      </c>
      <c r="AO3">
        <f>IF(ValProdTot!AN3=0,0,(ValProdTot!AO3-ValProdTot!AN3)/ValProdTot!AN3*100)</f>
        <v>17.836271112831504</v>
      </c>
      <c r="AP3">
        <f>IF(ValProdTot!AO3=0,0,(ValProdTot!AP3-ValProdTot!AO3)/ValProdTot!AO3*100)</f>
        <v>-6.5058368252798235</v>
      </c>
      <c r="AQ3">
        <f>IF(ValProdTot!AP3=0,0,(ValProdTot!AQ3-ValProdTot!AP3)/ValProdTot!AP3*100)</f>
        <v>-6.8518566127636236</v>
      </c>
      <c r="AR3">
        <f>IF(ValProdTot!AQ3=0,0,(ValProdTot!AR3-ValProdTot!AQ3)/ValProdTot!AQ3*100)</f>
        <v>-5.0926671297339823</v>
      </c>
      <c r="AS3">
        <f>IF(ValProdTot!AR3=0,0,(ValProdTot!AS3-ValProdTot!AR3)/ValProdTot!AR3*100)</f>
        <v>-10.424583171772005</v>
      </c>
      <c r="AT3">
        <f>IF(ValProdTot!AS3=0,0,(ValProdTot!AT3-ValProdTot!AS3)/ValProdTot!AS3*100)</f>
        <v>9.7591065515226276</v>
      </c>
      <c r="AU3">
        <f>IF(ValProdTot!AT3=0,0,(ValProdTot!AU3-ValProdTot!AT3)/ValProdTot!AT3*100)</f>
        <v>8.7242664458116419</v>
      </c>
      <c r="AV3">
        <f>IF(ValProdTot!AU3=0,0,(ValProdTot!AV3-ValProdTot!AU3)/ValProdTot!AU3*100)</f>
        <v>-6.3606066789090656</v>
      </c>
      <c r="AW3">
        <f>IF(ValProdTot!AV3=0,0,(ValProdTot!AW3-ValProdTot!AV3)/ValProdTot!AV3*100)</f>
        <v>2.2622834924001416</v>
      </c>
      <c r="AX3">
        <f>IF(ValProdTot!AW3=0,0,(ValProdTot!AX3-ValProdTot!AW3)/ValProdTot!AW3*100)</f>
        <v>8.223439667785728</v>
      </c>
      <c r="AY3">
        <f>IF(ValProdTot!AX3=0,0,(ValProdTot!AY3-ValProdTot!AX3)/ValProdTot!AX3*100)</f>
        <v>2.2817165158648209</v>
      </c>
      <c r="AZ3">
        <f>IF(ValProdTot!AY3=0,0,(ValProdTot!AZ3-ValProdTot!AY3)/ValProdTot!AY3*100)</f>
        <v>-0.8610991098125943</v>
      </c>
      <c r="BA3">
        <f>IF(ValProdTot!AZ3=0,0,(ValProdTot!BA3-ValProdTot!AZ3)/ValProdTot!AZ3*100)</f>
        <v>3.383701964980713</v>
      </c>
      <c r="BB3">
        <f>IF(ValProdTot!BA3=0,0,(ValProdTot!BB3-ValProdTot!BA3)/ValProdTot!BA3*100)</f>
        <v>11.84515859766277</v>
      </c>
      <c r="BC3">
        <f>IF(ValProdTot!BB3=0,0,(ValProdTot!BC3-ValProdTot!BB3)/ValProdTot!BB3*100)</f>
        <v>7.8363764595251156E-2</v>
      </c>
    </row>
    <row r="4" spans="1:55" x14ac:dyDescent="0.2">
      <c r="A4">
        <f>ValProdTot!A4</f>
        <v>2</v>
      </c>
      <c r="B4" t="str">
        <f>ValProdTot!B4</f>
        <v>Burundi</v>
      </c>
      <c r="C4">
        <f>ValProdTot!C4</f>
        <v>29</v>
      </c>
      <c r="D4" t="str">
        <f>ValProdTot!D4</f>
        <v>Burundi</v>
      </c>
      <c r="F4" s="72" t="s">
        <v>574</v>
      </c>
      <c r="H4">
        <f>IF(ValProdTot!G4=0,0,(ValProdTot!H4-ValProdTot!G4)/ValProdTot!G4*100)</f>
        <v>-8.68603916614024E-2</v>
      </c>
      <c r="I4">
        <f>IF(ValProdTot!H4=0,0,(ValProdTot!I4-ValProdTot!H4)/ValProdTot!H4*100)</f>
        <v>0.16849758950446533</v>
      </c>
      <c r="J4">
        <f>IF(ValProdTot!I4=0,0,(ValProdTot!J4-ValProdTot!I4)/ValProdTot!I4*100)</f>
        <v>9.997064931294144</v>
      </c>
      <c r="K4">
        <f>IF(ValProdTot!J4=0,0,(ValProdTot!K4-ValProdTot!J4)/ValProdTot!J4*100)</f>
        <v>-0.17401433717465559</v>
      </c>
      <c r="L4">
        <f>IF(ValProdTot!K4=0,0,(ValProdTot!L4-ValProdTot!K4)/ValProdTot!K4*100)</f>
        <v>0.68936676553769749</v>
      </c>
      <c r="M4">
        <f>IF(ValProdTot!L4=0,0,(ValProdTot!M4-ValProdTot!L4)/ValProdTot!L4*100)</f>
        <v>4.5743042561724563</v>
      </c>
      <c r="N4">
        <f>IF(ValProdTot!M4=0,0,(ValProdTot!N4-ValProdTot!M4)/ValProdTot!M4*100)</f>
        <v>2.3971513696545528</v>
      </c>
      <c r="O4">
        <f>IF(ValProdTot!N4=0,0,(ValProdTot!O4-ValProdTot!N4)/ValProdTot!N4*100)</f>
        <v>-0.56526543217281311</v>
      </c>
      <c r="P4">
        <f>IF(ValProdTot!O4=0,0,(ValProdTot!P4-ValProdTot!O4)/ValProdTot!O4*100)</f>
        <v>2.1422845852557417</v>
      </c>
      <c r="Q4">
        <f>IF(ValProdTot!P4=0,0,(ValProdTot!Q4-ValProdTot!P4)/ValProdTot!P4*100)</f>
        <v>2.8082382337193312</v>
      </c>
      <c r="R4">
        <f>IF(ValProdTot!Q4=0,0,(ValProdTot!R4-ValProdTot!Q4)/ValProdTot!Q4*100)</f>
        <v>-8.889121491127856</v>
      </c>
      <c r="S4">
        <f>IF(ValProdTot!R4=0,0,(ValProdTot!S4-ValProdTot!R4)/ValProdTot!R4*100)</f>
        <v>12.063566784211698</v>
      </c>
      <c r="T4">
        <f>IF(ValProdTot!S4=0,0,(ValProdTot!T4-ValProdTot!S4)/ValProdTot!S4*100)</f>
        <v>-5.655258634161588</v>
      </c>
      <c r="U4">
        <f>IF(ValProdTot!T4=0,0,(ValProdTot!U4-ValProdTot!T4)/ValProdTot!T4*100)</f>
        <v>7.4644863776105161</v>
      </c>
      <c r="V4">
        <f>IF(ValProdTot!U4=0,0,(ValProdTot!V4-ValProdTot!U4)/ValProdTot!U4*100)</f>
        <v>2.6226617507429375</v>
      </c>
      <c r="W4">
        <f>IF(ValProdTot!V4=0,0,(ValProdTot!W4-ValProdTot!V4)/ValProdTot!V4*100)</f>
        <v>1.7890293533468149</v>
      </c>
      <c r="X4">
        <f>IF(ValProdTot!W4=0,0,(ValProdTot!X4-ValProdTot!W4)/ValProdTot!W4*100)</f>
        <v>-5.9923647902088</v>
      </c>
      <c r="Y4">
        <f>IF(ValProdTot!X4=0,0,(ValProdTot!Y4-ValProdTot!X4)/ValProdTot!X4*100)</f>
        <v>1.5250544662309369</v>
      </c>
      <c r="Z4">
        <f>IF(ValProdTot!Y4=0,0,(ValProdTot!Z4-ValProdTot!Y4)/ValProdTot!Y4*100)</f>
        <v>-2.5185835673028163</v>
      </c>
      <c r="AA4">
        <f>IF(ValProdTot!Z4=0,0,(ValProdTot!AA4-ValProdTot!Z4)/ValProdTot!Z4*100)</f>
        <v>9.3557420125940975</v>
      </c>
      <c r="AB4">
        <f>IF(ValProdTot!AA4=0,0,(ValProdTot!AB4-ValProdTot!AA4)/ValProdTot!AA4*100)</f>
        <v>-4.4142831285880701</v>
      </c>
      <c r="AC4">
        <f>IF(ValProdTot!AB4=0,0,(ValProdTot!AC4-ValProdTot!AB4)/ValProdTot!AB4*100)</f>
        <v>0.18001111869081057</v>
      </c>
      <c r="AD4">
        <f>IF(ValProdTot!AC4=0,0,(ValProdTot!AD4-ValProdTot!AC4)/ValProdTot!AC4*100)</f>
        <v>-1.0546199599913246</v>
      </c>
      <c r="AE4">
        <f>IF(ValProdTot!AD4=0,0,(ValProdTot!AE4-ValProdTot!AD4)/ValProdTot!AD4*100)</f>
        <v>13.455757105228033</v>
      </c>
      <c r="AF4">
        <f>IF(ValProdTot!AE4=0,0,(ValProdTot!AF4-ValProdTot!AE4)/ValProdTot!AE4*100)</f>
        <v>4.9603939129993657</v>
      </c>
      <c r="AG4">
        <f>IF(ValProdTot!AF4=0,0,(ValProdTot!AG4-ValProdTot!AF4)/ValProdTot!AF4*100)</f>
        <v>3.231916681148884</v>
      </c>
      <c r="AH4">
        <f>IF(ValProdTot!AG4=0,0,(ValProdTot!AH4-ValProdTot!AG4)/ValProdTot!AG4*100)</f>
        <v>2.3103220883646149</v>
      </c>
      <c r="AI4">
        <f>IF(ValProdTot!AH4=0,0,(ValProdTot!AI4-ValProdTot!AH4)/ValProdTot!AH4*100)</f>
        <v>-5.7222472662764989</v>
      </c>
      <c r="AJ4">
        <f>IF(ValProdTot!AI4=0,0,(ValProdTot!AJ4-ValProdTot!AI4)/ValProdTot!AI4*100)</f>
        <v>8.466219907529327</v>
      </c>
      <c r="AK4">
        <f>IF(ValProdTot!AJ4=0,0,(ValProdTot!AK4-ValProdTot!AJ4)/ValProdTot!AJ4*100)</f>
        <v>2.7228773876829737</v>
      </c>
      <c r="AL4">
        <f>IF(ValProdTot!AK4=0,0,(ValProdTot!AL4-ValProdTot!AK4)/ValProdTot!AK4*100)</f>
        <v>2.8680562507183347</v>
      </c>
      <c r="AM4">
        <f>IF(ValProdTot!AL4=0,0,(ValProdTot!AM4-ValProdTot!AL4)/ValProdTot!AL4*100)</f>
        <v>-3.0934551060660809</v>
      </c>
      <c r="AN4">
        <f>IF(ValProdTot!AM4=0,0,(ValProdTot!AN4-ValProdTot!AM4)/ValProdTot!AM4*100)</f>
        <v>-11.988898135277244</v>
      </c>
      <c r="AO4">
        <f>IF(ValProdTot!AN4=0,0,(ValProdTot!AO4-ValProdTot!AN4)/ValProdTot!AN4*100)</f>
        <v>2.8106132237429415</v>
      </c>
      <c r="AP4">
        <f>IF(ValProdTot!AO4=0,0,(ValProdTot!AP4-ValProdTot!AO4)/ValProdTot!AO4*100)</f>
        <v>1.3836382338343478</v>
      </c>
      <c r="AQ4">
        <f>IF(ValProdTot!AP4=0,0,(ValProdTot!AQ4-ValProdTot!AP4)/ValProdTot!AP4*100)</f>
        <v>-0.43653914763881685</v>
      </c>
      <c r="AR4">
        <f>IF(ValProdTot!AQ4=0,0,(ValProdTot!AR4-ValProdTot!AQ4)/ValProdTot!AQ4*100)</f>
        <v>-6.062197844484011</v>
      </c>
      <c r="AS4">
        <f>IF(ValProdTot!AR4=0,0,(ValProdTot!AS4-ValProdTot!AR4)/ValProdTot!AR4*100)</f>
        <v>3.1091272227983877</v>
      </c>
      <c r="AT4">
        <f>IF(ValProdTot!AS4=0,0,(ValProdTot!AT4-ValProdTot!AS4)/ValProdTot!AS4*100)</f>
        <v>-4.2716591501244929</v>
      </c>
      <c r="AU4">
        <f>IF(ValProdTot!AT4=0,0,(ValProdTot!AU4-ValProdTot!AT4)/ValProdTot!AT4*100)</f>
        <v>7.9252185407778093</v>
      </c>
      <c r="AV4">
        <f>IF(ValProdTot!AU4=0,0,(ValProdTot!AV4-ValProdTot!AU4)/ValProdTot!AU4*100)</f>
        <v>4.3706090958476009</v>
      </c>
      <c r="AW4">
        <f>IF(ValProdTot!AV4=0,0,(ValProdTot!AW4-ValProdTot!AV4)/ValProdTot!AV4*100)</f>
        <v>-0.29036191434177322</v>
      </c>
      <c r="AX4">
        <f>IF(ValProdTot!AW4=0,0,(ValProdTot!AX4-ValProdTot!AW4)/ValProdTot!AW4*100)</f>
        <v>1.8170407690457895</v>
      </c>
      <c r="AY4">
        <f>IF(ValProdTot!AX4=0,0,(ValProdTot!AY4-ValProdTot!AX4)/ValProdTot!AX4*100)</f>
        <v>1.0023330165039317</v>
      </c>
      <c r="AZ4">
        <f>IF(ValProdTot!AY4=0,0,(ValProdTot!AZ4-ValProdTot!AY4)/ValProdTot!AY4*100)</f>
        <v>2.3539700192963942</v>
      </c>
      <c r="BA4">
        <f>IF(ValProdTot!AZ4=0,0,(ValProdTot!BA4-ValProdTot!AZ4)/ValProdTot!AZ4*100)</f>
        <v>-0.54003904254746116</v>
      </c>
      <c r="BB4">
        <f>IF(ValProdTot!BA4=0,0,(ValProdTot!BB4-ValProdTot!BA4)/ValProdTot!BA4*100)</f>
        <v>-1.4472075961824868</v>
      </c>
      <c r="BC4">
        <f>IF(ValProdTot!BB4=0,0,(ValProdTot!BC4-ValProdTot!BB4)/ValProdTot!BB4*100)</f>
        <v>-32.417618858128208</v>
      </c>
    </row>
    <row r="5" spans="1:55" x14ac:dyDescent="0.2">
      <c r="A5">
        <f>ValProdTot!A5</f>
        <v>1</v>
      </c>
      <c r="B5" t="str">
        <f>ValProdTot!B5</f>
        <v>Cameroon</v>
      </c>
      <c r="C5">
        <f>ValProdTot!C5</f>
        <v>32</v>
      </c>
      <c r="D5" t="str">
        <f>ValProdTot!D5</f>
        <v>Cameroon</v>
      </c>
      <c r="F5" s="72" t="s">
        <v>574</v>
      </c>
      <c r="H5">
        <f>IF(ValProdTot!G5=0,0,(ValProdTot!H5-ValProdTot!G5)/ValProdTot!G5*100)</f>
        <v>6.4908972168478671</v>
      </c>
      <c r="I5">
        <f>IF(ValProdTot!H5=0,0,(ValProdTot!I5-ValProdTot!H5)/ValProdTot!H5*100)</f>
        <v>9.2343062048062521</v>
      </c>
      <c r="J5">
        <f>IF(ValProdTot!I5=0,0,(ValProdTot!J5-ValProdTot!I5)/ValProdTot!I5*100)</f>
        <v>1.6159531802746856</v>
      </c>
      <c r="K5">
        <f>IF(ValProdTot!J5=0,0,(ValProdTot!K5-ValProdTot!J5)/ValProdTot!J5*100)</f>
        <v>-4.7411159024677829</v>
      </c>
      <c r="L5">
        <f>IF(ValProdTot!K5=0,0,(ValProdTot!L5-ValProdTot!K5)/ValProdTot!K5*100)</f>
        <v>4.0358853947529143</v>
      </c>
      <c r="M5">
        <f>IF(ValProdTot!L5=0,0,(ValProdTot!M5-ValProdTot!L5)/ValProdTot!L5*100)</f>
        <v>10.745797707231501</v>
      </c>
      <c r="N5">
        <f>IF(ValProdTot!M5=0,0,(ValProdTot!N5-ValProdTot!M5)/ValProdTot!M5*100)</f>
        <v>4.8936539487003898</v>
      </c>
      <c r="O5">
        <f>IF(ValProdTot!N5=0,0,(ValProdTot!O5-ValProdTot!N5)/ValProdTot!N5*100)</f>
        <v>-0.43282102577310327</v>
      </c>
      <c r="P5">
        <f>IF(ValProdTot!O5=0,0,(ValProdTot!P5-ValProdTot!O5)/ValProdTot!O5*100)</f>
        <v>9.3374941253877246</v>
      </c>
      <c r="Q5">
        <f>IF(ValProdTot!P5=0,0,(ValProdTot!Q5-ValProdTot!P5)/ValProdTot!P5*100)</f>
        <v>2.6096040581767364</v>
      </c>
      <c r="R5">
        <f>IF(ValProdTot!Q5=0,0,(ValProdTot!R5-ValProdTot!Q5)/ValProdTot!Q5*100)</f>
        <v>4.6533605630574328</v>
      </c>
      <c r="S5">
        <f>IF(ValProdTot!R5=0,0,(ValProdTot!S5-ValProdTot!R5)/ValProdTot!R5*100)</f>
        <v>1.7837552235938323</v>
      </c>
      <c r="T5">
        <f>IF(ValProdTot!S5=0,0,(ValProdTot!T5-ValProdTot!S5)/ValProdTot!S5*100)</f>
        <v>8.2010876643907888</v>
      </c>
      <c r="U5">
        <f>IF(ValProdTot!T5=0,0,(ValProdTot!U5-ValProdTot!T5)/ValProdTot!T5*100)</f>
        <v>-9.409082847032621E-2</v>
      </c>
      <c r="V5">
        <f>IF(ValProdTot!U5=0,0,(ValProdTot!V5-ValProdTot!U5)/ValProdTot!U5*100)</f>
        <v>-4.0597276945186751</v>
      </c>
      <c r="W5">
        <f>IF(ValProdTot!V5=0,0,(ValProdTot!W5-ValProdTot!V5)/ValProdTot!V5*100)</f>
        <v>2.1788550408887963</v>
      </c>
      <c r="X5">
        <f>IF(ValProdTot!W5=0,0,(ValProdTot!X5-ValProdTot!W5)/ValProdTot!W5*100)</f>
        <v>-0.62030776100189766</v>
      </c>
      <c r="Y5">
        <f>IF(ValProdTot!X5=0,0,(ValProdTot!Y5-ValProdTot!X5)/ValProdTot!X5*100)</f>
        <v>2.596735290374657</v>
      </c>
      <c r="Z5">
        <f>IF(ValProdTot!Y5=0,0,(ValProdTot!Z5-ValProdTot!Y5)/ValProdTot!Y5*100)</f>
        <v>2.3362153858159225</v>
      </c>
      <c r="AA5">
        <f>IF(ValProdTot!Z5=0,0,(ValProdTot!AA5-ValProdTot!Z5)/ValProdTot!Z5*100)</f>
        <v>1.7349951288798244</v>
      </c>
      <c r="AB5">
        <f>IF(ValProdTot!AA5=0,0,(ValProdTot!AB5-ValProdTot!AA5)/ValProdTot!AA5*100)</f>
        <v>3.5573069468644158</v>
      </c>
      <c r="AC5">
        <f>IF(ValProdTot!AB5=0,0,(ValProdTot!AC5-ValProdTot!AB5)/ValProdTot!AB5*100)</f>
        <v>-1.0595328246682749</v>
      </c>
      <c r="AD5">
        <f>IF(ValProdTot!AC5=0,0,(ValProdTot!AD5-ValProdTot!AC5)/ValProdTot!AC5*100)</f>
        <v>3.0021301847506723</v>
      </c>
      <c r="AE5">
        <f>IF(ValProdTot!AD5=0,0,(ValProdTot!AE5-ValProdTot!AD5)/ValProdTot!AD5*100)</f>
        <v>5.6059123639597663</v>
      </c>
      <c r="AF5">
        <f>IF(ValProdTot!AE5=0,0,(ValProdTot!AF5-ValProdTot!AE5)/ValProdTot!AE5*100)</f>
        <v>7.706441264564412</v>
      </c>
      <c r="AG5">
        <f>IF(ValProdTot!AF5=0,0,(ValProdTot!AG5-ValProdTot!AF5)/ValProdTot!AF5*100)</f>
        <v>-10.131630632767356</v>
      </c>
      <c r="AH5">
        <f>IF(ValProdTot!AG5=0,0,(ValProdTot!AH5-ValProdTot!AG5)/ValProdTot!AG5*100)</f>
        <v>6.4346630385638024</v>
      </c>
      <c r="AI5">
        <f>IF(ValProdTot!AH5=0,0,(ValProdTot!AI5-ValProdTot!AH5)/ValProdTot!AH5*100)</f>
        <v>2.0185117525270977</v>
      </c>
      <c r="AJ5">
        <f>IF(ValProdTot!AI5=0,0,(ValProdTot!AJ5-ValProdTot!AI5)/ValProdTot!AI5*100)</f>
        <v>4.1602341722436176</v>
      </c>
      <c r="AK5">
        <f>IF(ValProdTot!AJ5=0,0,(ValProdTot!AK5-ValProdTot!AJ5)/ValProdTot!AJ5*100)</f>
        <v>2.5453076777786539</v>
      </c>
      <c r="AL5">
        <f>IF(ValProdTot!AK5=0,0,(ValProdTot!AL5-ValProdTot!AK5)/ValProdTot!AK5*100)</f>
        <v>6.3572137163815379E-2</v>
      </c>
      <c r="AM5">
        <f>IF(ValProdTot!AL5=0,0,(ValProdTot!AM5-ValProdTot!AL5)/ValProdTot!AL5*100)</f>
        <v>4.6955412954132489</v>
      </c>
      <c r="AN5">
        <f>IF(ValProdTot!AM5=0,0,(ValProdTot!AN5-ValProdTot!AM5)/ValProdTot!AM5*100)</f>
        <v>5.2827385080071299</v>
      </c>
      <c r="AO5">
        <f>IF(ValProdTot!AN5=0,0,(ValProdTot!AO5-ValProdTot!AN5)/ValProdTot!AN5*100)</f>
        <v>5.1971471443475892</v>
      </c>
      <c r="AP5">
        <f>IF(ValProdTot!AO5=0,0,(ValProdTot!AP5-ValProdTot!AO5)/ValProdTot!AO5*100)</f>
        <v>4.7886557679985415</v>
      </c>
      <c r="AQ5">
        <f>IF(ValProdTot!AP5=0,0,(ValProdTot!AQ5-ValProdTot!AP5)/ValProdTot!AP5*100)</f>
        <v>-3.8398012094221086</v>
      </c>
      <c r="AR5">
        <f>IF(ValProdTot!AQ5=0,0,(ValProdTot!AR5-ValProdTot!AQ5)/ValProdTot!AQ5*100)</f>
        <v>6.3471214816973127</v>
      </c>
      <c r="AS5">
        <f>IF(ValProdTot!AR5=0,0,(ValProdTot!AS5-ValProdTot!AR5)/ValProdTot!AR5*100)</f>
        <v>5.0589887559650339</v>
      </c>
      <c r="AT5">
        <f>IF(ValProdTot!AS5=0,0,(ValProdTot!AT5-ValProdTot!AS5)/ValProdTot!AS5*100)</f>
        <v>1.8729878309009622</v>
      </c>
      <c r="AU5">
        <f>IF(ValProdTot!AT5=0,0,(ValProdTot!AU5-ValProdTot!AT5)/ValProdTot!AT5*100)</f>
        <v>1.7198273487252052</v>
      </c>
      <c r="AV5">
        <f>IF(ValProdTot!AU5=0,0,(ValProdTot!AV5-ValProdTot!AU5)/ValProdTot!AU5*100)</f>
        <v>1.6121782306728683</v>
      </c>
      <c r="AW5">
        <f>IF(ValProdTot!AV5=0,0,(ValProdTot!AW5-ValProdTot!AV5)/ValProdTot!AV5*100)</f>
        <v>2.3801916569455734</v>
      </c>
      <c r="AX5">
        <f>IF(ValProdTot!AW5=0,0,(ValProdTot!AX5-ValProdTot!AW5)/ValProdTot!AW5*100)</f>
        <v>3.8185031586987792</v>
      </c>
      <c r="AY5">
        <f>IF(ValProdTot!AX5=0,0,(ValProdTot!AY5-ValProdTot!AX5)/ValProdTot!AX5*100)</f>
        <v>7.7610789226552539</v>
      </c>
      <c r="AZ5">
        <f>IF(ValProdTot!AY5=0,0,(ValProdTot!AZ5-ValProdTot!AY5)/ValProdTot!AY5*100)</f>
        <v>4.0150683182224496</v>
      </c>
      <c r="BA5">
        <f>IF(ValProdTot!AZ5=0,0,(ValProdTot!BA5-ValProdTot!AZ5)/ValProdTot!AZ5*100)</f>
        <v>0.43852864554559495</v>
      </c>
      <c r="BB5">
        <f>IF(ValProdTot!BA5=0,0,(ValProdTot!BB5-ValProdTot!BA5)/ValProdTot!BA5*100)</f>
        <v>2.7821985145781096</v>
      </c>
      <c r="BC5">
        <f>IF(ValProdTot!BB5=0,0,(ValProdTot!BC5-ValProdTot!BB5)/ValProdTot!BB5*100)</f>
        <v>2.5720545251774607</v>
      </c>
    </row>
    <row r="6" spans="1:55" x14ac:dyDescent="0.2">
      <c r="A6">
        <f>ValProdTot!A6</f>
        <v>1</v>
      </c>
      <c r="B6" t="str">
        <f>ValProdTot!B6</f>
        <v>Cape Verde</v>
      </c>
      <c r="C6">
        <f>ValProdTot!C6</f>
        <v>35</v>
      </c>
      <c r="D6" t="str">
        <f>ValProdTot!D6</f>
        <v>Cape Verde</v>
      </c>
      <c r="F6" s="72" t="s">
        <v>574</v>
      </c>
      <c r="H6">
        <f>IF(ValProdTot!G6=0,0,(ValProdTot!H6-ValProdTot!G6)/ValProdTot!G6*100)</f>
        <v>7.5783391362323131</v>
      </c>
      <c r="I6">
        <f>IF(ValProdTot!H6=0,0,(ValProdTot!I6-ValProdTot!H6)/ValProdTot!H6*100)</f>
        <v>4.3175871092136067</v>
      </c>
      <c r="J6">
        <f>IF(ValProdTot!I6=0,0,(ValProdTot!J6-ValProdTot!I6)/ValProdTot!I6*100)</f>
        <v>7.2414020727440755</v>
      </c>
      <c r="K6">
        <f>IF(ValProdTot!J6=0,0,(ValProdTot!K6-ValProdTot!J6)/ValProdTot!J6*100)</f>
        <v>9.2145758956050727</v>
      </c>
      <c r="L6">
        <f>IF(ValProdTot!K6=0,0,(ValProdTot!L6-ValProdTot!K6)/ValProdTot!K6*100)</f>
        <v>3.2970749027785606</v>
      </c>
      <c r="M6">
        <f>IF(ValProdTot!L6=0,0,(ValProdTot!M6-ValProdTot!L6)/ValProdTot!L6*100)</f>
        <v>-2.1606285464862505</v>
      </c>
      <c r="N6">
        <f>IF(ValProdTot!M6=0,0,(ValProdTot!N6-ValProdTot!M6)/ValProdTot!M6*100)</f>
        <v>-23.444122239571715</v>
      </c>
      <c r="O6">
        <f>IF(ValProdTot!N6=0,0,(ValProdTot!O6-ValProdTot!N6)/ValProdTot!N6*100)</f>
        <v>0.83770396270396275</v>
      </c>
      <c r="P6">
        <f>IF(ValProdTot!O6=0,0,(ValProdTot!P6-ValProdTot!O6)/ValProdTot!O6*100)</f>
        <v>-13.472513183558476</v>
      </c>
      <c r="Q6">
        <f>IF(ValProdTot!P6=0,0,(ValProdTot!Q6-ValProdTot!P6)/ValProdTot!P6*100)</f>
        <v>-10.176991150442479</v>
      </c>
      <c r="R6">
        <f>IF(ValProdTot!Q6=0,0,(ValProdTot!R6-ValProdTot!Q6)/ValProdTot!Q6*100)</f>
        <v>-3.810763082070824</v>
      </c>
      <c r="S6">
        <f>IF(ValProdTot!R6=0,0,(ValProdTot!S6-ValProdTot!R6)/ValProdTot!R6*100)</f>
        <v>-2.1064837182336458</v>
      </c>
      <c r="T6">
        <f>IF(ValProdTot!S6=0,0,(ValProdTot!T6-ValProdTot!S6)/ValProdTot!S6*100)</f>
        <v>-1.8853025367683347</v>
      </c>
      <c r="U6">
        <f>IF(ValProdTot!T6=0,0,(ValProdTot!U6-ValProdTot!T6)/ValProdTot!T6*100)</f>
        <v>3.2193158953722336</v>
      </c>
      <c r="V6">
        <f>IF(ValProdTot!U6=0,0,(ValProdTot!V6-ValProdTot!U6)/ValProdTot!U6*100)</f>
        <v>11.832358674463936</v>
      </c>
      <c r="W6">
        <f>IF(ValProdTot!V6=0,0,(ValProdTot!W6-ValProdTot!V6)/ValProdTot!V6*100)</f>
        <v>2.1875544709778629</v>
      </c>
      <c r="X6">
        <f>IF(ValProdTot!W6=0,0,(ValProdTot!X6-ValProdTot!W6)/ValProdTot!W6*100)</f>
        <v>13.552238805970148</v>
      </c>
      <c r="Y6">
        <f>IF(ValProdTot!X6=0,0,(ValProdTot!Y6-ValProdTot!X6)/ValProdTot!X6*100)</f>
        <v>10.380051074057384</v>
      </c>
      <c r="Z6">
        <f>IF(ValProdTot!Y6=0,0,(ValProdTot!Z6-ValProdTot!Y6)/ValProdTot!Y6*100)</f>
        <v>25.21094175285792</v>
      </c>
      <c r="AA6">
        <f>IF(ValProdTot!Z6=0,0,(ValProdTot!AA6-ValProdTot!Z6)/ValProdTot!Z6*100)</f>
        <v>-25.754035106787676</v>
      </c>
      <c r="AB6">
        <f>IF(ValProdTot!AA6=0,0,(ValProdTot!AB6-ValProdTot!AA6)/ValProdTot!AA6*100)</f>
        <v>11.111111111111111</v>
      </c>
      <c r="AC6">
        <f>IF(ValProdTot!AB6=0,0,(ValProdTot!AC6-ValProdTot!AB6)/ValProdTot!AB6*100)</f>
        <v>-12.279314888010539</v>
      </c>
      <c r="AD6">
        <f>IF(ValProdTot!AC6=0,0,(ValProdTot!AD6-ValProdTot!AC6)/ValProdTot!AC6*100)</f>
        <v>18.744367677981373</v>
      </c>
      <c r="AE6">
        <f>IF(ValProdTot!AD6=0,0,(ValProdTot!AE6-ValProdTot!AD6)/ValProdTot!AD6*100)</f>
        <v>4.3764229698962813</v>
      </c>
      <c r="AF6">
        <f>IF(ValProdTot!AE6=0,0,(ValProdTot!AF6-ValProdTot!AE6)/ValProdTot!AE6*100)</f>
        <v>28.702132816286962</v>
      </c>
      <c r="AG6">
        <f>IF(ValProdTot!AF6=0,0,(ValProdTot!AG6-ValProdTot!AF6)/ValProdTot!AF6*100)</f>
        <v>40.902029094675392</v>
      </c>
      <c r="AH6">
        <f>IF(ValProdTot!AG6=0,0,(ValProdTot!AH6-ValProdTot!AG6)/ValProdTot!AG6*100)</f>
        <v>2.0080858030672593</v>
      </c>
      <c r="AI6">
        <f>IF(ValProdTot!AH6=0,0,(ValProdTot!AI6-ValProdTot!AH6)/ValProdTot!AH6*100)</f>
        <v>-0.68457255158860142</v>
      </c>
      <c r="AJ6">
        <f>IF(ValProdTot!AI6=0,0,(ValProdTot!AJ6-ValProdTot!AI6)/ValProdTot!AI6*100)</f>
        <v>-5.7715774545694405</v>
      </c>
      <c r="AK6">
        <f>IF(ValProdTot!AJ6=0,0,(ValProdTot!AK6-ValProdTot!AJ6)/ValProdTot!AJ6*100)</f>
        <v>-7.9101186517797766</v>
      </c>
      <c r="AL6">
        <f>IF(ValProdTot!AK6=0,0,(ValProdTot!AL6-ValProdTot!AK6)/ValProdTot!AK6*100)</f>
        <v>18.083691231804188</v>
      </c>
      <c r="AM6">
        <f>IF(ValProdTot!AL6=0,0,(ValProdTot!AM6-ValProdTot!AL6)/ValProdTot!AL6*100)</f>
        <v>1.7155363867520681</v>
      </c>
      <c r="AN6">
        <f>IF(ValProdTot!AM6=0,0,(ValProdTot!AN6-ValProdTot!AM6)/ValProdTot!AM6*100)</f>
        <v>-15.429403202328967</v>
      </c>
      <c r="AO6">
        <f>IF(ValProdTot!AN6=0,0,(ValProdTot!AO6-ValProdTot!AN6)/ValProdTot!AN6*100)</f>
        <v>20.781261692733668</v>
      </c>
      <c r="AP6">
        <f>IF(ValProdTot!AO6=0,0,(ValProdTot!AP6-ValProdTot!AO6)/ValProdTot!AO6*100)</f>
        <v>-12.788104089219331</v>
      </c>
      <c r="AQ6">
        <f>IF(ValProdTot!AP6=0,0,(ValProdTot!AQ6-ValProdTot!AP6)/ValProdTot!AP6*100)</f>
        <v>6.8520886615515764</v>
      </c>
      <c r="AR6">
        <f>IF(ValProdTot!AQ6=0,0,(ValProdTot!AR6-ValProdTot!AQ6)/ValProdTot!AQ6*100)</f>
        <v>12.316744789069514</v>
      </c>
      <c r="AS6">
        <f>IF(ValProdTot!AR6=0,0,(ValProdTot!AS6-ValProdTot!AR6)/ValProdTot!AR6*100)</f>
        <v>17.960101817320783</v>
      </c>
      <c r="AT6">
        <f>IF(ValProdTot!AS6=0,0,(ValProdTot!AT6-ValProdTot!AS6)/ValProdTot!AS6*100)</f>
        <v>-7.1561198374065338</v>
      </c>
      <c r="AU6">
        <f>IF(ValProdTot!AT6=0,0,(ValProdTot!AU6-ValProdTot!AT6)/ValProdTot!AT6*100)</f>
        <v>5.4078157937408795</v>
      </c>
      <c r="AV6">
        <f>IF(ValProdTot!AU6=0,0,(ValProdTot!AV6-ValProdTot!AU6)/ValProdTot!AU6*100)</f>
        <v>-3.8843165910314594</v>
      </c>
      <c r="AW6">
        <f>IF(ValProdTot!AV6=0,0,(ValProdTot!AW6-ValProdTot!AV6)/ValProdTot!AV6*100)</f>
        <v>3.2250320102432775</v>
      </c>
      <c r="AX6">
        <f>IF(ValProdTot!AW6=0,0,(ValProdTot!AX6-ValProdTot!AW6)/ValProdTot!AW6*100)</f>
        <v>4.4370364627748922</v>
      </c>
      <c r="AY6">
        <f>IF(ValProdTot!AX6=0,0,(ValProdTot!AY6-ValProdTot!AX6)/ValProdTot!AX6*100)</f>
        <v>-3.3626960954124812</v>
      </c>
      <c r="AZ6">
        <f>IF(ValProdTot!AY6=0,0,(ValProdTot!AZ6-ValProdTot!AY6)/ValProdTot!AY6*100)</f>
        <v>5.4538471386506204</v>
      </c>
      <c r="BA6">
        <f>IF(ValProdTot!AZ6=0,0,(ValProdTot!BA6-ValProdTot!AZ6)/ValProdTot!AZ6*100)</f>
        <v>4.1859900449192669</v>
      </c>
      <c r="BB6">
        <f>IF(ValProdTot!BA6=0,0,(ValProdTot!BB6-ValProdTot!BA6)/ValProdTot!BA6*100)</f>
        <v>10.687734507912094</v>
      </c>
      <c r="BC6">
        <f>IF(ValProdTot!BB6=0,0,(ValProdTot!BC6-ValProdTot!BB6)/ValProdTot!BB6*100)</f>
        <v>-0.4926834403621434</v>
      </c>
    </row>
    <row r="7" spans="1:55" x14ac:dyDescent="0.2">
      <c r="A7">
        <f>ValProdTot!A7</f>
        <v>1</v>
      </c>
      <c r="B7" t="str">
        <f>ValProdTot!B7</f>
        <v>Central African Republic</v>
      </c>
      <c r="C7">
        <f>ValProdTot!C7</f>
        <v>37</v>
      </c>
      <c r="D7" t="str">
        <f>ValProdTot!D7</f>
        <v>Central African Republic</v>
      </c>
      <c r="F7" s="72" t="s">
        <v>574</v>
      </c>
      <c r="H7">
        <f>IF(ValProdTot!G7=0,0,(ValProdTot!H7-ValProdTot!G7)/ValProdTot!G7*100)</f>
        <v>1.5186264179011963</v>
      </c>
      <c r="I7">
        <f>IF(ValProdTot!H7=0,0,(ValProdTot!I7-ValProdTot!H7)/ValProdTot!H7*100)</f>
        <v>3.033840230438249</v>
      </c>
      <c r="J7">
        <f>IF(ValProdTot!I7=0,0,(ValProdTot!J7-ValProdTot!I7)/ValProdTot!I7*100)</f>
        <v>-1.796613832601883</v>
      </c>
      <c r="K7">
        <f>IF(ValProdTot!J7=0,0,(ValProdTot!K7-ValProdTot!J7)/ValProdTot!J7*100)</f>
        <v>6.2938601940231225</v>
      </c>
      <c r="L7">
        <f>IF(ValProdTot!K7=0,0,(ValProdTot!L7-ValProdTot!K7)/ValProdTot!K7*100)</f>
        <v>8.7493738520621145E-2</v>
      </c>
      <c r="M7">
        <f>IF(ValProdTot!L7=0,0,(ValProdTot!M7-ValProdTot!L7)/ValProdTot!L7*100)</f>
        <v>8.5115043775357684</v>
      </c>
      <c r="N7">
        <f>IF(ValProdTot!M7=0,0,(ValProdTot!N7-ValProdTot!M7)/ValProdTot!M7*100)</f>
        <v>2.4205004581485881</v>
      </c>
      <c r="O7">
        <f>IF(ValProdTot!N7=0,0,(ValProdTot!O7-ValProdTot!N7)/ValProdTot!N7*100)</f>
        <v>5.1589040931388741</v>
      </c>
      <c r="P7">
        <f>IF(ValProdTot!O7=0,0,(ValProdTot!P7-ValProdTot!O7)/ValProdTot!O7*100)</f>
        <v>1.0057725577969499</v>
      </c>
      <c r="Q7">
        <f>IF(ValProdTot!P7=0,0,(ValProdTot!Q7-ValProdTot!P7)/ValProdTot!P7*100)</f>
        <v>0.20717861170545024</v>
      </c>
      <c r="R7">
        <f>IF(ValProdTot!Q7=0,0,(ValProdTot!R7-ValProdTot!Q7)/ValProdTot!Q7*100)</f>
        <v>4.7157677401885287</v>
      </c>
      <c r="S7">
        <f>IF(ValProdTot!R7=0,0,(ValProdTot!S7-ValProdTot!R7)/ValProdTot!R7*100)</f>
        <v>2.6300124174080746</v>
      </c>
      <c r="T7">
        <f>IF(ValProdTot!S7=0,0,(ValProdTot!T7-ValProdTot!S7)/ValProdTot!S7*100)</f>
        <v>7.0949590175766435</v>
      </c>
      <c r="U7">
        <f>IF(ValProdTot!T7=0,0,(ValProdTot!U7-ValProdTot!T7)/ValProdTot!T7*100)</f>
        <v>0.95797083690724172</v>
      </c>
      <c r="V7">
        <f>IF(ValProdTot!U7=0,0,(ValProdTot!V7-ValProdTot!U7)/ValProdTot!U7*100)</f>
        <v>1.6848764076036693</v>
      </c>
      <c r="W7">
        <f>IF(ValProdTot!V7=0,0,(ValProdTot!W7-ValProdTot!V7)/ValProdTot!V7*100)</f>
        <v>0.66579135831940794</v>
      </c>
      <c r="X7">
        <f>IF(ValProdTot!W7=0,0,(ValProdTot!X7-ValProdTot!W7)/ValProdTot!W7*100)</f>
        <v>-0.36092950017667053</v>
      </c>
      <c r="Y7">
        <f>IF(ValProdTot!X7=0,0,(ValProdTot!Y7-ValProdTot!X7)/ValProdTot!X7*100)</f>
        <v>3.1270899428084546</v>
      </c>
      <c r="Z7">
        <f>IF(ValProdTot!Y7=0,0,(ValProdTot!Z7-ValProdTot!Y7)/ValProdTot!Y7*100)</f>
        <v>2.041513387767536</v>
      </c>
      <c r="AA7">
        <f>IF(ValProdTot!Z7=0,0,(ValProdTot!AA7-ValProdTot!Z7)/ValProdTot!Z7*100)</f>
        <v>2.2408583473556605</v>
      </c>
      <c r="AB7">
        <f>IF(ValProdTot!AA7=0,0,(ValProdTot!AB7-ValProdTot!AA7)/ValProdTot!AA7*100)</f>
        <v>4.4323762332433754</v>
      </c>
      <c r="AC7">
        <f>IF(ValProdTot!AB7=0,0,(ValProdTot!AC7-ValProdTot!AB7)/ValProdTot!AB7*100)</f>
        <v>-0.34611531104836507</v>
      </c>
      <c r="AD7">
        <f>IF(ValProdTot!AC7=0,0,(ValProdTot!AD7-ValProdTot!AC7)/ValProdTot!AC7*100)</f>
        <v>-1.5321077321702239</v>
      </c>
      <c r="AE7">
        <f>IF(ValProdTot!AD7=0,0,(ValProdTot!AE7-ValProdTot!AD7)/ValProdTot!AD7*100)</f>
        <v>-0.60895187315841171</v>
      </c>
      <c r="AF7">
        <f>IF(ValProdTot!AE7=0,0,(ValProdTot!AF7-ValProdTot!AE7)/ValProdTot!AE7*100)</f>
        <v>8.6370685049323033</v>
      </c>
      <c r="AG7">
        <f>IF(ValProdTot!AF7=0,0,(ValProdTot!AG7-ValProdTot!AF7)/ValProdTot!AF7*100)</f>
        <v>-0.27189015637682373</v>
      </c>
      <c r="AH7">
        <f>IF(ValProdTot!AG7=0,0,(ValProdTot!AH7-ValProdTot!AG7)/ValProdTot!AG7*100)</f>
        <v>7.0567434177555217</v>
      </c>
      <c r="AI7">
        <f>IF(ValProdTot!AH7=0,0,(ValProdTot!AI7-ValProdTot!AH7)/ValProdTot!AH7*100)</f>
        <v>1.0032881185819895</v>
      </c>
      <c r="AJ7">
        <f>IF(ValProdTot!AI7=0,0,(ValProdTot!AJ7-ValProdTot!AI7)/ValProdTot!AI7*100)</f>
        <v>0.47756589704895425</v>
      </c>
      <c r="AK7">
        <f>IF(ValProdTot!AJ7=0,0,(ValProdTot!AK7-ValProdTot!AJ7)/ValProdTot!AJ7*100)</f>
        <v>1.3768086527497427</v>
      </c>
      <c r="AL7">
        <f>IF(ValProdTot!AK7=0,0,(ValProdTot!AL7-ValProdTot!AK7)/ValProdTot!AK7*100)</f>
        <v>3.0784071054164239</v>
      </c>
      <c r="AM7">
        <f>IF(ValProdTot!AL7=0,0,(ValProdTot!AM7-ValProdTot!AL7)/ValProdTot!AL7*100)</f>
        <v>0.92451011205006062</v>
      </c>
      <c r="AN7">
        <f>IF(ValProdTot!AM7=0,0,(ValProdTot!AN7-ValProdTot!AM7)/ValProdTot!AM7*100)</f>
        <v>5.0858132577546842</v>
      </c>
      <c r="AO7">
        <f>IF(ValProdTot!AN7=0,0,(ValProdTot!AO7-ValProdTot!AN7)/ValProdTot!AN7*100)</f>
        <v>4.8564911930210108</v>
      </c>
      <c r="AP7">
        <f>IF(ValProdTot!AO7=0,0,(ValProdTot!AP7-ValProdTot!AO7)/ValProdTot!AO7*100)</f>
        <v>14.111086942370255</v>
      </c>
      <c r="AQ7">
        <f>IF(ValProdTot!AP7=0,0,(ValProdTot!AQ7-ValProdTot!AP7)/ValProdTot!AP7*100)</f>
        <v>-1.1494252873563218</v>
      </c>
      <c r="AR7">
        <f>IF(ValProdTot!AQ7=0,0,(ValProdTot!AR7-ValProdTot!AQ7)/ValProdTot!AQ7*100)</f>
        <v>2.0104272527398281</v>
      </c>
      <c r="AS7">
        <f>IF(ValProdTot!AR7=0,0,(ValProdTot!AS7-ValProdTot!AR7)/ValProdTot!AR7*100)</f>
        <v>-2.9139167882063504</v>
      </c>
      <c r="AT7">
        <f>IF(ValProdTot!AS7=0,0,(ValProdTot!AT7-ValProdTot!AS7)/ValProdTot!AS7*100)</f>
        <v>10.949089766930875</v>
      </c>
      <c r="AU7">
        <f>IF(ValProdTot!AT7=0,0,(ValProdTot!AU7-ValProdTot!AT7)/ValProdTot!AT7*100)</f>
        <v>2.7349004035098954</v>
      </c>
      <c r="AV7">
        <f>IF(ValProdTot!AU7=0,0,(ValProdTot!AV7-ValProdTot!AU7)/ValProdTot!AU7*100)</f>
        <v>0.33067331670822941</v>
      </c>
      <c r="AW7">
        <f>IF(ValProdTot!AV7=0,0,(ValProdTot!AW7-ValProdTot!AV7)/ValProdTot!AV7*100)</f>
        <v>-1.8125848192759106</v>
      </c>
      <c r="AX7">
        <f>IF(ValProdTot!AW7=0,0,(ValProdTot!AX7-ValProdTot!AW7)/ValProdTot!AW7*100)</f>
        <v>3.2804812756386483</v>
      </c>
      <c r="AY7">
        <f>IF(ValProdTot!AX7=0,0,(ValProdTot!AY7-ValProdTot!AX7)/ValProdTot!AX7*100)</f>
        <v>0.64694816693934321</v>
      </c>
      <c r="AZ7">
        <f>IF(ValProdTot!AY7=0,0,(ValProdTot!AZ7-ValProdTot!AY7)/ValProdTot!AY7*100)</f>
        <v>2.2663844999902589</v>
      </c>
      <c r="BA7">
        <f>IF(ValProdTot!AZ7=0,0,(ValProdTot!BA7-ValProdTot!AZ7)/ValProdTot!AZ7*100)</f>
        <v>4.3283718925509325</v>
      </c>
      <c r="BB7">
        <f>IF(ValProdTot!BA7=0,0,(ValProdTot!BB7-ValProdTot!BA7)/ValProdTot!BA7*100)</f>
        <v>3.0244342238909874</v>
      </c>
      <c r="BC7">
        <f>IF(ValProdTot!BB7=0,0,(ValProdTot!BC7-ValProdTot!BB7)/ValProdTot!BB7*100)</f>
        <v>2.5597880210162272</v>
      </c>
    </row>
    <row r="8" spans="1:55" x14ac:dyDescent="0.2">
      <c r="A8">
        <f>ValProdTot!A8</f>
        <v>1</v>
      </c>
      <c r="B8" t="str">
        <f>ValProdTot!B8</f>
        <v>Chad</v>
      </c>
      <c r="C8">
        <f>ValProdTot!C8</f>
        <v>39</v>
      </c>
      <c r="D8" t="str">
        <f>ValProdTot!D8</f>
        <v>Chad</v>
      </c>
      <c r="F8" s="72" t="s">
        <v>574</v>
      </c>
      <c r="H8">
        <f>IF(ValProdTot!G8=0,0,(ValProdTot!H8-ValProdTot!G8)/ValProdTot!G8*100)</f>
        <v>9.104220957648602</v>
      </c>
      <c r="I8">
        <f>IF(ValProdTot!H8=0,0,(ValProdTot!I8-ValProdTot!H8)/ValProdTot!H8*100)</f>
        <v>6.8821635041904567</v>
      </c>
      <c r="J8">
        <f>IF(ValProdTot!I8=0,0,(ValProdTot!J8-ValProdTot!I8)/ValProdTot!I8*100)</f>
        <v>-2.3557240628639011</v>
      </c>
      <c r="K8">
        <f>IF(ValProdTot!J8=0,0,(ValProdTot!K8-ValProdTot!J8)/ValProdTot!J8*100)</f>
        <v>-2.7382587115798387</v>
      </c>
      <c r="L8">
        <f>IF(ValProdTot!K8=0,0,(ValProdTot!L8-ValProdTot!K8)/ValProdTot!K8*100)</f>
        <v>4.3442001030865125</v>
      </c>
      <c r="M8">
        <f>IF(ValProdTot!L8=0,0,(ValProdTot!M8-ValProdTot!L8)/ValProdTot!L8*100)</f>
        <v>-2.7197682927390514</v>
      </c>
      <c r="N8">
        <f>IF(ValProdTot!M8=0,0,(ValProdTot!N8-ValProdTot!M8)/ValProdTot!M8*100)</f>
        <v>8.2133260161986232</v>
      </c>
      <c r="O8">
        <f>IF(ValProdTot!N8=0,0,(ValProdTot!O8-ValProdTot!N8)/ValProdTot!N8*100)</f>
        <v>-3.9559260927032645</v>
      </c>
      <c r="P8">
        <f>IF(ValProdTot!O8=0,0,(ValProdTot!P8-ValProdTot!O8)/ValProdTot!O8*100)</f>
        <v>-4.5042598226275103</v>
      </c>
      <c r="Q8">
        <f>IF(ValProdTot!P8=0,0,(ValProdTot!Q8-ValProdTot!P8)/ValProdTot!P8*100)</f>
        <v>0.39086146820913947</v>
      </c>
      <c r="R8">
        <f>IF(ValProdTot!Q8=0,0,(ValProdTot!R8-ValProdTot!Q8)/ValProdTot!Q8*100)</f>
        <v>-4.7059456602077425</v>
      </c>
      <c r="S8">
        <f>IF(ValProdTot!R8=0,0,(ValProdTot!S8-ValProdTot!R8)/ValProdTot!R8*100)</f>
        <v>-5.5335863346094118</v>
      </c>
      <c r="T8">
        <f>IF(ValProdTot!S8=0,0,(ValProdTot!T8-ValProdTot!S8)/ValProdTot!S8*100)</f>
        <v>4.7937101234732857</v>
      </c>
      <c r="U8">
        <f>IF(ValProdTot!T8=0,0,(ValProdTot!U8-ValProdTot!T8)/ValProdTot!T8*100)</f>
        <v>8.4470676265365672</v>
      </c>
      <c r="V8">
        <f>IF(ValProdTot!U8=0,0,(ValProdTot!V8-ValProdTot!U8)/ValProdTot!U8*100)</f>
        <v>0.37267830235673777</v>
      </c>
      <c r="W8">
        <f>IF(ValProdTot!V8=0,0,(ValProdTot!W8-ValProdTot!V8)/ValProdTot!V8*100)</f>
        <v>0.45591088930366475</v>
      </c>
      <c r="X8">
        <f>IF(ValProdTot!W8=0,0,(ValProdTot!X8-ValProdTot!W8)/ValProdTot!W8*100)</f>
        <v>5.6865239064760678</v>
      </c>
      <c r="Y8">
        <f>IF(ValProdTot!X8=0,0,(ValProdTot!Y8-ValProdTot!X8)/ValProdTot!X8*100)</f>
        <v>-2.8863351296107034</v>
      </c>
      <c r="Z8">
        <f>IF(ValProdTot!Y8=0,0,(ValProdTot!Z8-ValProdTot!Y8)/ValProdTot!Y8*100)</f>
        <v>2.510352044248449</v>
      </c>
      <c r="AA8">
        <f>IF(ValProdTot!Z8=0,0,(ValProdTot!AA8-ValProdTot!Z8)/ValProdTot!Z8*100)</f>
        <v>-4.2412390647808289</v>
      </c>
      <c r="AB8">
        <f>IF(ValProdTot!AA8=0,0,(ValProdTot!AB8-ValProdTot!AA8)/ValProdTot!AA8*100)</f>
        <v>4.8184826523355353</v>
      </c>
      <c r="AC8">
        <f>IF(ValProdTot!AB8=0,0,(ValProdTot!AC8-ValProdTot!AB8)/ValProdTot!AB8*100)</f>
        <v>7.3417114630248443</v>
      </c>
      <c r="AD8">
        <f>IF(ValProdTot!AC8=0,0,(ValProdTot!AD8-ValProdTot!AC8)/ValProdTot!AC8*100)</f>
        <v>-18.054553600069298</v>
      </c>
      <c r="AE8">
        <f>IF(ValProdTot!AD8=0,0,(ValProdTot!AE8-ValProdTot!AD8)/ValProdTot!AD8*100)</f>
        <v>18.26935782241015</v>
      </c>
      <c r="AF8">
        <f>IF(ValProdTot!AE8=0,0,(ValProdTot!AF8-ValProdTot!AE8)/ValProdTot!AE8*100)</f>
        <v>0.9706026115494728</v>
      </c>
      <c r="AG8">
        <f>IF(ValProdTot!AF8=0,0,(ValProdTot!AG8-ValProdTot!AF8)/ValProdTot!AF8*100)</f>
        <v>2.8453665283540803</v>
      </c>
      <c r="AH8">
        <f>IF(ValProdTot!AG8=0,0,(ValProdTot!AH8-ValProdTot!AG8)/ValProdTot!AG8*100)</f>
        <v>12.575513870882713</v>
      </c>
      <c r="AI8">
        <f>IF(ValProdTot!AH8=0,0,(ValProdTot!AI8-ValProdTot!AH8)/ValProdTot!AH8*100)</f>
        <v>0.33115114445453242</v>
      </c>
      <c r="AJ8">
        <f>IF(ValProdTot!AI8=0,0,(ValProdTot!AJ8-ValProdTot!AI8)/ValProdTot!AI8*100)</f>
        <v>-0.74656010820954166</v>
      </c>
      <c r="AK8">
        <f>IF(ValProdTot!AJ8=0,0,(ValProdTot!AK8-ValProdTot!AJ8)/ValProdTot!AJ8*100)</f>
        <v>16.145622146351528</v>
      </c>
      <c r="AL8">
        <f>IF(ValProdTot!AK8=0,0,(ValProdTot!AL8-ValProdTot!AK8)/ValProdTot!AK8*100)</f>
        <v>-2.870056777277521</v>
      </c>
      <c r="AM8">
        <f>IF(ValProdTot!AL8=0,0,(ValProdTot!AM8-ValProdTot!AL8)/ValProdTot!AL8*100)</f>
        <v>-14.012816068363707</v>
      </c>
      <c r="AN8">
        <f>IF(ValProdTot!AM8=0,0,(ValProdTot!AN8-ValProdTot!AM8)/ValProdTot!AM8*100)</f>
        <v>20.969493252602003</v>
      </c>
      <c r="AO8">
        <f>IF(ValProdTot!AN8=0,0,(ValProdTot!AO8-ValProdTot!AN8)/ValProdTot!AN8*100)</f>
        <v>0.71848525152606557</v>
      </c>
      <c r="AP8">
        <f>IF(ValProdTot!AO8=0,0,(ValProdTot!AP8-ValProdTot!AO8)/ValProdTot!AO8*100)</f>
        <v>6.5968532181888504</v>
      </c>
      <c r="AQ8">
        <f>IF(ValProdTot!AP8=0,0,(ValProdTot!AQ8-ValProdTot!AP8)/ValProdTot!AP8*100)</f>
        <v>12.821406432556426</v>
      </c>
      <c r="AR8">
        <f>IF(ValProdTot!AQ8=0,0,(ValProdTot!AR8-ValProdTot!AQ8)/ValProdTot!AQ8*100)</f>
        <v>7.1958360552244276</v>
      </c>
      <c r="AS8">
        <f>IF(ValProdTot!AR8=0,0,(ValProdTot!AS8-ValProdTot!AR8)/ValProdTot!AR8*100)</f>
        <v>-5.9075015530309889</v>
      </c>
      <c r="AT8">
        <f>IF(ValProdTot!AS8=0,0,(ValProdTot!AT8-ValProdTot!AS8)/ValProdTot!AS8*100)</f>
        <v>-6.8531779834753888</v>
      </c>
      <c r="AU8">
        <f>IF(ValProdTot!AT8=0,0,(ValProdTot!AU8-ValProdTot!AT8)/ValProdTot!AT8*100)</f>
        <v>17.123232294195116</v>
      </c>
      <c r="AV8">
        <f>IF(ValProdTot!AU8=0,0,(ValProdTot!AV8-ValProdTot!AU8)/ValProdTot!AU8*100)</f>
        <v>-0.63599882188351375</v>
      </c>
      <c r="AW8">
        <f>IF(ValProdTot!AV8=0,0,(ValProdTot!AW8-ValProdTot!AV8)/ValProdTot!AV8*100)</f>
        <v>3.9741131499887303</v>
      </c>
      <c r="AX8">
        <f>IF(ValProdTot!AW8=0,0,(ValProdTot!AX8-ValProdTot!AW8)/ValProdTot!AW8*100)</f>
        <v>7.6022592964346589E-2</v>
      </c>
      <c r="AY8">
        <f>IF(ValProdTot!AX8=0,0,(ValProdTot!AY8-ValProdTot!AX8)/ValProdTot!AX8*100)</f>
        <v>9.5617778147051311</v>
      </c>
      <c r="AZ8">
        <f>IF(ValProdTot!AY8=0,0,(ValProdTot!AZ8-ValProdTot!AY8)/ValProdTot!AY8*100)</f>
        <v>-2.7832246811530221</v>
      </c>
      <c r="BA8">
        <f>IF(ValProdTot!AZ8=0,0,(ValProdTot!BA8-ValProdTot!AZ8)/ValProdTot!AZ8*100)</f>
        <v>-5.3127953536024695</v>
      </c>
      <c r="BB8">
        <f>IF(ValProdTot!BA8=0,0,(ValProdTot!BB8-ValProdTot!BA8)/ValProdTot!BA8*100)</f>
        <v>7.2651763627630466</v>
      </c>
      <c r="BC8">
        <f>IF(ValProdTot!BB8=0,0,(ValProdTot!BC8-ValProdTot!BB8)/ValProdTot!BB8*100)</f>
        <v>4.2913207371205173</v>
      </c>
    </row>
    <row r="9" spans="1:55" x14ac:dyDescent="0.2">
      <c r="A9">
        <f>ValProdTot!A9</f>
        <v>2</v>
      </c>
      <c r="B9" t="str">
        <f>ValProdTot!B9</f>
        <v>Comoros</v>
      </c>
      <c r="C9">
        <f>ValProdTot!C9</f>
        <v>45</v>
      </c>
      <c r="D9" t="str">
        <f>ValProdTot!D9</f>
        <v>Comoros</v>
      </c>
      <c r="F9" s="72" t="s">
        <v>574</v>
      </c>
      <c r="H9">
        <f>IF(ValProdTot!G9=0,0,(ValProdTot!H9-ValProdTot!G9)/ValProdTot!G9*100)</f>
        <v>0.25930060863615084</v>
      </c>
      <c r="I9">
        <f>IF(ValProdTot!H9=0,0,(ValProdTot!I9-ValProdTot!H9)/ValProdTot!H9*100)</f>
        <v>11.092352455188765</v>
      </c>
      <c r="J9">
        <f>IF(ValProdTot!I9=0,0,(ValProdTot!J9-ValProdTot!I9)/ValProdTot!I9*100)</f>
        <v>1.0282277621495779</v>
      </c>
      <c r="K9">
        <f>IF(ValProdTot!J9=0,0,(ValProdTot!K9-ValProdTot!J9)/ValProdTot!J9*100)</f>
        <v>1.8915026404224675</v>
      </c>
      <c r="L9">
        <f>IF(ValProdTot!K9=0,0,(ValProdTot!L9-ValProdTot!K9)/ValProdTot!K9*100)</f>
        <v>1.8092725216735772</v>
      </c>
      <c r="M9">
        <f>IF(ValProdTot!L9=0,0,(ValProdTot!M9-ValProdTot!L9)/ValProdTot!L9*100)</f>
        <v>1.0150561520424535</v>
      </c>
      <c r="N9">
        <f>IF(ValProdTot!M9=0,0,(ValProdTot!N9-ValProdTot!M9)/ValProdTot!M9*100)</f>
        <v>1.072050334443053</v>
      </c>
      <c r="O9">
        <f>IF(ValProdTot!N9=0,0,(ValProdTot!O9-ValProdTot!N9)/ValProdTot!N9*100)</f>
        <v>4.738305330593497</v>
      </c>
      <c r="P9">
        <f>IF(ValProdTot!O9=0,0,(ValProdTot!P9-ValProdTot!O9)/ValProdTot!O9*100)</f>
        <v>-3.1217541834968263</v>
      </c>
      <c r="Q9">
        <f>IF(ValProdTot!P9=0,0,(ValProdTot!Q9-ValProdTot!P9)/ValProdTot!P9*100)</f>
        <v>2.9870748704508907</v>
      </c>
      <c r="R9">
        <f>IF(ValProdTot!Q9=0,0,(ValProdTot!R9-ValProdTot!Q9)/ValProdTot!Q9*100)</f>
        <v>-0.76053324079696949</v>
      </c>
      <c r="S9">
        <f>IF(ValProdTot!R9=0,0,(ValProdTot!S9-ValProdTot!R9)/ValProdTot!R9*100)</f>
        <v>1.7483536336616354E-2</v>
      </c>
      <c r="T9">
        <f>IF(ValProdTot!S9=0,0,(ValProdTot!T9-ValProdTot!S9)/ValProdTot!S9*100)</f>
        <v>7.09124810628132</v>
      </c>
      <c r="U9">
        <f>IF(ValProdTot!T9=0,0,(ValProdTot!U9-ValProdTot!T9)/ValProdTot!T9*100)</f>
        <v>0.33462103487676154</v>
      </c>
      <c r="V9">
        <f>IF(ValProdTot!U9=0,0,(ValProdTot!V9-ValProdTot!U9)/ValProdTot!U9*100)</f>
        <v>-0.18437677937149208</v>
      </c>
      <c r="W9">
        <f>IF(ValProdTot!V9=0,0,(ValProdTot!W9-ValProdTot!V9)/ValProdTot!V9*100)</f>
        <v>5.9870154564963469</v>
      </c>
      <c r="X9">
        <f>IF(ValProdTot!W9=0,0,(ValProdTot!X9-ValProdTot!W9)/ValProdTot!W9*100)</f>
        <v>0.94061562908475793</v>
      </c>
      <c r="Y9">
        <f>IF(ValProdTot!X9=0,0,(ValProdTot!Y9-ValProdTot!X9)/ValProdTot!X9*100)</f>
        <v>-0.12441600650010157</v>
      </c>
      <c r="Z9">
        <f>IF(ValProdTot!Y9=0,0,(ValProdTot!Z9-ValProdTot!Y9)/ValProdTot!Y9*100)</f>
        <v>2.1151646116689968</v>
      </c>
      <c r="AA9">
        <f>IF(ValProdTot!Z9=0,0,(ValProdTot!AA9-ValProdTot!Z9)/ValProdTot!Z9*100)</f>
        <v>-6.1916498618268729</v>
      </c>
      <c r="AB9">
        <f>IF(ValProdTot!AA9=0,0,(ValProdTot!AB9-ValProdTot!AA9)/ValProdTot!AA9*100)</f>
        <v>7.7998938428874727</v>
      </c>
      <c r="AC9">
        <f>IF(ValProdTot!AB9=0,0,(ValProdTot!AC9-ValProdTot!AB9)/ValProdTot!AB9*100)</f>
        <v>2.2871070188827889</v>
      </c>
      <c r="AD9">
        <f>IF(ValProdTot!AC9=0,0,(ValProdTot!AD9-ValProdTot!AC9)/ValProdTot!AC9*100)</f>
        <v>-5.2084336189467599</v>
      </c>
      <c r="AE9">
        <f>IF(ValProdTot!AD9=0,0,(ValProdTot!AE9-ValProdTot!AD9)/ValProdTot!AD9*100)</f>
        <v>4.3037781840341252</v>
      </c>
      <c r="AF9">
        <f>IF(ValProdTot!AE9=0,0,(ValProdTot!AF9-ValProdTot!AE9)/ValProdTot!AE9*100)</f>
        <v>4.4621339370481268</v>
      </c>
      <c r="AG9">
        <f>IF(ValProdTot!AF9=0,0,(ValProdTot!AG9-ValProdTot!AF9)/ValProdTot!AF9*100)</f>
        <v>7.8043437733035042</v>
      </c>
      <c r="AH9">
        <f>IF(ValProdTot!AG9=0,0,(ValProdTot!AH9-ValProdTot!AG9)/ValProdTot!AG9*100)</f>
        <v>3.5602343226475868</v>
      </c>
      <c r="AI9">
        <f>IF(ValProdTot!AH9=0,0,(ValProdTot!AI9-ValProdTot!AH9)/ValProdTot!AH9*100)</f>
        <v>0.33188611505385324</v>
      </c>
      <c r="AJ9">
        <f>IF(ValProdTot!AI9=0,0,(ValProdTot!AJ9-ValProdTot!AI9)/ValProdTot!AI9*100)</f>
        <v>8.1365593858572414</v>
      </c>
      <c r="AK9">
        <f>IF(ValProdTot!AJ9=0,0,(ValProdTot!AK9-ValProdTot!AJ9)/ValProdTot!AJ9*100)</f>
        <v>1.3236369233137095</v>
      </c>
      <c r="AL9">
        <f>IF(ValProdTot!AK9=0,0,(ValProdTot!AL9-ValProdTot!AK9)/ValProdTot!AK9*100)</f>
        <v>3.5829567462879277</v>
      </c>
      <c r="AM9">
        <f>IF(ValProdTot!AL9=0,0,(ValProdTot!AM9-ValProdTot!AL9)/ValProdTot!AL9*100)</f>
        <v>3.733983465620589</v>
      </c>
      <c r="AN9">
        <f>IF(ValProdTot!AM9=0,0,(ValProdTot!AN9-ValProdTot!AM9)/ValProdTot!AM9*100)</f>
        <v>0.27566707898922072</v>
      </c>
      <c r="AO9">
        <f>IF(ValProdTot!AN9=0,0,(ValProdTot!AO9-ValProdTot!AN9)/ValProdTot!AN9*100)</f>
        <v>0.61149684559264084</v>
      </c>
      <c r="AP9">
        <f>IF(ValProdTot!AO9=0,0,(ValProdTot!AP9-ValProdTot!AO9)/ValProdTot!AO9*100)</f>
        <v>2.5870071637503722</v>
      </c>
      <c r="AQ9">
        <f>IF(ValProdTot!AP9=0,0,(ValProdTot!AQ9-ValProdTot!AP9)/ValProdTot!AP9*100)</f>
        <v>-1.3163735700870753</v>
      </c>
      <c r="AR9">
        <f>IF(ValProdTot!AQ9=0,0,(ValProdTot!AR9-ValProdTot!AQ9)/ValProdTot!AQ9*100)</f>
        <v>5.8720739113133451</v>
      </c>
      <c r="AS9">
        <f>IF(ValProdTot!AR9=0,0,(ValProdTot!AS9-ValProdTot!AR9)/ValProdTot!AR9*100)</f>
        <v>2.0982792149428855</v>
      </c>
      <c r="AT9">
        <f>IF(ValProdTot!AS9=0,0,(ValProdTot!AT9-ValProdTot!AS9)/ValProdTot!AS9*100)</f>
        <v>2.6681818909358643</v>
      </c>
      <c r="AU9">
        <f>IF(ValProdTot!AT9=0,0,(ValProdTot!AU9-ValProdTot!AT9)/ValProdTot!AT9*100)</f>
        <v>2.2511848341232228</v>
      </c>
      <c r="AV9">
        <f>IF(ValProdTot!AU9=0,0,(ValProdTot!AV9-ValProdTot!AU9)/ValProdTot!AU9*100)</f>
        <v>-0.58089894492895044</v>
      </c>
      <c r="AW9">
        <f>IF(ValProdTot!AV9=0,0,(ValProdTot!AW9-ValProdTot!AV9)/ValProdTot!AV9*100)</f>
        <v>4.2878832027236333</v>
      </c>
      <c r="AX9">
        <f>IF(ValProdTot!AW9=0,0,(ValProdTot!AX9-ValProdTot!AW9)/ValProdTot!AW9*100)</f>
        <v>10.387777009837802</v>
      </c>
      <c r="AY9">
        <f>IF(ValProdTot!AX9=0,0,(ValProdTot!AY9-ValProdTot!AX9)/ValProdTot!AX9*100)</f>
        <v>-10.972864241277792</v>
      </c>
      <c r="AZ9">
        <f>IF(ValProdTot!AY9=0,0,(ValProdTot!AZ9-ValProdTot!AY9)/ValProdTot!AY9*100)</f>
        <v>4.0819991021996103</v>
      </c>
      <c r="BA9">
        <f>IF(ValProdTot!AZ9=0,0,(ValProdTot!BA9-ValProdTot!AZ9)/ValProdTot!AZ9*100)</f>
        <v>-1.5871646683343394</v>
      </c>
      <c r="BB9">
        <f>IF(ValProdTot!BA9=0,0,(ValProdTot!BB9-ValProdTot!BA9)/ValProdTot!BA9*100)</f>
        <v>-1.3249773570572938</v>
      </c>
      <c r="BC9">
        <f>IF(ValProdTot!BB9=0,0,(ValProdTot!BC9-ValProdTot!BB9)/ValProdTot!BB9*100)</f>
        <v>-0.40120212592713222</v>
      </c>
    </row>
    <row r="10" spans="1:55" x14ac:dyDescent="0.2">
      <c r="A10">
        <f>ValProdTot!A10</f>
        <v>1</v>
      </c>
      <c r="B10" t="str">
        <f>ValProdTot!B10</f>
        <v>Congo</v>
      </c>
      <c r="C10">
        <f>ValProdTot!C10</f>
        <v>46</v>
      </c>
      <c r="D10" t="str">
        <f>ValProdTot!D10</f>
        <v>Congo</v>
      </c>
      <c r="F10" s="72" t="s">
        <v>574</v>
      </c>
      <c r="H10">
        <f>IF(ValProdTot!G10=0,0,(ValProdTot!H10-ValProdTot!G10)/ValProdTot!G10*100)</f>
        <v>2.5040219842815468</v>
      </c>
      <c r="I10">
        <f>IF(ValProdTot!H10=0,0,(ValProdTot!I10-ValProdTot!H10)/ValProdTot!H10*100)</f>
        <v>1.9412153434862276</v>
      </c>
      <c r="J10">
        <f>IF(ValProdTot!I10=0,0,(ValProdTot!J10-ValProdTot!I10)/ValProdTot!I10*100)</f>
        <v>3.675901848264076</v>
      </c>
      <c r="K10">
        <f>IF(ValProdTot!J10=0,0,(ValProdTot!K10-ValProdTot!J10)/ValProdTot!J10*100)</f>
        <v>3.7963890606015389</v>
      </c>
      <c r="L10">
        <f>IF(ValProdTot!K10=0,0,(ValProdTot!L10-ValProdTot!K10)/ValProdTot!K10*100)</f>
        <v>2.1734368368450596</v>
      </c>
      <c r="M10">
        <f>IF(ValProdTot!L10=0,0,(ValProdTot!M10-ValProdTot!L10)/ValProdTot!L10*100)</f>
        <v>7.9513858646495645</v>
      </c>
      <c r="N10">
        <f>IF(ValProdTot!M10=0,0,(ValProdTot!N10-ValProdTot!M10)/ValProdTot!M10*100)</f>
        <v>-0.22156710628394105</v>
      </c>
      <c r="O10">
        <f>IF(ValProdTot!N10=0,0,(ValProdTot!O10-ValProdTot!N10)/ValProdTot!N10*100)</f>
        <v>-0.94546178343949039</v>
      </c>
      <c r="P10">
        <f>IF(ValProdTot!O10=0,0,(ValProdTot!P10-ValProdTot!O10)/ValProdTot!O10*100)</f>
        <v>-0.21224756354867877</v>
      </c>
      <c r="Q10">
        <f>IF(ValProdTot!P10=0,0,(ValProdTot!Q10-ValProdTot!P10)/ValProdTot!P10*100)</f>
        <v>2.6895727141149082</v>
      </c>
      <c r="R10">
        <f>IF(ValProdTot!Q10=0,0,(ValProdTot!R10-ValProdTot!Q10)/ValProdTot!Q10*100)</f>
        <v>-3.6529316599666637</v>
      </c>
      <c r="S10">
        <f>IF(ValProdTot!R10=0,0,(ValProdTot!S10-ValProdTot!R10)/ValProdTot!R10*100)</f>
        <v>3.1293131412070756</v>
      </c>
      <c r="T10">
        <f>IF(ValProdTot!S10=0,0,(ValProdTot!T10-ValProdTot!S10)/ValProdTot!S10*100)</f>
        <v>-3.0577946627359802</v>
      </c>
      <c r="U10">
        <f>IF(ValProdTot!T10=0,0,(ValProdTot!U10-ValProdTot!T10)/ValProdTot!T10*100)</f>
        <v>2.8431466106816807</v>
      </c>
      <c r="V10">
        <f>IF(ValProdTot!U10=0,0,(ValProdTot!V10-ValProdTot!U10)/ValProdTot!U10*100)</f>
        <v>2.4601927573706805</v>
      </c>
      <c r="W10">
        <f>IF(ValProdTot!V10=0,0,(ValProdTot!W10-ValProdTot!V10)/ValProdTot!V10*100)</f>
        <v>2.2532013934589536</v>
      </c>
      <c r="X10">
        <f>IF(ValProdTot!W10=0,0,(ValProdTot!X10-ValProdTot!W10)/ValProdTot!W10*100)</f>
        <v>-1.2818620359818851</v>
      </c>
      <c r="Y10">
        <f>IF(ValProdTot!X10=0,0,(ValProdTot!Y10-ValProdTot!X10)/ValProdTot!X10*100)</f>
        <v>2.6933106847217569</v>
      </c>
      <c r="Z10">
        <f>IF(ValProdTot!Y10=0,0,(ValProdTot!Z10-ValProdTot!Y10)/ValProdTot!Y10*100)</f>
        <v>2.1025655959695975</v>
      </c>
      <c r="AA10">
        <f>IF(ValProdTot!Z10=0,0,(ValProdTot!AA10-ValProdTot!Z10)/ValProdTot!Z10*100)</f>
        <v>3.9907589629502866</v>
      </c>
      <c r="AB10">
        <f>IF(ValProdTot!AA10=0,0,(ValProdTot!AB10-ValProdTot!AA10)/ValProdTot!AA10*100)</f>
        <v>4.6445164864701782</v>
      </c>
      <c r="AC10">
        <f>IF(ValProdTot!AB10=0,0,(ValProdTot!AC10-ValProdTot!AB10)/ValProdTot!AB10*100)</f>
        <v>-0.74645642875115326</v>
      </c>
      <c r="AD10">
        <f>IF(ValProdTot!AC10=0,0,(ValProdTot!AD10-ValProdTot!AC10)/ValProdTot!AC10*100)</f>
        <v>3.3579094135541658</v>
      </c>
      <c r="AE10">
        <f>IF(ValProdTot!AD10=0,0,(ValProdTot!AE10-ValProdTot!AD10)/ValProdTot!AD10*100)</f>
        <v>4.7163544572870997</v>
      </c>
      <c r="AF10">
        <f>IF(ValProdTot!AE10=0,0,(ValProdTot!AF10-ValProdTot!AE10)/ValProdTot!AE10*100)</f>
        <v>-2.0299416391778733</v>
      </c>
      <c r="AG10">
        <f>IF(ValProdTot!AF10=0,0,(ValProdTot!AG10-ValProdTot!AF10)/ValProdTot!AF10*100)</f>
        <v>2.2318849241926166</v>
      </c>
      <c r="AH10">
        <f>IF(ValProdTot!AG10=0,0,(ValProdTot!AH10-ValProdTot!AG10)/ValProdTot!AG10*100)</f>
        <v>3.1068973413299683</v>
      </c>
      <c r="AI10">
        <f>IF(ValProdTot!AH10=0,0,(ValProdTot!AI10-ValProdTot!AH10)/ValProdTot!AH10*100)</f>
        <v>-1.676038368851297</v>
      </c>
      <c r="AJ10">
        <f>IF(ValProdTot!AI10=0,0,(ValProdTot!AJ10-ValProdTot!AI10)/ValProdTot!AI10*100)</f>
        <v>-2.8354070250813379E-2</v>
      </c>
      <c r="AK10">
        <f>IF(ValProdTot!AJ10=0,0,(ValProdTot!AK10-ValProdTot!AJ10)/ValProdTot!AJ10*100)</f>
        <v>-3.099161635195939</v>
      </c>
      <c r="AL10">
        <f>IF(ValProdTot!AK10=0,0,(ValProdTot!AL10-ValProdTot!AK10)/ValProdTot!AK10*100)</f>
        <v>2.1753473858624743</v>
      </c>
      <c r="AM10">
        <f>IF(ValProdTot!AL10=0,0,(ValProdTot!AM10-ValProdTot!AL10)/ValProdTot!AL10*100)</f>
        <v>2.0833940241403752</v>
      </c>
      <c r="AN10">
        <f>IF(ValProdTot!AM10=0,0,(ValProdTot!AN10-ValProdTot!AM10)/ValProdTot!AM10*100)</f>
        <v>6.2733944343243611</v>
      </c>
      <c r="AO10">
        <f>IF(ValProdTot!AN10=0,0,(ValProdTot!AO10-ValProdTot!AN10)/ValProdTot!AN10*100)</f>
        <v>8.1076605666769606</v>
      </c>
      <c r="AP10">
        <f>IF(ValProdTot!AO10=0,0,(ValProdTot!AP10-ValProdTot!AO10)/ValProdTot!AO10*100)</f>
        <v>3.5150832715816844</v>
      </c>
      <c r="AQ10">
        <f>IF(ValProdTot!AP10=0,0,(ValProdTot!AQ10-ValProdTot!AP10)/ValProdTot!AP10*100)</f>
        <v>0.58148370325934817</v>
      </c>
      <c r="AR10">
        <f>IF(ValProdTot!AQ10=0,0,(ValProdTot!AR10-ValProdTot!AQ10)/ValProdTot!AQ10*100)</f>
        <v>-8.1112030027355425E-2</v>
      </c>
      <c r="AS10">
        <f>IF(ValProdTot!AR10=0,0,(ValProdTot!AS10-ValProdTot!AR10)/ValProdTot!AR10*100)</f>
        <v>7.4460803820135295</v>
      </c>
      <c r="AT10">
        <f>IF(ValProdTot!AS10=0,0,(ValProdTot!AT10-ValProdTot!AS10)/ValProdTot!AS10*100)</f>
        <v>1.8951009584759198</v>
      </c>
      <c r="AU10">
        <f>IF(ValProdTot!AT10=0,0,(ValProdTot!AU10-ValProdTot!AT10)/ValProdTot!AT10*100)</f>
        <v>1.5970690112638071</v>
      </c>
      <c r="AV10">
        <f>IF(ValProdTot!AU10=0,0,(ValProdTot!AV10-ValProdTot!AU10)/ValProdTot!AU10*100)</f>
        <v>3.4111683117310561</v>
      </c>
      <c r="AW10">
        <f>IF(ValProdTot!AV10=0,0,(ValProdTot!AW10-ValProdTot!AV10)/ValProdTot!AV10*100)</f>
        <v>2.4327297635768597</v>
      </c>
      <c r="AX10">
        <f>IF(ValProdTot!AW10=0,0,(ValProdTot!AX10-ValProdTot!AW10)/ValProdTot!AW10*100)</f>
        <v>6.6847917862811981</v>
      </c>
      <c r="AY10">
        <f>IF(ValProdTot!AX10=0,0,(ValProdTot!AY10-ValProdTot!AX10)/ValProdTot!AX10*100)</f>
        <v>3.0470142426151456</v>
      </c>
      <c r="AZ10">
        <f>IF(ValProdTot!AY10=0,0,(ValProdTot!AZ10-ValProdTot!AY10)/ValProdTot!AY10*100)</f>
        <v>6.1301104734753062</v>
      </c>
      <c r="BA10">
        <f>IF(ValProdTot!AZ10=0,0,(ValProdTot!BA10-ValProdTot!AZ10)/ValProdTot!AZ10*100)</f>
        <v>-4.0502283898084297</v>
      </c>
      <c r="BB10">
        <f>IF(ValProdTot!BA10=0,0,(ValProdTot!BB10-ValProdTot!BA10)/ValProdTot!BA10*100)</f>
        <v>5.3184300238332272</v>
      </c>
      <c r="BC10">
        <f>IF(ValProdTot!BB10=0,0,(ValProdTot!BC10-ValProdTot!BB10)/ValProdTot!BB10*100)</f>
        <v>9.2684310181352565</v>
      </c>
    </row>
    <row r="11" spans="1:55" x14ac:dyDescent="0.2">
      <c r="A11">
        <f>ValProdTot!A11</f>
        <v>1</v>
      </c>
      <c r="B11" t="str">
        <f>ValProdTot!B11</f>
        <v>Benin</v>
      </c>
      <c r="C11">
        <f>ValProdTot!C11</f>
        <v>53</v>
      </c>
      <c r="D11" t="str">
        <f>ValProdTot!D11</f>
        <v>Benin</v>
      </c>
      <c r="F11" s="72" t="s">
        <v>574</v>
      </c>
      <c r="H11">
        <f>IF(ValProdTot!G11=0,0,(ValProdTot!H11-ValProdTot!G11)/ValProdTot!G11*100)</f>
        <v>-6.7391776038591766</v>
      </c>
      <c r="I11">
        <f>IF(ValProdTot!H11=0,0,(ValProdTot!I11-ValProdTot!H11)/ValProdTot!H11*100)</f>
        <v>0.83594170591624906</v>
      </c>
      <c r="J11">
        <f>IF(ValProdTot!I11=0,0,(ValProdTot!J11-ValProdTot!I11)/ValProdTot!I11*100)</f>
        <v>5.1583841516581579</v>
      </c>
      <c r="K11">
        <f>IF(ValProdTot!J11=0,0,(ValProdTot!K11-ValProdTot!J11)/ValProdTot!J11*100)</f>
        <v>2.29870394938259</v>
      </c>
      <c r="L11">
        <f>IF(ValProdTot!K11=0,0,(ValProdTot!L11-ValProdTot!K11)/ValProdTot!K11*100)</f>
        <v>-2.5423348380178066</v>
      </c>
      <c r="M11">
        <f>IF(ValProdTot!L11=0,0,(ValProdTot!M11-ValProdTot!L11)/ValProdTot!L11*100)</f>
        <v>10.73760926976068</v>
      </c>
      <c r="N11">
        <f>IF(ValProdTot!M11=0,0,(ValProdTot!N11-ValProdTot!M11)/ValProdTot!M11*100)</f>
        <v>6.7396749981512976</v>
      </c>
      <c r="O11">
        <f>IF(ValProdTot!N11=0,0,(ValProdTot!O11-ValProdTot!N11)/ValProdTot!N11*100)</f>
        <v>-2.0900582592373689</v>
      </c>
      <c r="P11">
        <f>IF(ValProdTot!O11=0,0,(ValProdTot!P11-ValProdTot!O11)/ValProdTot!O11*100)</f>
        <v>3.0899044106428568</v>
      </c>
      <c r="Q11">
        <f>IF(ValProdTot!P11=0,0,(ValProdTot!Q11-ValProdTot!P11)/ValProdTot!P11*100)</f>
        <v>2.3581091370830571</v>
      </c>
      <c r="R11">
        <f>IF(ValProdTot!Q11=0,0,(ValProdTot!R11-ValProdTot!Q11)/ValProdTot!Q11*100)</f>
        <v>-0.21583562964282346</v>
      </c>
      <c r="S11">
        <f>IF(ValProdTot!R11=0,0,(ValProdTot!S11-ValProdTot!R11)/ValProdTot!R11*100)</f>
        <v>1.1989037873935551</v>
      </c>
      <c r="T11">
        <f>IF(ValProdTot!S11=0,0,(ValProdTot!T11-ValProdTot!S11)/ValProdTot!S11*100)</f>
        <v>-6.8531668790231866</v>
      </c>
      <c r="U11">
        <f>IF(ValProdTot!T11=0,0,(ValProdTot!U11-ValProdTot!T11)/ValProdTot!T11*100)</f>
        <v>1.5124680029139905</v>
      </c>
      <c r="V11">
        <f>IF(ValProdTot!U11=0,0,(ValProdTot!V11-ValProdTot!U11)/ValProdTot!U11*100)</f>
        <v>13.735301476107081</v>
      </c>
      <c r="W11">
        <f>IF(ValProdTot!V11=0,0,(ValProdTot!W11-ValProdTot!V11)/ValProdTot!V11*100)</f>
        <v>-1.7163729826105079</v>
      </c>
      <c r="X11">
        <f>IF(ValProdTot!W11=0,0,(ValProdTot!X11-ValProdTot!W11)/ValProdTot!W11*100)</f>
        <v>9.1165389546263942</v>
      </c>
      <c r="Y11">
        <f>IF(ValProdTot!X11=0,0,(ValProdTot!Y11-ValProdTot!X11)/ValProdTot!X11*100)</f>
        <v>5.6649705641040402</v>
      </c>
      <c r="Z11">
        <f>IF(ValProdTot!Y11=0,0,(ValProdTot!Z11-ValProdTot!Y11)/ValProdTot!Y11*100)</f>
        <v>-4.464563939182896</v>
      </c>
      <c r="AA11">
        <f>IF(ValProdTot!Z11=0,0,(ValProdTot!AA11-ValProdTot!Z11)/ValProdTot!Z11*100)</f>
        <v>-2.1659388646288207</v>
      </c>
      <c r="AB11">
        <f>IF(ValProdTot!AA11=0,0,(ValProdTot!AB11-ValProdTot!AA11)/ValProdTot!AA11*100)</f>
        <v>3.0366297563481739</v>
      </c>
      <c r="AC11">
        <f>IF(ValProdTot!AB11=0,0,(ValProdTot!AC11-ValProdTot!AB11)/ValProdTot!AB11*100)</f>
        <v>1.6144888483395397</v>
      </c>
      <c r="AD11">
        <f>IF(ValProdTot!AC11=0,0,(ValProdTot!AD11-ValProdTot!AC11)/ValProdTot!AC11*100)</f>
        <v>26.169964346429509</v>
      </c>
      <c r="AE11">
        <f>IF(ValProdTot!AD11=0,0,(ValProdTot!AE11-ValProdTot!AD11)/ValProdTot!AD11*100)</f>
        <v>0.68556533971410649</v>
      </c>
      <c r="AF11">
        <f>IF(ValProdTot!AE11=0,0,(ValProdTot!AF11-ValProdTot!AE11)/ValProdTot!AE11*100)</f>
        <v>7.406042741341194</v>
      </c>
      <c r="AG11">
        <f>IF(ValProdTot!AF11=0,0,(ValProdTot!AG11-ValProdTot!AF11)/ValProdTot!AF11*100)</f>
        <v>-12.857352369171124</v>
      </c>
      <c r="AH11">
        <f>IF(ValProdTot!AG11=0,0,(ValProdTot!AH11-ValProdTot!AG11)/ValProdTot!AG11*100)</f>
        <v>19.790111749176077</v>
      </c>
      <c r="AI11">
        <f>IF(ValProdTot!AH11=0,0,(ValProdTot!AI11-ValProdTot!AH11)/ValProdTot!AH11*100)</f>
        <v>3.3310325027945926</v>
      </c>
      <c r="AJ11">
        <f>IF(ValProdTot!AI11=0,0,(ValProdTot!AJ11-ValProdTot!AI11)/ValProdTot!AI11*100)</f>
        <v>6.1085750835588568</v>
      </c>
      <c r="AK11">
        <f>IF(ValProdTot!AJ11=0,0,(ValProdTot!AK11-ValProdTot!AJ11)/ValProdTot!AJ11*100)</f>
        <v>9.3449644448109037</v>
      </c>
      <c r="AL11">
        <f>IF(ValProdTot!AK11=0,0,(ValProdTot!AL11-ValProdTot!AK11)/ValProdTot!AK11*100)</f>
        <v>0.13807552272539683</v>
      </c>
      <c r="AM11">
        <f>IF(ValProdTot!AL11=0,0,(ValProdTot!AM11-ValProdTot!AL11)/ValProdTot!AL11*100)</f>
        <v>11.52943618716559</v>
      </c>
      <c r="AN11">
        <f>IF(ValProdTot!AM11=0,0,(ValProdTot!AN11-ValProdTot!AM11)/ValProdTot!AM11*100)</f>
        <v>2.7938817629894834</v>
      </c>
      <c r="AO11">
        <f>IF(ValProdTot!AN11=0,0,(ValProdTot!AO11-ValProdTot!AN11)/ValProdTot!AN11*100)</f>
        <v>9.2734659242710293</v>
      </c>
      <c r="AP11">
        <f>IF(ValProdTot!AO11=0,0,(ValProdTot!AP11-ValProdTot!AO11)/ValProdTot!AO11*100)</f>
        <v>11.304686865404923</v>
      </c>
      <c r="AQ11">
        <f>IF(ValProdTot!AP11=0,0,(ValProdTot!AQ11-ValProdTot!AP11)/ValProdTot!AP11*100)</f>
        <v>5.4035987015716591</v>
      </c>
      <c r="AR11">
        <f>IF(ValProdTot!AQ11=0,0,(ValProdTot!AR11-ValProdTot!AQ11)/ValProdTot!AQ11*100)</f>
        <v>2.0883933986745284</v>
      </c>
      <c r="AS11">
        <f>IF(ValProdTot!AR11=0,0,(ValProdTot!AS11-ValProdTot!AR11)/ValProdTot!AR11*100)</f>
        <v>3.8509873657068026</v>
      </c>
      <c r="AT11">
        <f>IF(ValProdTot!AS11=0,0,(ValProdTot!AT11-ValProdTot!AS11)/ValProdTot!AS11*100)</f>
        <v>6.5505488613632812</v>
      </c>
      <c r="AU11">
        <f>IF(ValProdTot!AT11=0,0,(ValProdTot!AU11-ValProdTot!AT11)/ValProdTot!AT11*100)</f>
        <v>0.72433433625465582</v>
      </c>
      <c r="AV11">
        <f>IF(ValProdTot!AU11=0,0,(ValProdTot!AV11-ValProdTot!AU11)/ValProdTot!AU11*100)</f>
        <v>8.7094624814027153</v>
      </c>
      <c r="AW11">
        <f>IF(ValProdTot!AV11=0,0,(ValProdTot!AW11-ValProdTot!AV11)/ValProdTot!AV11*100)</f>
        <v>3.2492310447995116</v>
      </c>
      <c r="AX11">
        <f>IF(ValProdTot!AW11=0,0,(ValProdTot!AX11-ValProdTot!AW11)/ValProdTot!AW11*100)</f>
        <v>4.9794992092978125</v>
      </c>
      <c r="AY11">
        <f>IF(ValProdTot!AX11=0,0,(ValProdTot!AY11-ValProdTot!AX11)/ValProdTot!AX11*100)</f>
        <v>-3.2501847488113329</v>
      </c>
      <c r="AZ11">
        <f>IF(ValProdTot!AY11=0,0,(ValProdTot!AZ11-ValProdTot!AY11)/ValProdTot!AY11*100)</f>
        <v>-7.048769239637978</v>
      </c>
      <c r="BA11">
        <f>IF(ValProdTot!AZ11=0,0,(ValProdTot!BA11-ValProdTot!AZ11)/ValProdTot!AZ11*100)</f>
        <v>3.5019716679328754</v>
      </c>
      <c r="BB11">
        <f>IF(ValProdTot!BA11=0,0,(ValProdTot!BB11-ValProdTot!BA11)/ValProdTot!BA11*100)</f>
        <v>16.955641995713499</v>
      </c>
      <c r="BC11">
        <f>IF(ValProdTot!BB11=0,0,(ValProdTot!BC11-ValProdTot!BB11)/ValProdTot!BB11*100)</f>
        <v>0.49928558281451907</v>
      </c>
    </row>
    <row r="12" spans="1:55" x14ac:dyDescent="0.2">
      <c r="A12">
        <f>ValProdTot!A12</f>
        <v>1</v>
      </c>
      <c r="B12" t="str">
        <f>ValProdTot!B12</f>
        <v>Equatorial Guinea</v>
      </c>
      <c r="C12">
        <f>ValProdTot!C12</f>
        <v>61</v>
      </c>
      <c r="D12" t="str">
        <f>ValProdTot!D12</f>
        <v>Equatorial Guinea</v>
      </c>
      <c r="F12" s="72" t="s">
        <v>574</v>
      </c>
      <c r="H12">
        <f>IF(ValProdTot!G12=0,0,(ValProdTot!H12-ValProdTot!G12)/ValProdTot!G12*100)</f>
        <v>15.15639423799403</v>
      </c>
      <c r="I12">
        <f>IF(ValProdTot!H12=0,0,(ValProdTot!I12-ValProdTot!H12)/ValProdTot!H12*100)</f>
        <v>0.89856639510821956</v>
      </c>
      <c r="J12">
        <f>IF(ValProdTot!I12=0,0,(ValProdTot!J12-ValProdTot!I12)/ValProdTot!I12*100)</f>
        <v>8.0113814829185372</v>
      </c>
      <c r="K12">
        <f>IF(ValProdTot!J12=0,0,(ValProdTot!K12-ValProdTot!J12)/ValProdTot!J12*100)</f>
        <v>-2.2391761747549563</v>
      </c>
      <c r="L12">
        <f>IF(ValProdTot!K12=0,0,(ValProdTot!L12-ValProdTot!K12)/ValProdTot!K12*100)</f>
        <v>4.6894138232720906</v>
      </c>
      <c r="M12">
        <f>IF(ValProdTot!L12=0,0,(ValProdTot!M12-ValProdTot!L12)/ValProdTot!L12*100)</f>
        <v>-3.9762660872472004</v>
      </c>
      <c r="N12">
        <f>IF(ValProdTot!M12=0,0,(ValProdTot!N12-ValProdTot!M12)/ValProdTot!M12*100)</f>
        <v>6.4646394318636755</v>
      </c>
      <c r="O12">
        <f>IF(ValProdTot!N12=0,0,(ValProdTot!O12-ValProdTot!N12)/ValProdTot!N12*100)</f>
        <v>-17.057140521540095</v>
      </c>
      <c r="P12">
        <f>IF(ValProdTot!O12=0,0,(ValProdTot!P12-ValProdTot!O12)/ValProdTot!O12*100)</f>
        <v>14.625877158401011</v>
      </c>
      <c r="Q12">
        <f>IF(ValProdTot!P12=0,0,(ValProdTot!Q12-ValProdTot!P12)/ValProdTot!P12*100)</f>
        <v>-23.865043334709039</v>
      </c>
      <c r="R12">
        <f>IF(ValProdTot!Q12=0,0,(ValProdTot!R12-ValProdTot!Q12)/ValProdTot!Q12*100)</f>
        <v>-30.2005691828161</v>
      </c>
      <c r="S12">
        <f>IF(ValProdTot!R12=0,0,(ValProdTot!S12-ValProdTot!R12)/ValProdTot!R12*100)</f>
        <v>4.6176746594181788</v>
      </c>
      <c r="T12">
        <f>IF(ValProdTot!S12=0,0,(ValProdTot!T12-ValProdTot!S12)/ValProdTot!S12*100)</f>
        <v>1.4228270955768636</v>
      </c>
      <c r="U12">
        <f>IF(ValProdTot!T12=0,0,(ValProdTot!U12-ValProdTot!T12)/ValProdTot!T12*100)</f>
        <v>-14.781945715157061</v>
      </c>
      <c r="V12">
        <f>IF(ValProdTot!U12=0,0,(ValProdTot!V12-ValProdTot!U12)/ValProdTot!U12*100)</f>
        <v>-13.806677879969939</v>
      </c>
      <c r="W12">
        <f>IF(ValProdTot!V12=0,0,(ValProdTot!W12-ValProdTot!V12)/ValProdTot!V12*100)</f>
        <v>-2.1175005189952252</v>
      </c>
      <c r="X12">
        <f>IF(ValProdTot!W12=0,0,(ValProdTot!X12-ValProdTot!W12)/ValProdTot!W12*100)</f>
        <v>3.0752916224814424</v>
      </c>
      <c r="Y12">
        <f>IF(ValProdTot!X12=0,0,(ValProdTot!Y12-ValProdTot!X12)/ValProdTot!X12*100)</f>
        <v>2.7283950617283952</v>
      </c>
      <c r="Z12">
        <f>IF(ValProdTot!Y12=0,0,(ValProdTot!Z12-ValProdTot!Y12)/ValProdTot!Y12*100)</f>
        <v>9.3217962584625234</v>
      </c>
      <c r="AA12">
        <f>IF(ValProdTot!Z12=0,0,(ValProdTot!AA12-ValProdTot!Z12)/ValProdTot!Z12*100)</f>
        <v>10.967387321363137</v>
      </c>
      <c r="AB12">
        <f>IF(ValProdTot!AA12=0,0,(ValProdTot!AB12-ValProdTot!AA12)/ValProdTot!AA12*100)</f>
        <v>-8.1993197503549844</v>
      </c>
      <c r="AC12">
        <f>IF(ValProdTot!AB12=0,0,(ValProdTot!AC12-ValProdTot!AB12)/ValProdTot!AB12*100)</f>
        <v>1.4928057553956835</v>
      </c>
      <c r="AD12">
        <f>IF(ValProdTot!AC12=0,0,(ValProdTot!AD12-ValProdTot!AC12)/ValProdTot!AC12*100)</f>
        <v>5.5679603048024102</v>
      </c>
      <c r="AE12">
        <f>IF(ValProdTot!AD12=0,0,(ValProdTot!AE12-ValProdTot!AD12)/ValProdTot!AD12*100)</f>
        <v>-1.6249244611562481</v>
      </c>
      <c r="AF12">
        <f>IF(ValProdTot!AE12=0,0,(ValProdTot!AF12-ValProdTot!AE12)/ValProdTot!AE12*100)</f>
        <v>2.2524059791140538</v>
      </c>
      <c r="AG12">
        <f>IF(ValProdTot!AF12=0,0,(ValProdTot!AG12-ValProdTot!AF12)/ValProdTot!AF12*100)</f>
        <v>8.1536613043188044</v>
      </c>
      <c r="AH12">
        <f>IF(ValProdTot!AG12=0,0,(ValProdTot!AH12-ValProdTot!AG12)/ValProdTot!AG12*100)</f>
        <v>-0.17281283752507329</v>
      </c>
      <c r="AI12">
        <f>IF(ValProdTot!AH12=0,0,(ValProdTot!AI12-ValProdTot!AH12)/ValProdTot!AH12*100)</f>
        <v>-5.1377167764073075</v>
      </c>
      <c r="AJ12">
        <f>IF(ValProdTot!AI12=0,0,(ValProdTot!AJ12-ValProdTot!AI12)/ValProdTot!AI12*100)</f>
        <v>27.659921139244631</v>
      </c>
      <c r="AK12">
        <f>IF(ValProdTot!AJ12=0,0,(ValProdTot!AK12-ValProdTot!AJ12)/ValProdTot!AJ12*100)</f>
        <v>-2.7925973197192087</v>
      </c>
      <c r="AL12">
        <f>IF(ValProdTot!AK12=0,0,(ValProdTot!AL12-ValProdTot!AK12)/ValProdTot!AK12*100)</f>
        <v>-4.0571413565820222</v>
      </c>
      <c r="AM12">
        <f>IF(ValProdTot!AL12=0,0,(ValProdTot!AM12-ValProdTot!AL12)/ValProdTot!AL12*100)</f>
        <v>-8.0058024961681635</v>
      </c>
      <c r="AN12">
        <f>IF(ValProdTot!AM12=0,0,(ValProdTot!AN12-ValProdTot!AM12)/ValProdTot!AM12*100)</f>
        <v>6.5127488024753806</v>
      </c>
      <c r="AO12">
        <f>IF(ValProdTot!AN12=0,0,(ValProdTot!AO12-ValProdTot!AN12)/ValProdTot!AN12*100)</f>
        <v>2.6256983240223466</v>
      </c>
      <c r="AP12">
        <f>IF(ValProdTot!AO12=0,0,(ValProdTot!AP12-ValProdTot!AO12)/ValProdTot!AO12*100)</f>
        <v>2.3679912901469788</v>
      </c>
      <c r="AQ12">
        <f>IF(ValProdTot!AP12=0,0,(ValProdTot!AQ12-ValProdTot!AP12)/ValProdTot!AP12*100)</f>
        <v>-0.45466631215102371</v>
      </c>
      <c r="AR12">
        <f>IF(ValProdTot!AQ12=0,0,(ValProdTot!AR12-ValProdTot!AQ12)/ValProdTot!AQ12*100)</f>
        <v>-2.2917278773471517</v>
      </c>
      <c r="AS12">
        <f>IF(ValProdTot!AR12=0,0,(ValProdTot!AS12-ValProdTot!AR12)/ValProdTot!AR12*100)</f>
        <v>2.8102020174407478</v>
      </c>
      <c r="AT12">
        <f>IF(ValProdTot!AS12=0,0,(ValProdTot!AT12-ValProdTot!AS12)/ValProdTot!AS12*100)</f>
        <v>3.9511818979499589</v>
      </c>
      <c r="AU12">
        <f>IF(ValProdTot!AT12=0,0,(ValProdTot!AU12-ValProdTot!AT12)/ValProdTot!AT12*100)</f>
        <v>0.48087990791661334</v>
      </c>
      <c r="AV12">
        <f>IF(ValProdTot!AU12=0,0,(ValProdTot!AV12-ValProdTot!AU12)/ValProdTot!AU12*100)</f>
        <v>-2.4616246213374744</v>
      </c>
      <c r="AW12">
        <f>IF(ValProdTot!AV12=0,0,(ValProdTot!AW12-ValProdTot!AV12)/ValProdTot!AV12*100)</f>
        <v>3.9774506733479487</v>
      </c>
      <c r="AX12">
        <f>IF(ValProdTot!AW12=0,0,(ValProdTot!AX12-ValProdTot!AW12)/ValProdTot!AW12*100)</f>
        <v>1.536144578313253</v>
      </c>
      <c r="AY12">
        <f>IF(ValProdTot!AX12=0,0,(ValProdTot!AY12-ValProdTot!AX12)/ValProdTot!AX12*100)</f>
        <v>4.1456541085731233</v>
      </c>
      <c r="AZ12">
        <f>IF(ValProdTot!AY12=0,0,(ValProdTot!AZ12-ValProdTot!AY12)/ValProdTot!AY12*100)</f>
        <v>2.6941061976310854</v>
      </c>
      <c r="BA12">
        <f>IF(ValProdTot!AZ12=0,0,(ValProdTot!BA12-ValProdTot!AZ12)/ValProdTot!AZ12*100)</f>
        <v>8.6838942307692299</v>
      </c>
      <c r="BB12">
        <f>IF(ValProdTot!BA12=0,0,(ValProdTot!BB12-ValProdTot!BA12)/ValProdTot!BA12*100)</f>
        <v>-2.7540885987112143</v>
      </c>
      <c r="BC12">
        <f>IF(ValProdTot!BB12=0,0,(ValProdTot!BC12-ValProdTot!BB12)/ValProdTot!BB12*100)</f>
        <v>1.5111752613392819</v>
      </c>
    </row>
    <row r="13" spans="1:55" x14ac:dyDescent="0.2">
      <c r="A13">
        <f>ValProdTot!A13</f>
        <v>2</v>
      </c>
      <c r="B13" t="str">
        <f>ValProdTot!B13</f>
        <v>Ethiopia PDR</v>
      </c>
      <c r="C13">
        <f>ValProdTot!C13</f>
        <v>62</v>
      </c>
      <c r="D13" t="str">
        <f>ValProdTot!D13</f>
        <v>Ethiopia PDR</v>
      </c>
      <c r="F13" s="72" t="s">
        <v>574</v>
      </c>
      <c r="H13">
        <f>IF(ValProdTot!G13=0,0,(ValProdTot!H13-ValProdTot!G13)/ValProdTot!G13*100)</f>
        <v>2.302894955806396</v>
      </c>
      <c r="I13">
        <f>IF(ValProdTot!H13=0,0,(ValProdTot!I13-ValProdTot!H13)/ValProdTot!H13*100)</f>
        <v>1.0601796880045373</v>
      </c>
      <c r="J13">
        <f>IF(ValProdTot!I13=0,0,(ValProdTot!J13-ValProdTot!I13)/ValProdTot!I13*100)</f>
        <v>3.2033576429432586</v>
      </c>
      <c r="K13">
        <f>IF(ValProdTot!J13=0,0,(ValProdTot!K13-ValProdTot!J13)/ValProdTot!J13*100)</f>
        <v>1.0770055108595629</v>
      </c>
      <c r="L13">
        <f>IF(ValProdTot!K13=0,0,(ValProdTot!L13-ValProdTot!K13)/ValProdTot!K13*100)</f>
        <v>2.4009976281463605</v>
      </c>
      <c r="M13">
        <f>IF(ValProdTot!L13=0,0,(ValProdTot!M13-ValProdTot!L13)/ValProdTot!L13*100)</f>
        <v>2.5431855551396199</v>
      </c>
      <c r="N13">
        <f>IF(ValProdTot!M13=0,0,(ValProdTot!N13-ValProdTot!M13)/ValProdTot!M13*100)</f>
        <v>1.664941017454328</v>
      </c>
      <c r="O13">
        <f>IF(ValProdTot!N13=0,0,(ValProdTot!O13-ValProdTot!N13)/ValProdTot!N13*100)</f>
        <v>3.2739573985266954</v>
      </c>
      <c r="P13">
        <f>IF(ValProdTot!O13=0,0,(ValProdTot!P13-ValProdTot!O13)/ValProdTot!O13*100)</f>
        <v>2.9630903129263677</v>
      </c>
      <c r="Q13">
        <f>IF(ValProdTot!P13=0,0,(ValProdTot!Q13-ValProdTot!P13)/ValProdTot!P13*100)</f>
        <v>-2.6117535857511958</v>
      </c>
      <c r="R13">
        <f>IF(ValProdTot!Q13=0,0,(ValProdTot!R13-ValProdTot!Q13)/ValProdTot!Q13*100)</f>
        <v>5.1463260142665154E-2</v>
      </c>
      <c r="S13">
        <f>IF(ValProdTot!R13=0,0,(ValProdTot!S13-ValProdTot!R13)/ValProdTot!R13*100)</f>
        <v>-2.4635918836256354</v>
      </c>
      <c r="T13">
        <f>IF(ValProdTot!S13=0,0,(ValProdTot!T13-ValProdTot!S13)/ValProdTot!S13*100)</f>
        <v>-1.1598263085679397</v>
      </c>
      <c r="U13">
        <f>IF(ValProdTot!T13=0,0,(ValProdTot!U13-ValProdTot!T13)/ValProdTot!T13*100)</f>
        <v>-3.3864378666721278</v>
      </c>
      <c r="V13">
        <f>IF(ValProdTot!U13=0,0,(ValProdTot!V13-ValProdTot!U13)/ValProdTot!U13*100)</f>
        <v>5.7795758274767195</v>
      </c>
      <c r="W13">
        <f>IF(ValProdTot!V13=0,0,(ValProdTot!W13-ValProdTot!V13)/ValProdTot!V13*100)</f>
        <v>1.8460226635501664</v>
      </c>
      <c r="X13">
        <f>IF(ValProdTot!W13=0,0,(ValProdTot!X13-ValProdTot!W13)/ValProdTot!W13*100)</f>
        <v>-0.68579747797690571</v>
      </c>
      <c r="Y13">
        <f>IF(ValProdTot!X13=0,0,(ValProdTot!Y13-ValProdTot!X13)/ValProdTot!X13*100)</f>
        <v>9.3060469385346281</v>
      </c>
      <c r="Z13">
        <f>IF(ValProdTot!Y13=0,0,(ValProdTot!Z13-ValProdTot!Y13)/ValProdTot!Y13*100)</f>
        <v>9.0865705183145771</v>
      </c>
      <c r="AA13">
        <f>IF(ValProdTot!Z13=0,0,(ValProdTot!AA13-ValProdTot!Z13)/ValProdTot!Z13*100)</f>
        <v>-2.3236817840736976</v>
      </c>
      <c r="AB13">
        <f>IF(ValProdTot!AA13=0,0,(ValProdTot!AB13-ValProdTot!AA13)/ValProdTot!AA13*100)</f>
        <v>-6.5507423859726716E-2</v>
      </c>
      <c r="AC13">
        <f>IF(ValProdTot!AB13=0,0,(ValProdTot!AC13-ValProdTot!AB13)/ValProdTot!AB13*100)</f>
        <v>6.7264649253546107</v>
      </c>
      <c r="AD13">
        <f>IF(ValProdTot!AC13=0,0,(ValProdTot!AD13-ValProdTot!AC13)/ValProdTot!AC13*100)</f>
        <v>-9.4160496154167319</v>
      </c>
      <c r="AE13">
        <f>IF(ValProdTot!AD13=0,0,(ValProdTot!AE13-ValProdTot!AD13)/ValProdTot!AD13*100)</f>
        <v>-4.2652838318504038</v>
      </c>
      <c r="AF13">
        <f>IF(ValProdTot!AE13=0,0,(ValProdTot!AF13-ValProdTot!AE13)/ValProdTot!AE13*100)</f>
        <v>11.512485687643141</v>
      </c>
      <c r="AG13">
        <f>IF(ValProdTot!AF13=0,0,(ValProdTot!AG13-ValProdTot!AF13)/ValProdTot!AF13*100)</f>
        <v>-3.6160862138387944</v>
      </c>
      <c r="AH13">
        <f>IF(ValProdTot!AG13=0,0,(ValProdTot!AH13-ValProdTot!AG13)/ValProdTot!AG13*100)</f>
        <v>3.3481591742584049</v>
      </c>
      <c r="AI13">
        <f>IF(ValProdTot!AH13=0,0,(ValProdTot!AI13-ValProdTot!AH13)/ValProdTot!AH13*100)</f>
        <v>2.3354770768137705</v>
      </c>
      <c r="AJ13">
        <f>IF(ValProdTot!AI13=0,0,(ValProdTot!AJ13-ValProdTot!AI13)/ValProdTot!AI13*100)</f>
        <v>3.5150276520661419</v>
      </c>
      <c r="AK13">
        <f>IF(ValProdTot!AJ13=0,0,(ValProdTot!AK13-ValProdTot!AJ13)/ValProdTot!AJ13*100)</f>
        <v>4.0309921373600419</v>
      </c>
      <c r="AL13">
        <f>IF(ValProdTot!AK13=0,0,(ValProdTot!AL13-ValProdTot!AK13)/ValProdTot!AK13*100)</f>
        <v>-5.1108367189560377</v>
      </c>
      <c r="AM13">
        <f>IF(ValProdTot!AL13=0,0,(ValProdTot!AM13-ValProdTot!AL13)/ValProdTot!AL13*100)</f>
        <v>-100</v>
      </c>
      <c r="AN13">
        <f>IF(ValProdTot!AM13=0,0,(ValProdTot!AN13-ValProdTot!AM13)/ValProdTot!AM13*100)</f>
        <v>0</v>
      </c>
      <c r="AO13">
        <f>IF(ValProdTot!AN13=0,0,(ValProdTot!AO13-ValProdTot!AN13)/ValProdTot!AN13*100)</f>
        <v>0</v>
      </c>
      <c r="AP13">
        <f>IF(ValProdTot!AO13=0,0,(ValProdTot!AP13-ValProdTot!AO13)/ValProdTot!AO13*100)</f>
        <v>0</v>
      </c>
      <c r="AQ13">
        <f>IF(ValProdTot!AP13=0,0,(ValProdTot!AQ13-ValProdTot!AP13)/ValProdTot!AP13*100)</f>
        <v>0</v>
      </c>
      <c r="AR13">
        <f>IF(ValProdTot!AQ13=0,0,(ValProdTot!AR13-ValProdTot!AQ13)/ValProdTot!AQ13*100)</f>
        <v>0</v>
      </c>
      <c r="AS13">
        <f>IF(ValProdTot!AR13=0,0,(ValProdTot!AS13-ValProdTot!AR13)/ValProdTot!AR13*100)</f>
        <v>0</v>
      </c>
      <c r="AT13">
        <f>IF(ValProdTot!AS13=0,0,(ValProdTot!AT13-ValProdTot!AS13)/ValProdTot!AS13*100)</f>
        <v>0</v>
      </c>
      <c r="AU13">
        <f>IF(ValProdTot!AT13=0,0,(ValProdTot!AU13-ValProdTot!AT13)/ValProdTot!AT13*100)</f>
        <v>0</v>
      </c>
      <c r="AV13">
        <f>IF(ValProdTot!AU13=0,0,(ValProdTot!AV13-ValProdTot!AU13)/ValProdTot!AU13*100)</f>
        <v>0</v>
      </c>
      <c r="AW13">
        <f>IF(ValProdTot!AV13=0,0,(ValProdTot!AW13-ValProdTot!AV13)/ValProdTot!AV13*100)</f>
        <v>0</v>
      </c>
      <c r="AX13">
        <f>IF(ValProdTot!AW13=0,0,(ValProdTot!AX13-ValProdTot!AW13)/ValProdTot!AW13*100)</f>
        <v>0</v>
      </c>
      <c r="AY13">
        <f>IF(ValProdTot!AX13=0,0,(ValProdTot!AY13-ValProdTot!AX13)/ValProdTot!AX13*100)</f>
        <v>0</v>
      </c>
      <c r="AZ13">
        <f>IF(ValProdTot!AY13=0,0,(ValProdTot!AZ13-ValProdTot!AY13)/ValProdTot!AY13*100)</f>
        <v>0</v>
      </c>
      <c r="BA13">
        <f>IF(ValProdTot!AZ13=0,0,(ValProdTot!BA13-ValProdTot!AZ13)/ValProdTot!AZ13*100)</f>
        <v>0</v>
      </c>
      <c r="BB13">
        <f>IF(ValProdTot!BA13=0,0,(ValProdTot!BB13-ValProdTot!BA13)/ValProdTot!BA13*100)</f>
        <v>0</v>
      </c>
      <c r="BC13">
        <f>IF(ValProdTot!BB13=0,0,(ValProdTot!BC13-ValProdTot!BB13)/ValProdTot!BB13*100)</f>
        <v>0</v>
      </c>
    </row>
    <row r="14" spans="1:55" x14ac:dyDescent="0.2">
      <c r="A14">
        <f>ValProdTot!A14</f>
        <v>2</v>
      </c>
      <c r="B14" t="str">
        <f>ValProdTot!B14</f>
        <v>Djibouti</v>
      </c>
      <c r="C14">
        <f>ValProdTot!C14</f>
        <v>72</v>
      </c>
      <c r="D14" t="str">
        <f>ValProdTot!D14</f>
        <v>Djibouti</v>
      </c>
      <c r="F14" s="72" t="s">
        <v>574</v>
      </c>
      <c r="H14">
        <f>IF(ValProdTot!G14=0,0,(ValProdTot!H14-ValProdTot!G14)/ValProdTot!G14*100)</f>
        <v>2.6409414340448825</v>
      </c>
      <c r="I14">
        <f>IF(ValProdTot!H14=0,0,(ValProdTot!I14-ValProdTot!H14)/ValProdTot!H14*100)</f>
        <v>3.2795627249700039</v>
      </c>
      <c r="J14">
        <f>IF(ValProdTot!I14=0,0,(ValProdTot!J14-ValProdTot!I14)/ValProdTot!I14*100)</f>
        <v>2.1943978314186134</v>
      </c>
      <c r="K14">
        <f>IF(ValProdTot!J14=0,0,(ValProdTot!K14-ValProdTot!J14)/ValProdTot!J14*100)</f>
        <v>1.907288114184666</v>
      </c>
      <c r="L14">
        <f>IF(ValProdTot!K14=0,0,(ValProdTot!L14-ValProdTot!K14)/ValProdTot!K14*100)</f>
        <v>8.279623202776401</v>
      </c>
      <c r="M14">
        <f>IF(ValProdTot!L14=0,0,(ValProdTot!M14-ValProdTot!L14)/ValProdTot!L14*100)</f>
        <v>4.4184981684981688</v>
      </c>
      <c r="N14">
        <f>IF(ValProdTot!M14=0,0,(ValProdTot!N14-ValProdTot!M14)/ValProdTot!M14*100)</f>
        <v>7.5202806402104807</v>
      </c>
      <c r="O14">
        <f>IF(ValProdTot!N14=0,0,(ValProdTot!O14-ValProdTot!N14)/ValProdTot!N14*100)</f>
        <v>7.5550570962479604</v>
      </c>
      <c r="P14">
        <f>IF(ValProdTot!O14=0,0,(ValProdTot!P14-ValProdTot!O14)/ValProdTot!O14*100)</f>
        <v>3.8392264669636931</v>
      </c>
      <c r="Q14">
        <f>IF(ValProdTot!P14=0,0,(ValProdTot!Q14-ValProdTot!P14)/ValProdTot!P14*100)</f>
        <v>4.5919298886251596</v>
      </c>
      <c r="R14">
        <f>IF(ValProdTot!Q14=0,0,(ValProdTot!R14-ValProdTot!Q14)/ValProdTot!Q14*100)</f>
        <v>5.3417124901806758</v>
      </c>
      <c r="S14">
        <f>IF(ValProdTot!R14=0,0,(ValProdTot!S14-ValProdTot!R14)/ValProdTot!R14*100)</f>
        <v>0.24028502775706356</v>
      </c>
      <c r="T14">
        <f>IF(ValProdTot!S14=0,0,(ValProdTot!T14-ValProdTot!S14)/ValProdTot!S14*100)</f>
        <v>6.6953215407505375</v>
      </c>
      <c r="U14">
        <f>IF(ValProdTot!T14=0,0,(ValProdTot!U14-ValProdTot!T14)/ValProdTot!T14*100)</f>
        <v>1.6191509141617604</v>
      </c>
      <c r="V14">
        <f>IF(ValProdTot!U14=0,0,(ValProdTot!V14-ValProdTot!U14)/ValProdTot!U14*100)</f>
        <v>12.220782191049782</v>
      </c>
      <c r="W14">
        <f>IF(ValProdTot!V14=0,0,(ValProdTot!W14-ValProdTot!V14)/ValProdTot!V14*100)</f>
        <v>-2.1467391304347827</v>
      </c>
      <c r="X14">
        <f>IF(ValProdTot!W14=0,0,(ValProdTot!X14-ValProdTot!W14)/ValProdTot!W14*100)</f>
        <v>5.5401277422938069</v>
      </c>
      <c r="Y14">
        <f>IF(ValProdTot!X14=0,0,(ValProdTot!Y14-ValProdTot!X14)/ValProdTot!X14*100)</f>
        <v>31.272201026180767</v>
      </c>
      <c r="Z14">
        <f>IF(ValProdTot!Y14=0,0,(ValProdTot!Z14-ValProdTot!Y14)/ValProdTot!Y14*100)</f>
        <v>27.645820805772697</v>
      </c>
      <c r="AA14">
        <f>IF(ValProdTot!Z14=0,0,(ValProdTot!AA14-ValProdTot!Z14)/ValProdTot!Z14*100)</f>
        <v>-3.2936835080281086</v>
      </c>
      <c r="AB14">
        <f>IF(ValProdTot!AA14=0,0,(ValProdTot!AB14-ValProdTot!AA14)/ValProdTot!AA14*100)</f>
        <v>0.69822196963546312</v>
      </c>
      <c r="AC14">
        <f>IF(ValProdTot!AB14=0,0,(ValProdTot!AC14-ValProdTot!AB14)/ValProdTot!AB14*100)</f>
        <v>16.770136257357091</v>
      </c>
      <c r="AD14">
        <f>IF(ValProdTot!AC14=0,0,(ValProdTot!AD14-ValProdTot!AC14)/ValProdTot!AC14*100)</f>
        <v>9.8045984947869904</v>
      </c>
      <c r="AE14">
        <f>IF(ValProdTot!AD14=0,0,(ValProdTot!AE14-ValProdTot!AD14)/ValProdTot!AD14*100)</f>
        <v>17.512419040432622</v>
      </c>
      <c r="AF14">
        <f>IF(ValProdTot!AE14=0,0,(ValProdTot!AF14-ValProdTot!AE14)/ValProdTot!AE14*100)</f>
        <v>7.8633347602739727</v>
      </c>
      <c r="AG14">
        <f>IF(ValProdTot!AF14=0,0,(ValProdTot!AG14-ValProdTot!AF14)/ValProdTot!AF14*100)</f>
        <v>2.9120674686841124</v>
      </c>
      <c r="AH14">
        <f>IF(ValProdTot!AG14=0,0,(ValProdTot!AH14-ValProdTot!AG14)/ValProdTot!AG14*100)</f>
        <v>4.0709585673310995</v>
      </c>
      <c r="AI14">
        <f>IF(ValProdTot!AH14=0,0,(ValProdTot!AI14-ValProdTot!AH14)/ValProdTot!AH14*100)</f>
        <v>20.503497151327068</v>
      </c>
      <c r="AJ14">
        <f>IF(ValProdTot!AI14=0,0,(ValProdTot!AJ14-ValProdTot!AI14)/ValProdTot!AI14*100)</f>
        <v>-1.9488381926159406</v>
      </c>
      <c r="AK14">
        <f>IF(ValProdTot!AJ14=0,0,(ValProdTot!AK14-ValProdTot!AJ14)/ValProdTot!AJ14*100)</f>
        <v>-25.258247250916359</v>
      </c>
      <c r="AL14">
        <f>IF(ValProdTot!AK14=0,0,(ValProdTot!AL14-ValProdTot!AK14)/ValProdTot!AK14*100)</f>
        <v>5.5833835986467708</v>
      </c>
      <c r="AM14">
        <f>IF(ValProdTot!AL14=0,0,(ValProdTot!AM14-ValProdTot!AL14)/ValProdTot!AL14*100)</f>
        <v>-4.3715846994535523</v>
      </c>
      <c r="AN14">
        <f>IF(ValProdTot!AM14=0,0,(ValProdTot!AN14-ValProdTot!AM14)/ValProdTot!AM14*100)</f>
        <v>3.7038961038961036</v>
      </c>
      <c r="AO14">
        <f>IF(ValProdTot!AN14=0,0,(ValProdTot!AO14-ValProdTot!AN14)/ValProdTot!AN14*100)</f>
        <v>7.5364424184741781</v>
      </c>
      <c r="AP14">
        <f>IF(ValProdTot!AO14=0,0,(ValProdTot!AP14-ValProdTot!AO14)/ValProdTot!AO14*100)</f>
        <v>-9.1463840689414226</v>
      </c>
      <c r="AQ14">
        <f>IF(ValProdTot!AP14=0,0,(ValProdTot!AQ14-ValProdTot!AP14)/ValProdTot!AP14*100)</f>
        <v>4.5631665299425759</v>
      </c>
      <c r="AR14">
        <f>IF(ValProdTot!AQ14=0,0,(ValProdTot!AR14-ValProdTot!AQ14)/ValProdTot!AQ14*100)</f>
        <v>2.6257722859664607</v>
      </c>
      <c r="AS14">
        <f>IF(ValProdTot!AR14=0,0,(ValProdTot!AS14-ValProdTot!AR14)/ValProdTot!AR14*100)</f>
        <v>1.7511168446451182</v>
      </c>
      <c r="AT14">
        <f>IF(ValProdTot!AS14=0,0,(ValProdTot!AT14-ValProdTot!AS14)/ValProdTot!AS14*100)</f>
        <v>8.5509015777610813</v>
      </c>
      <c r="AU14">
        <f>IF(ValProdTot!AT14=0,0,(ValProdTot!AU14-ValProdTot!AT14)/ValProdTot!AT14*100)</f>
        <v>1.0317082666435957</v>
      </c>
      <c r="AV14">
        <f>IF(ValProdTot!AU14=0,0,(ValProdTot!AV14-ValProdTot!AU14)/ValProdTot!AU14*100)</f>
        <v>14.058787009483847</v>
      </c>
      <c r="AW14">
        <f>IF(ValProdTot!AV14=0,0,(ValProdTot!AW14-ValProdTot!AV14)/ValProdTot!AV14*100)</f>
        <v>-0.83711851045459673</v>
      </c>
      <c r="AX14">
        <f>IF(ValProdTot!AW14=0,0,(ValProdTot!AX14-ValProdTot!AW14)/ValProdTot!AW14*100)</f>
        <v>-3.7117655966081164</v>
      </c>
      <c r="AY14">
        <f>IF(ValProdTot!AX14=0,0,(ValProdTot!AY14-ValProdTot!AX14)/ValProdTot!AX14*100)</f>
        <v>1.9932771126968212</v>
      </c>
      <c r="AZ14">
        <f>IF(ValProdTot!AY14=0,0,(ValProdTot!AZ14-ValProdTot!AY14)/ValProdTot!AY14*100)</f>
        <v>15.628794449262791</v>
      </c>
      <c r="BA14">
        <f>IF(ValProdTot!AZ14=0,0,(ValProdTot!BA14-ValProdTot!AZ14)/ValProdTot!AZ14*100)</f>
        <v>15.758242490915759</v>
      </c>
      <c r="BB14">
        <f>IF(ValProdTot!BA14=0,0,(ValProdTot!BB14-ValProdTot!BA14)/ValProdTot!BA14*100)</f>
        <v>-1.2325768920631264</v>
      </c>
      <c r="BC14">
        <f>IF(ValProdTot!BB14=0,0,(ValProdTot!BC14-ValProdTot!BB14)/ValProdTot!BB14*100)</f>
        <v>-22.018602752507583</v>
      </c>
    </row>
    <row r="15" spans="1:55" x14ac:dyDescent="0.2">
      <c r="A15">
        <f>ValProdTot!A15</f>
        <v>1</v>
      </c>
      <c r="B15" t="str">
        <f>ValProdTot!B15</f>
        <v>Gabon</v>
      </c>
      <c r="C15">
        <f>ValProdTot!C15</f>
        <v>74</v>
      </c>
      <c r="D15" t="str">
        <f>ValProdTot!D15</f>
        <v>Gabon</v>
      </c>
      <c r="F15" s="72" t="s">
        <v>574</v>
      </c>
      <c r="H15">
        <f>IF(ValProdTot!G15=0,0,(ValProdTot!H15-ValProdTot!G15)/ValProdTot!G15*100)</f>
        <v>2.8482905354394012</v>
      </c>
      <c r="I15">
        <f>IF(ValProdTot!H15=0,0,(ValProdTot!I15-ValProdTot!H15)/ValProdTot!H15*100)</f>
        <v>0.49954240390482008</v>
      </c>
      <c r="J15">
        <f>IF(ValProdTot!I15=0,0,(ValProdTot!J15-ValProdTot!I15)/ValProdTot!I15*100)</f>
        <v>1.1496869664200342</v>
      </c>
      <c r="K15">
        <f>IF(ValProdTot!J15=0,0,(ValProdTot!K15-ValProdTot!J15)/ValProdTot!J15*100)</f>
        <v>1.5980193562907945</v>
      </c>
      <c r="L15">
        <f>IF(ValProdTot!K15=0,0,(ValProdTot!L15-ValProdTot!K15)/ValProdTot!K15*100)</f>
        <v>1.9956431841677744</v>
      </c>
      <c r="M15">
        <f>IF(ValProdTot!L15=0,0,(ValProdTot!M15-ValProdTot!L15)/ValProdTot!L15*100)</f>
        <v>1.6724284602436241</v>
      </c>
      <c r="N15">
        <f>IF(ValProdTot!M15=0,0,(ValProdTot!N15-ValProdTot!M15)/ValProdTot!M15*100)</f>
        <v>3.4073309241094476</v>
      </c>
      <c r="O15">
        <f>IF(ValProdTot!N15=0,0,(ValProdTot!O15-ValProdTot!N15)/ValProdTot!N15*100)</f>
        <v>-0.38218534267564169</v>
      </c>
      <c r="P15">
        <f>IF(ValProdTot!O15=0,0,(ValProdTot!P15-ValProdTot!O15)/ValProdTot!O15*100)</f>
        <v>2.9828048042858377</v>
      </c>
      <c r="Q15">
        <f>IF(ValProdTot!P15=0,0,(ValProdTot!Q15-ValProdTot!P15)/ValProdTot!P15*100)</f>
        <v>2.4861136748837911</v>
      </c>
      <c r="R15">
        <f>IF(ValProdTot!Q15=0,0,(ValProdTot!R15-ValProdTot!Q15)/ValProdTot!Q15*100)</f>
        <v>1.7888575054238816</v>
      </c>
      <c r="S15">
        <f>IF(ValProdTot!R15=0,0,(ValProdTot!S15-ValProdTot!R15)/ValProdTot!R15*100)</f>
        <v>2.2673530121450978</v>
      </c>
      <c r="T15">
        <f>IF(ValProdTot!S15=0,0,(ValProdTot!T15-ValProdTot!S15)/ValProdTot!S15*100)</f>
        <v>1.7326129187016808</v>
      </c>
      <c r="U15">
        <f>IF(ValProdTot!T15=0,0,(ValProdTot!U15-ValProdTot!T15)/ValProdTot!T15*100)</f>
        <v>0.65712165254499344</v>
      </c>
      <c r="V15">
        <f>IF(ValProdTot!U15=0,0,(ValProdTot!V15-ValProdTot!U15)/ValProdTot!U15*100)</f>
        <v>3.1405047541512419</v>
      </c>
      <c r="W15">
        <f>IF(ValProdTot!V15=0,0,(ValProdTot!W15-ValProdTot!V15)/ValProdTot!V15*100)</f>
        <v>7.934262162021283</v>
      </c>
      <c r="X15">
        <f>IF(ValProdTot!W15=0,0,(ValProdTot!X15-ValProdTot!W15)/ValProdTot!W15*100)</f>
        <v>6.3678887309756735</v>
      </c>
      <c r="Y15">
        <f>IF(ValProdTot!X15=0,0,(ValProdTot!Y15-ValProdTot!X15)/ValProdTot!X15*100)</f>
        <v>4.3255759651307599</v>
      </c>
      <c r="Z15">
        <f>IF(ValProdTot!Y15=0,0,(ValProdTot!Z15-ValProdTot!Y15)/ValProdTot!Y15*100)</f>
        <v>4.141254002300351</v>
      </c>
      <c r="AA15">
        <f>IF(ValProdTot!Z15=0,0,(ValProdTot!AA15-ValProdTot!Z15)/ValProdTot!Z15*100)</f>
        <v>-2.1121631463947561</v>
      </c>
      <c r="AB15">
        <f>IF(ValProdTot!AA15=0,0,(ValProdTot!AB15-ValProdTot!AA15)/ValProdTot!AA15*100)</f>
        <v>2.4401102654176428</v>
      </c>
      <c r="AC15">
        <f>IF(ValProdTot!AB15=0,0,(ValProdTot!AC15-ValProdTot!AB15)/ValProdTot!AB15*100)</f>
        <v>2.7076424816483993</v>
      </c>
      <c r="AD15">
        <f>IF(ValProdTot!AC15=0,0,(ValProdTot!AD15-ValProdTot!AC15)/ValProdTot!AC15*100)</f>
        <v>2.0554496078647322</v>
      </c>
      <c r="AE15">
        <f>IF(ValProdTot!AD15=0,0,(ValProdTot!AE15-ValProdTot!AD15)/ValProdTot!AD15*100)</f>
        <v>0.85196776153990339</v>
      </c>
      <c r="AF15">
        <f>IF(ValProdTot!AE15=0,0,(ValProdTot!AF15-ValProdTot!AE15)/ValProdTot!AE15*100)</f>
        <v>4.487421365937724</v>
      </c>
      <c r="AG15">
        <f>IF(ValProdTot!AF15=0,0,(ValProdTot!AG15-ValProdTot!AF15)/ValProdTot!AF15*100)</f>
        <v>1.7048363885280626</v>
      </c>
      <c r="AH15">
        <f>IF(ValProdTot!AG15=0,0,(ValProdTot!AH15-ValProdTot!AG15)/ValProdTot!AG15*100)</f>
        <v>4.6562158839178771</v>
      </c>
      <c r="AI15">
        <f>IF(ValProdTot!AH15=0,0,(ValProdTot!AI15-ValProdTot!AH15)/ValProdTot!AH15*100)</f>
        <v>1.0618796840186346</v>
      </c>
      <c r="AJ15">
        <f>IF(ValProdTot!AI15=0,0,(ValProdTot!AJ15-ValProdTot!AI15)/ValProdTot!AI15*100)</f>
        <v>0.31366339808695393</v>
      </c>
      <c r="AK15">
        <f>IF(ValProdTot!AJ15=0,0,(ValProdTot!AK15-ValProdTot!AJ15)/ValProdTot!AJ15*100)</f>
        <v>10.397946084724005</v>
      </c>
      <c r="AL15">
        <f>IF(ValProdTot!AK15=0,0,(ValProdTot!AL15-ValProdTot!AK15)/ValProdTot!AK15*100)</f>
        <v>-2.8440865080083251</v>
      </c>
      <c r="AM15">
        <f>IF(ValProdTot!AL15=0,0,(ValProdTot!AM15-ValProdTot!AL15)/ValProdTot!AL15*100)</f>
        <v>-1.9340206953719483</v>
      </c>
      <c r="AN15">
        <f>IF(ValProdTot!AM15=0,0,(ValProdTot!AN15-ValProdTot!AM15)/ValProdTot!AM15*100)</f>
        <v>2.1815833337290638</v>
      </c>
      <c r="AO15">
        <f>IF(ValProdTot!AN15=0,0,(ValProdTot!AO15-ValProdTot!AN15)/ValProdTot!AN15*100)</f>
        <v>0.59254095503659809</v>
      </c>
      <c r="AP15">
        <f>IF(ValProdTot!AO15=0,0,(ValProdTot!AP15-ValProdTot!AO15)/ValProdTot!AO15*100)</f>
        <v>5.1545391545391546</v>
      </c>
      <c r="AQ15">
        <f>IF(ValProdTot!AP15=0,0,(ValProdTot!AQ15-ValProdTot!AP15)/ValProdTot!AP15*100)</f>
        <v>3.0754765890328506</v>
      </c>
      <c r="AR15">
        <f>IF(ValProdTot!AQ15=0,0,(ValProdTot!AR15-ValProdTot!AQ15)/ValProdTot!AQ15*100)</f>
        <v>3.7373138908898715</v>
      </c>
      <c r="AS15">
        <f>IF(ValProdTot!AR15=0,0,(ValProdTot!AS15-ValProdTot!AR15)/ValProdTot!AR15*100)</f>
        <v>-0.16476630713918849</v>
      </c>
      <c r="AT15">
        <f>IF(ValProdTot!AS15=0,0,(ValProdTot!AT15-ValProdTot!AS15)/ValProdTot!AS15*100)</f>
        <v>2.2595010165696738</v>
      </c>
      <c r="AU15">
        <f>IF(ValProdTot!AT15=0,0,(ValProdTot!AU15-ValProdTot!AT15)/ValProdTot!AT15*100)</f>
        <v>-2.4595112370403762</v>
      </c>
      <c r="AV15">
        <f>IF(ValProdTot!AU15=0,0,(ValProdTot!AV15-ValProdTot!AU15)/ValProdTot!AU15*100)</f>
        <v>0.8458735810986453</v>
      </c>
      <c r="AW15">
        <f>IF(ValProdTot!AV15=0,0,(ValProdTot!AW15-ValProdTot!AV15)/ValProdTot!AV15*100)</f>
        <v>0.51922439577255597</v>
      </c>
      <c r="AX15">
        <f>IF(ValProdTot!AW15=0,0,(ValProdTot!AX15-ValProdTot!AW15)/ValProdTot!AW15*100)</f>
        <v>-1.5467778175779087E-2</v>
      </c>
      <c r="AY15">
        <f>IF(ValProdTot!AX15=0,0,(ValProdTot!AY15-ValProdTot!AX15)/ValProdTot!AX15*100)</f>
        <v>1.3764381152446321</v>
      </c>
      <c r="AZ15">
        <f>IF(ValProdTot!AY15=0,0,(ValProdTot!AZ15-ValProdTot!AY15)/ValProdTot!AY15*100)</f>
        <v>0.29676927092745414</v>
      </c>
      <c r="BA15">
        <f>IF(ValProdTot!AZ15=0,0,(ValProdTot!BA15-ValProdTot!AZ15)/ValProdTot!AZ15*100)</f>
        <v>0.75153951488264448</v>
      </c>
      <c r="BB15">
        <f>IF(ValProdTot!BA15=0,0,(ValProdTot!BB15-ValProdTot!BA15)/ValProdTot!BA15*100)</f>
        <v>2.1356669090851286</v>
      </c>
      <c r="BC15">
        <f>IF(ValProdTot!BB15=0,0,(ValProdTot!BC15-ValProdTot!BB15)/ValProdTot!BB15*100)</f>
        <v>10.477228069492812</v>
      </c>
    </row>
    <row r="16" spans="1:55" x14ac:dyDescent="0.2">
      <c r="A16">
        <f>ValProdTot!A16</f>
        <v>1</v>
      </c>
      <c r="B16" t="str">
        <f>ValProdTot!B16</f>
        <v>Gambia</v>
      </c>
      <c r="C16">
        <f>ValProdTot!C16</f>
        <v>75</v>
      </c>
      <c r="D16" t="str">
        <f>ValProdTot!D16</f>
        <v>Gambia</v>
      </c>
      <c r="F16" s="72" t="s">
        <v>574</v>
      </c>
      <c r="H16">
        <f>IF(ValProdTot!G16=0,0,(ValProdTot!H16-ValProdTot!G16)/ValProdTot!G16*100)</f>
        <v>2.2330579915820628</v>
      </c>
      <c r="I16">
        <f>IF(ValProdTot!H16=0,0,(ValProdTot!I16-ValProdTot!H16)/ValProdTot!H16*100)</f>
        <v>0.22542831379621281</v>
      </c>
      <c r="J16">
        <f>IF(ValProdTot!I16=0,0,(ValProdTot!J16-ValProdTot!I16)/ValProdTot!I16*100)</f>
        <v>3.6709520089021472</v>
      </c>
      <c r="K16">
        <f>IF(ValProdTot!J16=0,0,(ValProdTot!K16-ValProdTot!J16)/ValProdTot!J16*100)</f>
        <v>9.1738509848701124</v>
      </c>
      <c r="L16">
        <f>IF(ValProdTot!K16=0,0,(ValProdTot!L16-ValProdTot!K16)/ValProdTot!K16*100)</f>
        <v>6.9376313945339874</v>
      </c>
      <c r="M16">
        <f>IF(ValProdTot!L16=0,0,(ValProdTot!M16-ValProdTot!L16)/ValProdTot!L16*100)</f>
        <v>-8.420218696817356</v>
      </c>
      <c r="N16">
        <f>IF(ValProdTot!M16=0,0,(ValProdTot!N16-ValProdTot!M16)/ValProdTot!M16*100)</f>
        <v>9.0769280061516771</v>
      </c>
      <c r="O16">
        <f>IF(ValProdTot!N16=0,0,(ValProdTot!O16-ValProdTot!N16)/ValProdTot!N16*100)</f>
        <v>-4.8701680178592408</v>
      </c>
      <c r="P16">
        <f>IF(ValProdTot!O16=0,0,(ValProdTot!P16-ValProdTot!O16)/ValProdTot!O16*100)</f>
        <v>3.040408406924803</v>
      </c>
      <c r="Q16">
        <f>IF(ValProdTot!P16=0,0,(ValProdTot!Q16-ValProdTot!P16)/ValProdTot!P16*100)</f>
        <v>5.9423445740770342</v>
      </c>
      <c r="R16">
        <f>IF(ValProdTot!Q16=0,0,(ValProdTot!R16-ValProdTot!Q16)/ValProdTot!Q16*100)</f>
        <v>-9.5661930398544239</v>
      </c>
      <c r="S16">
        <f>IF(ValProdTot!R16=0,0,(ValProdTot!S16-ValProdTot!R16)/ValProdTot!R16*100)</f>
        <v>15.197831413230464</v>
      </c>
      <c r="T16">
        <f>IF(ValProdTot!S16=0,0,(ValProdTot!T16-ValProdTot!S16)/ValProdTot!S16*100)</f>
        <v>-7.6304166817507149</v>
      </c>
      <c r="U16">
        <f>IF(ValProdTot!T16=0,0,(ValProdTot!U16-ValProdTot!T16)/ValProdTot!T16*100)</f>
        <v>-2.4406972300878889</v>
      </c>
      <c r="V16">
        <f>IF(ValProdTot!U16=0,0,(ValProdTot!V16-ValProdTot!U16)/ValProdTot!U16*100)</f>
        <v>-1.6069097117605704</v>
      </c>
      <c r="W16">
        <f>IF(ValProdTot!V16=0,0,(ValProdTot!W16-ValProdTot!V16)/ValProdTot!V16*100)</f>
        <v>-20.06532612024089</v>
      </c>
      <c r="X16">
        <f>IF(ValProdTot!W16=0,0,(ValProdTot!X16-ValProdTot!W16)/ValProdTot!W16*100)</f>
        <v>25.337113086117068</v>
      </c>
      <c r="Y16">
        <f>IF(ValProdTot!X16=0,0,(ValProdTot!Y16-ValProdTot!X16)/ValProdTot!X16*100)</f>
        <v>-33.228396193736373</v>
      </c>
      <c r="Z16">
        <f>IF(ValProdTot!Y16=0,0,(ValProdTot!Z16-ValProdTot!Y16)/ValProdTot!Y16*100)</f>
        <v>4.4553624559422635</v>
      </c>
      <c r="AA16">
        <f>IF(ValProdTot!Z16=0,0,(ValProdTot!AA16-ValProdTot!Z16)/ValProdTot!Z16*100)</f>
        <v>38.123548401232853</v>
      </c>
      <c r="AB16">
        <f>IF(ValProdTot!AA16=0,0,(ValProdTot!AB16-ValProdTot!AA16)/ValProdTot!AA16*100)</f>
        <v>19.479049895302353</v>
      </c>
      <c r="AC16">
        <f>IF(ValProdTot!AB16=0,0,(ValProdTot!AC16-ValProdTot!AB16)/ValProdTot!AB16*100)</f>
        <v>-20.440443630119404</v>
      </c>
      <c r="AD16">
        <f>IF(ValProdTot!AC16=0,0,(ValProdTot!AD16-ValProdTot!AC16)/ValProdTot!AC16*100)</f>
        <v>6.1189978194116867E-2</v>
      </c>
      <c r="AE16">
        <f>IF(ValProdTot!AD16=0,0,(ValProdTot!AE16-ValProdTot!AD16)/ValProdTot!AD16*100)</f>
        <v>-9.6532093974805147</v>
      </c>
      <c r="AF16">
        <f>IF(ValProdTot!AE16=0,0,(ValProdTot!AF16-ValProdTot!AE16)/ValProdTot!AE16*100)</f>
        <v>16.286596847040872</v>
      </c>
      <c r="AG16">
        <f>IF(ValProdTot!AF16=0,0,(ValProdTot!AG16-ValProdTot!AF16)/ValProdTot!AF16*100)</f>
        <v>2.7283021663438847</v>
      </c>
      <c r="AH16">
        <f>IF(ValProdTot!AG16=0,0,(ValProdTot!AH16-ValProdTot!AG16)/ValProdTot!AG16*100)</f>
        <v>-6.8064984701604017</v>
      </c>
      <c r="AI16">
        <f>IF(ValProdTot!AH16=0,0,(ValProdTot!AI16-ValProdTot!AH16)/ValProdTot!AH16*100)</f>
        <v>15.467268024142733</v>
      </c>
      <c r="AJ16">
        <f>IF(ValProdTot!AI16=0,0,(ValProdTot!AJ16-ValProdTot!AI16)/ValProdTot!AI16*100)</f>
        <v>-25.75104830834626</v>
      </c>
      <c r="AK16">
        <f>IF(ValProdTot!AJ16=0,0,(ValProdTot!AK16-ValProdTot!AJ16)/ValProdTot!AJ16*100)</f>
        <v>11.384032183196657</v>
      </c>
      <c r="AL16">
        <f>IF(ValProdTot!AK16=0,0,(ValProdTot!AL16-ValProdTot!AK16)/ValProdTot!AK16*100)</f>
        <v>-17.346761590553918</v>
      </c>
      <c r="AM16">
        <f>IF(ValProdTot!AL16=0,0,(ValProdTot!AM16-ValProdTot!AL16)/ValProdTot!AL16*100)</f>
        <v>14.65266106442577</v>
      </c>
      <c r="AN16">
        <f>IF(ValProdTot!AM16=0,0,(ValProdTot!AN16-ValProdTot!AM16)/ValProdTot!AM16*100)</f>
        <v>4.0128508954093469</v>
      </c>
      <c r="AO16">
        <f>IF(ValProdTot!AN16=0,0,(ValProdTot!AO16-ValProdTot!AN16)/ValProdTot!AN16*100)</f>
        <v>-4.8704006013130234</v>
      </c>
      <c r="AP16">
        <f>IF(ValProdTot!AO16=0,0,(ValProdTot!AP16-ValProdTot!AO16)/ValProdTot!AO16*100)</f>
        <v>-14.670370370370369</v>
      </c>
      <c r="AQ16">
        <f>IF(ValProdTot!AP16=0,0,(ValProdTot!AQ16-ValProdTot!AP16)/ValProdTot!AP16*100)</f>
        <v>20.886323191110726</v>
      </c>
      <c r="AR16">
        <f>IF(ValProdTot!AQ16=0,0,(ValProdTot!AR16-ValProdTot!AQ16)/ValProdTot!AQ16*100)</f>
        <v>-0.6175720799971276</v>
      </c>
      <c r="AS16">
        <f>IF(ValProdTot!AR16=0,0,(ValProdTot!AS16-ValProdTot!AR16)/ValProdTot!AR16*100)</f>
        <v>38.19863434372629</v>
      </c>
      <c r="AT16">
        <f>IF(ValProdTot!AS16=0,0,(ValProdTot!AT16-ValProdTot!AS16)/ValProdTot!AS16*100)</f>
        <v>9.3328453414200574</v>
      </c>
      <c r="AU16">
        <f>IF(ValProdTot!AT16=0,0,(ValProdTot!AU16-ValProdTot!AT16)/ValProdTot!AT16*100)</f>
        <v>7.1126839143672393</v>
      </c>
      <c r="AV16">
        <f>IF(ValProdTot!AU16=0,0,(ValProdTot!AV16-ValProdTot!AU16)/ValProdTot!AU16*100)</f>
        <v>-34.533819480616117</v>
      </c>
      <c r="AW16">
        <f>IF(ValProdTot!AV16=0,0,(ValProdTot!AW16-ValProdTot!AV16)/ValProdTot!AV16*100)</f>
        <v>27.391452602864284</v>
      </c>
      <c r="AX16">
        <f>IF(ValProdTot!AW16=0,0,(ValProdTot!AX16-ValProdTot!AW16)/ValProdTot!AW16*100)</f>
        <v>22.6866763622088</v>
      </c>
      <c r="AY16">
        <f>IF(ValProdTot!AX16=0,0,(ValProdTot!AY16-ValProdTot!AX16)/ValProdTot!AX16*100)</f>
        <v>-12.468546827047547</v>
      </c>
      <c r="AZ16">
        <f>IF(ValProdTot!AY16=0,0,(ValProdTot!AZ16-ValProdTot!AY16)/ValProdTot!AY16*100)</f>
        <v>5.1777569146151992</v>
      </c>
      <c r="BA16">
        <f>IF(ValProdTot!AZ16=0,0,(ValProdTot!BA16-ValProdTot!AZ16)/ValProdTot!AZ16*100)</f>
        <v>-26.267645130457453</v>
      </c>
      <c r="BB16">
        <f>IF(ValProdTot!BA16=0,0,(ValProdTot!BB16-ValProdTot!BA16)/ValProdTot!BA16*100)</f>
        <v>37.788729376473107</v>
      </c>
      <c r="BC16">
        <f>IF(ValProdTot!BB16=0,0,(ValProdTot!BC16-ValProdTot!BB16)/ValProdTot!BB16*100)</f>
        <v>17.698970547071813</v>
      </c>
    </row>
    <row r="17" spans="1:55" x14ac:dyDescent="0.2">
      <c r="A17">
        <f>ValProdTot!A17</f>
        <v>1</v>
      </c>
      <c r="B17" t="str">
        <f>ValProdTot!B17</f>
        <v>Ghana</v>
      </c>
      <c r="C17">
        <f>ValProdTot!C17</f>
        <v>81</v>
      </c>
      <c r="D17" t="str">
        <f>ValProdTot!D17</f>
        <v>Ghana</v>
      </c>
      <c r="F17" s="72" t="s">
        <v>574</v>
      </c>
      <c r="H17">
        <f>IF(ValProdTot!G17=0,0,(ValProdTot!H17-ValProdTot!G17)/ValProdTot!G17*100)</f>
        <v>1.4646983224648276</v>
      </c>
      <c r="I17">
        <f>IF(ValProdTot!H17=0,0,(ValProdTot!I17-ValProdTot!H17)/ValProdTot!H17*100)</f>
        <v>1.9536909828100393</v>
      </c>
      <c r="J17">
        <f>IF(ValProdTot!I17=0,0,(ValProdTot!J17-ValProdTot!I17)/ValProdTot!I17*100)</f>
        <v>13.362172665256471</v>
      </c>
      <c r="K17">
        <f>IF(ValProdTot!J17=0,0,(ValProdTot!K17-ValProdTot!J17)/ValProdTot!J17*100)</f>
        <v>-9.619727922318523</v>
      </c>
      <c r="L17">
        <f>IF(ValProdTot!K17=0,0,(ValProdTot!L17-ValProdTot!K17)/ValProdTot!K17*100)</f>
        <v>1.8045385810181815</v>
      </c>
      <c r="M17">
        <f>IF(ValProdTot!L17=0,0,(ValProdTot!M17-ValProdTot!L17)/ValProdTot!L17*100)</f>
        <v>8.6523385311896579</v>
      </c>
      <c r="N17">
        <f>IF(ValProdTot!M17=0,0,(ValProdTot!N17-ValProdTot!M17)/ValProdTot!M17*100)</f>
        <v>-3.0790485956763631</v>
      </c>
      <c r="O17">
        <f>IF(ValProdTot!N17=0,0,(ValProdTot!O17-ValProdTot!N17)/ValProdTot!N17*100)</f>
        <v>8.2732801202620188</v>
      </c>
      <c r="P17">
        <f>IF(ValProdTot!O17=0,0,(ValProdTot!P17-ValProdTot!O17)/ValProdTot!O17*100)</f>
        <v>3.9214797603005862</v>
      </c>
      <c r="Q17">
        <f>IF(ValProdTot!P17=0,0,(ValProdTot!Q17-ValProdTot!P17)/ValProdTot!P17*100)</f>
        <v>3.8882234807064724</v>
      </c>
      <c r="R17">
        <f>IF(ValProdTot!Q17=0,0,(ValProdTot!R17-ValProdTot!Q17)/ValProdTot!Q17*100)</f>
        <v>-2.3093978824802659</v>
      </c>
      <c r="S17">
        <f>IF(ValProdTot!R17=0,0,(ValProdTot!S17-ValProdTot!R17)/ValProdTot!R17*100)</f>
        <v>0.96986028289294746</v>
      </c>
      <c r="T17">
        <f>IF(ValProdTot!S17=0,0,(ValProdTot!T17-ValProdTot!S17)/ValProdTot!S17*100)</f>
        <v>12.757588025244976</v>
      </c>
      <c r="U17">
        <f>IF(ValProdTot!T17=0,0,(ValProdTot!U17-ValProdTot!T17)/ValProdTot!T17*100)</f>
        <v>-6.7409643073974364</v>
      </c>
      <c r="V17">
        <f>IF(ValProdTot!U17=0,0,(ValProdTot!V17-ValProdTot!U17)/ValProdTot!U17*100)</f>
        <v>-11.73111149938255</v>
      </c>
      <c r="W17">
        <f>IF(ValProdTot!V17=0,0,(ValProdTot!W17-ValProdTot!V17)/ValProdTot!V17*100)</f>
        <v>-10.960342609258703</v>
      </c>
      <c r="X17">
        <f>IF(ValProdTot!W17=0,0,(ValProdTot!X17-ValProdTot!W17)/ValProdTot!W17*100)</f>
        <v>-1.1571993853222129</v>
      </c>
      <c r="Y17">
        <f>IF(ValProdTot!X17=0,0,(ValProdTot!Y17-ValProdTot!X17)/ValProdTot!X17*100)</f>
        <v>4.437492375879315</v>
      </c>
      <c r="Z17">
        <f>IF(ValProdTot!Y17=0,0,(ValProdTot!Z17-ValProdTot!Y17)/ValProdTot!Y17*100)</f>
        <v>0.85320806231430169</v>
      </c>
      <c r="AA17">
        <f>IF(ValProdTot!Z17=0,0,(ValProdTot!AA17-ValProdTot!Z17)/ValProdTot!Z17*100)</f>
        <v>-1.7051298059320035</v>
      </c>
      <c r="AB17">
        <f>IF(ValProdTot!AA17=0,0,(ValProdTot!AB17-ValProdTot!AA17)/ValProdTot!AA17*100)</f>
        <v>-6.3497167628177795</v>
      </c>
      <c r="AC17">
        <f>IF(ValProdTot!AB17=0,0,(ValProdTot!AC17-ValProdTot!AB17)/ValProdTot!AB17*100)</f>
        <v>1.5237723292538208</v>
      </c>
      <c r="AD17">
        <f>IF(ValProdTot!AC17=0,0,(ValProdTot!AD17-ValProdTot!AC17)/ValProdTot!AC17*100)</f>
        <v>25.850897320463297</v>
      </c>
      <c r="AE17">
        <f>IF(ValProdTot!AD17=0,0,(ValProdTot!AE17-ValProdTot!AD17)/ValProdTot!AD17*100)</f>
        <v>-1.312458586600419</v>
      </c>
      <c r="AF17">
        <f>IF(ValProdTot!AE17=0,0,(ValProdTot!AF17-ValProdTot!AE17)/ValProdTot!AE17*100)</f>
        <v>8.4657954404314175</v>
      </c>
      <c r="AG17">
        <f>IF(ValProdTot!AF17=0,0,(ValProdTot!AG17-ValProdTot!AF17)/ValProdTot!AF17*100)</f>
        <v>2.0852687736714635</v>
      </c>
      <c r="AH17">
        <f>IF(ValProdTot!AG17=0,0,(ValProdTot!AH17-ValProdTot!AG17)/ValProdTot!AG17*100)</f>
        <v>2.7395845848852578</v>
      </c>
      <c r="AI17">
        <f>IF(ValProdTot!AH17=0,0,(ValProdTot!AI17-ValProdTot!AH17)/ValProdTot!AH17*100)</f>
        <v>10.434844179693567</v>
      </c>
      <c r="AJ17">
        <f>IF(ValProdTot!AI17=0,0,(ValProdTot!AJ17-ValProdTot!AI17)/ValProdTot!AI17*100)</f>
        <v>-16.78533682732261</v>
      </c>
      <c r="AK17">
        <f>IF(ValProdTot!AJ17=0,0,(ValProdTot!AK17-ValProdTot!AJ17)/ValProdTot!AJ17*100)</f>
        <v>49.050008400846643</v>
      </c>
      <c r="AL17">
        <f>IF(ValProdTot!AK17=0,0,(ValProdTot!AL17-ValProdTot!AK17)/ValProdTot!AK17*100)</f>
        <v>-1.0357712438659812</v>
      </c>
      <c r="AM17">
        <f>IF(ValProdTot!AL17=0,0,(ValProdTot!AM17-ValProdTot!AL17)/ValProdTot!AL17*100)</f>
        <v>8.4370245182205892</v>
      </c>
      <c r="AN17">
        <f>IF(ValProdTot!AM17=0,0,(ValProdTot!AN17-ValProdTot!AM17)/ValProdTot!AM17*100)</f>
        <v>-5.5677828938535816</v>
      </c>
      <c r="AO17">
        <f>IF(ValProdTot!AN17=0,0,(ValProdTot!AO17-ValProdTot!AN17)/ValProdTot!AN17*100)</f>
        <v>14.382309935506207</v>
      </c>
      <c r="AP17">
        <f>IF(ValProdTot!AO17=0,0,(ValProdTot!AP17-ValProdTot!AO17)/ValProdTot!AO17*100)</f>
        <v>8.7320887350292296</v>
      </c>
      <c r="AQ17">
        <f>IF(ValProdTot!AP17=0,0,(ValProdTot!AQ17-ValProdTot!AP17)/ValProdTot!AP17*100)</f>
        <v>-1.6895032387349473</v>
      </c>
      <c r="AR17">
        <f>IF(ValProdTot!AQ17=0,0,(ValProdTot!AR17-ValProdTot!AQ17)/ValProdTot!AQ17*100)</f>
        <v>8.8141285743547328</v>
      </c>
      <c r="AS17">
        <f>IF(ValProdTot!AR17=0,0,(ValProdTot!AS17-ValProdTot!AR17)/ValProdTot!AR17*100)</f>
        <v>6.359558099278753</v>
      </c>
      <c r="AT17">
        <f>IF(ValProdTot!AS17=0,0,(ValProdTot!AT17-ValProdTot!AS17)/ValProdTot!AS17*100)</f>
        <v>-1.4626436427410749</v>
      </c>
      <c r="AU17">
        <f>IF(ValProdTot!AT17=0,0,(ValProdTot!AU17-ValProdTot!AT17)/ValProdTot!AT17*100)</f>
        <v>3.20397382441893</v>
      </c>
      <c r="AV17">
        <f>IF(ValProdTot!AU17=0,0,(ValProdTot!AV17-ValProdTot!AU17)/ValProdTot!AU17*100)</f>
        <v>9.8843591430053355</v>
      </c>
      <c r="AW17">
        <f>IF(ValProdTot!AV17=0,0,(ValProdTot!AW17-ValProdTot!AV17)/ValProdTot!AV17*100)</f>
        <v>3.2225939964873267</v>
      </c>
      <c r="AX17">
        <f>IF(ValProdTot!AW17=0,0,(ValProdTot!AX17-ValProdTot!AW17)/ValProdTot!AW17*100)</f>
        <v>4.2504338442685068</v>
      </c>
      <c r="AY17">
        <f>IF(ValProdTot!AX17=0,0,(ValProdTot!AY17-ValProdTot!AX17)/ValProdTot!AX17*100)</f>
        <v>3.1641382068677948</v>
      </c>
      <c r="AZ17">
        <f>IF(ValProdTot!AY17=0,0,(ValProdTot!AZ17-ValProdTot!AY17)/ValProdTot!AY17*100)</f>
        <v>3.2061576163514212</v>
      </c>
      <c r="BA17">
        <f>IF(ValProdTot!AZ17=0,0,(ValProdTot!BA17-ValProdTot!AZ17)/ValProdTot!AZ17*100)</f>
        <v>-1.4757964478072676</v>
      </c>
      <c r="BB17">
        <f>IF(ValProdTot!BA17=0,0,(ValProdTot!BB17-ValProdTot!BA17)/ValProdTot!BA17*100)</f>
        <v>12.18766581648174</v>
      </c>
      <c r="BC17">
        <f>IF(ValProdTot!BB17=0,0,(ValProdTot!BC17-ValProdTot!BB17)/ValProdTot!BB17*100)</f>
        <v>4.3873532921378207</v>
      </c>
    </row>
    <row r="18" spans="1:55" x14ac:dyDescent="0.2">
      <c r="A18">
        <f>ValProdTot!A18</f>
        <v>1</v>
      </c>
      <c r="B18" t="str">
        <f>ValProdTot!B18</f>
        <v>Guinea</v>
      </c>
      <c r="C18">
        <f>ValProdTot!C18</f>
        <v>90</v>
      </c>
      <c r="D18" t="str">
        <f>ValProdTot!D18</f>
        <v>Guinea</v>
      </c>
      <c r="F18" s="72" t="s">
        <v>574</v>
      </c>
      <c r="H18">
        <f>IF(ValProdTot!G18=0,0,(ValProdTot!H18-ValProdTot!G18)/ValProdTot!G18*100)</f>
        <v>1.4610397577530319</v>
      </c>
      <c r="I18">
        <f>IF(ValProdTot!H18=0,0,(ValProdTot!I18-ValProdTot!H18)/ValProdTot!H18*100)</f>
        <v>-5.3515917240667648</v>
      </c>
      <c r="J18">
        <f>IF(ValProdTot!I18=0,0,(ValProdTot!J18-ValProdTot!I18)/ValProdTot!I18*100)</f>
        <v>4.4407572523453318</v>
      </c>
      <c r="K18">
        <f>IF(ValProdTot!J18=0,0,(ValProdTot!K18-ValProdTot!J18)/ValProdTot!J18*100)</f>
        <v>-1.601572375771712</v>
      </c>
      <c r="L18">
        <f>IF(ValProdTot!K18=0,0,(ValProdTot!L18-ValProdTot!K18)/ValProdTot!K18*100)</f>
        <v>8.0201768374150042</v>
      </c>
      <c r="M18">
        <f>IF(ValProdTot!L18=0,0,(ValProdTot!M18-ValProdTot!L18)/ValProdTot!L18*100)</f>
        <v>4.0514141815609328</v>
      </c>
      <c r="N18">
        <f>IF(ValProdTot!M18=0,0,(ValProdTot!N18-ValProdTot!M18)/ValProdTot!M18*100)</f>
        <v>2.6711894403067622</v>
      </c>
      <c r="O18">
        <f>IF(ValProdTot!N18=0,0,(ValProdTot!O18-ValProdTot!N18)/ValProdTot!N18*100)</f>
        <v>-1.2775761963451036</v>
      </c>
      <c r="P18">
        <f>IF(ValProdTot!O18=0,0,(ValProdTot!P18-ValProdTot!O18)/ValProdTot!O18*100)</f>
        <v>3.583027290663904</v>
      </c>
      <c r="Q18">
        <f>IF(ValProdTot!P18=0,0,(ValProdTot!Q18-ValProdTot!P18)/ValProdTot!P18*100)</f>
        <v>3.1656442751930411</v>
      </c>
      <c r="R18">
        <f>IF(ValProdTot!Q18=0,0,(ValProdTot!R18-ValProdTot!Q18)/ValProdTot!Q18*100)</f>
        <v>-4.1041407678618356</v>
      </c>
      <c r="S18">
        <f>IF(ValProdTot!R18=0,0,(ValProdTot!S18-ValProdTot!R18)/ValProdTot!R18*100)</f>
        <v>1.3585370736645714</v>
      </c>
      <c r="T18">
        <f>IF(ValProdTot!S18=0,0,(ValProdTot!T18-ValProdTot!S18)/ValProdTot!S18*100)</f>
        <v>1.067163499590253</v>
      </c>
      <c r="U18">
        <f>IF(ValProdTot!T18=0,0,(ValProdTot!U18-ValProdTot!T18)/ValProdTot!T18*100)</f>
        <v>2.1066623421805111</v>
      </c>
      <c r="V18">
        <f>IF(ValProdTot!U18=0,0,(ValProdTot!V18-ValProdTot!U18)/ValProdTot!U18*100)</f>
        <v>3.9971656313800445</v>
      </c>
      <c r="W18">
        <f>IF(ValProdTot!V18=0,0,(ValProdTot!W18-ValProdTot!V18)/ValProdTot!V18*100)</f>
        <v>1.0070250274761852</v>
      </c>
      <c r="X18">
        <f>IF(ValProdTot!W18=0,0,(ValProdTot!X18-ValProdTot!W18)/ValProdTot!W18*100)</f>
        <v>0.49920331647784466</v>
      </c>
      <c r="Y18">
        <f>IF(ValProdTot!X18=0,0,(ValProdTot!Y18-ValProdTot!X18)/ValProdTot!X18*100)</f>
        <v>2.895604452125252</v>
      </c>
      <c r="Z18">
        <f>IF(ValProdTot!Y18=0,0,(ValProdTot!Z18-ValProdTot!Y18)/ValProdTot!Y18*100)</f>
        <v>0.99923145654605328</v>
      </c>
      <c r="AA18">
        <f>IF(ValProdTot!Z18=0,0,(ValProdTot!AA18-ValProdTot!Z18)/ValProdTot!Z18*100)</f>
        <v>0.6758136179784735</v>
      </c>
      <c r="AB18">
        <f>IF(ValProdTot!AA18=0,0,(ValProdTot!AB18-ValProdTot!AA18)/ValProdTot!AA18*100)</f>
        <v>1.1328875359020147</v>
      </c>
      <c r="AC18">
        <f>IF(ValProdTot!AB18=0,0,(ValProdTot!AC18-ValProdTot!AB18)/ValProdTot!AB18*100)</f>
        <v>0.93268731824749562</v>
      </c>
      <c r="AD18">
        <f>IF(ValProdTot!AC18=0,0,(ValProdTot!AD18-ValProdTot!AC18)/ValProdTot!AC18*100)</f>
        <v>4.5365449584981805</v>
      </c>
      <c r="AE18">
        <f>IF(ValProdTot!AD18=0,0,(ValProdTot!AE18-ValProdTot!AD18)/ValProdTot!AD18*100)</f>
        <v>0.80207775455084684</v>
      </c>
      <c r="AF18">
        <f>IF(ValProdTot!AE18=0,0,(ValProdTot!AF18-ValProdTot!AE18)/ValProdTot!AE18*100)</f>
        <v>-0.67549579586133146</v>
      </c>
      <c r="AG18">
        <f>IF(ValProdTot!AF18=0,0,(ValProdTot!AG18-ValProdTot!AF18)/ValProdTot!AF18*100)</f>
        <v>1.8516111294528799</v>
      </c>
      <c r="AH18">
        <f>IF(ValProdTot!AG18=0,0,(ValProdTot!AH18-ValProdTot!AG18)/ValProdTot!AG18*100)</f>
        <v>3.7472625150639325</v>
      </c>
      <c r="AI18">
        <f>IF(ValProdTot!AH18=0,0,(ValProdTot!AI18-ValProdTot!AH18)/ValProdTot!AH18*100)</f>
        <v>5.9742796147494319</v>
      </c>
      <c r="AJ18">
        <f>IF(ValProdTot!AI18=0,0,(ValProdTot!AJ18-ValProdTot!AI18)/ValProdTot!AI18*100)</f>
        <v>5.6185788880567955</v>
      </c>
      <c r="AK18">
        <f>IF(ValProdTot!AJ18=0,0,(ValProdTot!AK18-ValProdTot!AJ18)/ValProdTot!AJ18*100)</f>
        <v>5.4100451007301515</v>
      </c>
      <c r="AL18">
        <f>IF(ValProdTot!AK18=0,0,(ValProdTot!AL18-ValProdTot!AK18)/ValProdTot!AK18*100)</f>
        <v>7.5507074405360575</v>
      </c>
      <c r="AM18">
        <f>IF(ValProdTot!AL18=0,0,(ValProdTot!AM18-ValProdTot!AL18)/ValProdTot!AL18*100)</f>
        <v>2.6356428202519222</v>
      </c>
      <c r="AN18">
        <f>IF(ValProdTot!AM18=0,0,(ValProdTot!AN18-ValProdTot!AM18)/ValProdTot!AM18*100)</f>
        <v>7.1554493408530666</v>
      </c>
      <c r="AO18">
        <f>IF(ValProdTot!AN18=0,0,(ValProdTot!AO18-ValProdTot!AN18)/ValProdTot!AN18*100)</f>
        <v>7.8475974728551917E-2</v>
      </c>
      <c r="AP18">
        <f>IF(ValProdTot!AO18=0,0,(ValProdTot!AP18-ValProdTot!AO18)/ValProdTot!AO18*100)</f>
        <v>5.0009080797270613</v>
      </c>
      <c r="AQ18">
        <f>IF(ValProdTot!AP18=0,0,(ValProdTot!AQ18-ValProdTot!AP18)/ValProdTot!AP18*100)</f>
        <v>4.1412383034478157</v>
      </c>
      <c r="AR18">
        <f>IF(ValProdTot!AQ18=0,0,(ValProdTot!AR18-ValProdTot!AQ18)/ValProdTot!AQ18*100)</f>
        <v>-1.7839844148178983</v>
      </c>
      <c r="AS18">
        <f>IF(ValProdTot!AR18=0,0,(ValProdTot!AS18-ValProdTot!AR18)/ValProdTot!AR18*100)</f>
        <v>4.285535953271923</v>
      </c>
      <c r="AT18">
        <f>IF(ValProdTot!AS18=0,0,(ValProdTot!AT18-ValProdTot!AS18)/ValProdTot!AS18*100)</f>
        <v>4.1361494113684252</v>
      </c>
      <c r="AU18">
        <f>IF(ValProdTot!AT18=0,0,(ValProdTot!AU18-ValProdTot!AT18)/ValProdTot!AT18*100)</f>
        <v>-2.5395569408764411E-2</v>
      </c>
      <c r="AV18">
        <f>IF(ValProdTot!AU18=0,0,(ValProdTot!AV18-ValProdTot!AU18)/ValProdTot!AU18*100)</f>
        <v>5.417047696972614</v>
      </c>
      <c r="AW18">
        <f>IF(ValProdTot!AV18=0,0,(ValProdTot!AW18-ValProdTot!AV18)/ValProdTot!AV18*100)</f>
        <v>4.9800885236337811</v>
      </c>
      <c r="AX18">
        <f>IF(ValProdTot!AW18=0,0,(ValProdTot!AX18-ValProdTot!AW18)/ValProdTot!AW18*100)</f>
        <v>4.8821061723995252</v>
      </c>
      <c r="AY18">
        <f>IF(ValProdTot!AX18=0,0,(ValProdTot!AY18-ValProdTot!AX18)/ValProdTot!AX18*100)</f>
        <v>3.2366951384493463</v>
      </c>
      <c r="AZ18">
        <f>IF(ValProdTot!AY18=0,0,(ValProdTot!AZ18-ValProdTot!AY18)/ValProdTot!AY18*100)</f>
        <v>0.9843579414450675</v>
      </c>
      <c r="BA18">
        <f>IF(ValProdTot!AZ18=0,0,(ValProdTot!BA18-ValProdTot!AZ18)/ValProdTot!AZ18*100)</f>
        <v>3.253426171041176</v>
      </c>
      <c r="BB18">
        <f>IF(ValProdTot!BA18=0,0,(ValProdTot!BB18-ValProdTot!BA18)/ValProdTot!BA18*100)</f>
        <v>8.8640007875544988</v>
      </c>
      <c r="BC18">
        <f>IF(ValProdTot!BB18=0,0,(ValProdTot!BC18-ValProdTot!BB18)/ValProdTot!BB18*100)</f>
        <v>-6.2581090963419612</v>
      </c>
    </row>
    <row r="19" spans="1:55" x14ac:dyDescent="0.2">
      <c r="A19">
        <f>ValProdTot!A19</f>
        <v>1</v>
      </c>
      <c r="B19" t="str">
        <f>ValProdTot!B19</f>
        <v>Côte d'Ivoire</v>
      </c>
      <c r="C19">
        <f>ValProdTot!C19</f>
        <v>107</v>
      </c>
      <c r="D19" t="str">
        <f>ValProdTot!D19</f>
        <v>Côte d'Ivoire</v>
      </c>
      <c r="F19" s="72" t="s">
        <v>574</v>
      </c>
      <c r="H19">
        <f>IF(ValProdTot!G19=0,0,(ValProdTot!H19-ValProdTot!G19)/ValProdTot!G19*100)</f>
        <v>3.7863236868757326</v>
      </c>
      <c r="I19">
        <f>IF(ValProdTot!H19=0,0,(ValProdTot!I19-ValProdTot!H19)/ValProdTot!H19*100)</f>
        <v>9.6849848693932294</v>
      </c>
      <c r="J19">
        <f>IF(ValProdTot!I19=0,0,(ValProdTot!J19-ValProdTot!I19)/ValProdTot!I19*100)</f>
        <v>11.851977995481642</v>
      </c>
      <c r="K19">
        <f>IF(ValProdTot!J19=0,0,(ValProdTot!K19-ValProdTot!J19)/ValProdTot!J19*100)</f>
        <v>-3.7219272490037989</v>
      </c>
      <c r="L19">
        <f>IF(ValProdTot!K19=0,0,(ValProdTot!L19-ValProdTot!K19)/ValProdTot!K19*100)</f>
        <v>10.82833188253081</v>
      </c>
      <c r="M19">
        <f>IF(ValProdTot!L19=0,0,(ValProdTot!M19-ValProdTot!L19)/ValProdTot!L19*100)</f>
        <v>-5.6334431471698769</v>
      </c>
      <c r="N19">
        <f>IF(ValProdTot!M19=0,0,(ValProdTot!N19-ValProdTot!M19)/ValProdTot!M19*100)</f>
        <v>15.077720939434192</v>
      </c>
      <c r="O19">
        <f>IF(ValProdTot!N19=0,0,(ValProdTot!O19-ValProdTot!N19)/ValProdTot!N19*100)</f>
        <v>0.71356735788515879</v>
      </c>
      <c r="P19">
        <f>IF(ValProdTot!O19=0,0,(ValProdTot!P19-ValProdTot!O19)/ValProdTot!O19*100)</f>
        <v>6.0268602850628534</v>
      </c>
      <c r="Q19">
        <f>IF(ValProdTot!P19=0,0,(ValProdTot!Q19-ValProdTot!P19)/ValProdTot!P19*100)</f>
        <v>4.5358184591660198</v>
      </c>
      <c r="R19">
        <f>IF(ValProdTot!Q19=0,0,(ValProdTot!R19-ValProdTot!Q19)/ValProdTot!Q19*100)</f>
        <v>5.8633025464113947E-2</v>
      </c>
      <c r="S19">
        <f>IF(ValProdTot!R19=0,0,(ValProdTot!S19-ValProdTot!R19)/ValProdTot!R19*100)</f>
        <v>8.462120304273304</v>
      </c>
      <c r="T19">
        <f>IF(ValProdTot!S19=0,0,(ValProdTot!T19-ValProdTot!S19)/ValProdTot!S19*100)</f>
        <v>4.4215351227742437</v>
      </c>
      <c r="U19">
        <f>IF(ValProdTot!T19=0,0,(ValProdTot!U19-ValProdTot!T19)/ValProdTot!T19*100)</f>
        <v>13.608084902739071</v>
      </c>
      <c r="V19">
        <f>IF(ValProdTot!U19=0,0,(ValProdTot!V19-ValProdTot!U19)/ValProdTot!U19*100)</f>
        <v>0.34160633586618738</v>
      </c>
      <c r="W19">
        <f>IF(ValProdTot!V19=0,0,(ValProdTot!W19-ValProdTot!V19)/ValProdTot!V19*100)</f>
        <v>1.2248041684300519</v>
      </c>
      <c r="X19">
        <f>IF(ValProdTot!W19=0,0,(ValProdTot!X19-ValProdTot!W19)/ValProdTot!W19*100)</f>
        <v>1.6602950448565259</v>
      </c>
      <c r="Y19">
        <f>IF(ValProdTot!X19=0,0,(ValProdTot!Y19-ValProdTot!X19)/ValProdTot!X19*100)</f>
        <v>9.313669918434119</v>
      </c>
      <c r="Z19">
        <f>IF(ValProdTot!Y19=0,0,(ValProdTot!Z19-ValProdTot!Y19)/ValProdTot!Y19*100)</f>
        <v>4.5153986604331182</v>
      </c>
      <c r="AA19">
        <f>IF(ValProdTot!Z19=0,0,(ValProdTot!AA19-ValProdTot!Z19)/ValProdTot!Z19*100)</f>
        <v>8.1196242268718848</v>
      </c>
      <c r="AB19">
        <f>IF(ValProdTot!AA19=0,0,(ValProdTot!AB19-ValProdTot!AA19)/ValProdTot!AA19*100)</f>
        <v>-4.8197020456477482</v>
      </c>
      <c r="AC19">
        <f>IF(ValProdTot!AB19=0,0,(ValProdTot!AC19-ValProdTot!AB19)/ValProdTot!AB19*100)</f>
        <v>-0.20037562511810866</v>
      </c>
      <c r="AD19">
        <f>IF(ValProdTot!AC19=0,0,(ValProdTot!AD19-ValProdTot!AC19)/ValProdTot!AC19*100)</f>
        <v>6.2814156290142806</v>
      </c>
      <c r="AE19">
        <f>IF(ValProdTot!AD19=0,0,(ValProdTot!AE19-ValProdTot!AD19)/ValProdTot!AD19*100)</f>
        <v>7.2653999126773154</v>
      </c>
      <c r="AF19">
        <f>IF(ValProdTot!AE19=0,0,(ValProdTot!AF19-ValProdTot!AE19)/ValProdTot!AE19*100)</f>
        <v>3.2587041209738654</v>
      </c>
      <c r="AG19">
        <f>IF(ValProdTot!AF19=0,0,(ValProdTot!AG19-ValProdTot!AF19)/ValProdTot!AF19*100)</f>
        <v>3.7891813331448225</v>
      </c>
      <c r="AH19">
        <f>IF(ValProdTot!AG19=0,0,(ValProdTot!AH19-ValProdTot!AG19)/ValProdTot!AG19*100)</f>
        <v>4.4715193745829671</v>
      </c>
      <c r="AI19">
        <f>IF(ValProdTot!AH19=0,0,(ValProdTot!AI19-ValProdTot!AH19)/ValProdTot!AH19*100)</f>
        <v>2.331204722356051</v>
      </c>
      <c r="AJ19">
        <f>IF(ValProdTot!AI19=0,0,(ValProdTot!AJ19-ValProdTot!AI19)/ValProdTot!AI19*100)</f>
        <v>6.7556809362155885</v>
      </c>
      <c r="AK19">
        <f>IF(ValProdTot!AJ19=0,0,(ValProdTot!AK19-ValProdTot!AJ19)/ValProdTot!AJ19*100)</f>
        <v>-1.8588836481963442</v>
      </c>
      <c r="AL19">
        <f>IF(ValProdTot!AK19=0,0,(ValProdTot!AL19-ValProdTot!AK19)/ValProdTot!AK19*100)</f>
        <v>4.4355418455073856</v>
      </c>
      <c r="AM19">
        <f>IF(ValProdTot!AL19=0,0,(ValProdTot!AM19-ValProdTot!AL19)/ValProdTot!AL19*100)</f>
        <v>-1.1646967623763989</v>
      </c>
      <c r="AN19">
        <f>IF(ValProdTot!AM19=0,0,(ValProdTot!AN19-ValProdTot!AM19)/ValProdTot!AM19*100)</f>
        <v>3.7106544738065939</v>
      </c>
      <c r="AO19">
        <f>IF(ValProdTot!AN19=0,0,(ValProdTot!AO19-ValProdTot!AN19)/ValProdTot!AN19*100)</f>
        <v>9.126923952690488</v>
      </c>
      <c r="AP19">
        <f>IF(ValProdTot!AO19=0,0,(ValProdTot!AP19-ValProdTot!AO19)/ValProdTot!AO19*100)</f>
        <v>5.383073965792379</v>
      </c>
      <c r="AQ19">
        <f>IF(ValProdTot!AP19=0,0,(ValProdTot!AQ19-ValProdTot!AP19)/ValProdTot!AP19*100)</f>
        <v>4.8985922933408013</v>
      </c>
      <c r="AR19">
        <f>IF(ValProdTot!AQ19=0,0,(ValProdTot!AR19-ValProdTot!AQ19)/ValProdTot!AQ19*100)</f>
        <v>3.2998735606474927</v>
      </c>
      <c r="AS19">
        <f>IF(ValProdTot!AR19=0,0,(ValProdTot!AS19-ValProdTot!AR19)/ValProdTot!AR19*100)</f>
        <v>1.9660535706525151</v>
      </c>
      <c r="AT19">
        <f>IF(ValProdTot!AS19=0,0,(ValProdTot!AT19-ValProdTot!AS19)/ValProdTot!AS19*100)</f>
        <v>7.2858384148853688</v>
      </c>
      <c r="AU19">
        <f>IF(ValProdTot!AT19=0,0,(ValProdTot!AU19-ValProdTot!AT19)/ValProdTot!AT19*100)</f>
        <v>-6.2260855870036602</v>
      </c>
      <c r="AV19">
        <f>IF(ValProdTot!AU19=0,0,(ValProdTot!AV19-ValProdTot!AU19)/ValProdTot!AU19*100)</f>
        <v>1.4282080360214278</v>
      </c>
      <c r="AW19">
        <f>IF(ValProdTot!AV19=0,0,(ValProdTot!AW19-ValProdTot!AV19)/ValProdTot!AV19*100)</f>
        <v>-0.8722433660533655</v>
      </c>
      <c r="AX19">
        <f>IF(ValProdTot!AW19=0,0,(ValProdTot!AX19-ValProdTot!AW19)/ValProdTot!AW19*100)</f>
        <v>1.8827785473471828</v>
      </c>
      <c r="AY19">
        <f>IF(ValProdTot!AX19=0,0,(ValProdTot!AY19-ValProdTot!AX19)/ValProdTot!AX19*100)</f>
        <v>5.406632446558806</v>
      </c>
      <c r="AZ19">
        <f>IF(ValProdTot!AY19=0,0,(ValProdTot!AZ19-ValProdTot!AY19)/ValProdTot!AY19*100)</f>
        <v>1.9723217542878226</v>
      </c>
      <c r="BA19">
        <f>IF(ValProdTot!AZ19=0,0,(ValProdTot!BA19-ValProdTot!AZ19)/ValProdTot!AZ19*100)</f>
        <v>0.38664661781683352</v>
      </c>
      <c r="BB19">
        <f>IF(ValProdTot!BA19=0,0,(ValProdTot!BB19-ValProdTot!BA19)/ValProdTot!BA19*100)</f>
        <v>5.0091417394635771</v>
      </c>
      <c r="BC19">
        <f>IF(ValProdTot!BB19=0,0,(ValProdTot!BC19-ValProdTot!BB19)/ValProdTot!BB19*100)</f>
        <v>-3.0814615581777893</v>
      </c>
    </row>
    <row r="20" spans="1:55" x14ac:dyDescent="0.2">
      <c r="A20">
        <f>ValProdTot!A20</f>
        <v>2</v>
      </c>
      <c r="B20" t="str">
        <f>ValProdTot!B20</f>
        <v>Kenya</v>
      </c>
      <c r="C20">
        <f>ValProdTot!C20</f>
        <v>114</v>
      </c>
      <c r="D20" t="str">
        <f>ValProdTot!D20</f>
        <v>Kenya</v>
      </c>
      <c r="F20" s="72" t="s">
        <v>574</v>
      </c>
      <c r="H20">
        <f>IF(ValProdTot!G20=0,0,(ValProdTot!H20-ValProdTot!G20)/ValProdTot!G20*100)</f>
        <v>3.9056136471636576</v>
      </c>
      <c r="I20">
        <f>IF(ValProdTot!H20=0,0,(ValProdTot!I20-ValProdTot!H20)/ValProdTot!H20*100)</f>
        <v>0.20271602299572331</v>
      </c>
      <c r="J20">
        <f>IF(ValProdTot!I20=0,0,(ValProdTot!J20-ValProdTot!I20)/ValProdTot!I20*100)</f>
        <v>2.9130329657954617</v>
      </c>
      <c r="K20">
        <f>IF(ValProdTot!J20=0,0,(ValProdTot!K20-ValProdTot!J20)/ValProdTot!J20*100)</f>
        <v>2.9006739316541901</v>
      </c>
      <c r="L20">
        <f>IF(ValProdTot!K20=0,0,(ValProdTot!L20-ValProdTot!K20)/ValProdTot!K20*100)</f>
        <v>0.76884390048003481</v>
      </c>
      <c r="M20">
        <f>IF(ValProdTot!L20=0,0,(ValProdTot!M20-ValProdTot!L20)/ValProdTot!L20*100)</f>
        <v>3.0374474292720022</v>
      </c>
      <c r="N20">
        <f>IF(ValProdTot!M20=0,0,(ValProdTot!N20-ValProdTot!M20)/ValProdTot!M20*100)</f>
        <v>6.8189650186522206</v>
      </c>
      <c r="O20">
        <f>IF(ValProdTot!N20=0,0,(ValProdTot!O20-ValProdTot!N20)/ValProdTot!N20*100)</f>
        <v>3.5475208977118968</v>
      </c>
      <c r="P20">
        <f>IF(ValProdTot!O20=0,0,(ValProdTot!P20-ValProdTot!O20)/ValProdTot!O20*100)</f>
        <v>2.033563188339488</v>
      </c>
      <c r="Q20">
        <f>IF(ValProdTot!P20=0,0,(ValProdTot!Q20-ValProdTot!P20)/ValProdTot!P20*100)</f>
        <v>2.1361519264389903</v>
      </c>
      <c r="R20">
        <f>IF(ValProdTot!Q20=0,0,(ValProdTot!R20-ValProdTot!Q20)/ValProdTot!Q20*100)</f>
        <v>5.1150609081420439</v>
      </c>
      <c r="S20">
        <f>IF(ValProdTot!R20=0,0,(ValProdTot!S20-ValProdTot!R20)/ValProdTot!R20*100)</f>
        <v>4.5590672433827892</v>
      </c>
      <c r="T20">
        <f>IF(ValProdTot!S20=0,0,(ValProdTot!T20-ValProdTot!S20)/ValProdTot!S20*100)</f>
        <v>1.5638322712018518</v>
      </c>
      <c r="U20">
        <f>IF(ValProdTot!T20=0,0,(ValProdTot!U20-ValProdTot!T20)/ValProdTot!T20*100)</f>
        <v>1.6504411602204772</v>
      </c>
      <c r="V20">
        <f>IF(ValProdTot!U20=0,0,(ValProdTot!V20-ValProdTot!U20)/ValProdTot!U20*100)</f>
        <v>8.3165168188943142</v>
      </c>
      <c r="W20">
        <f>IF(ValProdTot!V20=0,0,(ValProdTot!W20-ValProdTot!V20)/ValProdTot!V20*100)</f>
        <v>10.035547054238281</v>
      </c>
      <c r="X20">
        <f>IF(ValProdTot!W20=0,0,(ValProdTot!X20-ValProdTot!W20)/ValProdTot!W20*100)</f>
        <v>0.67477739302498141</v>
      </c>
      <c r="Y20">
        <f>IF(ValProdTot!X20=0,0,(ValProdTot!Y20-ValProdTot!X20)/ValProdTot!X20*100)</f>
        <v>4.2186888191080163</v>
      </c>
      <c r="Z20">
        <f>IF(ValProdTot!Y20=0,0,(ValProdTot!Z20-ValProdTot!Y20)/ValProdTot!Y20*100)</f>
        <v>-3.6463175482047796</v>
      </c>
      <c r="AA20">
        <f>IF(ValProdTot!Z20=0,0,(ValProdTot!AA20-ValProdTot!Z20)/ValProdTot!Z20*100)</f>
        <v>0.43373499502844737</v>
      </c>
      <c r="AB20">
        <f>IF(ValProdTot!AA20=0,0,(ValProdTot!AB20-ValProdTot!AA20)/ValProdTot!AA20*100)</f>
        <v>11.983957241641289</v>
      </c>
      <c r="AC20">
        <f>IF(ValProdTot!AB20=0,0,(ValProdTot!AC20-ValProdTot!AB20)/ValProdTot!AB20*100)</f>
        <v>3.3904982027990451</v>
      </c>
      <c r="AD20">
        <f>IF(ValProdTot!AC20=0,0,(ValProdTot!AD20-ValProdTot!AC20)/ValProdTot!AC20*100)</f>
        <v>-8.4915442237655938</v>
      </c>
      <c r="AE20">
        <f>IF(ValProdTot!AD20=0,0,(ValProdTot!AE20-ValProdTot!AD20)/ValProdTot!AD20*100)</f>
        <v>12.909228863514215</v>
      </c>
      <c r="AF20">
        <f>IF(ValProdTot!AE20=0,0,(ValProdTot!AF20-ValProdTot!AE20)/ValProdTot!AE20*100)</f>
        <v>10.085654467586847</v>
      </c>
      <c r="AG20">
        <f>IF(ValProdTot!AF20=0,0,(ValProdTot!AG20-ValProdTot!AF20)/ValProdTot!AF20*100)</f>
        <v>0.41906586377743699</v>
      </c>
      <c r="AH20">
        <f>IF(ValProdTot!AG20=0,0,(ValProdTot!AH20-ValProdTot!AG20)/ValProdTot!AG20*100)</f>
        <v>8.7256647815108312</v>
      </c>
      <c r="AI20">
        <f>IF(ValProdTot!AH20=0,0,(ValProdTot!AI20-ValProdTot!AH20)/ValProdTot!AH20*100)</f>
        <v>5.6993045128307216</v>
      </c>
      <c r="AJ20">
        <f>IF(ValProdTot!AI20=0,0,(ValProdTot!AJ20-ValProdTot!AI20)/ValProdTot!AI20*100)</f>
        <v>-1.9564780189877395</v>
      </c>
      <c r="AK20">
        <f>IF(ValProdTot!AJ20=0,0,(ValProdTot!AK20-ValProdTot!AJ20)/ValProdTot!AJ20*100)</f>
        <v>2.5554140081830674</v>
      </c>
      <c r="AL20">
        <f>IF(ValProdTot!AK20=0,0,(ValProdTot!AL20-ValProdTot!AK20)/ValProdTot!AK20*100)</f>
        <v>4.729587852656671</v>
      </c>
      <c r="AM20">
        <f>IF(ValProdTot!AL20=0,0,(ValProdTot!AM20-ValProdTot!AL20)/ValProdTot!AL20*100)</f>
        <v>-3.2681235527700241</v>
      </c>
      <c r="AN20">
        <f>IF(ValProdTot!AM20=0,0,(ValProdTot!AN20-ValProdTot!AM20)/ValProdTot!AM20*100)</f>
        <v>1.6882488155777982</v>
      </c>
      <c r="AO20">
        <f>IF(ValProdTot!AN20=0,0,(ValProdTot!AO20-ValProdTot!AN20)/ValProdTot!AN20*100)</f>
        <v>1.8303912847629149</v>
      </c>
      <c r="AP20">
        <f>IF(ValProdTot!AO20=0,0,(ValProdTot!AP20-ValProdTot!AO20)/ValProdTot!AO20*100)</f>
        <v>-5.125466011355944</v>
      </c>
      <c r="AQ20">
        <f>IF(ValProdTot!AP20=0,0,(ValProdTot!AQ20-ValProdTot!AP20)/ValProdTot!AP20*100)</f>
        <v>2.2567884599309553</v>
      </c>
      <c r="AR20">
        <f>IF(ValProdTot!AQ20=0,0,(ValProdTot!AR20-ValProdTot!AQ20)/ValProdTot!AQ20*100)</f>
        <v>6.2344402097775449</v>
      </c>
      <c r="AS20">
        <f>IF(ValProdTot!AR20=0,0,(ValProdTot!AS20-ValProdTot!AR20)/ValProdTot!AR20*100)</f>
        <v>7.5714731342478956</v>
      </c>
      <c r="AT20">
        <f>IF(ValProdTot!AS20=0,0,(ValProdTot!AT20-ValProdTot!AS20)/ValProdTot!AS20*100)</f>
        <v>-7.4193207099760388</v>
      </c>
      <c r="AU20">
        <f>IF(ValProdTot!AT20=0,0,(ValProdTot!AU20-ValProdTot!AT20)/ValProdTot!AT20*100)</f>
        <v>11.076216057035214</v>
      </c>
      <c r="AV20">
        <f>IF(ValProdTot!AU20=0,0,(ValProdTot!AV20-ValProdTot!AU20)/ValProdTot!AU20*100)</f>
        <v>4.8141600956013466</v>
      </c>
      <c r="AW20">
        <f>IF(ValProdTot!AV20=0,0,(ValProdTot!AW20-ValProdTot!AV20)/ValProdTot!AV20*100)</f>
        <v>2.1274794779726367</v>
      </c>
      <c r="AX20">
        <f>IF(ValProdTot!AW20=0,0,(ValProdTot!AX20-ValProdTot!AW20)/ValProdTot!AW20*100)</f>
        <v>1.7598428276088294</v>
      </c>
      <c r="AY20">
        <f>IF(ValProdTot!AX20=0,0,(ValProdTot!AY20-ValProdTot!AX20)/ValProdTot!AX20*100)</f>
        <v>3.2486171408949454</v>
      </c>
      <c r="AZ20">
        <f>IF(ValProdTot!AY20=0,0,(ValProdTot!AZ20-ValProdTot!AY20)/ValProdTot!AY20*100)</f>
        <v>11.566240429287884</v>
      </c>
      <c r="BA20">
        <f>IF(ValProdTot!AZ20=0,0,(ValProdTot!BA20-ValProdTot!AZ20)/ValProdTot!AZ20*100)</f>
        <v>5.6477734775882151</v>
      </c>
      <c r="BB20">
        <f>IF(ValProdTot!BA20=0,0,(ValProdTot!BB20-ValProdTot!BA20)/ValProdTot!BA20*100)</f>
        <v>-7.2831137964633834</v>
      </c>
      <c r="BC20">
        <f>IF(ValProdTot!BB20=0,0,(ValProdTot!BC20-ValProdTot!BB20)/ValProdTot!BB20*100)</f>
        <v>3.0070366963196249</v>
      </c>
    </row>
    <row r="21" spans="1:55" x14ac:dyDescent="0.2">
      <c r="A21">
        <f>ValProdTot!A21</f>
        <v>3</v>
      </c>
      <c r="B21" t="str">
        <f>ValProdTot!B21</f>
        <v>Lesotho</v>
      </c>
      <c r="C21">
        <f>ValProdTot!C21</f>
        <v>122</v>
      </c>
      <c r="D21" t="str">
        <f>ValProdTot!D21</f>
        <v>Lesotho</v>
      </c>
      <c r="F21" s="72" t="s">
        <v>574</v>
      </c>
      <c r="H21">
        <f>IF(ValProdTot!G21=0,0,(ValProdTot!H21-ValProdTot!G21)/ValProdTot!G21*100)</f>
        <v>2.3160702378306293</v>
      </c>
      <c r="I21">
        <f>IF(ValProdTot!H21=0,0,(ValProdTot!I21-ValProdTot!H21)/ValProdTot!H21*100)</f>
        <v>-0.60718630517900596</v>
      </c>
      <c r="J21">
        <f>IF(ValProdTot!I21=0,0,(ValProdTot!J21-ValProdTot!I21)/ValProdTot!I21*100)</f>
        <v>-7.9044860936560841</v>
      </c>
      <c r="K21">
        <f>IF(ValProdTot!J21=0,0,(ValProdTot!K21-ValProdTot!J21)/ValProdTot!J21*100)</f>
        <v>5.4941142965635086</v>
      </c>
      <c r="L21">
        <f>IF(ValProdTot!K21=0,0,(ValProdTot!L21-ValProdTot!K21)/ValProdTot!K21*100)</f>
        <v>5.6185462644259969</v>
      </c>
      <c r="M21">
        <f>IF(ValProdTot!L21=0,0,(ValProdTot!M21-ValProdTot!L21)/ValProdTot!L21*100)</f>
        <v>4.1066274747862019</v>
      </c>
      <c r="N21">
        <f>IF(ValProdTot!M21=0,0,(ValProdTot!N21-ValProdTot!M21)/ValProdTot!M21*100)</f>
        <v>1.2664572954282733</v>
      </c>
      <c r="O21">
        <f>IF(ValProdTot!N21=0,0,(ValProdTot!O21-ValProdTot!N21)/ValProdTot!N21*100)</f>
        <v>7.4542130092634693</v>
      </c>
      <c r="P21">
        <f>IF(ValProdTot!O21=0,0,(ValProdTot!P21-ValProdTot!O21)/ValProdTot!O21*100)</f>
        <v>-2.1302998965873834</v>
      </c>
      <c r="Q21">
        <f>IF(ValProdTot!P21=0,0,(ValProdTot!Q21-ValProdTot!P21)/ValProdTot!P21*100)</f>
        <v>0.40152155536770917</v>
      </c>
      <c r="R21">
        <f>IF(ValProdTot!Q21=0,0,(ValProdTot!R21-ValProdTot!Q21)/ValProdTot!Q21*100)</f>
        <v>-13.959740533093512</v>
      </c>
      <c r="S21">
        <f>IF(ValProdTot!R21=0,0,(ValProdTot!S21-ValProdTot!R21)/ValProdTot!R21*100)</f>
        <v>16.097897276801103</v>
      </c>
      <c r="T21">
        <f>IF(ValProdTot!S21=0,0,(ValProdTot!T21-ValProdTot!S21)/ValProdTot!S21*100)</f>
        <v>18.091525553597425</v>
      </c>
      <c r="U21">
        <f>IF(ValProdTot!T21=0,0,(ValProdTot!U21-ValProdTot!T21)/ValProdTot!T21*100)</f>
        <v>-15.552689846468285</v>
      </c>
      <c r="V21">
        <f>IF(ValProdTot!U21=0,0,(ValProdTot!V21-ValProdTot!U21)/ValProdTot!U21*100)</f>
        <v>-14.979687094822369</v>
      </c>
      <c r="W21">
        <f>IF(ValProdTot!V21=0,0,(ValProdTot!W21-ValProdTot!V21)/ValProdTot!V21*100)</f>
        <v>27.496498124802315</v>
      </c>
      <c r="X21">
        <f>IF(ValProdTot!W21=0,0,(ValProdTot!X21-ValProdTot!W21)/ValProdTot!W21*100)</f>
        <v>-1.0791653745625305</v>
      </c>
      <c r="Y21">
        <f>IF(ValProdTot!X21=0,0,(ValProdTot!Y21-ValProdTot!X21)/ValProdTot!X21*100)</f>
        <v>-2.656587279550727</v>
      </c>
      <c r="Z21">
        <f>IF(ValProdTot!Y21=0,0,(ValProdTot!Z21-ValProdTot!Y21)/ValProdTot!Y21*100)</f>
        <v>1.3047358783964078</v>
      </c>
      <c r="AA21">
        <f>IF(ValProdTot!Z21=0,0,(ValProdTot!AA21-ValProdTot!Z21)/ValProdTot!Z21*100)</f>
        <v>5.154451902378768</v>
      </c>
      <c r="AB21">
        <f>IF(ValProdTot!AA21=0,0,(ValProdTot!AB21-ValProdTot!AA21)/ValProdTot!AA21*100)</f>
        <v>-0.45174218736503879</v>
      </c>
      <c r="AC21">
        <f>IF(ValProdTot!AB21=0,0,(ValProdTot!AC21-ValProdTot!AB21)/ValProdTot!AB21*100)</f>
        <v>-0.80866977293038678</v>
      </c>
      <c r="AD21">
        <f>IF(ValProdTot!AC21=0,0,(ValProdTot!AD21-ValProdTot!AC21)/ValProdTot!AC21*100)</f>
        <v>3.7465338220243352</v>
      </c>
      <c r="AE21">
        <f>IF(ValProdTot!AD21=0,0,(ValProdTot!AE21-ValProdTot!AD21)/ValProdTot!AD21*100)</f>
        <v>-3.8211834539046556</v>
      </c>
      <c r="AF21">
        <f>IF(ValProdTot!AE21=0,0,(ValProdTot!AF21-ValProdTot!AE21)/ValProdTot!AE21*100)</f>
        <v>-1.5095993688086264</v>
      </c>
      <c r="AG21">
        <f>IF(ValProdTot!AF21=0,0,(ValProdTot!AG21-ValProdTot!AF21)/ValProdTot!AF21*100)</f>
        <v>3.60131021469007</v>
      </c>
      <c r="AH21">
        <f>IF(ValProdTot!AG21=0,0,(ValProdTot!AH21-ValProdTot!AG21)/ValProdTot!AG21*100)</f>
        <v>10.943863085726068</v>
      </c>
      <c r="AI21">
        <f>IF(ValProdTot!AH21=0,0,(ValProdTot!AI21-ValProdTot!AH21)/ValProdTot!AH21*100)</f>
        <v>-2.5524269739491374</v>
      </c>
      <c r="AJ21">
        <f>IF(ValProdTot!AI21=0,0,(ValProdTot!AJ21-ValProdTot!AI21)/ValProdTot!AI21*100)</f>
        <v>0.92580819479322285</v>
      </c>
      <c r="AK21">
        <f>IF(ValProdTot!AJ21=0,0,(ValProdTot!AK21-ValProdTot!AJ21)/ValProdTot!AJ21*100)</f>
        <v>-23.500602357461752</v>
      </c>
      <c r="AL21">
        <f>IF(ValProdTot!AK21=0,0,(ValProdTot!AL21-ValProdTot!AK21)/ValProdTot!AK21*100)</f>
        <v>13.027636251350936</v>
      </c>
      <c r="AM21">
        <f>IF(ValProdTot!AL21=0,0,(ValProdTot!AM21-ValProdTot!AL21)/ValProdTot!AL21*100)</f>
        <v>10.928678104396605</v>
      </c>
      <c r="AN21">
        <f>IF(ValProdTot!AM21=0,0,(ValProdTot!AN21-ValProdTot!AM21)/ValProdTot!AM21*100)</f>
        <v>6.819469186375839</v>
      </c>
      <c r="AO21">
        <f>IF(ValProdTot!AN21=0,0,(ValProdTot!AO21-ValProdTot!AN21)/ValProdTot!AN21*100)</f>
        <v>-14.144635720873039</v>
      </c>
      <c r="AP21">
        <f>IF(ValProdTot!AO21=0,0,(ValProdTot!AP21-ValProdTot!AO21)/ValProdTot!AO21*100)</f>
        <v>16.979814707067089</v>
      </c>
      <c r="AQ21">
        <f>IF(ValProdTot!AP21=0,0,(ValProdTot!AQ21-ValProdTot!AP21)/ValProdTot!AP21*100)</f>
        <v>0.87080285268280733</v>
      </c>
      <c r="AR21">
        <f>IF(ValProdTot!AQ21=0,0,(ValProdTot!AR21-ValProdTot!AQ21)/ValProdTot!AQ21*100)</f>
        <v>-11.397187115959399</v>
      </c>
      <c r="AS21">
        <f>IF(ValProdTot!AR21=0,0,(ValProdTot!AS21-ValProdTot!AR21)/ValProdTot!AR21*100)</f>
        <v>14.07215876984195</v>
      </c>
      <c r="AT21">
        <f>IF(ValProdTot!AS21=0,0,(ValProdTot!AT21-ValProdTot!AS21)/ValProdTot!AS21*100)</f>
        <v>-3.3174715162796282</v>
      </c>
      <c r="AU21">
        <f>IF(ValProdTot!AT21=0,0,(ValProdTot!AU21-ValProdTot!AT21)/ValProdTot!AT21*100)</f>
        <v>11.709130995078175</v>
      </c>
      <c r="AV21">
        <f>IF(ValProdTot!AU21=0,0,(ValProdTot!AV21-ValProdTot!AU21)/ValProdTot!AU21*100)</f>
        <v>-14.174027255606441</v>
      </c>
      <c r="AW21">
        <f>IF(ValProdTot!AV21=0,0,(ValProdTot!AW21-ValProdTot!AV21)/ValProdTot!AV21*100)</f>
        <v>-6.682536983506207</v>
      </c>
      <c r="AX21">
        <f>IF(ValProdTot!AW21=0,0,(ValProdTot!AX21-ValProdTot!AW21)/ValProdTot!AW21*100)</f>
        <v>5.4838261835346378</v>
      </c>
      <c r="AY21">
        <f>IF(ValProdTot!AX21=0,0,(ValProdTot!AY21-ValProdTot!AX21)/ValProdTot!AX21*100)</f>
        <v>6.4893722032113716</v>
      </c>
      <c r="AZ21">
        <f>IF(ValProdTot!AY21=0,0,(ValProdTot!AZ21-ValProdTot!AY21)/ValProdTot!AY21*100)</f>
        <v>-15.043605212541616</v>
      </c>
      <c r="BA21">
        <f>IF(ValProdTot!AZ21=0,0,(ValProdTot!BA21-ValProdTot!AZ21)/ValProdTot!AZ21*100)</f>
        <v>17.895655652743176</v>
      </c>
      <c r="BB21">
        <f>IF(ValProdTot!BA21=0,0,(ValProdTot!BB21-ValProdTot!BA21)/ValProdTot!BA21*100)</f>
        <v>-2.5504380552813428</v>
      </c>
      <c r="BC21">
        <f>IF(ValProdTot!BB21=0,0,(ValProdTot!BC21-ValProdTot!BB21)/ValProdTot!BB21*100)</f>
        <v>-4.2197899601921538</v>
      </c>
    </row>
    <row r="22" spans="1:55" x14ac:dyDescent="0.2">
      <c r="A22">
        <f>ValProdTot!A22</f>
        <v>1</v>
      </c>
      <c r="B22" t="str">
        <f>ValProdTot!B22</f>
        <v>Liberia</v>
      </c>
      <c r="C22">
        <f>ValProdTot!C22</f>
        <v>123</v>
      </c>
      <c r="D22" t="str">
        <f>ValProdTot!D22</f>
        <v>Liberia</v>
      </c>
      <c r="F22" s="72" t="s">
        <v>574</v>
      </c>
      <c r="H22">
        <f>IF(ValProdTot!G22=0,0,(ValProdTot!H22-ValProdTot!G22)/ValProdTot!G22*100)</f>
        <v>3.9206530483654101</v>
      </c>
      <c r="I22">
        <f>IF(ValProdTot!H22=0,0,(ValProdTot!I22-ValProdTot!H22)/ValProdTot!H22*100)</f>
        <v>-1.0015158077089648</v>
      </c>
      <c r="J22">
        <f>IF(ValProdTot!I22=0,0,(ValProdTot!J22-ValProdTot!I22)/ValProdTot!I22*100)</f>
        <v>2.4503745830371302</v>
      </c>
      <c r="K22">
        <f>IF(ValProdTot!J22=0,0,(ValProdTot!K22-ValProdTot!J22)/ValProdTot!J22*100)</f>
        <v>7.7640364876621959</v>
      </c>
      <c r="L22">
        <f>IF(ValProdTot!K22=0,0,(ValProdTot!L22-ValProdTot!K22)/ValProdTot!K22*100)</f>
        <v>6.3864247611405816</v>
      </c>
      <c r="M22">
        <f>IF(ValProdTot!L22=0,0,(ValProdTot!M22-ValProdTot!L22)/ValProdTot!L22*100)</f>
        <v>2.6542080440986817</v>
      </c>
      <c r="N22">
        <f>IF(ValProdTot!M22=0,0,(ValProdTot!N22-ValProdTot!M22)/ValProdTot!M22*100)</f>
        <v>4.0078551602779244</v>
      </c>
      <c r="O22">
        <f>IF(ValProdTot!N22=0,0,(ValProdTot!O22-ValProdTot!N22)/ValProdTot!N22*100)</f>
        <v>2.1780934814175268</v>
      </c>
      <c r="P22">
        <f>IF(ValProdTot!O22=0,0,(ValProdTot!P22-ValProdTot!O22)/ValProdTot!O22*100)</f>
        <v>13.487308171591472</v>
      </c>
      <c r="Q22">
        <f>IF(ValProdTot!P22=0,0,(ValProdTot!Q22-ValProdTot!P22)/ValProdTot!P22*100)</f>
        <v>3.5539694955025425</v>
      </c>
      <c r="R22">
        <f>IF(ValProdTot!Q22=0,0,(ValProdTot!R22-ValProdTot!Q22)/ValProdTot!Q22*100)</f>
        <v>0.50475889592162082</v>
      </c>
      <c r="S22">
        <f>IF(ValProdTot!R22=0,0,(ValProdTot!S22-ValProdTot!R22)/ValProdTot!R22*100)</f>
        <v>2.7409139029298801</v>
      </c>
      <c r="T22">
        <f>IF(ValProdTot!S22=0,0,(ValProdTot!T22-ValProdTot!S22)/ValProdTot!S22*100)</f>
        <v>5.1977281918728346</v>
      </c>
      <c r="U22">
        <f>IF(ValProdTot!T22=0,0,(ValProdTot!U22-ValProdTot!T22)/ValProdTot!T22*100)</f>
        <v>-2.9805940461664466</v>
      </c>
      <c r="V22">
        <f>IF(ValProdTot!U22=0,0,(ValProdTot!V22-ValProdTot!U22)/ValProdTot!U22*100)</f>
        <v>4.2809051095896544</v>
      </c>
      <c r="W22">
        <f>IF(ValProdTot!V22=0,0,(ValProdTot!W22-ValProdTot!V22)/ValProdTot!V22*100)</f>
        <v>1.8827463380947189</v>
      </c>
      <c r="X22">
        <f>IF(ValProdTot!W22=0,0,(ValProdTot!X22-ValProdTot!W22)/ValProdTot!W22*100)</f>
        <v>7.1998209774243441E-2</v>
      </c>
      <c r="Y22">
        <f>IF(ValProdTot!X22=0,0,(ValProdTot!Y22-ValProdTot!X22)/ValProdTot!X22*100)</f>
        <v>0.91618243276089495</v>
      </c>
      <c r="Z22">
        <f>IF(ValProdTot!Y22=0,0,(ValProdTot!Z22-ValProdTot!Y22)/ValProdTot!Y22*100)</f>
        <v>2.6779922283952597</v>
      </c>
      <c r="AA22">
        <f>IF(ValProdTot!Z22=0,0,(ValProdTot!AA22-ValProdTot!Z22)/ValProdTot!Z22*100)</f>
        <v>2.3616875541474189</v>
      </c>
      <c r="AB22">
        <f>IF(ValProdTot!AA22=0,0,(ValProdTot!AB22-ValProdTot!AA22)/ValProdTot!AA22*100)</f>
        <v>0.8130652652163286</v>
      </c>
      <c r="AC22">
        <f>IF(ValProdTot!AB22=0,0,(ValProdTot!AC22-ValProdTot!AB22)/ValProdTot!AB22*100)</f>
        <v>1.4466222748915716</v>
      </c>
      <c r="AD22">
        <f>IF(ValProdTot!AC22=0,0,(ValProdTot!AD22-ValProdTot!AC22)/ValProdTot!AC22*100)</f>
        <v>5.8393135632211379</v>
      </c>
      <c r="AE22">
        <f>IF(ValProdTot!AD22=0,0,(ValProdTot!AE22-ValProdTot!AD22)/ValProdTot!AD22*100)</f>
        <v>2.0346695496797542</v>
      </c>
      <c r="AF22">
        <f>IF(ValProdTot!AE22=0,0,(ValProdTot!AF22-ValProdTot!AE22)/ValProdTot!AE22*100)</f>
        <v>1.1528023305031994</v>
      </c>
      <c r="AG22">
        <f>IF(ValProdTot!AF22=0,0,(ValProdTot!AG22-ValProdTot!AF22)/ValProdTot!AF22*100)</f>
        <v>2.4625718614789656</v>
      </c>
      <c r="AH22">
        <f>IF(ValProdTot!AG22=0,0,(ValProdTot!AH22-ValProdTot!AG22)/ValProdTot!AG22*100)</f>
        <v>1.7806522563114258</v>
      </c>
      <c r="AI22">
        <f>IF(ValProdTot!AH22=0,0,(ValProdTot!AI22-ValProdTot!AH22)/ValProdTot!AH22*100)</f>
        <v>-1.2103045036964772</v>
      </c>
      <c r="AJ22">
        <f>IF(ValProdTot!AI22=0,0,(ValProdTot!AJ22-ValProdTot!AI22)/ValProdTot!AI22*100)</f>
        <v>-31.841229220534441</v>
      </c>
      <c r="AK22">
        <f>IF(ValProdTot!AJ22=0,0,(ValProdTot!AK22-ValProdTot!AJ22)/ValProdTot!AJ22*100)</f>
        <v>-20.160467380720544</v>
      </c>
      <c r="AL22">
        <f>IF(ValProdTot!AK22=0,0,(ValProdTot!AL22-ValProdTot!AK22)/ValProdTot!AK22*100)</f>
        <v>10.77185005951568</v>
      </c>
      <c r="AM22">
        <f>IF(ValProdTot!AL22=0,0,(ValProdTot!AM22-ValProdTot!AL22)/ValProdTot!AL22*100)</f>
        <v>2.0522396276021824</v>
      </c>
      <c r="AN22">
        <f>IF(ValProdTot!AM22=0,0,(ValProdTot!AN22-ValProdTot!AM22)/ValProdTot!AM22*100)</f>
        <v>-17.64992728575189</v>
      </c>
      <c r="AO22">
        <f>IF(ValProdTot!AN22=0,0,(ValProdTot!AO22-ValProdTot!AN22)/ValProdTot!AN22*100)</f>
        <v>1.1366196961677733</v>
      </c>
      <c r="AP22">
        <f>IF(ValProdTot!AO22=0,0,(ValProdTot!AP22-ValProdTot!AO22)/ValProdTot!AO22*100)</f>
        <v>22.847387019554606</v>
      </c>
      <c r="AQ22">
        <f>IF(ValProdTot!AP22=0,0,(ValProdTot!AQ22-ValProdTot!AP22)/ValProdTot!AP22*100)</f>
        <v>33.81584441548253</v>
      </c>
      <c r="AR22">
        <f>IF(ValProdTot!AQ22=0,0,(ValProdTot!AR22-ValProdTot!AQ22)/ValProdTot!AQ22*100)</f>
        <v>10.469382351828738</v>
      </c>
      <c r="AS22">
        <f>IF(ValProdTot!AR22=0,0,(ValProdTot!AS22-ValProdTot!AR22)/ValProdTot!AR22*100)</f>
        <v>7.8622704602777871</v>
      </c>
      <c r="AT22">
        <f>IF(ValProdTot!AS22=0,0,(ValProdTot!AT22-ValProdTot!AS22)/ValProdTot!AS22*100)</f>
        <v>4.9198497513490631</v>
      </c>
      <c r="AU22">
        <f>IF(ValProdTot!AT22=0,0,(ValProdTot!AU22-ValProdTot!AT22)/ValProdTot!AT22*100)</f>
        <v>-2.7385103330736511</v>
      </c>
      <c r="AV22">
        <f>IF(ValProdTot!AU22=0,0,(ValProdTot!AV22-ValProdTot!AU22)/ValProdTot!AU22*100)</f>
        <v>-0.10627901611552788</v>
      </c>
      <c r="AW22">
        <f>IF(ValProdTot!AV22=0,0,(ValProdTot!AW22-ValProdTot!AV22)/ValProdTot!AV22*100)</f>
        <v>-1.0805284313394763</v>
      </c>
      <c r="AX22">
        <f>IF(ValProdTot!AW22=0,0,(ValProdTot!AX22-ValProdTot!AW22)/ValProdTot!AW22*100)</f>
        <v>4.7670139007300572</v>
      </c>
      <c r="AY22">
        <f>IF(ValProdTot!AX22=0,0,(ValProdTot!AY22-ValProdTot!AX22)/ValProdTot!AX22*100)</f>
        <v>3.8755555555555556</v>
      </c>
      <c r="AZ22">
        <f>IF(ValProdTot!AY22=0,0,(ValProdTot!AZ22-ValProdTot!AY22)/ValProdTot!AY22*100)</f>
        <v>-9.827577479251687</v>
      </c>
      <c r="BA22">
        <f>IF(ValProdTot!AZ22=0,0,(ValProdTot!BA22-ValProdTot!AZ22)/ValProdTot!AZ22*100)</f>
        <v>16.51825931678264</v>
      </c>
      <c r="BB22">
        <f>IF(ValProdTot!BA22=0,0,(ValProdTot!BB22-ValProdTot!BA22)/ValProdTot!BA22*100)</f>
        <v>-0.70685402925150564</v>
      </c>
      <c r="BC22">
        <f>IF(ValProdTot!BB22=0,0,(ValProdTot!BC22-ValProdTot!BB22)/ValProdTot!BB22*100)</f>
        <v>-8.0959994824327506</v>
      </c>
    </row>
    <row r="23" spans="1:55" x14ac:dyDescent="0.2">
      <c r="A23">
        <f>ValProdTot!A23</f>
        <v>2</v>
      </c>
      <c r="B23" t="str">
        <f>ValProdTot!B23</f>
        <v>Madagascar</v>
      </c>
      <c r="C23">
        <f>ValProdTot!C23</f>
        <v>129</v>
      </c>
      <c r="D23" t="str">
        <f>ValProdTot!D23</f>
        <v>Madagascar</v>
      </c>
      <c r="F23" s="72" t="s">
        <v>574</v>
      </c>
      <c r="H23">
        <f>IF(ValProdTot!G23=0,0,(ValProdTot!H23-ValProdTot!G23)/ValProdTot!G23*100)</f>
        <v>4.326423045526683</v>
      </c>
      <c r="I23">
        <f>IF(ValProdTot!H23=0,0,(ValProdTot!I23-ValProdTot!H23)/ValProdTot!H23*100)</f>
        <v>2.2879827780690465</v>
      </c>
      <c r="J23">
        <f>IF(ValProdTot!I23=0,0,(ValProdTot!J23-ValProdTot!I23)/ValProdTot!I23*100)</f>
        <v>4.6971417846938408</v>
      </c>
      <c r="K23">
        <f>IF(ValProdTot!J23=0,0,(ValProdTot!K23-ValProdTot!J23)/ValProdTot!J23*100)</f>
        <v>-2.3693035187217011</v>
      </c>
      <c r="L23">
        <f>IF(ValProdTot!K23=0,0,(ValProdTot!L23-ValProdTot!K23)/ValProdTot!K23*100)</f>
        <v>6.2882214955253275</v>
      </c>
      <c r="M23">
        <f>IF(ValProdTot!L23=0,0,(ValProdTot!M23-ValProdTot!L23)/ValProdTot!L23*100)</f>
        <v>4.5273784760692983</v>
      </c>
      <c r="N23">
        <f>IF(ValProdTot!M23=0,0,(ValProdTot!N23-ValProdTot!M23)/ValProdTot!M23*100)</f>
        <v>1.6447188460240898</v>
      </c>
      <c r="O23">
        <f>IF(ValProdTot!N23=0,0,(ValProdTot!O23-ValProdTot!N23)/ValProdTot!N23*100)</f>
        <v>3.567165593293224</v>
      </c>
      <c r="P23">
        <f>IF(ValProdTot!O23=0,0,(ValProdTot!P23-ValProdTot!O23)/ValProdTot!O23*100)</f>
        <v>1.9452116492913265</v>
      </c>
      <c r="Q23">
        <f>IF(ValProdTot!P23=0,0,(ValProdTot!Q23-ValProdTot!P23)/ValProdTot!P23*100)</f>
        <v>-1.2484155848569474</v>
      </c>
      <c r="R23">
        <f>IF(ValProdTot!Q23=0,0,(ValProdTot!R23-ValProdTot!Q23)/ValProdTot!Q23*100)</f>
        <v>2.9649234786470986</v>
      </c>
      <c r="S23">
        <f>IF(ValProdTot!R23=0,0,(ValProdTot!S23-ValProdTot!R23)/ValProdTot!R23*100)</f>
        <v>0.7459728485519489</v>
      </c>
      <c r="T23">
        <f>IF(ValProdTot!S23=0,0,(ValProdTot!T23-ValProdTot!S23)/ValProdTot!S23*100)</f>
        <v>11.130999497692965</v>
      </c>
      <c r="U23">
        <f>IF(ValProdTot!T23=0,0,(ValProdTot!U23-ValProdTot!T23)/ValProdTot!T23*100)</f>
        <v>-1.3943755722826516</v>
      </c>
      <c r="V23">
        <f>IF(ValProdTot!U23=0,0,(ValProdTot!V23-ValProdTot!U23)/ValProdTot!U23*100)</f>
        <v>1.6219049412138693</v>
      </c>
      <c r="W23">
        <f>IF(ValProdTot!V23=0,0,(ValProdTot!W23-ValProdTot!V23)/ValProdTot!V23*100)</f>
        <v>-6.890821238048245</v>
      </c>
      <c r="X23">
        <f>IF(ValProdTot!W23=0,0,(ValProdTot!X23-ValProdTot!W23)/ValProdTot!W23*100)</f>
        <v>7.7932596403341687</v>
      </c>
      <c r="Y23">
        <f>IF(ValProdTot!X23=0,0,(ValProdTot!Y23-ValProdTot!X23)/ValProdTot!X23*100)</f>
        <v>-4.0126248220141276</v>
      </c>
      <c r="Z23">
        <f>IF(ValProdTot!Y23=0,0,(ValProdTot!Z23-ValProdTot!Y23)/ValProdTot!Y23*100)</f>
        <v>4.1981005578493926</v>
      </c>
      <c r="AA23">
        <f>IF(ValProdTot!Z23=0,0,(ValProdTot!AA23-ValProdTot!Z23)/ValProdTot!Z23*100)</f>
        <v>0.11964179802145855</v>
      </c>
      <c r="AB23">
        <f>IF(ValProdTot!AA23=0,0,(ValProdTot!AB23-ValProdTot!AA23)/ValProdTot!AA23*100)</f>
        <v>0.89628752344238138</v>
      </c>
      <c r="AC23">
        <f>IF(ValProdTot!AB23=0,0,(ValProdTot!AC23-ValProdTot!AB23)/ValProdTot!AB23*100)</f>
        <v>3.7538652789611304</v>
      </c>
      <c r="AD23">
        <f>IF(ValProdTot!AC23=0,0,(ValProdTot!AD23-ValProdTot!AC23)/ValProdTot!AC23*100)</f>
        <v>2.8273014825181257</v>
      </c>
      <c r="AE23">
        <f>IF(ValProdTot!AD23=0,0,(ValProdTot!AE23-ValProdTot!AD23)/ValProdTot!AD23*100)</f>
        <v>0.6505476234938955</v>
      </c>
      <c r="AF23">
        <f>IF(ValProdTot!AE23=0,0,(ValProdTot!AF23-ValProdTot!AE23)/ValProdTot!AE23*100)</f>
        <v>2.7908297034706031</v>
      </c>
      <c r="AG23">
        <f>IF(ValProdTot!AF23=0,0,(ValProdTot!AG23-ValProdTot!AF23)/ValProdTot!AF23*100)</f>
        <v>-1.3003427405016463</v>
      </c>
      <c r="AH23">
        <f>IF(ValProdTot!AG23=0,0,(ValProdTot!AH23-ValProdTot!AG23)/ValProdTot!AG23*100)</f>
        <v>1.5433319975711883</v>
      </c>
      <c r="AI23">
        <f>IF(ValProdTot!AH23=0,0,(ValProdTot!AI23-ValProdTot!AH23)/ValProdTot!AH23*100)</f>
        <v>3.9621911002683619</v>
      </c>
      <c r="AJ23">
        <f>IF(ValProdTot!AI23=0,0,(ValProdTot!AJ23-ValProdTot!AI23)/ValProdTot!AI23*100)</f>
        <v>0.74207155755594978</v>
      </c>
      <c r="AK23">
        <f>IF(ValProdTot!AJ23=0,0,(ValProdTot!AK23-ValProdTot!AJ23)/ValProdTot!AJ23*100)</f>
        <v>1.6431875588133324</v>
      </c>
      <c r="AL23">
        <f>IF(ValProdTot!AK23=0,0,(ValProdTot!AL23-ValProdTot!AK23)/ValProdTot!AK23*100)</f>
        <v>-0.99783771941963417</v>
      </c>
      <c r="AM23">
        <f>IF(ValProdTot!AL23=0,0,(ValProdTot!AM23-ValProdTot!AL23)/ValProdTot!AL23*100)</f>
        <v>3.635752981889155</v>
      </c>
      <c r="AN23">
        <f>IF(ValProdTot!AM23=0,0,(ValProdTot!AN23-ValProdTot!AM23)/ValProdTot!AM23*100)</f>
        <v>-3.0832935676922655</v>
      </c>
      <c r="AO23">
        <f>IF(ValProdTot!AN23=0,0,(ValProdTot!AO23-ValProdTot!AN23)/ValProdTot!AN23*100)</f>
        <v>2.4086089285763288</v>
      </c>
      <c r="AP23">
        <f>IF(ValProdTot!AO23=0,0,(ValProdTot!AP23-ValProdTot!AO23)/ValProdTot!AO23*100)</f>
        <v>1.7183597301306284</v>
      </c>
      <c r="AQ23">
        <f>IF(ValProdTot!AP23=0,0,(ValProdTot!AQ23-ValProdTot!AP23)/ValProdTot!AP23*100)</f>
        <v>1.4752762709026011</v>
      </c>
      <c r="AR23">
        <f>IF(ValProdTot!AQ23=0,0,(ValProdTot!AR23-ValProdTot!AQ23)/ValProdTot!AQ23*100)</f>
        <v>-0.77067510931897187</v>
      </c>
      <c r="AS23">
        <f>IF(ValProdTot!AR23=0,0,(ValProdTot!AS23-ValProdTot!AR23)/ValProdTot!AR23*100)</f>
        <v>0.95773569843397177</v>
      </c>
      <c r="AT23">
        <f>IF(ValProdTot!AS23=0,0,(ValProdTot!AT23-ValProdTot!AS23)/ValProdTot!AS23*100)</f>
        <v>-2.3919488011751326</v>
      </c>
      <c r="AU23">
        <f>IF(ValProdTot!AT23=0,0,(ValProdTot!AU23-ValProdTot!AT23)/ValProdTot!AT23*100)</f>
        <v>1.2385567099455457</v>
      </c>
      <c r="AV23">
        <f>IF(ValProdTot!AU23=0,0,(ValProdTot!AV23-ValProdTot!AU23)/ValProdTot!AU23*100)</f>
        <v>-2.9029859273120286</v>
      </c>
      <c r="AW23">
        <f>IF(ValProdTot!AV23=0,0,(ValProdTot!AW23-ValProdTot!AV23)/ValProdTot!AV23*100)</f>
        <v>2.0065096008123886</v>
      </c>
      <c r="AX23">
        <f>IF(ValProdTot!AW23=0,0,(ValProdTot!AX23-ValProdTot!AW23)/ValProdTot!AW23*100)</f>
        <v>4.2403370816265546</v>
      </c>
      <c r="AY23">
        <f>IF(ValProdTot!AX23=0,0,(ValProdTot!AY23-ValProdTot!AX23)/ValProdTot!AX23*100)</f>
        <v>12.196718480075502</v>
      </c>
      <c r="AZ23">
        <f>IF(ValProdTot!AY23=0,0,(ValProdTot!AZ23-ValProdTot!AY23)/ValProdTot!AY23*100)</f>
        <v>0.83266550629697822</v>
      </c>
      <c r="BA23">
        <f>IF(ValProdTot!AZ23=0,0,(ValProdTot!BA23-ValProdTot!AZ23)/ValProdTot!AZ23*100)</f>
        <v>-3.6115418724030706</v>
      </c>
      <c r="BB23">
        <f>IF(ValProdTot!BA23=0,0,(ValProdTot!BB23-ValProdTot!BA23)/ValProdTot!BA23*100)</f>
        <v>9.7445081327351826</v>
      </c>
      <c r="BC23">
        <f>IF(ValProdTot!BB23=0,0,(ValProdTot!BC23-ValProdTot!BB23)/ValProdTot!BB23*100)</f>
        <v>1.1895297609843214</v>
      </c>
    </row>
    <row r="24" spans="1:55" x14ac:dyDescent="0.2">
      <c r="A24">
        <f>ValProdTot!A24</f>
        <v>3</v>
      </c>
      <c r="B24" t="str">
        <f>ValProdTot!B24</f>
        <v>Malawi</v>
      </c>
      <c r="C24">
        <f>ValProdTot!C24</f>
        <v>130</v>
      </c>
      <c r="D24" t="str">
        <f>ValProdTot!D24</f>
        <v>Malawi</v>
      </c>
      <c r="F24" s="72" t="s">
        <v>574</v>
      </c>
      <c r="H24">
        <f>IF(ValProdTot!G24=0,0,(ValProdTot!H24-ValProdTot!G24)/ValProdTot!G24*100)</f>
        <v>7.3171459663977449</v>
      </c>
      <c r="I24">
        <f>IF(ValProdTot!H24=0,0,(ValProdTot!I24-ValProdTot!H24)/ValProdTot!H24*100)</f>
        <v>-2.4371198685598272</v>
      </c>
      <c r="J24">
        <f>IF(ValProdTot!I24=0,0,(ValProdTot!J24-ValProdTot!I24)/ValProdTot!I24*100)</f>
        <v>5.7899987939786648</v>
      </c>
      <c r="K24">
        <f>IF(ValProdTot!J24=0,0,(ValProdTot!K24-ValProdTot!J24)/ValProdTot!J24*100)</f>
        <v>6.4655404705150801</v>
      </c>
      <c r="L24">
        <f>IF(ValProdTot!K24=0,0,(ValProdTot!L24-ValProdTot!K24)/ValProdTot!K24*100)</f>
        <v>1.390459910871948</v>
      </c>
      <c r="M24">
        <f>IF(ValProdTot!L24=0,0,(ValProdTot!M24-ValProdTot!L24)/ValProdTot!L24*100)</f>
        <v>14.456637575967049</v>
      </c>
      <c r="N24">
        <f>IF(ValProdTot!M24=0,0,(ValProdTot!N24-ValProdTot!M24)/ValProdTot!M24*100)</f>
        <v>-4.7616650980668478</v>
      </c>
      <c r="O24">
        <f>IF(ValProdTot!N24=0,0,(ValProdTot!O24-ValProdTot!N24)/ValProdTot!N24*100)</f>
        <v>3.1781430005813029</v>
      </c>
      <c r="P24">
        <f>IF(ValProdTot!O24=0,0,(ValProdTot!P24-ValProdTot!O24)/ValProdTot!O24*100)</f>
        <v>-2.0663033605812897</v>
      </c>
      <c r="Q24">
        <f>IF(ValProdTot!P24=0,0,(ValProdTot!Q24-ValProdTot!P24)/ValProdTot!P24*100)</f>
        <v>17.53188907813238</v>
      </c>
      <c r="R24">
        <f>IF(ValProdTot!Q24=0,0,(ValProdTot!R24-ValProdTot!Q24)/ValProdTot!Q24*100)</f>
        <v>5.4418812305602069</v>
      </c>
      <c r="S24">
        <f>IF(ValProdTot!R24=0,0,(ValProdTot!S24-ValProdTot!R24)/ValProdTot!R24*100)</f>
        <v>5.5880971069904319</v>
      </c>
      <c r="T24">
        <f>IF(ValProdTot!S24=0,0,(ValProdTot!T24-ValProdTot!S24)/ValProdTot!S24*100)</f>
        <v>9.4722832465817836E-2</v>
      </c>
      <c r="U24">
        <f>IF(ValProdTot!T24=0,0,(ValProdTot!U24-ValProdTot!T24)/ValProdTot!T24*100)</f>
        <v>-0.76372048203034115</v>
      </c>
      <c r="V24">
        <f>IF(ValProdTot!U24=0,0,(ValProdTot!V24-ValProdTot!U24)/ValProdTot!U24*100)</f>
        <v>6.6303729693770252</v>
      </c>
      <c r="W24">
        <f>IF(ValProdTot!V24=0,0,(ValProdTot!W24-ValProdTot!V24)/ValProdTot!V24*100)</f>
        <v>9.7947344654656057</v>
      </c>
      <c r="X24">
        <f>IF(ValProdTot!W24=0,0,(ValProdTot!X24-ValProdTot!W24)/ValProdTot!W24*100)</f>
        <v>1.6806260589834445</v>
      </c>
      <c r="Y24">
        <f>IF(ValProdTot!X24=0,0,(ValProdTot!Y24-ValProdTot!X24)/ValProdTot!X24*100)</f>
        <v>-0.82360721935105152</v>
      </c>
      <c r="Z24">
        <f>IF(ValProdTot!Y24=0,0,(ValProdTot!Z24-ValProdTot!Y24)/ValProdTot!Y24*100)</f>
        <v>-1.3448467422286194</v>
      </c>
      <c r="AA24">
        <f>IF(ValProdTot!Z24=0,0,(ValProdTot!AA24-ValProdTot!Z24)/ValProdTot!Z24*100)</f>
        <v>4.9378692807898563</v>
      </c>
      <c r="AB24">
        <f>IF(ValProdTot!AA24=0,0,(ValProdTot!AB24-ValProdTot!AA24)/ValProdTot!AA24*100)</f>
        <v>5.5092110980893061</v>
      </c>
      <c r="AC24">
        <f>IF(ValProdTot!AB24=0,0,(ValProdTot!AC24-ValProdTot!AB24)/ValProdTot!AB24*100)</f>
        <v>-5.0438014887201934</v>
      </c>
      <c r="AD24">
        <f>IF(ValProdTot!AC24=0,0,(ValProdTot!AD24-ValProdTot!AC24)/ValProdTot!AC24*100)</f>
        <v>3.7266114714003602</v>
      </c>
      <c r="AE24">
        <f>IF(ValProdTot!AD24=0,0,(ValProdTot!AE24-ValProdTot!AD24)/ValProdTot!AD24*100)</f>
        <v>0.45458145244317727</v>
      </c>
      <c r="AF24">
        <f>IF(ValProdTot!AE24=0,0,(ValProdTot!AF24-ValProdTot!AE24)/ValProdTot!AE24*100)</f>
        <v>2.4467850272776008</v>
      </c>
      <c r="AG24">
        <f>IF(ValProdTot!AF24=0,0,(ValProdTot!AG24-ValProdTot!AF24)/ValProdTot!AF24*100)</f>
        <v>-0.79652618953075449</v>
      </c>
      <c r="AH24">
        <f>IF(ValProdTot!AG24=0,0,(ValProdTot!AH24-ValProdTot!AG24)/ValProdTot!AG24*100)</f>
        <v>4.6202903467363914</v>
      </c>
      <c r="AI24">
        <f>IF(ValProdTot!AH24=0,0,(ValProdTot!AI24-ValProdTot!AH24)/ValProdTot!AH24*100)</f>
        <v>0.16430799345536151</v>
      </c>
      <c r="AJ24">
        <f>IF(ValProdTot!AI24=0,0,(ValProdTot!AJ24-ValProdTot!AI24)/ValProdTot!AI24*100)</f>
        <v>1.4876966216169534</v>
      </c>
      <c r="AK24">
        <f>IF(ValProdTot!AJ24=0,0,(ValProdTot!AK24-ValProdTot!AJ24)/ValProdTot!AJ24*100)</f>
        <v>8.778896182834913</v>
      </c>
      <c r="AL24">
        <f>IF(ValProdTot!AK24=0,0,(ValProdTot!AL24-ValProdTot!AK24)/ValProdTot!AK24*100)</f>
        <v>-17.238240923936026</v>
      </c>
      <c r="AM24">
        <f>IF(ValProdTot!AL24=0,0,(ValProdTot!AM24-ValProdTot!AL24)/ValProdTot!AL24*100)</f>
        <v>27.809045204416954</v>
      </c>
      <c r="AN24">
        <f>IF(ValProdTot!AM24=0,0,(ValProdTot!AN24-ValProdTot!AM24)/ValProdTot!AM24*100)</f>
        <v>-18.176439564006166</v>
      </c>
      <c r="AO24">
        <f>IF(ValProdTot!AN24=0,0,(ValProdTot!AO24-ValProdTot!AN24)/ValProdTot!AN24*100)</f>
        <v>21.280384760000164</v>
      </c>
      <c r="AP24">
        <f>IF(ValProdTot!AO24=0,0,(ValProdTot!AP24-ValProdTot!AO24)/ValProdTot!AO24*100)</f>
        <v>15.825026232948582</v>
      </c>
      <c r="AQ24">
        <f>IF(ValProdTot!AP24=0,0,(ValProdTot!AQ24-ValProdTot!AP24)/ValProdTot!AP24*100)</f>
        <v>-2.516514118348669</v>
      </c>
      <c r="AR24">
        <f>IF(ValProdTot!AQ24=0,0,(ValProdTot!AR24-ValProdTot!AQ24)/ValProdTot!AQ24*100)</f>
        <v>11.558489071605031</v>
      </c>
      <c r="AS24">
        <f>IF(ValProdTot!AR24=0,0,(ValProdTot!AS24-ValProdTot!AR24)/ValProdTot!AR24*100)</f>
        <v>12.073746554033631</v>
      </c>
      <c r="AT24">
        <f>IF(ValProdTot!AS24=0,0,(ValProdTot!AT24-ValProdTot!AS24)/ValProdTot!AS24*100)</f>
        <v>16.492263472707066</v>
      </c>
      <c r="AU24">
        <f>IF(ValProdTot!AT24=0,0,(ValProdTot!AU24-ValProdTot!AT24)/ValProdTot!AT24*100)</f>
        <v>6.9784003128212699</v>
      </c>
      <c r="AV24">
        <f>IF(ValProdTot!AU24=0,0,(ValProdTot!AV24-ValProdTot!AU24)/ValProdTot!AU24*100)</f>
        <v>-20.029193122429565</v>
      </c>
      <c r="AW24">
        <f>IF(ValProdTot!AV24=0,0,(ValProdTot!AW24-ValProdTot!AV24)/ValProdTot!AV24*100)</f>
        <v>13.843523680547944</v>
      </c>
      <c r="AX24">
        <f>IF(ValProdTot!AW24=0,0,(ValProdTot!AX24-ValProdTot!AW24)/ValProdTot!AW24*100)</f>
        <v>3.5438183390285851</v>
      </c>
      <c r="AY24">
        <f>IF(ValProdTot!AX24=0,0,(ValProdTot!AY24-ValProdTot!AX24)/ValProdTot!AX24*100)</f>
        <v>-13.167563359073439</v>
      </c>
      <c r="AZ24">
        <f>IF(ValProdTot!AY24=0,0,(ValProdTot!AZ24-ValProdTot!AY24)/ValProdTot!AY24*100)</f>
        <v>35.945960492393084</v>
      </c>
      <c r="BA24">
        <f>IF(ValProdTot!AZ24=0,0,(ValProdTot!BA24-ValProdTot!AZ24)/ValProdTot!AZ24*100)</f>
        <v>13.660723142329601</v>
      </c>
      <c r="BB24">
        <f>IF(ValProdTot!BA24=0,0,(ValProdTot!BB24-ValProdTot!BA24)/ValProdTot!BA24*100)</f>
        <v>1.0082988870128791</v>
      </c>
      <c r="BC24">
        <f>IF(ValProdTot!BB24=0,0,(ValProdTot!BC24-ValProdTot!BB24)/ValProdTot!BB24*100)</f>
        <v>-0.45500691396780657</v>
      </c>
    </row>
    <row r="25" spans="1:55" x14ac:dyDescent="0.2">
      <c r="A25">
        <f>ValProdTot!A25</f>
        <v>1</v>
      </c>
      <c r="B25" t="str">
        <f>ValProdTot!B25</f>
        <v>Mali</v>
      </c>
      <c r="C25">
        <f>ValProdTot!C25</f>
        <v>133</v>
      </c>
      <c r="D25" t="str">
        <f>ValProdTot!D25</f>
        <v>Mali</v>
      </c>
      <c r="F25" s="72" t="s">
        <v>574</v>
      </c>
      <c r="H25">
        <f>IF(ValProdTot!G25=0,0,(ValProdTot!H25-ValProdTot!G25)/ValProdTot!G25*100)</f>
        <v>7.3212199631447747</v>
      </c>
      <c r="I25">
        <f>IF(ValProdTot!H25=0,0,(ValProdTot!I25-ValProdTot!H25)/ValProdTot!H25*100)</f>
        <v>2.8775621859987401</v>
      </c>
      <c r="J25">
        <f>IF(ValProdTot!I25=0,0,(ValProdTot!J25-ValProdTot!I25)/ValProdTot!I25*100)</f>
        <v>0.65094747014986509</v>
      </c>
      <c r="K25">
        <f>IF(ValProdTot!J25=0,0,(ValProdTot!K25-ValProdTot!J25)/ValProdTot!J25*100)</f>
        <v>5.8912713883474117</v>
      </c>
      <c r="L25">
        <f>IF(ValProdTot!K25=0,0,(ValProdTot!L25-ValProdTot!K25)/ValProdTot!K25*100)</f>
        <v>1.5115174713024038</v>
      </c>
      <c r="M25">
        <f>IF(ValProdTot!L25=0,0,(ValProdTot!M25-ValProdTot!L25)/ValProdTot!L25*100)</f>
        <v>6.2733018898193604</v>
      </c>
      <c r="N25">
        <f>IF(ValProdTot!M25=0,0,(ValProdTot!N25-ValProdTot!M25)/ValProdTot!M25*100)</f>
        <v>-1.6095549208687827</v>
      </c>
      <c r="O25">
        <f>IF(ValProdTot!N25=0,0,(ValProdTot!O25-ValProdTot!N25)/ValProdTot!N25*100)</f>
        <v>9.7308669038831415</v>
      </c>
      <c r="P25">
        <f>IF(ValProdTot!O25=0,0,(ValProdTot!P25-ValProdTot!O25)/ValProdTot!O25*100)</f>
        <v>0.92415383772162862</v>
      </c>
      <c r="Q25">
        <f>IF(ValProdTot!P25=0,0,(ValProdTot!Q25-ValProdTot!P25)/ValProdTot!P25*100)</f>
        <v>-1.1372439926452089</v>
      </c>
      <c r="R25">
        <f>IF(ValProdTot!Q25=0,0,(ValProdTot!R25-ValProdTot!Q25)/ValProdTot!Q25*100)</f>
        <v>-10.821315503896827</v>
      </c>
      <c r="S25">
        <f>IF(ValProdTot!R25=0,0,(ValProdTot!S25-ValProdTot!R25)/ValProdTot!R25*100)</f>
        <v>-8.361733341211167</v>
      </c>
      <c r="T25">
        <f>IF(ValProdTot!S25=0,0,(ValProdTot!T25-ValProdTot!S25)/ValProdTot!S25*100)</f>
        <v>13.918226526650798</v>
      </c>
      <c r="U25">
        <f>IF(ValProdTot!T25=0,0,(ValProdTot!U25-ValProdTot!T25)/ValProdTot!T25*100)</f>
        <v>15.186458965540496</v>
      </c>
      <c r="V25">
        <f>IF(ValProdTot!U25=0,0,(ValProdTot!V25-ValProdTot!U25)/ValProdTot!U25*100)</f>
        <v>3.6232823437905104</v>
      </c>
      <c r="W25">
        <f>IF(ValProdTot!V25=0,0,(ValProdTot!W25-ValProdTot!V25)/ValProdTot!V25*100)</f>
        <v>-0.39507906625746325</v>
      </c>
      <c r="X25">
        <f>IF(ValProdTot!W25=0,0,(ValProdTot!X25-ValProdTot!W25)/ValProdTot!W25*100)</f>
        <v>5.7862121915002662</v>
      </c>
      <c r="Y25">
        <f>IF(ValProdTot!X25=0,0,(ValProdTot!Y25-ValProdTot!X25)/ValProdTot!X25*100)</f>
        <v>2.2102558013948626</v>
      </c>
      <c r="Z25">
        <f>IF(ValProdTot!Y25=0,0,(ValProdTot!Z25-ValProdTot!Y25)/ValProdTot!Y25*100)</f>
        <v>-0.3638448394736053</v>
      </c>
      <c r="AA25">
        <f>IF(ValProdTot!Z25=0,0,(ValProdTot!AA25-ValProdTot!Z25)/ValProdTot!Z25*100)</f>
        <v>10.277321258663939</v>
      </c>
      <c r="AB25">
        <f>IF(ValProdTot!AA25=0,0,(ValProdTot!AB25-ValProdTot!AA25)/ValProdTot!AA25*100)</f>
        <v>4.8530412289392064</v>
      </c>
      <c r="AC25">
        <f>IF(ValProdTot!AB25=0,0,(ValProdTot!AC25-ValProdTot!AB25)/ValProdTot!AB25*100)</f>
        <v>-0.78238074019625381</v>
      </c>
      <c r="AD25">
        <f>IF(ValProdTot!AC25=0,0,(ValProdTot!AD25-ValProdTot!AC25)/ValProdTot!AC25*100)</f>
        <v>-9.4465397053303768</v>
      </c>
      <c r="AE25">
        <f>IF(ValProdTot!AD25=0,0,(ValProdTot!AE25-ValProdTot!AD25)/ValProdTot!AD25*100)</f>
        <v>7.7830952824843926</v>
      </c>
      <c r="AF25">
        <f>IF(ValProdTot!AE25=0,0,(ValProdTot!AF25-ValProdTot!AE25)/ValProdTot!AE25*100)</f>
        <v>7.9626683012229789</v>
      </c>
      <c r="AG25">
        <f>IF(ValProdTot!AF25=0,0,(ValProdTot!AG25-ValProdTot!AF25)/ValProdTot!AF25*100)</f>
        <v>-2.7989323179154066</v>
      </c>
      <c r="AH25">
        <f>IF(ValProdTot!AG25=0,0,(ValProdTot!AH25-ValProdTot!AG25)/ValProdTot!AG25*100)</f>
        <v>17.32293797027976</v>
      </c>
      <c r="AI25">
        <f>IF(ValProdTot!AH25=0,0,(ValProdTot!AI25-ValProdTot!AH25)/ValProdTot!AH25*100)</f>
        <v>-0.75483124734022244</v>
      </c>
      <c r="AJ25">
        <f>IF(ValProdTot!AI25=0,0,(ValProdTot!AJ25-ValProdTot!AI25)/ValProdTot!AI25*100)</f>
        <v>1.3165019722103874</v>
      </c>
      <c r="AK25">
        <f>IF(ValProdTot!AJ25=0,0,(ValProdTot!AK25-ValProdTot!AJ25)/ValProdTot!AJ25*100)</f>
        <v>10.055698063861506</v>
      </c>
      <c r="AL25">
        <f>IF(ValProdTot!AK25=0,0,(ValProdTot!AL25-ValProdTot!AK25)/ValProdTot!AK25*100)</f>
        <v>-8.52605974102649</v>
      </c>
      <c r="AM25">
        <f>IF(ValProdTot!AL25=0,0,(ValProdTot!AM25-ValProdTot!AL25)/ValProdTot!AL25*100)</f>
        <v>0.7713452222948346</v>
      </c>
      <c r="AN25">
        <f>IF(ValProdTot!AM25=0,0,(ValProdTot!AN25-ValProdTot!AM25)/ValProdTot!AM25*100)</f>
        <v>10.106308654116795</v>
      </c>
      <c r="AO25">
        <f>IF(ValProdTot!AN25=0,0,(ValProdTot!AO25-ValProdTot!AN25)/ValProdTot!AN25*100)</f>
        <v>2.2682574504995134</v>
      </c>
      <c r="AP25">
        <f>IF(ValProdTot!AO25=0,0,(ValProdTot!AP25-ValProdTot!AO25)/ValProdTot!AO25*100)</f>
        <v>5.5122163515231328</v>
      </c>
      <c r="AQ25">
        <f>IF(ValProdTot!AP25=0,0,(ValProdTot!AQ25-ValProdTot!AP25)/ValProdTot!AP25*100)</f>
        <v>3.739127645674214</v>
      </c>
      <c r="AR25">
        <f>IF(ValProdTot!AQ25=0,0,(ValProdTot!AR25-ValProdTot!AQ25)/ValProdTot!AQ25*100)</f>
        <v>6.5430932870168217</v>
      </c>
      <c r="AS25">
        <f>IF(ValProdTot!AR25=0,0,(ValProdTot!AS25-ValProdTot!AR25)/ValProdTot!AR25*100)</f>
        <v>4.5710864425315094</v>
      </c>
      <c r="AT25">
        <f>IF(ValProdTot!AS25=0,0,(ValProdTot!AT25-ValProdTot!AS25)/ValProdTot!AS25*100)</f>
        <v>-13.67468436519575</v>
      </c>
      <c r="AU25">
        <f>IF(ValProdTot!AT25=0,0,(ValProdTot!AU25-ValProdTot!AT25)/ValProdTot!AT25*100)</f>
        <v>19.564386120454529</v>
      </c>
      <c r="AV25">
        <f>IF(ValProdTot!AU25=0,0,(ValProdTot!AV25-ValProdTot!AU25)/ValProdTot!AU25*100)</f>
        <v>-3.9484862335770621</v>
      </c>
      <c r="AW25">
        <f>IF(ValProdTot!AV25=0,0,(ValProdTot!AW25-ValProdTot!AV25)/ValProdTot!AV25*100)</f>
        <v>19.262671453196287</v>
      </c>
      <c r="AX25">
        <f>IF(ValProdTot!AW25=0,0,(ValProdTot!AX25-ValProdTot!AW25)/ValProdTot!AW25*100)</f>
        <v>-6.1033720264689046</v>
      </c>
      <c r="AY25">
        <f>IF(ValProdTot!AX25=0,0,(ValProdTot!AY25-ValProdTot!AX25)/ValProdTot!AX25*100)</f>
        <v>7.439013212798903</v>
      </c>
      <c r="AZ25">
        <f>IF(ValProdTot!AY25=0,0,(ValProdTot!AZ25-ValProdTot!AY25)/ValProdTot!AY25*100)</f>
        <v>-1.6128689916405432</v>
      </c>
      <c r="BA25">
        <f>IF(ValProdTot!AZ25=0,0,(ValProdTot!BA25-ValProdTot!AZ25)/ValProdTot!AZ25*100)</f>
        <v>4.5738767659888007</v>
      </c>
      <c r="BB25">
        <f>IF(ValProdTot!BA25=0,0,(ValProdTot!BB25-ValProdTot!BA25)/ValProdTot!BA25*100)</f>
        <v>15.170580662565881</v>
      </c>
      <c r="BC25">
        <f>IF(ValProdTot!BB25=0,0,(ValProdTot!BC25-ValProdTot!BB25)/ValProdTot!BB25*100)</f>
        <v>10.48031158921315</v>
      </c>
    </row>
    <row r="26" spans="1:55" x14ac:dyDescent="0.2">
      <c r="A26">
        <f>ValProdTot!A26</f>
        <v>1</v>
      </c>
      <c r="B26" t="str">
        <f>ValProdTot!B26</f>
        <v>Mauritania</v>
      </c>
      <c r="C26">
        <f>ValProdTot!C26</f>
        <v>136</v>
      </c>
      <c r="D26" t="str">
        <f>ValProdTot!D26</f>
        <v>Mauritania</v>
      </c>
      <c r="F26" s="72" t="s">
        <v>574</v>
      </c>
      <c r="H26">
        <f>IF(ValProdTot!G26=0,0,(ValProdTot!H26-ValProdTot!G26)/ValProdTot!G26*100)</f>
        <v>2.0452765355365217</v>
      </c>
      <c r="I26">
        <f>IF(ValProdTot!H26=0,0,(ValProdTot!I26-ValProdTot!H26)/ValProdTot!H26*100)</f>
        <v>2.918735118494951</v>
      </c>
      <c r="J26">
        <f>IF(ValProdTot!I26=0,0,(ValProdTot!J26-ValProdTot!I26)/ValProdTot!I26*100)</f>
        <v>3.1495084280925725</v>
      </c>
      <c r="K26">
        <f>IF(ValProdTot!J26=0,0,(ValProdTot!K26-ValProdTot!J26)/ValProdTot!J26*100)</f>
        <v>3.21077202352493</v>
      </c>
      <c r="L26">
        <f>IF(ValProdTot!K26=0,0,(ValProdTot!L26-ValProdTot!K26)/ValProdTot!K26*100)</f>
        <v>1.4812499293835846</v>
      </c>
      <c r="M26">
        <f>IF(ValProdTot!L26=0,0,(ValProdTot!M26-ValProdTot!L26)/ValProdTot!L26*100)</f>
        <v>1.9272449267401988</v>
      </c>
      <c r="N26">
        <f>IF(ValProdTot!M26=0,0,(ValProdTot!N26-ValProdTot!M26)/ValProdTot!M26*100)</f>
        <v>3.2325365471790857</v>
      </c>
      <c r="O26">
        <f>IF(ValProdTot!N26=0,0,(ValProdTot!O26-ValProdTot!N26)/ValProdTot!N26*100)</f>
        <v>-2.6724463271057375</v>
      </c>
      <c r="P26">
        <f>IF(ValProdTot!O26=0,0,(ValProdTot!P26-ValProdTot!O26)/ValProdTot!O26*100)</f>
        <v>-0.13843288179571364</v>
      </c>
      <c r="Q26">
        <f>IF(ValProdTot!P26=0,0,(ValProdTot!Q26-ValProdTot!P26)/ValProdTot!P26*100)</f>
        <v>-2.5946785501734624</v>
      </c>
      <c r="R26">
        <f>IF(ValProdTot!Q26=0,0,(ValProdTot!R26-ValProdTot!Q26)/ValProdTot!Q26*100)</f>
        <v>-5.0809570290670383</v>
      </c>
      <c r="S26">
        <f>IF(ValProdTot!R26=0,0,(ValProdTot!S26-ValProdTot!R26)/ValProdTot!R26*100)</f>
        <v>-12.658963167645304</v>
      </c>
      <c r="T26">
        <f>IF(ValProdTot!S26=0,0,(ValProdTot!T26-ValProdTot!S26)/ValProdTot!S26*100)</f>
        <v>-4.1096690694037497</v>
      </c>
      <c r="U26">
        <f>IF(ValProdTot!T26=0,0,(ValProdTot!U26-ValProdTot!T26)/ValProdTot!T26*100)</f>
        <v>3.564549463630442</v>
      </c>
      <c r="V26">
        <f>IF(ValProdTot!U26=0,0,(ValProdTot!V26-ValProdTot!U26)/ValProdTot!U26*100)</f>
        <v>9.5526845713509978</v>
      </c>
      <c r="W26">
        <f>IF(ValProdTot!V26=0,0,(ValProdTot!W26-ValProdTot!V26)/ValProdTot!V26*100)</f>
        <v>6.695305561866209</v>
      </c>
      <c r="X26">
        <f>IF(ValProdTot!W26=0,0,(ValProdTot!X26-ValProdTot!W26)/ValProdTot!W26*100)</f>
        <v>5.3468006689791876</v>
      </c>
      <c r="Y26">
        <f>IF(ValProdTot!X26=0,0,(ValProdTot!Y26-ValProdTot!X26)/ValProdTot!X26*100)</f>
        <v>1.7878470499604948</v>
      </c>
      <c r="Z26">
        <f>IF(ValProdTot!Y26=0,0,(ValProdTot!Z26-ValProdTot!Y26)/ValProdTot!Y26*100)</f>
        <v>5.3036320311935876</v>
      </c>
      <c r="AA26">
        <f>IF(ValProdTot!Z26=0,0,(ValProdTot!AA26-ValProdTot!Z26)/ValProdTot!Z26*100)</f>
        <v>3.5728734528748243</v>
      </c>
      <c r="AB26">
        <f>IF(ValProdTot!AA26=0,0,(ValProdTot!AB26-ValProdTot!AA26)/ValProdTot!AA26*100)</f>
        <v>-3.1133002969303951</v>
      </c>
      <c r="AC26">
        <f>IF(ValProdTot!AB26=0,0,(ValProdTot!AC26-ValProdTot!AB26)/ValProdTot!AB26*100)</f>
        <v>-4.9100401112454986</v>
      </c>
      <c r="AD26">
        <f>IF(ValProdTot!AC26=0,0,(ValProdTot!AD26-ValProdTot!AC26)/ValProdTot!AC26*100)</f>
        <v>-3.3677667391265294</v>
      </c>
      <c r="AE26">
        <f>IF(ValProdTot!AD26=0,0,(ValProdTot!AE26-ValProdTot!AD26)/ValProdTot!AD26*100)</f>
        <v>9.1848800113035516</v>
      </c>
      <c r="AF26">
        <f>IF(ValProdTot!AE26=0,0,(ValProdTot!AF26-ValProdTot!AE26)/ValProdTot!AE26*100)</f>
        <v>1.6765198675947748</v>
      </c>
      <c r="AG26">
        <f>IF(ValProdTot!AF26=0,0,(ValProdTot!AG26-ValProdTot!AF26)/ValProdTot!AF26*100)</f>
        <v>2.6643935866991328</v>
      </c>
      <c r="AH26">
        <f>IF(ValProdTot!AG26=0,0,(ValProdTot!AH26-ValProdTot!AG26)/ValProdTot!AG26*100)</f>
        <v>3.2637135344281978</v>
      </c>
      <c r="AI26">
        <f>IF(ValProdTot!AH26=0,0,(ValProdTot!AI26-ValProdTot!AH26)/ValProdTot!AH26*100)</f>
        <v>5.5578372708719028</v>
      </c>
      <c r="AJ26">
        <f>IF(ValProdTot!AI26=0,0,(ValProdTot!AJ26-ValProdTot!AI26)/ValProdTot!AI26*100)</f>
        <v>1.1277452875930061</v>
      </c>
      <c r="AK26">
        <f>IF(ValProdTot!AJ26=0,0,(ValProdTot!AK26-ValProdTot!AJ26)/ValProdTot!AJ26*100)</f>
        <v>1.8985693399548962</v>
      </c>
      <c r="AL26">
        <f>IF(ValProdTot!AK26=0,0,(ValProdTot!AL26-ValProdTot!AK26)/ValProdTot!AK26*100)</f>
        <v>-3.0519806796959639</v>
      </c>
      <c r="AM26">
        <f>IF(ValProdTot!AL26=0,0,(ValProdTot!AM26-ValProdTot!AL26)/ValProdTot!AL26*100)</f>
        <v>-2.9158790028550627</v>
      </c>
      <c r="AN26">
        <f>IF(ValProdTot!AM26=0,0,(ValProdTot!AN26-ValProdTot!AM26)/ValProdTot!AM26*100)</f>
        <v>2.7244954638029997</v>
      </c>
      <c r="AO26">
        <f>IF(ValProdTot!AN26=0,0,(ValProdTot!AO26-ValProdTot!AN26)/ValProdTot!AN26*100)</f>
        <v>4.1169879449305924</v>
      </c>
      <c r="AP26">
        <f>IF(ValProdTot!AO26=0,0,(ValProdTot!AP26-ValProdTot!AO26)/ValProdTot!AO26*100)</f>
        <v>6.3232485270951031</v>
      </c>
      <c r="AQ26">
        <f>IF(ValProdTot!AP26=0,0,(ValProdTot!AQ26-ValProdTot!AP26)/ValProdTot!AP26*100)</f>
        <v>-1.0268378063010501</v>
      </c>
      <c r="AR26">
        <f>IF(ValProdTot!AQ26=0,0,(ValProdTot!AR26-ValProdTot!AQ26)/ValProdTot!AQ26*100)</f>
        <v>2.7195757911418434</v>
      </c>
      <c r="AS26">
        <f>IF(ValProdTot!AR26=0,0,(ValProdTot!AS26-ValProdTot!AR26)/ValProdTot!AR26*100)</f>
        <v>1.8652324200242896</v>
      </c>
      <c r="AT26">
        <f>IF(ValProdTot!AS26=0,0,(ValProdTot!AT26-ValProdTot!AS26)/ValProdTot!AS26*100)</f>
        <v>2.8773717157583332</v>
      </c>
      <c r="AU26">
        <f>IF(ValProdTot!AT26=0,0,(ValProdTot!AU26-ValProdTot!AT26)/ValProdTot!AT26*100)</f>
        <v>0.89680958906203034</v>
      </c>
      <c r="AV26">
        <f>IF(ValProdTot!AU26=0,0,(ValProdTot!AV26-ValProdTot!AU26)/ValProdTot!AU26*100)</f>
        <v>4.7256617062365098</v>
      </c>
      <c r="AW26">
        <f>IF(ValProdTot!AV26=0,0,(ValProdTot!AW26-ValProdTot!AV26)/ValProdTot!AV26*100)</f>
        <v>3.5834207132612601</v>
      </c>
      <c r="AX26">
        <f>IF(ValProdTot!AW26=0,0,(ValProdTot!AX26-ValProdTot!AW26)/ValProdTot!AW26*100)</f>
        <v>-0.5042806844440928</v>
      </c>
      <c r="AY26">
        <f>IF(ValProdTot!AX26=0,0,(ValProdTot!AY26-ValProdTot!AX26)/ValProdTot!AX26*100)</f>
        <v>3.9433615402966646</v>
      </c>
      <c r="AZ26">
        <f>IF(ValProdTot!AY26=0,0,(ValProdTot!AZ26-ValProdTot!AY26)/ValProdTot!AY26*100)</f>
        <v>-5.3553668426287206E-2</v>
      </c>
      <c r="BA26">
        <f>IF(ValProdTot!AZ26=0,0,(ValProdTot!BA26-ValProdTot!AZ26)/ValProdTot!AZ26*100)</f>
        <v>0.97844097835092392</v>
      </c>
      <c r="BB26">
        <f>IF(ValProdTot!BA26=0,0,(ValProdTot!BB26-ValProdTot!BA26)/ValProdTot!BA26*100)</f>
        <v>2.4462568168339569</v>
      </c>
      <c r="BC26">
        <f>IF(ValProdTot!BB26=0,0,(ValProdTot!BC26-ValProdTot!BB26)/ValProdTot!BB26*100)</f>
        <v>2.370651194574902</v>
      </c>
    </row>
    <row r="27" spans="1:55" x14ac:dyDescent="0.2">
      <c r="A27">
        <f>ValProdTot!A27</f>
        <v>3</v>
      </c>
      <c r="B27" t="str">
        <f>ValProdTot!B27</f>
        <v>Mauritius</v>
      </c>
      <c r="C27">
        <f>ValProdTot!C27</f>
        <v>137</v>
      </c>
      <c r="D27" t="str">
        <f>ValProdTot!D27</f>
        <v>Mauritius</v>
      </c>
      <c r="F27" s="72" t="s">
        <v>574</v>
      </c>
      <c r="H27">
        <f>IF(ValProdTot!G27=0,0,(ValProdTot!H27-ValProdTot!G27)/ValProdTot!G27*100)</f>
        <v>-3.9774662507366179</v>
      </c>
      <c r="I27">
        <f>IF(ValProdTot!H27=0,0,(ValProdTot!I27-ValProdTot!H27)/ValProdTot!H27*100)</f>
        <v>22.303924328585104</v>
      </c>
      <c r="J27">
        <f>IF(ValProdTot!I27=0,0,(ValProdTot!J27-ValProdTot!I27)/ValProdTot!I27*100)</f>
        <v>-21.987441535005338</v>
      </c>
      <c r="K27">
        <f>IF(ValProdTot!J27=0,0,(ValProdTot!K27-ValProdTot!J27)/ValProdTot!J27*100)</f>
        <v>32.83213935867628</v>
      </c>
      <c r="L27">
        <f>IF(ValProdTot!K27=0,0,(ValProdTot!L27-ValProdTot!K27)/ValProdTot!K27*100)</f>
        <v>-16.550422034651266</v>
      </c>
      <c r="M27">
        <f>IF(ValProdTot!L27=0,0,(ValProdTot!M27-ValProdTot!L27)/ValProdTot!L27*100)</f>
        <v>18.430620990710427</v>
      </c>
      <c r="N27">
        <f>IF(ValProdTot!M27=0,0,(ValProdTot!N27-ValProdTot!M27)/ValProdTot!M27*100)</f>
        <v>-9.8711713250564124</v>
      </c>
      <c r="O27">
        <f>IF(ValProdTot!N27=0,0,(ValProdTot!O27-ValProdTot!N27)/ValProdTot!N27*100)</f>
        <v>10.907903005396346</v>
      </c>
      <c r="P27">
        <f>IF(ValProdTot!O27=0,0,(ValProdTot!P27-ValProdTot!O27)/ValProdTot!O27*100)</f>
        <v>-11.34604747793162</v>
      </c>
      <c r="Q27">
        <f>IF(ValProdTot!P27=0,0,(ValProdTot!Q27-ValProdTot!P27)/ValProdTot!P27*100)</f>
        <v>4.2263094356466784</v>
      </c>
      <c r="R27">
        <f>IF(ValProdTot!Q27=0,0,(ValProdTot!R27-ValProdTot!Q27)/ValProdTot!Q27*100)</f>
        <v>16.573063782984065</v>
      </c>
      <c r="S27">
        <f>IF(ValProdTot!R27=0,0,(ValProdTot!S27-ValProdTot!R27)/ValProdTot!R27*100)</f>
        <v>-0.72432910842810139</v>
      </c>
      <c r="T27">
        <f>IF(ValProdTot!S27=0,0,(ValProdTot!T27-ValProdTot!S27)/ValProdTot!S27*100)</f>
        <v>-2.7447781090594079</v>
      </c>
      <c r="U27">
        <f>IF(ValProdTot!T27=0,0,(ValProdTot!U27-ValProdTot!T27)/ValProdTot!T27*100)</f>
        <v>-24.474856228650495</v>
      </c>
      <c r="V27">
        <f>IF(ValProdTot!U27=0,0,(ValProdTot!V27-ValProdTot!U27)/ValProdTot!U27*100)</f>
        <v>41.272249480439918</v>
      </c>
      <c r="W27">
        <f>IF(ValProdTot!V27=0,0,(ValProdTot!W27-ValProdTot!V27)/ValProdTot!V27*100)</f>
        <v>-4.7654363014475836</v>
      </c>
      <c r="X27">
        <f>IF(ValProdTot!W27=0,0,(ValProdTot!X27-ValProdTot!W27)/ValProdTot!W27*100)</f>
        <v>1.9617271709851614</v>
      </c>
      <c r="Y27">
        <f>IF(ValProdTot!X27=0,0,(ValProdTot!Y27-ValProdTot!X27)/ValProdTot!X27*100)</f>
        <v>2.0391724782664946</v>
      </c>
      <c r="Z27">
        <f>IF(ValProdTot!Y27=0,0,(ValProdTot!Z27-ValProdTot!Y27)/ValProdTot!Y27*100)</f>
        <v>-24.181469408122112</v>
      </c>
      <c r="AA27">
        <f>IF(ValProdTot!Z27=0,0,(ValProdTot!AA27-ValProdTot!Z27)/ValProdTot!Z27*100)</f>
        <v>14.285406023595923</v>
      </c>
      <c r="AB27">
        <f>IF(ValProdTot!AA27=0,0,(ValProdTot!AB27-ValProdTot!AA27)/ValProdTot!AA27*100)</f>
        <v>20.553499612937333</v>
      </c>
      <c r="AC27">
        <f>IF(ValProdTot!AB27=0,0,(ValProdTot!AC27-ValProdTot!AB27)/ValProdTot!AB27*100)</f>
        <v>-16.085279664832903</v>
      </c>
      <c r="AD27">
        <f>IF(ValProdTot!AC27=0,0,(ValProdTot!AD27-ValProdTot!AC27)/ValProdTot!AC27*100)</f>
        <v>-2.3507563668262454</v>
      </c>
      <c r="AE27">
        <f>IF(ValProdTot!AD27=0,0,(ValProdTot!AE27-ValProdTot!AD27)/ValProdTot!AD27*100)</f>
        <v>9.670482998528259</v>
      </c>
      <c r="AF27">
        <f>IF(ValProdTot!AE27=0,0,(ValProdTot!AF27-ValProdTot!AE27)/ValProdTot!AE27*100)</f>
        <v>7.3219934295947091</v>
      </c>
      <c r="AG27">
        <f>IF(ValProdTot!AF27=0,0,(ValProdTot!AG27-ValProdTot!AF27)/ValProdTot!AF27*100)</f>
        <v>2.3672554695334096</v>
      </c>
      <c r="AH27">
        <f>IF(ValProdTot!AG27=0,0,(ValProdTot!AH27-ValProdTot!AG27)/ValProdTot!AG27*100)</f>
        <v>-8.1411858021019228</v>
      </c>
      <c r="AI27">
        <f>IF(ValProdTot!AH27=0,0,(ValProdTot!AI27-ValProdTot!AH27)/ValProdTot!AH27*100)</f>
        <v>-0.68387286181796203</v>
      </c>
      <c r="AJ27">
        <f>IF(ValProdTot!AI27=0,0,(ValProdTot!AJ27-ValProdTot!AI27)/ValProdTot!AI27*100)</f>
        <v>3.4746433197993372</v>
      </c>
      <c r="AK27">
        <f>IF(ValProdTot!AJ27=0,0,(ValProdTot!AK27-ValProdTot!AJ27)/ValProdTot!AJ27*100)</f>
        <v>0.66713999437048122</v>
      </c>
      <c r="AL27">
        <f>IF(ValProdTot!AK27=0,0,(ValProdTot!AL27-ValProdTot!AK27)/ValProdTot!AK27*100)</f>
        <v>4.7078904427445236</v>
      </c>
      <c r="AM27">
        <f>IF(ValProdTot!AL27=0,0,(ValProdTot!AM27-ValProdTot!AL27)/ValProdTot!AL27*100)</f>
        <v>-2.811478676763651</v>
      </c>
      <c r="AN27">
        <f>IF(ValProdTot!AM27=0,0,(ValProdTot!AN27-ValProdTot!AM27)/ValProdTot!AM27*100)</f>
        <v>-7.4202570474807867</v>
      </c>
      <c r="AO27">
        <f>IF(ValProdTot!AN27=0,0,(ValProdTot!AO27-ValProdTot!AN27)/ValProdTot!AN27*100)</f>
        <v>7.3412417165739399</v>
      </c>
      <c r="AP27">
        <f>IF(ValProdTot!AO27=0,0,(ValProdTot!AP27-ValProdTot!AO27)/ValProdTot!AO27*100)</f>
        <v>0.2546167337253688</v>
      </c>
      <c r="AQ27">
        <f>IF(ValProdTot!AP27=0,0,(ValProdTot!AQ27-ValProdTot!AP27)/ValProdTot!AP27*100)</f>
        <v>7.7800462661869911</v>
      </c>
      <c r="AR27">
        <f>IF(ValProdTot!AQ27=0,0,(ValProdTot!AR27-ValProdTot!AQ27)/ValProdTot!AQ27*100)</f>
        <v>-2.6298201594085002</v>
      </c>
      <c r="AS27">
        <f>IF(ValProdTot!AR27=0,0,(ValProdTot!AS27-ValProdTot!AR27)/ValProdTot!AR27*100)</f>
        <v>-21.973117035421659</v>
      </c>
      <c r="AT27">
        <f>IF(ValProdTot!AS27=0,0,(ValProdTot!AT27-ValProdTot!AS27)/ValProdTot!AS27*100)</f>
        <v>23.735390956845201</v>
      </c>
      <c r="AU27">
        <f>IF(ValProdTot!AT27=0,0,(ValProdTot!AU27-ValProdTot!AT27)/ValProdTot!AT27*100)</f>
        <v>13.760547301881351</v>
      </c>
      <c r="AV27">
        <f>IF(ValProdTot!AU27=0,0,(ValProdTot!AV27-ValProdTot!AU27)/ValProdTot!AU27*100)</f>
        <v>-11.957146683331846</v>
      </c>
      <c r="AW27">
        <f>IF(ValProdTot!AV27=0,0,(ValProdTot!AW27-ValProdTot!AV27)/ValProdTot!AV27*100)</f>
        <v>5.930024093257944</v>
      </c>
      <c r="AX27">
        <f>IF(ValProdTot!AW27=0,0,(ValProdTot!AX27-ValProdTot!AW27)/ValProdTot!AW27*100)</f>
        <v>3.00847749672617</v>
      </c>
      <c r="AY27">
        <f>IF(ValProdTot!AX27=0,0,(ValProdTot!AY27-ValProdTot!AX27)/ValProdTot!AX27*100)</f>
        <v>-5.2055802749991633</v>
      </c>
      <c r="AZ27">
        <f>IF(ValProdTot!AY27=0,0,(ValProdTot!AZ27-ValProdTot!AY27)/ValProdTot!AY27*100)</f>
        <v>-0.8211281689312393</v>
      </c>
      <c r="BA27">
        <f>IF(ValProdTot!AZ27=0,0,(ValProdTot!BA27-ValProdTot!AZ27)/ValProdTot!AZ27*100)</f>
        <v>-5.3135168689037293</v>
      </c>
      <c r="BB27">
        <f>IF(ValProdTot!BA27=0,0,(ValProdTot!BB27-ValProdTot!BA27)/ValProdTot!BA27*100)</f>
        <v>4.6341687475467888</v>
      </c>
      <c r="BC27">
        <f>IF(ValProdTot!BB27=0,0,(ValProdTot!BC27-ValProdTot!BB27)/ValProdTot!BB27*100)</f>
        <v>2.260355974139995</v>
      </c>
    </row>
    <row r="28" spans="1:55" x14ac:dyDescent="0.2">
      <c r="A28">
        <f>ValProdTot!A28</f>
        <v>3</v>
      </c>
      <c r="B28" t="str">
        <f>ValProdTot!B28</f>
        <v>Mozambique</v>
      </c>
      <c r="C28">
        <f>ValProdTot!C28</f>
        <v>144</v>
      </c>
      <c r="D28" t="str">
        <f>ValProdTot!D28</f>
        <v>Mozambique</v>
      </c>
      <c r="F28" s="72" t="s">
        <v>574</v>
      </c>
      <c r="H28">
        <f>IF(ValProdTot!G28=0,0,(ValProdTot!H28-ValProdTot!G28)/ValProdTot!G28*100)</f>
        <v>3.119371950620518</v>
      </c>
      <c r="I28">
        <f>IF(ValProdTot!H28=0,0,(ValProdTot!I28-ValProdTot!H28)/ValProdTot!H28*100)</f>
        <v>1.3927314008089453</v>
      </c>
      <c r="J28">
        <f>IF(ValProdTot!I28=0,0,(ValProdTot!J28-ValProdTot!I28)/ValProdTot!I28*100)</f>
        <v>5.3234250078540413</v>
      </c>
      <c r="K28">
        <f>IF(ValProdTot!J28=0,0,(ValProdTot!K28-ValProdTot!J28)/ValProdTot!J28*100)</f>
        <v>-2.8201196848052335</v>
      </c>
      <c r="L28">
        <f>IF(ValProdTot!K28=0,0,(ValProdTot!L28-ValProdTot!K28)/ValProdTot!K28*100)</f>
        <v>1.8938412390001633</v>
      </c>
      <c r="M28">
        <f>IF(ValProdTot!L28=0,0,(ValProdTot!M28-ValProdTot!L28)/ValProdTot!L28*100)</f>
        <v>4.4327370903429655</v>
      </c>
      <c r="N28">
        <f>IF(ValProdTot!M28=0,0,(ValProdTot!N28-ValProdTot!M28)/ValProdTot!M28*100)</f>
        <v>9.4355678602654613</v>
      </c>
      <c r="O28">
        <f>IF(ValProdTot!N28=0,0,(ValProdTot!O28-ValProdTot!N28)/ValProdTot!N28*100)</f>
        <v>-9.4592386462450023E-2</v>
      </c>
      <c r="P28">
        <f>IF(ValProdTot!O28=0,0,(ValProdTot!P28-ValProdTot!O28)/ValProdTot!O28*100)</f>
        <v>4.7082900127804193</v>
      </c>
      <c r="Q28">
        <f>IF(ValProdTot!P28=0,0,(ValProdTot!Q28-ValProdTot!P28)/ValProdTot!P28*100)</f>
        <v>3.3954713965797243</v>
      </c>
      <c r="R28">
        <f>IF(ValProdTot!Q28=0,0,(ValProdTot!R28-ValProdTot!Q28)/ValProdTot!Q28*100)</f>
        <v>3.5858064800201026</v>
      </c>
      <c r="S28">
        <f>IF(ValProdTot!R28=0,0,(ValProdTot!S28-ValProdTot!R28)/ValProdTot!R28*100)</f>
        <v>4.1656803346029223</v>
      </c>
      <c r="T28">
        <f>IF(ValProdTot!S28=0,0,(ValProdTot!T28-ValProdTot!S28)/ValProdTot!S28*100)</f>
        <v>-3.1985692203672214</v>
      </c>
      <c r="U28">
        <f>IF(ValProdTot!T28=0,0,(ValProdTot!U28-ValProdTot!T28)/ValProdTot!T28*100)</f>
        <v>-7.3787977128503535</v>
      </c>
      <c r="V28">
        <f>IF(ValProdTot!U28=0,0,(ValProdTot!V28-ValProdTot!U28)/ValProdTot!U28*100)</f>
        <v>-5.7765633791322397</v>
      </c>
      <c r="W28">
        <f>IF(ValProdTot!V28=0,0,(ValProdTot!W28-ValProdTot!V28)/ValProdTot!V28*100)</f>
        <v>-2.4685898364822614</v>
      </c>
      <c r="X28">
        <f>IF(ValProdTot!W28=0,0,(ValProdTot!X28-ValProdTot!W28)/ValProdTot!W28*100)</f>
        <v>-1.8228395035373177</v>
      </c>
      <c r="Y28">
        <f>IF(ValProdTot!X28=0,0,(ValProdTot!Y28-ValProdTot!X28)/ValProdTot!X28*100)</f>
        <v>-6.0709483377952199E-2</v>
      </c>
      <c r="Z28">
        <f>IF(ValProdTot!Y28=0,0,(ValProdTot!Z28-ValProdTot!Y28)/ValProdTot!Y28*100)</f>
        <v>3.7285908236440855</v>
      </c>
      <c r="AA28">
        <f>IF(ValProdTot!Z28=0,0,(ValProdTot!AA28-ValProdTot!Z28)/ValProdTot!Z28*100)</f>
        <v>1.1434847212352219</v>
      </c>
      <c r="AB28">
        <f>IF(ValProdTot!AA28=0,0,(ValProdTot!AB28-ValProdTot!AA28)/ValProdTot!AA28*100)</f>
        <v>-3.7135258711651153</v>
      </c>
      <c r="AC28">
        <f>IF(ValProdTot!AB28=0,0,(ValProdTot!AC28-ValProdTot!AB28)/ValProdTot!AB28*100)</f>
        <v>-5.8145415229012398</v>
      </c>
      <c r="AD28">
        <f>IF(ValProdTot!AC28=0,0,(ValProdTot!AD28-ValProdTot!AC28)/ValProdTot!AC28*100)</f>
        <v>-2.4558816669151606</v>
      </c>
      <c r="AE28">
        <f>IF(ValProdTot!AD28=0,0,(ValProdTot!AE28-ValProdTot!AD28)/ValProdTot!AD28*100)</f>
        <v>-0.81742003968477239</v>
      </c>
      <c r="AF28">
        <f>IF(ValProdTot!AE28=0,0,(ValProdTot!AF28-ValProdTot!AE28)/ValProdTot!AE28*100)</f>
        <v>2.1149924315983841</v>
      </c>
      <c r="AG28">
        <f>IF(ValProdTot!AF28=0,0,(ValProdTot!AG28-ValProdTot!AF28)/ValProdTot!AF28*100)</f>
        <v>-1.2914133235560716</v>
      </c>
      <c r="AH28">
        <f>IF(ValProdTot!AG28=0,0,(ValProdTot!AH28-ValProdTot!AG28)/ValProdTot!AG28*100)</f>
        <v>0.35268438780650008</v>
      </c>
      <c r="AI28">
        <f>IF(ValProdTot!AH28=0,0,(ValProdTot!AI28-ValProdTot!AH28)/ValProdTot!AH28*100)</f>
        <v>3.0371942733175743</v>
      </c>
      <c r="AJ28">
        <f>IF(ValProdTot!AI28=0,0,(ValProdTot!AJ28-ValProdTot!AI28)/ValProdTot!AI28*100)</f>
        <v>5.3599404189001261</v>
      </c>
      <c r="AK28">
        <f>IF(ValProdTot!AJ28=0,0,(ValProdTot!AK28-ValProdTot!AJ28)/ValProdTot!AJ28*100)</f>
        <v>-10.370494098320288</v>
      </c>
      <c r="AL28">
        <f>IF(ValProdTot!AK28=0,0,(ValProdTot!AL28-ValProdTot!AK28)/ValProdTot!AK28*100)</f>
        <v>-11.701525743010814</v>
      </c>
      <c r="AM28">
        <f>IF(ValProdTot!AL28=0,0,(ValProdTot!AM28-ValProdTot!AL28)/ValProdTot!AL28*100)</f>
        <v>12.772142369134498</v>
      </c>
      <c r="AN28">
        <f>IF(ValProdTot!AM28=0,0,(ValProdTot!AN28-ValProdTot!AM28)/ValProdTot!AM28*100)</f>
        <v>-1.1933381439877753</v>
      </c>
      <c r="AO28">
        <f>IF(ValProdTot!AN28=0,0,(ValProdTot!AO28-ValProdTot!AN28)/ValProdTot!AN28*100)</f>
        <v>35.842662401949589</v>
      </c>
      <c r="AP28">
        <f>IF(ValProdTot!AO28=0,0,(ValProdTot!AP28-ValProdTot!AO28)/ValProdTot!AO28*100)</f>
        <v>11.098557130792591</v>
      </c>
      <c r="AQ28">
        <f>IF(ValProdTot!AP28=0,0,(ValProdTot!AQ28-ValProdTot!AP28)/ValProdTot!AP28*100)</f>
        <v>6.8564482300409777</v>
      </c>
      <c r="AR28">
        <f>IF(ValProdTot!AQ28=0,0,(ValProdTot!AR28-ValProdTot!AQ28)/ValProdTot!AQ28*100)</f>
        <v>6.2409904796500628</v>
      </c>
      <c r="AS28">
        <f>IF(ValProdTot!AR28=0,0,(ValProdTot!AS28-ValProdTot!AR28)/ValProdTot!AR28*100)</f>
        <v>0.77056819289164802</v>
      </c>
      <c r="AT28">
        <f>IF(ValProdTot!AS28=0,0,(ValProdTot!AT28-ValProdTot!AS28)/ValProdTot!AS28*100)</f>
        <v>-7.3457401357551273</v>
      </c>
      <c r="AU28">
        <f>IF(ValProdTot!AT28=0,0,(ValProdTot!AU28-ValProdTot!AT28)/ValProdTot!AT28*100)</f>
        <v>6.9032991258726319</v>
      </c>
      <c r="AV28">
        <f>IF(ValProdTot!AU28=0,0,(ValProdTot!AV28-ValProdTot!AU28)/ValProdTot!AU28*100)</f>
        <v>0.93751784144238781</v>
      </c>
      <c r="AW28">
        <f>IF(ValProdTot!AV28=0,0,(ValProdTot!AW28-ValProdTot!AV28)/ValProdTot!AV28*100)</f>
        <v>3.951557754950477</v>
      </c>
      <c r="AX28">
        <f>IF(ValProdTot!AW28=0,0,(ValProdTot!AX28-ValProdTot!AW28)/ValProdTot!AW28*100)</f>
        <v>3.8095616389608797</v>
      </c>
      <c r="AY28">
        <f>IF(ValProdTot!AX28=0,0,(ValProdTot!AY28-ValProdTot!AX28)/ValProdTot!AX28*100)</f>
        <v>4.3840770380682619</v>
      </c>
      <c r="AZ28">
        <f>IF(ValProdTot!AY28=0,0,(ValProdTot!AZ28-ValProdTot!AY28)/ValProdTot!AY28*100)</f>
        <v>3.1047308103482991</v>
      </c>
      <c r="BA28">
        <f>IF(ValProdTot!AZ28=0,0,(ValProdTot!BA28-ValProdTot!AZ28)/ValProdTot!AZ28*100)</f>
        <v>-6.7662069042768573</v>
      </c>
      <c r="BB28">
        <f>IF(ValProdTot!BA28=0,0,(ValProdTot!BB28-ValProdTot!BA28)/ValProdTot!BA28*100)</f>
        <v>4.5456587420652994</v>
      </c>
      <c r="BC28">
        <f>IF(ValProdTot!BB28=0,0,(ValProdTot!BC28-ValProdTot!BB28)/ValProdTot!BB28*100)</f>
        <v>-0.13185789725876476</v>
      </c>
    </row>
    <row r="29" spans="1:55" x14ac:dyDescent="0.2">
      <c r="A29">
        <f>ValProdTot!A29</f>
        <v>3</v>
      </c>
      <c r="B29" t="str">
        <f>ValProdTot!B29</f>
        <v>Namibia</v>
      </c>
      <c r="C29">
        <f>ValProdTot!C29</f>
        <v>147</v>
      </c>
      <c r="D29" t="str">
        <f>ValProdTot!D29</f>
        <v>Namibia</v>
      </c>
      <c r="F29" s="72" t="s">
        <v>574</v>
      </c>
      <c r="H29">
        <f>IF(ValProdTot!G29=0,0,(ValProdTot!H29-ValProdTot!G29)/ValProdTot!G29*100)</f>
        <v>-12.983394108274949</v>
      </c>
      <c r="I29">
        <f>IF(ValProdTot!H29=0,0,(ValProdTot!I29-ValProdTot!H29)/ValProdTot!H29*100)</f>
        <v>23.596310454987705</v>
      </c>
      <c r="J29">
        <f>IF(ValProdTot!I29=0,0,(ValProdTot!J29-ValProdTot!I29)/ValProdTot!I29*100)</f>
        <v>0.63936676966370487</v>
      </c>
      <c r="K29">
        <f>IF(ValProdTot!J29=0,0,(ValProdTot!K29-ValProdTot!J29)/ValProdTot!J29*100)</f>
        <v>-1.6774141891933505</v>
      </c>
      <c r="L29">
        <f>IF(ValProdTot!K29=0,0,(ValProdTot!L29-ValProdTot!K29)/ValProdTot!K29*100)</f>
        <v>-5.4419488910952492</v>
      </c>
      <c r="M29">
        <f>IF(ValProdTot!L29=0,0,(ValProdTot!M29-ValProdTot!L29)/ValProdTot!L29*100)</f>
        <v>15.164754359001536</v>
      </c>
      <c r="N29">
        <f>IF(ValProdTot!M29=0,0,(ValProdTot!N29-ValProdTot!M29)/ValProdTot!M29*100)</f>
        <v>5.1672912705968299</v>
      </c>
      <c r="O29">
        <f>IF(ValProdTot!N29=0,0,(ValProdTot!O29-ValProdTot!N29)/ValProdTot!N29*100)</f>
        <v>-1.8610540594498064</v>
      </c>
      <c r="P29">
        <f>IF(ValProdTot!O29=0,0,(ValProdTot!P29-ValProdTot!O29)/ValProdTot!O29*100)</f>
        <v>8.1527554842161578</v>
      </c>
      <c r="Q29">
        <f>IF(ValProdTot!P29=0,0,(ValProdTot!Q29-ValProdTot!P29)/ValProdTot!P29*100)</f>
        <v>8.5466782099643392</v>
      </c>
      <c r="R29">
        <f>IF(ValProdTot!Q29=0,0,(ValProdTot!R29-ValProdTot!Q29)/ValProdTot!Q29*100)</f>
        <v>10.819086865080683</v>
      </c>
      <c r="S29">
        <f>IF(ValProdTot!R29=0,0,(ValProdTot!S29-ValProdTot!R29)/ValProdTot!R29*100)</f>
        <v>3.7294474480135031</v>
      </c>
      <c r="T29">
        <f>IF(ValProdTot!S29=0,0,(ValProdTot!T29-ValProdTot!S29)/ValProdTot!S29*100)</f>
        <v>2.3939470907337541</v>
      </c>
      <c r="U29">
        <f>IF(ValProdTot!T29=0,0,(ValProdTot!U29-ValProdTot!T29)/ValProdTot!T29*100)</f>
        <v>-32.970055822658189</v>
      </c>
      <c r="V29">
        <f>IF(ValProdTot!U29=0,0,(ValProdTot!V29-ValProdTot!U29)/ValProdTot!U29*100)</f>
        <v>10.24063398842261</v>
      </c>
      <c r="W29">
        <f>IF(ValProdTot!V29=0,0,(ValProdTot!W29-ValProdTot!V29)/ValProdTot!V29*100)</f>
        <v>-4.732416507236449</v>
      </c>
      <c r="X29">
        <f>IF(ValProdTot!W29=0,0,(ValProdTot!X29-ValProdTot!W29)/ValProdTot!W29*100)</f>
        <v>8.7592997373012214</v>
      </c>
      <c r="Y29">
        <f>IF(ValProdTot!X29=0,0,(ValProdTot!Y29-ValProdTot!X29)/ValProdTot!X29*100)</f>
        <v>4.0645866533208652</v>
      </c>
      <c r="Z29">
        <f>IF(ValProdTot!Y29=0,0,(ValProdTot!Z29-ValProdTot!Y29)/ValProdTot!Y29*100)</f>
        <v>5.9105083578855719</v>
      </c>
      <c r="AA29">
        <f>IF(ValProdTot!Z29=0,0,(ValProdTot!AA29-ValProdTot!Z29)/ValProdTot!Z29*100)</f>
        <v>2.4723547954601401</v>
      </c>
      <c r="AB29">
        <f>IF(ValProdTot!AA29=0,0,(ValProdTot!AB29-ValProdTot!AA29)/ValProdTot!AA29*100)</f>
        <v>-22.138805705596447</v>
      </c>
      <c r="AC29">
        <f>IF(ValProdTot!AB29=0,0,(ValProdTot!AC29-ValProdTot!AB29)/ValProdTot!AB29*100)</f>
        <v>-13.933328740411028</v>
      </c>
      <c r="AD29">
        <f>IF(ValProdTot!AC29=0,0,(ValProdTot!AD29-ValProdTot!AC29)/ValProdTot!AC29*100)</f>
        <v>3.3139480250999718</v>
      </c>
      <c r="AE29">
        <f>IF(ValProdTot!AD29=0,0,(ValProdTot!AE29-ValProdTot!AD29)/ValProdTot!AD29*100)</f>
        <v>7.539085001667492</v>
      </c>
      <c r="AF29">
        <f>IF(ValProdTot!AE29=0,0,(ValProdTot!AF29-ValProdTot!AE29)/ValProdTot!AE29*100)</f>
        <v>4.2999940482343613</v>
      </c>
      <c r="AG29">
        <f>IF(ValProdTot!AF29=0,0,(ValProdTot!AG29-ValProdTot!AF29)/ValProdTot!AF29*100)</f>
        <v>7.6597789524267181</v>
      </c>
      <c r="AH29">
        <f>IF(ValProdTot!AG29=0,0,(ValProdTot!AH29-ValProdTot!AG29)/ValProdTot!AG29*100)</f>
        <v>0.38302312087127299</v>
      </c>
      <c r="AI29">
        <f>IF(ValProdTot!AH29=0,0,(ValProdTot!AI29-ValProdTot!AH29)/ValProdTot!AH29*100)</f>
        <v>7.9166400342377248</v>
      </c>
      <c r="AJ29">
        <f>IF(ValProdTot!AI29=0,0,(ValProdTot!AJ29-ValProdTot!AI29)/ValProdTot!AI29*100)</f>
        <v>-4.7401139254849047</v>
      </c>
      <c r="AK29">
        <f>IF(ValProdTot!AJ29=0,0,(ValProdTot!AK29-ValProdTot!AJ29)/ValProdTot!AJ29*100)</f>
        <v>6.6517624223812373</v>
      </c>
      <c r="AL29">
        <f>IF(ValProdTot!AK29=0,0,(ValProdTot!AL29-ValProdTot!AK29)/ValProdTot!AK29*100)</f>
        <v>-0.63722520613500355</v>
      </c>
      <c r="AM29">
        <f>IF(ValProdTot!AL29=0,0,(ValProdTot!AM29-ValProdTot!AL29)/ValProdTot!AL29*100)</f>
        <v>2.6920300299227824</v>
      </c>
      <c r="AN29">
        <f>IF(ValProdTot!AM29=0,0,(ValProdTot!AN29-ValProdTot!AM29)/ValProdTot!AM29*100)</f>
        <v>6.6044485073106758</v>
      </c>
      <c r="AO29">
        <f>IF(ValProdTot!AN29=0,0,(ValProdTot!AO29-ValProdTot!AN29)/ValProdTot!AN29*100)</f>
        <v>-4.4059289430943567</v>
      </c>
      <c r="AP29">
        <f>IF(ValProdTot!AO29=0,0,(ValProdTot!AP29-ValProdTot!AO29)/ValProdTot!AO29*100)</f>
        <v>8.993006549808527</v>
      </c>
      <c r="AQ29">
        <f>IF(ValProdTot!AP29=0,0,(ValProdTot!AQ29-ValProdTot!AP29)/ValProdTot!AP29*100)</f>
        <v>-35.059736007550306</v>
      </c>
      <c r="AR29">
        <f>IF(ValProdTot!AQ29=0,0,(ValProdTot!AR29-ValProdTot!AQ29)/ValProdTot!AQ29*100)</f>
        <v>37.827599269897028</v>
      </c>
      <c r="AS29">
        <f>IF(ValProdTot!AR29=0,0,(ValProdTot!AS29-ValProdTot!AR29)/ValProdTot!AR29*100)</f>
        <v>-1.0367057294920168</v>
      </c>
      <c r="AT29">
        <f>IF(ValProdTot!AS29=0,0,(ValProdTot!AT29-ValProdTot!AS29)/ValProdTot!AS29*100)</f>
        <v>-2.5119867899136747</v>
      </c>
      <c r="AU29">
        <f>IF(ValProdTot!AT29=0,0,(ValProdTot!AU29-ValProdTot!AT29)/ValProdTot!AT29*100)</f>
        <v>2.1737216144538372</v>
      </c>
      <c r="AV29">
        <f>IF(ValProdTot!AU29=0,0,(ValProdTot!AV29-ValProdTot!AU29)/ValProdTot!AU29*100)</f>
        <v>-1.8757683679547787</v>
      </c>
      <c r="AW29">
        <f>IF(ValProdTot!AV29=0,0,(ValProdTot!AW29-ValProdTot!AV29)/ValProdTot!AV29*100)</f>
        <v>4.5233205461050616</v>
      </c>
      <c r="AX29">
        <f>IF(ValProdTot!AW29=0,0,(ValProdTot!AX29-ValProdTot!AW29)/ValProdTot!AW29*100)</f>
        <v>6.6660899867775543</v>
      </c>
      <c r="AY29">
        <f>IF(ValProdTot!AX29=0,0,(ValProdTot!AY29-ValProdTot!AX29)/ValProdTot!AX29*100)</f>
        <v>9.6210034129850985</v>
      </c>
      <c r="AZ29">
        <f>IF(ValProdTot!AY29=0,0,(ValProdTot!AZ29-ValProdTot!AY29)/ValProdTot!AY29*100)</f>
        <v>-3.0426327915283973</v>
      </c>
      <c r="BA29">
        <f>IF(ValProdTot!AZ29=0,0,(ValProdTot!BA29-ValProdTot!AZ29)/ValProdTot!AZ29*100)</f>
        <v>1.7843323196320156</v>
      </c>
      <c r="BB29">
        <f>IF(ValProdTot!BA29=0,0,(ValProdTot!BB29-ValProdTot!BA29)/ValProdTot!BA29*100)</f>
        <v>-12.366031270079246</v>
      </c>
      <c r="BC29">
        <f>IF(ValProdTot!BB29=0,0,(ValProdTot!BC29-ValProdTot!BB29)/ValProdTot!BB29*100)</f>
        <v>-6.3544357627644737E-2</v>
      </c>
    </row>
    <row r="30" spans="1:55" x14ac:dyDescent="0.2">
      <c r="A30">
        <f>ValProdTot!A30</f>
        <v>1</v>
      </c>
      <c r="B30" t="str">
        <f>ValProdTot!B30</f>
        <v>Niger</v>
      </c>
      <c r="C30">
        <f>ValProdTot!C30</f>
        <v>158</v>
      </c>
      <c r="D30" t="str">
        <f>ValProdTot!D30</f>
        <v>Niger</v>
      </c>
      <c r="F30" s="72" t="s">
        <v>574</v>
      </c>
      <c r="H30">
        <f>IF(ValProdTot!G30=0,0,(ValProdTot!H30-ValProdTot!G30)/ValProdTot!G30*100)</f>
        <v>12.924689355268857</v>
      </c>
      <c r="I30">
        <f>IF(ValProdTot!H30=0,0,(ValProdTot!I30-ValProdTot!H30)/ValProdTot!H30*100)</f>
        <v>5.0321759614429995</v>
      </c>
      <c r="J30">
        <f>IF(ValProdTot!I30=0,0,(ValProdTot!J30-ValProdTot!I30)/ValProdTot!I30*100)</f>
        <v>9.2662212578859551E-2</v>
      </c>
      <c r="K30">
        <f>IF(ValProdTot!J30=0,0,(ValProdTot!K30-ValProdTot!J30)/ValProdTot!J30*100)</f>
        <v>0.63000620991812639</v>
      </c>
      <c r="L30">
        <f>IF(ValProdTot!K30=0,0,(ValProdTot!L30-ValProdTot!K30)/ValProdTot!K30*100)</f>
        <v>6.3439430671776025</v>
      </c>
      <c r="M30">
        <f>IF(ValProdTot!L30=0,0,(ValProdTot!M30-ValProdTot!L30)/ValProdTot!L30*100)</f>
        <v>9.0272643036979492</v>
      </c>
      <c r="N30">
        <f>IF(ValProdTot!M30=0,0,(ValProdTot!N30-ValProdTot!M30)/ValProdTot!M30*100)</f>
        <v>-6.6350181992994983</v>
      </c>
      <c r="O30">
        <f>IF(ValProdTot!N30=0,0,(ValProdTot!O30-ValProdTot!N30)/ValProdTot!N30*100)</f>
        <v>8.6965545051772395</v>
      </c>
      <c r="P30">
        <f>IF(ValProdTot!O30=0,0,(ValProdTot!P30-ValProdTot!O30)/ValProdTot!O30*100)</f>
        <v>-4.1772958027651264</v>
      </c>
      <c r="Q30">
        <f>IF(ValProdTot!P30=0,0,(ValProdTot!Q30-ValProdTot!P30)/ValProdTot!P30*100)</f>
        <v>1.3939035478773647</v>
      </c>
      <c r="R30">
        <f>IF(ValProdTot!Q30=0,0,(ValProdTot!R30-ValProdTot!Q30)/ValProdTot!Q30*100)</f>
        <v>-0.76939724330415449</v>
      </c>
      <c r="S30">
        <f>IF(ValProdTot!R30=0,0,(ValProdTot!S30-ValProdTot!R30)/ValProdTot!R30*100)</f>
        <v>-24.542628663106967</v>
      </c>
      <c r="T30">
        <f>IF(ValProdTot!S30=0,0,(ValProdTot!T30-ValProdTot!S30)/ValProdTot!S30*100)</f>
        <v>16.50958283362181</v>
      </c>
      <c r="U30">
        <f>IF(ValProdTot!T30=0,0,(ValProdTot!U30-ValProdTot!T30)/ValProdTot!T30*100)</f>
        <v>-4.2104122588408393</v>
      </c>
      <c r="V30">
        <f>IF(ValProdTot!U30=0,0,(ValProdTot!V30-ValProdTot!U30)/ValProdTot!U30*100)</f>
        <v>16.420091922270906</v>
      </c>
      <c r="W30">
        <f>IF(ValProdTot!V30=0,0,(ValProdTot!W30-ValProdTot!V30)/ValProdTot!V30*100)</f>
        <v>18.183340705758418</v>
      </c>
      <c r="X30">
        <f>IF(ValProdTot!W30=0,0,(ValProdTot!X30-ValProdTot!W30)/ValProdTot!W30*100)</f>
        <v>3.6050595885217049</v>
      </c>
      <c r="Y30">
        <f>IF(ValProdTot!X30=0,0,(ValProdTot!Y30-ValProdTot!X30)/ValProdTot!X30*100)</f>
        <v>0.77828324540145699</v>
      </c>
      <c r="Z30">
        <f>IF(ValProdTot!Y30=0,0,(ValProdTot!Z30-ValProdTot!Y30)/ValProdTot!Y30*100)</f>
        <v>7.841666468090132</v>
      </c>
      <c r="AA30">
        <f>IF(ValProdTot!Z30=0,0,(ValProdTot!AA30-ValProdTot!Z30)/ValProdTot!Z30*100)</f>
        <v>-1.3931333828421997</v>
      </c>
      <c r="AB30">
        <f>IF(ValProdTot!AA30=0,0,(ValProdTot!AB30-ValProdTot!AA30)/ValProdTot!AA30*100)</f>
        <v>0.1417589805044866</v>
      </c>
      <c r="AC30">
        <f>IF(ValProdTot!AB30=0,0,(ValProdTot!AC30-ValProdTot!AB30)/ValProdTot!AB30*100)</f>
        <v>-0.27397126998720622</v>
      </c>
      <c r="AD30">
        <f>IF(ValProdTot!AC30=0,0,(ValProdTot!AD30-ValProdTot!AC30)/ValProdTot!AC30*100)</f>
        <v>-21.288568420991016</v>
      </c>
      <c r="AE30">
        <f>IF(ValProdTot!AD30=0,0,(ValProdTot!AE30-ValProdTot!AD30)/ValProdTot!AD30*100)</f>
        <v>2.5873341472332565</v>
      </c>
      <c r="AF30">
        <f>IF(ValProdTot!AE30=0,0,(ValProdTot!AF30-ValProdTot!AE30)/ValProdTot!AE30*100)</f>
        <v>10.842585992340128</v>
      </c>
      <c r="AG30">
        <f>IF(ValProdTot!AF30=0,0,(ValProdTot!AG30-ValProdTot!AF30)/ValProdTot!AF30*100)</f>
        <v>-7.2928486330881936</v>
      </c>
      <c r="AH30">
        <f>IF(ValProdTot!AG30=0,0,(ValProdTot!AH30-ValProdTot!AG30)/ValProdTot!AG30*100)</f>
        <v>25.91372868083986</v>
      </c>
      <c r="AI30">
        <f>IF(ValProdTot!AH30=0,0,(ValProdTot!AI30-ValProdTot!AH30)/ValProdTot!AH30*100)</f>
        <v>-4.0019459740094812</v>
      </c>
      <c r="AJ30">
        <f>IF(ValProdTot!AI30=0,0,(ValProdTot!AJ30-ValProdTot!AI30)/ValProdTot!AI30*100)</f>
        <v>5.2129668087126273</v>
      </c>
      <c r="AK30">
        <f>IF(ValProdTot!AJ30=0,0,(ValProdTot!AK30-ValProdTot!AJ30)/ValProdTot!AJ30*100)</f>
        <v>9.9411647239808296</v>
      </c>
      <c r="AL30">
        <f>IF(ValProdTot!AK30=0,0,(ValProdTot!AL30-ValProdTot!AK30)/ValProdTot!AK30*100)</f>
        <v>3.1387645749978557</v>
      </c>
      <c r="AM30">
        <f>IF(ValProdTot!AL30=0,0,(ValProdTot!AM30-ValProdTot!AL30)/ValProdTot!AL30*100)</f>
        <v>-8.4904445096696346</v>
      </c>
      <c r="AN30">
        <f>IF(ValProdTot!AM30=0,0,(ValProdTot!AN30-ValProdTot!AM30)/ValProdTot!AM30*100)</f>
        <v>20.530603189820233</v>
      </c>
      <c r="AO30">
        <f>IF(ValProdTot!AN30=0,0,(ValProdTot!AO30-ValProdTot!AN30)/ValProdTot!AN30*100)</f>
        <v>-10.000628319467184</v>
      </c>
      <c r="AP30">
        <f>IF(ValProdTot!AO30=0,0,(ValProdTot!AP30-ValProdTot!AO30)/ValProdTot!AO30*100)</f>
        <v>21.722592965236853</v>
      </c>
      <c r="AQ30">
        <f>IF(ValProdTot!AP30=0,0,(ValProdTot!AQ30-ValProdTot!AP30)/ValProdTot!AP30*100)</f>
        <v>-10.991610678250989</v>
      </c>
      <c r="AR30">
        <f>IF(ValProdTot!AQ30=0,0,(ValProdTot!AR30-ValProdTot!AQ30)/ValProdTot!AQ30*100)</f>
        <v>38.087964054470184</v>
      </c>
      <c r="AS30">
        <f>IF(ValProdTot!AR30=0,0,(ValProdTot!AS30-ValProdTot!AR30)/ValProdTot!AR30*100)</f>
        <v>-6.5783232538835525</v>
      </c>
      <c r="AT30">
        <f>IF(ValProdTot!AS30=0,0,(ValProdTot!AT30-ValProdTot!AS30)/ValProdTot!AS30*100)</f>
        <v>-1.6553427098281603</v>
      </c>
      <c r="AU30">
        <f>IF(ValProdTot!AT30=0,0,(ValProdTot!AU30-ValProdTot!AT30)/ValProdTot!AT30*100)</f>
        <v>18.501875971373135</v>
      </c>
      <c r="AV30">
        <f>IF(ValProdTot!AU30=0,0,(ValProdTot!AV30-ValProdTot!AU30)/ValProdTot!AU30*100)</f>
        <v>7.3359392648530033</v>
      </c>
      <c r="AW30">
        <f>IF(ValProdTot!AV30=0,0,(ValProdTot!AW30-ValProdTot!AV30)/ValProdTot!AV30*100)</f>
        <v>4.9114650962205184</v>
      </c>
      <c r="AX30">
        <f>IF(ValProdTot!AW30=0,0,(ValProdTot!AX30-ValProdTot!AW30)/ValProdTot!AW30*100)</f>
        <v>-8.5042987641053198</v>
      </c>
      <c r="AY30">
        <f>IF(ValProdTot!AX30=0,0,(ValProdTot!AY30-ValProdTot!AX30)/ValProdTot!AX30*100)</f>
        <v>15.557862301924061</v>
      </c>
      <c r="AZ30">
        <f>IF(ValProdTot!AY30=0,0,(ValProdTot!AZ30-ValProdTot!AY30)/ValProdTot!AY30*100)</f>
        <v>7.2207754366156145</v>
      </c>
      <c r="BA30">
        <f>IF(ValProdTot!AZ30=0,0,(ValProdTot!BA30-ValProdTot!AZ30)/ValProdTot!AZ30*100)</f>
        <v>6.7516751801579042</v>
      </c>
      <c r="BB30">
        <f>IF(ValProdTot!BA30=0,0,(ValProdTot!BB30-ValProdTot!BA30)/ValProdTot!BA30*100)</f>
        <v>18.122673072354821</v>
      </c>
      <c r="BC30">
        <f>IF(ValProdTot!BB30=0,0,(ValProdTot!BC30-ValProdTot!BB30)/ValProdTot!BB30*100)</f>
        <v>-5.517229929635592</v>
      </c>
    </row>
    <row r="31" spans="1:55" x14ac:dyDescent="0.2">
      <c r="A31">
        <f>ValProdTot!A31</f>
        <v>1</v>
      </c>
      <c r="B31" t="str">
        <f>ValProdTot!B31</f>
        <v>Nigeria</v>
      </c>
      <c r="C31">
        <f>ValProdTot!C31</f>
        <v>159</v>
      </c>
      <c r="D31" t="str">
        <f>ValProdTot!D31</f>
        <v>Nigeria</v>
      </c>
      <c r="F31" s="72" t="s">
        <v>574</v>
      </c>
      <c r="H31">
        <f>IF(ValProdTot!G31=0,0,(ValProdTot!H31-ValProdTot!G31)/ValProdTot!G31*100)</f>
        <v>3.9614003602221066</v>
      </c>
      <c r="I31">
        <f>IF(ValProdTot!H31=0,0,(ValProdTot!I31-ValProdTot!H31)/ValProdTot!H31*100)</f>
        <v>5.1652673288562951</v>
      </c>
      <c r="J31">
        <f>IF(ValProdTot!I31=0,0,(ValProdTot!J31-ValProdTot!I31)/ValProdTot!I31*100)</f>
        <v>3.4628002935859845</v>
      </c>
      <c r="K31">
        <f>IF(ValProdTot!J31=0,0,(ValProdTot!K31-ValProdTot!J31)/ValProdTot!J31*100)</f>
        <v>4.6937846419994766</v>
      </c>
      <c r="L31">
        <f>IF(ValProdTot!K31=0,0,(ValProdTot!L31-ValProdTot!K31)/ValProdTot!K31*100)</f>
        <v>-2.4775647889758456</v>
      </c>
      <c r="M31">
        <f>IF(ValProdTot!L31=0,0,(ValProdTot!M31-ValProdTot!L31)/ValProdTot!L31*100)</f>
        <v>4.5030624895912368</v>
      </c>
      <c r="N31">
        <f>IF(ValProdTot!M31=0,0,(ValProdTot!N31-ValProdTot!M31)/ValProdTot!M31*100)</f>
        <v>1.8193092158983792</v>
      </c>
      <c r="O31">
        <f>IF(ValProdTot!N31=0,0,(ValProdTot!O31-ValProdTot!N31)/ValProdTot!N31*100)</f>
        <v>11.545214342144314</v>
      </c>
      <c r="P31">
        <f>IF(ValProdTot!O31=0,0,(ValProdTot!P31-ValProdTot!O31)/ValProdTot!O31*100)</f>
        <v>9.2010961224064083</v>
      </c>
      <c r="Q31">
        <f>IF(ValProdTot!P31=0,0,(ValProdTot!Q31-ValProdTot!P31)/ValProdTot!P31*100)</f>
        <v>-10.011676246647465</v>
      </c>
      <c r="R31">
        <f>IF(ValProdTot!Q31=0,0,(ValProdTot!R31-ValProdTot!Q31)/ValProdTot!Q31*100)</f>
        <v>-12.207726223658993</v>
      </c>
      <c r="S31">
        <f>IF(ValProdTot!R31=0,0,(ValProdTot!S31-ValProdTot!R31)/ValProdTot!R31*100)</f>
        <v>4.4777770253984626</v>
      </c>
      <c r="T31">
        <f>IF(ValProdTot!S31=0,0,(ValProdTot!T31-ValProdTot!S31)/ValProdTot!S31*100)</f>
        <v>9.9010960522197173</v>
      </c>
      <c r="U31">
        <f>IF(ValProdTot!T31=0,0,(ValProdTot!U31-ValProdTot!T31)/ValProdTot!T31*100)</f>
        <v>-2.8699952925872707</v>
      </c>
      <c r="V31">
        <f>IF(ValProdTot!U31=0,0,(ValProdTot!V31-ValProdTot!U31)/ValProdTot!U31*100)</f>
        <v>-5.8787986635939262</v>
      </c>
      <c r="W31">
        <f>IF(ValProdTot!V31=0,0,(ValProdTot!W31-ValProdTot!V31)/ValProdTot!V31*100)</f>
        <v>-1.5648338072551207</v>
      </c>
      <c r="X31">
        <f>IF(ValProdTot!W31=0,0,(ValProdTot!X31-ValProdTot!W31)/ValProdTot!W31*100)</f>
        <v>-2.3266861953190445</v>
      </c>
      <c r="Y31">
        <f>IF(ValProdTot!X31=0,0,(ValProdTot!Y31-ValProdTot!X31)/ValProdTot!X31*100)</f>
        <v>2.2363472854108815</v>
      </c>
      <c r="Z31">
        <f>IF(ValProdTot!Y31=0,0,(ValProdTot!Z31-ValProdTot!Y31)/ValProdTot!Y31*100)</f>
        <v>5.2336502831868863</v>
      </c>
      <c r="AA31">
        <f>IF(ValProdTot!Z31=0,0,(ValProdTot!AA31-ValProdTot!Z31)/ValProdTot!Z31*100)</f>
        <v>-0.21768866810769771</v>
      </c>
      <c r="AB31">
        <f>IF(ValProdTot!AA31=0,0,(ValProdTot!AB31-ValProdTot!AA31)/ValProdTot!AA31*100)</f>
        <v>2.733606205282971</v>
      </c>
      <c r="AC31">
        <f>IF(ValProdTot!AB31=0,0,(ValProdTot!AC31-ValProdTot!AB31)/ValProdTot!AB31*100)</f>
        <v>1.5912415013060166</v>
      </c>
      <c r="AD31">
        <f>IF(ValProdTot!AC31=0,0,(ValProdTot!AD31-ValProdTot!AC31)/ValProdTot!AC31*100)</f>
        <v>4.8855145563021143</v>
      </c>
      <c r="AE31">
        <f>IF(ValProdTot!AD31=0,0,(ValProdTot!AE31-ValProdTot!AD31)/ValProdTot!AD31*100)</f>
        <v>7.2494732138562652</v>
      </c>
      <c r="AF31">
        <f>IF(ValProdTot!AE31=0,0,(ValProdTot!AF31-ValProdTot!AE31)/ValProdTot!AE31*100)</f>
        <v>5.238114067024827</v>
      </c>
      <c r="AG31">
        <f>IF(ValProdTot!AF31=0,0,(ValProdTot!AG31-ValProdTot!AF31)/ValProdTot!AF31*100)</f>
        <v>2.3025042661633774</v>
      </c>
      <c r="AH31">
        <f>IF(ValProdTot!AG31=0,0,(ValProdTot!AH31-ValProdTot!AG31)/ValProdTot!AG31*100)</f>
        <v>15.251249732000128</v>
      </c>
      <c r="AI31">
        <f>IF(ValProdTot!AH31=0,0,(ValProdTot!AI31-ValProdTot!AH31)/ValProdTot!AH31*100)</f>
        <v>9.4219073421982653</v>
      </c>
      <c r="AJ31">
        <f>IF(ValProdTot!AI31=0,0,(ValProdTot!AJ31-ValProdTot!AI31)/ValProdTot!AI31*100)</f>
        <v>6.8510591999402921</v>
      </c>
      <c r="AK31">
        <f>IF(ValProdTot!AJ31=0,0,(ValProdTot!AK31-ValProdTot!AJ31)/ValProdTot!AJ31*100)</f>
        <v>13.504210646913897</v>
      </c>
      <c r="AL31">
        <f>IF(ValProdTot!AK31=0,0,(ValProdTot!AL31-ValProdTot!AK31)/ValProdTot!AK31*100)</f>
        <v>7.7521432695724615</v>
      </c>
      <c r="AM31">
        <f>IF(ValProdTot!AL31=0,0,(ValProdTot!AM31-ValProdTot!AL31)/ValProdTot!AL31*100)</f>
        <v>6.0280644588052406</v>
      </c>
      <c r="AN31">
        <f>IF(ValProdTot!AM31=0,0,(ValProdTot!AN31-ValProdTot!AM31)/ValProdTot!AM31*100)</f>
        <v>3.3206862456165185</v>
      </c>
      <c r="AO31">
        <f>IF(ValProdTot!AN31=0,0,(ValProdTot!AO31-ValProdTot!AN31)/ValProdTot!AN31*100)</f>
        <v>2.9602832704819906</v>
      </c>
      <c r="AP31">
        <f>IF(ValProdTot!AO31=0,0,(ValProdTot!AP31-ValProdTot!AO31)/ValProdTot!AO31*100)</f>
        <v>4.038676075995955</v>
      </c>
      <c r="AQ31">
        <f>IF(ValProdTot!AP31=0,0,(ValProdTot!AQ31-ValProdTot!AP31)/ValProdTot!AP31*100)</f>
        <v>3.9601397584673972</v>
      </c>
      <c r="AR31">
        <f>IF(ValProdTot!AQ31=0,0,(ValProdTot!AR31-ValProdTot!AQ31)/ValProdTot!AQ31*100)</f>
        <v>5.5528971446452582</v>
      </c>
      <c r="AS31">
        <f>IF(ValProdTot!AR31=0,0,(ValProdTot!AS31-ValProdTot!AR31)/ValProdTot!AR31*100)</f>
        <v>4.1008541994675438</v>
      </c>
      <c r="AT31">
        <f>IF(ValProdTot!AS31=0,0,(ValProdTot!AT31-ValProdTot!AS31)/ValProdTot!AS31*100)</f>
        <v>0.46961665928988594</v>
      </c>
      <c r="AU31">
        <f>IF(ValProdTot!AT31=0,0,(ValProdTot!AU31-ValProdTot!AT31)/ValProdTot!AT31*100)</f>
        <v>-0.10201141057905819</v>
      </c>
      <c r="AV31">
        <f>IF(ValProdTot!AU31=0,0,(ValProdTot!AV31-ValProdTot!AU31)/ValProdTot!AU31*100)</f>
        <v>4.7020707499418108</v>
      </c>
      <c r="AW31">
        <f>IF(ValProdTot!AV31=0,0,(ValProdTot!AW31-ValProdTot!AV31)/ValProdTot!AV31*100)</f>
        <v>5.9053764315702448</v>
      </c>
      <c r="AX31">
        <f>IF(ValProdTot!AW31=0,0,(ValProdTot!AX31-ValProdTot!AW31)/ValProdTot!AW31*100)</f>
        <v>6.487200560113922</v>
      </c>
      <c r="AY31">
        <f>IF(ValProdTot!AX31=0,0,(ValProdTot!AY31-ValProdTot!AX31)/ValProdTot!AX31*100)</f>
        <v>4.3266734690872193</v>
      </c>
      <c r="AZ31">
        <f>IF(ValProdTot!AY31=0,0,(ValProdTot!AZ31-ValProdTot!AY31)/ValProdTot!AY31*100)</f>
        <v>5.2614055162970788</v>
      </c>
      <c r="BA31">
        <f>IF(ValProdTot!AZ31=0,0,(ValProdTot!BA31-ValProdTot!AZ31)/ValProdTot!AZ31*100)</f>
        <v>-7.3109013440391957</v>
      </c>
      <c r="BB31">
        <f>IF(ValProdTot!BA31=0,0,(ValProdTot!BB31-ValProdTot!BA31)/ValProdTot!BA31*100)</f>
        <v>7.0662348153693708</v>
      </c>
      <c r="BC31">
        <f>IF(ValProdTot!BB31=0,0,(ValProdTot!BC31-ValProdTot!BB31)/ValProdTot!BB31*100)</f>
        <v>-13.071119089417992</v>
      </c>
    </row>
    <row r="32" spans="1:55" x14ac:dyDescent="0.2">
      <c r="A32">
        <f>ValProdTot!A32</f>
        <v>1</v>
      </c>
      <c r="B32" t="str">
        <f>ValProdTot!B32</f>
        <v>Guinea-Bissau</v>
      </c>
      <c r="C32">
        <f>ValProdTot!C32</f>
        <v>175</v>
      </c>
      <c r="D32" t="str">
        <f>ValProdTot!D32</f>
        <v>Guinea-Bissau</v>
      </c>
      <c r="F32" s="72" t="s">
        <v>574</v>
      </c>
      <c r="H32">
        <f>IF(ValProdTot!G32=0,0,(ValProdTot!H32-ValProdTot!G32)/ValProdTot!G32*100)</f>
        <v>0.44451044451044447</v>
      </c>
      <c r="I32">
        <f>IF(ValProdTot!H32=0,0,(ValProdTot!I32-ValProdTot!H32)/ValProdTot!H32*100)</f>
        <v>-2.470948856188214</v>
      </c>
      <c r="J32">
        <f>IF(ValProdTot!I32=0,0,(ValProdTot!J32-ValProdTot!I32)/ValProdTot!I32*100)</f>
        <v>-2.7235427277872102</v>
      </c>
      <c r="K32">
        <f>IF(ValProdTot!J32=0,0,(ValProdTot!K32-ValProdTot!J32)/ValProdTot!J32*100)</f>
        <v>-7.8373520886792658</v>
      </c>
      <c r="L32">
        <f>IF(ValProdTot!K32=0,0,(ValProdTot!L32-ValProdTot!K32)/ValProdTot!K32*100)</f>
        <v>-4.7028056767328348</v>
      </c>
      <c r="M32">
        <f>IF(ValProdTot!L32=0,0,(ValProdTot!M32-ValProdTot!L32)/ValProdTot!L32*100)</f>
        <v>-1.739984149702511</v>
      </c>
      <c r="N32">
        <f>IF(ValProdTot!M32=0,0,(ValProdTot!N32-ValProdTot!M32)/ValProdTot!M32*100)</f>
        <v>0.52485855302756712</v>
      </c>
      <c r="O32">
        <f>IF(ValProdTot!N32=0,0,(ValProdTot!O32-ValProdTot!N32)/ValProdTot!N32*100)</f>
        <v>-4.1757478504538597</v>
      </c>
      <c r="P32">
        <f>IF(ValProdTot!O32=0,0,(ValProdTot!P32-ValProdTot!O32)/ValProdTot!O32*100)</f>
        <v>1.4883965058298654</v>
      </c>
      <c r="Q32">
        <f>IF(ValProdTot!P32=0,0,(ValProdTot!Q32-ValProdTot!P32)/ValProdTot!P32*100)</f>
        <v>-7.4473586996675296</v>
      </c>
      <c r="R32">
        <f>IF(ValProdTot!Q32=0,0,(ValProdTot!R32-ValProdTot!Q32)/ValProdTot!Q32*100)</f>
        <v>6.9689470743194706</v>
      </c>
      <c r="S32">
        <f>IF(ValProdTot!R32=0,0,(ValProdTot!S32-ValProdTot!R32)/ValProdTot!R32*100)</f>
        <v>-2.2263681592039801</v>
      </c>
      <c r="T32">
        <f>IF(ValProdTot!S32=0,0,(ValProdTot!T32-ValProdTot!S32)/ValProdTot!S32*100)</f>
        <v>4.4434550311665184</v>
      </c>
      <c r="U32">
        <f>IF(ValProdTot!T32=0,0,(ValProdTot!U32-ValProdTot!T32)/ValProdTot!T32*100)</f>
        <v>12.815609661035529</v>
      </c>
      <c r="V32">
        <f>IF(ValProdTot!U32=0,0,(ValProdTot!V32-ValProdTot!U32)/ValProdTot!U32*100)</f>
        <v>10.408636977058029</v>
      </c>
      <c r="W32">
        <f>IF(ValProdTot!V32=0,0,(ValProdTot!W32-ValProdTot!V32)/ValProdTot!V32*100)</f>
        <v>-5.2412336455909099</v>
      </c>
      <c r="X32">
        <f>IF(ValProdTot!W32=0,0,(ValProdTot!X32-ValProdTot!W32)/ValProdTot!W32*100)</f>
        <v>-3.8924318411656658</v>
      </c>
      <c r="Y32">
        <f>IF(ValProdTot!X32=0,0,(ValProdTot!Y32-ValProdTot!X32)/ValProdTot!X32*100)</f>
        <v>3.9888762428329074</v>
      </c>
      <c r="Z32">
        <f>IF(ValProdTot!Y32=0,0,(ValProdTot!Z32-ValProdTot!Y32)/ValProdTot!Y32*100)</f>
        <v>3.4238866689382439</v>
      </c>
      <c r="AA32">
        <f>IF(ValProdTot!Z32=0,0,(ValProdTot!AA32-ValProdTot!Z32)/ValProdTot!Z32*100)</f>
        <v>9.6181300853591569</v>
      </c>
      <c r="AB32">
        <f>IF(ValProdTot!AA32=0,0,(ValProdTot!AB32-ValProdTot!AA32)/ValProdTot!AA32*100)</f>
        <v>10.41448464922267</v>
      </c>
      <c r="AC32">
        <f>IF(ValProdTot!AB32=0,0,(ValProdTot!AC32-ValProdTot!AB32)/ValProdTot!AB32*100)</f>
        <v>-8.2163419502779753</v>
      </c>
      <c r="AD32">
        <f>IF(ValProdTot!AC32=0,0,(ValProdTot!AD32-ValProdTot!AC32)/ValProdTot!AC32*100)</f>
        <v>15.591383354452562</v>
      </c>
      <c r="AE32">
        <f>IF(ValProdTot!AD32=0,0,(ValProdTot!AE32-ValProdTot!AD32)/ValProdTot!AD32*100)</f>
        <v>-0.22702181586353815</v>
      </c>
      <c r="AF32">
        <f>IF(ValProdTot!AE32=0,0,(ValProdTot!AF32-ValProdTot!AE32)/ValProdTot!AE32*100)</f>
        <v>6.7988778929322837</v>
      </c>
      <c r="AG32">
        <f>IF(ValProdTot!AF32=0,0,(ValProdTot!AG32-ValProdTot!AF32)/ValProdTot!AF32*100)</f>
        <v>-0.79603079055853498</v>
      </c>
      <c r="AH32">
        <f>IF(ValProdTot!AG32=0,0,(ValProdTot!AH32-ValProdTot!AG32)/ValProdTot!AG32*100)</f>
        <v>-1.4915712982848401</v>
      </c>
      <c r="AI32">
        <f>IF(ValProdTot!AH32=0,0,(ValProdTot!AI32-ValProdTot!AH32)/ValProdTot!AH32*100)</f>
        <v>9.0752299605781861</v>
      </c>
      <c r="AJ32">
        <f>IF(ValProdTot!AI32=0,0,(ValProdTot!AJ32-ValProdTot!AI32)/ValProdTot!AI32*100)</f>
        <v>4.1549445208808216</v>
      </c>
      <c r="AK32">
        <f>IF(ValProdTot!AJ32=0,0,(ValProdTot!AK32-ValProdTot!AJ32)/ValProdTot!AJ32*100)</f>
        <v>-3.0158844907696452</v>
      </c>
      <c r="AL32">
        <f>IF(ValProdTot!AK32=0,0,(ValProdTot!AL32-ValProdTot!AK32)/ValProdTot!AK32*100)</f>
        <v>5.3113056677418484</v>
      </c>
      <c r="AM32">
        <f>IF(ValProdTot!AL32=0,0,(ValProdTot!AM32-ValProdTot!AL32)/ValProdTot!AL32*100)</f>
        <v>5.2203847886236412</v>
      </c>
      <c r="AN32">
        <f>IF(ValProdTot!AM32=0,0,(ValProdTot!AN32-ValProdTot!AM32)/ValProdTot!AM32*100)</f>
        <v>-2.0150070632265797</v>
      </c>
      <c r="AO32">
        <f>IF(ValProdTot!AN32=0,0,(ValProdTot!AO32-ValProdTot!AN32)/ValProdTot!AN32*100)</f>
        <v>4.4705045310432636</v>
      </c>
      <c r="AP32">
        <f>IF(ValProdTot!AO32=0,0,(ValProdTot!AP32-ValProdTot!AO32)/ValProdTot!AO32*100)</f>
        <v>3.1943174961616814</v>
      </c>
      <c r="AQ32">
        <f>IF(ValProdTot!AP32=0,0,(ValProdTot!AQ32-ValProdTot!AP32)/ValProdTot!AP32*100)</f>
        <v>7.3822783637647769</v>
      </c>
      <c r="AR32">
        <f>IF(ValProdTot!AQ32=0,0,(ValProdTot!AR32-ValProdTot!AQ32)/ValProdTot!AQ32*100)</f>
        <v>3.7193379697018707</v>
      </c>
      <c r="AS32">
        <f>IF(ValProdTot!AR32=0,0,(ValProdTot!AS32-ValProdTot!AR32)/ValProdTot!AR32*100)</f>
        <v>5.6692430440409796</v>
      </c>
      <c r="AT32">
        <f>IF(ValProdTot!AS32=0,0,(ValProdTot!AT32-ValProdTot!AS32)/ValProdTot!AS32*100)</f>
        <v>4.0733708484180706</v>
      </c>
      <c r="AU32">
        <f>IF(ValProdTot!AT32=0,0,(ValProdTot!AU32-ValProdTot!AT32)/ValProdTot!AT32*100)</f>
        <v>3.1033618966144711</v>
      </c>
      <c r="AV32">
        <f>IF(ValProdTot!AU32=0,0,(ValProdTot!AV32-ValProdTot!AU32)/ValProdTot!AU32*100)</f>
        <v>0.70504210540792045</v>
      </c>
      <c r="AW32">
        <f>IF(ValProdTot!AV32=0,0,(ValProdTot!AW32-ValProdTot!AV32)/ValProdTot!AV32*100)</f>
        <v>-0.28222741156495101</v>
      </c>
      <c r="AX32">
        <f>IF(ValProdTot!AW32=0,0,(ValProdTot!AX32-ValProdTot!AW32)/ValProdTot!AW32*100)</f>
        <v>7.7987409899525701</v>
      </c>
      <c r="AY32">
        <f>IF(ValProdTot!AX32=0,0,(ValProdTot!AY32-ValProdTot!AX32)/ValProdTot!AX32*100)</f>
        <v>2.3837049270575283</v>
      </c>
      <c r="AZ32">
        <f>IF(ValProdTot!AY32=0,0,(ValProdTot!AZ32-ValProdTot!AY32)/ValProdTot!AY32*100)</f>
        <v>4.2233656224407916</v>
      </c>
      <c r="BA32">
        <f>IF(ValProdTot!AZ32=0,0,(ValProdTot!BA32-ValProdTot!AZ32)/ValProdTot!AZ32*100)</f>
        <v>1.3492866638887237E-2</v>
      </c>
      <c r="BB32">
        <f>IF(ValProdTot!BA32=0,0,(ValProdTot!BB32-ValProdTot!BA32)/ValProdTot!BA32*100)</f>
        <v>0.17895476134735874</v>
      </c>
      <c r="BC32">
        <f>IF(ValProdTot!BB32=0,0,(ValProdTot!BC32-ValProdTot!BB32)/ValProdTot!BB32*100)</f>
        <v>-5.044559749673228</v>
      </c>
    </row>
    <row r="33" spans="1:55" x14ac:dyDescent="0.2">
      <c r="A33">
        <f>ValProdTot!A33</f>
        <v>2</v>
      </c>
      <c r="B33" t="str">
        <f>ValProdTot!B33</f>
        <v>Eritrea</v>
      </c>
      <c r="C33">
        <f>ValProdTot!C33</f>
        <v>178</v>
      </c>
      <c r="D33" t="str">
        <f>ValProdTot!D33</f>
        <v>Eritrea</v>
      </c>
      <c r="F33" s="72" t="s">
        <v>574</v>
      </c>
      <c r="H33">
        <f>IF(ValProdTot!G33=0,0,(ValProdTot!H33-ValProdTot!G33)/ValProdTot!G33*100)</f>
        <v>0</v>
      </c>
      <c r="I33">
        <f>IF(ValProdTot!H33=0,0,(ValProdTot!I33-ValProdTot!H33)/ValProdTot!H33*100)</f>
        <v>0</v>
      </c>
      <c r="J33">
        <f>IF(ValProdTot!I33=0,0,(ValProdTot!J33-ValProdTot!I33)/ValProdTot!I33*100)</f>
        <v>0</v>
      </c>
      <c r="K33">
        <f>IF(ValProdTot!J33=0,0,(ValProdTot!K33-ValProdTot!J33)/ValProdTot!J33*100)</f>
        <v>0</v>
      </c>
      <c r="L33">
        <f>IF(ValProdTot!K33=0,0,(ValProdTot!L33-ValProdTot!K33)/ValProdTot!K33*100)</f>
        <v>0</v>
      </c>
      <c r="M33">
        <f>IF(ValProdTot!L33=0,0,(ValProdTot!M33-ValProdTot!L33)/ValProdTot!L33*100)</f>
        <v>0</v>
      </c>
      <c r="N33">
        <f>IF(ValProdTot!M33=0,0,(ValProdTot!N33-ValProdTot!M33)/ValProdTot!M33*100)</f>
        <v>0</v>
      </c>
      <c r="O33">
        <f>IF(ValProdTot!N33=0,0,(ValProdTot!O33-ValProdTot!N33)/ValProdTot!N33*100)</f>
        <v>0</v>
      </c>
      <c r="P33">
        <f>IF(ValProdTot!O33=0,0,(ValProdTot!P33-ValProdTot!O33)/ValProdTot!O33*100)</f>
        <v>0</v>
      </c>
      <c r="Q33">
        <f>IF(ValProdTot!P33=0,0,(ValProdTot!Q33-ValProdTot!P33)/ValProdTot!P33*100)</f>
        <v>0</v>
      </c>
      <c r="R33">
        <f>IF(ValProdTot!Q33=0,0,(ValProdTot!R33-ValProdTot!Q33)/ValProdTot!Q33*100)</f>
        <v>0</v>
      </c>
      <c r="S33">
        <f>IF(ValProdTot!R33=0,0,(ValProdTot!S33-ValProdTot!R33)/ValProdTot!R33*100)</f>
        <v>0</v>
      </c>
      <c r="T33">
        <f>IF(ValProdTot!S33=0,0,(ValProdTot!T33-ValProdTot!S33)/ValProdTot!S33*100)</f>
        <v>0</v>
      </c>
      <c r="U33">
        <f>IF(ValProdTot!T33=0,0,(ValProdTot!U33-ValProdTot!T33)/ValProdTot!T33*100)</f>
        <v>0</v>
      </c>
      <c r="V33">
        <f>IF(ValProdTot!U33=0,0,(ValProdTot!V33-ValProdTot!U33)/ValProdTot!U33*100)</f>
        <v>0</v>
      </c>
      <c r="W33">
        <f>IF(ValProdTot!V33=0,0,(ValProdTot!W33-ValProdTot!V33)/ValProdTot!V33*100)</f>
        <v>0</v>
      </c>
      <c r="X33">
        <f>IF(ValProdTot!W33=0,0,(ValProdTot!X33-ValProdTot!W33)/ValProdTot!W33*100)</f>
        <v>0</v>
      </c>
      <c r="Y33">
        <f>IF(ValProdTot!X33=0,0,(ValProdTot!Y33-ValProdTot!X33)/ValProdTot!X33*100)</f>
        <v>0</v>
      </c>
      <c r="Z33">
        <f>IF(ValProdTot!Y33=0,0,(ValProdTot!Z33-ValProdTot!Y33)/ValProdTot!Y33*100)</f>
        <v>0</v>
      </c>
      <c r="AA33">
        <f>IF(ValProdTot!Z33=0,0,(ValProdTot!AA33-ValProdTot!Z33)/ValProdTot!Z33*100)</f>
        <v>0</v>
      </c>
      <c r="AB33">
        <f>IF(ValProdTot!AA33=0,0,(ValProdTot!AB33-ValProdTot!AA33)/ValProdTot!AA33*100)</f>
        <v>0</v>
      </c>
      <c r="AC33">
        <f>IF(ValProdTot!AB33=0,0,(ValProdTot!AC33-ValProdTot!AB33)/ValProdTot!AB33*100)</f>
        <v>0</v>
      </c>
      <c r="AD33">
        <f>IF(ValProdTot!AC33=0,0,(ValProdTot!AD33-ValProdTot!AC33)/ValProdTot!AC33*100)</f>
        <v>0</v>
      </c>
      <c r="AE33">
        <f>IF(ValProdTot!AD33=0,0,(ValProdTot!AE33-ValProdTot!AD33)/ValProdTot!AD33*100)</f>
        <v>0</v>
      </c>
      <c r="AF33">
        <f>IF(ValProdTot!AE33=0,0,(ValProdTot!AF33-ValProdTot!AE33)/ValProdTot!AE33*100)</f>
        <v>0</v>
      </c>
      <c r="AG33">
        <f>IF(ValProdTot!AF33=0,0,(ValProdTot!AG33-ValProdTot!AF33)/ValProdTot!AF33*100)</f>
        <v>0</v>
      </c>
      <c r="AH33">
        <f>IF(ValProdTot!AG33=0,0,(ValProdTot!AH33-ValProdTot!AG33)/ValProdTot!AG33*100)</f>
        <v>0</v>
      </c>
      <c r="AI33">
        <f>IF(ValProdTot!AH33=0,0,(ValProdTot!AI33-ValProdTot!AH33)/ValProdTot!AH33*100)</f>
        <v>0</v>
      </c>
      <c r="AJ33">
        <f>IF(ValProdTot!AI33=0,0,(ValProdTot!AJ33-ValProdTot!AI33)/ValProdTot!AI33*100)</f>
        <v>0</v>
      </c>
      <c r="AK33">
        <f>IF(ValProdTot!AJ33=0,0,(ValProdTot!AK33-ValProdTot!AJ33)/ValProdTot!AJ33*100)</f>
        <v>0</v>
      </c>
      <c r="AL33">
        <f>IF(ValProdTot!AK33=0,0,(ValProdTot!AL33-ValProdTot!AK33)/ValProdTot!AK33*100)</f>
        <v>0</v>
      </c>
      <c r="AM33">
        <f>IF(ValProdTot!AL33=0,0,(ValProdTot!AM33-ValProdTot!AL33)/ValProdTot!AL33*100)</f>
        <v>0</v>
      </c>
      <c r="AN33">
        <f>IF(ValProdTot!AM33=0,0,(ValProdTot!AN33-ValProdTot!AM33)/ValProdTot!AM33*100)</f>
        <v>34.61761361552287</v>
      </c>
      <c r="AO33">
        <f>IF(ValProdTot!AN33=0,0,(ValProdTot!AO33-ValProdTot!AN33)/ValProdTot!AN33*100)</f>
        <v>-7.4973842532042898</v>
      </c>
      <c r="AP33">
        <f>IF(ValProdTot!AO33=0,0,(ValProdTot!AP33-ValProdTot!AO33)/ValProdTot!AO33*100)</f>
        <v>-4.1626901370282656</v>
      </c>
      <c r="AQ33">
        <f>IF(ValProdTot!AP33=0,0,(ValProdTot!AQ33-ValProdTot!AP33)/ValProdTot!AP33*100)</f>
        <v>1.2183427587902631</v>
      </c>
      <c r="AR33">
        <f>IF(ValProdTot!AQ33=0,0,(ValProdTot!AR33-ValProdTot!AQ33)/ValProdTot!AQ33*100)</f>
        <v>44.887709368281691</v>
      </c>
      <c r="AS33">
        <f>IF(ValProdTot!AR33=0,0,(ValProdTot!AS33-ValProdTot!AR33)/ValProdTot!AR33*100)</f>
        <v>-10.625170281882006</v>
      </c>
      <c r="AT33">
        <f>IF(ValProdTot!AS33=0,0,(ValProdTot!AT33-ValProdTot!AS33)/ValProdTot!AS33*100)</f>
        <v>-17.003554913565889</v>
      </c>
      <c r="AU33">
        <f>IF(ValProdTot!AT33=0,0,(ValProdTot!AU33-ValProdTot!AT33)/ValProdTot!AT33*100)</f>
        <v>11.006385263038933</v>
      </c>
      <c r="AV33">
        <f>IF(ValProdTot!AU33=0,0,(ValProdTot!AV33-ValProdTot!AU33)/ValProdTot!AU33*100)</f>
        <v>-18.102500407232448</v>
      </c>
      <c r="AW33">
        <f>IF(ValProdTot!AV33=0,0,(ValProdTot!AW33-ValProdTot!AV33)/ValProdTot!AV33*100)</f>
        <v>15.018708899469187</v>
      </c>
      <c r="AX33">
        <f>IF(ValProdTot!AW33=0,0,(ValProdTot!AX33-ValProdTot!AW33)/ValProdTot!AW33*100)</f>
        <v>2.5350042421196548</v>
      </c>
      <c r="AY33">
        <f>IF(ValProdTot!AX33=0,0,(ValProdTot!AY33-ValProdTot!AX33)/ValProdTot!AX33*100)</f>
        <v>24.290081163697693</v>
      </c>
      <c r="AZ33">
        <f>IF(ValProdTot!AY33=0,0,(ValProdTot!AZ33-ValProdTot!AY33)/ValProdTot!AY33*100)</f>
        <v>-0.10600946452499278</v>
      </c>
      <c r="BA33">
        <f>IF(ValProdTot!AZ33=0,0,(ValProdTot!BA33-ValProdTot!AZ33)/ValProdTot!AZ33*100)</f>
        <v>9.8604283931436711</v>
      </c>
      <c r="BB33">
        <f>IF(ValProdTot!BA33=0,0,(ValProdTot!BB33-ValProdTot!BA33)/ValProdTot!BA33*100)</f>
        <v>-31.881672443171936</v>
      </c>
      <c r="BC33">
        <f>IF(ValProdTot!BB33=0,0,(ValProdTot!BC33-ValProdTot!BB33)/ValProdTot!BB33*100)</f>
        <v>24.265010351966872</v>
      </c>
    </row>
    <row r="34" spans="1:55" x14ac:dyDescent="0.2">
      <c r="A34">
        <f>ValProdTot!A34</f>
        <v>3</v>
      </c>
      <c r="B34" t="str">
        <f>ValProdTot!B34</f>
        <v>Zimbabwe</v>
      </c>
      <c r="C34">
        <f>ValProdTot!C34</f>
        <v>181</v>
      </c>
      <c r="D34" t="str">
        <f>ValProdTot!D34</f>
        <v>Zimbabwe</v>
      </c>
      <c r="F34" s="72" t="s">
        <v>574</v>
      </c>
      <c r="H34">
        <f>IF(ValProdTot!G34=0,0,(ValProdTot!H34-ValProdTot!G34)/ValProdTot!G34*100)</f>
        <v>5.5193391143149091</v>
      </c>
      <c r="I34">
        <f>IF(ValProdTot!H34=0,0,(ValProdTot!I34-ValProdTot!H34)/ValProdTot!H34*100)</f>
        <v>-6.7391531542734526</v>
      </c>
      <c r="J34">
        <f>IF(ValProdTot!I34=0,0,(ValProdTot!J34-ValProdTot!I34)/ValProdTot!I34*100)</f>
        <v>14.980091323164565</v>
      </c>
      <c r="K34">
        <f>IF(ValProdTot!J34=0,0,(ValProdTot!K34-ValProdTot!J34)/ValProdTot!J34*100)</f>
        <v>-4.4896579460974566</v>
      </c>
      <c r="L34">
        <f>IF(ValProdTot!K34=0,0,(ValProdTot!L34-ValProdTot!K34)/ValProdTot!K34*100)</f>
        <v>12.316354552288738</v>
      </c>
      <c r="M34">
        <f>IF(ValProdTot!L34=0,0,(ValProdTot!M34-ValProdTot!L34)/ValProdTot!L34*100)</f>
        <v>3.5174053198671014</v>
      </c>
      <c r="N34">
        <f>IF(ValProdTot!M34=0,0,(ValProdTot!N34-ValProdTot!M34)/ValProdTot!M34*100)</f>
        <v>-14.659966804352317</v>
      </c>
      <c r="O34">
        <f>IF(ValProdTot!N34=0,0,(ValProdTot!O34-ValProdTot!N34)/ValProdTot!N34*100)</f>
        <v>39.599641221046113</v>
      </c>
      <c r="P34">
        <f>IF(ValProdTot!O34=0,0,(ValProdTot!P34-ValProdTot!O34)/ValProdTot!O34*100)</f>
        <v>-14.564274723737586</v>
      </c>
      <c r="Q34">
        <f>IF(ValProdTot!P34=0,0,(ValProdTot!Q34-ValProdTot!P34)/ValProdTot!P34*100)</f>
        <v>26.777672266064158</v>
      </c>
      <c r="R34">
        <f>IF(ValProdTot!Q34=0,0,(ValProdTot!R34-ValProdTot!Q34)/ValProdTot!Q34*100)</f>
        <v>13.726658395745497</v>
      </c>
      <c r="S34">
        <f>IF(ValProdTot!R34=0,0,(ValProdTot!S34-ValProdTot!R34)/ValProdTot!R34*100)</f>
        <v>-15.801016553438703</v>
      </c>
      <c r="T34">
        <f>IF(ValProdTot!S34=0,0,(ValProdTot!T34-ValProdTot!S34)/ValProdTot!S34*100)</f>
        <v>19.102006540114168</v>
      </c>
      <c r="U34">
        <f>IF(ValProdTot!T34=0,0,(ValProdTot!U34-ValProdTot!T34)/ValProdTot!T34*100)</f>
        <v>-4.7223908179256995</v>
      </c>
      <c r="V34">
        <f>IF(ValProdTot!U34=0,0,(ValProdTot!V34-ValProdTot!U34)/ValProdTot!U34*100)</f>
        <v>9.0330335184199182</v>
      </c>
      <c r="W34">
        <f>IF(ValProdTot!V34=0,0,(ValProdTot!W34-ValProdTot!V34)/ValProdTot!V34*100)</f>
        <v>-2.410329339250457</v>
      </c>
      <c r="X34">
        <f>IF(ValProdTot!W34=0,0,(ValProdTot!X34-ValProdTot!W34)/ValProdTot!W34*100)</f>
        <v>-0.50977326035965598</v>
      </c>
      <c r="Y34">
        <f>IF(ValProdTot!X34=0,0,(ValProdTot!Y34-ValProdTot!X34)/ValProdTot!X34*100)</f>
        <v>-7.5174537311466771</v>
      </c>
      <c r="Z34">
        <f>IF(ValProdTot!Y34=0,0,(ValProdTot!Z34-ValProdTot!Y34)/ValProdTot!Y34*100)</f>
        <v>2.300708202802868</v>
      </c>
      <c r="AA34">
        <f>IF(ValProdTot!Z34=0,0,(ValProdTot!AA34-ValProdTot!Z34)/ValProdTot!Z34*100)</f>
        <v>10.102508361733165</v>
      </c>
      <c r="AB34">
        <f>IF(ValProdTot!AA34=0,0,(ValProdTot!AB34-ValProdTot!AA34)/ValProdTot!AA34*100)</f>
        <v>-7.0924854702230284</v>
      </c>
      <c r="AC34">
        <f>IF(ValProdTot!AB34=0,0,(ValProdTot!AC34-ValProdTot!AB34)/ValProdTot!AB34*100)</f>
        <v>-11.704266698837817</v>
      </c>
      <c r="AD34">
        <f>IF(ValProdTot!AC34=0,0,(ValProdTot!AD34-ValProdTot!AC34)/ValProdTot!AC34*100)</f>
        <v>16.365751161825219</v>
      </c>
      <c r="AE34">
        <f>IF(ValProdTot!AD34=0,0,(ValProdTot!AE34-ValProdTot!AD34)/ValProdTot!AD34*100)</f>
        <v>23.230081168635667</v>
      </c>
      <c r="AF34">
        <f>IF(ValProdTot!AE34=0,0,(ValProdTot!AF34-ValProdTot!AE34)/ValProdTot!AE34*100)</f>
        <v>-3.7966681427415292</v>
      </c>
      <c r="AG34">
        <f>IF(ValProdTot!AF34=0,0,(ValProdTot!AG34-ValProdTot!AF34)/ValProdTot!AF34*100)</f>
        <v>-11.99620333129109</v>
      </c>
      <c r="AH34">
        <f>IF(ValProdTot!AG34=0,0,(ValProdTot!AH34-ValProdTot!AG34)/ValProdTot!AG34*100)</f>
        <v>22.834436054099331</v>
      </c>
      <c r="AI34">
        <f>IF(ValProdTot!AH34=0,0,(ValProdTot!AI34-ValProdTot!AH34)/ValProdTot!AH34*100)</f>
        <v>-6.0935764632224636</v>
      </c>
      <c r="AJ34">
        <f>IF(ValProdTot!AI34=0,0,(ValProdTot!AJ34-ValProdTot!AI34)/ValProdTot!AI34*100)</f>
        <v>-1.2307380550611116</v>
      </c>
      <c r="AK34">
        <f>IF(ValProdTot!AJ34=0,0,(ValProdTot!AK34-ValProdTot!AJ34)/ValProdTot!AJ34*100)</f>
        <v>0.26456433637284699</v>
      </c>
      <c r="AL34">
        <f>IF(ValProdTot!AK34=0,0,(ValProdTot!AL34-ValProdTot!AK34)/ValProdTot!AK34*100)</f>
        <v>-27.41152144339507</v>
      </c>
      <c r="AM34">
        <f>IF(ValProdTot!AL34=0,0,(ValProdTot!AM34-ValProdTot!AL34)/ValProdTot!AL34*100)</f>
        <v>33.40444599121242</v>
      </c>
      <c r="AN34">
        <f>IF(ValProdTot!AM34=0,0,(ValProdTot!AN34-ValProdTot!AM34)/ValProdTot!AM34*100)</f>
        <v>6.8241108626973217</v>
      </c>
      <c r="AO34">
        <f>IF(ValProdTot!AN34=0,0,(ValProdTot!AO34-ValProdTot!AN34)/ValProdTot!AN34*100)</f>
        <v>-18.424743134114856</v>
      </c>
      <c r="AP34">
        <f>IF(ValProdTot!AO34=0,0,(ValProdTot!AP34-ValProdTot!AO34)/ValProdTot!AO34*100)</f>
        <v>33.984964094197068</v>
      </c>
      <c r="AQ34">
        <f>IF(ValProdTot!AP34=0,0,(ValProdTot!AQ34-ValProdTot!AP34)/ValProdTot!AP34*100)</f>
        <v>4.3330987252963329</v>
      </c>
      <c r="AR34">
        <f>IF(ValProdTot!AQ34=0,0,(ValProdTot!AR34-ValProdTot!AQ34)/ValProdTot!AQ34*100)</f>
        <v>-1.9653151956963089</v>
      </c>
      <c r="AS34">
        <f>IF(ValProdTot!AR34=0,0,(ValProdTot!AS34-ValProdTot!AR34)/ValProdTot!AR34*100)</f>
        <v>-0.84097725718754579</v>
      </c>
      <c r="AT34">
        <f>IF(ValProdTot!AS34=0,0,(ValProdTot!AT34-ValProdTot!AS34)/ValProdTot!AS34*100)</f>
        <v>14.517275849059722</v>
      </c>
      <c r="AU34">
        <f>IF(ValProdTot!AT34=0,0,(ValProdTot!AU34-ValProdTot!AT34)/ValProdTot!AT34*100)</f>
        <v>-5.389624161906589</v>
      </c>
      <c r="AV34">
        <f>IF(ValProdTot!AU34=0,0,(ValProdTot!AV34-ValProdTot!AU34)/ValProdTot!AU34*100)</f>
        <v>-18.021886856905827</v>
      </c>
      <c r="AW34">
        <f>IF(ValProdTot!AV34=0,0,(ValProdTot!AW34-ValProdTot!AV34)/ValProdTot!AV34*100)</f>
        <v>0.91778902200064483</v>
      </c>
      <c r="AX34">
        <f>IF(ValProdTot!AW34=0,0,(ValProdTot!AX34-ValProdTot!AW34)/ValProdTot!AW34*100)</f>
        <v>5.5811404249880647</v>
      </c>
      <c r="AY34">
        <f>IF(ValProdTot!AX34=0,0,(ValProdTot!AY34-ValProdTot!AX34)/ValProdTot!AX34*100)</f>
        <v>-14.7902623096025</v>
      </c>
      <c r="AZ34">
        <f>IF(ValProdTot!AY34=0,0,(ValProdTot!AZ34-ValProdTot!AY34)/ValProdTot!AY34*100)</f>
        <v>4.7577125606999182</v>
      </c>
      <c r="BA34">
        <f>IF(ValProdTot!AZ34=0,0,(ValProdTot!BA34-ValProdTot!AZ34)/ValProdTot!AZ34*100)</f>
        <v>1.023189647360107</v>
      </c>
      <c r="BB34">
        <f>IF(ValProdTot!BA34=0,0,(ValProdTot!BB34-ValProdTot!BA34)/ValProdTot!BA34*100)</f>
        <v>-1.9618915474096901</v>
      </c>
      <c r="BC34">
        <f>IF(ValProdTot!BB34=0,0,(ValProdTot!BC34-ValProdTot!BB34)/ValProdTot!BB34*100)</f>
        <v>0.35889080885378094</v>
      </c>
    </row>
    <row r="35" spans="1:55" x14ac:dyDescent="0.2">
      <c r="A35">
        <f>ValProdTot!A35</f>
        <v>2</v>
      </c>
      <c r="B35" t="str">
        <f>ValProdTot!B35</f>
        <v>Réunion</v>
      </c>
      <c r="C35">
        <f>ValProdTot!C35</f>
        <v>182</v>
      </c>
      <c r="D35" t="str">
        <f>ValProdTot!D35</f>
        <v>Réunion</v>
      </c>
      <c r="F35" s="72" t="s">
        <v>574</v>
      </c>
      <c r="H35">
        <f>IF(ValProdTot!G35=0,0,(ValProdTot!H35-ValProdTot!G35)/ValProdTot!G35*100)</f>
        <v>-21.921416691502351</v>
      </c>
      <c r="I35">
        <f>IF(ValProdTot!H35=0,0,(ValProdTot!I35-ValProdTot!H35)/ValProdTot!H35*100)</f>
        <v>9.5044018962014398</v>
      </c>
      <c r="J35">
        <f>IF(ValProdTot!I35=0,0,(ValProdTot!J35-ValProdTot!I35)/ValProdTot!I35*100)</f>
        <v>-6.7229630962286642</v>
      </c>
      <c r="K35">
        <f>IF(ValProdTot!J35=0,0,(ValProdTot!K35-ValProdTot!J35)/ValProdTot!J35*100)</f>
        <v>20.113314447592067</v>
      </c>
      <c r="L35">
        <f>IF(ValProdTot!K35=0,0,(ValProdTot!L35-ValProdTot!K35)/ValProdTot!K35*100)</f>
        <v>-8.2918506623845847</v>
      </c>
      <c r="M35">
        <f>IF(ValProdTot!L35=0,0,(ValProdTot!M35-ValProdTot!L35)/ValProdTot!L35*100)</f>
        <v>4.8304843616625446</v>
      </c>
      <c r="N35">
        <f>IF(ValProdTot!M35=0,0,(ValProdTot!N35-ValProdTot!M35)/ValProdTot!M35*100)</f>
        <v>3.2361783865040921</v>
      </c>
      <c r="O35">
        <f>IF(ValProdTot!N35=0,0,(ValProdTot!O35-ValProdTot!N35)/ValProdTot!N35*100)</f>
        <v>7.0420256441370386</v>
      </c>
      <c r="P35">
        <f>IF(ValProdTot!O35=0,0,(ValProdTot!P35-ValProdTot!O35)/ValProdTot!O35*100)</f>
        <v>-15.683570133010882</v>
      </c>
      <c r="Q35">
        <f>IF(ValProdTot!P35=0,0,(ValProdTot!Q35-ValProdTot!P35)/ValProdTot!P35*100)</f>
        <v>-6.8691599256055751</v>
      </c>
      <c r="R35">
        <f>IF(ValProdTot!Q35=0,0,(ValProdTot!R35-ValProdTot!Q35)/ValProdTot!Q35*100)</f>
        <v>18.126150403618734</v>
      </c>
      <c r="S35">
        <f>IF(ValProdTot!R35=0,0,(ValProdTot!S35-ValProdTot!R35)/ValProdTot!R35*100)</f>
        <v>-0.78928607801201744</v>
      </c>
      <c r="T35">
        <f>IF(ValProdTot!S35=0,0,(ValProdTot!T35-ValProdTot!S35)/ValProdTot!S35*100)</f>
        <v>-1.6178206641687625</v>
      </c>
      <c r="U35">
        <f>IF(ValProdTot!T35=0,0,(ValProdTot!U35-ValProdTot!T35)/ValProdTot!T35*100)</f>
        <v>-8.5560158181950979E-2</v>
      </c>
      <c r="V35">
        <f>IF(ValProdTot!U35=0,0,(ValProdTot!V35-ValProdTot!U35)/ValProdTot!U35*100)</f>
        <v>9.2807836502814425</v>
      </c>
      <c r="W35">
        <f>IF(ValProdTot!V35=0,0,(ValProdTot!W35-ValProdTot!V35)/ValProdTot!V35*100)</f>
        <v>5.4135927525706204</v>
      </c>
      <c r="X35">
        <f>IF(ValProdTot!W35=0,0,(ValProdTot!X35-ValProdTot!W35)/ValProdTot!W35*100)</f>
        <v>5.178181290737836</v>
      </c>
      <c r="Y35">
        <f>IF(ValProdTot!X35=0,0,(ValProdTot!Y35-ValProdTot!X35)/ValProdTot!X35*100)</f>
        <v>0.91793726997698688</v>
      </c>
      <c r="Z35">
        <f>IF(ValProdTot!Y35=0,0,(ValProdTot!Z35-ValProdTot!Y35)/ValProdTot!Y35*100)</f>
        <v>-7.0520813760825378</v>
      </c>
      <c r="AA35">
        <f>IF(ValProdTot!Z35=0,0,(ValProdTot!AA35-ValProdTot!Z35)/ValProdTot!Z35*100)</f>
        <v>5.9561330160159516</v>
      </c>
      <c r="AB35">
        <f>IF(ValProdTot!AA35=0,0,(ValProdTot!AB35-ValProdTot!AA35)/ValProdTot!AA35*100)</f>
        <v>4.4852615968988214</v>
      </c>
      <c r="AC35">
        <f>IF(ValProdTot!AB35=0,0,(ValProdTot!AC35-ValProdTot!AB35)/ValProdTot!AB35*100)</f>
        <v>-10.520986363221366</v>
      </c>
      <c r="AD35">
        <f>IF(ValProdTot!AC35=0,0,(ValProdTot!AD35-ValProdTot!AC35)/ValProdTot!AC35*100)</f>
        <v>7.8269500125223779</v>
      </c>
      <c r="AE35">
        <f>IF(ValProdTot!AD35=0,0,(ValProdTot!AE35-ValProdTot!AD35)/ValProdTot!AD35*100)</f>
        <v>-1.409953116263065</v>
      </c>
      <c r="AF35">
        <f>IF(ValProdTot!AE35=0,0,(ValProdTot!AF35-ValProdTot!AE35)/ValProdTot!AE35*100)</f>
        <v>6.5904053888976151</v>
      </c>
      <c r="AG35">
        <f>IF(ValProdTot!AF35=0,0,(ValProdTot!AG35-ValProdTot!AF35)/ValProdTot!AF35*100)</f>
        <v>8.5536063654745043</v>
      </c>
      <c r="AH35">
        <f>IF(ValProdTot!AG35=0,0,(ValProdTot!AH35-ValProdTot!AG35)/ValProdTot!AG35*100)</f>
        <v>7.8999758687258685</v>
      </c>
      <c r="AI35">
        <f>IF(ValProdTot!AH35=0,0,(ValProdTot!AI35-ValProdTot!AH35)/ValProdTot!AH35*100)</f>
        <v>-11.801459282659136</v>
      </c>
      <c r="AJ35">
        <f>IF(ValProdTot!AI35=0,0,(ValProdTot!AJ35-ValProdTot!AI35)/ValProdTot!AI35*100)</f>
        <v>7.59362271985293</v>
      </c>
      <c r="AK35">
        <f>IF(ValProdTot!AJ35=0,0,(ValProdTot!AK35-ValProdTot!AJ35)/ValProdTot!AJ35*100)</f>
        <v>10.236336453553886</v>
      </c>
      <c r="AL35">
        <f>IF(ValProdTot!AK35=0,0,(ValProdTot!AL35-ValProdTot!AK35)/ValProdTot!AK35*100)</f>
        <v>1.9000534473543558</v>
      </c>
      <c r="AM35">
        <f>IF(ValProdTot!AL35=0,0,(ValProdTot!AM35-ValProdTot!AL35)/ValProdTot!AL35*100)</f>
        <v>-7.161495895727886</v>
      </c>
      <c r="AN35">
        <f>IF(ValProdTot!AM35=0,0,(ValProdTot!AN35-ValProdTot!AM35)/ValProdTot!AM35*100)</f>
        <v>2.2365661259454384</v>
      </c>
      <c r="AO35">
        <f>IF(ValProdTot!AN35=0,0,(ValProdTot!AO35-ValProdTot!AN35)/ValProdTot!AN35*100)</f>
        <v>2.3485853227232534</v>
      </c>
      <c r="AP35">
        <f>IF(ValProdTot!AO35=0,0,(ValProdTot!AP35-ValProdTot!AO35)/ValProdTot!AO35*100)</f>
        <v>3.151827655094217</v>
      </c>
      <c r="AQ35">
        <f>IF(ValProdTot!AP35=0,0,(ValProdTot!AQ35-ValProdTot!AP35)/ValProdTot!AP35*100)</f>
        <v>8.7491330690011644</v>
      </c>
      <c r="AR35">
        <f>IF(ValProdTot!AQ35=0,0,(ValProdTot!AR35-ValProdTot!AQ35)/ValProdTot!AQ35*100)</f>
        <v>-5.4046086276397327</v>
      </c>
      <c r="AS35">
        <f>IF(ValProdTot!AR35=0,0,(ValProdTot!AS35-ValProdTot!AR35)/ValProdTot!AR35*100)</f>
        <v>7.9114910288945284</v>
      </c>
      <c r="AT35">
        <f>IF(ValProdTot!AS35=0,0,(ValProdTot!AT35-ValProdTot!AS35)/ValProdTot!AS35*100)</f>
        <v>-2.226727806396096</v>
      </c>
      <c r="AU35">
        <f>IF(ValProdTot!AT35=0,0,(ValProdTot!AU35-ValProdTot!AT35)/ValProdTot!AT35*100)</f>
        <v>-0.30381944444444448</v>
      </c>
      <c r="AV35">
        <f>IF(ValProdTot!AU35=0,0,(ValProdTot!AV35-ValProdTot!AU35)/ValProdTot!AU35*100)</f>
        <v>-4.0705267740531124</v>
      </c>
      <c r="AW35">
        <f>IF(ValProdTot!AV35=0,0,(ValProdTot!AW35-ValProdTot!AV35)/ValProdTot!AV35*100)</f>
        <v>5.7080906638428761</v>
      </c>
      <c r="AX35">
        <f>IF(ValProdTot!AW35=0,0,(ValProdTot!AX35-ValProdTot!AW35)/ValProdTot!AW35*100)</f>
        <v>4.4183938750685714</v>
      </c>
      <c r="AY35">
        <f>IF(ValProdTot!AX35=0,0,(ValProdTot!AY35-ValProdTot!AX35)/ValProdTot!AX35*100)</f>
        <v>-2.2402037483296979</v>
      </c>
      <c r="AZ35">
        <f>IF(ValProdTot!AY35=0,0,(ValProdTot!AZ35-ValProdTot!AY35)/ValProdTot!AY35*100)</f>
        <v>1.7027366453459505</v>
      </c>
      <c r="BA35">
        <f>IF(ValProdTot!AZ35=0,0,(ValProdTot!BA35-ValProdTot!AZ35)/ValProdTot!AZ35*100)</f>
        <v>-6.5177186835908341</v>
      </c>
      <c r="BB35">
        <f>IF(ValProdTot!BA35=0,0,(ValProdTot!BB35-ValProdTot!BA35)/ValProdTot!BA35*100)</f>
        <v>8.4847814600459568</v>
      </c>
      <c r="BC35">
        <f>IF(ValProdTot!BB35=0,0,(ValProdTot!BC35-ValProdTot!BB35)/ValProdTot!BB35*100)</f>
        <v>0.26787939197607774</v>
      </c>
    </row>
    <row r="36" spans="1:55" x14ac:dyDescent="0.2">
      <c r="A36">
        <f>ValProdTot!A36</f>
        <v>2</v>
      </c>
      <c r="B36" t="str">
        <f>ValProdTot!B36</f>
        <v>Rwanda</v>
      </c>
      <c r="C36">
        <f>ValProdTot!C36</f>
        <v>184</v>
      </c>
      <c r="D36" t="str">
        <f>ValProdTot!D36</f>
        <v>Rwanda</v>
      </c>
      <c r="F36" s="72" t="s">
        <v>574</v>
      </c>
      <c r="H36">
        <f>IF(ValProdTot!G36=0,0,(ValProdTot!H36-ValProdTot!G36)/ValProdTot!G36*100)</f>
        <v>32.224861441013459</v>
      </c>
      <c r="I36">
        <f>IF(ValProdTot!H36=0,0,(ValProdTot!I36-ValProdTot!H36)/ValProdTot!H36*100)</f>
        <v>-27.074706009667409</v>
      </c>
      <c r="J36">
        <f>IF(ValProdTot!I36=0,0,(ValProdTot!J36-ValProdTot!I36)/ValProdTot!I36*100)</f>
        <v>0.43355996507777117</v>
      </c>
      <c r="K36">
        <f>IF(ValProdTot!J36=0,0,(ValProdTot!K36-ValProdTot!J36)/ValProdTot!J36*100)</f>
        <v>12.39952718676123</v>
      </c>
      <c r="L36">
        <f>IF(ValProdTot!K36=0,0,(ValProdTot!L36-ValProdTot!K36)/ValProdTot!K36*100)</f>
        <v>9.1702597539173407</v>
      </c>
      <c r="M36">
        <f>IF(ValProdTot!L36=0,0,(ValProdTot!M36-ValProdTot!L36)/ValProdTot!L36*100)</f>
        <v>20.981039077802397</v>
      </c>
      <c r="N36">
        <f>IF(ValProdTot!M36=0,0,(ValProdTot!N36-ValProdTot!M36)/ValProdTot!M36*100)</f>
        <v>-1.8441229260459762</v>
      </c>
      <c r="O36">
        <f>IF(ValProdTot!N36=0,0,(ValProdTot!O36-ValProdTot!N36)/ValProdTot!N36*100)</f>
        <v>7.6043108445422387</v>
      </c>
      <c r="P36">
        <f>IF(ValProdTot!O36=0,0,(ValProdTot!P36-ValProdTot!O36)/ValProdTot!O36*100)</f>
        <v>4.6334847882798051</v>
      </c>
      <c r="Q36">
        <f>IF(ValProdTot!P36=0,0,(ValProdTot!Q36-ValProdTot!P36)/ValProdTot!P36*100)</f>
        <v>2.3247750350862706</v>
      </c>
      <c r="R36">
        <f>IF(ValProdTot!Q36=0,0,(ValProdTot!R36-ValProdTot!Q36)/ValProdTot!Q36*100)</f>
        <v>-2.0969542454705348</v>
      </c>
      <c r="S36">
        <f>IF(ValProdTot!R36=0,0,(ValProdTot!S36-ValProdTot!R36)/ValProdTot!R36*100)</f>
        <v>4.8929590295591305</v>
      </c>
      <c r="T36">
        <f>IF(ValProdTot!S36=0,0,(ValProdTot!T36-ValProdTot!S36)/ValProdTot!S36*100)</f>
        <v>-4.018204049915437</v>
      </c>
      <c r="U36">
        <f>IF(ValProdTot!T36=0,0,(ValProdTot!U36-ValProdTot!T36)/ValProdTot!T36*100)</f>
        <v>12.656302553524601</v>
      </c>
      <c r="V36">
        <f>IF(ValProdTot!U36=0,0,(ValProdTot!V36-ValProdTot!U36)/ValProdTot!U36*100)</f>
        <v>6.0749614254613098</v>
      </c>
      <c r="W36">
        <f>IF(ValProdTot!V36=0,0,(ValProdTot!W36-ValProdTot!V36)/ValProdTot!V36*100)</f>
        <v>4.2689442339737118</v>
      </c>
      <c r="X36">
        <f>IF(ValProdTot!W36=0,0,(ValProdTot!X36-ValProdTot!W36)/ValProdTot!W36*100)</f>
        <v>1.5013616167407196</v>
      </c>
      <c r="Y36">
        <f>IF(ValProdTot!X36=0,0,(ValProdTot!Y36-ValProdTot!X36)/ValProdTot!X36*100)</f>
        <v>7.6651251456207854</v>
      </c>
      <c r="Z36">
        <f>IF(ValProdTot!Y36=0,0,(ValProdTot!Z36-ValProdTot!Y36)/ValProdTot!Y36*100)</f>
        <v>0.76069813727322511</v>
      </c>
      <c r="AA36">
        <f>IF(ValProdTot!Z36=0,0,(ValProdTot!AA36-ValProdTot!Z36)/ValProdTot!Z36*100)</f>
        <v>9.6264381842459503</v>
      </c>
      <c r="AB36">
        <f>IF(ValProdTot!AA36=0,0,(ValProdTot!AB36-ValProdTot!AA36)/ValProdTot!AA36*100)</f>
        <v>4.5681220909983224</v>
      </c>
      <c r="AC36">
        <f>IF(ValProdTot!AB36=0,0,(ValProdTot!AC36-ValProdTot!AB36)/ValProdTot!AB36*100)</f>
        <v>0.21962029628396024</v>
      </c>
      <c r="AD36">
        <f>IF(ValProdTot!AC36=0,0,(ValProdTot!AD36-ValProdTot!AC36)/ValProdTot!AC36*100)</f>
        <v>-8.1267437414140655</v>
      </c>
      <c r="AE36">
        <f>IF(ValProdTot!AD36=0,0,(ValProdTot!AE36-ValProdTot!AD36)/ValProdTot!AD36*100)</f>
        <v>19.272488852303685</v>
      </c>
      <c r="AF36">
        <f>IF(ValProdTot!AE36=0,0,(ValProdTot!AF36-ValProdTot!AE36)/ValProdTot!AE36*100)</f>
        <v>-8.0704390637304986</v>
      </c>
      <c r="AG36">
        <f>IF(ValProdTot!AF36=0,0,(ValProdTot!AG36-ValProdTot!AF36)/ValProdTot!AF36*100)</f>
        <v>-0.14883686055448292</v>
      </c>
      <c r="AH36">
        <f>IF(ValProdTot!AG36=0,0,(ValProdTot!AH36-ValProdTot!AG36)/ValProdTot!AG36*100)</f>
        <v>-3.0264175596422591</v>
      </c>
      <c r="AI36">
        <f>IF(ValProdTot!AH36=0,0,(ValProdTot!AI36-ValProdTot!AH36)/ValProdTot!AH36*100)</f>
        <v>11.380201527426896</v>
      </c>
      <c r="AJ36">
        <f>IF(ValProdTot!AI36=0,0,(ValProdTot!AJ36-ValProdTot!AI36)/ValProdTot!AI36*100)</f>
        <v>-3.7272743073660788</v>
      </c>
      <c r="AK36">
        <f>IF(ValProdTot!AJ36=0,0,(ValProdTot!AK36-ValProdTot!AJ36)/ValProdTot!AJ36*100)</f>
        <v>12.736698528874129</v>
      </c>
      <c r="AL36">
        <f>IF(ValProdTot!AK36=0,0,(ValProdTot!AL36-ValProdTot!AK36)/ValProdTot!AK36*100)</f>
        <v>4.3717325906987581</v>
      </c>
      <c r="AM36">
        <f>IF(ValProdTot!AL36=0,0,(ValProdTot!AM36-ValProdTot!AL36)/ValProdTot!AL36*100)</f>
        <v>-27.630390836871925</v>
      </c>
      <c r="AN36">
        <f>IF(ValProdTot!AM36=0,0,(ValProdTot!AN36-ValProdTot!AM36)/ValProdTot!AM36*100)</f>
        <v>-31.473921556363806</v>
      </c>
      <c r="AO36">
        <f>IF(ValProdTot!AN36=0,0,(ValProdTot!AO36-ValProdTot!AN36)/ValProdTot!AN36*100)</f>
        <v>23.858452256642302</v>
      </c>
      <c r="AP36">
        <f>IF(ValProdTot!AO36=0,0,(ValProdTot!AP36-ValProdTot!AO36)/ValProdTot!AO36*100)</f>
        <v>10.910482956390542</v>
      </c>
      <c r="AQ36">
        <f>IF(ValProdTot!AP36=0,0,(ValProdTot!AQ36-ValProdTot!AP36)/ValProdTot!AP36*100)</f>
        <v>2.1033617978236658</v>
      </c>
      <c r="AR36">
        <f>IF(ValProdTot!AQ36=0,0,(ValProdTot!AR36-ValProdTot!AQ36)/ValProdTot!AQ36*100)</f>
        <v>12.215819165421287</v>
      </c>
      <c r="AS36">
        <f>IF(ValProdTot!AR36=0,0,(ValProdTot!AS36-ValProdTot!AR36)/ValProdTot!AR36*100)</f>
        <v>8.5817008110520092</v>
      </c>
      <c r="AT36">
        <f>IF(ValProdTot!AS36=0,0,(ValProdTot!AT36-ValProdTot!AS36)/ValProdTot!AS36*100)</f>
        <v>12.218331978587166</v>
      </c>
      <c r="AU36">
        <f>IF(ValProdTot!AT36=0,0,(ValProdTot!AU36-ValProdTot!AT36)/ValProdTot!AT36*100)</f>
        <v>-1.5725865321869648</v>
      </c>
      <c r="AV36">
        <f>IF(ValProdTot!AU36=0,0,(ValProdTot!AV36-ValProdTot!AU36)/ValProdTot!AU36*100)</f>
        <v>21.798491286585893</v>
      </c>
      <c r="AW36">
        <f>IF(ValProdTot!AV36=0,0,(ValProdTot!AW36-ValProdTot!AV36)/ValProdTot!AV36*100)</f>
        <v>-5.3615835934976852</v>
      </c>
      <c r="AX36">
        <f>IF(ValProdTot!AW36=0,0,(ValProdTot!AX36-ValProdTot!AW36)/ValProdTot!AW36*100)</f>
        <v>4.8060721451149403E-2</v>
      </c>
      <c r="AY36">
        <f>IF(ValProdTot!AX36=0,0,(ValProdTot!AY36-ValProdTot!AX36)/ValProdTot!AX36*100)</f>
        <v>7.3850756450615744</v>
      </c>
      <c r="AZ36">
        <f>IF(ValProdTot!AY36=0,0,(ValProdTot!AZ36-ValProdTot!AY36)/ValProdTot!AY36*100)</f>
        <v>5.4860024286059339</v>
      </c>
      <c r="BA36">
        <f>IF(ValProdTot!AZ36=0,0,(ValProdTot!BA36-ValProdTot!AZ36)/ValProdTot!AZ36*100)</f>
        <v>0.53266602135306329</v>
      </c>
      <c r="BB36">
        <f>IF(ValProdTot!BA36=0,0,(ValProdTot!BB36-ValProdTot!BA36)/ValProdTot!BA36*100)</f>
        <v>3.4621115872972292</v>
      </c>
      <c r="BC36">
        <f>IF(ValProdTot!BB36=0,0,(ValProdTot!BC36-ValProdTot!BB36)/ValProdTot!BB36*100)</f>
        <v>10.685150449629981</v>
      </c>
    </row>
    <row r="37" spans="1:55" x14ac:dyDescent="0.2">
      <c r="A37">
        <f>ValProdTot!A37</f>
        <v>1</v>
      </c>
      <c r="B37" t="str">
        <f>ValProdTot!B37</f>
        <v>Sao Tome and Principe</v>
      </c>
      <c r="C37">
        <f>ValProdTot!C37</f>
        <v>193</v>
      </c>
      <c r="D37" t="str">
        <f>ValProdTot!D37</f>
        <v>Sao Tome and Principe</v>
      </c>
      <c r="F37" s="72" t="s">
        <v>574</v>
      </c>
      <c r="H37">
        <f>IF(ValProdTot!G37=0,0,(ValProdTot!H37-ValProdTot!G37)/ValProdTot!G37*100)</f>
        <v>4.9902689754977798</v>
      </c>
      <c r="I37">
        <f>IF(ValProdTot!H37=0,0,(ValProdTot!I37-ValProdTot!H37)/ValProdTot!H37*100)</f>
        <v>-14.520652122249157</v>
      </c>
      <c r="J37">
        <f>IF(ValProdTot!I37=0,0,(ValProdTot!J37-ValProdTot!I37)/ValProdTot!I37*100)</f>
        <v>20.423709964412812</v>
      </c>
      <c r="K37">
        <f>IF(ValProdTot!J37=0,0,(ValProdTot!K37-ValProdTot!J37)/ValProdTot!J37*100)</f>
        <v>-7.2124486309276454</v>
      </c>
      <c r="L37">
        <f>IF(ValProdTot!K37=0,0,(ValProdTot!L37-ValProdTot!K37)/ValProdTot!K37*100)</f>
        <v>3.722318984822095</v>
      </c>
      <c r="M37">
        <f>IF(ValProdTot!L37=0,0,(ValProdTot!M37-ValProdTot!L37)/ValProdTot!L37*100)</f>
        <v>0.53735066928944974</v>
      </c>
      <c r="N37">
        <f>IF(ValProdTot!M37=0,0,(ValProdTot!N37-ValProdTot!M37)/ValProdTot!M37*100)</f>
        <v>-3.6602242901455502</v>
      </c>
      <c r="O37">
        <f>IF(ValProdTot!N37=0,0,(ValProdTot!O37-ValProdTot!N37)/ValProdTot!N37*100)</f>
        <v>-7.1379037051713894</v>
      </c>
      <c r="P37">
        <f>IF(ValProdTot!O37=0,0,(ValProdTot!P37-ValProdTot!O37)/ValProdTot!O37*100)</f>
        <v>2.6670934016109246E-2</v>
      </c>
      <c r="Q37">
        <f>IF(ValProdTot!P37=0,0,(ValProdTot!Q37-ValProdTot!P37)/ValProdTot!P37*100)</f>
        <v>7.7751706484641634</v>
      </c>
      <c r="R37">
        <f>IF(ValProdTot!Q37=0,0,(ValProdTot!R37-ValProdTot!Q37)/ValProdTot!Q37*100)</f>
        <v>-2.8797624938149431</v>
      </c>
      <c r="S37">
        <f>IF(ValProdTot!R37=0,0,(ValProdTot!S37-ValProdTot!R37)/ValProdTot!R37*100)</f>
        <v>4.0758100672508659</v>
      </c>
      <c r="T37">
        <f>IF(ValProdTot!S37=0,0,(ValProdTot!T37-ValProdTot!S37)/ValProdTot!S37*100)</f>
        <v>-5.1253181907186214</v>
      </c>
      <c r="U37">
        <f>IF(ValProdTot!T37=0,0,(ValProdTot!U37-ValProdTot!T37)/ValProdTot!T37*100)</f>
        <v>-16.407822093803208</v>
      </c>
      <c r="V37">
        <f>IF(ValProdTot!U37=0,0,(ValProdTot!V37-ValProdTot!U37)/ValProdTot!U37*100)</f>
        <v>-4.2713412752299247</v>
      </c>
      <c r="W37">
        <f>IF(ValProdTot!V37=0,0,(ValProdTot!W37-ValProdTot!V37)/ValProdTot!V37*100)</f>
        <v>-1.7925075762460507</v>
      </c>
      <c r="X37">
        <f>IF(ValProdTot!W37=0,0,(ValProdTot!X37-ValProdTot!W37)/ValProdTot!W37*100)</f>
        <v>4.1231698509618537</v>
      </c>
      <c r="Y37">
        <f>IF(ValProdTot!X37=0,0,(ValProdTot!Y37-ValProdTot!X37)/ValProdTot!X37*100)</f>
        <v>9.2881013935304875</v>
      </c>
      <c r="Z37">
        <f>IF(ValProdTot!Y37=0,0,(ValProdTot!Z37-ValProdTot!Y37)/ValProdTot!Y37*100)</f>
        <v>-17.914839603046389</v>
      </c>
      <c r="AA37">
        <f>IF(ValProdTot!Z37=0,0,(ValProdTot!AA37-ValProdTot!Z37)/ValProdTot!Z37*100)</f>
        <v>6.2697687495606944</v>
      </c>
      <c r="AB37">
        <f>IF(ValProdTot!AA37=0,0,(ValProdTot!AB37-ValProdTot!AA37)/ValProdTot!AA37*100)</f>
        <v>-3.8560751372445266</v>
      </c>
      <c r="AC37">
        <f>IF(ValProdTot!AB37=0,0,(ValProdTot!AC37-ValProdTot!AB37)/ValProdTot!AB37*100)</f>
        <v>6.1915244909190967E-2</v>
      </c>
      <c r="AD37">
        <f>IF(ValProdTot!AC37=0,0,(ValProdTot!AD37-ValProdTot!AC37)/ValProdTot!AC37*100)</f>
        <v>-11.316603643863871</v>
      </c>
      <c r="AE37">
        <f>IF(ValProdTot!AD37=0,0,(ValProdTot!AE37-ValProdTot!AD37)/ValProdTot!AD37*100)</f>
        <v>4.5662454453833625</v>
      </c>
      <c r="AF37">
        <f>IF(ValProdTot!AE37=0,0,(ValProdTot!AF37-ValProdTot!AE37)/ValProdTot!AE37*100)</f>
        <v>5.108244365361803</v>
      </c>
      <c r="AG37">
        <f>IF(ValProdTot!AF37=0,0,(ValProdTot!AG37-ValProdTot!AF37)/ValProdTot!AF37*100)</f>
        <v>-1.5235945545602032</v>
      </c>
      <c r="AH37">
        <f>IF(ValProdTot!AG37=0,0,(ValProdTot!AH37-ValProdTot!AG37)/ValProdTot!AG37*100)</f>
        <v>3.0155432991906026</v>
      </c>
      <c r="AI37">
        <f>IF(ValProdTot!AH37=0,0,(ValProdTot!AI37-ValProdTot!AH37)/ValProdTot!AH37*100)</f>
        <v>-8.6079821999721879</v>
      </c>
      <c r="AJ37">
        <f>IF(ValProdTot!AI37=0,0,(ValProdTot!AJ37-ValProdTot!AI37)/ValProdTot!AI37*100)</f>
        <v>-6.4972611077297628</v>
      </c>
      <c r="AK37">
        <f>IF(ValProdTot!AJ37=0,0,(ValProdTot!AK37-ValProdTot!AJ37)/ValProdTot!AJ37*100)</f>
        <v>5.6631407648494712</v>
      </c>
      <c r="AL37">
        <f>IF(ValProdTot!AK37=0,0,(ValProdTot!AL37-ValProdTot!AK37)/ValProdTot!AK37*100)</f>
        <v>26.898198059448635</v>
      </c>
      <c r="AM37">
        <f>IF(ValProdTot!AL37=0,0,(ValProdTot!AM37-ValProdTot!AL37)/ValProdTot!AL37*100)</f>
        <v>3.659202621518296</v>
      </c>
      <c r="AN37">
        <f>IF(ValProdTot!AM37=0,0,(ValProdTot!AN37-ValProdTot!AM37)/ValProdTot!AM37*100)</f>
        <v>6.3868399484837841</v>
      </c>
      <c r="AO37">
        <f>IF(ValProdTot!AN37=0,0,(ValProdTot!AO37-ValProdTot!AN37)/ValProdTot!AN37*100)</f>
        <v>-6.5701865404721298</v>
      </c>
      <c r="AP37">
        <f>IF(ValProdTot!AO37=0,0,(ValProdTot!AP37-ValProdTot!AO37)/ValProdTot!AO37*100)</f>
        <v>13.858295541551326</v>
      </c>
      <c r="AQ37">
        <f>IF(ValProdTot!AP37=0,0,(ValProdTot!AQ37-ValProdTot!AP37)/ValProdTot!AP37*100)</f>
        <v>17.706393544382372</v>
      </c>
      <c r="AR37">
        <f>IF(ValProdTot!AQ37=0,0,(ValProdTot!AR37-ValProdTot!AQ37)/ValProdTot!AQ37*100)</f>
        <v>3.9156229400131837</v>
      </c>
      <c r="AS37">
        <f>IF(ValProdTot!AR37=0,0,(ValProdTot!AS37-ValProdTot!AR37)/ValProdTot!AR37*100)</f>
        <v>1.4082720121796499</v>
      </c>
      <c r="AT37">
        <f>IF(ValProdTot!AS37=0,0,(ValProdTot!AT37-ValProdTot!AS37)/ValProdTot!AS37*100)</f>
        <v>5.2462571416656241</v>
      </c>
      <c r="AU37">
        <f>IF(ValProdTot!AT37=0,0,(ValProdTot!AU37-ValProdTot!AT37)/ValProdTot!AT37*100)</f>
        <v>4.5845385743154896</v>
      </c>
      <c r="AV37">
        <f>IF(ValProdTot!AU37=0,0,(ValProdTot!AV37-ValProdTot!AU37)/ValProdTot!AU37*100)</f>
        <v>2.7847238008638326</v>
      </c>
      <c r="AW37">
        <f>IF(ValProdTot!AV37=0,0,(ValProdTot!AW37-ValProdTot!AV37)/ValProdTot!AV37*100)</f>
        <v>3.5902539717645321</v>
      </c>
      <c r="AX37">
        <f>IF(ValProdTot!AW37=0,0,(ValProdTot!AX37-ValProdTot!AW37)/ValProdTot!AW37*100)</f>
        <v>-11.760310287157955</v>
      </c>
      <c r="AY37">
        <f>IF(ValProdTot!AX37=0,0,(ValProdTot!AY37-ValProdTot!AX37)/ValProdTot!AX37*100)</f>
        <v>3.5889991128316798</v>
      </c>
      <c r="AZ37">
        <f>IF(ValProdTot!AY37=0,0,(ValProdTot!AZ37-ValProdTot!AY37)/ValProdTot!AY37*100)</f>
        <v>8.3774525070071633</v>
      </c>
      <c r="BA37">
        <f>IF(ValProdTot!AZ37=0,0,(ValProdTot!BA37-ValProdTot!AZ37)/ValProdTot!AZ37*100)</f>
        <v>3.9727011494252875</v>
      </c>
      <c r="BB37">
        <f>IF(ValProdTot!BA37=0,0,(ValProdTot!BB37-ValProdTot!BA37)/ValProdTot!BA37*100)</f>
        <v>0.18309956470669522</v>
      </c>
      <c r="BC37">
        <f>IF(ValProdTot!BB37=0,0,(ValProdTot!BC37-ValProdTot!BB37)/ValProdTot!BB37*100)</f>
        <v>4.7967171281768337</v>
      </c>
    </row>
    <row r="38" spans="1:55" x14ac:dyDescent="0.2">
      <c r="A38">
        <f>ValProdTot!A38</f>
        <v>1</v>
      </c>
      <c r="B38" t="str">
        <f>ValProdTot!B38</f>
        <v>Senegal</v>
      </c>
      <c r="C38">
        <f>ValProdTot!C38</f>
        <v>195</v>
      </c>
      <c r="D38" t="str">
        <f>ValProdTot!D38</f>
        <v>Senegal</v>
      </c>
      <c r="F38" s="72" t="s">
        <v>574</v>
      </c>
      <c r="H38">
        <f>IF(ValProdTot!G38=0,0,(ValProdTot!H38-ValProdTot!G38)/ValProdTot!G38*100)</f>
        <v>1.5582969389443804</v>
      </c>
      <c r="I38">
        <f>IF(ValProdTot!H38=0,0,(ValProdTot!I38-ValProdTot!H38)/ValProdTot!H38*100)</f>
        <v>8.0648168223240759</v>
      </c>
      <c r="J38">
        <f>IF(ValProdTot!I38=0,0,(ValProdTot!J38-ValProdTot!I38)/ValProdTot!I38*100)</f>
        <v>-1.5001284290886134</v>
      </c>
      <c r="K38">
        <f>IF(ValProdTot!J38=0,0,(ValProdTot!K38-ValProdTot!J38)/ValProdTot!J38*100)</f>
        <v>7.5125130709372421</v>
      </c>
      <c r="L38">
        <f>IF(ValProdTot!K38=0,0,(ValProdTot!L38-ValProdTot!K38)/ValProdTot!K38*100)</f>
        <v>-6.7246289368891032</v>
      </c>
      <c r="M38">
        <f>IF(ValProdTot!L38=0,0,(ValProdTot!M38-ValProdTot!L38)/ValProdTot!L38*100)</f>
        <v>9.6677374242049847</v>
      </c>
      <c r="N38">
        <f>IF(ValProdTot!M38=0,0,(ValProdTot!N38-ValProdTot!M38)/ValProdTot!M38*100)</f>
        <v>-16.704691035293063</v>
      </c>
      <c r="O38">
        <f>IF(ValProdTot!N38=0,0,(ValProdTot!O38-ValProdTot!N38)/ValProdTot!N38*100)</f>
        <v>7.5723414379914349</v>
      </c>
      <c r="P38">
        <f>IF(ValProdTot!O38=0,0,(ValProdTot!P38-ValProdTot!O38)/ValProdTot!O38*100)</f>
        <v>-20.522957907431106</v>
      </c>
      <c r="Q38">
        <f>IF(ValProdTot!P38=0,0,(ValProdTot!Q38-ValProdTot!P38)/ValProdTot!P38*100)</f>
        <v>39.42707962344226</v>
      </c>
      <c r="R38">
        <f>IF(ValProdTot!Q38=0,0,(ValProdTot!R38-ValProdTot!Q38)/ValProdTot!Q38*100)</f>
        <v>-30.526843548471412</v>
      </c>
      <c r="S38">
        <f>IF(ValProdTot!R38=0,0,(ValProdTot!S38-ValProdTot!R38)/ValProdTot!R38*100)</f>
        <v>16.041385207353571</v>
      </c>
      <c r="T38">
        <f>IF(ValProdTot!S38=0,0,(ValProdTot!T38-ValProdTot!S38)/ValProdTot!S38*100)</f>
        <v>27.564873436376285</v>
      </c>
      <c r="U38">
        <f>IF(ValProdTot!T38=0,0,(ValProdTot!U38-ValProdTot!T38)/ValProdTot!T38*100)</f>
        <v>22.2079866542513</v>
      </c>
      <c r="V38">
        <f>IF(ValProdTot!U38=0,0,(ValProdTot!V38-ValProdTot!U38)/ValProdTot!U38*100)</f>
        <v>-9.0318341880745869</v>
      </c>
      <c r="W38">
        <f>IF(ValProdTot!V38=0,0,(ValProdTot!W38-ValProdTot!V38)/ValProdTot!V38*100)</f>
        <v>-36.934626368099231</v>
      </c>
      <c r="X38">
        <f>IF(ValProdTot!W38=0,0,(ValProdTot!X38-ValProdTot!W38)/ValProdTot!W38*100)</f>
        <v>56.799666484309611</v>
      </c>
      <c r="Y38">
        <f>IF(ValProdTot!X38=0,0,(ValProdTot!Y38-ValProdTot!X38)/ValProdTot!X38*100)</f>
        <v>-25.743221444207293</v>
      </c>
      <c r="Z38">
        <f>IF(ValProdTot!Y38=0,0,(ValProdTot!Z38-ValProdTot!Y38)/ValProdTot!Y38*100)</f>
        <v>-10.618409488779413</v>
      </c>
      <c r="AA38">
        <f>IF(ValProdTot!Z38=0,0,(ValProdTot!AA38-ValProdTot!Z38)/ValProdTot!Z38*100)</f>
        <v>46.55550506433935</v>
      </c>
      <c r="AB38">
        <f>IF(ValProdTot!AA38=0,0,(ValProdTot!AB38-ValProdTot!AA38)/ValProdTot!AA38*100)</f>
        <v>-0.61916260175776927</v>
      </c>
      <c r="AC38">
        <f>IF(ValProdTot!AB38=0,0,(ValProdTot!AC38-ValProdTot!AB38)/ValProdTot!AB38*100)</f>
        <v>-28.984947938522016</v>
      </c>
      <c r="AD38">
        <f>IF(ValProdTot!AC38=0,0,(ValProdTot!AD38-ValProdTot!AC38)/ValProdTot!AC38*100)</f>
        <v>4.254885962320647</v>
      </c>
      <c r="AE38">
        <f>IF(ValProdTot!AD38=0,0,(ValProdTot!AE38-ValProdTot!AD38)/ValProdTot!AD38*100)</f>
        <v>22.66887308309008</v>
      </c>
      <c r="AF38">
        <f>IF(ValProdTot!AE38=0,0,(ValProdTot!AF38-ValProdTot!AE38)/ValProdTot!AE38*100)</f>
        <v>9.3523207836931697</v>
      </c>
      <c r="AG38">
        <f>IF(ValProdTot!AF38=0,0,(ValProdTot!AG38-ValProdTot!AF38)/ValProdTot!AF38*100)</f>
        <v>10.366685968424658</v>
      </c>
      <c r="AH38">
        <f>IF(ValProdTot!AG38=0,0,(ValProdTot!AH38-ValProdTot!AG38)/ValProdTot!AG38*100)</f>
        <v>-13.31720665260293</v>
      </c>
      <c r="AI38">
        <f>IF(ValProdTot!AH38=0,0,(ValProdTot!AI38-ValProdTot!AH38)/ValProdTot!AH38*100)</f>
        <v>11.588523491007948</v>
      </c>
      <c r="AJ38">
        <f>IF(ValProdTot!AI38=0,0,(ValProdTot!AJ38-ValProdTot!AI38)/ValProdTot!AI38*100)</f>
        <v>-7.6173230784689894</v>
      </c>
      <c r="AK38">
        <f>IF(ValProdTot!AJ38=0,0,(ValProdTot!AK38-ValProdTot!AJ38)/ValProdTot!AJ38*100)</f>
        <v>4.0899591226066523</v>
      </c>
      <c r="AL38">
        <f>IF(ValProdTot!AK38=0,0,(ValProdTot!AL38-ValProdTot!AK38)/ValProdTot!AK38*100)</f>
        <v>-9.192322333198625</v>
      </c>
      <c r="AM38">
        <f>IF(ValProdTot!AL38=0,0,(ValProdTot!AM38-ValProdTot!AL38)/ValProdTot!AL38*100)</f>
        <v>10.073177490641454</v>
      </c>
      <c r="AN38">
        <f>IF(ValProdTot!AM38=0,0,(ValProdTot!AN38-ValProdTot!AM38)/ValProdTot!AM38*100)</f>
        <v>-1.8101927216790021</v>
      </c>
      <c r="AO38">
        <f>IF(ValProdTot!AN38=0,0,(ValProdTot!AO38-ValProdTot!AN38)/ValProdTot!AN38*100)</f>
        <v>10.853445887586982</v>
      </c>
      <c r="AP38">
        <f>IF(ValProdTot!AO38=0,0,(ValProdTot!AP38-ValProdTot!AO38)/ValProdTot!AO38*100)</f>
        <v>-7.0977953535323834</v>
      </c>
      <c r="AQ38">
        <f>IF(ValProdTot!AP38=0,0,(ValProdTot!AQ38-ValProdTot!AP38)/ValProdTot!AP38*100)</f>
        <v>-6.3475619855199215</v>
      </c>
      <c r="AR38">
        <f>IF(ValProdTot!AQ38=0,0,(ValProdTot!AR38-ValProdTot!AQ38)/ValProdTot!AQ38*100)</f>
        <v>-0.60681293107429657</v>
      </c>
      <c r="AS38">
        <f>IF(ValProdTot!AR38=0,0,(ValProdTot!AS38-ValProdTot!AR38)/ValProdTot!AR38*100)</f>
        <v>35.231525240093113</v>
      </c>
      <c r="AT38">
        <f>IF(ValProdTot!AS38=0,0,(ValProdTot!AT38-ValProdTot!AS38)/ValProdTot!AS38*100)</f>
        <v>2.2071893513191427</v>
      </c>
      <c r="AU38">
        <f>IF(ValProdTot!AT38=0,0,(ValProdTot!AU38-ValProdTot!AT38)/ValProdTot!AT38*100)</f>
        <v>-3.9195653564277366</v>
      </c>
      <c r="AV38">
        <f>IF(ValProdTot!AU38=0,0,(ValProdTot!AV38-ValProdTot!AU38)/ValProdTot!AU38*100)</f>
        <v>-31.456119449858843</v>
      </c>
      <c r="AW38">
        <f>IF(ValProdTot!AV38=0,0,(ValProdTot!AW38-ValProdTot!AV38)/ValProdTot!AV38*100)</f>
        <v>35.641289975572036</v>
      </c>
      <c r="AX38">
        <f>IF(ValProdTot!AW38=0,0,(ValProdTot!AX38-ValProdTot!AW38)/ValProdTot!AW38*100)</f>
        <v>-0.43279076150062279</v>
      </c>
      <c r="AY38">
        <f>IF(ValProdTot!AX38=0,0,(ValProdTot!AY38-ValProdTot!AX38)/ValProdTot!AX38*100)</f>
        <v>13.12930638705074</v>
      </c>
      <c r="AZ38">
        <f>IF(ValProdTot!AY38=0,0,(ValProdTot!AZ38-ValProdTot!AY38)/ValProdTot!AY38*100)</f>
        <v>-8.2208023025841328</v>
      </c>
      <c r="BA38">
        <f>IF(ValProdTot!AZ38=0,0,(ValProdTot!BA38-ValProdTot!AZ38)/ValProdTot!AZ38*100)</f>
        <v>-9.306981856797087</v>
      </c>
      <c r="BB38">
        <f>IF(ValProdTot!BA38=0,0,(ValProdTot!BB38-ValProdTot!BA38)/ValProdTot!BA38*100)</f>
        <v>42.918680569900758</v>
      </c>
      <c r="BC38">
        <f>IF(ValProdTot!BB38=0,0,(ValProdTot!BC38-ValProdTot!BB38)/ValProdTot!BB38*100)</f>
        <v>4.9544810012124696</v>
      </c>
    </row>
    <row r="39" spans="1:55" x14ac:dyDescent="0.2">
      <c r="A39">
        <f>ValProdTot!A39</f>
        <v>2</v>
      </c>
      <c r="B39" t="str">
        <f>ValProdTot!B39</f>
        <v>Seychelles</v>
      </c>
      <c r="C39">
        <f>ValProdTot!C39</f>
        <v>196</v>
      </c>
      <c r="D39" t="str">
        <f>ValProdTot!D39</f>
        <v>Seychelles</v>
      </c>
      <c r="F39" s="72" t="s">
        <v>574</v>
      </c>
      <c r="H39">
        <f>IF(ValProdTot!G39=0,0,(ValProdTot!H39-ValProdTot!G39)/ValProdTot!G39*100)</f>
        <v>6.8675089083252345</v>
      </c>
      <c r="I39">
        <f>IF(ValProdTot!H39=0,0,(ValProdTot!I39-ValProdTot!H39)/ValProdTot!H39*100)</f>
        <v>-6.5929069414974233</v>
      </c>
      <c r="J39">
        <f>IF(ValProdTot!I39=0,0,(ValProdTot!J39-ValProdTot!I39)/ValProdTot!I39*100)</f>
        <v>20.249878306019795</v>
      </c>
      <c r="K39">
        <f>IF(ValProdTot!J39=0,0,(ValProdTot!K39-ValProdTot!J39)/ValProdTot!J39*100)</f>
        <v>-10.700310349480501</v>
      </c>
      <c r="L39">
        <f>IF(ValProdTot!K39=0,0,(ValProdTot!L39-ValProdTot!K39)/ValProdTot!K39*100)</f>
        <v>15.216077364762768</v>
      </c>
      <c r="M39">
        <f>IF(ValProdTot!L39=0,0,(ValProdTot!M39-ValProdTot!L39)/ValProdTot!L39*100)</f>
        <v>18.570491803278689</v>
      </c>
      <c r="N39">
        <f>IF(ValProdTot!M39=0,0,(ValProdTot!N39-ValProdTot!M39)/ValProdTot!M39*100)</f>
        <v>7.1673487446078976</v>
      </c>
      <c r="O39">
        <f>IF(ValProdTot!N39=0,0,(ValProdTot!O39-ValProdTot!N39)/ValProdTot!N39*100)</f>
        <v>-29.672824852925999</v>
      </c>
      <c r="P39">
        <f>IF(ValProdTot!O39=0,0,(ValProdTot!P39-ValProdTot!O39)/ValProdTot!O39*100)</f>
        <v>-4.2119166422072203</v>
      </c>
      <c r="Q39">
        <f>IF(ValProdTot!P39=0,0,(ValProdTot!Q39-ValProdTot!P39)/ValProdTot!P39*100)</f>
        <v>-7.4153516163628002</v>
      </c>
      <c r="R39">
        <f>IF(ValProdTot!Q39=0,0,(ValProdTot!R39-ValProdTot!Q39)/ValProdTot!Q39*100)</f>
        <v>20.486513321198078</v>
      </c>
      <c r="S39">
        <f>IF(ValProdTot!R39=0,0,(ValProdTot!S39-ValProdTot!R39)/ValProdTot!R39*100)</f>
        <v>-5.7959071556104931</v>
      </c>
      <c r="T39">
        <f>IF(ValProdTot!S39=0,0,(ValProdTot!T39-ValProdTot!S39)/ValProdTot!S39*100)</f>
        <v>-2.3035427904942409</v>
      </c>
      <c r="U39">
        <f>IF(ValProdTot!T39=0,0,(ValProdTot!U39-ValProdTot!T39)/ValProdTot!T39*100)</f>
        <v>-6.7154156096105062</v>
      </c>
      <c r="V39">
        <f>IF(ValProdTot!U39=0,0,(ValProdTot!V39-ValProdTot!U39)/ValProdTot!U39*100)</f>
        <v>-0.11198208286674133</v>
      </c>
      <c r="W39">
        <f>IF(ValProdTot!V39=0,0,(ValProdTot!W39-ValProdTot!V39)/ValProdTot!V39*100)</f>
        <v>-7.0307495195387579</v>
      </c>
      <c r="X39">
        <f>IF(ValProdTot!W39=0,0,(ValProdTot!X39-ValProdTot!W39)/ValProdTot!W39*100)</f>
        <v>-5.5124892334194664</v>
      </c>
      <c r="Y39">
        <f>IF(ValProdTot!X39=0,0,(ValProdTot!Y39-ValProdTot!X39)/ValProdTot!X39*100)</f>
        <v>11.558796718322698</v>
      </c>
      <c r="Z39">
        <f>IF(ValProdTot!Y39=0,0,(ValProdTot!Z39-ValProdTot!Y39)/ValProdTot!Y39*100)</f>
        <v>6.422618074848832</v>
      </c>
      <c r="AA39">
        <f>IF(ValProdTot!Z39=0,0,(ValProdTot!AA39-ValProdTot!Z39)/ValProdTot!Z39*100)</f>
        <v>-3.0712530712530713E-2</v>
      </c>
      <c r="AB39">
        <f>IF(ValProdTot!AA39=0,0,(ValProdTot!AB39-ValProdTot!AA39)/ValProdTot!AA39*100)</f>
        <v>-3.4715821812596004</v>
      </c>
      <c r="AC39">
        <f>IF(ValProdTot!AB39=0,0,(ValProdTot!AC39-ValProdTot!AB39)/ValProdTot!AB39*100)</f>
        <v>13.542329726288987</v>
      </c>
      <c r="AD39">
        <f>IF(ValProdTot!AC39=0,0,(ValProdTot!AD39-ValProdTot!AC39)/ValProdTot!AC39*100)</f>
        <v>-15.06657323055361</v>
      </c>
      <c r="AE39">
        <f>IF(ValProdTot!AD39=0,0,(ValProdTot!AE39-ValProdTot!AD39)/ValProdTot!AD39*100)</f>
        <v>13.06930693069307</v>
      </c>
      <c r="AF39">
        <f>IF(ValProdTot!AE39=0,0,(ValProdTot!AF39-ValProdTot!AE39)/ValProdTot!AE39*100)</f>
        <v>5.7355516637478106</v>
      </c>
      <c r="AG39">
        <f>IF(ValProdTot!AF39=0,0,(ValProdTot!AG39-ValProdTot!AF39)/ValProdTot!AF39*100)</f>
        <v>-18.302277432712216</v>
      </c>
      <c r="AH39">
        <f>IF(ValProdTot!AG39=0,0,(ValProdTot!AH39-ValProdTot!AG39)/ValProdTot!AG39*100)</f>
        <v>-8.0587937151545876</v>
      </c>
      <c r="AI39">
        <f>IF(ValProdTot!AH39=0,0,(ValProdTot!AI39-ValProdTot!AH39)/ValProdTot!AH39*100)</f>
        <v>9.9228224917309813</v>
      </c>
      <c r="AJ39">
        <f>IF(ValProdTot!AI39=0,0,(ValProdTot!AJ39-ValProdTot!AI39)/ValProdTot!AI39*100)</f>
        <v>-0.63523905048478768</v>
      </c>
      <c r="AK39">
        <f>IF(ValProdTot!AJ39=0,0,(ValProdTot!AK39-ValProdTot!AJ39)/ValProdTot!AJ39*100)</f>
        <v>2.590847913862719</v>
      </c>
      <c r="AL39">
        <f>IF(ValProdTot!AK39=0,0,(ValProdTot!AL39-ValProdTot!AK39)/ValProdTot!AK39*100)</f>
        <v>-8.5109872089209571</v>
      </c>
      <c r="AM39">
        <f>IF(ValProdTot!AL39=0,0,(ValProdTot!AM39-ValProdTot!AL39)/ValProdTot!AL39*100)</f>
        <v>4.9291987811435742</v>
      </c>
      <c r="AN39">
        <f>IF(ValProdTot!AM39=0,0,(ValProdTot!AN39-ValProdTot!AM39)/ValProdTot!AM39*100)</f>
        <v>13.905022207037923</v>
      </c>
      <c r="AO39">
        <f>IF(ValProdTot!AN39=0,0,(ValProdTot!AO39-ValProdTot!AN39)/ValProdTot!AN39*100)</f>
        <v>14.322135572885422</v>
      </c>
      <c r="AP39">
        <f>IF(ValProdTot!AO39=0,0,(ValProdTot!AP39-ValProdTot!AO39)/ValProdTot!AO39*100)</f>
        <v>-4.1322314049586781</v>
      </c>
      <c r="AQ39">
        <f>IF(ValProdTot!AP39=0,0,(ValProdTot!AQ39-ValProdTot!AP39)/ValProdTot!AP39*100)</f>
        <v>9.6606458675424189</v>
      </c>
      <c r="AR39">
        <f>IF(ValProdTot!AQ39=0,0,(ValProdTot!AR39-ValProdTot!AQ39)/ValProdTot!AQ39*100)</f>
        <v>-7.9735462939855255</v>
      </c>
      <c r="AS39">
        <f>IF(ValProdTot!AR39=0,0,(ValProdTot!AS39-ValProdTot!AR39)/ValProdTot!AR39*100)</f>
        <v>-8.1355932203389825E-2</v>
      </c>
      <c r="AT39">
        <f>IF(ValProdTot!AS39=0,0,(ValProdTot!AT39-ValProdTot!AS39)/ValProdTot!AS39*100)</f>
        <v>0.12213326095806758</v>
      </c>
      <c r="AU39">
        <f>IF(ValProdTot!AT39=0,0,(ValProdTot!AU39-ValProdTot!AT39)/ValProdTot!AT39*100)</f>
        <v>0.94876660341555974</v>
      </c>
      <c r="AV39">
        <f>IF(ValProdTot!AU39=0,0,(ValProdTot!AV39-ValProdTot!AU39)/ValProdTot!AU39*100)</f>
        <v>-10.136949516648764</v>
      </c>
      <c r="AW39">
        <f>IF(ValProdTot!AV39=0,0,(ValProdTot!AW39-ValProdTot!AV39)/ValProdTot!AV39*100)</f>
        <v>-0.26893769610040341</v>
      </c>
      <c r="AX39">
        <f>IF(ValProdTot!AW39=0,0,(ValProdTot!AX39-ValProdTot!AW39)/ValProdTot!AW39*100)</f>
        <v>-13.318352059925093</v>
      </c>
      <c r="AY39">
        <f>IF(ValProdTot!AX39=0,0,(ValProdTot!AY39-ValProdTot!AX39)/ValProdTot!AX39*100)</f>
        <v>-13.58451434497062</v>
      </c>
      <c r="AZ39">
        <f>IF(ValProdTot!AY39=0,0,(ValProdTot!AZ39-ValProdTot!AY39)/ValProdTot!AY39*100)</f>
        <v>-2.2399999999999998</v>
      </c>
      <c r="BA39">
        <f>IF(ValProdTot!AZ39=0,0,(ValProdTot!BA39-ValProdTot!AZ39)/ValProdTot!AZ39*100)</f>
        <v>-3.5597381342062198</v>
      </c>
      <c r="BB39">
        <f>IF(ValProdTot!BA39=0,0,(ValProdTot!BB39-ValProdTot!BA39)/ValProdTot!BA39*100)</f>
        <v>-6.8095036062791685</v>
      </c>
      <c r="BC39">
        <f>IF(ValProdTot!BB39=0,0,(ValProdTot!BC39-ValProdTot!BB39)/ValProdTot!BB39*100)</f>
        <v>-4.8713862963806056</v>
      </c>
    </row>
    <row r="40" spans="1:55" x14ac:dyDescent="0.2">
      <c r="A40">
        <f>ValProdTot!A40</f>
        <v>1</v>
      </c>
      <c r="B40" t="str">
        <f>ValProdTot!B40</f>
        <v>Sierra Leone</v>
      </c>
      <c r="C40">
        <f>ValProdTot!C40</f>
        <v>197</v>
      </c>
      <c r="D40" t="str">
        <f>ValProdTot!D40</f>
        <v>Sierra Leone</v>
      </c>
      <c r="F40" s="72" t="s">
        <v>574</v>
      </c>
      <c r="H40">
        <f>IF(ValProdTot!G40=0,0,(ValProdTot!H40-ValProdTot!G40)/ValProdTot!G40*100)</f>
        <v>6.6210256760722483</v>
      </c>
      <c r="I40">
        <f>IF(ValProdTot!H40=0,0,(ValProdTot!I40-ValProdTot!H40)/ValProdTot!H40*100)</f>
        <v>1.4870505197513035</v>
      </c>
      <c r="J40">
        <f>IF(ValProdTot!I40=0,0,(ValProdTot!J40-ValProdTot!I40)/ValProdTot!I40*100)</f>
        <v>6.9722514275524112</v>
      </c>
      <c r="K40">
        <f>IF(ValProdTot!J40=0,0,(ValProdTot!K40-ValProdTot!J40)/ValProdTot!J40*100)</f>
        <v>1.7705446387019246</v>
      </c>
      <c r="L40">
        <f>IF(ValProdTot!K40=0,0,(ValProdTot!L40-ValProdTot!K40)/ValProdTot!K40*100)</f>
        <v>5.6222528597559309</v>
      </c>
      <c r="M40">
        <f>IF(ValProdTot!L40=0,0,(ValProdTot!M40-ValProdTot!L40)/ValProdTot!L40*100)</f>
        <v>-0.63940395532249672</v>
      </c>
      <c r="N40">
        <f>IF(ValProdTot!M40=0,0,(ValProdTot!N40-ValProdTot!M40)/ValProdTot!M40*100)</f>
        <v>1.069496110923233</v>
      </c>
      <c r="O40">
        <f>IF(ValProdTot!N40=0,0,(ValProdTot!O40-ValProdTot!N40)/ValProdTot!N40*100)</f>
        <v>8.2434358481035463</v>
      </c>
      <c r="P40">
        <f>IF(ValProdTot!O40=0,0,(ValProdTot!P40-ValProdTot!O40)/ValProdTot!O40*100)</f>
        <v>-3.4544152134562287</v>
      </c>
      <c r="Q40">
        <f>IF(ValProdTot!P40=0,0,(ValProdTot!Q40-ValProdTot!P40)/ValProdTot!P40*100)</f>
        <v>0.68099883934646277</v>
      </c>
      <c r="R40">
        <f>IF(ValProdTot!Q40=0,0,(ValProdTot!R40-ValProdTot!Q40)/ValProdTot!Q40*100)</f>
        <v>0.79564809237101297</v>
      </c>
      <c r="S40">
        <f>IF(ValProdTot!R40=0,0,(ValProdTot!S40-ValProdTot!R40)/ValProdTot!R40*100)</f>
        <v>0.84063695465535704</v>
      </c>
      <c r="T40">
        <f>IF(ValProdTot!S40=0,0,(ValProdTot!T40-ValProdTot!S40)/ValProdTot!S40*100)</f>
        <v>0.80685435105685277</v>
      </c>
      <c r="U40">
        <f>IF(ValProdTot!T40=0,0,(ValProdTot!U40-ValProdTot!T40)/ValProdTot!T40*100)</f>
        <v>7.1188119993792593</v>
      </c>
      <c r="V40">
        <f>IF(ValProdTot!U40=0,0,(ValProdTot!V40-ValProdTot!U40)/ValProdTot!U40*100)</f>
        <v>0.1209122466832712</v>
      </c>
      <c r="W40">
        <f>IF(ValProdTot!V40=0,0,(ValProdTot!W40-ValProdTot!V40)/ValProdTot!V40*100)</f>
        <v>3.3294190977594251</v>
      </c>
      <c r="X40">
        <f>IF(ValProdTot!W40=0,0,(ValProdTot!X40-ValProdTot!W40)/ValProdTot!W40*100)</f>
        <v>1.2013346367315942</v>
      </c>
      <c r="Y40">
        <f>IF(ValProdTot!X40=0,0,(ValProdTot!Y40-ValProdTot!X40)/ValProdTot!X40*100)</f>
        <v>-5.1008786635373262</v>
      </c>
      <c r="Z40">
        <f>IF(ValProdTot!Y40=0,0,(ValProdTot!Z40-ValProdTot!Y40)/ValProdTot!Y40*100)</f>
        <v>1.222839421359452</v>
      </c>
      <c r="AA40">
        <f>IF(ValProdTot!Z40=0,0,(ValProdTot!AA40-ValProdTot!Z40)/ValProdTot!Z40*100)</f>
        <v>0.96761683149117705</v>
      </c>
      <c r="AB40">
        <f>IF(ValProdTot!AA40=0,0,(ValProdTot!AB40-ValProdTot!AA40)/ValProdTot!AA40*100)</f>
        <v>5.9915002894510856</v>
      </c>
      <c r="AC40">
        <f>IF(ValProdTot!AB40=0,0,(ValProdTot!AC40-ValProdTot!AB40)/ValProdTot!AB40*100)</f>
        <v>-2.2504601095979768</v>
      </c>
      <c r="AD40">
        <f>IF(ValProdTot!AC40=0,0,(ValProdTot!AD40-ValProdTot!AC40)/ValProdTot!AC40*100)</f>
        <v>4.8619404862470104</v>
      </c>
      <c r="AE40">
        <f>IF(ValProdTot!AD40=0,0,(ValProdTot!AE40-ValProdTot!AD40)/ValProdTot!AD40*100)</f>
        <v>-1.0911974382997423</v>
      </c>
      <c r="AF40">
        <f>IF(ValProdTot!AE40=0,0,(ValProdTot!AF40-ValProdTot!AE40)/ValProdTot!AE40*100)</f>
        <v>8.305801371576802</v>
      </c>
      <c r="AG40">
        <f>IF(ValProdTot!AF40=0,0,(ValProdTot!AG40-ValProdTot!AF40)/ValProdTot!AF40*100)</f>
        <v>-2.1313210607335744</v>
      </c>
      <c r="AH40">
        <f>IF(ValProdTot!AG40=0,0,(ValProdTot!AH40-ValProdTot!AG40)/ValProdTot!AG40*100)</f>
        <v>2.784977213384848</v>
      </c>
      <c r="AI40">
        <f>IF(ValProdTot!AH40=0,0,(ValProdTot!AI40-ValProdTot!AH40)/ValProdTot!AH40*100)</f>
        <v>2.8309094062120654</v>
      </c>
      <c r="AJ40">
        <f>IF(ValProdTot!AI40=0,0,(ValProdTot!AJ40-ValProdTot!AI40)/ValProdTot!AI40*100)</f>
        <v>-1.7616306364204031</v>
      </c>
      <c r="AK40">
        <f>IF(ValProdTot!AJ40=0,0,(ValProdTot!AK40-ValProdTot!AJ40)/ValProdTot!AJ40*100)</f>
        <v>0.43334230330249518</v>
      </c>
      <c r="AL40">
        <f>IF(ValProdTot!AK40=0,0,(ValProdTot!AL40-ValProdTot!AK40)/ValProdTot!AK40*100)</f>
        <v>-6.0459282665336209</v>
      </c>
      <c r="AM40">
        <f>IF(ValProdTot!AL40=0,0,(ValProdTot!AM40-ValProdTot!AL40)/ValProdTot!AL40*100)</f>
        <v>-0.95092695710749064</v>
      </c>
      <c r="AN40">
        <f>IF(ValProdTot!AM40=0,0,(ValProdTot!AN40-ValProdTot!AM40)/ValProdTot!AM40*100)</f>
        <v>4.4843171760244038</v>
      </c>
      <c r="AO40">
        <f>IF(ValProdTot!AN40=0,0,(ValProdTot!AO40-ValProdTot!AN40)/ValProdTot!AN40*100)</f>
        <v>-6.406546940326872</v>
      </c>
      <c r="AP40">
        <f>IF(ValProdTot!AO40=0,0,(ValProdTot!AP40-ValProdTot!AO40)/ValProdTot!AO40*100)</f>
        <v>9.6289001525415561</v>
      </c>
      <c r="AQ40">
        <f>IF(ValProdTot!AP40=0,0,(ValProdTot!AQ40-ValProdTot!AP40)/ValProdTot!AP40*100)</f>
        <v>5.4474356837250655</v>
      </c>
      <c r="AR40">
        <f>IF(ValProdTot!AQ40=0,0,(ValProdTot!AR40-ValProdTot!AQ40)/ValProdTot!AQ40*100)</f>
        <v>-10.848883648730835</v>
      </c>
      <c r="AS40">
        <f>IF(ValProdTot!AR40=0,0,(ValProdTot!AS40-ValProdTot!AR40)/ValProdTot!AR40*100)</f>
        <v>-12.663128470982279</v>
      </c>
      <c r="AT40">
        <f>IF(ValProdTot!AS40=0,0,(ValProdTot!AT40-ValProdTot!AS40)/ValProdTot!AS40*100)</f>
        <v>-8.7319916419223578</v>
      </c>
      <c r="AU40">
        <f>IF(ValProdTot!AT40=0,0,(ValProdTot!AU40-ValProdTot!AT40)/ValProdTot!AT40*100)</f>
        <v>17.231918581478769</v>
      </c>
      <c r="AV40">
        <f>IF(ValProdTot!AU40=0,0,(ValProdTot!AV40-ValProdTot!AU40)/ValProdTot!AU40*100)</f>
        <v>12.02475265790625</v>
      </c>
      <c r="AW40">
        <f>IF(ValProdTot!AV40=0,0,(ValProdTot!AW40-ValProdTot!AV40)/ValProdTot!AV40*100)</f>
        <v>9.3142144638403987</v>
      </c>
      <c r="AX40">
        <f>IF(ValProdTot!AW40=0,0,(ValProdTot!AX40-ValProdTot!AW40)/ValProdTot!AW40*100)</f>
        <v>12.877191698715809</v>
      </c>
      <c r="AY40">
        <f>IF(ValProdTot!AX40=0,0,(ValProdTot!AY40-ValProdTot!AX40)/ValProdTot!AX40*100)</f>
        <v>14.889272333813169</v>
      </c>
      <c r="AZ40">
        <f>IF(ValProdTot!AY40=0,0,(ValProdTot!AZ40-ValProdTot!AY40)/ValProdTot!AY40*100)</f>
        <v>19.296123151066173</v>
      </c>
      <c r="BA40">
        <f>IF(ValProdTot!AZ40=0,0,(ValProdTot!BA40-ValProdTot!AZ40)/ValProdTot!AZ40*100)</f>
        <v>-22.176083778140391</v>
      </c>
      <c r="BB40">
        <f>IF(ValProdTot!BA40=0,0,(ValProdTot!BB40-ValProdTot!BA40)/ValProdTot!BA40*100)</f>
        <v>7.9252750081331618</v>
      </c>
      <c r="BC40">
        <f>IF(ValProdTot!BB40=0,0,(ValProdTot!BC40-ValProdTot!BB40)/ValProdTot!BB40*100)</f>
        <v>4.6037017100741169</v>
      </c>
    </row>
    <row r="41" spans="1:55" x14ac:dyDescent="0.2">
      <c r="A41">
        <f>ValProdTot!A41</f>
        <v>2</v>
      </c>
      <c r="B41" t="str">
        <f>ValProdTot!B41</f>
        <v>Somalia</v>
      </c>
      <c r="C41">
        <f>ValProdTot!C41</f>
        <v>201</v>
      </c>
      <c r="D41" t="str">
        <f>ValProdTot!D41</f>
        <v>Somalia</v>
      </c>
      <c r="F41" s="72" t="s">
        <v>574</v>
      </c>
      <c r="H41">
        <f>IF(ValProdTot!G41=0,0,(ValProdTot!H41-ValProdTot!G41)/ValProdTot!G41*100)</f>
        <v>3.5046066952517672</v>
      </c>
      <c r="I41">
        <f>IF(ValProdTot!H41=0,0,(ValProdTot!I41-ValProdTot!H41)/ValProdTot!H41*100)</f>
        <v>5.2997307904381952</v>
      </c>
      <c r="J41">
        <f>IF(ValProdTot!I41=0,0,(ValProdTot!J41-ValProdTot!I41)/ValProdTot!I41*100)</f>
        <v>3.8729756636077792</v>
      </c>
      <c r="K41">
        <f>IF(ValProdTot!J41=0,0,(ValProdTot!K41-ValProdTot!J41)/ValProdTot!J41*100)</f>
        <v>3.1735657570416271</v>
      </c>
      <c r="L41">
        <f>IF(ValProdTot!K41=0,0,(ValProdTot!L41-ValProdTot!K41)/ValProdTot!K41*100)</f>
        <v>3.8318581120309765</v>
      </c>
      <c r="M41">
        <f>IF(ValProdTot!L41=0,0,(ValProdTot!M41-ValProdTot!L41)/ValProdTot!L41*100)</f>
        <v>4.3429445835266396</v>
      </c>
      <c r="N41">
        <f>IF(ValProdTot!M41=0,0,(ValProdTot!N41-ValProdTot!M41)/ValProdTot!M41*100)</f>
        <v>4.7398781365202058</v>
      </c>
      <c r="O41">
        <f>IF(ValProdTot!N41=0,0,(ValProdTot!O41-ValProdTot!N41)/ValProdTot!N41*100)</f>
        <v>2.5832976202416735</v>
      </c>
      <c r="P41">
        <f>IF(ValProdTot!O41=0,0,(ValProdTot!P41-ValProdTot!O41)/ValProdTot!O41*100)</f>
        <v>2.8761588534079454</v>
      </c>
      <c r="Q41">
        <f>IF(ValProdTot!P41=0,0,(ValProdTot!Q41-ValProdTot!P41)/ValProdTot!P41*100)</f>
        <v>-0.69466511400629571</v>
      </c>
      <c r="R41">
        <f>IF(ValProdTot!Q41=0,0,(ValProdTot!R41-ValProdTot!Q41)/ValProdTot!Q41*100)</f>
        <v>6.2755155802737193</v>
      </c>
      <c r="S41">
        <f>IF(ValProdTot!R41=0,0,(ValProdTot!S41-ValProdTot!R41)/ValProdTot!R41*100)</f>
        <v>-4.8493994534862992</v>
      </c>
      <c r="T41">
        <f>IF(ValProdTot!S41=0,0,(ValProdTot!T41-ValProdTot!S41)/ValProdTot!S41*100)</f>
        <v>-4.4387254175585387</v>
      </c>
      <c r="U41">
        <f>IF(ValProdTot!T41=0,0,(ValProdTot!U41-ValProdTot!T41)/ValProdTot!T41*100)</f>
        <v>9.6229357807343199</v>
      </c>
      <c r="V41">
        <f>IF(ValProdTot!U41=0,0,(ValProdTot!V41-ValProdTot!U41)/ValProdTot!U41*100)</f>
        <v>1.3154088271287785</v>
      </c>
      <c r="W41">
        <f>IF(ValProdTot!V41=0,0,(ValProdTot!W41-ValProdTot!V41)/ValProdTot!V41*100)</f>
        <v>5.5505564337796516</v>
      </c>
      <c r="X41">
        <f>IF(ValProdTot!W41=0,0,(ValProdTot!X41-ValProdTot!W41)/ValProdTot!W41*100)</f>
        <v>4.2140539009077358</v>
      </c>
      <c r="Y41">
        <f>IF(ValProdTot!X41=0,0,(ValProdTot!Y41-ValProdTot!X41)/ValProdTot!X41*100)</f>
        <v>1.6989873877946082</v>
      </c>
      <c r="Z41">
        <f>IF(ValProdTot!Y41=0,0,(ValProdTot!Z41-ValProdTot!Y41)/ValProdTot!Y41*100)</f>
        <v>4.4216093131263356</v>
      </c>
      <c r="AA41">
        <f>IF(ValProdTot!Z41=0,0,(ValProdTot!AA41-ValProdTot!Z41)/ValProdTot!Z41*100)</f>
        <v>3.4424687321684679</v>
      </c>
      <c r="AB41">
        <f>IF(ValProdTot!AA41=0,0,(ValProdTot!AB41-ValProdTot!AA41)/ValProdTot!AA41*100)</f>
        <v>4.0364396975335142</v>
      </c>
      <c r="AC41">
        <f>IF(ValProdTot!AB41=0,0,(ValProdTot!AC41-ValProdTot!AB41)/ValProdTot!AB41*100)</f>
        <v>-3.9197422281899583</v>
      </c>
      <c r="AD41">
        <f>IF(ValProdTot!AC41=0,0,(ValProdTot!AD41-ValProdTot!AC41)/ValProdTot!AC41*100)</f>
        <v>-0.7200881168308666</v>
      </c>
      <c r="AE41">
        <f>IF(ValProdTot!AD41=0,0,(ValProdTot!AE41-ValProdTot!AD41)/ValProdTot!AD41*100)</f>
        <v>7.1293203364253195</v>
      </c>
      <c r="AF41">
        <f>IF(ValProdTot!AE41=0,0,(ValProdTot!AF41-ValProdTot!AE41)/ValProdTot!AE41*100)</f>
        <v>-0.63364051260584919</v>
      </c>
      <c r="AG41">
        <f>IF(ValProdTot!AF41=0,0,(ValProdTot!AG41-ValProdTot!AF41)/ValProdTot!AF41*100)</f>
        <v>6.8368843170101457</v>
      </c>
      <c r="AH41">
        <f>IF(ValProdTot!AG41=0,0,(ValProdTot!AH41-ValProdTot!AG41)/ValProdTot!AG41*100)</f>
        <v>3.5198830162160446</v>
      </c>
      <c r="AI41">
        <f>IF(ValProdTot!AH41=0,0,(ValProdTot!AI41-ValProdTot!AH41)/ValProdTot!AH41*100)</f>
        <v>0.86821760820340577</v>
      </c>
      <c r="AJ41">
        <f>IF(ValProdTot!AI41=0,0,(ValProdTot!AJ41-ValProdTot!AI41)/ValProdTot!AI41*100)</f>
        <v>-7.2552890432820121</v>
      </c>
      <c r="AK41">
        <f>IF(ValProdTot!AJ41=0,0,(ValProdTot!AK41-ValProdTot!AJ41)/ValProdTot!AJ41*100)</f>
        <v>-18.084247340501712</v>
      </c>
      <c r="AL41">
        <f>IF(ValProdTot!AK41=0,0,(ValProdTot!AL41-ValProdTot!AK41)/ValProdTot!AK41*100)</f>
        <v>-10.745878961912192</v>
      </c>
      <c r="AM41">
        <f>IF(ValProdTot!AL41=0,0,(ValProdTot!AM41-ValProdTot!AL41)/ValProdTot!AL41*100)</f>
        <v>9.6526666822135674</v>
      </c>
      <c r="AN41">
        <f>IF(ValProdTot!AM41=0,0,(ValProdTot!AN41-ValProdTot!AM41)/ValProdTot!AM41*100)</f>
        <v>13.843934176319264</v>
      </c>
      <c r="AO41">
        <f>IF(ValProdTot!AN41=0,0,(ValProdTot!AO41-ValProdTot!AN41)/ValProdTot!AN41*100)</f>
        <v>2.6510192491630797</v>
      </c>
      <c r="AP41">
        <f>IF(ValProdTot!AO41=0,0,(ValProdTot!AP41-ValProdTot!AO41)/ValProdTot!AO41*100)</f>
        <v>2.5118710767938377</v>
      </c>
      <c r="AQ41">
        <f>IF(ValProdTot!AP41=0,0,(ValProdTot!AQ41-ValProdTot!AP41)/ValProdTot!AP41*100)</f>
        <v>4.7736047486797188</v>
      </c>
      <c r="AR41">
        <f>IF(ValProdTot!AQ41=0,0,(ValProdTot!AR41-ValProdTot!AQ41)/ValProdTot!AQ41*100)</f>
        <v>-1.6518395115781941</v>
      </c>
      <c r="AS41">
        <f>IF(ValProdTot!AR41=0,0,(ValProdTot!AS41-ValProdTot!AR41)/ValProdTot!AR41*100)</f>
        <v>0.11784374883706827</v>
      </c>
      <c r="AT41">
        <f>IF(ValProdTot!AS41=0,0,(ValProdTot!AT41-ValProdTot!AS41)/ValProdTot!AS41*100)</f>
        <v>1.9349056707672994</v>
      </c>
      <c r="AU41">
        <f>IF(ValProdTot!AT41=0,0,(ValProdTot!AU41-ValProdTot!AT41)/ValProdTot!AT41*100)</f>
        <v>-2.3534432579239297</v>
      </c>
      <c r="AV41">
        <f>IF(ValProdTot!AU41=0,0,(ValProdTot!AV41-ValProdTot!AU41)/ValProdTot!AU41*100)</f>
        <v>4.3818229346035587</v>
      </c>
      <c r="AW41">
        <f>IF(ValProdTot!AV41=0,0,(ValProdTot!AW41-ValProdTot!AV41)/ValProdTot!AV41*100)</f>
        <v>0.77043603274137817</v>
      </c>
      <c r="AX41">
        <f>IF(ValProdTot!AW41=0,0,(ValProdTot!AX41-ValProdTot!AW41)/ValProdTot!AW41*100)</f>
        <v>1.3536844015321157</v>
      </c>
      <c r="AY41">
        <f>IF(ValProdTot!AX41=0,0,(ValProdTot!AY41-ValProdTot!AX41)/ValProdTot!AX41*100)</f>
        <v>3.0215538938158719</v>
      </c>
      <c r="AZ41">
        <f>IF(ValProdTot!AY41=0,0,(ValProdTot!AZ41-ValProdTot!AY41)/ValProdTot!AY41*100)</f>
        <v>2.1361222260350523</v>
      </c>
      <c r="BA41">
        <f>IF(ValProdTot!AZ41=0,0,(ValProdTot!BA41-ValProdTot!AZ41)/ValProdTot!AZ41*100)</f>
        <v>-1.5073381866199462</v>
      </c>
      <c r="BB41">
        <f>IF(ValProdTot!BA41=0,0,(ValProdTot!BB41-ValProdTot!BA41)/ValProdTot!BA41*100)</f>
        <v>-3.285263632266787</v>
      </c>
      <c r="BC41">
        <f>IF(ValProdTot!BB41=0,0,(ValProdTot!BC41-ValProdTot!BB41)/ValProdTot!BB41*100)</f>
        <v>3.0813646459469117</v>
      </c>
    </row>
    <row r="42" spans="1:55" x14ac:dyDescent="0.2">
      <c r="A42">
        <f>ValProdTot!A42</f>
        <v>3</v>
      </c>
      <c r="B42" t="str">
        <f>ValProdTot!B42</f>
        <v>South Africa</v>
      </c>
      <c r="C42">
        <f>ValProdTot!C42</f>
        <v>202</v>
      </c>
      <c r="D42" t="str">
        <f>ValProdTot!D42</f>
        <v>South Africa</v>
      </c>
      <c r="F42" s="72" t="s">
        <v>574</v>
      </c>
      <c r="H42">
        <f>IF(ValProdTot!G42=0,0,(ValProdTot!H42-ValProdTot!G42)/ValProdTot!G42*100)</f>
        <v>1.0736821253486739</v>
      </c>
      <c r="I42">
        <f>IF(ValProdTot!H42=0,0,(ValProdTot!I42-ValProdTot!H42)/ValProdTot!H42*100)</f>
        <v>5.3414585858698524</v>
      </c>
      <c r="J42">
        <f>IF(ValProdTot!I42=0,0,(ValProdTot!J42-ValProdTot!I42)/ValProdTot!I42*100)</f>
        <v>-3.5446460950525496</v>
      </c>
      <c r="K42">
        <f>IF(ValProdTot!J42=0,0,(ValProdTot!K42-ValProdTot!J42)/ValProdTot!J42*100)</f>
        <v>4.9169321639625574</v>
      </c>
      <c r="L42">
        <f>IF(ValProdTot!K42=0,0,(ValProdTot!L42-ValProdTot!K42)/ValProdTot!K42*100)</f>
        <v>4.641136176502406</v>
      </c>
      <c r="M42">
        <f>IF(ValProdTot!L42=0,0,(ValProdTot!M42-ValProdTot!L42)/ValProdTot!L42*100)</f>
        <v>18.414322707288928</v>
      </c>
      <c r="N42">
        <f>IF(ValProdTot!M42=0,0,(ValProdTot!N42-ValProdTot!M42)/ValProdTot!M42*100)</f>
        <v>-10.925499234846086</v>
      </c>
      <c r="O42">
        <f>IF(ValProdTot!N42=0,0,(ValProdTot!O42-ValProdTot!N42)/ValProdTot!N42*100)</f>
        <v>5.4764516489431934</v>
      </c>
      <c r="P42">
        <f>IF(ValProdTot!O42=0,0,(ValProdTot!P42-ValProdTot!O42)/ValProdTot!O42*100)</f>
        <v>-2.1361955673761428</v>
      </c>
      <c r="Q42">
        <f>IF(ValProdTot!P42=0,0,(ValProdTot!Q42-ValProdTot!P42)/ValProdTot!P42*100)</f>
        <v>11.215002315577077</v>
      </c>
      <c r="R42">
        <f>IF(ValProdTot!Q42=0,0,(ValProdTot!R42-ValProdTot!Q42)/ValProdTot!Q42*100)</f>
        <v>6.9477818554156885</v>
      </c>
      <c r="S42">
        <f>IF(ValProdTot!R42=0,0,(ValProdTot!S42-ValProdTot!R42)/ValProdTot!R42*100)</f>
        <v>-13.477925051034886</v>
      </c>
      <c r="T42">
        <f>IF(ValProdTot!S42=0,0,(ValProdTot!T42-ValProdTot!S42)/ValProdTot!S42*100)</f>
        <v>19.650221565542861</v>
      </c>
      <c r="U42">
        <f>IF(ValProdTot!T42=0,0,(ValProdTot!U42-ValProdTot!T42)/ValProdTot!T42*100)</f>
        <v>-2.5069311788577768</v>
      </c>
      <c r="V42">
        <f>IF(ValProdTot!U42=0,0,(ValProdTot!V42-ValProdTot!U42)/ValProdTot!U42*100)</f>
        <v>-0.58188054448008542</v>
      </c>
      <c r="W42">
        <f>IF(ValProdTot!V42=0,0,(ValProdTot!W42-ValProdTot!V42)/ValProdTot!V42*100)</f>
        <v>5.6038251981824869</v>
      </c>
      <c r="X42">
        <f>IF(ValProdTot!W42=0,0,(ValProdTot!X42-ValProdTot!W42)/ValProdTot!W42*100)</f>
        <v>4.9920876584907976</v>
      </c>
      <c r="Y42">
        <f>IF(ValProdTot!X42=0,0,(ValProdTot!Y42-ValProdTot!X42)/ValProdTot!X42*100)</f>
        <v>-0.96259483832637649</v>
      </c>
      <c r="Z42">
        <f>IF(ValProdTot!Y42=0,0,(ValProdTot!Z42-ValProdTot!Y42)/ValProdTot!Y42*100)</f>
        <v>3.7893479709699891</v>
      </c>
      <c r="AA42">
        <f>IF(ValProdTot!Z42=0,0,(ValProdTot!AA42-ValProdTot!Z42)/ValProdTot!Z42*100)</f>
        <v>8.740628177642467</v>
      </c>
      <c r="AB42">
        <f>IF(ValProdTot!AA42=0,0,(ValProdTot!AB42-ValProdTot!AA42)/ValProdTot!AA42*100)</f>
        <v>-7.557502009590598</v>
      </c>
      <c r="AC42">
        <f>IF(ValProdTot!AB42=0,0,(ValProdTot!AC42-ValProdTot!AB42)/ValProdTot!AB42*100)</f>
        <v>-11.415811706458198</v>
      </c>
      <c r="AD42">
        <f>IF(ValProdTot!AC42=0,0,(ValProdTot!AD42-ValProdTot!AC42)/ValProdTot!AC42*100)</f>
        <v>8.0591534066730368</v>
      </c>
      <c r="AE42">
        <f>IF(ValProdTot!AD42=0,0,(ValProdTot!AE42-ValProdTot!AD42)/ValProdTot!AD42*100)</f>
        <v>5.360361867308888</v>
      </c>
      <c r="AF42">
        <f>IF(ValProdTot!AE42=0,0,(ValProdTot!AF42-ValProdTot!AE42)/ValProdTot!AE42*100)</f>
        <v>-1.3147323180550039</v>
      </c>
      <c r="AG42">
        <f>IF(ValProdTot!AF42=0,0,(ValProdTot!AG42-ValProdTot!AF42)/ValProdTot!AF42*100)</f>
        <v>4.9717858078504218</v>
      </c>
      <c r="AH42">
        <f>IF(ValProdTot!AG42=0,0,(ValProdTot!AH42-ValProdTot!AG42)/ValProdTot!AG42*100)</f>
        <v>1.3858186543724629</v>
      </c>
      <c r="AI42">
        <f>IF(ValProdTot!AH42=0,0,(ValProdTot!AI42-ValProdTot!AH42)/ValProdTot!AH42*100)</f>
        <v>5.4823719877616703</v>
      </c>
      <c r="AJ42">
        <f>IF(ValProdTot!AI42=0,0,(ValProdTot!AJ42-ValProdTot!AI42)/ValProdTot!AI42*100)</f>
        <v>-1.0189487126034993</v>
      </c>
      <c r="AK42">
        <f>IF(ValProdTot!AJ42=0,0,(ValProdTot!AK42-ValProdTot!AJ42)/ValProdTot!AJ42*100)</f>
        <v>1.6701704993734312</v>
      </c>
      <c r="AL42">
        <f>IF(ValProdTot!AK42=0,0,(ValProdTot!AL42-ValProdTot!AK42)/ValProdTot!AK42*100)</f>
        <v>-13.870864617803852</v>
      </c>
      <c r="AM42">
        <f>IF(ValProdTot!AL42=0,0,(ValProdTot!AM42-ValProdTot!AL42)/ValProdTot!AL42*100)</f>
        <v>12.442007137297301</v>
      </c>
      <c r="AN42">
        <f>IF(ValProdTot!AM42=0,0,(ValProdTot!AN42-ValProdTot!AM42)/ValProdTot!AM42*100)</f>
        <v>5.4028405638304093</v>
      </c>
      <c r="AO42">
        <f>IF(ValProdTot!AN42=0,0,(ValProdTot!AO42-ValProdTot!AN42)/ValProdTot!AN42*100)</f>
        <v>-12.696220747210738</v>
      </c>
      <c r="AP42">
        <f>IF(ValProdTot!AO42=0,0,(ValProdTot!AP42-ValProdTot!AO42)/ValProdTot!AO42*100)</f>
        <v>15.840919917746504</v>
      </c>
      <c r="AQ42">
        <f>IF(ValProdTot!AP42=0,0,(ValProdTot!AQ42-ValProdTot!AP42)/ValProdTot!AP42*100)</f>
        <v>1.7108703502696547</v>
      </c>
      <c r="AR42">
        <f>IF(ValProdTot!AQ42=0,0,(ValProdTot!AR42-ValProdTot!AQ42)/ValProdTot!AQ42*100)</f>
        <v>-4.9465266853554484</v>
      </c>
      <c r="AS42">
        <f>IF(ValProdTot!AR42=0,0,(ValProdTot!AS42-ValProdTot!AR42)/ValProdTot!AR42*100)</f>
        <v>5.9415029154279031</v>
      </c>
      <c r="AT42">
        <f>IF(ValProdTot!AS42=0,0,(ValProdTot!AT42-ValProdTot!AS42)/ValProdTot!AS42*100)</f>
        <v>9.4698249428738279</v>
      </c>
      <c r="AU42">
        <f>IF(ValProdTot!AT42=0,0,(ValProdTot!AU42-ValProdTot!AT42)/ValProdTot!AT42*100)</f>
        <v>-6.4454680275573075</v>
      </c>
      <c r="AV42">
        <f>IF(ValProdTot!AU42=0,0,(ValProdTot!AV42-ValProdTot!AU42)/ValProdTot!AU42*100)</f>
        <v>6.9033012023840028</v>
      </c>
      <c r="AW42">
        <f>IF(ValProdTot!AV42=0,0,(ValProdTot!AW42-ValProdTot!AV42)/ValProdTot!AV42*100)</f>
        <v>-0.85655149016094523</v>
      </c>
      <c r="AX42">
        <f>IF(ValProdTot!AW42=0,0,(ValProdTot!AX42-ValProdTot!AW42)/ValProdTot!AW42*100)</f>
        <v>2.5367892763670459</v>
      </c>
      <c r="AY42">
        <f>IF(ValProdTot!AX42=0,0,(ValProdTot!AY42-ValProdTot!AX42)/ValProdTot!AX42*100)</f>
        <v>4.8390728169489998</v>
      </c>
      <c r="AZ42">
        <f>IF(ValProdTot!AY42=0,0,(ValProdTot!AZ42-ValProdTot!AY42)/ValProdTot!AY42*100)</f>
        <v>-2.9186711994482093</v>
      </c>
      <c r="BA42">
        <f>IF(ValProdTot!AZ42=0,0,(ValProdTot!BA42-ValProdTot!AZ42)/ValProdTot!AZ42*100)</f>
        <v>0.81206806453371017</v>
      </c>
      <c r="BB42">
        <f>IF(ValProdTot!BA42=0,0,(ValProdTot!BB42-ValProdTot!BA42)/ValProdTot!BA42*100)</f>
        <v>11.679279411068404</v>
      </c>
      <c r="BC42">
        <f>IF(ValProdTot!BB42=0,0,(ValProdTot!BC42-ValProdTot!BB42)/ValProdTot!BB42*100)</f>
        <v>-2.1994514501766869</v>
      </c>
    </row>
    <row r="43" spans="1:55" x14ac:dyDescent="0.2">
      <c r="A43">
        <f>ValProdTot!A43</f>
        <v>0</v>
      </c>
      <c r="B43" t="str">
        <f>ValProdTot!B43</f>
        <v>Western Sahara</v>
      </c>
      <c r="C43">
        <f>ValProdTot!C43</f>
        <v>205</v>
      </c>
      <c r="D43" t="str">
        <f>ValProdTot!D43</f>
        <v>Western Sahara</v>
      </c>
      <c r="F43" s="72" t="s">
        <v>574</v>
      </c>
      <c r="H43">
        <f>IF(ValProdTot!G43=0,0,(ValProdTot!H43-ValProdTot!G43)/ValProdTot!G43*100)</f>
        <v>-42.797975149562816</v>
      </c>
      <c r="I43">
        <f>IF(ValProdTot!H43=0,0,(ValProdTot!I43-ValProdTot!H43)/ValProdTot!H43*100)</f>
        <v>-1.9308125502815767</v>
      </c>
      <c r="J43">
        <f>IF(ValProdTot!I43=0,0,(ValProdTot!J43-ValProdTot!I43)/ValProdTot!I43*100)</f>
        <v>1.7227235438884332</v>
      </c>
      <c r="K43">
        <f>IF(ValProdTot!J43=0,0,(ValProdTot!K43-ValProdTot!J43)/ValProdTot!J43*100)</f>
        <v>-14.435483870967742</v>
      </c>
      <c r="L43">
        <f>IF(ValProdTot!K43=0,0,(ValProdTot!L43-ValProdTot!K43)/ValProdTot!K43*100)</f>
        <v>73.232799245994343</v>
      </c>
      <c r="M43">
        <f>IF(ValProdTot!L43=0,0,(ValProdTot!M43-ValProdTot!L43)/ValProdTot!L43*100)</f>
        <v>24.047878128400434</v>
      </c>
      <c r="N43">
        <f>IF(ValProdTot!M43=0,0,(ValProdTot!N43-ValProdTot!M43)/ValProdTot!M43*100)</f>
        <v>34.473684210526315</v>
      </c>
      <c r="O43">
        <f>IF(ValProdTot!N43=0,0,(ValProdTot!O43-ValProdTot!N43)/ValProdTot!N43*100)</f>
        <v>26.157860404435745</v>
      </c>
      <c r="P43">
        <f>IF(ValProdTot!O43=0,0,(ValProdTot!P43-ValProdTot!O43)/ValProdTot!O43*100)</f>
        <v>8.9451913133402261</v>
      </c>
      <c r="Q43">
        <f>IF(ValProdTot!P43=0,0,(ValProdTot!Q43-ValProdTot!P43)/ValProdTot!P43*100)</f>
        <v>2.895111532985287</v>
      </c>
      <c r="R43">
        <f>IF(ValProdTot!Q43=0,0,(ValProdTot!R43-ValProdTot!Q43)/ValProdTot!Q43*100)</f>
        <v>6.6190036900369007</v>
      </c>
      <c r="S43">
        <f>IF(ValProdTot!R43=0,0,(ValProdTot!S43-ValProdTot!R43)/ValProdTot!R43*100)</f>
        <v>-4.6290287691974905</v>
      </c>
      <c r="T43">
        <f>IF(ValProdTot!S43=0,0,(ValProdTot!T43-ValProdTot!S43)/ValProdTot!S43*100)</f>
        <v>0</v>
      </c>
      <c r="U43">
        <f>IF(ValProdTot!T43=0,0,(ValProdTot!U43-ValProdTot!T43)/ValProdTot!T43*100)</f>
        <v>4.9897936039918349</v>
      </c>
      <c r="V43">
        <f>IF(ValProdTot!U43=0,0,(ValProdTot!V43-ValProdTot!U43)/ValProdTot!U43*100)</f>
        <v>4.6662346079066754</v>
      </c>
      <c r="W43">
        <f>IF(ValProdTot!V43=0,0,(ValProdTot!W43-ValProdTot!V43)/ValProdTot!V43*100)</f>
        <v>3.2817337461300311</v>
      </c>
      <c r="X43">
        <f>IF(ValProdTot!W43=0,0,(ValProdTot!X43-ValProdTot!W43)/ValProdTot!W43*100)</f>
        <v>4.2366107114308553</v>
      </c>
      <c r="Y43">
        <f>IF(ValProdTot!X43=0,0,(ValProdTot!Y43-ValProdTot!X43)/ValProdTot!X43*100)</f>
        <v>2.3964723926380369</v>
      </c>
      <c r="Z43">
        <f>IF(ValProdTot!Y43=0,0,(ValProdTot!Z43-ValProdTot!Y43)/ValProdTot!Y43*100)</f>
        <v>0.3182924545965175</v>
      </c>
      <c r="AA43">
        <f>IF(ValProdTot!Z43=0,0,(ValProdTot!AA43-ValProdTot!Z43)/ValProdTot!Z43*100)</f>
        <v>2.6129152668906306</v>
      </c>
      <c r="AB43">
        <f>IF(ValProdTot!AA43=0,0,(ValProdTot!AB43-ValProdTot!AA43)/ValProdTot!AA43*100)</f>
        <v>5.4565296471444154E-2</v>
      </c>
      <c r="AC43">
        <f>IF(ValProdTot!AB43=0,0,(ValProdTot!AC43-ValProdTot!AB43)/ValProdTot!AB43*100)</f>
        <v>2.5449918196691512</v>
      </c>
      <c r="AD43">
        <f>IF(ValProdTot!AC43=0,0,(ValProdTot!AD43-ValProdTot!AC43)/ValProdTot!AC43*100)</f>
        <v>1.8790994504520475</v>
      </c>
      <c r="AE43">
        <f>IF(ValProdTot!AD43=0,0,(ValProdTot!AE43-ValProdTot!AD43)/ValProdTot!AD43*100)</f>
        <v>2.2968505307116756</v>
      </c>
      <c r="AF43">
        <f>IF(ValProdTot!AE43=0,0,(ValProdTot!AF43-ValProdTot!AE43)/ValProdTot!AE43*100)</f>
        <v>1.8370471168566085</v>
      </c>
      <c r="AG43">
        <f>IF(ValProdTot!AF43=0,0,(ValProdTot!AG43-ValProdTot!AF43)/ValProdTot!AF43*100)</f>
        <v>1.7203941874060464</v>
      </c>
      <c r="AH43">
        <f>IF(ValProdTot!AG43=0,0,(ValProdTot!AH43-ValProdTot!AG43)/ValProdTot!AG43*100)</f>
        <v>2.0361247947454841</v>
      </c>
      <c r="AI43">
        <f>IF(ValProdTot!AH43=0,0,(ValProdTot!AI43-ValProdTot!AH43)/ValProdTot!AH43*100)</f>
        <v>1.4644351464435146</v>
      </c>
      <c r="AJ43">
        <f>IF(ValProdTot!AI43=0,0,(ValProdTot!AJ43-ValProdTot!AI43)/ValProdTot!AI43*100)</f>
        <v>1.6812053925455988</v>
      </c>
      <c r="AK43">
        <f>IF(ValProdTot!AJ43=0,0,(ValProdTot!AK43-ValProdTot!AJ43)/ValProdTot!AJ43*100)</f>
        <v>1.6378100140383716</v>
      </c>
      <c r="AL43">
        <f>IF(ValProdTot!AK43=0,0,(ValProdTot!AL43-ValProdTot!AK43)/ValProdTot!AK43*100)</f>
        <v>1.0589318600368325</v>
      </c>
      <c r="AM43">
        <f>IF(ValProdTot!AL43=0,0,(ValProdTot!AM43-ValProdTot!AL43)/ValProdTot!AL43*100)</f>
        <v>0.98709187547456334</v>
      </c>
      <c r="AN43">
        <f>IF(ValProdTot!AM43=0,0,(ValProdTot!AN43-ValProdTot!AM43)/ValProdTot!AM43*100)</f>
        <v>2.3458646616541352</v>
      </c>
      <c r="AO43">
        <f>IF(ValProdTot!AN43=0,0,(ValProdTot!AO43-ValProdTot!AN43)/ValProdTot!AN43*100)</f>
        <v>-7.3464590067587418E-2</v>
      </c>
      <c r="AP43">
        <f>IF(ValProdTot!AO43=0,0,(ValProdTot!AP43-ValProdTot!AO43)/ValProdTot!AO43*100)</f>
        <v>2.793706807822379</v>
      </c>
      <c r="AQ43">
        <f>IF(ValProdTot!AP43=0,0,(ValProdTot!AQ43-ValProdTot!AP43)/ValProdTot!AP43*100)</f>
        <v>-0.44342726362466028</v>
      </c>
      <c r="AR43">
        <f>IF(ValProdTot!AQ43=0,0,(ValProdTot!AR43-ValProdTot!AQ43)/ValProdTot!AQ43*100)</f>
        <v>2.3419540229885056</v>
      </c>
      <c r="AS43">
        <f>IF(ValProdTot!AR43=0,0,(ValProdTot!AS43-ValProdTot!AR43)/ValProdTot!AR43*100)</f>
        <v>1.4039028499227854E-2</v>
      </c>
      <c r="AT43">
        <f>IF(ValProdTot!AS43=0,0,(ValProdTot!AT43-ValProdTot!AS43)/ValProdTot!AS43*100)</f>
        <v>0.22459292532285235</v>
      </c>
      <c r="AU43">
        <f>IF(ValProdTot!AT43=0,0,(ValProdTot!AU43-ValProdTot!AT43)/ValProdTot!AT43*100)</f>
        <v>0.32212885154061621</v>
      </c>
      <c r="AV43">
        <f>IF(ValProdTot!AU43=0,0,(ValProdTot!AV43-ValProdTot!AU43)/ValProdTot!AU43*100)</f>
        <v>-1.3960631020522129E-2</v>
      </c>
      <c r="AW43">
        <f>IF(ValProdTot!AV43=0,0,(ValProdTot!AW43-ValProdTot!AV43)/ValProdTot!AV43*100)</f>
        <v>4.1887740854509916</v>
      </c>
      <c r="AX43">
        <f>IF(ValProdTot!AW43=0,0,(ValProdTot!AX43-ValProdTot!AW43)/ValProdTot!AW43*100)</f>
        <v>0.24122219244170465</v>
      </c>
      <c r="AY43">
        <f>IF(ValProdTot!AX43=0,0,(ValProdTot!AY43-ValProdTot!AX43)/ValProdTot!AX43*100)</f>
        <v>-0.42780748663101603</v>
      </c>
      <c r="AZ43">
        <f>IF(ValProdTot!AY43=0,0,(ValProdTot!AZ43-ValProdTot!AY43)/ValProdTot!AY43*100)</f>
        <v>-3.7191192266380235</v>
      </c>
      <c r="BA43">
        <f>IF(ValProdTot!AZ43=0,0,(ValProdTot!BA43-ValProdTot!AZ43)/ValProdTot!AZ43*100)</f>
        <v>1.5200111560451819</v>
      </c>
      <c r="BB43">
        <f>IF(ValProdTot!BA43=0,0,(ValProdTot!BB43-ValProdTot!BA43)/ValProdTot!BA43*100)</f>
        <v>-0.41208791208791212</v>
      </c>
      <c r="BC43">
        <f>IF(ValProdTot!BB43=0,0,(ValProdTot!BC43-ValProdTot!BB43)/ValProdTot!BB43*100)</f>
        <v>-0.64827586206896548</v>
      </c>
    </row>
    <row r="44" spans="1:55" x14ac:dyDescent="0.2">
      <c r="A44">
        <f>ValProdTot!A44</f>
        <v>2</v>
      </c>
      <c r="B44" t="str">
        <f>ValProdTot!B44</f>
        <v>Sudan</v>
      </c>
      <c r="C44">
        <f>ValProdTot!C44</f>
        <v>206</v>
      </c>
      <c r="D44" t="str">
        <f>ValProdTot!D44</f>
        <v>Sudan</v>
      </c>
      <c r="F44" s="72" t="s">
        <v>574</v>
      </c>
      <c r="H44">
        <f>IF(ValProdTot!G44=0,0,(ValProdTot!H44-ValProdTot!G44)/ValProdTot!G44*100)</f>
        <v>7.8958661267186949</v>
      </c>
      <c r="I44">
        <f>IF(ValProdTot!H44=0,0,(ValProdTot!I44-ValProdTot!H44)/ValProdTot!H44*100)</f>
        <v>1.5469944982881672</v>
      </c>
      <c r="J44">
        <f>IF(ValProdTot!I44=0,0,(ValProdTot!J44-ValProdTot!I44)/ValProdTot!I44*100)</f>
        <v>-6.7472110619036698</v>
      </c>
      <c r="K44">
        <f>IF(ValProdTot!J44=0,0,(ValProdTot!K44-ValProdTot!J44)/ValProdTot!J44*100)</f>
        <v>3.7192827197184628</v>
      </c>
      <c r="L44">
        <f>IF(ValProdTot!K44=0,0,(ValProdTot!L44-ValProdTot!K44)/ValProdTot!K44*100)</f>
        <v>1.3927174443680419</v>
      </c>
      <c r="M44">
        <f>IF(ValProdTot!L44=0,0,(ValProdTot!M44-ValProdTot!L44)/ValProdTot!L44*100)</f>
        <v>14.375052648548012</v>
      </c>
      <c r="N44">
        <f>IF(ValProdTot!M44=0,0,(ValProdTot!N44-ValProdTot!M44)/ValProdTot!M44*100)</f>
        <v>-7.0697648683134693</v>
      </c>
      <c r="O44">
        <f>IF(ValProdTot!N44=0,0,(ValProdTot!O44-ValProdTot!N44)/ValProdTot!N44*100)</f>
        <v>11.116841674588656</v>
      </c>
      <c r="P44">
        <f>IF(ValProdTot!O44=0,0,(ValProdTot!P44-ValProdTot!O44)/ValProdTot!O44*100)</f>
        <v>4.1482562812542092</v>
      </c>
      <c r="Q44">
        <f>IF(ValProdTot!P44=0,0,(ValProdTot!Q44-ValProdTot!P44)/ValProdTot!P44*100)</f>
        <v>3.4275138322827892</v>
      </c>
      <c r="R44">
        <f>IF(ValProdTot!Q44=0,0,(ValProdTot!R44-ValProdTot!Q44)/ValProdTot!Q44*100)</f>
        <v>1.1118580263511697</v>
      </c>
      <c r="S44">
        <f>IF(ValProdTot!R44=0,0,(ValProdTot!S44-ValProdTot!R44)/ValProdTot!R44*100)</f>
        <v>-8.1441887058385527E-3</v>
      </c>
      <c r="T44">
        <f>IF(ValProdTot!S44=0,0,(ValProdTot!T44-ValProdTot!S44)/ValProdTot!S44*100)</f>
        <v>12.783827315839078</v>
      </c>
      <c r="U44">
        <f>IF(ValProdTot!T44=0,0,(ValProdTot!U44-ValProdTot!T44)/ValProdTot!T44*100)</f>
        <v>0.61074516510605359</v>
      </c>
      <c r="V44">
        <f>IF(ValProdTot!U44=0,0,(ValProdTot!V44-ValProdTot!U44)/ValProdTot!U44*100)</f>
        <v>-2.1882068861865815</v>
      </c>
      <c r="W44">
        <f>IF(ValProdTot!V44=0,0,(ValProdTot!W44-ValProdTot!V44)/ValProdTot!V44*100)</f>
        <v>8.7586529351912343</v>
      </c>
      <c r="X44">
        <f>IF(ValProdTot!W44=0,0,(ValProdTot!X44-ValProdTot!W44)/ValProdTot!W44*100)</f>
        <v>3.5694889375559069</v>
      </c>
      <c r="Y44">
        <f>IF(ValProdTot!X44=0,0,(ValProdTot!Y44-ValProdTot!X44)/ValProdTot!X44*100)</f>
        <v>-4.1999046437129071</v>
      </c>
      <c r="Z44">
        <f>IF(ValProdTot!Y44=0,0,(ValProdTot!Z44-ValProdTot!Y44)/ValProdTot!Y44*100)</f>
        <v>5.6039514918019586</v>
      </c>
      <c r="AA44">
        <f>IF(ValProdTot!Z44=0,0,(ValProdTot!AA44-ValProdTot!Z44)/ValProdTot!Z44*100)</f>
        <v>11.138645155066929</v>
      </c>
      <c r="AB44">
        <f>IF(ValProdTot!AA44=0,0,(ValProdTot!AB44-ValProdTot!AA44)/ValProdTot!AA44*100)</f>
        <v>-9.284635516069816</v>
      </c>
      <c r="AC44">
        <f>IF(ValProdTot!AB44=0,0,(ValProdTot!AC44-ValProdTot!AB44)/ValProdTot!AB44*100)</f>
        <v>5.2197809359988367</v>
      </c>
      <c r="AD44">
        <f>IF(ValProdTot!AC44=0,0,(ValProdTot!AD44-ValProdTot!AC44)/ValProdTot!AC44*100)</f>
        <v>-8.6691181079848256</v>
      </c>
      <c r="AE44">
        <f>IF(ValProdTot!AD44=0,0,(ValProdTot!AE44-ValProdTot!AD44)/ValProdTot!AD44*100)</f>
        <v>17.650079704664108</v>
      </c>
      <c r="AF44">
        <f>IF(ValProdTot!AE44=0,0,(ValProdTot!AF44-ValProdTot!AE44)/ValProdTot!AE44*100)</f>
        <v>-3.4515804495989935</v>
      </c>
      <c r="AG44">
        <f>IF(ValProdTot!AF44=0,0,(ValProdTot!AG44-ValProdTot!AF44)/ValProdTot!AF44*100)</f>
        <v>-6.501682340488137</v>
      </c>
      <c r="AH44">
        <f>IF(ValProdTot!AG44=0,0,(ValProdTot!AH44-ValProdTot!AG44)/ValProdTot!AG44*100)</f>
        <v>13.731593234591729</v>
      </c>
      <c r="AI44">
        <f>IF(ValProdTot!AH44=0,0,(ValProdTot!AI44-ValProdTot!AH44)/ValProdTot!AH44*100)</f>
        <v>-12.091472367132853</v>
      </c>
      <c r="AJ44">
        <f>IF(ValProdTot!AI44=0,0,(ValProdTot!AJ44-ValProdTot!AI44)/ValProdTot!AI44*100)</f>
        <v>-1.2598859735743821</v>
      </c>
      <c r="AK44">
        <f>IF(ValProdTot!AJ44=0,0,(ValProdTot!AK44-ValProdTot!AJ44)/ValProdTot!AJ44*100)</f>
        <v>18.409586479443515</v>
      </c>
      <c r="AL44">
        <f>IF(ValProdTot!AK44=0,0,(ValProdTot!AL44-ValProdTot!AK44)/ValProdTot!AK44*100)</f>
        <v>9.8405718147960961</v>
      </c>
      <c r="AM44">
        <f>IF(ValProdTot!AL44=0,0,(ValProdTot!AM44-ValProdTot!AL44)/ValProdTot!AL44*100)</f>
        <v>-6.1282549565422224</v>
      </c>
      <c r="AN44">
        <f>IF(ValProdTot!AM44=0,0,(ValProdTot!AN44-ValProdTot!AM44)/ValProdTot!AM44*100)</f>
        <v>16.22362588408232</v>
      </c>
      <c r="AO44">
        <f>IF(ValProdTot!AN44=0,0,(ValProdTot!AO44-ValProdTot!AN44)/ValProdTot!AN44*100)</f>
        <v>2.9261540391644281</v>
      </c>
      <c r="AP44">
        <f>IF(ValProdTot!AO44=0,0,(ValProdTot!AP44-ValProdTot!AO44)/ValProdTot!AO44*100)</f>
        <v>9.296819428019683</v>
      </c>
      <c r="AQ44">
        <f>IF(ValProdTot!AP44=0,0,(ValProdTot!AQ44-ValProdTot!AP44)/ValProdTot!AP44*100)</f>
        <v>0.27207843120727448</v>
      </c>
      <c r="AR44">
        <f>IF(ValProdTot!AQ44=0,0,(ValProdTot!AR44-ValProdTot!AQ44)/ValProdTot!AQ44*100)</f>
        <v>3.9823232021147237</v>
      </c>
      <c r="AS44">
        <f>IF(ValProdTot!AR44=0,0,(ValProdTot!AS44-ValProdTot!AR44)/ValProdTot!AR44*100)</f>
        <v>0.46098545980470146</v>
      </c>
      <c r="AT44">
        <f>IF(ValProdTot!AS44=0,0,(ValProdTot!AT44-ValProdTot!AS44)/ValProdTot!AS44*100)</f>
        <v>3.6930441681849113</v>
      </c>
      <c r="AU44">
        <f>IF(ValProdTot!AT44=0,0,(ValProdTot!AU44-ValProdTot!AT44)/ValProdTot!AT44*100)</f>
        <v>10.884081758624076</v>
      </c>
      <c r="AV44">
        <f>IF(ValProdTot!AU44=0,0,(ValProdTot!AV44-ValProdTot!AU44)/ValProdTot!AU44*100)</f>
        <v>-2.8210335507835166E-2</v>
      </c>
      <c r="AW44">
        <f>IF(ValProdTot!AV44=0,0,(ValProdTot!AW44-ValProdTot!AV44)/ValProdTot!AV44*100)</f>
        <v>8.0001561699586894</v>
      </c>
      <c r="AX44">
        <f>IF(ValProdTot!AW44=0,0,(ValProdTot!AX44-ValProdTot!AW44)/ValProdTot!AW44*100)</f>
        <v>-3.7544435387453139</v>
      </c>
      <c r="AY44">
        <f>IF(ValProdTot!AX44=0,0,(ValProdTot!AY44-ValProdTot!AX44)/ValProdTot!AX44*100)</f>
        <v>5.0725450461593775</v>
      </c>
      <c r="AZ44">
        <f>IF(ValProdTot!AY44=0,0,(ValProdTot!AZ44-ValProdTot!AY44)/ValProdTot!AY44*100)</f>
        <v>-1.1791306800294163</v>
      </c>
      <c r="BA44">
        <f>IF(ValProdTot!AZ44=0,0,(ValProdTot!BA44-ValProdTot!AZ44)/ValProdTot!AZ44*100)</f>
        <v>1.8053985077670829</v>
      </c>
      <c r="BB44">
        <f>IF(ValProdTot!BA44=0,0,(ValProdTot!BB44-ValProdTot!BA44)/ValProdTot!BA44*100)</f>
        <v>-2.0937487479447916</v>
      </c>
      <c r="BC44">
        <f>IF(ValProdTot!BB44=0,0,(ValProdTot!BC44-ValProdTot!BB44)/ValProdTot!BB44*100)</f>
        <v>2.1875435662816938</v>
      </c>
    </row>
    <row r="45" spans="1:55" x14ac:dyDescent="0.2">
      <c r="A45">
        <f>ValProdTot!A45</f>
        <v>3</v>
      </c>
      <c r="B45" t="str">
        <f>ValProdTot!B45</f>
        <v>Swaziland</v>
      </c>
      <c r="C45">
        <f>ValProdTot!C45</f>
        <v>209</v>
      </c>
      <c r="D45" t="str">
        <f>ValProdTot!D45</f>
        <v>Swaziland</v>
      </c>
      <c r="F45" s="72" t="s">
        <v>574</v>
      </c>
      <c r="H45">
        <f>IF(ValProdTot!G45=0,0,(ValProdTot!H45-ValProdTot!G45)/ValProdTot!G45*100)</f>
        <v>2.1434062836348726</v>
      </c>
      <c r="I45">
        <f>IF(ValProdTot!H45=0,0,(ValProdTot!I45-ValProdTot!H45)/ValProdTot!H45*100)</f>
        <v>7.6872127330750857</v>
      </c>
      <c r="J45">
        <f>IF(ValProdTot!I45=0,0,(ValProdTot!J45-ValProdTot!I45)/ValProdTot!I45*100)</f>
        <v>-3.8040743294876336</v>
      </c>
      <c r="K45">
        <f>IF(ValProdTot!J45=0,0,(ValProdTot!K45-ValProdTot!J45)/ValProdTot!J45*100)</f>
        <v>-1.9414089746570564</v>
      </c>
      <c r="L45">
        <f>IF(ValProdTot!K45=0,0,(ValProdTot!L45-ValProdTot!K45)/ValProdTot!K45*100)</f>
        <v>17.403675163011261</v>
      </c>
      <c r="M45">
        <f>IF(ValProdTot!L45=0,0,(ValProdTot!M45-ValProdTot!L45)/ValProdTot!L45*100)</f>
        <v>9.9868726648490345</v>
      </c>
      <c r="N45">
        <f>IF(ValProdTot!M45=0,0,(ValProdTot!N45-ValProdTot!M45)/ValProdTot!M45*100)</f>
        <v>-4.0855673889092916</v>
      </c>
      <c r="O45">
        <f>IF(ValProdTot!N45=0,0,(ValProdTot!O45-ValProdTot!N45)/ValProdTot!N45*100)</f>
        <v>3.1428480265466963</v>
      </c>
      <c r="P45">
        <f>IF(ValProdTot!O45=0,0,(ValProdTot!P45-ValProdTot!O45)/ValProdTot!O45*100)</f>
        <v>13.840252428385819</v>
      </c>
      <c r="Q45">
        <f>IF(ValProdTot!P45=0,0,(ValProdTot!Q45-ValProdTot!P45)/ValProdTot!P45*100)</f>
        <v>1.7275815217391304</v>
      </c>
      <c r="R45">
        <f>IF(ValProdTot!Q45=0,0,(ValProdTot!R45-ValProdTot!Q45)/ValProdTot!Q45*100)</f>
        <v>8.9005829988713998</v>
      </c>
      <c r="S45">
        <f>IF(ValProdTot!R45=0,0,(ValProdTot!S45-ValProdTot!R45)/ValProdTot!R45*100)</f>
        <v>-2.3394717638329317</v>
      </c>
      <c r="T45">
        <f>IF(ValProdTot!S45=0,0,(ValProdTot!T45-ValProdTot!S45)/ValProdTot!S45*100)</f>
        <v>9.2511428140854974</v>
      </c>
      <c r="U45">
        <f>IF(ValProdTot!T45=0,0,(ValProdTot!U45-ValProdTot!T45)/ValProdTot!T45*100)</f>
        <v>2.5829219088563069</v>
      </c>
      <c r="V45">
        <f>IF(ValProdTot!U45=0,0,(ValProdTot!V45-ValProdTot!U45)/ValProdTot!U45*100)</f>
        <v>2.3733352756284911</v>
      </c>
      <c r="W45">
        <f>IF(ValProdTot!V45=0,0,(ValProdTot!W45-ValProdTot!V45)/ValProdTot!V45*100)</f>
        <v>-5.646922323348968</v>
      </c>
      <c r="X45">
        <f>IF(ValProdTot!W45=0,0,(ValProdTot!X45-ValProdTot!W45)/ValProdTot!W45*100)</f>
        <v>14.908266193351546</v>
      </c>
      <c r="Y45">
        <f>IF(ValProdTot!X45=0,0,(ValProdTot!Y45-ValProdTot!X45)/ValProdTot!X45*100)</f>
        <v>-2.5905715713542956</v>
      </c>
      <c r="Z45">
        <f>IF(ValProdTot!Y45=0,0,(ValProdTot!Z45-ValProdTot!Y45)/ValProdTot!Y45*100)</f>
        <v>14.139948489669433</v>
      </c>
      <c r="AA45">
        <f>IF(ValProdTot!Z45=0,0,(ValProdTot!AA45-ValProdTot!Z45)/ValProdTot!Z45*100)</f>
        <v>6.3453147913573691</v>
      </c>
      <c r="AB45">
        <f>IF(ValProdTot!AA45=0,0,(ValProdTot!AB45-ValProdTot!AA45)/ValProdTot!AA45*100)</f>
        <v>-2.3241814774177851</v>
      </c>
      <c r="AC45">
        <f>IF(ValProdTot!AB45=0,0,(ValProdTot!AC45-ValProdTot!AB45)/ValProdTot!AB45*100)</f>
        <v>-0.2137340518993483</v>
      </c>
      <c r="AD45">
        <f>IF(ValProdTot!AC45=0,0,(ValProdTot!AD45-ValProdTot!AC45)/ValProdTot!AC45*100)</f>
        <v>7.4778799824791937</v>
      </c>
      <c r="AE45">
        <f>IF(ValProdTot!AD45=0,0,(ValProdTot!AE45-ValProdTot!AD45)/ValProdTot!AD45*100)</f>
        <v>2.0633976166799797</v>
      </c>
      <c r="AF45">
        <f>IF(ValProdTot!AE45=0,0,(ValProdTot!AF45-ValProdTot!AE45)/ValProdTot!AE45*100)</f>
        <v>8.0875277017988711</v>
      </c>
      <c r="AG45">
        <f>IF(ValProdTot!AF45=0,0,(ValProdTot!AG45-ValProdTot!AF45)/ValProdTot!AF45*100)</f>
        <v>-2.3480821163770966</v>
      </c>
      <c r="AH45">
        <f>IF(ValProdTot!AG45=0,0,(ValProdTot!AH45-ValProdTot!AG45)/ValProdTot!AG45*100)</f>
        <v>-1.5510738348976479E-2</v>
      </c>
      <c r="AI45">
        <f>IF(ValProdTot!AH45=0,0,(ValProdTot!AI45-ValProdTot!AH45)/ValProdTot!AH45*100)</f>
        <v>0.64284957546955646</v>
      </c>
      <c r="AJ45">
        <f>IF(ValProdTot!AI45=0,0,(ValProdTot!AJ45-ValProdTot!AI45)/ValProdTot!AI45*100)</f>
        <v>2.3075968735784294</v>
      </c>
      <c r="AK45">
        <f>IF(ValProdTot!AJ45=0,0,(ValProdTot!AK45-ValProdTot!AJ45)/ValProdTot!AJ45*100)</f>
        <v>2.7255456052092941</v>
      </c>
      <c r="AL45">
        <f>IF(ValProdTot!AK45=0,0,(ValProdTot!AL45-ValProdTot!AK45)/ValProdTot!AK45*100)</f>
        <v>-5.0775185479312892</v>
      </c>
      <c r="AM45">
        <f>IF(ValProdTot!AL45=0,0,(ValProdTot!AM45-ValProdTot!AL45)/ValProdTot!AL45*100)</f>
        <v>-4.6666314932617805</v>
      </c>
      <c r="AN45">
        <f>IF(ValProdTot!AM45=0,0,(ValProdTot!AN45-ValProdTot!AM45)/ValProdTot!AM45*100)</f>
        <v>-1.6998130205677375E-2</v>
      </c>
      <c r="AO45">
        <f>IF(ValProdTot!AN45=0,0,(ValProdTot!AO45-ValProdTot!AN45)/ValProdTot!AN45*100)</f>
        <v>-7.2282011339285006</v>
      </c>
      <c r="AP45">
        <f>IF(ValProdTot!AO45=0,0,(ValProdTot!AP45-ValProdTot!AO45)/ValProdTot!AO45*100)</f>
        <v>6.4190859344368496</v>
      </c>
      <c r="AQ45">
        <f>IF(ValProdTot!AP45=0,0,(ValProdTot!AQ45-ValProdTot!AP45)/ValProdTot!AP45*100)</f>
        <v>5.60659335378405E-2</v>
      </c>
      <c r="AR45">
        <f>IF(ValProdTot!AQ45=0,0,(ValProdTot!AR45-ValProdTot!AQ45)/ValProdTot!AQ45*100)</f>
        <v>-1.603387686815078</v>
      </c>
      <c r="AS45">
        <f>IF(ValProdTot!AR45=0,0,(ValProdTot!AS45-ValProdTot!AR45)/ValProdTot!AR45*100)</f>
        <v>8.0572730231044574</v>
      </c>
      <c r="AT45">
        <f>IF(ValProdTot!AS45=0,0,(ValProdTot!AT45-ValProdTot!AS45)/ValProdTot!AS45*100)</f>
        <v>-6.0798500271035349</v>
      </c>
      <c r="AU45">
        <f>IF(ValProdTot!AT45=0,0,(ValProdTot!AU45-ValProdTot!AT45)/ValProdTot!AT45*100)</f>
        <v>-2.2629530615598585</v>
      </c>
      <c r="AV45">
        <f>IF(ValProdTot!AU45=0,0,(ValProdTot!AV45-ValProdTot!AU45)/ValProdTot!AU45*100)</f>
        <v>9.6407232285288966</v>
      </c>
      <c r="AW45">
        <f>IF(ValProdTot!AV45=0,0,(ValProdTot!AW45-ValProdTot!AV45)/ValProdTot!AV45*100)</f>
        <v>-1.25</v>
      </c>
      <c r="AX45">
        <f>IF(ValProdTot!AW45=0,0,(ValProdTot!AX45-ValProdTot!AW45)/ValProdTot!AW45*100)</f>
        <v>2.8369277852267647</v>
      </c>
      <c r="AY45">
        <f>IF(ValProdTot!AX45=0,0,(ValProdTot!AY45-ValProdTot!AX45)/ValProdTot!AX45*100)</f>
        <v>6.2241259926042698</v>
      </c>
      <c r="AZ45">
        <f>IF(ValProdTot!AY45=0,0,(ValProdTot!AZ45-ValProdTot!AY45)/ValProdTot!AY45*100)</f>
        <v>-0.48715877215185482</v>
      </c>
      <c r="BA45">
        <f>IF(ValProdTot!AZ45=0,0,(ValProdTot!BA45-ValProdTot!AZ45)/ValProdTot!AZ45*100)</f>
        <v>-2.5313412450087456</v>
      </c>
      <c r="BB45">
        <f>IF(ValProdTot!BA45=0,0,(ValProdTot!BB45-ValProdTot!BA45)/ValProdTot!BA45*100)</f>
        <v>2.4480136699828767</v>
      </c>
      <c r="BC45">
        <f>IF(ValProdTot!BB45=0,0,(ValProdTot!BC45-ValProdTot!BB45)/ValProdTot!BB45*100)</f>
        <v>-0.90514158103180553</v>
      </c>
    </row>
    <row r="46" spans="1:55" x14ac:dyDescent="0.2">
      <c r="A46">
        <f>ValProdTot!A46</f>
        <v>2</v>
      </c>
      <c r="B46" t="str">
        <f>ValProdTot!B46</f>
        <v>United Republic of Tanzania</v>
      </c>
      <c r="C46">
        <f>ValProdTot!C46</f>
        <v>215</v>
      </c>
      <c r="D46" t="str">
        <f>ValProdTot!D46</f>
        <v>United Republic of Tanzania</v>
      </c>
      <c r="F46" s="72" t="s">
        <v>574</v>
      </c>
      <c r="H46">
        <f>IF(ValProdTot!G46=0,0,(ValProdTot!H46-ValProdTot!G46)/ValProdTot!G46*100)</f>
        <v>3.9599682174072193</v>
      </c>
      <c r="I46">
        <f>IF(ValProdTot!H46=0,0,(ValProdTot!I46-ValProdTot!H46)/ValProdTot!H46*100)</f>
        <v>8.9790513419885176</v>
      </c>
      <c r="J46">
        <f>IF(ValProdTot!I46=0,0,(ValProdTot!J46-ValProdTot!I46)/ValProdTot!I46*100)</f>
        <v>1.0163716367854352</v>
      </c>
      <c r="K46">
        <f>IF(ValProdTot!J46=0,0,(ValProdTot!K46-ValProdTot!J46)/ValProdTot!J46*100)</f>
        <v>2.944328906126894</v>
      </c>
      <c r="L46">
        <f>IF(ValProdTot!K46=0,0,(ValProdTot!L46-ValProdTot!K46)/ValProdTot!K46*100)</f>
        <v>11.33983901987321</v>
      </c>
      <c r="M46">
        <f>IF(ValProdTot!L46=0,0,(ValProdTot!M46-ValProdTot!L46)/ValProdTot!L46*100)</f>
        <v>-1.5289221137664697</v>
      </c>
      <c r="N46">
        <f>IF(ValProdTot!M46=0,0,(ValProdTot!N46-ValProdTot!M46)/ValProdTot!M46*100)</f>
        <v>-2.7460587925764215</v>
      </c>
      <c r="O46">
        <f>IF(ValProdTot!N46=0,0,(ValProdTot!O46-ValProdTot!N46)/ValProdTot!N46*100)</f>
        <v>4.2303014625165289</v>
      </c>
      <c r="P46">
        <f>IF(ValProdTot!O46=0,0,(ValProdTot!P46-ValProdTot!O46)/ValProdTot!O46*100)</f>
        <v>4.6213007934217138</v>
      </c>
      <c r="Q46">
        <f>IF(ValProdTot!P46=0,0,(ValProdTot!Q46-ValProdTot!P46)/ValProdTot!P46*100)</f>
        <v>-0.24847586408252928</v>
      </c>
      <c r="R46">
        <f>IF(ValProdTot!Q46=0,0,(ValProdTot!R46-ValProdTot!Q46)/ValProdTot!Q46*100)</f>
        <v>0.85199221399068703</v>
      </c>
      <c r="S46">
        <f>IF(ValProdTot!R46=0,0,(ValProdTot!S46-ValProdTot!R46)/ValProdTot!R46*100)</f>
        <v>4.2029407369722138</v>
      </c>
      <c r="T46">
        <f>IF(ValProdTot!S46=0,0,(ValProdTot!T46-ValProdTot!S46)/ValProdTot!S46*100)</f>
        <v>0.5900632959658354</v>
      </c>
      <c r="U46">
        <f>IF(ValProdTot!T46=0,0,(ValProdTot!U46-ValProdTot!T46)/ValProdTot!T46*100)</f>
        <v>9.9467291078928177</v>
      </c>
      <c r="V46">
        <f>IF(ValProdTot!U46=0,0,(ValProdTot!V46-ValProdTot!U46)/ValProdTot!U46*100)</f>
        <v>3.7426000744255354</v>
      </c>
      <c r="W46">
        <f>IF(ValProdTot!V46=0,0,(ValProdTot!W46-ValProdTot!V46)/ValProdTot!V46*100)</f>
        <v>5.9559124201497813</v>
      </c>
      <c r="X46">
        <f>IF(ValProdTot!W46=0,0,(ValProdTot!X46-ValProdTot!W46)/ValProdTot!W46*100)</f>
        <v>1.2600632895424975</v>
      </c>
      <c r="Y46">
        <f>IF(ValProdTot!X46=0,0,(ValProdTot!Y46-ValProdTot!X46)/ValProdTot!X46*100)</f>
        <v>4.7274107064097191</v>
      </c>
      <c r="Z46">
        <f>IF(ValProdTot!Y46=0,0,(ValProdTot!Z46-ValProdTot!Y46)/ValProdTot!Y46*100)</f>
        <v>-5.2745858699904868</v>
      </c>
      <c r="AA46">
        <f>IF(ValProdTot!Z46=0,0,(ValProdTot!AA46-ValProdTot!Z46)/ValProdTot!Z46*100)</f>
        <v>4.1470048410175098</v>
      </c>
      <c r="AB46">
        <f>IF(ValProdTot!AA46=0,0,(ValProdTot!AB46-ValProdTot!AA46)/ValProdTot!AA46*100)</f>
        <v>3.5480739432179123</v>
      </c>
      <c r="AC46">
        <f>IF(ValProdTot!AB46=0,0,(ValProdTot!AC46-ValProdTot!AB46)/ValProdTot!AB46*100)</f>
        <v>4.6758548545770049</v>
      </c>
      <c r="AD46">
        <f>IF(ValProdTot!AC46=0,0,(ValProdTot!AD46-ValProdTot!AC46)/ValProdTot!AC46*100)</f>
        <v>3.0509275627935839</v>
      </c>
      <c r="AE46">
        <f>IF(ValProdTot!AD46=0,0,(ValProdTot!AE46-ValProdTot!AD46)/ValProdTot!AD46*100)</f>
        <v>3.7229396308919265</v>
      </c>
      <c r="AF46">
        <f>IF(ValProdTot!AE46=0,0,(ValProdTot!AF46-ValProdTot!AE46)/ValProdTot!AE46*100)</f>
        <v>3.3602964878142636</v>
      </c>
      <c r="AG46">
        <f>IF(ValProdTot!AF46=0,0,(ValProdTot!AG46-ValProdTot!AF46)/ValProdTot!AF46*100)</f>
        <v>-0.25011647247330931</v>
      </c>
      <c r="AH46">
        <f>IF(ValProdTot!AG46=0,0,(ValProdTot!AH46-ValProdTot!AG46)/ValProdTot!AG46*100)</f>
        <v>-1.297041028815465</v>
      </c>
      <c r="AI46">
        <f>IF(ValProdTot!AH46=0,0,(ValProdTot!AI46-ValProdTot!AH46)/ValProdTot!AH46*100)</f>
        <v>5.5476935306529604</v>
      </c>
      <c r="AJ46">
        <f>IF(ValProdTot!AI46=0,0,(ValProdTot!AJ46-ValProdTot!AI46)/ValProdTot!AI46*100)</f>
        <v>0.57132501996115392</v>
      </c>
      <c r="AK46">
        <f>IF(ValProdTot!AJ46=0,0,(ValProdTot!AK46-ValProdTot!AJ46)/ValProdTot!AJ46*100)</f>
        <v>2.9102061094382896</v>
      </c>
      <c r="AL46">
        <f>IF(ValProdTot!AK46=0,0,(ValProdTot!AL46-ValProdTot!AK46)/ValProdTot!AK46*100)</f>
        <v>-4.3748497691188559</v>
      </c>
      <c r="AM46">
        <f>IF(ValProdTot!AL46=0,0,(ValProdTot!AM46-ValProdTot!AL46)/ValProdTot!AL46*100)</f>
        <v>0.20477093252931397</v>
      </c>
      <c r="AN46">
        <f>IF(ValProdTot!AM46=0,0,(ValProdTot!AN46-ValProdTot!AM46)/ValProdTot!AM46*100)</f>
        <v>-4.0020237206251563</v>
      </c>
      <c r="AO46">
        <f>IF(ValProdTot!AN46=0,0,(ValProdTot!AO46-ValProdTot!AN46)/ValProdTot!AN46*100)</f>
        <v>10.110674554754691</v>
      </c>
      <c r="AP46">
        <f>IF(ValProdTot!AO46=0,0,(ValProdTot!AP46-ValProdTot!AO46)/ValProdTot!AO46*100)</f>
        <v>1.7012815068322049</v>
      </c>
      <c r="AQ46">
        <f>IF(ValProdTot!AP46=0,0,(ValProdTot!AQ46-ValProdTot!AP46)/ValProdTot!AP46*100)</f>
        <v>-5.2692766071167148</v>
      </c>
      <c r="AR46">
        <f>IF(ValProdTot!AQ46=0,0,(ValProdTot!AR46-ValProdTot!AQ46)/ValProdTot!AQ46*100)</f>
        <v>8.4996659044395955</v>
      </c>
      <c r="AS46">
        <f>IF(ValProdTot!AR46=0,0,(ValProdTot!AS46-ValProdTot!AR46)/ValProdTot!AR46*100)</f>
        <v>4.5732976523281472</v>
      </c>
      <c r="AT46">
        <f>IF(ValProdTot!AS46=0,0,(ValProdTot!AT46-ValProdTot!AS46)/ValProdTot!AS46*100)</f>
        <v>-2.3560424191386597</v>
      </c>
      <c r="AU46">
        <f>IF(ValProdTot!AT46=0,0,(ValProdTot!AU46-ValProdTot!AT46)/ValProdTot!AT46*100)</f>
        <v>10.992806051735203</v>
      </c>
      <c r="AV46">
        <f>IF(ValProdTot!AU46=0,0,(ValProdTot!AV46-ValProdTot!AU46)/ValProdTot!AU46*100)</f>
        <v>19.616447518521003</v>
      </c>
      <c r="AW46">
        <f>IF(ValProdTot!AV46=0,0,(ValProdTot!AW46-ValProdTot!AV46)/ValProdTot!AV46*100)</f>
        <v>-10.363218577216889</v>
      </c>
      <c r="AX46">
        <f>IF(ValProdTot!AW46=0,0,(ValProdTot!AX46-ValProdTot!AW46)/ValProdTot!AW46*100)</f>
        <v>19.96949777526488</v>
      </c>
      <c r="AY46">
        <f>IF(ValProdTot!AX46=0,0,(ValProdTot!AY46-ValProdTot!AX46)/ValProdTot!AX46*100)</f>
        <v>-0.27300301181958458</v>
      </c>
      <c r="AZ46">
        <f>IF(ValProdTot!AY46=0,0,(ValProdTot!AZ46-ValProdTot!AY46)/ValProdTot!AY46*100)</f>
        <v>8.9697377148074882</v>
      </c>
      <c r="BA46">
        <f>IF(ValProdTot!AZ46=0,0,(ValProdTot!BA46-ValProdTot!AZ46)/ValProdTot!AZ46*100)</f>
        <v>-1.8904619650969359</v>
      </c>
      <c r="BB46">
        <f>IF(ValProdTot!BA46=0,0,(ValProdTot!BB46-ValProdTot!BA46)/ValProdTot!BA46*100)</f>
        <v>-0.80356617082361692</v>
      </c>
      <c r="BC46">
        <f>IF(ValProdTot!BB46=0,0,(ValProdTot!BC46-ValProdTot!BB46)/ValProdTot!BB46*100)</f>
        <v>5.3258476042830596</v>
      </c>
    </row>
    <row r="47" spans="1:55" x14ac:dyDescent="0.2">
      <c r="A47">
        <f>ValProdTot!A47</f>
        <v>1</v>
      </c>
      <c r="B47" t="str">
        <f>ValProdTot!B47</f>
        <v>Togo</v>
      </c>
      <c r="C47">
        <f>ValProdTot!C47</f>
        <v>217</v>
      </c>
      <c r="D47" t="str">
        <f>ValProdTot!D47</f>
        <v>Togo</v>
      </c>
      <c r="F47" s="72" t="s">
        <v>574</v>
      </c>
      <c r="H47">
        <f>IF(ValProdTot!G47=0,0,(ValProdTot!H47-ValProdTot!G47)/ValProdTot!G47*100)</f>
        <v>2.1088883945595525</v>
      </c>
      <c r="I47">
        <f>IF(ValProdTot!H47=0,0,(ValProdTot!I47-ValProdTot!H47)/ValProdTot!H47*100)</f>
        <v>5.0787191746449176</v>
      </c>
      <c r="J47">
        <f>IF(ValProdTot!I47=0,0,(ValProdTot!J47-ValProdTot!I47)/ValProdTot!I47*100)</f>
        <v>2.9021724643475943</v>
      </c>
      <c r="K47">
        <f>IF(ValProdTot!J47=0,0,(ValProdTot!K47-ValProdTot!J47)/ValProdTot!J47*100)</f>
        <v>2.3986587370973602</v>
      </c>
      <c r="L47">
        <f>IF(ValProdTot!K47=0,0,(ValProdTot!L47-ValProdTot!K47)/ValProdTot!K47*100)</f>
        <v>1.099032373671007</v>
      </c>
      <c r="M47">
        <f>IF(ValProdTot!L47=0,0,(ValProdTot!M47-ValProdTot!L47)/ValProdTot!L47*100)</f>
        <v>1.2069840343085125</v>
      </c>
      <c r="N47">
        <f>IF(ValProdTot!M47=0,0,(ValProdTot!N47-ValProdTot!M47)/ValProdTot!M47*100)</f>
        <v>3.1234654808303142</v>
      </c>
      <c r="O47">
        <f>IF(ValProdTot!N47=0,0,(ValProdTot!O47-ValProdTot!N47)/ValProdTot!N47*100)</f>
        <v>1.5873544425612114</v>
      </c>
      <c r="P47">
        <f>IF(ValProdTot!O47=0,0,(ValProdTot!P47-ValProdTot!O47)/ValProdTot!O47*100)</f>
        <v>4.8990749906581268</v>
      </c>
      <c r="Q47">
        <f>IF(ValProdTot!P47=0,0,(ValProdTot!Q47-ValProdTot!P47)/ValProdTot!P47*100)</f>
        <v>0.9502412319076069</v>
      </c>
      <c r="R47">
        <f>IF(ValProdTot!Q47=0,0,(ValProdTot!R47-ValProdTot!Q47)/ValProdTot!Q47*100)</f>
        <v>-3.9645272623156327</v>
      </c>
      <c r="S47">
        <f>IF(ValProdTot!R47=0,0,(ValProdTot!S47-ValProdTot!R47)/ValProdTot!R47*100)</f>
        <v>1.4075427790509158</v>
      </c>
      <c r="T47">
        <f>IF(ValProdTot!S47=0,0,(ValProdTot!T47-ValProdTot!S47)/ValProdTot!S47*100)</f>
        <v>-0.3686940602115541</v>
      </c>
      <c r="U47">
        <f>IF(ValProdTot!T47=0,0,(ValProdTot!U47-ValProdTot!T47)/ValProdTot!T47*100)</f>
        <v>4.6598652476839444</v>
      </c>
      <c r="V47">
        <f>IF(ValProdTot!U47=0,0,(ValProdTot!V47-ValProdTot!U47)/ValProdTot!U47*100)</f>
        <v>-3.8641025875496462</v>
      </c>
      <c r="W47">
        <f>IF(ValProdTot!V47=0,0,(ValProdTot!W47-ValProdTot!V47)/ValProdTot!V47*100)</f>
        <v>-3.5603086932535182</v>
      </c>
      <c r="X47">
        <f>IF(ValProdTot!W47=0,0,(ValProdTot!X47-ValProdTot!W47)/ValProdTot!W47*100)</f>
        <v>8.0844278598786836</v>
      </c>
      <c r="Y47">
        <f>IF(ValProdTot!X47=0,0,(ValProdTot!Y47-ValProdTot!X47)/ValProdTot!X47*100)</f>
        <v>7.6372982920411863</v>
      </c>
      <c r="Z47">
        <f>IF(ValProdTot!Y47=0,0,(ValProdTot!Z47-ValProdTot!Y47)/ValProdTot!Y47*100)</f>
        <v>1.4180629226565082</v>
      </c>
      <c r="AA47">
        <f>IF(ValProdTot!Z47=0,0,(ValProdTot!AA47-ValProdTot!Z47)/ValProdTot!Z47*100)</f>
        <v>1.7287067300860173</v>
      </c>
      <c r="AB47">
        <f>IF(ValProdTot!AA47=0,0,(ValProdTot!AB47-ValProdTot!AA47)/ValProdTot!AA47*100)</f>
        <v>-2.3339770190503581</v>
      </c>
      <c r="AC47">
        <f>IF(ValProdTot!AB47=0,0,(ValProdTot!AC47-ValProdTot!AB47)/ValProdTot!AB47*100)</f>
        <v>-7.0764294768961538</v>
      </c>
      <c r="AD47">
        <f>IF(ValProdTot!AC47=0,0,(ValProdTot!AD47-ValProdTot!AC47)/ValProdTot!AC47*100)</f>
        <v>6.2387575000301814</v>
      </c>
      <c r="AE47">
        <f>IF(ValProdTot!AD47=0,0,(ValProdTot!AE47-ValProdTot!AD47)/ValProdTot!AD47*100)</f>
        <v>12.262679579435403</v>
      </c>
      <c r="AF47">
        <f>IF(ValProdTot!AE47=0,0,(ValProdTot!AF47-ValProdTot!AE47)/ValProdTot!AE47*100)</f>
        <v>3.7573892622884442</v>
      </c>
      <c r="AG47">
        <f>IF(ValProdTot!AF47=0,0,(ValProdTot!AG47-ValProdTot!AF47)/ValProdTot!AF47*100)</f>
        <v>1.5014048232264108</v>
      </c>
      <c r="AH47">
        <f>IF(ValProdTot!AG47=0,0,(ValProdTot!AH47-ValProdTot!AG47)/ValProdTot!AG47*100)</f>
        <v>5.4515921301769454</v>
      </c>
      <c r="AI47">
        <f>IF(ValProdTot!AH47=0,0,(ValProdTot!AI47-ValProdTot!AH47)/ValProdTot!AH47*100)</f>
        <v>6.027662580321743</v>
      </c>
      <c r="AJ47">
        <f>IF(ValProdTot!AI47=0,0,(ValProdTot!AJ47-ValProdTot!AI47)/ValProdTot!AI47*100)</f>
        <v>3.3867525729992498</v>
      </c>
      <c r="AK47">
        <f>IF(ValProdTot!AJ47=0,0,(ValProdTot!AK47-ValProdTot!AJ47)/ValProdTot!AJ47*100)</f>
        <v>0.20225662686666446</v>
      </c>
      <c r="AL47">
        <f>IF(ValProdTot!AK47=0,0,(ValProdTot!AL47-ValProdTot!AK47)/ValProdTot!AK47*100)</f>
        <v>-1.3768424109782282</v>
      </c>
      <c r="AM47">
        <f>IF(ValProdTot!AL47=0,0,(ValProdTot!AM47-ValProdTot!AL47)/ValProdTot!AL47*100)</f>
        <v>16.199979806818565</v>
      </c>
      <c r="AN47">
        <f>IF(ValProdTot!AM47=0,0,(ValProdTot!AN47-ValProdTot!AM47)/ValProdTot!AM47*100)</f>
        <v>3.1799849391047457</v>
      </c>
      <c r="AO47">
        <f>IF(ValProdTot!AN47=0,0,(ValProdTot!AO47-ValProdTot!AN47)/ValProdTot!AN47*100)</f>
        <v>-0.90773363088189118</v>
      </c>
      <c r="AP47">
        <f>IF(ValProdTot!AO47=0,0,(ValProdTot!AP47-ValProdTot!AO47)/ValProdTot!AO47*100)</f>
        <v>14.785673943949988</v>
      </c>
      <c r="AQ47">
        <f>IF(ValProdTot!AP47=0,0,(ValProdTot!AQ47-ValProdTot!AP47)/ValProdTot!AP47*100)</f>
        <v>5.0077969672805009</v>
      </c>
      <c r="AR47">
        <f>IF(ValProdTot!AQ47=0,0,(ValProdTot!AR47-ValProdTot!AQ47)/ValProdTot!AQ47*100)</f>
        <v>-0.20182257240054288</v>
      </c>
      <c r="AS47">
        <f>IF(ValProdTot!AR47=0,0,(ValProdTot!AS47-ValProdTot!AR47)/ValProdTot!AR47*100)</f>
        <v>-0.54546364409748282</v>
      </c>
      <c r="AT47">
        <f>IF(ValProdTot!AS47=0,0,(ValProdTot!AT47-ValProdTot!AS47)/ValProdTot!AS47*100)</f>
        <v>-5.294532022328907</v>
      </c>
      <c r="AU47">
        <f>IF(ValProdTot!AT47=0,0,(ValProdTot!AU47-ValProdTot!AT47)/ValProdTot!AT47*100)</f>
        <v>8.346251211051035</v>
      </c>
      <c r="AV47">
        <f>IF(ValProdTot!AU47=0,0,(ValProdTot!AV47-ValProdTot!AU47)/ValProdTot!AU47*100)</f>
        <v>1.5603929322954753</v>
      </c>
      <c r="AW47">
        <f>IF(ValProdTot!AV47=0,0,(ValProdTot!AW47-ValProdTot!AV47)/ValProdTot!AV47*100)</f>
        <v>1.8248434326938099</v>
      </c>
      <c r="AX47">
        <f>IF(ValProdTot!AW47=0,0,(ValProdTot!AX47-ValProdTot!AW47)/ValProdTot!AW47*100)</f>
        <v>2.6370254665141837</v>
      </c>
      <c r="AY47">
        <f>IF(ValProdTot!AX47=0,0,(ValProdTot!AY47-ValProdTot!AX47)/ValProdTot!AX47*100)</f>
        <v>-6.4225032883651672</v>
      </c>
      <c r="AZ47">
        <f>IF(ValProdTot!AY47=0,0,(ValProdTot!AZ47-ValProdTot!AY47)/ValProdTot!AY47*100)</f>
        <v>3.2955160942289625</v>
      </c>
      <c r="BA47">
        <f>IF(ValProdTot!AZ47=0,0,(ValProdTot!BA47-ValProdTot!AZ47)/ValProdTot!AZ47*100)</f>
        <v>3.373125767897458</v>
      </c>
      <c r="BB47">
        <f>IF(ValProdTot!BA47=0,0,(ValProdTot!BB47-ValProdTot!BA47)/ValProdTot!BA47*100)</f>
        <v>7.7307089248292993</v>
      </c>
      <c r="BC47">
        <f>IF(ValProdTot!BB47=0,0,(ValProdTot!BC47-ValProdTot!BB47)/ValProdTot!BB47*100)</f>
        <v>-4.2429888374288849</v>
      </c>
    </row>
    <row r="48" spans="1:55" x14ac:dyDescent="0.2">
      <c r="A48">
        <f>ValProdTot!A48</f>
        <v>2</v>
      </c>
      <c r="B48" t="str">
        <f>ValProdTot!B48</f>
        <v>Uganda</v>
      </c>
      <c r="C48">
        <f>ValProdTot!C48</f>
        <v>226</v>
      </c>
      <c r="D48" t="str">
        <f>ValProdTot!D48</f>
        <v>Uganda</v>
      </c>
      <c r="F48" s="72" t="s">
        <v>574</v>
      </c>
      <c r="H48">
        <f>IF(ValProdTot!G48=0,0,(ValProdTot!H48-ValProdTot!G48)/ValProdTot!G48*100)</f>
        <v>-0.61390565547122267</v>
      </c>
      <c r="I48">
        <f>IF(ValProdTot!H48=0,0,(ValProdTot!I48-ValProdTot!H48)/ValProdTot!H48*100)</f>
        <v>11.32817398331442</v>
      </c>
      <c r="J48">
        <f>IF(ValProdTot!I48=0,0,(ValProdTot!J48-ValProdTot!I48)/ValProdTot!I48*100)</f>
        <v>2.9742792473960109</v>
      </c>
      <c r="K48">
        <f>IF(ValProdTot!J48=0,0,(ValProdTot!K48-ValProdTot!J48)/ValProdTot!J48*100)</f>
        <v>-10.36776922560993</v>
      </c>
      <c r="L48">
        <f>IF(ValProdTot!K48=0,0,(ValProdTot!L48-ValProdTot!K48)/ValProdTot!K48*100)</f>
        <v>3.7130763969172449</v>
      </c>
      <c r="M48">
        <f>IF(ValProdTot!L48=0,0,(ValProdTot!M48-ValProdTot!L48)/ValProdTot!L48*100)</f>
        <v>15.137852572778323</v>
      </c>
      <c r="N48">
        <f>IF(ValProdTot!M48=0,0,(ValProdTot!N48-ValProdTot!M48)/ValProdTot!M48*100)</f>
        <v>5.4839872333571229</v>
      </c>
      <c r="O48">
        <f>IF(ValProdTot!N48=0,0,(ValProdTot!O48-ValProdTot!N48)/ValProdTot!N48*100)</f>
        <v>13.503511545339103</v>
      </c>
      <c r="P48">
        <f>IF(ValProdTot!O48=0,0,(ValProdTot!P48-ValProdTot!O48)/ValProdTot!O48*100)</f>
        <v>23.456185165045927</v>
      </c>
      <c r="Q48">
        <f>IF(ValProdTot!P48=0,0,(ValProdTot!Q48-ValProdTot!P48)/ValProdTot!P48*100)</f>
        <v>-2.8777629349528611</v>
      </c>
      <c r="R48">
        <f>IF(ValProdTot!Q48=0,0,(ValProdTot!R48-ValProdTot!Q48)/ValProdTot!Q48*100)</f>
        <v>2.3789037701595124</v>
      </c>
      <c r="S48">
        <f>IF(ValProdTot!R48=0,0,(ValProdTot!S48-ValProdTot!R48)/ValProdTot!R48*100)</f>
        <v>0.63694212837507214</v>
      </c>
      <c r="T48">
        <f>IF(ValProdTot!S48=0,0,(ValProdTot!T48-ValProdTot!S48)/ValProdTot!S48*100)</f>
        <v>4.3525238667301691</v>
      </c>
      <c r="U48">
        <f>IF(ValProdTot!T48=0,0,(ValProdTot!U48-ValProdTot!T48)/ValProdTot!T48*100)</f>
        <v>6.0745776566757499</v>
      </c>
      <c r="V48">
        <f>IF(ValProdTot!U48=0,0,(ValProdTot!V48-ValProdTot!U48)/ValProdTot!U48*100)</f>
        <v>-7.123670380486506</v>
      </c>
      <c r="W48">
        <f>IF(ValProdTot!V48=0,0,(ValProdTot!W48-ValProdTot!V48)/ValProdTot!V48*100)</f>
        <v>0.62127708770038426</v>
      </c>
      <c r="X48">
        <f>IF(ValProdTot!W48=0,0,(ValProdTot!X48-ValProdTot!W48)/ValProdTot!W48*100)</f>
        <v>0.25601416131585891</v>
      </c>
      <c r="Y48">
        <f>IF(ValProdTot!X48=0,0,(ValProdTot!Y48-ValProdTot!X48)/ValProdTot!X48*100)</f>
        <v>-26.080566015078162</v>
      </c>
      <c r="Z48">
        <f>IF(ValProdTot!Y48=0,0,(ValProdTot!Z48-ValProdTot!Y48)/ValProdTot!Y48*100)</f>
        <v>-2.047265472437747</v>
      </c>
      <c r="AA48">
        <f>IF(ValProdTot!Z48=0,0,(ValProdTot!AA48-ValProdTot!Z48)/ValProdTot!Z48*100)</f>
        <v>7.815675957312104</v>
      </c>
      <c r="AB48">
        <f>IF(ValProdTot!AA48=0,0,(ValProdTot!AB48-ValProdTot!AA48)/ValProdTot!AA48*100)</f>
        <v>9.1340593669255874</v>
      </c>
      <c r="AC48">
        <f>IF(ValProdTot!AB48=0,0,(ValProdTot!AC48-ValProdTot!AB48)/ValProdTot!AB48*100)</f>
        <v>4.6932810198553723</v>
      </c>
      <c r="AD48">
        <f>IF(ValProdTot!AC48=0,0,(ValProdTot!AD48-ValProdTot!AC48)/ValProdTot!AC48*100)</f>
        <v>-5.4554799015510902</v>
      </c>
      <c r="AE48">
        <f>IF(ValProdTot!AD48=0,0,(ValProdTot!AE48-ValProdTot!AD48)/ValProdTot!AD48*100)</f>
        <v>2.3480222902808392</v>
      </c>
      <c r="AF48">
        <f>IF(ValProdTot!AE48=0,0,(ValProdTot!AF48-ValProdTot!AE48)/ValProdTot!AE48*100)</f>
        <v>-0.72722363405336721</v>
      </c>
      <c r="AG48">
        <f>IF(ValProdTot!AF48=0,0,(ValProdTot!AG48-ValProdTot!AF48)/ValProdTot!AF48*100)</f>
        <v>5.349448834871894</v>
      </c>
      <c r="AH48">
        <f>IF(ValProdTot!AG48=0,0,(ValProdTot!AH48-ValProdTot!AG48)/ValProdTot!AG48*100)</f>
        <v>4.9933131507832105</v>
      </c>
      <c r="AI48">
        <f>IF(ValProdTot!AH48=0,0,(ValProdTot!AI48-ValProdTot!AH48)/ValProdTot!AH48*100)</f>
        <v>7.1230838172036322</v>
      </c>
      <c r="AJ48">
        <f>IF(ValProdTot!AI48=0,0,(ValProdTot!AJ48-ValProdTot!AI48)/ValProdTot!AI48*100)</f>
        <v>4.0820449058967041</v>
      </c>
      <c r="AK48">
        <f>IF(ValProdTot!AJ48=0,0,(ValProdTot!AK48-ValProdTot!AJ48)/ValProdTot!AJ48*100)</f>
        <v>2.6959151833148116</v>
      </c>
      <c r="AL48">
        <f>IF(ValProdTot!AK48=0,0,(ValProdTot!AL48-ValProdTot!AK48)/ValProdTot!AK48*100)</f>
        <v>-1.5804373723299028</v>
      </c>
      <c r="AM48">
        <f>IF(ValProdTot!AL48=0,0,(ValProdTot!AM48-ValProdTot!AL48)/ValProdTot!AL48*100)</f>
        <v>6.462644933693622</v>
      </c>
      <c r="AN48">
        <f>IF(ValProdTot!AM48=0,0,(ValProdTot!AN48-ValProdTot!AM48)/ValProdTot!AM48*100)</f>
        <v>-0.23035107500383395</v>
      </c>
      <c r="AO48">
        <f>IF(ValProdTot!AN48=0,0,(ValProdTot!AO48-ValProdTot!AN48)/ValProdTot!AN48*100)</f>
        <v>4.236229017098097</v>
      </c>
      <c r="AP48">
        <f>IF(ValProdTot!AO48=0,0,(ValProdTot!AP48-ValProdTot!AO48)/ValProdTot!AO48*100)</f>
        <v>-1.3901638188743328</v>
      </c>
      <c r="AQ48">
        <f>IF(ValProdTot!AP48=0,0,(ValProdTot!AQ48-ValProdTot!AP48)/ValProdTot!AP48*100)</f>
        <v>0.37804640908816234</v>
      </c>
      <c r="AR48">
        <f>IF(ValProdTot!AQ48=0,0,(ValProdTot!AR48-ValProdTot!AQ48)/ValProdTot!AQ48*100)</f>
        <v>7.7817378563338675</v>
      </c>
      <c r="AS48">
        <f>IF(ValProdTot!AR48=0,0,(ValProdTot!AS48-ValProdTot!AR48)/ValProdTot!AR48*100)</f>
        <v>5.8796004604888683</v>
      </c>
      <c r="AT48">
        <f>IF(ValProdTot!AS48=0,0,(ValProdTot!AT48-ValProdTot!AS48)/ValProdTot!AS48*100)</f>
        <v>1.336814917250118</v>
      </c>
      <c r="AU48">
        <f>IF(ValProdTot!AT48=0,0,(ValProdTot!AU48-ValProdTot!AT48)/ValProdTot!AT48*100)</f>
        <v>5.4859824726470601</v>
      </c>
      <c r="AV48">
        <f>IF(ValProdTot!AU48=0,0,(ValProdTot!AV48-ValProdTot!AU48)/ValProdTot!AU48*100)</f>
        <v>5.3720747586741915</v>
      </c>
      <c r="AW48">
        <f>IF(ValProdTot!AV48=0,0,(ValProdTot!AW48-ValProdTot!AV48)/ValProdTot!AV48*100)</f>
        <v>1.0446744763643447</v>
      </c>
      <c r="AX48">
        <f>IF(ValProdTot!AW48=0,0,(ValProdTot!AX48-ValProdTot!AW48)/ValProdTot!AW48*100)</f>
        <v>-2.0163119274228702E-2</v>
      </c>
      <c r="AY48">
        <f>IF(ValProdTot!AX48=0,0,(ValProdTot!AY48-ValProdTot!AX48)/ValProdTot!AX48*100)</f>
        <v>-3.2689240084933076</v>
      </c>
      <c r="AZ48">
        <f>IF(ValProdTot!AY48=0,0,(ValProdTot!AZ48-ValProdTot!AY48)/ValProdTot!AY48*100)</f>
        <v>-1.1381010998535928</v>
      </c>
      <c r="BA48">
        <f>IF(ValProdTot!AZ48=0,0,(ValProdTot!BA48-ValProdTot!AZ48)/ValProdTot!AZ48*100)</f>
        <v>2.9856768320735743</v>
      </c>
      <c r="BB48">
        <f>IF(ValProdTot!BA48=0,0,(ValProdTot!BB48-ValProdTot!BA48)/ValProdTot!BA48*100)</f>
        <v>2.6293414978934715</v>
      </c>
      <c r="BC48">
        <f>IF(ValProdTot!BB48=0,0,(ValProdTot!BC48-ValProdTot!BB48)/ValProdTot!BB48*100)</f>
        <v>1.6946421075776048</v>
      </c>
    </row>
    <row r="49" spans="1:55" x14ac:dyDescent="0.2">
      <c r="A49">
        <f>ValProdTot!A49</f>
        <v>1</v>
      </c>
      <c r="B49" t="str">
        <f>ValProdTot!B49</f>
        <v>Burkina Faso</v>
      </c>
      <c r="C49">
        <f>ValProdTot!C49</f>
        <v>233</v>
      </c>
      <c r="D49" t="str">
        <f>ValProdTot!D49</f>
        <v>Burkina Faso</v>
      </c>
      <c r="F49" s="72" t="s">
        <v>574</v>
      </c>
      <c r="H49">
        <f>IF(ValProdTot!G49=0,0,(ValProdTot!H49-ValProdTot!G49)/ValProdTot!G49*100)</f>
        <v>9.9386521661164977</v>
      </c>
      <c r="I49">
        <f>IF(ValProdTot!H49=0,0,(ValProdTot!I49-ValProdTot!H49)/ValProdTot!H49*100)</f>
        <v>1.0211583082542672</v>
      </c>
      <c r="J49">
        <f>IF(ValProdTot!I49=0,0,(ValProdTot!J49-ValProdTot!I49)/ValProdTot!I49*100)</f>
        <v>9.6244328970857449</v>
      </c>
      <c r="K49">
        <f>IF(ValProdTot!J49=0,0,(ValProdTot!K49-ValProdTot!J49)/ValProdTot!J49*100)</f>
        <v>2.4488805265767328</v>
      </c>
      <c r="L49">
        <f>IF(ValProdTot!K49=0,0,(ValProdTot!L49-ValProdTot!K49)/ValProdTot!K49*100)</f>
        <v>1.3611089737619011</v>
      </c>
      <c r="M49">
        <f>IF(ValProdTot!L49=0,0,(ValProdTot!M49-ValProdTot!L49)/ValProdTot!L49*100)</f>
        <v>2.7993303821136912</v>
      </c>
      <c r="N49">
        <f>IF(ValProdTot!M49=0,0,(ValProdTot!N49-ValProdTot!M49)/ValProdTot!M49*100)</f>
        <v>6.4936251085801118</v>
      </c>
      <c r="O49">
        <f>IF(ValProdTot!N49=0,0,(ValProdTot!O49-ValProdTot!N49)/ValProdTot!N49*100)</f>
        <v>-0.98136358079096653</v>
      </c>
      <c r="P49">
        <f>IF(ValProdTot!O49=0,0,(ValProdTot!P49-ValProdTot!O49)/ValProdTot!O49*100)</f>
        <v>0.52300349221852627</v>
      </c>
      <c r="Q49">
        <f>IF(ValProdTot!P49=0,0,(ValProdTot!Q49-ValProdTot!P49)/ValProdTot!P49*100)</f>
        <v>-4.1653757381208596</v>
      </c>
      <c r="R49">
        <f>IF(ValProdTot!Q49=0,0,(ValProdTot!R49-ValProdTot!Q49)/ValProdTot!Q49*100)</f>
        <v>-3.9831507100881485</v>
      </c>
      <c r="S49">
        <f>IF(ValProdTot!R49=0,0,(ValProdTot!S49-ValProdTot!R49)/ValProdTot!R49*100)</f>
        <v>-10.010559241328473</v>
      </c>
      <c r="T49">
        <f>IF(ValProdTot!S49=0,0,(ValProdTot!T49-ValProdTot!S49)/ValProdTot!S49*100)</f>
        <v>13.116249413306649</v>
      </c>
      <c r="U49">
        <f>IF(ValProdTot!T49=0,0,(ValProdTot!U49-ValProdTot!T49)/ValProdTot!T49*100)</f>
        <v>14.011171828515955</v>
      </c>
      <c r="V49">
        <f>IF(ValProdTot!U49=0,0,(ValProdTot!V49-ValProdTot!U49)/ValProdTot!U49*100)</f>
        <v>-8.5898217213290646</v>
      </c>
      <c r="W49">
        <f>IF(ValProdTot!V49=0,0,(ValProdTot!W49-ValProdTot!V49)/ValProdTot!V49*100)</f>
        <v>1.026145681136122</v>
      </c>
      <c r="X49">
        <f>IF(ValProdTot!W49=0,0,(ValProdTot!X49-ValProdTot!W49)/ValProdTot!W49*100)</f>
        <v>10.360968282826031</v>
      </c>
      <c r="Y49">
        <f>IF(ValProdTot!X49=0,0,(ValProdTot!Y49-ValProdTot!X49)/ValProdTot!X49*100)</f>
        <v>6.301395706089834</v>
      </c>
      <c r="Z49">
        <f>IF(ValProdTot!Y49=0,0,(ValProdTot!Z49-ValProdTot!Y49)/ValProdTot!Y49*100)</f>
        <v>-6.8088760996881579</v>
      </c>
      <c r="AA49">
        <f>IF(ValProdTot!Z49=0,0,(ValProdTot!AA49-ValProdTot!Z49)/ValProdTot!Z49*100)</f>
        <v>10.124158757256197</v>
      </c>
      <c r="AB49">
        <f>IF(ValProdTot!AA49=0,0,(ValProdTot!AB49-ValProdTot!AA49)/ValProdTot!AA49*100)</f>
        <v>1.7785566500941854</v>
      </c>
      <c r="AC49">
        <f>IF(ValProdTot!AB49=0,0,(ValProdTot!AC49-ValProdTot!AB49)/ValProdTot!AB49*100)</f>
        <v>2.1931827318528048</v>
      </c>
      <c r="AD49">
        <f>IF(ValProdTot!AC49=0,0,(ValProdTot!AD49-ValProdTot!AC49)/ValProdTot!AC49*100)</f>
        <v>1.9734693514004598</v>
      </c>
      <c r="AE49">
        <f>IF(ValProdTot!AD49=0,0,(ValProdTot!AE49-ValProdTot!AD49)/ValProdTot!AD49*100)</f>
        <v>24.725226733437179</v>
      </c>
      <c r="AF49">
        <f>IF(ValProdTot!AE49=0,0,(ValProdTot!AF49-ValProdTot!AE49)/ValProdTot!AE49*100)</f>
        <v>14.446966823261651</v>
      </c>
      <c r="AG49">
        <f>IF(ValProdTot!AF49=0,0,(ValProdTot!AG49-ValProdTot!AF49)/ValProdTot!AF49*100)</f>
        <v>-7.6192719822385939</v>
      </c>
      <c r="AH49">
        <f>IF(ValProdTot!AG49=0,0,(ValProdTot!AH49-ValProdTot!AG49)/ValProdTot!AG49*100)</f>
        <v>13.57996206844019</v>
      </c>
      <c r="AI49">
        <f>IF(ValProdTot!AH49=0,0,(ValProdTot!AI49-ValProdTot!AH49)/ValProdTot!AH49*100)</f>
        <v>-2.5286362023803162</v>
      </c>
      <c r="AJ49">
        <f>IF(ValProdTot!AI49=0,0,(ValProdTot!AJ49-ValProdTot!AI49)/ValProdTot!AI49*100)</f>
        <v>2.9094400995573566</v>
      </c>
      <c r="AK49">
        <f>IF(ValProdTot!AJ49=0,0,(ValProdTot!AK49-ValProdTot!AJ49)/ValProdTot!AJ49*100)</f>
        <v>17.121052386784701</v>
      </c>
      <c r="AL49">
        <f>IF(ValProdTot!AK49=0,0,(ValProdTot!AL49-ValProdTot!AK49)/ValProdTot!AK49*100)</f>
        <v>3.7367172220255012</v>
      </c>
      <c r="AM49">
        <f>IF(ValProdTot!AL49=0,0,(ValProdTot!AM49-ValProdTot!AL49)/ValProdTot!AL49*100)</f>
        <v>2.765429381261594</v>
      </c>
      <c r="AN49">
        <f>IF(ValProdTot!AM49=0,0,(ValProdTot!AN49-ValProdTot!AM49)/ValProdTot!AM49*100)</f>
        <v>-0.44499665903275704</v>
      </c>
      <c r="AO49">
        <f>IF(ValProdTot!AN49=0,0,(ValProdTot!AO49-ValProdTot!AN49)/ValProdTot!AN49*100)</f>
        <v>0.4239114759337862</v>
      </c>
      <c r="AP49">
        <f>IF(ValProdTot!AO49=0,0,(ValProdTot!AP49-ValProdTot!AO49)/ValProdTot!AO49*100)</f>
        <v>11.322077262773695</v>
      </c>
      <c r="AQ49">
        <f>IF(ValProdTot!AP49=0,0,(ValProdTot!AQ49-ValProdTot!AP49)/ValProdTot!AP49*100)</f>
        <v>-0.75496300841636976</v>
      </c>
      <c r="AR49">
        <f>IF(ValProdTot!AQ49=0,0,(ValProdTot!AR49-ValProdTot!AQ49)/ValProdTot!AQ49*100)</f>
        <v>14.402827828337724</v>
      </c>
      <c r="AS49">
        <f>IF(ValProdTot!AR49=0,0,(ValProdTot!AS49-ValProdTot!AR49)/ValProdTot!AR49*100)</f>
        <v>0.61205839796201622</v>
      </c>
      <c r="AT49">
        <f>IF(ValProdTot!AS49=0,0,(ValProdTot!AT49-ValProdTot!AS49)/ValProdTot!AS49*100)</f>
        <v>-10.728939924626522</v>
      </c>
      <c r="AU49">
        <f>IF(ValProdTot!AT49=0,0,(ValProdTot!AU49-ValProdTot!AT49)/ValProdTot!AT49*100)</f>
        <v>26.590590204557202</v>
      </c>
      <c r="AV49">
        <f>IF(ValProdTot!AU49=0,0,(ValProdTot!AV49-ValProdTot!AU49)/ValProdTot!AU49*100)</f>
        <v>3.4805820811437229</v>
      </c>
      <c r="AW49">
        <f>IF(ValProdTot!AV49=0,0,(ValProdTot!AW49-ValProdTot!AV49)/ValProdTot!AV49*100)</f>
        <v>7.7438870025237572</v>
      </c>
      <c r="AX49">
        <f>IF(ValProdTot!AW49=0,0,(ValProdTot!AX49-ValProdTot!AW49)/ValProdTot!AW49*100)</f>
        <v>-3.8395912704103181</v>
      </c>
      <c r="AY49">
        <f>IF(ValProdTot!AX49=0,0,(ValProdTot!AY49-ValProdTot!AX49)/ValProdTot!AX49*100)</f>
        <v>12.236705481443117</v>
      </c>
      <c r="AZ49">
        <f>IF(ValProdTot!AY49=0,0,(ValProdTot!AZ49-ValProdTot!AY49)/ValProdTot!AY49*100)</f>
        <v>3.3988050003074801</v>
      </c>
      <c r="BA49">
        <f>IF(ValProdTot!AZ49=0,0,(ValProdTot!BA49-ValProdTot!AZ49)/ValProdTot!AZ49*100)</f>
        <v>-18.361919530314943</v>
      </c>
      <c r="BB49">
        <f>IF(ValProdTot!BA49=0,0,(ValProdTot!BB49-ValProdTot!BA49)/ValProdTot!BA49*100)</f>
        <v>28.442825282605899</v>
      </c>
      <c r="BC49">
        <f>IF(ValProdTot!BB49=0,0,(ValProdTot!BC49-ValProdTot!BB49)/ValProdTot!BB49*100)</f>
        <v>-10.126433969208552</v>
      </c>
    </row>
    <row r="50" spans="1:55" x14ac:dyDescent="0.2">
      <c r="A50">
        <f>ValProdTot!A50</f>
        <v>2</v>
      </c>
      <c r="B50" t="str">
        <f>ValProdTot!B50</f>
        <v>Ethiopia</v>
      </c>
      <c r="C50">
        <f>ValProdTot!C50</f>
        <v>238</v>
      </c>
      <c r="D50" t="str">
        <f>ValProdTot!D50</f>
        <v>Ethiopia</v>
      </c>
      <c r="F50" s="72" t="s">
        <v>574</v>
      </c>
      <c r="H50">
        <f>IF(ValProdTot!G50=0,0,(ValProdTot!H50-ValProdTot!G50)/ValProdTot!G50*100)</f>
        <v>0</v>
      </c>
      <c r="I50">
        <f>IF(ValProdTot!H50=0,0,(ValProdTot!I50-ValProdTot!H50)/ValProdTot!H50*100)</f>
        <v>0</v>
      </c>
      <c r="J50">
        <f>IF(ValProdTot!I50=0,0,(ValProdTot!J50-ValProdTot!I50)/ValProdTot!I50*100)</f>
        <v>0</v>
      </c>
      <c r="K50">
        <f>IF(ValProdTot!J50=0,0,(ValProdTot!K50-ValProdTot!J50)/ValProdTot!J50*100)</f>
        <v>0</v>
      </c>
      <c r="L50">
        <f>IF(ValProdTot!K50=0,0,(ValProdTot!L50-ValProdTot!K50)/ValProdTot!K50*100)</f>
        <v>0</v>
      </c>
      <c r="M50">
        <f>IF(ValProdTot!L50=0,0,(ValProdTot!M50-ValProdTot!L50)/ValProdTot!L50*100)</f>
        <v>0</v>
      </c>
      <c r="N50">
        <f>IF(ValProdTot!M50=0,0,(ValProdTot!N50-ValProdTot!M50)/ValProdTot!M50*100)</f>
        <v>0</v>
      </c>
      <c r="O50">
        <f>IF(ValProdTot!N50=0,0,(ValProdTot!O50-ValProdTot!N50)/ValProdTot!N50*100)</f>
        <v>0</v>
      </c>
      <c r="P50">
        <f>IF(ValProdTot!O50=0,0,(ValProdTot!P50-ValProdTot!O50)/ValProdTot!O50*100)</f>
        <v>0</v>
      </c>
      <c r="Q50">
        <f>IF(ValProdTot!P50=0,0,(ValProdTot!Q50-ValProdTot!P50)/ValProdTot!P50*100)</f>
        <v>0</v>
      </c>
      <c r="R50">
        <f>IF(ValProdTot!Q50=0,0,(ValProdTot!R50-ValProdTot!Q50)/ValProdTot!Q50*100)</f>
        <v>0</v>
      </c>
      <c r="S50">
        <f>IF(ValProdTot!R50=0,0,(ValProdTot!S50-ValProdTot!R50)/ValProdTot!R50*100)</f>
        <v>0</v>
      </c>
      <c r="T50">
        <f>IF(ValProdTot!S50=0,0,(ValProdTot!T50-ValProdTot!S50)/ValProdTot!S50*100)</f>
        <v>0</v>
      </c>
      <c r="U50">
        <f>IF(ValProdTot!T50=0,0,(ValProdTot!U50-ValProdTot!T50)/ValProdTot!T50*100)</f>
        <v>0</v>
      </c>
      <c r="V50">
        <f>IF(ValProdTot!U50=0,0,(ValProdTot!V50-ValProdTot!U50)/ValProdTot!U50*100)</f>
        <v>0</v>
      </c>
      <c r="W50">
        <f>IF(ValProdTot!V50=0,0,(ValProdTot!W50-ValProdTot!V50)/ValProdTot!V50*100)</f>
        <v>0</v>
      </c>
      <c r="X50">
        <f>IF(ValProdTot!W50=0,0,(ValProdTot!X50-ValProdTot!W50)/ValProdTot!W50*100)</f>
        <v>0</v>
      </c>
      <c r="Y50">
        <f>IF(ValProdTot!X50=0,0,(ValProdTot!Y50-ValProdTot!X50)/ValProdTot!X50*100)</f>
        <v>0</v>
      </c>
      <c r="Z50">
        <f>IF(ValProdTot!Y50=0,0,(ValProdTot!Z50-ValProdTot!Y50)/ValProdTot!Y50*100)</f>
        <v>0</v>
      </c>
      <c r="AA50">
        <f>IF(ValProdTot!Z50=0,0,(ValProdTot!AA50-ValProdTot!Z50)/ValProdTot!Z50*100)</f>
        <v>0</v>
      </c>
      <c r="AB50">
        <f>IF(ValProdTot!AA50=0,0,(ValProdTot!AB50-ValProdTot!AA50)/ValProdTot!AA50*100)</f>
        <v>0</v>
      </c>
      <c r="AC50">
        <f>IF(ValProdTot!AB50=0,0,(ValProdTot!AC50-ValProdTot!AB50)/ValProdTot!AB50*100)</f>
        <v>0</v>
      </c>
      <c r="AD50">
        <f>IF(ValProdTot!AC50=0,0,(ValProdTot!AD50-ValProdTot!AC50)/ValProdTot!AC50*100)</f>
        <v>0</v>
      </c>
      <c r="AE50">
        <f>IF(ValProdTot!AD50=0,0,(ValProdTot!AE50-ValProdTot!AD50)/ValProdTot!AD50*100)</f>
        <v>0</v>
      </c>
      <c r="AF50">
        <f>IF(ValProdTot!AE50=0,0,(ValProdTot!AF50-ValProdTot!AE50)/ValProdTot!AE50*100)</f>
        <v>0</v>
      </c>
      <c r="AG50">
        <f>IF(ValProdTot!AF50=0,0,(ValProdTot!AG50-ValProdTot!AF50)/ValProdTot!AF50*100)</f>
        <v>0</v>
      </c>
      <c r="AH50">
        <f>IF(ValProdTot!AG50=0,0,(ValProdTot!AH50-ValProdTot!AG50)/ValProdTot!AG50*100)</f>
        <v>0</v>
      </c>
      <c r="AI50">
        <f>IF(ValProdTot!AH50=0,0,(ValProdTot!AI50-ValProdTot!AH50)/ValProdTot!AH50*100)</f>
        <v>0</v>
      </c>
      <c r="AJ50">
        <f>IF(ValProdTot!AI50=0,0,(ValProdTot!AJ50-ValProdTot!AI50)/ValProdTot!AI50*100)</f>
        <v>0</v>
      </c>
      <c r="AK50">
        <f>IF(ValProdTot!AJ50=0,0,(ValProdTot!AK50-ValProdTot!AJ50)/ValProdTot!AJ50*100)</f>
        <v>0</v>
      </c>
      <c r="AL50">
        <f>IF(ValProdTot!AK50=0,0,(ValProdTot!AL50-ValProdTot!AK50)/ValProdTot!AK50*100)</f>
        <v>0</v>
      </c>
      <c r="AM50">
        <f>IF(ValProdTot!AL50=0,0,(ValProdTot!AM50-ValProdTot!AL50)/ValProdTot!AL50*100)</f>
        <v>0</v>
      </c>
      <c r="AN50">
        <f>IF(ValProdTot!AM50=0,0,(ValProdTot!AN50-ValProdTot!AM50)/ValProdTot!AM50*100)</f>
        <v>1.3421617842025197</v>
      </c>
      <c r="AO50">
        <f>IF(ValProdTot!AN50=0,0,(ValProdTot!AO50-ValProdTot!AN50)/ValProdTot!AN50*100)</f>
        <v>10.696533161344952</v>
      </c>
      <c r="AP50">
        <f>IF(ValProdTot!AO50=0,0,(ValProdTot!AP50-ValProdTot!AO50)/ValProdTot!AO50*100)</f>
        <v>15.473330387394002</v>
      </c>
      <c r="AQ50">
        <f>IF(ValProdTot!AP50=0,0,(ValProdTot!AQ50-ValProdTot!AP50)/ValProdTot!AP50*100)</f>
        <v>1.3241467424593303</v>
      </c>
      <c r="AR50">
        <f>IF(ValProdTot!AQ50=0,0,(ValProdTot!AR50-ValProdTot!AQ50)/ValProdTot!AQ50*100)</f>
        <v>-4.9842847844138971</v>
      </c>
      <c r="AS50">
        <f>IF(ValProdTot!AR50=0,0,(ValProdTot!AS50-ValProdTot!AR50)/ValProdTot!AR50*100)</f>
        <v>6.6539395206019005</v>
      </c>
      <c r="AT50">
        <f>IF(ValProdTot!AS50=0,0,(ValProdTot!AT50-ValProdTot!AS50)/ValProdTot!AS50*100)</f>
        <v>3.2503755165472223</v>
      </c>
      <c r="AU50">
        <f>IF(ValProdTot!AT50=0,0,(ValProdTot!AU50-ValProdTot!AT50)/ValProdTot!AT50*100)</f>
        <v>9.5981561589564706</v>
      </c>
      <c r="AV50">
        <f>IF(ValProdTot!AU50=0,0,(ValProdTot!AV50-ValProdTot!AU50)/ValProdTot!AU50*100)</f>
        <v>2.3954886509460556</v>
      </c>
      <c r="AW50">
        <f>IF(ValProdTot!AV50=0,0,(ValProdTot!AW50-ValProdTot!AV50)/ValProdTot!AV50*100)</f>
        <v>3.0232856887327837</v>
      </c>
      <c r="AX50">
        <f>IF(ValProdTot!AW50=0,0,(ValProdTot!AX50-ValProdTot!AW50)/ValProdTot!AW50*100)</f>
        <v>6.7462347428185048</v>
      </c>
      <c r="AY50">
        <f>IF(ValProdTot!AX50=0,0,(ValProdTot!AY50-ValProdTot!AX50)/ValProdTot!AX50*100)</f>
        <v>10.206861146298284</v>
      </c>
      <c r="AZ50">
        <f>IF(ValProdTot!AY50=0,0,(ValProdTot!AZ50-ValProdTot!AY50)/ValProdTot!AY50*100)</f>
        <v>2.1590072521917376</v>
      </c>
      <c r="BA50">
        <f>IF(ValProdTot!AZ50=0,0,(ValProdTot!BA50-ValProdTot!AZ50)/ValProdTot!AZ50*100)</f>
        <v>0.49071143044798499</v>
      </c>
      <c r="BB50">
        <f>IF(ValProdTot!BA50=0,0,(ValProdTot!BB50-ValProdTot!BA50)/ValProdTot!BA50*100)</f>
        <v>5.3124601799750772</v>
      </c>
      <c r="BC50">
        <f>IF(ValProdTot!BB50=0,0,(ValProdTot!BC50-ValProdTot!BB50)/ValProdTot!BB50*100)</f>
        <v>10.469150063091764</v>
      </c>
    </row>
    <row r="51" spans="1:55" x14ac:dyDescent="0.2">
      <c r="A51">
        <f>ValProdTot!A51</f>
        <v>2</v>
      </c>
      <c r="B51" t="str">
        <f>ValProdTot!B51</f>
        <v>Democratic Republic of the Congo</v>
      </c>
      <c r="C51">
        <f>ValProdTot!C51</f>
        <v>250</v>
      </c>
      <c r="D51" t="str">
        <f>ValProdTot!D51</f>
        <v>Democratic Republic of the Congo</v>
      </c>
      <c r="F51" s="72" t="s">
        <v>574</v>
      </c>
      <c r="H51">
        <f>IF(ValProdTot!G51=0,0,(ValProdTot!H51-ValProdTot!G51)/ValProdTot!G51*100)</f>
        <v>1.0241031929014401</v>
      </c>
      <c r="I51">
        <f>IF(ValProdTot!H51=0,0,(ValProdTot!I51-ValProdTot!H51)/ValProdTot!H51*100)</f>
        <v>0.77665234790419058</v>
      </c>
      <c r="J51">
        <f>IF(ValProdTot!I51=0,0,(ValProdTot!J51-ValProdTot!I51)/ValProdTot!I51*100)</f>
        <v>0.37158339587133238</v>
      </c>
      <c r="K51">
        <f>IF(ValProdTot!J51=0,0,(ValProdTot!K51-ValProdTot!J51)/ValProdTot!J51*100)</f>
        <v>-0.50282566069624812</v>
      </c>
      <c r="L51">
        <f>IF(ValProdTot!K51=0,0,(ValProdTot!L51-ValProdTot!K51)/ValProdTot!K51*100)</f>
        <v>1.161522453695448</v>
      </c>
      <c r="M51">
        <f>IF(ValProdTot!L51=0,0,(ValProdTot!M51-ValProdTot!L51)/ValProdTot!L51*100)</f>
        <v>3.5652061266103834</v>
      </c>
      <c r="N51">
        <f>IF(ValProdTot!M51=0,0,(ValProdTot!N51-ValProdTot!M51)/ValProdTot!M51*100)</f>
        <v>5.3136750171100502</v>
      </c>
      <c r="O51">
        <f>IF(ValProdTot!N51=0,0,(ValProdTot!O51-ValProdTot!N51)/ValProdTot!N51*100)</f>
        <v>2.1400231231949096</v>
      </c>
      <c r="P51">
        <f>IF(ValProdTot!O51=0,0,(ValProdTot!P51-ValProdTot!O51)/ValProdTot!O51*100)</f>
        <v>3.2720164506076981</v>
      </c>
      <c r="Q51">
        <f>IF(ValProdTot!P51=0,0,(ValProdTot!Q51-ValProdTot!P51)/ValProdTot!P51*100)</f>
        <v>1.3326757849246574E-2</v>
      </c>
      <c r="R51">
        <f>IF(ValProdTot!Q51=0,0,(ValProdTot!R51-ValProdTot!Q51)/ValProdTot!Q51*100)</f>
        <v>1.935613971706859</v>
      </c>
      <c r="S51">
        <f>IF(ValProdTot!R51=0,0,(ValProdTot!S51-ValProdTot!R51)/ValProdTot!R51*100)</f>
        <v>2.9078468805201938</v>
      </c>
      <c r="T51">
        <f>IF(ValProdTot!S51=0,0,(ValProdTot!T51-ValProdTot!S51)/ValProdTot!S51*100)</f>
        <v>2.2461503347845078</v>
      </c>
      <c r="U51">
        <f>IF(ValProdTot!T51=0,0,(ValProdTot!U51-ValProdTot!T51)/ValProdTot!T51*100)</f>
        <v>2.3612359093347597</v>
      </c>
      <c r="V51">
        <f>IF(ValProdTot!U51=0,0,(ValProdTot!V51-ValProdTot!U51)/ValProdTot!U51*100)</f>
        <v>1.3781933332424685</v>
      </c>
      <c r="W51">
        <f>IF(ValProdTot!V51=0,0,(ValProdTot!W51-ValProdTot!V51)/ValProdTot!V51*100)</f>
        <v>0.64699787161644151</v>
      </c>
      <c r="X51">
        <f>IF(ValProdTot!W51=0,0,(ValProdTot!X51-ValProdTot!W51)/ValProdTot!W51*100)</f>
        <v>-3.1902127709650117</v>
      </c>
      <c r="Y51">
        <f>IF(ValProdTot!X51=0,0,(ValProdTot!Y51-ValProdTot!X51)/ValProdTot!X51*100)</f>
        <v>4.6792359602388149</v>
      </c>
      <c r="Z51">
        <f>IF(ValProdTot!Y51=0,0,(ValProdTot!Z51-ValProdTot!Y51)/ValProdTot!Y51*100)</f>
        <v>4.0841376353724046</v>
      </c>
      <c r="AA51">
        <f>IF(ValProdTot!Z51=0,0,(ValProdTot!AA51-ValProdTot!Z51)/ValProdTot!Z51*100)</f>
        <v>1.4796305431493326</v>
      </c>
      <c r="AB51">
        <f>IF(ValProdTot!AA51=0,0,(ValProdTot!AB51-ValProdTot!AA51)/ValProdTot!AA51*100)</f>
        <v>5.1775260012830167</v>
      </c>
      <c r="AC51">
        <f>IF(ValProdTot!AB51=0,0,(ValProdTot!AC51-ValProdTot!AB51)/ValProdTot!AB51*100)</f>
        <v>2.5854034613110448</v>
      </c>
      <c r="AD51">
        <f>IF(ValProdTot!AC51=0,0,(ValProdTot!AD51-ValProdTot!AC51)/ValProdTot!AC51*100)</f>
        <v>2.7075621393483389</v>
      </c>
      <c r="AE51">
        <f>IF(ValProdTot!AD51=0,0,(ValProdTot!AE51-ValProdTot!AD51)/ValProdTot!AD51*100)</f>
        <v>3.3240356253349894</v>
      </c>
      <c r="AF51">
        <f>IF(ValProdTot!AE51=0,0,(ValProdTot!AF51-ValProdTot!AE51)/ValProdTot!AE51*100)</f>
        <v>2.2877511375178212</v>
      </c>
      <c r="AG51">
        <f>IF(ValProdTot!AF51=0,0,(ValProdTot!AG51-ValProdTot!AF51)/ValProdTot!AF51*100)</f>
        <v>2.4673962624494958</v>
      </c>
      <c r="AH51">
        <f>IF(ValProdTot!AG51=0,0,(ValProdTot!AH51-ValProdTot!AG51)/ValProdTot!AG51*100)</f>
        <v>2.8975603765699494</v>
      </c>
      <c r="AI51">
        <f>IF(ValProdTot!AH51=0,0,(ValProdTot!AI51-ValProdTot!AH51)/ValProdTot!AH51*100)</f>
        <v>2.9923850148796349</v>
      </c>
      <c r="AJ51">
        <f>IF(ValProdTot!AI51=0,0,(ValProdTot!AJ51-ValProdTot!AI51)/ValProdTot!AI51*100)</f>
        <v>4.3493101079810668</v>
      </c>
      <c r="AK51">
        <f>IF(ValProdTot!AJ51=0,0,(ValProdTot!AK51-ValProdTot!AJ51)/ValProdTot!AJ51*100)</f>
        <v>3.0898812886106426</v>
      </c>
      <c r="AL51">
        <f>IF(ValProdTot!AK51=0,0,(ValProdTot!AL51-ValProdTot!AK51)/ValProdTot!AK51*100)</f>
        <v>2.5789880375054457</v>
      </c>
      <c r="AM51">
        <f>IF(ValProdTot!AL51=0,0,(ValProdTot!AM51-ValProdTot!AL51)/ValProdTot!AL51*100)</f>
        <v>0.42717933550398673</v>
      </c>
      <c r="AN51">
        <f>IF(ValProdTot!AM51=0,0,(ValProdTot!AN51-ValProdTot!AM51)/ValProdTot!AM51*100)</f>
        <v>2.0587390792341327</v>
      </c>
      <c r="AO51">
        <f>IF(ValProdTot!AN51=0,0,(ValProdTot!AO51-ValProdTot!AN51)/ValProdTot!AN51*100)</f>
        <v>-16.961886265678636</v>
      </c>
      <c r="AP51">
        <f>IF(ValProdTot!AO51=0,0,(ValProdTot!AP51-ValProdTot!AO51)/ValProdTot!AO51*100)</f>
        <v>-0.70482709795763332</v>
      </c>
      <c r="AQ51">
        <f>IF(ValProdTot!AP51=0,0,(ValProdTot!AQ51-ValProdTot!AP51)/ValProdTot!AP51*100)</f>
        <v>-2.4354284772321484</v>
      </c>
      <c r="AR51">
        <f>IF(ValProdTot!AQ51=0,0,(ValProdTot!AR51-ValProdTot!AQ51)/ValProdTot!AQ51*100)</f>
        <v>1.6826274347179124</v>
      </c>
      <c r="AS51">
        <f>IF(ValProdTot!AR51=0,0,(ValProdTot!AS51-ValProdTot!AR51)/ValProdTot!AR51*100)</f>
        <v>-2.634537499488633</v>
      </c>
      <c r="AT51">
        <f>IF(ValProdTot!AS51=0,0,(ValProdTot!AT51-ValProdTot!AS51)/ValProdTot!AS51*100)</f>
        <v>-2.2273304584159286</v>
      </c>
      <c r="AU51">
        <f>IF(ValProdTot!AT51=0,0,(ValProdTot!AU51-ValProdTot!AT51)/ValProdTot!AT51*100)</f>
        <v>-2.3080459306657786</v>
      </c>
      <c r="AV51">
        <f>IF(ValProdTot!AU51=0,0,(ValProdTot!AV51-ValProdTot!AU51)/ValProdTot!AU51*100)</f>
        <v>-2.1850182512522536</v>
      </c>
      <c r="AW51">
        <f>IF(ValProdTot!AV51=0,0,(ValProdTot!AW51-ValProdTot!AV51)/ValProdTot!AV51*100)</f>
        <v>0.61102764573221724</v>
      </c>
      <c r="AX51">
        <f>IF(ValProdTot!AW51=0,0,(ValProdTot!AX51-ValProdTot!AW51)/ValProdTot!AW51*100)</f>
        <v>0.49725423067552577</v>
      </c>
      <c r="AY51">
        <f>IF(ValProdTot!AX51=0,0,(ValProdTot!AY51-ValProdTot!AX51)/ValProdTot!AX51*100)</f>
        <v>0.21011304592533617</v>
      </c>
      <c r="AZ51">
        <f>IF(ValProdTot!AY51=0,0,(ValProdTot!AZ51-ValProdTot!AY51)/ValProdTot!AY51*100)</f>
        <v>-6.6904512849118539E-2</v>
      </c>
      <c r="BA51">
        <f>IF(ValProdTot!AZ51=0,0,(ValProdTot!BA51-ValProdTot!AZ51)/ValProdTot!AZ51*100)</f>
        <v>0.62782108250610824</v>
      </c>
      <c r="BB51">
        <f>IF(ValProdTot!BA51=0,0,(ValProdTot!BB51-ValProdTot!BA51)/ValProdTot!BA51*100)</f>
        <v>0.18880590752706219</v>
      </c>
      <c r="BC51">
        <f>IF(ValProdTot!BB51=0,0,(ValProdTot!BC51-ValProdTot!BB51)/ValProdTot!BB51*100)</f>
        <v>-1.4214250090961846</v>
      </c>
    </row>
    <row r="52" spans="1:55" x14ac:dyDescent="0.2">
      <c r="A52">
        <f>ValProdTot!A52</f>
        <v>3</v>
      </c>
      <c r="B52" t="str">
        <f>ValProdTot!B52</f>
        <v>Zambia</v>
      </c>
      <c r="C52">
        <f>ValProdTot!C52</f>
        <v>251</v>
      </c>
      <c r="D52" t="str">
        <f>ValProdTot!D52</f>
        <v>Zambia</v>
      </c>
      <c r="F52" s="72" t="s">
        <v>574</v>
      </c>
      <c r="H52">
        <f>IF(ValProdTot!G52=0,0,(ValProdTot!H52-ValProdTot!G52)/ValProdTot!G52*100)</f>
        <v>-0.59890710382513657</v>
      </c>
      <c r="I52">
        <f>IF(ValProdTot!H52=0,0,(ValProdTot!I52-ValProdTot!H52)/ValProdTot!H52*100)</f>
        <v>-1.1246120402598545</v>
      </c>
      <c r="J52">
        <f>IF(ValProdTot!I52=0,0,(ValProdTot!J52-ValProdTot!I52)/ValProdTot!I52*100)</f>
        <v>7.2511056323708827</v>
      </c>
      <c r="K52">
        <f>IF(ValProdTot!J52=0,0,(ValProdTot!K52-ValProdTot!J52)/ValProdTot!J52*100)</f>
        <v>3.2481670739835593</v>
      </c>
      <c r="L52">
        <f>IF(ValProdTot!K52=0,0,(ValProdTot!L52-ValProdTot!K52)/ValProdTot!K52*100)</f>
        <v>9.0678257875710102</v>
      </c>
      <c r="M52">
        <f>IF(ValProdTot!L52=0,0,(ValProdTot!M52-ValProdTot!L52)/ValProdTot!L52*100)</f>
        <v>0.91754462113141033</v>
      </c>
      <c r="N52">
        <f>IF(ValProdTot!M52=0,0,(ValProdTot!N52-ValProdTot!M52)/ValProdTot!M52*100)</f>
        <v>2.9202388741323091</v>
      </c>
      <c r="O52">
        <f>IF(ValProdTot!N52=0,0,(ValProdTot!O52-ValProdTot!N52)/ValProdTot!N52*100)</f>
        <v>1.7500937097934333</v>
      </c>
      <c r="P52">
        <f>IF(ValProdTot!O52=0,0,(ValProdTot!P52-ValProdTot!O52)/ValProdTot!O52*100)</f>
        <v>-2.3069302494611024</v>
      </c>
      <c r="Q52">
        <f>IF(ValProdTot!P52=0,0,(ValProdTot!Q52-ValProdTot!P52)/ValProdTot!P52*100)</f>
        <v>15.395257823368445</v>
      </c>
      <c r="R52">
        <f>IF(ValProdTot!Q52=0,0,(ValProdTot!R52-ValProdTot!Q52)/ValProdTot!Q52*100)</f>
        <v>14.445099480902007</v>
      </c>
      <c r="S52">
        <f>IF(ValProdTot!R52=0,0,(ValProdTot!S52-ValProdTot!R52)/ValProdTot!R52*100)</f>
        <v>-9.3486108083183659</v>
      </c>
      <c r="T52">
        <f>IF(ValProdTot!S52=0,0,(ValProdTot!T52-ValProdTot!S52)/ValProdTot!S52*100)</f>
        <v>5.6464914539646323</v>
      </c>
      <c r="U52">
        <f>IF(ValProdTot!T52=0,0,(ValProdTot!U52-ValProdTot!T52)/ValProdTot!T52*100)</f>
        <v>17.929161680748109</v>
      </c>
      <c r="V52">
        <f>IF(ValProdTot!U52=0,0,(ValProdTot!V52-ValProdTot!U52)/ValProdTot!U52*100)</f>
        <v>12.063929155890522</v>
      </c>
      <c r="W52">
        <f>IF(ValProdTot!V52=0,0,(ValProdTot!W52-ValProdTot!V52)/ValProdTot!V52*100)</f>
        <v>-3.8254931252095976</v>
      </c>
      <c r="X52">
        <f>IF(ValProdTot!W52=0,0,(ValProdTot!X52-ValProdTot!W52)/ValProdTot!W52*100)</f>
        <v>-7.7969771319525014</v>
      </c>
      <c r="Y52">
        <f>IF(ValProdTot!X52=0,0,(ValProdTot!Y52-ValProdTot!X52)/ValProdTot!X52*100)</f>
        <v>-11.414897951114861</v>
      </c>
      <c r="Z52">
        <f>IF(ValProdTot!Y52=0,0,(ValProdTot!Z52-ValProdTot!Y52)/ValProdTot!Y52*100)</f>
        <v>4.2933904103608</v>
      </c>
      <c r="AA52">
        <f>IF(ValProdTot!Z52=0,0,(ValProdTot!AA52-ValProdTot!Z52)/ValProdTot!Z52*100)</f>
        <v>0.94892195023927717</v>
      </c>
      <c r="AB52">
        <f>IF(ValProdTot!AA52=0,0,(ValProdTot!AB52-ValProdTot!AA52)/ValProdTot!AA52*100)</f>
        <v>-3.8278358572081568</v>
      </c>
      <c r="AC52">
        <f>IF(ValProdTot!AB52=0,0,(ValProdTot!AC52-ValProdTot!AB52)/ValProdTot!AB52*100)</f>
        <v>5.452639406344387</v>
      </c>
      <c r="AD52">
        <f>IF(ValProdTot!AC52=0,0,(ValProdTot!AD52-ValProdTot!AC52)/ValProdTot!AC52*100)</f>
        <v>1.3296137105055112</v>
      </c>
      <c r="AE52">
        <f>IF(ValProdTot!AD52=0,0,(ValProdTot!AE52-ValProdTot!AD52)/ValProdTot!AD52*100)</f>
        <v>9.0773758813095125</v>
      </c>
      <c r="AF52">
        <f>IF(ValProdTot!AE52=0,0,(ValProdTot!AF52-ValProdTot!AE52)/ValProdTot!AE52*100)</f>
        <v>5.5518102084641914</v>
      </c>
      <c r="AG52">
        <f>IF(ValProdTot!AF52=0,0,(ValProdTot!AG52-ValProdTot!AF52)/ValProdTot!AF52*100)</f>
        <v>-1.3641759330514731</v>
      </c>
      <c r="AH52">
        <f>IF(ValProdTot!AG52=0,0,(ValProdTot!AH52-ValProdTot!AG52)/ValProdTot!AG52*100)</f>
        <v>25.965579489836049</v>
      </c>
      <c r="AI52">
        <f>IF(ValProdTot!AH52=0,0,(ValProdTot!AI52-ValProdTot!AH52)/ValProdTot!AH52*100)</f>
        <v>0.67843149547064541</v>
      </c>
      <c r="AJ52">
        <f>IF(ValProdTot!AI52=0,0,(ValProdTot!AJ52-ValProdTot!AI52)/ValProdTot!AI52*100)</f>
        <v>-6.7743397767831572</v>
      </c>
      <c r="AK52">
        <f>IF(ValProdTot!AJ52=0,0,(ValProdTot!AK52-ValProdTot!AJ52)/ValProdTot!AJ52*100)</f>
        <v>5.1082770385351637</v>
      </c>
      <c r="AL52">
        <f>IF(ValProdTot!AK52=0,0,(ValProdTot!AL52-ValProdTot!AK52)/ValProdTot!AK52*100)</f>
        <v>-16.832501089817484</v>
      </c>
      <c r="AM52">
        <f>IF(ValProdTot!AL52=0,0,(ValProdTot!AM52-ValProdTot!AL52)/ValProdTot!AL52*100)</f>
        <v>34.161947229922404</v>
      </c>
      <c r="AN52">
        <f>IF(ValProdTot!AM52=0,0,(ValProdTot!AN52-ValProdTot!AM52)/ValProdTot!AM52*100)</f>
        <v>-10.949760632027129</v>
      </c>
      <c r="AO52">
        <f>IF(ValProdTot!AN52=0,0,(ValProdTot!AO52-ValProdTot!AN52)/ValProdTot!AN52*100)</f>
        <v>-11.123745691061069</v>
      </c>
      <c r="AP52">
        <f>IF(ValProdTot!AO52=0,0,(ValProdTot!AP52-ValProdTot!AO52)/ValProdTot!AO52*100)</f>
        <v>20.106672193126755</v>
      </c>
      <c r="AQ52">
        <f>IF(ValProdTot!AP52=0,0,(ValProdTot!AQ52-ValProdTot!AP52)/ValProdTot!AP52*100)</f>
        <v>-3.8012193426861005</v>
      </c>
      <c r="AR52">
        <f>IF(ValProdTot!AQ52=0,0,(ValProdTot!AR52-ValProdTot!AQ52)/ValProdTot!AQ52*100)</f>
        <v>-3.3545293183445954</v>
      </c>
      <c r="AS52">
        <f>IF(ValProdTot!AR52=0,0,(ValProdTot!AS52-ValProdTot!AR52)/ValProdTot!AR52*100)</f>
        <v>19.100933890454108</v>
      </c>
      <c r="AT52">
        <f>IF(ValProdTot!AS52=0,0,(ValProdTot!AT52-ValProdTot!AS52)/ValProdTot!AS52*100)</f>
        <v>-4.6209434723843925</v>
      </c>
      <c r="AU52">
        <f>IF(ValProdTot!AT52=0,0,(ValProdTot!AU52-ValProdTot!AT52)/ValProdTot!AT52*100)</f>
        <v>-4.7651733899103125E-3</v>
      </c>
      <c r="AV52">
        <f>IF(ValProdTot!AU52=0,0,(ValProdTot!AV52-ValProdTot!AU52)/ValProdTot!AU52*100)</f>
        <v>1.9988585731256374</v>
      </c>
      <c r="AW52">
        <f>IF(ValProdTot!AV52=0,0,(ValProdTot!AW52-ValProdTot!AV52)/ValProdTot!AV52*100)</f>
        <v>15.183932723005217</v>
      </c>
      <c r="AX52">
        <f>IF(ValProdTot!AW52=0,0,(ValProdTot!AX52-ValProdTot!AW52)/ValProdTot!AW52*100)</f>
        <v>3.3095148188888319</v>
      </c>
      <c r="AY52">
        <f>IF(ValProdTot!AX52=0,0,(ValProdTot!AY52-ValProdTot!AX52)/ValProdTot!AX52*100)</f>
        <v>4.2597346266095064</v>
      </c>
      <c r="AZ52">
        <f>IF(ValProdTot!AY52=0,0,(ValProdTot!AZ52-ValProdTot!AY52)/ValProdTot!AY52*100)</f>
        <v>2.9423315215734513</v>
      </c>
      <c r="BA52">
        <f>IF(ValProdTot!AZ52=0,0,(ValProdTot!BA52-ValProdTot!AZ52)/ValProdTot!AZ52*100)</f>
        <v>0.65620204124648773</v>
      </c>
      <c r="BB52">
        <f>IF(ValProdTot!BA52=0,0,(ValProdTot!BB52-ValProdTot!BA52)/ValProdTot!BA52*100)</f>
        <v>1.3026367708037687</v>
      </c>
      <c r="BC52">
        <f>IF(ValProdTot!BB52=0,0,(ValProdTot!BC52-ValProdTot!BB52)/ValProdTot!BB52*100)</f>
        <v>12.069940463479426</v>
      </c>
    </row>
    <row r="53" spans="1:55" x14ac:dyDescent="0.2">
      <c r="A53">
        <f>ValProdTot!A53</f>
        <v>2</v>
      </c>
      <c r="B53" t="str">
        <f>ValProdTot!B53</f>
        <v>Eastern&amp;Central A</v>
      </c>
      <c r="C53">
        <f>ValProdTot!C53</f>
        <v>0</v>
      </c>
      <c r="D53" t="str">
        <f>ValProdTot!D53</f>
        <v>Eastern&amp;Central A</v>
      </c>
      <c r="F53" s="72" t="s">
        <v>574</v>
      </c>
      <c r="H53">
        <f>IF(ValProdTot!G53=0,0,(ValProdTot!H53-ValProdTot!G53)/ValProdTot!G53*100)</f>
        <v>3.6013401897942838</v>
      </c>
      <c r="I53">
        <f>IF(ValProdTot!H53=0,0,(ValProdTot!I53-ValProdTot!H53)/ValProdTot!H53*100)</f>
        <v>2.4286814177777676</v>
      </c>
      <c r="J53">
        <f>IF(ValProdTot!I53=0,0,(ValProdTot!J53-ValProdTot!I53)/ValProdTot!I53*100)</f>
        <v>1.4167928191976553</v>
      </c>
      <c r="K53">
        <f>IF(ValProdTot!J53=0,0,(ValProdTot!K53-ValProdTot!J53)/ValProdTot!J53*100)</f>
        <v>0.18041079653392555</v>
      </c>
      <c r="L53">
        <f>IF(ValProdTot!K53=0,0,(ValProdTot!L53-ValProdTot!K53)/ValProdTot!K53*100)</f>
        <v>3.5961273194000283</v>
      </c>
      <c r="M53">
        <f>IF(ValProdTot!L53=0,0,(ValProdTot!M53-ValProdTot!L53)/ValProdTot!L53*100)</f>
        <v>6.0997099786556541</v>
      </c>
      <c r="N53">
        <f>IF(ValProdTot!M53=0,0,(ValProdTot!N53-ValProdTot!M53)/ValProdTot!M53*100)</f>
        <v>1.4252882541023315</v>
      </c>
      <c r="O53">
        <f>IF(ValProdTot!N53=0,0,(ValProdTot!O53-ValProdTot!N53)/ValProdTot!N53*100)</f>
        <v>5.566954564824492</v>
      </c>
      <c r="P53">
        <f>IF(ValProdTot!O53=0,0,(ValProdTot!P53-ValProdTot!O53)/ValProdTot!O53*100)</f>
        <v>5.9365943968646349</v>
      </c>
      <c r="Q53">
        <f>IF(ValProdTot!P53=0,0,(ValProdTot!Q53-ValProdTot!P53)/ValProdTot!P53*100)</f>
        <v>-0.29896401746405599</v>
      </c>
      <c r="R53">
        <f>IF(ValProdTot!Q53=0,0,(ValProdTot!R53-ValProdTot!Q53)/ValProdTot!Q53*100)</f>
        <v>1.5813332422344382</v>
      </c>
      <c r="S53">
        <f>IF(ValProdTot!R53=0,0,(ValProdTot!S53-ValProdTot!R53)/ValProdTot!R53*100)</f>
        <v>1.29284205100836</v>
      </c>
      <c r="T53">
        <f>IF(ValProdTot!S53=0,0,(ValProdTot!T53-ValProdTot!S53)/ValProdTot!S53*100)</f>
        <v>3.1850264744476706</v>
      </c>
      <c r="U53">
        <f>IF(ValProdTot!T53=0,0,(ValProdTot!U53-ValProdTot!T53)/ValProdTot!T53*100)</f>
        <v>2.9719199083152579</v>
      </c>
      <c r="V53">
        <f>IF(ValProdTot!U53=0,0,(ValProdTot!V53-ValProdTot!U53)/ValProdTot!U53*100)</f>
        <v>1.2464255817726142</v>
      </c>
      <c r="W53">
        <f>IF(ValProdTot!V53=0,0,(ValProdTot!W53-ValProdTot!V53)/ValProdTot!V53*100)</f>
        <v>3.237944374178265</v>
      </c>
      <c r="X53">
        <f>IF(ValProdTot!W53=0,0,(ValProdTot!X53-ValProdTot!W53)/ValProdTot!W53*100)</f>
        <v>0.98118651902266407</v>
      </c>
      <c r="Y53">
        <f>IF(ValProdTot!X53=0,0,(ValProdTot!Y53-ValProdTot!X53)/ValProdTot!X53*100)</f>
        <v>-1.449289702839097</v>
      </c>
      <c r="Z53">
        <f>IF(ValProdTot!Y53=0,0,(ValProdTot!Z53-ValProdTot!Y53)/ValProdTot!Y53*100)</f>
        <v>2.0474323445479445</v>
      </c>
      <c r="AA53">
        <f>IF(ValProdTot!Z53=0,0,(ValProdTot!AA53-ValProdTot!Z53)/ValProdTot!Z53*100)</f>
        <v>3.6994421991553477</v>
      </c>
      <c r="AB53">
        <f>IF(ValProdTot!AA53=0,0,(ValProdTot!AB53-ValProdTot!AA53)/ValProdTot!AA53*100)</f>
        <v>2.1304507536113113</v>
      </c>
      <c r="AC53">
        <f>IF(ValProdTot!AB53=0,0,(ValProdTot!AC53-ValProdTot!AB53)/ValProdTot!AB53*100)</f>
        <v>3.756041162705376</v>
      </c>
      <c r="AD53">
        <f>IF(ValProdTot!AC53=0,0,(ValProdTot!AD53-ValProdTot!AC53)/ValProdTot!AC53*100)</f>
        <v>-3.7980283236164647</v>
      </c>
      <c r="AE53">
        <f>IF(ValProdTot!AD53=0,0,(ValProdTot!AE53-ValProdTot!AD53)/ValProdTot!AD53*100)</f>
        <v>5.9519724298474568</v>
      </c>
      <c r="AF53">
        <f>IF(ValProdTot!AE53=0,0,(ValProdTot!AF53-ValProdTot!AE53)/ValProdTot!AE53*100)</f>
        <v>2.942544549430008</v>
      </c>
      <c r="AG53">
        <f>IF(ValProdTot!AF53=0,0,(ValProdTot!AG53-ValProdTot!AF53)/ValProdTot!AF53*100)</f>
        <v>-0.17779531314140992</v>
      </c>
      <c r="AH53">
        <f>IF(ValProdTot!AG53=0,0,(ValProdTot!AH53-ValProdTot!AG53)/ValProdTot!AG53*100)</f>
        <v>4.5512573497040449</v>
      </c>
      <c r="AI53">
        <f>IF(ValProdTot!AH53=0,0,(ValProdTot!AI53-ValProdTot!AH53)/ValProdTot!AH53*100)</f>
        <v>1.6963030021358052</v>
      </c>
      <c r="AJ53">
        <f>IF(ValProdTot!AI53=0,0,(ValProdTot!AJ53-ValProdTot!AI53)/ValProdTot!AI53*100)</f>
        <v>1.1228913145662507</v>
      </c>
      <c r="AK53">
        <f>IF(ValProdTot!AJ53=0,0,(ValProdTot!AK53-ValProdTot!AJ53)/ValProdTot!AJ53*100)</f>
        <v>4.1976115687425102</v>
      </c>
      <c r="AL53">
        <f>IF(ValProdTot!AK53=0,0,(ValProdTot!AL53-ValProdTot!AK53)/ValProdTot!AK53*100)</f>
        <v>0.66923420054885296</v>
      </c>
      <c r="AM53">
        <f>IF(ValProdTot!AL53=0,0,(ValProdTot!AM53-ValProdTot!AL53)/ValProdTot!AL53*100)</f>
        <v>-2.4533852156430909</v>
      </c>
      <c r="AN53">
        <f>IF(ValProdTot!AM53=0,0,(ValProdTot!AN53-ValProdTot!AM53)/ValProdTot!AM53*100)</f>
        <v>1.6828082299024656</v>
      </c>
      <c r="AO53">
        <f>IF(ValProdTot!AN53=0,0,(ValProdTot!AO53-ValProdTot!AN53)/ValProdTot!AN53*100)</f>
        <v>2.0567943037639465</v>
      </c>
      <c r="AP53">
        <f>IF(ValProdTot!AO53=0,0,(ValProdTot!AP53-ValProdTot!AO53)/ValProdTot!AO53*100)</f>
        <v>3.5197952030607529</v>
      </c>
      <c r="AQ53">
        <f>IF(ValProdTot!AP53=0,0,(ValProdTot!AQ53-ValProdTot!AP53)/ValProdTot!AP53*100)</f>
        <v>5.1773014027993412E-2</v>
      </c>
      <c r="AR53">
        <f>IF(ValProdTot!AQ53=0,0,(ValProdTot!AR53-ValProdTot!AQ53)/ValProdTot!AQ53*100)</f>
        <v>3.0574647571424656</v>
      </c>
      <c r="AS53">
        <f>IF(ValProdTot!AR53=0,0,(ValProdTot!AS53-ValProdTot!AR53)/ValProdTot!AR53*100)</f>
        <v>3.3632641463926674</v>
      </c>
      <c r="AT53">
        <f>IF(ValProdTot!AS53=0,0,(ValProdTot!AT53-ValProdTot!AS53)/ValProdTot!AS53*100)</f>
        <v>-9.9322944822410109E-2</v>
      </c>
      <c r="AU53">
        <f>IF(ValProdTot!AT53=0,0,(ValProdTot!AU53-ValProdTot!AT53)/ValProdTot!AT53*100)</f>
        <v>6.7908120569611565</v>
      </c>
      <c r="AV53">
        <f>IF(ValProdTot!AU53=0,0,(ValProdTot!AV53-ValProdTot!AU53)/ValProdTot!AU53*100)</f>
        <v>4.5525445235177173</v>
      </c>
      <c r="AW53">
        <f>IF(ValProdTot!AV53=0,0,(ValProdTot!AW53-ValProdTot!AV53)/ValProdTot!AV53*100)</f>
        <v>0.97748873190025309</v>
      </c>
      <c r="AX53">
        <f>IF(ValProdTot!AW53=0,0,(ValProdTot!AX53-ValProdTot!AW53)/ValProdTot!AW53*100)</f>
        <v>3.4715290392238702</v>
      </c>
      <c r="AY53">
        <f>IF(ValProdTot!AX53=0,0,(ValProdTot!AY53-ValProdTot!AX53)/ValProdTot!AX53*100)</f>
        <v>3.7706956334913158</v>
      </c>
      <c r="AZ53">
        <f>IF(ValProdTot!AY53=0,0,(ValProdTot!AZ53-ValProdTot!AY53)/ValProdTot!AY53*100)</f>
        <v>3.0860365937618308</v>
      </c>
      <c r="BA53">
        <f>IF(ValProdTot!AZ53=0,0,(ValProdTot!BA53-ValProdTot!AZ53)/ValProdTot!AZ53*100)</f>
        <v>1.0265831855267669</v>
      </c>
      <c r="BB53">
        <f>IF(ValProdTot!BA53=0,0,(ValProdTot!BB53-ValProdTot!BA53)/ValProdTot!BA53*100)</f>
        <v>0.1748142341386168</v>
      </c>
      <c r="BC53">
        <f>IF(ValProdTot!BB53=0,0,(ValProdTot!BC53-ValProdTot!BB53)/ValProdTot!BB53*100)</f>
        <v>3.3492015070745333</v>
      </c>
    </row>
    <row r="54" spans="1:55" x14ac:dyDescent="0.2">
      <c r="A54">
        <f>ValProdTot!A54</f>
        <v>1</v>
      </c>
      <c r="B54" t="str">
        <f>ValProdTot!B54</f>
        <v>Western A</v>
      </c>
      <c r="C54">
        <f>ValProdTot!C54</f>
        <v>0</v>
      </c>
      <c r="D54" t="str">
        <f>ValProdTot!D54</f>
        <v>Western A</v>
      </c>
      <c r="F54" s="72" t="s">
        <v>574</v>
      </c>
      <c r="H54">
        <f>IF(ValProdTot!G54=0,0,(ValProdTot!H54-ValProdTot!G54)/ValProdTot!G54*100)</f>
        <v>4.122284651727175</v>
      </c>
      <c r="I54">
        <f>IF(ValProdTot!H54=0,0,(ValProdTot!I54-ValProdTot!H54)/ValProdTot!H54*100)</f>
        <v>4.6058683758999424</v>
      </c>
      <c r="J54">
        <f>IF(ValProdTot!I54=0,0,(ValProdTot!J54-ValProdTot!I54)/ValProdTot!I54*100)</f>
        <v>4.2295913425898757</v>
      </c>
      <c r="K54">
        <f>IF(ValProdTot!J54=0,0,(ValProdTot!K54-ValProdTot!J54)/ValProdTot!J54*100)</f>
        <v>1.5404214763811492</v>
      </c>
      <c r="L54">
        <f>IF(ValProdTot!K54=0,0,(ValProdTot!L54-ValProdTot!K54)/ValProdTot!K54*100)</f>
        <v>0.57596499037940474</v>
      </c>
      <c r="M54">
        <f>IF(ValProdTot!L54=0,0,(ValProdTot!M54-ValProdTot!L54)/ValProdTot!L54*100)</f>
        <v>4.4575154395015675</v>
      </c>
      <c r="N54">
        <f>IF(ValProdTot!M54=0,0,(ValProdTot!N54-ValProdTot!M54)/ValProdTot!M54*100)</f>
        <v>1.7852321458740006</v>
      </c>
      <c r="O54">
        <f>IF(ValProdTot!N54=0,0,(ValProdTot!O54-ValProdTot!N54)/ValProdTot!N54*100)</f>
        <v>6.788771546429631</v>
      </c>
      <c r="P54">
        <f>IF(ValProdTot!O54=0,0,(ValProdTot!P54-ValProdTot!O54)/ValProdTot!O54*100)</f>
        <v>5.1784695980527564</v>
      </c>
      <c r="Q54">
        <f>IF(ValProdTot!P54=0,0,(ValProdTot!Q54-ValProdTot!P54)/ValProdTot!P54*100)</f>
        <v>-3.0726822773464546</v>
      </c>
      <c r="R54">
        <f>IF(ValProdTot!Q54=0,0,(ValProdTot!R54-ValProdTot!Q54)/ValProdTot!Q54*100)</f>
        <v>-7.5793613784256513</v>
      </c>
      <c r="S54">
        <f>IF(ValProdTot!R54=0,0,(ValProdTot!S54-ValProdTot!R54)/ValProdTot!R54*100)</f>
        <v>1.855260038618074</v>
      </c>
      <c r="T54">
        <f>IF(ValProdTot!S54=0,0,(ValProdTot!T54-ValProdTot!S54)/ValProdTot!S54*100)</f>
        <v>8.8287778109946888</v>
      </c>
      <c r="U54">
        <f>IF(ValProdTot!T54=0,0,(ValProdTot!U54-ValProdTot!T54)/ValProdTot!T54*100)</f>
        <v>1.3276960772520212</v>
      </c>
      <c r="V54">
        <f>IF(ValProdTot!U54=0,0,(ValProdTot!V54-ValProdTot!U54)/ValProdTot!U54*100)</f>
        <v>-3.2513284185644706</v>
      </c>
      <c r="W54">
        <f>IF(ValProdTot!V54=0,0,(ValProdTot!W54-ValProdTot!V54)/ValProdTot!V54*100)</f>
        <v>-2.0939817482601977</v>
      </c>
      <c r="X54">
        <f>IF(ValProdTot!W54=0,0,(ValProdTot!X54-ValProdTot!W54)/ValProdTot!W54*100)</f>
        <v>1.9500086859327415</v>
      </c>
      <c r="Y54">
        <f>IF(ValProdTot!X54=0,0,(ValProdTot!Y54-ValProdTot!X54)/ValProdTot!X54*100)</f>
        <v>1.8238158877576922</v>
      </c>
      <c r="Z54">
        <f>IF(ValProdTot!Y54=0,0,(ValProdTot!Z54-ValProdTot!Y54)/ValProdTot!Y54*100)</f>
        <v>2.943027279595698</v>
      </c>
      <c r="AA54">
        <f>IF(ValProdTot!Z54=0,0,(ValProdTot!AA54-ValProdTot!Z54)/ValProdTot!Z54*100)</f>
        <v>2.9037200076098548</v>
      </c>
      <c r="AB54">
        <f>IF(ValProdTot!AA54=0,0,(ValProdTot!AB54-ValProdTot!AA54)/ValProdTot!AA54*100)</f>
        <v>1.1289648796467242</v>
      </c>
      <c r="AC54">
        <f>IF(ValProdTot!AB54=0,0,(ValProdTot!AC54-ValProdTot!AB54)/ValProdTot!AB54*100)</f>
        <v>-0.45546153763177555</v>
      </c>
      <c r="AD54">
        <f>IF(ValProdTot!AC54=0,0,(ValProdTot!AD54-ValProdTot!AC54)/ValProdTot!AC54*100)</f>
        <v>3.9427741240621517</v>
      </c>
      <c r="AE54">
        <f>IF(ValProdTot!AD54=0,0,(ValProdTot!AE54-ValProdTot!AD54)/ValProdTot!AD54*100)</f>
        <v>6.6639200593335657</v>
      </c>
      <c r="AF54">
        <f>IF(ValProdTot!AE54=0,0,(ValProdTot!AF54-ValProdTot!AE54)/ValProdTot!AE54*100)</f>
        <v>5.8480192032436529</v>
      </c>
      <c r="AG54">
        <f>IF(ValProdTot!AF54=0,0,(ValProdTot!AG54-ValProdTot!AF54)/ValProdTot!AF54*100)</f>
        <v>0.41834756175819748</v>
      </c>
      <c r="AH54">
        <f>IF(ValProdTot!AG54=0,0,(ValProdTot!AH54-ValProdTot!AG54)/ValProdTot!AG54*100)</f>
        <v>10.420655501440493</v>
      </c>
      <c r="AI54">
        <f>IF(ValProdTot!AH54=0,0,(ValProdTot!AI54-ValProdTot!AH54)/ValProdTot!AH54*100)</f>
        <v>5.9192405887480577</v>
      </c>
      <c r="AJ54">
        <f>IF(ValProdTot!AI54=0,0,(ValProdTot!AJ54-ValProdTot!AI54)/ValProdTot!AI54*100)</f>
        <v>3.0105572484829368</v>
      </c>
      <c r="AK54">
        <f>IF(ValProdTot!AJ54=0,0,(ValProdTot!AK54-ValProdTot!AJ54)/ValProdTot!AJ54*100)</f>
        <v>11.34081570312269</v>
      </c>
      <c r="AL54">
        <f>IF(ValProdTot!AK54=0,0,(ValProdTot!AL54-ValProdTot!AK54)/ValProdTot!AK54*100)</f>
        <v>3.9407951332786566</v>
      </c>
      <c r="AM54">
        <f>IF(ValProdTot!AL54=0,0,(ValProdTot!AM54-ValProdTot!AL54)/ValProdTot!AL54*100)</f>
        <v>4.1544329219277687</v>
      </c>
      <c r="AN54">
        <f>IF(ValProdTot!AM54=0,0,(ValProdTot!AN54-ValProdTot!AM54)/ValProdTot!AM54*100)</f>
        <v>3.5835032562782336</v>
      </c>
      <c r="AO54">
        <f>IF(ValProdTot!AN54=0,0,(ValProdTot!AO54-ValProdTot!AN54)/ValProdTot!AN54*100)</f>
        <v>4.0538817166331311</v>
      </c>
      <c r="AP54">
        <f>IF(ValProdTot!AO54=0,0,(ValProdTot!AP54-ValProdTot!AO54)/ValProdTot!AO54*100)</f>
        <v>5.7078666976018075</v>
      </c>
      <c r="AQ54">
        <f>IF(ValProdTot!AP54=0,0,(ValProdTot!AQ54-ValProdTot!AP54)/ValProdTot!AP54*100)</f>
        <v>2.6775253702471744</v>
      </c>
      <c r="AR54">
        <f>IF(ValProdTot!AQ54=0,0,(ValProdTot!AR54-ValProdTot!AQ54)/ValProdTot!AQ54*100)</f>
        <v>6.0622068648164102</v>
      </c>
      <c r="AS54">
        <f>IF(ValProdTot!AR54=0,0,(ValProdTot!AS54-ValProdTot!AR54)/ValProdTot!AR54*100)</f>
        <v>3.7181679782137418</v>
      </c>
      <c r="AT54">
        <f>IF(ValProdTot!AS54=0,0,(ValProdTot!AT54-ValProdTot!AS54)/ValProdTot!AS54*100)</f>
        <v>0.35930095996207034</v>
      </c>
      <c r="AU54">
        <f>IF(ValProdTot!AT54=0,0,(ValProdTot!AU54-ValProdTot!AT54)/ValProdTot!AT54*100)</f>
        <v>2.0961254986087168</v>
      </c>
      <c r="AV54">
        <f>IF(ValProdTot!AU54=0,0,(ValProdTot!AV54-ValProdTot!AU54)/ValProdTot!AU54*100)</f>
        <v>3.3762576790284591</v>
      </c>
      <c r="AW54">
        <f>IF(ValProdTot!AV54=0,0,(ValProdTot!AW54-ValProdTot!AV54)/ValProdTot!AV54*100)</f>
        <v>5.3891848977809209</v>
      </c>
      <c r="AX54">
        <f>IF(ValProdTot!AW54=0,0,(ValProdTot!AX54-ValProdTot!AW54)/ValProdTot!AW54*100)</f>
        <v>3.9004128740604189</v>
      </c>
      <c r="AY54">
        <f>IF(ValProdTot!AX54=0,0,(ValProdTot!AY54-ValProdTot!AX54)/ValProdTot!AX54*100)</f>
        <v>5.069572724103395</v>
      </c>
      <c r="AZ54">
        <f>IF(ValProdTot!AY54=0,0,(ValProdTot!AZ54-ValProdTot!AY54)/ValProdTot!AY54*100)</f>
        <v>3.5296154166008802</v>
      </c>
      <c r="BA54">
        <f>IF(ValProdTot!AZ54=0,0,(ValProdTot!BA54-ValProdTot!AZ54)/ValProdTot!AZ54*100)</f>
        <v>-4.3094124707690291</v>
      </c>
      <c r="BB54">
        <f>IF(ValProdTot!BA54=0,0,(ValProdTot!BB54-ValProdTot!BA54)/ValProdTot!BA54*100)</f>
        <v>9.1844605583548731</v>
      </c>
      <c r="BC54">
        <f>IF(ValProdTot!BB54=0,0,(ValProdTot!BC54-ValProdTot!BB54)/ValProdTot!BB54*100)</f>
        <v>-6.3389619027581112</v>
      </c>
    </row>
    <row r="55" spans="1:55" x14ac:dyDescent="0.2">
      <c r="A55">
        <f>ValProdTot!A55</f>
        <v>3</v>
      </c>
      <c r="B55" t="str">
        <f>ValProdTot!B55</f>
        <v>Southern A</v>
      </c>
      <c r="C55">
        <f>ValProdTot!C55</f>
        <v>0</v>
      </c>
      <c r="D55" t="str">
        <f>ValProdTot!D55</f>
        <v>Southern A</v>
      </c>
      <c r="F55" s="72" t="s">
        <v>574</v>
      </c>
      <c r="H55">
        <f>IF(ValProdTot!G55=0,0,(ValProdTot!H55-ValProdTot!G55)/ValProdTot!G55*100)</f>
        <v>1.7820200987065993</v>
      </c>
      <c r="I55">
        <f>IF(ValProdTot!H55=0,0,(ValProdTot!I55-ValProdTot!H55)/ValProdTot!H55*100)</f>
        <v>3.4903833373237694</v>
      </c>
      <c r="J55">
        <f>IF(ValProdTot!I55=0,0,(ValProdTot!J55-ValProdTot!I55)/ValProdTot!I55*100)</f>
        <v>0.47852659868652797</v>
      </c>
      <c r="K55">
        <f>IF(ValProdTot!J55=0,0,(ValProdTot!K55-ValProdTot!J55)/ValProdTot!J55*100)</f>
        <v>3.2277687351598741</v>
      </c>
      <c r="L55">
        <f>IF(ValProdTot!K55=0,0,(ValProdTot!L55-ValProdTot!K55)/ValProdTot!K55*100)</f>
        <v>4.1521243980579738</v>
      </c>
      <c r="M55">
        <f>IF(ValProdTot!L55=0,0,(ValProdTot!M55-ValProdTot!L55)/ValProdTot!L55*100)</f>
        <v>12.733815046166377</v>
      </c>
      <c r="N55">
        <f>IF(ValProdTot!M55=0,0,(ValProdTot!N55-ValProdTot!M55)/ValProdTot!M55*100)</f>
        <v>-6.9039990408870002</v>
      </c>
      <c r="O55">
        <f>IF(ValProdTot!N55=0,0,(ValProdTot!O55-ValProdTot!N55)/ValProdTot!N55*100)</f>
        <v>6.9295594982520594</v>
      </c>
      <c r="P55">
        <f>IF(ValProdTot!O55=0,0,(ValProdTot!P55-ValProdTot!O55)/ValProdTot!O55*100)</f>
        <v>-1.6204136856750471</v>
      </c>
      <c r="Q55">
        <f>IF(ValProdTot!P55=0,0,(ValProdTot!Q55-ValProdTot!P55)/ValProdTot!P55*100)</f>
        <v>10.696334197480727</v>
      </c>
      <c r="R55">
        <f>IF(ValProdTot!Q55=0,0,(ValProdTot!R55-ValProdTot!Q55)/ValProdTot!Q55*100)</f>
        <v>6.4571661293134834</v>
      </c>
      <c r="S55">
        <f>IF(ValProdTot!R55=0,0,(ValProdTot!S55-ValProdTot!R55)/ValProdTot!R55*100)</f>
        <v>-8.1253571853792117</v>
      </c>
      <c r="T55">
        <f>IF(ValProdTot!S55=0,0,(ValProdTot!T55-ValProdTot!S55)/ValProdTot!S55*100)</f>
        <v>12.033897591232872</v>
      </c>
      <c r="U55">
        <f>IF(ValProdTot!T55=0,0,(ValProdTot!U55-ValProdTot!T55)/ValProdTot!T55*100)</f>
        <v>-4.5364436503257419</v>
      </c>
      <c r="V55">
        <f>IF(ValProdTot!U55=0,0,(ValProdTot!V55-ValProdTot!U55)/ValProdTot!U55*100)</f>
        <v>0.64909960830013247</v>
      </c>
      <c r="W55">
        <f>IF(ValProdTot!V55=0,0,(ValProdTot!W55-ValProdTot!V55)/ValProdTot!V55*100)</f>
        <v>2.5755457013731271</v>
      </c>
      <c r="X55">
        <f>IF(ValProdTot!W55=0,0,(ValProdTot!X55-ValProdTot!W55)/ValProdTot!W55*100)</f>
        <v>2.3944808856485258</v>
      </c>
      <c r="Y55">
        <f>IF(ValProdTot!X55=0,0,(ValProdTot!Y55-ValProdTot!X55)/ValProdTot!X55*100)</f>
        <v>-1.7300417122727869</v>
      </c>
      <c r="Z55">
        <f>IF(ValProdTot!Y55=0,0,(ValProdTot!Z55-ValProdTot!Y55)/ValProdTot!Y55*100)</f>
        <v>2.4823182835082931</v>
      </c>
      <c r="AA55">
        <f>IF(ValProdTot!Z55=0,0,(ValProdTot!AA55-ValProdTot!Z55)/ValProdTot!Z55*100)</f>
        <v>6.9049078624332045</v>
      </c>
      <c r="AB55">
        <f>IF(ValProdTot!AA55=0,0,(ValProdTot!AB55-ValProdTot!AA55)/ValProdTot!AA55*100)</f>
        <v>-5.532431627677961</v>
      </c>
      <c r="AC55">
        <f>IF(ValProdTot!AB55=0,0,(ValProdTot!AC55-ValProdTot!AB55)/ValProdTot!AB55*100)</f>
        <v>-9.0660371643941939</v>
      </c>
      <c r="AD55">
        <f>IF(ValProdTot!AC55=0,0,(ValProdTot!AD55-ValProdTot!AC55)/ValProdTot!AC55*100)</f>
        <v>6.5921019885420291</v>
      </c>
      <c r="AE55">
        <f>IF(ValProdTot!AD55=0,0,(ValProdTot!AE55-ValProdTot!AD55)/ValProdTot!AD55*100)</f>
        <v>6.0208377448356538</v>
      </c>
      <c r="AF55">
        <f>IF(ValProdTot!AE55=0,0,(ValProdTot!AF55-ValProdTot!AE55)/ValProdTot!AE55*100)</f>
        <v>-0.11313287169967437</v>
      </c>
      <c r="AG55">
        <f>IF(ValProdTot!AF55=0,0,(ValProdTot!AG55-ValProdTot!AF55)/ValProdTot!AF55*100)</f>
        <v>1.4213412392343374</v>
      </c>
      <c r="AH55">
        <f>IF(ValProdTot!AG55=0,0,(ValProdTot!AH55-ValProdTot!AG55)/ValProdTot!AG55*100)</f>
        <v>4.4585196930345514</v>
      </c>
      <c r="AI55">
        <f>IF(ValProdTot!AH55=0,0,(ValProdTot!AI55-ValProdTot!AH55)/ValProdTot!AH55*100)</f>
        <v>2.9055250962625205</v>
      </c>
      <c r="AJ55">
        <f>IF(ValProdTot!AI55=0,0,(ValProdTot!AJ55-ValProdTot!AI55)/ValProdTot!AI55*100)</f>
        <v>-0.55925327996022189</v>
      </c>
      <c r="AK55">
        <f>IF(ValProdTot!AJ55=0,0,(ValProdTot!AK55-ValProdTot!AJ55)/ValProdTot!AJ55*100)</f>
        <v>1.4170252533420005</v>
      </c>
      <c r="AL55">
        <f>IF(ValProdTot!AK55=0,0,(ValProdTot!AL55-ValProdTot!AK55)/ValProdTot!AK55*100)</f>
        <v>-13.337612551819475</v>
      </c>
      <c r="AM55">
        <f>IF(ValProdTot!AL55=0,0,(ValProdTot!AM55-ValProdTot!AL55)/ValProdTot!AL55*100)</f>
        <v>14.32791692045825</v>
      </c>
      <c r="AN55">
        <f>IF(ValProdTot!AM55=0,0,(ValProdTot!AN55-ValProdTot!AM55)/ValProdTot!AM55*100)</f>
        <v>2.4585198086377567</v>
      </c>
      <c r="AO55">
        <f>IF(ValProdTot!AN55=0,0,(ValProdTot!AO55-ValProdTot!AN55)/ValProdTot!AN55*100)</f>
        <v>-6.3618517104066923</v>
      </c>
      <c r="AP55">
        <f>IF(ValProdTot!AO55=0,0,(ValProdTot!AP55-ValProdTot!AO55)/ValProdTot!AO55*100)</f>
        <v>15.438168121361894</v>
      </c>
      <c r="AQ55">
        <f>IF(ValProdTot!AP55=0,0,(ValProdTot!AQ55-ValProdTot!AP55)/ValProdTot!AP55*100)</f>
        <v>0.78065472759382037</v>
      </c>
      <c r="AR55">
        <f>IF(ValProdTot!AQ55=0,0,(ValProdTot!AR55-ValProdTot!AQ55)/ValProdTot!AQ55*100)</f>
        <v>-0.36614956550319283</v>
      </c>
      <c r="AS55">
        <f>IF(ValProdTot!AR55=0,0,(ValProdTot!AS55-ValProdTot!AR55)/ValProdTot!AR55*100)</f>
        <v>4.436755813263912</v>
      </c>
      <c r="AT55">
        <f>IF(ValProdTot!AS55=0,0,(ValProdTot!AT55-ValProdTot!AS55)/ValProdTot!AS55*100)</f>
        <v>8.1001525471556839</v>
      </c>
      <c r="AU55">
        <f>IF(ValProdTot!AT55=0,0,(ValProdTot!AU55-ValProdTot!AT55)/ValProdTot!AT55*100)</f>
        <v>-1.6304081155310033</v>
      </c>
      <c r="AV55">
        <f>IF(ValProdTot!AU55=0,0,(ValProdTot!AV55-ValProdTot!AU55)/ValProdTot!AU55*100)</f>
        <v>0.38581534181859151</v>
      </c>
      <c r="AW55">
        <f>IF(ValProdTot!AV55=0,0,(ValProdTot!AW55-ValProdTot!AV55)/ValProdTot!AV55*100)</f>
        <v>2.31382448360683</v>
      </c>
      <c r="AX55">
        <f>IF(ValProdTot!AW55=0,0,(ValProdTot!AX55-ValProdTot!AW55)/ValProdTot!AW55*100)</f>
        <v>2.7789805983279647</v>
      </c>
      <c r="AY55">
        <f>IF(ValProdTot!AX55=0,0,(ValProdTot!AY55-ValProdTot!AX55)/ValProdTot!AX55*100)</f>
        <v>2.5446384074118398</v>
      </c>
      <c r="AZ55">
        <f>IF(ValProdTot!AY55=0,0,(ValProdTot!AZ55-ValProdTot!AY55)/ValProdTot!AY55*100)</f>
        <v>1.802111791965334</v>
      </c>
      <c r="BA55">
        <f>IF(ValProdTot!AZ55=0,0,(ValProdTot!BA55-ValProdTot!AZ55)/ValProdTot!AZ55*100)</f>
        <v>2.2373587228147205</v>
      </c>
      <c r="BB55">
        <f>IF(ValProdTot!BA55=0,0,(ValProdTot!BB55-ValProdTot!BA55)/ValProdTot!BA55*100)</f>
        <v>6.5967465179807601</v>
      </c>
      <c r="BC55">
        <f>IF(ValProdTot!BB55=0,0,(ValProdTot!BC55-ValProdTot!BB55)/ValProdTot!BB55*100)</f>
        <v>1.4443493497189759</v>
      </c>
    </row>
    <row r="56" spans="1:55" x14ac:dyDescent="0.2">
      <c r="A56">
        <f>ValProdTot!A56</f>
        <v>0</v>
      </c>
      <c r="B56" t="str">
        <f>ValProdTot!B56</f>
        <v>SSA</v>
      </c>
      <c r="C56">
        <f>ValProdTot!C56</f>
        <v>0</v>
      </c>
      <c r="D56" t="str">
        <f>ValProdTot!D56</f>
        <v>SSA</v>
      </c>
      <c r="F56" s="72" t="s">
        <v>574</v>
      </c>
      <c r="H56">
        <f>IF(ValProdTot!G56=0,0,(ValProdTot!H56-ValProdTot!G56)/ValProdTot!G56*100)</f>
        <v>3.4185110614738128</v>
      </c>
      <c r="I56">
        <f>IF(ValProdTot!H56=0,0,(ValProdTot!I56-ValProdTot!H56)/ValProdTot!H56*100)</f>
        <v>3.5359187186765646</v>
      </c>
      <c r="J56">
        <f>IF(ValProdTot!I56=0,0,(ValProdTot!J56-ValProdTot!I56)/ValProdTot!I56*100)</f>
        <v>2.3687961170353109</v>
      </c>
      <c r="K56">
        <f>IF(ValProdTot!J56=0,0,(ValProdTot!K56-ValProdTot!J56)/ValProdTot!J56*100)</f>
        <v>1.3817485296542782</v>
      </c>
      <c r="L56">
        <f>IF(ValProdTot!K56=0,0,(ValProdTot!L56-ValProdTot!K56)/ValProdTot!K56*100)</f>
        <v>2.4536469116672741</v>
      </c>
      <c r="M56">
        <f>IF(ValProdTot!L56=0,0,(ValProdTot!M56-ValProdTot!L56)/ValProdTot!L56*100)</f>
        <v>6.8570816394050551</v>
      </c>
      <c r="N56">
        <f>IF(ValProdTot!M56=0,0,(ValProdTot!N56-ValProdTot!M56)/ValProdTot!M56*100)</f>
        <v>-0.32488692055040341</v>
      </c>
      <c r="O56">
        <f>IF(ValProdTot!N56=0,0,(ValProdTot!O56-ValProdTot!N56)/ValProdTot!N56*100)</f>
        <v>6.3560621557297363</v>
      </c>
      <c r="P56">
        <f>IF(ValProdTot!O56=0,0,(ValProdTot!P56-ValProdTot!O56)/ValProdTot!O56*100)</f>
        <v>4.0113972921758307</v>
      </c>
      <c r="Q56">
        <f>IF(ValProdTot!P56=0,0,(ValProdTot!Q56-ValProdTot!P56)/ValProdTot!P56*100)</f>
        <v>0.77036447732937663</v>
      </c>
      <c r="R56">
        <f>IF(ValProdTot!Q56=0,0,(ValProdTot!R56-ValProdTot!Q56)/ValProdTot!Q56*100)</f>
        <v>-0.99541954009632994</v>
      </c>
      <c r="S56">
        <f>IF(ValProdTot!R56=0,0,(ValProdTot!S56-ValProdTot!R56)/ValProdTot!R56*100)</f>
        <v>-0.74465352712367749</v>
      </c>
      <c r="T56">
        <f>IF(ValProdTot!S56=0,0,(ValProdTot!T56-ValProdTot!S56)/ValProdTot!S56*100)</f>
        <v>7.2986384596966563</v>
      </c>
      <c r="U56">
        <f>IF(ValProdTot!T56=0,0,(ValProdTot!U56-ValProdTot!T56)/ValProdTot!T56*100)</f>
        <v>0.60241620672229435</v>
      </c>
      <c r="V56">
        <f>IF(ValProdTot!U56=0,0,(ValProdTot!V56-ValProdTot!U56)/ValProdTot!U56*100)</f>
        <v>-0.64222665131312806</v>
      </c>
      <c r="W56">
        <f>IF(ValProdTot!V56=0,0,(ValProdTot!W56-ValProdTot!V56)/ValProdTot!V56*100)</f>
        <v>1.0618580003180977</v>
      </c>
      <c r="X56">
        <f>IF(ValProdTot!W56=0,0,(ValProdTot!X56-ValProdTot!W56)/ValProdTot!W56*100)</f>
        <v>1.6563676887923879</v>
      </c>
      <c r="Y56">
        <f>IF(ValProdTot!X56=0,0,(ValProdTot!Y56-ValProdTot!X56)/ValProdTot!X56*100)</f>
        <v>-0.30263141318322317</v>
      </c>
      <c r="Z56">
        <f>IF(ValProdTot!Y56=0,0,(ValProdTot!Z56-ValProdTot!Y56)/ValProdTot!Y56*100)</f>
        <v>2.4828000761631182</v>
      </c>
      <c r="AA56">
        <f>IF(ValProdTot!Z56=0,0,(ValProdTot!AA56-ValProdTot!Z56)/ValProdTot!Z56*100)</f>
        <v>4.1136127187487226</v>
      </c>
      <c r="AB56">
        <f>IF(ValProdTot!AA56=0,0,(ValProdTot!AB56-ValProdTot!AA56)/ValProdTot!AA56*100)</f>
        <v>-2.6478888664407604E-3</v>
      </c>
      <c r="AC56">
        <f>IF(ValProdTot!AB56=0,0,(ValProdTot!AC56-ValProdTot!AB56)/ValProdTot!AB56*100)</f>
        <v>-0.61920117014452036</v>
      </c>
      <c r="AD56">
        <f>IF(ValProdTot!AC56=0,0,(ValProdTot!AD56-ValProdTot!AC56)/ValProdTot!AC56*100)</f>
        <v>1.2019896846647764</v>
      </c>
      <c r="AE56">
        <f>IF(ValProdTot!AD56=0,0,(ValProdTot!AE56-ValProdTot!AD56)/ValProdTot!AD56*100)</f>
        <v>6.2440797787625213</v>
      </c>
      <c r="AF56">
        <f>IF(ValProdTot!AE56=0,0,(ValProdTot!AF56-ValProdTot!AE56)/ValProdTot!AE56*100)</f>
        <v>3.443671507859928</v>
      </c>
      <c r="AG56">
        <f>IF(ValProdTot!AF56=0,0,(ValProdTot!AG56-ValProdTot!AF56)/ValProdTot!AF56*100)</f>
        <v>0.38288167038262638</v>
      </c>
      <c r="AH56">
        <f>IF(ValProdTot!AG56=0,0,(ValProdTot!AH56-ValProdTot!AG56)/ValProdTot!AG56*100)</f>
        <v>6.8853279158789622</v>
      </c>
      <c r="AI56">
        <f>IF(ValProdTot!AH56=0,0,(ValProdTot!AI56-ValProdTot!AH56)/ValProdTot!AH56*100)</f>
        <v>3.6854442935663831</v>
      </c>
      <c r="AJ56">
        <f>IF(ValProdTot!AI56=0,0,(ValProdTot!AJ56-ValProdTot!AI56)/ValProdTot!AI56*100)</f>
        <v>1.5897849237094468</v>
      </c>
      <c r="AK56">
        <f>IF(ValProdTot!AJ56=0,0,(ValProdTot!AK56-ValProdTot!AJ56)/ValProdTot!AJ56*100)</f>
        <v>6.7251810745494884</v>
      </c>
      <c r="AL56">
        <f>IF(ValProdTot!AK56=0,0,(ValProdTot!AL56-ValProdTot!AK56)/ValProdTot!AK56*100)</f>
        <v>-0.43578327272654016</v>
      </c>
      <c r="AM56">
        <f>IF(ValProdTot!AL56=0,0,(ValProdTot!AM56-ValProdTot!AL56)/ValProdTot!AL56*100)</f>
        <v>3.3129798958009036</v>
      </c>
      <c r="AN56">
        <f>IF(ValProdTot!AM56=0,0,(ValProdTot!AN56-ValProdTot!AM56)/ValProdTot!AM56*100)</f>
        <v>2.7150992522319792</v>
      </c>
      <c r="AO56">
        <f>IF(ValProdTot!AN56=0,0,(ValProdTot!AO56-ValProdTot!AN56)/ValProdTot!AN56*100)</f>
        <v>1.5217518255767202</v>
      </c>
      <c r="AP56">
        <f>IF(ValProdTot!AO56=0,0,(ValProdTot!AP56-ValProdTot!AO56)/ValProdTot!AO56*100)</f>
        <v>6.5223305007599555</v>
      </c>
      <c r="AQ56">
        <f>IF(ValProdTot!AP56=0,0,(ValProdTot!AQ56-ValProdTot!AP56)/ValProdTot!AP56*100)</f>
        <v>1.4487080193901911</v>
      </c>
      <c r="AR56">
        <f>IF(ValProdTot!AQ56=0,0,(ValProdTot!AR56-ValProdTot!AQ56)/ValProdTot!AQ56*100)</f>
        <v>3.9275776541440619</v>
      </c>
      <c r="AS56">
        <f>IF(ValProdTot!AR56=0,0,(ValProdTot!AS56-ValProdTot!AR56)/ValProdTot!AR56*100)</f>
        <v>3.7204566414714297</v>
      </c>
      <c r="AT56">
        <f>IF(ValProdTot!AS56=0,0,(ValProdTot!AT56-ValProdTot!AS56)/ValProdTot!AS56*100)</f>
        <v>1.5145960525062114</v>
      </c>
      <c r="AU56">
        <f>IF(ValProdTot!AT56=0,0,(ValProdTot!AU56-ValProdTot!AT56)/ValProdTot!AT56*100)</f>
        <v>2.9600213793430581</v>
      </c>
      <c r="AV56">
        <f>IF(ValProdTot!AU56=0,0,(ValProdTot!AV56-ValProdTot!AU56)/ValProdTot!AU56*100)</f>
        <v>3.2610338388336944</v>
      </c>
      <c r="AW56">
        <f>IF(ValProdTot!AV56=0,0,(ValProdTot!AW56-ValProdTot!AV56)/ValProdTot!AV56*100)</f>
        <v>3.3612824361511575</v>
      </c>
      <c r="AX56">
        <f>IF(ValProdTot!AW56=0,0,(ValProdTot!AX56-ValProdTot!AW56)/ValProdTot!AW56*100)</f>
        <v>3.5711511073592184</v>
      </c>
      <c r="AY56">
        <f>IF(ValProdTot!AX56=0,0,(ValProdTot!AY56-ValProdTot!AX56)/ValProdTot!AX56*100)</f>
        <v>4.2201161279271693</v>
      </c>
      <c r="AZ56">
        <f>IF(ValProdTot!AY56=0,0,(ValProdTot!AZ56-ValProdTot!AY56)/ValProdTot!AY56*100)</f>
        <v>3.102720481024789</v>
      </c>
      <c r="BA56">
        <f>IF(ValProdTot!AZ56=0,0,(ValProdTot!BA56-ValProdTot!AZ56)/ValProdTot!AZ56*100)</f>
        <v>-1.4862328760719501</v>
      </c>
      <c r="BB56">
        <f>IF(ValProdTot!BA56=0,0,(ValProdTot!BB56-ValProdTot!BA56)/ValProdTot!BA56*100)</f>
        <v>5.6752640230149396</v>
      </c>
      <c r="BC56">
        <f>IF(ValProdTot!BB56=0,0,(ValProdTot!BC56-ValProdTot!BB56)/ValProdTot!BB56*100)</f>
        <v>-1.8992461777405305</v>
      </c>
    </row>
    <row r="57" spans="1:55" x14ac:dyDescent="0.2">
      <c r="A57">
        <f>ValProdTot!A57</f>
        <v>0</v>
      </c>
      <c r="B57" t="str">
        <f>ValProdTot!B57</f>
        <v>Southern A - SA</v>
      </c>
      <c r="C57">
        <f>ValProdTot!C57</f>
        <v>0</v>
      </c>
      <c r="D57" t="str">
        <f>ValProdTot!D57</f>
        <v>Southern A - SA</v>
      </c>
      <c r="F57" s="72" t="s">
        <v>574</v>
      </c>
      <c r="H57">
        <f>IF(ValProdTot!G57=0,0,(ValProdTot!H57-ValProdTot!G57)/ValProdTot!G57*100)</f>
        <v>2.6382065451466197</v>
      </c>
      <c r="I57">
        <f>IF(ValProdTot!H57=0,0,(ValProdTot!I57-ValProdTot!H57)/ValProdTot!H57*100)</f>
        <v>1.2870463225723856</v>
      </c>
      <c r="J57">
        <f>IF(ValProdTot!I57=0,0,(ValProdTot!J57-ValProdTot!I57)/ValProdTot!I57*100)</f>
        <v>5.4590037539340468</v>
      </c>
      <c r="K57">
        <f>IF(ValProdTot!J57=0,0,(ValProdTot!K57-ValProdTot!J57)/ValProdTot!J57*100)</f>
        <v>1.3152018934894432</v>
      </c>
      <c r="L57">
        <f>IF(ValProdTot!K57=0,0,(ValProdTot!L57-ValProdTot!K57)/ValProdTot!K57*100)</f>
        <v>3.5787540354990282</v>
      </c>
      <c r="M57">
        <f>IF(ValProdTot!L57=0,0,(ValProdTot!M57-ValProdTot!L57)/ValProdTot!L57*100)</f>
        <v>6.0050582001808737</v>
      </c>
      <c r="N57">
        <f>IF(ValProdTot!M57=0,0,(ValProdTot!N57-ValProdTot!M57)/ValProdTot!M57*100)</f>
        <v>-1.5827519561189309</v>
      </c>
      <c r="O57">
        <f>IF(ValProdTot!N57=0,0,(ValProdTot!O57-ValProdTot!N57)/ValProdTot!N57*100)</f>
        <v>8.6697843237584458</v>
      </c>
      <c r="P57">
        <f>IF(ValProdTot!O57=0,0,(ValProdTot!P57-ValProdTot!O57)/ValProdTot!O57*100)</f>
        <v>-1.0208707370909464</v>
      </c>
      <c r="Q57">
        <f>IF(ValProdTot!P57=0,0,(ValProdTot!Q57-ValProdTot!P57)/ValProdTot!P57*100)</f>
        <v>10.100229922492804</v>
      </c>
      <c r="R57">
        <f>IF(ValProdTot!Q57=0,0,(ValProdTot!R57-ValProdTot!Q57)/ValProdTot!Q57*100)</f>
        <v>5.8875932558760979</v>
      </c>
      <c r="S57">
        <f>IF(ValProdTot!R57=0,0,(ValProdTot!S57-ValProdTot!R57)/ValProdTot!R57*100)</f>
        <v>-1.8491579848284332</v>
      </c>
      <c r="T57">
        <f>IF(ValProdTot!S57=0,0,(ValProdTot!T57-ValProdTot!S57)/ValProdTot!S57*100)</f>
        <v>4.1613944535604359</v>
      </c>
      <c r="U57">
        <f>IF(ValProdTot!T57=0,0,(ValProdTot!U57-ValProdTot!T57)/ValProdTot!T57*100)</f>
        <v>-6.946159750604938</v>
      </c>
      <c r="V57">
        <f>IF(ValProdTot!U57=0,0,(ValProdTot!V57-ValProdTot!U57)/ValProdTot!U57*100)</f>
        <v>2.1804149937751953</v>
      </c>
      <c r="W57">
        <f>IF(ValProdTot!V57=0,0,(ValProdTot!W57-ValProdTot!V57)/ValProdTot!V57*100)</f>
        <v>-1.089736628132947</v>
      </c>
      <c r="X57">
        <f>IF(ValProdTot!W57=0,0,(ValProdTot!X57-ValProdTot!W57)/ValProdTot!W57*100)</f>
        <v>-0.96230141215222686</v>
      </c>
      <c r="Y57">
        <f>IF(ValProdTot!X57=0,0,(ValProdTot!Y57-ValProdTot!X57)/ValProdTot!X57*100)</f>
        <v>-2.7814081792520771</v>
      </c>
      <c r="Z57">
        <f>IF(ValProdTot!Y57=0,0,(ValProdTot!Z57-ValProdTot!Y57)/ValProdTot!Y57*100)</f>
        <v>0.65824963540692538</v>
      </c>
      <c r="AA57">
        <f>IF(ValProdTot!Z57=0,0,(ValProdTot!AA57-ValProdTot!Z57)/ValProdTot!Z57*100)</f>
        <v>4.2633164120375993</v>
      </c>
      <c r="AB57">
        <f>IF(ValProdTot!AA57=0,0,(ValProdTot!AB57-ValProdTot!AA57)/ValProdTot!AA57*100)</f>
        <v>-2.4932296671617018</v>
      </c>
      <c r="AC57">
        <f>IF(ValProdTot!AB57=0,0,(ValProdTot!AC57-ValProdTot!AB57)/ValProdTot!AB57*100)</f>
        <v>-5.7226818479685448</v>
      </c>
      <c r="AD57">
        <f>IF(ValProdTot!AC57=0,0,(ValProdTot!AD57-ValProdTot!AC57)/ValProdTot!AC57*100)</f>
        <v>4.63077201556702</v>
      </c>
      <c r="AE57">
        <f>IF(ValProdTot!AD57=0,0,(ValProdTot!AE57-ValProdTot!AD57)/ValProdTot!AD57*100)</f>
        <v>6.9327738724816079</v>
      </c>
      <c r="AF57">
        <f>IF(ValProdTot!AE57=0,0,(ValProdTot!AF57-ValProdTot!AE57)/ValProdTot!AE57*100)</f>
        <v>1.5215503350232258</v>
      </c>
      <c r="AG57">
        <f>IF(ValProdTot!AF57=0,0,(ValProdTot!AG57-ValProdTot!AF57)/ValProdTot!AF57*100)</f>
        <v>-3.2738220449292381</v>
      </c>
      <c r="AH57">
        <f>IF(ValProdTot!AG57=0,0,(ValProdTot!AH57-ValProdTot!AG57)/ValProdTot!AG57*100)</f>
        <v>8.8682987362093133</v>
      </c>
      <c r="AI57">
        <f>IF(ValProdTot!AH57=0,0,(ValProdTot!AI57-ValProdTot!AH57)/ValProdTot!AH57*100)</f>
        <v>-0.53845721965637472</v>
      </c>
      <c r="AJ57">
        <f>IF(ValProdTot!AI57=0,0,(ValProdTot!AJ57-ValProdTot!AI57)/ValProdTot!AI57*100)</f>
        <v>9.232587565037402E-2</v>
      </c>
      <c r="AK57">
        <f>IF(ValProdTot!AJ57=0,0,(ValProdTot!AK57-ValProdTot!AJ57)/ValProdTot!AJ57*100)</f>
        <v>1.0621971166416353</v>
      </c>
      <c r="AL57">
        <f>IF(ValProdTot!AK57=0,0,(ValProdTot!AL57-ValProdTot!AK57)/ValProdTot!AK57*100)</f>
        <v>-12.585668310591736</v>
      </c>
      <c r="AM57">
        <f>IF(ValProdTot!AL57=0,0,(ValProdTot!AM57-ValProdTot!AL57)/ValProdTot!AL57*100)</f>
        <v>16.948159201429007</v>
      </c>
      <c r="AN57">
        <f>IF(ValProdTot!AM57=0,0,(ValProdTot!AN57-ValProdTot!AM57)/ValProdTot!AM57*100)</f>
        <v>-1.4746333316511042</v>
      </c>
      <c r="AO57">
        <f>IF(ValProdTot!AN57=0,0,(ValProdTot!AO57-ValProdTot!AN57)/ValProdTot!AN57*100)</f>
        <v>2.6905403018048886</v>
      </c>
      <c r="AP57">
        <f>IF(ValProdTot!AO57=0,0,(ValProdTot!AP57-ValProdTot!AO57)/ValProdTot!AO57*100)</f>
        <v>14.948840104239377</v>
      </c>
      <c r="AQ57">
        <f>IF(ValProdTot!AP57=0,0,(ValProdTot!AQ57-ValProdTot!AP57)/ValProdTot!AP57*100)</f>
        <v>-0.35829257351000721</v>
      </c>
      <c r="AR57">
        <f>IF(ValProdTot!AQ57=0,0,(ValProdTot!AR57-ValProdTot!AQ57)/ValProdTot!AQ57*100)</f>
        <v>5.3584807632902169</v>
      </c>
      <c r="AS57">
        <f>IF(ValProdTot!AR57=0,0,(ValProdTot!AS57-ValProdTot!AR57)/ValProdTot!AR57*100)</f>
        <v>2.7400434771448539</v>
      </c>
      <c r="AT57">
        <f>IF(ValProdTot!AS57=0,0,(ValProdTot!AT57-ValProdTot!AS57)/ValProdTot!AS57*100)</f>
        <v>6.5076219344120236</v>
      </c>
      <c r="AU57">
        <f>IF(ValProdTot!AT57=0,0,(ValProdTot!AU57-ValProdTot!AT57)/ValProdTot!AT57*100)</f>
        <v>4.1238126126403927</v>
      </c>
      <c r="AV57">
        <f>IF(ValProdTot!AU57=0,0,(ValProdTot!AV57-ValProdTot!AU57)/ValProdTot!AU57*100)</f>
        <v>-6.6122773099902474</v>
      </c>
      <c r="AW57">
        <f>IF(ValProdTot!AV57=0,0,(ValProdTot!AW57-ValProdTot!AV57)/ValProdTot!AV57*100)</f>
        <v>6.2106565473870088</v>
      </c>
      <c r="AX57">
        <f>IF(ValProdTot!AW57=0,0,(ValProdTot!AX57-ValProdTot!AW57)/ValProdTot!AW57*100)</f>
        <v>3.0568594062416992</v>
      </c>
      <c r="AY57">
        <f>IF(ValProdTot!AX57=0,0,(ValProdTot!AY57-ValProdTot!AX57)/ValProdTot!AX57*100)</f>
        <v>-7.4601670022017327E-2</v>
      </c>
      <c r="AZ57">
        <f>IF(ValProdTot!AY57=0,0,(ValProdTot!AZ57-ValProdTot!AY57)/ValProdTot!AY57*100)</f>
        <v>7.4561791809910964</v>
      </c>
      <c r="BA57">
        <f>IF(ValProdTot!AZ57=0,0,(ValProdTot!BA57-ValProdTot!AZ57)/ValProdTot!AZ57*100)</f>
        <v>3.7796084424713778</v>
      </c>
      <c r="BB57">
        <f>IF(ValProdTot!BA57=0,0,(ValProdTot!BB57-ValProdTot!BA57)/ValProdTot!BA57*100)</f>
        <v>1.2544012122832822</v>
      </c>
      <c r="BC57">
        <f>IF(ValProdTot!BB57=0,0,(ValProdTot!BC57-ValProdTot!BB57)/ValProdTot!BB57*100)</f>
        <v>5.6687497753294496</v>
      </c>
    </row>
    <row r="58" spans="1:55" x14ac:dyDescent="0.2">
      <c r="A58">
        <f>ValProdTot!A58</f>
        <v>0</v>
      </c>
      <c r="B58" t="str">
        <f>ValProdTot!B58</f>
        <v>Ethiopia + Eritrea</v>
      </c>
      <c r="C58">
        <f>ValProdTot!C58</f>
        <v>0</v>
      </c>
      <c r="D58" t="str">
        <f>ValProdTot!D58</f>
        <v>Ethiopia + Eritrea</v>
      </c>
      <c r="F58" s="72" t="s">
        <v>574</v>
      </c>
      <c r="H58">
        <f>IF(ValProdTot!G58=0,0,(ValProdTot!H58-ValProdTot!G58)/ValProdTot!G58*100)</f>
        <v>2.302894955806396</v>
      </c>
      <c r="I58">
        <f>IF(ValProdTot!H58=0,0,(ValProdTot!I58-ValProdTot!H58)/ValProdTot!H58*100)</f>
        <v>1.0601796880045373</v>
      </c>
      <c r="J58">
        <f>IF(ValProdTot!I58=0,0,(ValProdTot!J58-ValProdTot!I58)/ValProdTot!I58*100)</f>
        <v>3.2033576429432586</v>
      </c>
      <c r="K58">
        <f>IF(ValProdTot!J58=0,0,(ValProdTot!K58-ValProdTot!J58)/ValProdTot!J58*100)</f>
        <v>1.0770055108595629</v>
      </c>
      <c r="L58">
        <f>IF(ValProdTot!K58=0,0,(ValProdTot!L58-ValProdTot!K58)/ValProdTot!K58*100)</f>
        <v>2.4009976281463605</v>
      </c>
      <c r="M58">
        <f>IF(ValProdTot!L58=0,0,(ValProdTot!M58-ValProdTot!L58)/ValProdTot!L58*100)</f>
        <v>2.5431855551396199</v>
      </c>
      <c r="N58">
        <f>IF(ValProdTot!M58=0,0,(ValProdTot!N58-ValProdTot!M58)/ValProdTot!M58*100)</f>
        <v>1.664941017454328</v>
      </c>
      <c r="O58">
        <f>IF(ValProdTot!N58=0,0,(ValProdTot!O58-ValProdTot!N58)/ValProdTot!N58*100)</f>
        <v>3.2739573985266954</v>
      </c>
      <c r="P58">
        <f>IF(ValProdTot!O58=0,0,(ValProdTot!P58-ValProdTot!O58)/ValProdTot!O58*100)</f>
        <v>2.9630903129263677</v>
      </c>
      <c r="Q58">
        <f>IF(ValProdTot!P58=0,0,(ValProdTot!Q58-ValProdTot!P58)/ValProdTot!P58*100)</f>
        <v>-2.6117535857511958</v>
      </c>
      <c r="R58">
        <f>IF(ValProdTot!Q58=0,0,(ValProdTot!R58-ValProdTot!Q58)/ValProdTot!Q58*100)</f>
        <v>5.1463260142665154E-2</v>
      </c>
      <c r="S58">
        <f>IF(ValProdTot!R58=0,0,(ValProdTot!S58-ValProdTot!R58)/ValProdTot!R58*100)</f>
        <v>-2.4635918836256354</v>
      </c>
      <c r="T58">
        <f>IF(ValProdTot!S58=0,0,(ValProdTot!T58-ValProdTot!S58)/ValProdTot!S58*100)</f>
        <v>-1.1598263085679397</v>
      </c>
      <c r="U58">
        <f>IF(ValProdTot!T58=0,0,(ValProdTot!U58-ValProdTot!T58)/ValProdTot!T58*100)</f>
        <v>-3.3864378666721278</v>
      </c>
      <c r="V58">
        <f>IF(ValProdTot!U58=0,0,(ValProdTot!V58-ValProdTot!U58)/ValProdTot!U58*100)</f>
        <v>5.7795758274767195</v>
      </c>
      <c r="W58">
        <f>IF(ValProdTot!V58=0,0,(ValProdTot!W58-ValProdTot!V58)/ValProdTot!V58*100)</f>
        <v>1.8460226635501664</v>
      </c>
      <c r="X58">
        <f>IF(ValProdTot!W58=0,0,(ValProdTot!X58-ValProdTot!W58)/ValProdTot!W58*100)</f>
        <v>-0.68579747797690571</v>
      </c>
      <c r="Y58">
        <f>IF(ValProdTot!X58=0,0,(ValProdTot!Y58-ValProdTot!X58)/ValProdTot!X58*100)</f>
        <v>9.3060469385346281</v>
      </c>
      <c r="Z58">
        <f>IF(ValProdTot!Y58=0,0,(ValProdTot!Z58-ValProdTot!Y58)/ValProdTot!Y58*100)</f>
        <v>9.0865705183145771</v>
      </c>
      <c r="AA58">
        <f>IF(ValProdTot!Z58=0,0,(ValProdTot!AA58-ValProdTot!Z58)/ValProdTot!Z58*100)</f>
        <v>-2.3236817840736976</v>
      </c>
      <c r="AB58">
        <f>IF(ValProdTot!AA58=0,0,(ValProdTot!AB58-ValProdTot!AA58)/ValProdTot!AA58*100)</f>
        <v>-6.5507423859726716E-2</v>
      </c>
      <c r="AC58">
        <f>IF(ValProdTot!AB58=0,0,(ValProdTot!AC58-ValProdTot!AB58)/ValProdTot!AB58*100)</f>
        <v>6.7264649253546107</v>
      </c>
      <c r="AD58">
        <f>IF(ValProdTot!AC58=0,0,(ValProdTot!AD58-ValProdTot!AC58)/ValProdTot!AC58*100)</f>
        <v>-9.4160496154167319</v>
      </c>
      <c r="AE58">
        <f>IF(ValProdTot!AD58=0,0,(ValProdTot!AE58-ValProdTot!AD58)/ValProdTot!AD58*100)</f>
        <v>-4.2652838318504038</v>
      </c>
      <c r="AF58">
        <f>IF(ValProdTot!AE58=0,0,(ValProdTot!AF58-ValProdTot!AE58)/ValProdTot!AE58*100)</f>
        <v>11.512485687643141</v>
      </c>
      <c r="AG58">
        <f>IF(ValProdTot!AF58=0,0,(ValProdTot!AG58-ValProdTot!AF58)/ValProdTot!AF58*100)</f>
        <v>-3.6160862138387944</v>
      </c>
      <c r="AH58">
        <f>IF(ValProdTot!AG58=0,0,(ValProdTot!AH58-ValProdTot!AG58)/ValProdTot!AG58*100)</f>
        <v>3.3481591742584049</v>
      </c>
      <c r="AI58">
        <f>IF(ValProdTot!AH58=0,0,(ValProdTot!AI58-ValProdTot!AH58)/ValProdTot!AH58*100)</f>
        <v>2.3354770768137705</v>
      </c>
      <c r="AJ58">
        <f>IF(ValProdTot!AI58=0,0,(ValProdTot!AJ58-ValProdTot!AI58)/ValProdTot!AI58*100)</f>
        <v>3.5150276520661419</v>
      </c>
      <c r="AK58">
        <f>IF(ValProdTot!AJ58=0,0,(ValProdTot!AK58-ValProdTot!AJ58)/ValProdTot!AJ58*100)</f>
        <v>4.0309921373600419</v>
      </c>
      <c r="AL58">
        <f>IF(ValProdTot!AK58=0,0,(ValProdTot!AL58-ValProdTot!AK58)/ValProdTot!AK58*100)</f>
        <v>-5.1108367189560377</v>
      </c>
      <c r="AM58">
        <f>IF(ValProdTot!AL58=0,0,(ValProdTot!AM58-ValProdTot!AL58)/ValProdTot!AL58*100)</f>
        <v>-9.2662861656122892</v>
      </c>
      <c r="AN58">
        <f>IF(ValProdTot!AM58=0,0,(ValProdTot!AN58-ValProdTot!AM58)/ValProdTot!AM58*100)</f>
        <v>2.4413993158760143</v>
      </c>
      <c r="AO58">
        <f>IF(ValProdTot!AN58=0,0,(ValProdTot!AO58-ValProdTot!AN58)/ValProdTot!AN58*100)</f>
        <v>9.9067275929057335</v>
      </c>
      <c r="AP58">
        <f>IF(ValProdTot!AO58=0,0,(ValProdTot!AP58-ValProdTot!AO58)/ValProdTot!AO58*100)</f>
        <v>14.755904264432527</v>
      </c>
      <c r="AQ58">
        <f>IF(ValProdTot!AP58=0,0,(ValProdTot!AQ58-ValProdTot!AP58)/ValProdTot!AP58*100)</f>
        <v>1.3209183575859633</v>
      </c>
      <c r="AR58">
        <f>IF(ValProdTot!AQ58=0,0,(ValProdTot!AR58-ValProdTot!AQ58)/ValProdTot!AQ58*100)</f>
        <v>-3.4640869035456316</v>
      </c>
      <c r="AS58">
        <f>IF(ValProdTot!AR58=0,0,(ValProdTot!AS58-ValProdTot!AR58)/ValProdTot!AR58*100)</f>
        <v>5.8634294792816233</v>
      </c>
      <c r="AT58">
        <f>IF(ValProdTot!AS58=0,0,(ValProdTot!AT58-ValProdTot!AS58)/ValProdTot!AS58*100)</f>
        <v>2.4680912266134261</v>
      </c>
      <c r="AU58">
        <f>IF(ValProdTot!AT58=0,0,(ValProdTot!AU58-ValProdTot!AT58)/ValProdTot!AT58*100)</f>
        <v>9.6422115900499143</v>
      </c>
      <c r="AV58">
        <f>IF(ValProdTot!AU58=0,0,(ValProdTot!AV58-ValProdTot!AU58)/ValProdTot!AU58*100)</f>
        <v>1.7462452108329858</v>
      </c>
      <c r="AW58">
        <f>IF(ValProdTot!AV58=0,0,(ValProdTot!AW58-ValProdTot!AV58)/ValProdTot!AV58*100)</f>
        <v>3.3291044603464712</v>
      </c>
      <c r="AX58">
        <f>IF(ValProdTot!AW58=0,0,(ValProdTot!AX58-ValProdTot!AW58)/ValProdTot!AW58*100)</f>
        <v>6.6267249755853381</v>
      </c>
      <c r="AY58">
        <f>IF(ValProdTot!AX58=0,0,(ValProdTot!AY58-ValProdTot!AX58)/ValProdTot!AX58*100)</f>
        <v>10.591189508540397</v>
      </c>
      <c r="AZ58">
        <f>IF(ValProdTot!AY58=0,0,(ValProdTot!AZ58-ValProdTot!AY58)/ValProdTot!AY58*100)</f>
        <v>2.0895387676236719</v>
      </c>
      <c r="BA58">
        <f>IF(ValProdTot!AZ58=0,0,(ValProdTot!BA58-ValProdTot!AZ58)/ValProdTot!AZ58*100)</f>
        <v>0.77190216500257525</v>
      </c>
      <c r="BB58">
        <f>IF(ValProdTot!BA58=0,0,(ValProdTot!BB58-ValProdTot!BA58)/ValProdTot!BA58*100)</f>
        <v>4.0955716395408484</v>
      </c>
      <c r="BC58">
        <f>IF(ValProdTot!BB58=0,0,(ValProdTot!BC58-ValProdTot!BB58)/ValProdTot!BB58*100)</f>
        <v>10.7645135971672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59"/>
  <sheetViews>
    <sheetView topLeftCell="B46" workbookViewId="0">
      <selection activeCell="G53" sqref="G53:G58"/>
    </sheetView>
  </sheetViews>
  <sheetFormatPr defaultColWidth="9.140625" defaultRowHeight="12.75" x14ac:dyDescent="0.2"/>
  <cols>
    <col min="1" max="1" width="9.5703125" bestFit="1" customWidth="1"/>
    <col min="2" max="2" width="32.42578125" bestFit="1" customWidth="1"/>
    <col min="3" max="3" width="11.140625" bestFit="1" customWidth="1"/>
    <col min="4" max="4" width="26.5703125" bestFit="1" customWidth="1"/>
    <col min="5" max="5" width="7.5703125" bestFit="1" customWidth="1"/>
    <col min="6" max="6" width="52.140625" bestFit="1" customWidth="1"/>
    <col min="7" max="15" width="12" bestFit="1" customWidth="1"/>
    <col min="16" max="48" width="12.42578125" bestFit="1" customWidth="1"/>
  </cols>
  <sheetData>
    <row r="1" spans="1:55" s="4" customFormat="1" x14ac:dyDescent="0.2">
      <c r="A1" s="5" t="str">
        <f>'q-ValProd_tot'!A1</f>
        <v>agg_SSA</v>
      </c>
      <c r="B1" s="5" t="str">
        <f>'q-ValProd_tot'!B1</f>
        <v>Name_TabLAC</v>
      </c>
      <c r="C1" s="5" t="str">
        <f>'q-ValProd_tot'!C1</f>
        <v>code_dream</v>
      </c>
      <c r="D1" s="5" t="str">
        <f>'q-ValProd_tot'!D1</f>
        <v>name_dream</v>
      </c>
      <c r="E1" s="5" t="str">
        <f>'q-ValProd_tot'!E1</f>
        <v>element</v>
      </c>
      <c r="F1" s="5" t="str">
        <f>'q-ValProd_tot'!F1</f>
        <v>element_txt</v>
      </c>
      <c r="G1" s="5">
        <f>'q-ValProd_tot'!G1</f>
        <v>1961</v>
      </c>
      <c r="H1" s="5">
        <f>'q-ValProd_tot'!H1</f>
        <v>1962</v>
      </c>
      <c r="I1" s="5">
        <f>'q-ValProd_tot'!I1</f>
        <v>1963</v>
      </c>
      <c r="J1" s="5">
        <f>'q-ValProd_tot'!J1</f>
        <v>1964</v>
      </c>
      <c r="K1" s="5">
        <f>'q-ValProd_tot'!K1</f>
        <v>1965</v>
      </c>
      <c r="L1" s="5">
        <f>'q-ValProd_tot'!L1</f>
        <v>1966</v>
      </c>
      <c r="M1" s="5">
        <f>'q-ValProd_tot'!M1</f>
        <v>1967</v>
      </c>
      <c r="N1" s="5">
        <f>'q-ValProd_tot'!N1</f>
        <v>1968</v>
      </c>
      <c r="O1" s="5">
        <f>'q-ValProd_tot'!O1</f>
        <v>1969</v>
      </c>
      <c r="P1" s="5">
        <f>'q-ValProd_tot'!P1</f>
        <v>1970</v>
      </c>
      <c r="Q1" s="5">
        <f>'q-ValProd_tot'!Q1</f>
        <v>1971</v>
      </c>
      <c r="R1" s="5">
        <f>'q-ValProd_tot'!R1</f>
        <v>1972</v>
      </c>
      <c r="S1" s="5">
        <f>'q-ValProd_tot'!S1</f>
        <v>1973</v>
      </c>
      <c r="T1" s="5">
        <f>'q-ValProd_tot'!T1</f>
        <v>1974</v>
      </c>
      <c r="U1" s="5">
        <f>'q-ValProd_tot'!U1</f>
        <v>1975</v>
      </c>
      <c r="V1" s="5">
        <f>'q-ValProd_tot'!V1</f>
        <v>1976</v>
      </c>
      <c r="W1" s="5">
        <f>'q-ValProd_tot'!W1</f>
        <v>1977</v>
      </c>
      <c r="X1" s="5">
        <f>'q-ValProd_tot'!X1</f>
        <v>1978</v>
      </c>
      <c r="Y1" s="5">
        <f>'q-ValProd_tot'!Y1</f>
        <v>1979</v>
      </c>
      <c r="Z1" s="5">
        <f>'q-ValProd_tot'!Z1</f>
        <v>1980</v>
      </c>
      <c r="AA1" s="5">
        <f>'q-ValProd_tot'!AA1</f>
        <v>1981</v>
      </c>
      <c r="AB1" s="5">
        <f>'q-ValProd_tot'!AB1</f>
        <v>1982</v>
      </c>
      <c r="AC1" s="5">
        <f>'q-ValProd_tot'!AC1</f>
        <v>1983</v>
      </c>
      <c r="AD1" s="5">
        <f>'q-ValProd_tot'!AD1</f>
        <v>1984</v>
      </c>
      <c r="AE1" s="5">
        <f>'q-ValProd_tot'!AE1</f>
        <v>1985</v>
      </c>
      <c r="AF1" s="5">
        <f>'q-ValProd_tot'!AF1</f>
        <v>1986</v>
      </c>
      <c r="AG1" s="5">
        <f>'q-ValProd_tot'!AG1</f>
        <v>1987</v>
      </c>
      <c r="AH1" s="5">
        <f>'q-ValProd_tot'!AH1</f>
        <v>1988</v>
      </c>
      <c r="AI1" s="5">
        <f>'q-ValProd_tot'!AI1</f>
        <v>1989</v>
      </c>
      <c r="AJ1" s="5">
        <f>'q-ValProd_tot'!AJ1</f>
        <v>1990</v>
      </c>
      <c r="AK1" s="5">
        <f>'q-ValProd_tot'!AK1</f>
        <v>1991</v>
      </c>
      <c r="AL1" s="5">
        <f>'q-ValProd_tot'!AL1</f>
        <v>1992</v>
      </c>
      <c r="AM1" s="5">
        <f>'q-ValProd_tot'!AM1</f>
        <v>1993</v>
      </c>
      <c r="AN1" s="5">
        <f>'q-ValProd_tot'!AN1</f>
        <v>1994</v>
      </c>
      <c r="AO1" s="5">
        <f>'q-ValProd_tot'!AO1</f>
        <v>1995</v>
      </c>
      <c r="AP1" s="5">
        <f>'q-ValProd_tot'!AP1</f>
        <v>1996</v>
      </c>
      <c r="AQ1" s="5">
        <f>'q-ValProd_tot'!AQ1</f>
        <v>1997</v>
      </c>
      <c r="AR1" s="5">
        <f>'q-ValProd_tot'!AR1</f>
        <v>1998</v>
      </c>
      <c r="AS1" s="5">
        <f>'q-ValProd_tot'!AS1</f>
        <v>1999</v>
      </c>
      <c r="AT1" s="5">
        <f>'q-ValProd_tot'!AT1</f>
        <v>2000</v>
      </c>
      <c r="AU1" s="5">
        <f>'q-ValProd_tot'!AU1</f>
        <v>2001</v>
      </c>
      <c r="AV1" s="5">
        <f>'q-ValProd_tot'!AV1</f>
        <v>2002</v>
      </c>
      <c r="AW1" s="5">
        <f>'q-ValProd_tot'!AW1</f>
        <v>2003</v>
      </c>
      <c r="AX1" s="5">
        <f>'q-ValProd_tot'!AX1</f>
        <v>2004</v>
      </c>
      <c r="AY1" s="5">
        <f>'q-ValProd_tot'!AY1</f>
        <v>2005</v>
      </c>
      <c r="AZ1" s="5">
        <f>'q-ValProd_tot'!AZ1</f>
        <v>2006</v>
      </c>
      <c r="BA1" s="5">
        <f>'q-ValProd_tot'!BA1</f>
        <v>2007</v>
      </c>
      <c r="BB1" s="5">
        <f>'q-ValProd_tot'!BB1</f>
        <v>2008</v>
      </c>
      <c r="BC1" s="5">
        <f>'q-ValProd_tot'!BC1</f>
        <v>2009</v>
      </c>
    </row>
    <row r="2" spans="1:55" s="6" customFormat="1" x14ac:dyDescent="0.2">
      <c r="A2" s="6">
        <f>'q-ValProd_crop'!A2</f>
        <v>3</v>
      </c>
      <c r="B2" s="6" t="str">
        <f>'q-ValProd_crop'!B2</f>
        <v>Angola</v>
      </c>
      <c r="C2" s="6">
        <f>'q-ValProd_crop'!C2</f>
        <v>7</v>
      </c>
      <c r="D2" s="6" t="str">
        <f>'q-ValProd_crop'!D2</f>
        <v>Angola</v>
      </c>
      <c r="E2" s="6">
        <f>'q-ValProd_crop'!E2</f>
        <v>152</v>
      </c>
      <c r="F2" s="6" t="str">
        <f>'q-ValProd_crop'!F2</f>
        <v>Gross Production Value Crops (constant 2004-2006 1000 I$)</v>
      </c>
      <c r="G2" s="6">
        <f>'q-ValProd_crop'!G2</f>
        <v>670455</v>
      </c>
      <c r="H2" s="6">
        <f>'q-ValProd_crop'!H2</f>
        <v>715032</v>
      </c>
      <c r="I2" s="6">
        <f>'q-ValProd_crop'!I2</f>
        <v>695527</v>
      </c>
      <c r="J2" s="6">
        <f>'q-ValProd_crop'!J2</f>
        <v>748555</v>
      </c>
      <c r="K2" s="6">
        <f>'q-ValProd_crop'!K2</f>
        <v>773400</v>
      </c>
      <c r="L2" s="6">
        <f>'q-ValProd_crop'!L2</f>
        <v>804741</v>
      </c>
      <c r="M2" s="6">
        <f>'q-ValProd_crop'!M2</f>
        <v>825103</v>
      </c>
      <c r="N2" s="6">
        <f>'q-ValProd_crop'!N2</f>
        <v>804336</v>
      </c>
      <c r="O2" s="6">
        <f>'q-ValProd_crop'!O2</f>
        <v>864567</v>
      </c>
      <c r="P2" s="6">
        <f>'q-ValProd_crop'!P2</f>
        <v>880895</v>
      </c>
      <c r="Q2" s="6">
        <f>'q-ValProd_crop'!Q2</f>
        <v>902299</v>
      </c>
      <c r="R2" s="6">
        <f>'q-ValProd_crop'!R2</f>
        <v>863585</v>
      </c>
      <c r="S2" s="6">
        <f>'q-ValProd_crop'!S2</f>
        <v>884968</v>
      </c>
      <c r="T2" s="6">
        <f>'q-ValProd_crop'!T2</f>
        <v>894416</v>
      </c>
      <c r="U2" s="6">
        <f>'q-ValProd_crop'!U2</f>
        <v>753289</v>
      </c>
      <c r="V2" s="6">
        <f>'q-ValProd_crop'!V2</f>
        <v>627834</v>
      </c>
      <c r="W2" s="6">
        <f>'q-ValProd_crop'!W2</f>
        <v>591691</v>
      </c>
      <c r="X2" s="6">
        <f>'q-ValProd_crop'!X2</f>
        <v>563102</v>
      </c>
      <c r="Y2" s="6">
        <f>'q-ValProd_crop'!Y2</f>
        <v>511858</v>
      </c>
      <c r="Z2" s="6">
        <f>'q-ValProd_crop'!Z2</f>
        <v>514555</v>
      </c>
      <c r="AA2" s="6">
        <f>'q-ValProd_crop'!AA2</f>
        <v>469515</v>
      </c>
      <c r="AB2" s="6">
        <f>'q-ValProd_crop'!AB2</f>
        <v>469915</v>
      </c>
      <c r="AC2" s="6">
        <f>'q-ValProd_crop'!AC2</f>
        <v>472026</v>
      </c>
      <c r="AD2" s="6">
        <f>'q-ValProd_crop'!AD2</f>
        <v>476376</v>
      </c>
      <c r="AE2" s="6">
        <f>'q-ValProd_crop'!AE2</f>
        <v>476638</v>
      </c>
      <c r="AF2" s="6">
        <f>'q-ValProd_crop'!AF2</f>
        <v>498294</v>
      </c>
      <c r="AG2" s="6">
        <f>'q-ValProd_crop'!AG2</f>
        <v>504332</v>
      </c>
      <c r="AH2" s="6">
        <f>'q-ValProd_crop'!AH2</f>
        <v>504208</v>
      </c>
      <c r="AI2" s="6">
        <f>'q-ValProd_crop'!AI2</f>
        <v>498363</v>
      </c>
      <c r="AJ2" s="6">
        <f>'q-ValProd_crop'!AJ2</f>
        <v>485849</v>
      </c>
      <c r="AK2" s="6">
        <f>'q-ValProd_crop'!AK2</f>
        <v>519431</v>
      </c>
      <c r="AL2" s="6">
        <f>'q-ValProd_crop'!AL2</f>
        <v>551930</v>
      </c>
      <c r="AM2" s="6">
        <f>'q-ValProd_crop'!AM2</f>
        <v>540117</v>
      </c>
      <c r="AN2" s="6">
        <f>'q-ValProd_crop'!AN2</f>
        <v>662720</v>
      </c>
      <c r="AO2" s="6">
        <f>'q-ValProd_crop'!AO2</f>
        <v>649428</v>
      </c>
      <c r="AP2" s="6">
        <f>'q-ValProd_crop'!AP2</f>
        <v>657776</v>
      </c>
      <c r="AQ2" s="6">
        <f>'q-ValProd_crop'!AQ2</f>
        <v>632768</v>
      </c>
      <c r="AR2" s="6">
        <f>'q-ValProd_crop'!AR2</f>
        <v>769839</v>
      </c>
      <c r="AS2" s="6">
        <f>'q-ValProd_crop'!AS2</f>
        <v>713592</v>
      </c>
      <c r="AT2" s="6">
        <f>'q-ValProd_crop'!AT2</f>
        <v>869778</v>
      </c>
      <c r="AU2" s="6">
        <f>'q-ValProd_crop'!AU2</f>
        <v>1026775</v>
      </c>
      <c r="AV2" s="6">
        <f>'q-ValProd_crop'!AV2</f>
        <v>1182569</v>
      </c>
      <c r="AW2" s="6">
        <f>'q-ValProd_crop'!AW2</f>
        <v>1261578</v>
      </c>
      <c r="AX2" s="6">
        <f>'q-ValProd_crop'!AX2</f>
        <v>1254361</v>
      </c>
      <c r="AY2" s="6">
        <f>'q-ValProd_crop'!AY2</f>
        <v>1528461</v>
      </c>
      <c r="AZ2" s="6">
        <f>'q-ValProd_crop'!AZ2</f>
        <v>1531684</v>
      </c>
      <c r="BA2" s="6">
        <f>'q-ValProd_crop'!BA2</f>
        <v>1685942</v>
      </c>
      <c r="BB2" s="6">
        <f>'q-ValProd_crop'!BB2</f>
        <v>1714411</v>
      </c>
      <c r="BC2" s="6">
        <f>'q-ValProd_crop'!BC2</f>
        <v>2204087</v>
      </c>
    </row>
    <row r="3" spans="1:55" s="6" customFormat="1" x14ac:dyDescent="0.2">
      <c r="A3" s="6">
        <f>'q-ValProd_crop'!A3</f>
        <v>3</v>
      </c>
      <c r="B3" s="6" t="str">
        <f>'q-ValProd_crop'!B3</f>
        <v>Botswana</v>
      </c>
      <c r="C3" s="6">
        <f>'q-ValProd_crop'!C3</f>
        <v>20</v>
      </c>
      <c r="D3" s="6" t="str">
        <f>'q-ValProd_crop'!D3</f>
        <v>Botswana</v>
      </c>
      <c r="E3" s="6">
        <f>'q-ValProd_crop'!E3</f>
        <v>152</v>
      </c>
      <c r="F3" s="6" t="str">
        <f>'q-ValProd_crop'!F3</f>
        <v>Gross Production Value Crops (constant 2004-2006 1000 I$)</v>
      </c>
      <c r="G3" s="6">
        <f>'q-ValProd_crop'!G3</f>
        <v>30630</v>
      </c>
      <c r="H3" s="6">
        <f>'q-ValProd_crop'!H3</f>
        <v>19624</v>
      </c>
      <c r="I3" s="6">
        <f>'q-ValProd_crop'!I3</f>
        <v>20793</v>
      </c>
      <c r="J3" s="6">
        <f>'q-ValProd_crop'!J3</f>
        <v>22624</v>
      </c>
      <c r="K3" s="6">
        <f>'q-ValProd_crop'!K3</f>
        <v>22021</v>
      </c>
      <c r="L3" s="6">
        <f>'q-ValProd_crop'!L3</f>
        <v>23984</v>
      </c>
      <c r="M3" s="6">
        <f>'q-ValProd_crop'!M3</f>
        <v>29382</v>
      </c>
      <c r="N3" s="6">
        <f>'q-ValProd_crop'!N3</f>
        <v>24274</v>
      </c>
      <c r="O3" s="6">
        <f>'q-ValProd_crop'!O3</f>
        <v>28906</v>
      </c>
      <c r="P3" s="6">
        <f>'q-ValProd_crop'!P3</f>
        <v>21981</v>
      </c>
      <c r="Q3" s="6">
        <f>'q-ValProd_crop'!Q3</f>
        <v>38405</v>
      </c>
      <c r="R3" s="6">
        <f>'q-ValProd_crop'!R3</f>
        <v>33497</v>
      </c>
      <c r="S3" s="6">
        <f>'q-ValProd_crop'!S3</f>
        <v>27293</v>
      </c>
      <c r="T3" s="6">
        <f>'q-ValProd_crop'!T3</f>
        <v>40179</v>
      </c>
      <c r="U3" s="6">
        <f>'q-ValProd_crop'!U3</f>
        <v>35196</v>
      </c>
      <c r="V3" s="6">
        <f>'q-ValProd_crop'!V3</f>
        <v>44630</v>
      </c>
      <c r="W3" s="6">
        <f>'q-ValProd_crop'!W3</f>
        <v>39093</v>
      </c>
      <c r="X3" s="6">
        <f>'q-ValProd_crop'!X3</f>
        <v>34138</v>
      </c>
      <c r="Y3" s="6">
        <f>'q-ValProd_crop'!Y3</f>
        <v>29781</v>
      </c>
      <c r="Z3" s="6">
        <f>'q-ValProd_crop'!Z3</f>
        <v>34723</v>
      </c>
      <c r="AA3" s="6">
        <f>'q-ValProd_crop'!AA3</f>
        <v>36327</v>
      </c>
      <c r="AB3" s="6">
        <f>'q-ValProd_crop'!AB3</f>
        <v>31159</v>
      </c>
      <c r="AC3" s="6">
        <f>'q-ValProd_crop'!AC3</f>
        <v>29433</v>
      </c>
      <c r="AD3" s="6">
        <f>'q-ValProd_crop'!AD3</f>
        <v>27439</v>
      </c>
      <c r="AE3" s="6">
        <f>'q-ValProd_crop'!AE3</f>
        <v>30025</v>
      </c>
      <c r="AF3" s="6">
        <f>'q-ValProd_crop'!AF3</f>
        <v>30596</v>
      </c>
      <c r="AG3" s="6">
        <f>'q-ValProd_crop'!AG3</f>
        <v>30229</v>
      </c>
      <c r="AH3" s="6">
        <f>'q-ValProd_crop'!AH3</f>
        <v>43074</v>
      </c>
      <c r="AI3" s="6">
        <f>'q-ValProd_crop'!AI3</f>
        <v>41257</v>
      </c>
      <c r="AJ3" s="6">
        <f>'q-ValProd_crop'!AJ3</f>
        <v>39047</v>
      </c>
      <c r="AK3" s="6">
        <f>'q-ValProd_crop'!AK3</f>
        <v>39435</v>
      </c>
      <c r="AL3" s="6">
        <f>'q-ValProd_crop'!AL3</f>
        <v>31551</v>
      </c>
      <c r="AM3" s="6">
        <f>'q-ValProd_crop'!AM3</f>
        <v>37268</v>
      </c>
      <c r="AN3" s="6">
        <f>'q-ValProd_crop'!AN3</f>
        <v>40605</v>
      </c>
      <c r="AO3" s="6">
        <f>'q-ValProd_crop'!AO3</f>
        <v>38990</v>
      </c>
      <c r="AP3" s="6">
        <f>'q-ValProd_crop'!AP3</f>
        <v>46364</v>
      </c>
      <c r="AQ3" s="6">
        <f>'q-ValProd_crop'!AQ3</f>
        <v>39820</v>
      </c>
      <c r="AR3" s="6">
        <f>'q-ValProd_crop'!AR3</f>
        <v>31982</v>
      </c>
      <c r="AS3" s="6">
        <f>'q-ValProd_crop'!AS3</f>
        <v>36364</v>
      </c>
      <c r="AT3" s="6">
        <f>'q-ValProd_crop'!AT3</f>
        <v>38826</v>
      </c>
      <c r="AU3" s="6">
        <f>'q-ValProd_crop'!AU3</f>
        <v>41803</v>
      </c>
      <c r="AV3" s="6">
        <f>'q-ValProd_crop'!AV3</f>
        <v>43534</v>
      </c>
      <c r="AW3" s="6">
        <f>'q-ValProd_crop'!AW3</f>
        <v>44431</v>
      </c>
      <c r="AX3" s="6">
        <f>'q-ValProd_crop'!AX3</f>
        <v>45458</v>
      </c>
      <c r="AY3" s="6">
        <f>'q-ValProd_crop'!AY3</f>
        <v>45204</v>
      </c>
      <c r="AZ3" s="6">
        <f>'q-ValProd_crop'!AZ3</f>
        <v>48096</v>
      </c>
      <c r="BA3" s="6">
        <f>'q-ValProd_crop'!BA3</f>
        <v>46573</v>
      </c>
      <c r="BB3" s="6">
        <f>'q-ValProd_crop'!BB3</f>
        <v>57986</v>
      </c>
      <c r="BC3" s="6">
        <f>'q-ValProd_crop'!BC3</f>
        <v>56274</v>
      </c>
    </row>
    <row r="4" spans="1:55" s="6" customFormat="1" x14ac:dyDescent="0.2">
      <c r="A4" s="6">
        <f>'q-ValProd_crop'!A4</f>
        <v>2</v>
      </c>
      <c r="B4" s="6" t="str">
        <f>'q-ValProd_crop'!B4</f>
        <v>Burundi</v>
      </c>
      <c r="C4" s="6">
        <f>'q-ValProd_crop'!C4</f>
        <v>29</v>
      </c>
      <c r="D4" s="6" t="str">
        <f>'q-ValProd_crop'!D4</f>
        <v>Burundi</v>
      </c>
      <c r="E4" s="6">
        <f>'q-ValProd_crop'!E4</f>
        <v>152</v>
      </c>
      <c r="F4" s="6" t="str">
        <f>'q-ValProd_crop'!F4</f>
        <v>Gross Production Value Crops (constant 2004-2006 1000 I$)</v>
      </c>
      <c r="G4" s="6">
        <f>'q-ValProd_crop'!G4</f>
        <v>597084</v>
      </c>
      <c r="H4" s="6">
        <f>'q-ValProd_crop'!H4</f>
        <v>595656</v>
      </c>
      <c r="I4" s="6">
        <f>'q-ValProd_crop'!I4</f>
        <v>596438</v>
      </c>
      <c r="J4" s="6">
        <f>'q-ValProd_crop'!J4</f>
        <v>658286</v>
      </c>
      <c r="K4" s="6">
        <f>'q-ValProd_crop'!K4</f>
        <v>653955</v>
      </c>
      <c r="L4" s="6">
        <f>'q-ValProd_crop'!L4</f>
        <v>657186</v>
      </c>
      <c r="M4" s="6">
        <f>'q-ValProd_crop'!M4</f>
        <v>686393</v>
      </c>
      <c r="N4" s="6">
        <f>'q-ValProd_crop'!N4</f>
        <v>701942</v>
      </c>
      <c r="O4" s="6">
        <f>'q-ValProd_crop'!O4</f>
        <v>691668</v>
      </c>
      <c r="P4" s="6">
        <f>'q-ValProd_crop'!P4</f>
        <v>707117</v>
      </c>
      <c r="Q4" s="6">
        <f>'q-ValProd_crop'!Q4</f>
        <v>726884</v>
      </c>
      <c r="R4" s="6">
        <f>'q-ValProd_crop'!R4</f>
        <v>652955</v>
      </c>
      <c r="S4" s="6">
        <f>'q-ValProd_crop'!S4</f>
        <v>736560</v>
      </c>
      <c r="T4" s="6">
        <f>'q-ValProd_crop'!T4</f>
        <v>690194</v>
      </c>
      <c r="U4" s="6">
        <f>'q-ValProd_crop'!U4</f>
        <v>741872</v>
      </c>
      <c r="V4" s="6">
        <f>'q-ValProd_crop'!V4</f>
        <v>753853</v>
      </c>
      <c r="W4" s="6">
        <f>'q-ValProd_crop'!W4</f>
        <v>774858</v>
      </c>
      <c r="X4" s="6">
        <f>'q-ValProd_crop'!X4</f>
        <v>723654</v>
      </c>
      <c r="Y4" s="6">
        <f>'q-ValProd_crop'!Y4</f>
        <v>736559</v>
      </c>
      <c r="Z4" s="6">
        <f>'q-ValProd_crop'!Z4</f>
        <v>718915</v>
      </c>
      <c r="AA4" s="6">
        <f>'q-ValProd_crop'!AA4</f>
        <v>801639</v>
      </c>
      <c r="AB4" s="6">
        <f>'q-ValProd_crop'!AB4</f>
        <v>762227</v>
      </c>
      <c r="AC4" s="6">
        <f>'q-ValProd_crop'!AC4</f>
        <v>761020</v>
      </c>
      <c r="AD4" s="6">
        <f>'q-ValProd_crop'!AD4</f>
        <v>751059</v>
      </c>
      <c r="AE4" s="6">
        <f>'q-ValProd_crop'!AE4</f>
        <v>864024</v>
      </c>
      <c r="AF4" s="6">
        <f>'q-ValProd_crop'!AF4</f>
        <v>900602</v>
      </c>
      <c r="AG4" s="6">
        <f>'q-ValProd_crop'!AG4</f>
        <v>931219</v>
      </c>
      <c r="AH4" s="6">
        <f>'q-ValProd_crop'!AH4</f>
        <v>949034</v>
      </c>
      <c r="AI4" s="6">
        <f>'q-ValProd_crop'!AI4</f>
        <v>890347</v>
      </c>
      <c r="AJ4" s="6">
        <f>'q-ValProd_crop'!AJ4</f>
        <v>967579</v>
      </c>
      <c r="AK4" s="6">
        <f>'q-ValProd_crop'!AK4</f>
        <v>996433</v>
      </c>
      <c r="AL4" s="6">
        <f>'q-ValProd_crop'!AL4</f>
        <v>1023113</v>
      </c>
      <c r="AM4" s="6">
        <f>'q-ValProd_crop'!AM4</f>
        <v>986772</v>
      </c>
      <c r="AN4" s="6">
        <f>'q-ValProd_crop'!AN4</f>
        <v>866213</v>
      </c>
      <c r="AO4" s="6">
        <f>'q-ValProd_crop'!AO4</f>
        <v>900189</v>
      </c>
      <c r="AP4" s="6">
        <f>'q-ValProd_crop'!AP4</f>
        <v>918491</v>
      </c>
      <c r="AQ4" s="6">
        <f>'q-ValProd_crop'!AQ4</f>
        <v>919457</v>
      </c>
      <c r="AR4" s="6">
        <f>'q-ValProd_crop'!AR4</f>
        <v>855681</v>
      </c>
      <c r="AS4" s="6">
        <f>'q-ValProd_crop'!AS4</f>
        <v>888275</v>
      </c>
      <c r="AT4" s="6">
        <f>'q-ValProd_crop'!AT4</f>
        <v>850003</v>
      </c>
      <c r="AU4" s="6">
        <f>'q-ValProd_crop'!AU4</f>
        <v>919376</v>
      </c>
      <c r="AV4" s="6">
        <f>'q-ValProd_crop'!AV4</f>
        <v>960085</v>
      </c>
      <c r="AW4" s="6">
        <f>'q-ValProd_crop'!AW4</f>
        <v>953294</v>
      </c>
      <c r="AX4" s="6">
        <f>'q-ValProd_crop'!AX4</f>
        <v>968385</v>
      </c>
      <c r="AY4" s="6">
        <f>'q-ValProd_crop'!AY4</f>
        <v>975412</v>
      </c>
      <c r="AZ4" s="6">
        <f>'q-ValProd_crop'!AZ4</f>
        <v>987827</v>
      </c>
      <c r="BA4" s="6">
        <f>'q-ValProd_crop'!BA4</f>
        <v>973107</v>
      </c>
      <c r="BB4" s="6">
        <f>'q-ValProd_crop'!BB4</f>
        <v>958786</v>
      </c>
      <c r="BC4" s="6">
        <f>'q-ValProd_crop'!BC4</f>
        <v>604518</v>
      </c>
    </row>
    <row r="5" spans="1:55" s="6" customFormat="1" x14ac:dyDescent="0.2">
      <c r="A5" s="6">
        <f>'q-ValProd_crop'!A5</f>
        <v>1</v>
      </c>
      <c r="B5" s="6" t="str">
        <f>'q-ValProd_crop'!B5</f>
        <v>Cameroon</v>
      </c>
      <c r="C5" s="6">
        <f>'q-ValProd_crop'!C5</f>
        <v>32</v>
      </c>
      <c r="D5" s="6" t="str">
        <f>'q-ValProd_crop'!D5</f>
        <v>Cameroon</v>
      </c>
      <c r="E5" s="6">
        <f>'q-ValProd_crop'!E5</f>
        <v>152</v>
      </c>
      <c r="F5" s="6" t="str">
        <f>'q-ValProd_crop'!F5</f>
        <v>Gross Production Value Crops (constant 2004-2006 1000 I$)</v>
      </c>
      <c r="G5" s="6">
        <f>'q-ValProd_crop'!G5</f>
        <v>816669</v>
      </c>
      <c r="H5" s="6">
        <f>'q-ValProd_crop'!H5</f>
        <v>880439</v>
      </c>
      <c r="I5" s="6">
        <f>'q-ValProd_crop'!I5</f>
        <v>972150</v>
      </c>
      <c r="J5" s="6">
        <f>'q-ValProd_crop'!J5</f>
        <v>996765</v>
      </c>
      <c r="K5" s="6">
        <f>'q-ValProd_crop'!K5</f>
        <v>933720</v>
      </c>
      <c r="L5" s="6">
        <f>'q-ValProd_crop'!L5</f>
        <v>966706</v>
      </c>
      <c r="M5" s="6">
        <f>'q-ValProd_crop'!M5</f>
        <v>1081314</v>
      </c>
      <c r="N5" s="6">
        <f>'q-ValProd_crop'!N5</f>
        <v>1134233</v>
      </c>
      <c r="O5" s="6">
        <f>'q-ValProd_crop'!O5</f>
        <v>1126644</v>
      </c>
      <c r="P5" s="6">
        <f>'q-ValProd_crop'!P5</f>
        <v>1229438</v>
      </c>
      <c r="Q5" s="6">
        <f>'q-ValProd_crop'!Q5</f>
        <v>1254273</v>
      </c>
      <c r="R5" s="6">
        <f>'q-ValProd_crop'!R5</f>
        <v>1316346</v>
      </c>
      <c r="S5" s="6">
        <f>'q-ValProd_crop'!S5</f>
        <v>1346511</v>
      </c>
      <c r="T5" s="6">
        <f>'q-ValProd_crop'!T5</f>
        <v>1474972</v>
      </c>
      <c r="U5" s="6">
        <f>'q-ValProd_crop'!U5</f>
        <v>1468525</v>
      </c>
      <c r="V5" s="6">
        <f>'q-ValProd_crop'!V5</f>
        <v>1381814</v>
      </c>
      <c r="W5" s="6">
        <f>'q-ValProd_crop'!W5</f>
        <v>1406298</v>
      </c>
      <c r="X5" s="6">
        <f>'q-ValProd_crop'!X5</f>
        <v>1385544</v>
      </c>
      <c r="Y5" s="6">
        <f>'q-ValProd_crop'!Y5</f>
        <v>1419586</v>
      </c>
      <c r="Z5" s="6">
        <f>'q-ValProd_crop'!Z5</f>
        <v>1454994</v>
      </c>
      <c r="AA5" s="6">
        <f>'q-ValProd_crop'!AA5</f>
        <v>1492707</v>
      </c>
      <c r="AB5" s="6">
        <f>'q-ValProd_crop'!AB5</f>
        <v>1544943</v>
      </c>
      <c r="AC5" s="6">
        <f>'q-ValProd_crop'!AC5</f>
        <v>1519024</v>
      </c>
      <c r="AD5" s="6">
        <f>'q-ValProd_crop'!AD5</f>
        <v>1531928</v>
      </c>
      <c r="AE5" s="6">
        <f>'q-ValProd_crop'!AE5</f>
        <v>1626144</v>
      </c>
      <c r="AF5" s="6">
        <f>'q-ValProd_crop'!AF5</f>
        <v>1760410</v>
      </c>
      <c r="AG5" s="6">
        <f>'q-ValProd_crop'!AG5</f>
        <v>1516377</v>
      </c>
      <c r="AH5" s="6">
        <f>'q-ValProd_crop'!AH5</f>
        <v>1606584</v>
      </c>
      <c r="AI5" s="6">
        <f>'q-ValProd_crop'!AI5</f>
        <v>1632510</v>
      </c>
      <c r="AJ5" s="6">
        <f>'q-ValProd_crop'!AJ5</f>
        <v>1698071</v>
      </c>
      <c r="AK5" s="6">
        <f>'q-ValProd_crop'!AK5</f>
        <v>1750136</v>
      </c>
      <c r="AL5" s="6">
        <f>'q-ValProd_crop'!AL5</f>
        <v>1747467</v>
      </c>
      <c r="AM5" s="6">
        <f>'q-ValProd_crop'!AM5</f>
        <v>1846409</v>
      </c>
      <c r="AN5" s="6">
        <f>'q-ValProd_crop'!AN5</f>
        <v>1965504</v>
      </c>
      <c r="AO5" s="6">
        <f>'q-ValProd_crop'!AO5</f>
        <v>2090687</v>
      </c>
      <c r="AP5" s="6">
        <f>'q-ValProd_crop'!AP5</f>
        <v>2226090</v>
      </c>
      <c r="AQ5" s="6">
        <f>'q-ValProd_crop'!AQ5</f>
        <v>2108291</v>
      </c>
      <c r="AR5" s="6">
        <f>'q-ValProd_crop'!AR5</f>
        <v>2244709</v>
      </c>
      <c r="AS5" s="6">
        <f>'q-ValProd_crop'!AS5</f>
        <v>2345598</v>
      </c>
      <c r="AT5" s="6">
        <f>'q-ValProd_crop'!AT5</f>
        <v>2406200</v>
      </c>
      <c r="AU5" s="6">
        <f>'q-ValProd_crop'!AU5</f>
        <v>2435685</v>
      </c>
      <c r="AV5" s="6">
        <f>'q-ValProd_crop'!AV5</f>
        <v>2497915</v>
      </c>
      <c r="AW5" s="6">
        <f>'q-ValProd_crop'!AW5</f>
        <v>2562793</v>
      </c>
      <c r="AX5" s="6">
        <f>'q-ValProd_crop'!AX5</f>
        <v>2670044</v>
      </c>
      <c r="AY5" s="6">
        <f>'q-ValProd_crop'!AY5</f>
        <v>2918542</v>
      </c>
      <c r="AZ5" s="6">
        <f>'q-ValProd_crop'!AZ5</f>
        <v>3056620</v>
      </c>
      <c r="BA5" s="6">
        <f>'q-ValProd_crop'!BA5</f>
        <v>3060644</v>
      </c>
      <c r="BB5" s="6">
        <f>'q-ValProd_crop'!BB5</f>
        <v>3170616</v>
      </c>
      <c r="BC5" s="6">
        <f>'q-ValProd_crop'!BC5</f>
        <v>3255994</v>
      </c>
    </row>
    <row r="6" spans="1:55" s="6" customFormat="1" x14ac:dyDescent="0.2">
      <c r="A6" s="6">
        <f>'q-ValProd_crop'!A6</f>
        <v>1</v>
      </c>
      <c r="B6" s="6" t="str">
        <f>'q-ValProd_crop'!B6</f>
        <v>Cape Verde</v>
      </c>
      <c r="C6" s="6">
        <f>'q-ValProd_crop'!C6</f>
        <v>35</v>
      </c>
      <c r="D6" s="6" t="str">
        <f>'q-ValProd_crop'!D6</f>
        <v>Cape Verde</v>
      </c>
      <c r="E6" s="6">
        <f>'q-ValProd_crop'!E6</f>
        <v>152</v>
      </c>
      <c r="F6" s="6" t="str">
        <f>'q-ValProd_crop'!F6</f>
        <v>Gross Production Value Crops (constant 2004-2006 1000 I$)</v>
      </c>
      <c r="G6" s="6">
        <f>'q-ValProd_crop'!G6</f>
        <v>11366</v>
      </c>
      <c r="H6" s="6">
        <f>'q-ValProd_crop'!H6</f>
        <v>12383</v>
      </c>
      <c r="I6" s="6">
        <f>'q-ValProd_crop'!I6</f>
        <v>12780</v>
      </c>
      <c r="J6" s="6">
        <f>'q-ValProd_crop'!J6</f>
        <v>13712</v>
      </c>
      <c r="K6" s="6">
        <f>'q-ValProd_crop'!K6</f>
        <v>15010</v>
      </c>
      <c r="L6" s="6">
        <f>'q-ValProd_crop'!L6</f>
        <v>15401</v>
      </c>
      <c r="M6" s="6">
        <f>'q-ValProd_crop'!M6</f>
        <v>14962</v>
      </c>
      <c r="N6" s="6">
        <f>'q-ValProd_crop'!N6</f>
        <v>10569</v>
      </c>
      <c r="O6" s="6">
        <f>'q-ValProd_crop'!O6</f>
        <v>10600</v>
      </c>
      <c r="P6" s="6">
        <f>'q-ValProd_crop'!P6</f>
        <v>8634</v>
      </c>
      <c r="Q6" s="6">
        <f>'q-ValProd_crop'!Q6</f>
        <v>7353</v>
      </c>
      <c r="R6" s="6">
        <f>'q-ValProd_crop'!R6</f>
        <v>6983</v>
      </c>
      <c r="S6" s="6">
        <f>'q-ValProd_crop'!S6</f>
        <v>6715</v>
      </c>
      <c r="T6" s="6">
        <f>'q-ValProd_crop'!T6</f>
        <v>6960</v>
      </c>
      <c r="U6" s="6">
        <f>'q-ValProd_crop'!U6</f>
        <v>7240</v>
      </c>
      <c r="V6" s="6">
        <f>'q-ValProd_crop'!V6</f>
        <v>8462</v>
      </c>
      <c r="W6" s="6">
        <f>'q-ValProd_crop'!W6</f>
        <v>8382</v>
      </c>
      <c r="X6" s="6">
        <f>'q-ValProd_crop'!X6</f>
        <v>9681</v>
      </c>
      <c r="Y6" s="6">
        <f>'q-ValProd_crop'!Y6</f>
        <v>10949</v>
      </c>
      <c r="Z6" s="6">
        <f>'q-ValProd_crop'!Z6</f>
        <v>14366</v>
      </c>
      <c r="AA6" s="6">
        <f>'q-ValProd_crop'!AA6</f>
        <v>8996</v>
      </c>
      <c r="AB6" s="6">
        <f>'q-ValProd_crop'!AB6</f>
        <v>8811</v>
      </c>
      <c r="AC6" s="6">
        <f>'q-ValProd_crop'!AC6</f>
        <v>8428</v>
      </c>
      <c r="AD6" s="6">
        <f>'q-ValProd_crop'!AD6</f>
        <v>11011</v>
      </c>
      <c r="AE6" s="6">
        <f>'q-ValProd_crop'!AE6</f>
        <v>10035</v>
      </c>
      <c r="AF6" s="6">
        <f>'q-ValProd_crop'!AF6</f>
        <v>13868</v>
      </c>
      <c r="AG6" s="6">
        <f>'q-ValProd_crop'!AG6</f>
        <v>21536</v>
      </c>
      <c r="AH6" s="6">
        <f>'q-ValProd_crop'!AH6</f>
        <v>20324</v>
      </c>
      <c r="AI6" s="6">
        <f>'q-ValProd_crop'!AI6</f>
        <v>20121</v>
      </c>
      <c r="AJ6" s="6">
        <f>'q-ValProd_crop'!AJ6</f>
        <v>17855</v>
      </c>
      <c r="AK6" s="6">
        <f>'q-ValProd_crop'!AK6</f>
        <v>14938</v>
      </c>
      <c r="AL6" s="6">
        <f>'q-ValProd_crop'!AL6</f>
        <v>13874</v>
      </c>
      <c r="AM6" s="6">
        <f>'q-ValProd_crop'!AM6</f>
        <v>14025</v>
      </c>
      <c r="AN6" s="6">
        <f>'q-ValProd_crop'!AN6</f>
        <v>12661</v>
      </c>
      <c r="AO6" s="6">
        <f>'q-ValProd_crop'!AO6</f>
        <v>12938</v>
      </c>
      <c r="AP6" s="6">
        <f>'q-ValProd_crop'!AP6</f>
        <v>14733</v>
      </c>
      <c r="AQ6" s="6">
        <f>'q-ValProd_crop'!AQ6</f>
        <v>14104</v>
      </c>
      <c r="AR6" s="6">
        <f>'q-ValProd_crop'!AR6</f>
        <v>15219</v>
      </c>
      <c r="AS6" s="6">
        <f>'q-ValProd_crop'!AS6</f>
        <v>20920</v>
      </c>
      <c r="AT6" s="6">
        <f>'q-ValProd_crop'!AT6</f>
        <v>19350</v>
      </c>
      <c r="AU6" s="6">
        <f>'q-ValProd_crop'!AU6</f>
        <v>20385</v>
      </c>
      <c r="AV6" s="6">
        <f>'q-ValProd_crop'!AV6</f>
        <v>19088</v>
      </c>
      <c r="AW6" s="6">
        <f>'q-ValProd_crop'!AW6</f>
        <v>20155</v>
      </c>
      <c r="AX6" s="6">
        <f>'q-ValProd_crop'!AX6</f>
        <v>20641</v>
      </c>
      <c r="AY6" s="6">
        <f>'q-ValProd_crop'!AY6</f>
        <v>17985</v>
      </c>
      <c r="AZ6" s="6">
        <f>'q-ValProd_crop'!AZ6</f>
        <v>18747</v>
      </c>
      <c r="BA6" s="6">
        <f>'q-ValProd_crop'!BA6</f>
        <v>18793</v>
      </c>
      <c r="BB6" s="6">
        <f>'q-ValProd_crop'!BB6</f>
        <v>21902</v>
      </c>
      <c r="BC6" s="6">
        <f>'q-ValProd_crop'!BC6</f>
        <v>20415</v>
      </c>
    </row>
    <row r="7" spans="1:55" s="6" customFormat="1" x14ac:dyDescent="0.2">
      <c r="A7" s="6">
        <f>'q-ValProd_crop'!A7</f>
        <v>1</v>
      </c>
      <c r="B7" s="6" t="str">
        <f>'q-ValProd_crop'!B7</f>
        <v>Central African Republic</v>
      </c>
      <c r="C7" s="6">
        <f>'q-ValProd_crop'!C7</f>
        <v>37</v>
      </c>
      <c r="D7" s="6" t="str">
        <f>'q-ValProd_crop'!D7</f>
        <v>Central African Republic</v>
      </c>
      <c r="E7" s="6">
        <f>'q-ValProd_crop'!E7</f>
        <v>152</v>
      </c>
      <c r="F7" s="6" t="str">
        <f>'q-ValProd_crop'!F7</f>
        <v>Gross Production Value Crops (constant 2004-2006 1000 I$)</v>
      </c>
      <c r="G7" s="6">
        <f>'q-ValProd_crop'!G7</f>
        <v>219393</v>
      </c>
      <c r="H7" s="6">
        <f>'q-ValProd_crop'!H7</f>
        <v>221964</v>
      </c>
      <c r="I7" s="6">
        <f>'q-ValProd_crop'!I7</f>
        <v>228561</v>
      </c>
      <c r="J7" s="6">
        <f>'q-ValProd_crop'!J7</f>
        <v>222383</v>
      </c>
      <c r="K7" s="6">
        <f>'q-ValProd_crop'!K7</f>
        <v>237137</v>
      </c>
      <c r="L7" s="6">
        <f>'q-ValProd_crop'!L7</f>
        <v>236678</v>
      </c>
      <c r="M7" s="6">
        <f>'q-ValProd_crop'!M7</f>
        <v>254874</v>
      </c>
      <c r="N7" s="6">
        <f>'q-ValProd_crop'!N7</f>
        <v>266492</v>
      </c>
      <c r="O7" s="6">
        <f>'q-ValProd_crop'!O7</f>
        <v>277293</v>
      </c>
      <c r="P7" s="6">
        <f>'q-ValProd_crop'!P7</f>
        <v>276379</v>
      </c>
      <c r="Q7" s="6">
        <f>'q-ValProd_crop'!Q7</f>
        <v>273208</v>
      </c>
      <c r="R7" s="6">
        <f>'q-ValProd_crop'!R7</f>
        <v>289154</v>
      </c>
      <c r="S7" s="6">
        <f>'q-ValProd_crop'!S7</f>
        <v>295973</v>
      </c>
      <c r="T7" s="6">
        <f>'q-ValProd_crop'!T7</f>
        <v>319624</v>
      </c>
      <c r="U7" s="6">
        <f>'q-ValProd_crop'!U7</f>
        <v>316268</v>
      </c>
      <c r="V7" s="6">
        <f>'q-ValProd_crop'!V7</f>
        <v>324731</v>
      </c>
      <c r="W7" s="6">
        <f>'q-ValProd_crop'!W7</f>
        <v>321494</v>
      </c>
      <c r="X7" s="6">
        <f>'q-ValProd_crop'!X7</f>
        <v>311125</v>
      </c>
      <c r="Y7" s="6">
        <f>'q-ValProd_crop'!Y7</f>
        <v>327411</v>
      </c>
      <c r="Z7" s="6">
        <f>'q-ValProd_crop'!Z7</f>
        <v>325230</v>
      </c>
      <c r="AA7" s="6">
        <f>'q-ValProd_crop'!AA7</f>
        <v>327351</v>
      </c>
      <c r="AB7" s="6">
        <f>'q-ValProd_crop'!AB7</f>
        <v>338199</v>
      </c>
      <c r="AC7" s="6">
        <f>'q-ValProd_crop'!AC7</f>
        <v>323137</v>
      </c>
      <c r="AD7" s="6">
        <f>'q-ValProd_crop'!AD7</f>
        <v>313327</v>
      </c>
      <c r="AE7" s="6">
        <f>'q-ValProd_crop'!AE7</f>
        <v>298657</v>
      </c>
      <c r="AF7" s="6">
        <f>'q-ValProd_crop'!AF7</f>
        <v>331328</v>
      </c>
      <c r="AG7" s="6">
        <f>'q-ValProd_crop'!AG7</f>
        <v>303882</v>
      </c>
      <c r="AH7" s="6">
        <f>'q-ValProd_crop'!AH7</f>
        <v>327088</v>
      </c>
      <c r="AI7" s="6">
        <f>'q-ValProd_crop'!AI7</f>
        <v>327583</v>
      </c>
      <c r="AJ7" s="6">
        <f>'q-ValProd_crop'!AJ7</f>
        <v>326592</v>
      </c>
      <c r="AK7" s="6">
        <f>'q-ValProd_crop'!AK7</f>
        <v>323878</v>
      </c>
      <c r="AL7" s="6">
        <f>'q-ValProd_crop'!AL7</f>
        <v>327383</v>
      </c>
      <c r="AM7" s="6">
        <f>'q-ValProd_crop'!AM7</f>
        <v>325069</v>
      </c>
      <c r="AN7" s="6">
        <f>'q-ValProd_crop'!AN7</f>
        <v>351140</v>
      </c>
      <c r="AO7" s="6">
        <f>'q-ValProd_crop'!AO7</f>
        <v>369564</v>
      </c>
      <c r="AP7" s="6">
        <f>'q-ValProd_crop'!AP7</f>
        <v>410928</v>
      </c>
      <c r="AQ7" s="6">
        <f>'q-ValProd_crop'!AQ7</f>
        <v>430876</v>
      </c>
      <c r="AR7" s="6">
        <f>'q-ValProd_crop'!AR7</f>
        <v>439879</v>
      </c>
      <c r="AS7" s="6">
        <f>'q-ValProd_crop'!AS7</f>
        <v>415142</v>
      </c>
      <c r="AT7" s="6">
        <f>'q-ValProd_crop'!AT7</f>
        <v>431460</v>
      </c>
      <c r="AU7" s="6">
        <f>'q-ValProd_crop'!AU7</f>
        <v>447045</v>
      </c>
      <c r="AV7" s="6">
        <f>'q-ValProd_crop'!AV7</f>
        <v>432572</v>
      </c>
      <c r="AW7" s="6">
        <f>'q-ValProd_crop'!AW7</f>
        <v>407759</v>
      </c>
      <c r="AX7" s="6">
        <f>'q-ValProd_crop'!AX7</f>
        <v>424617</v>
      </c>
      <c r="AY7" s="6">
        <f>'q-ValProd_crop'!AY7</f>
        <v>429250</v>
      </c>
      <c r="AZ7" s="6">
        <f>'q-ValProd_crop'!AZ7</f>
        <v>439044</v>
      </c>
      <c r="BA7" s="6">
        <f>'q-ValProd_crop'!BA7</f>
        <v>461578</v>
      </c>
      <c r="BB7" s="6">
        <f>'q-ValProd_crop'!BB7</f>
        <v>473700</v>
      </c>
      <c r="BC7" s="6">
        <f>'q-ValProd_crop'!BC7</f>
        <v>488060</v>
      </c>
    </row>
    <row r="8" spans="1:55" s="6" customFormat="1" x14ac:dyDescent="0.2">
      <c r="A8" s="6">
        <f>'q-ValProd_crop'!A8</f>
        <v>1</v>
      </c>
      <c r="B8" s="6" t="str">
        <f>'q-ValProd_crop'!B8</f>
        <v>Chad</v>
      </c>
      <c r="C8" s="6">
        <f>'q-ValProd_crop'!C8</f>
        <v>39</v>
      </c>
      <c r="D8" s="6" t="str">
        <f>'q-ValProd_crop'!D8</f>
        <v>Chad</v>
      </c>
      <c r="E8" s="6">
        <f>'q-ValProd_crop'!E8</f>
        <v>152</v>
      </c>
      <c r="F8" s="6" t="str">
        <f>'q-ValProd_crop'!F8</f>
        <v>Gross Production Value Crops (constant 2004-2006 1000 I$)</v>
      </c>
      <c r="G8" s="6">
        <f>'q-ValProd_crop'!G8</f>
        <v>328151</v>
      </c>
      <c r="H8" s="6">
        <f>'q-ValProd_crop'!H8</f>
        <v>370592</v>
      </c>
      <c r="I8" s="6">
        <f>'q-ValProd_crop'!I8</f>
        <v>413425</v>
      </c>
      <c r="J8" s="6">
        <f>'q-ValProd_crop'!J8</f>
        <v>395310</v>
      </c>
      <c r="K8" s="6">
        <f>'q-ValProd_crop'!K8</f>
        <v>376942</v>
      </c>
      <c r="L8" s="6">
        <f>'q-ValProd_crop'!L8</f>
        <v>390235</v>
      </c>
      <c r="M8" s="6">
        <f>'q-ValProd_crop'!M8</f>
        <v>377486</v>
      </c>
      <c r="N8" s="6">
        <f>'q-ValProd_crop'!N8</f>
        <v>426236</v>
      </c>
      <c r="O8" s="6">
        <f>'q-ValProd_crop'!O8</f>
        <v>408224</v>
      </c>
      <c r="P8" s="6">
        <f>'q-ValProd_crop'!P8</f>
        <v>373942</v>
      </c>
      <c r="Q8" s="6">
        <f>'q-ValProd_crop'!Q8</f>
        <v>376879</v>
      </c>
      <c r="R8" s="6">
        <f>'q-ValProd_crop'!R8</f>
        <v>338477</v>
      </c>
      <c r="S8" s="6">
        <f>'q-ValProd_crop'!S8</f>
        <v>341898</v>
      </c>
      <c r="T8" s="6">
        <f>'q-ValProd_crop'!T8</f>
        <v>391807</v>
      </c>
      <c r="U8" s="6">
        <f>'q-ValProd_crop'!U8</f>
        <v>417320</v>
      </c>
      <c r="V8" s="6">
        <f>'q-ValProd_crop'!V8</f>
        <v>404187</v>
      </c>
      <c r="W8" s="6">
        <f>'q-ValProd_crop'!W8</f>
        <v>398167</v>
      </c>
      <c r="X8" s="6">
        <f>'q-ValProd_crop'!X8</f>
        <v>412083</v>
      </c>
      <c r="Y8" s="6">
        <f>'q-ValProd_crop'!Y8</f>
        <v>374488</v>
      </c>
      <c r="Z8" s="6">
        <f>'q-ValProd_crop'!Z8</f>
        <v>383250</v>
      </c>
      <c r="AA8" s="6">
        <f>'q-ValProd_crop'!AA8</f>
        <v>347758</v>
      </c>
      <c r="AB8" s="6">
        <f>'q-ValProd_crop'!AB8</f>
        <v>372535</v>
      </c>
      <c r="AC8" s="6">
        <f>'q-ValProd_crop'!AC8</f>
        <v>434045</v>
      </c>
      <c r="AD8" s="6">
        <f>'q-ValProd_crop'!AD8</f>
        <v>365319</v>
      </c>
      <c r="AE8" s="6">
        <f>'q-ValProd_crop'!AE8</f>
        <v>468016</v>
      </c>
      <c r="AF8" s="6">
        <f>'q-ValProd_crop'!AF8</f>
        <v>426237</v>
      </c>
      <c r="AG8" s="6">
        <f>'q-ValProd_crop'!AG8</f>
        <v>434010</v>
      </c>
      <c r="AH8" s="6">
        <f>'q-ValProd_crop'!AH8</f>
        <v>517510</v>
      </c>
      <c r="AI8" s="6">
        <f>'q-ValProd_crop'!AI8</f>
        <v>512955</v>
      </c>
      <c r="AJ8" s="6">
        <f>'q-ValProd_crop'!AJ8</f>
        <v>499065</v>
      </c>
      <c r="AK8" s="6">
        <f>'q-ValProd_crop'!AK8</f>
        <v>620772</v>
      </c>
      <c r="AL8" s="6">
        <f>'q-ValProd_crop'!AL8</f>
        <v>583584</v>
      </c>
      <c r="AM8" s="6">
        <f>'q-ValProd_crop'!AM8</f>
        <v>468473</v>
      </c>
      <c r="AN8" s="6">
        <f>'q-ValProd_crop'!AN8</f>
        <v>637077</v>
      </c>
      <c r="AO8" s="6">
        <f>'q-ValProd_crop'!AO8</f>
        <v>626173</v>
      </c>
      <c r="AP8" s="6">
        <f>'q-ValProd_crop'!AP8</f>
        <v>683890</v>
      </c>
      <c r="AQ8" s="6">
        <f>'q-ValProd_crop'!AQ8</f>
        <v>774857</v>
      </c>
      <c r="AR8" s="6">
        <f>'q-ValProd_crop'!AR8</f>
        <v>859589</v>
      </c>
      <c r="AS8" s="6">
        <f>'q-ValProd_crop'!AS8</f>
        <v>783786</v>
      </c>
      <c r="AT8" s="6">
        <f>'q-ValProd_crop'!AT8</f>
        <v>707122</v>
      </c>
      <c r="AU8" s="6">
        <f>'q-ValProd_crop'!AU8</f>
        <v>889687</v>
      </c>
      <c r="AV8" s="6">
        <f>'q-ValProd_crop'!AV8</f>
        <v>871121</v>
      </c>
      <c r="AW8" s="6">
        <f>'q-ValProd_crop'!AW8</f>
        <v>913010</v>
      </c>
      <c r="AX8" s="6">
        <f>'q-ValProd_crop'!AX8</f>
        <v>905194</v>
      </c>
      <c r="AY8" s="6">
        <f>'q-ValProd_crop'!AY8</f>
        <v>1026842</v>
      </c>
      <c r="AZ8" s="6">
        <f>'q-ValProd_crop'!AZ8</f>
        <v>976055</v>
      </c>
      <c r="BA8" s="6">
        <f>'q-ValProd_crop'!BA8</f>
        <v>884910</v>
      </c>
      <c r="BB8" s="6">
        <f>'q-ValProd_crop'!BB8</f>
        <v>972752</v>
      </c>
      <c r="BC8" s="6">
        <f>'q-ValProd_crop'!BC8</f>
        <v>1024428</v>
      </c>
    </row>
    <row r="9" spans="1:55" s="6" customFormat="1" x14ac:dyDescent="0.2">
      <c r="A9" s="6">
        <f>'q-ValProd_crop'!A9</f>
        <v>2</v>
      </c>
      <c r="B9" s="6" t="str">
        <f>'q-ValProd_crop'!B9</f>
        <v>Comoros</v>
      </c>
      <c r="C9" s="6">
        <f>'q-ValProd_crop'!C9</f>
        <v>45</v>
      </c>
      <c r="D9" s="6" t="str">
        <f>'q-ValProd_crop'!D9</f>
        <v>Comoros</v>
      </c>
      <c r="E9" s="6">
        <f>'q-ValProd_crop'!E9</f>
        <v>152</v>
      </c>
      <c r="F9" s="6" t="str">
        <f>'q-ValProd_crop'!F9</f>
        <v>Gross Production Value Crops (constant 2004-2006 1000 I$)</v>
      </c>
      <c r="G9" s="6">
        <f>'q-ValProd_crop'!G9</f>
        <v>24372</v>
      </c>
      <c r="H9" s="6">
        <f>'q-ValProd_crop'!H9</f>
        <v>24198</v>
      </c>
      <c r="I9" s="6">
        <f>'q-ValProd_crop'!I9</f>
        <v>27038</v>
      </c>
      <c r="J9" s="6">
        <f>'q-ValProd_crop'!J9</f>
        <v>27113</v>
      </c>
      <c r="K9" s="6">
        <f>'q-ValProd_crop'!K9</f>
        <v>27462</v>
      </c>
      <c r="L9" s="6">
        <f>'q-ValProd_crop'!L9</f>
        <v>27787</v>
      </c>
      <c r="M9" s="6">
        <f>'q-ValProd_crop'!M9</f>
        <v>28127</v>
      </c>
      <c r="N9" s="6">
        <f>'q-ValProd_crop'!N9</f>
        <v>28274</v>
      </c>
      <c r="O9" s="6">
        <f>'q-ValProd_crop'!O9</f>
        <v>29758</v>
      </c>
      <c r="P9" s="6">
        <f>'q-ValProd_crop'!P9</f>
        <v>28669</v>
      </c>
      <c r="Q9" s="6">
        <f>'q-ValProd_crop'!Q9</f>
        <v>29461</v>
      </c>
      <c r="R9" s="6">
        <f>'q-ValProd_crop'!R9</f>
        <v>28675</v>
      </c>
      <c r="S9" s="6">
        <f>'q-ValProd_crop'!S9</f>
        <v>28283</v>
      </c>
      <c r="T9" s="6">
        <f>'q-ValProd_crop'!T9</f>
        <v>30491</v>
      </c>
      <c r="U9" s="6">
        <f>'q-ValProd_crop'!U9</f>
        <v>30416</v>
      </c>
      <c r="V9" s="6">
        <f>'q-ValProd_crop'!V9</f>
        <v>30076</v>
      </c>
      <c r="W9" s="6">
        <f>'q-ValProd_crop'!W9</f>
        <v>32087</v>
      </c>
      <c r="X9" s="6">
        <f>'q-ValProd_crop'!X9</f>
        <v>32216</v>
      </c>
      <c r="Y9" s="6">
        <f>'q-ValProd_crop'!Y9</f>
        <v>33142</v>
      </c>
      <c r="Z9" s="6">
        <f>'q-ValProd_crop'!Z9</f>
        <v>34047</v>
      </c>
      <c r="AA9" s="6">
        <f>'q-ValProd_crop'!AA9</f>
        <v>31632</v>
      </c>
      <c r="AB9" s="6">
        <f>'q-ValProd_crop'!AB9</f>
        <v>34579</v>
      </c>
      <c r="AC9" s="6">
        <f>'q-ValProd_crop'!AC9</f>
        <v>35553</v>
      </c>
      <c r="AD9" s="6">
        <f>'q-ValProd_crop'!AD9</f>
        <v>33358</v>
      </c>
      <c r="AE9" s="6">
        <f>'q-ValProd_crop'!AE9</f>
        <v>35167</v>
      </c>
      <c r="AF9" s="6">
        <f>'q-ValProd_crop'!AF9</f>
        <v>37267</v>
      </c>
      <c r="AG9" s="6">
        <f>'q-ValProd_crop'!AG9</f>
        <v>40417</v>
      </c>
      <c r="AH9" s="6">
        <f>'q-ValProd_crop'!AH9</f>
        <v>41858</v>
      </c>
      <c r="AI9" s="6">
        <f>'q-ValProd_crop'!AI9</f>
        <v>41905</v>
      </c>
      <c r="AJ9" s="6">
        <f>'q-ValProd_crop'!AJ9</f>
        <v>46047</v>
      </c>
      <c r="AK9" s="6">
        <f>'q-ValProd_crop'!AK9</f>
        <v>46624</v>
      </c>
      <c r="AL9" s="6">
        <f>'q-ValProd_crop'!AL9</f>
        <v>48405</v>
      </c>
      <c r="AM9" s="6">
        <f>'q-ValProd_crop'!AM9</f>
        <v>50292</v>
      </c>
      <c r="AN9" s="6">
        <f>'q-ValProd_crop'!AN9</f>
        <v>50323</v>
      </c>
      <c r="AO9" s="6">
        <f>'q-ValProd_crop'!AO9</f>
        <v>50770</v>
      </c>
      <c r="AP9" s="6">
        <f>'q-ValProd_crop'!AP9</f>
        <v>52253</v>
      </c>
      <c r="AQ9" s="6">
        <f>'q-ValProd_crop'!AQ9</f>
        <v>51778</v>
      </c>
      <c r="AR9" s="6">
        <f>'q-ValProd_crop'!AR9</f>
        <v>54840</v>
      </c>
      <c r="AS9" s="6">
        <f>'q-ValProd_crop'!AS9</f>
        <v>55880</v>
      </c>
      <c r="AT9" s="6">
        <f>'q-ValProd_crop'!AT9</f>
        <v>57797</v>
      </c>
      <c r="AU9" s="6">
        <f>'q-ValProd_crop'!AU9</f>
        <v>59337</v>
      </c>
      <c r="AV9" s="6">
        <f>'q-ValProd_crop'!AV9</f>
        <v>58924</v>
      </c>
      <c r="AW9" s="6">
        <f>'q-ValProd_crop'!AW9</f>
        <v>61768</v>
      </c>
      <c r="AX9" s="6">
        <f>'q-ValProd_crop'!AX9</f>
        <v>68739</v>
      </c>
      <c r="AY9" s="6">
        <f>'q-ValProd_crop'!AY9</f>
        <v>60451</v>
      </c>
      <c r="AZ9" s="6">
        <f>'q-ValProd_crop'!AZ9</f>
        <v>63027</v>
      </c>
      <c r="BA9" s="6">
        <f>'q-ValProd_crop'!BA9</f>
        <v>61803</v>
      </c>
      <c r="BB9" s="6">
        <f>'q-ValProd_crop'!BB9</f>
        <v>60678</v>
      </c>
      <c r="BC9" s="6">
        <f>'q-ValProd_crop'!BC9</f>
        <v>60333</v>
      </c>
    </row>
    <row r="10" spans="1:55" s="14" customFormat="1" x14ac:dyDescent="0.2">
      <c r="A10" s="6">
        <f>'q-ValProd_crop'!A10</f>
        <v>1</v>
      </c>
      <c r="B10" s="6" t="str">
        <f>'q-ValProd_crop'!B10</f>
        <v>Congo</v>
      </c>
      <c r="C10" s="6">
        <f>'q-ValProd_crop'!C10</f>
        <v>46</v>
      </c>
      <c r="D10" s="6" t="str">
        <f>'q-ValProd_crop'!D10</f>
        <v>Congo</v>
      </c>
      <c r="E10" s="6">
        <f>'q-ValProd_crop'!E10</f>
        <v>152</v>
      </c>
      <c r="F10" s="6" t="str">
        <f>'q-ValProd_crop'!F10</f>
        <v>Gross Production Value Crops (constant 2004-2006 1000 I$)</v>
      </c>
      <c r="G10" s="6">
        <f>'q-ValProd_crop'!G10</f>
        <v>109712</v>
      </c>
      <c r="H10" s="6">
        <f>'q-ValProd_crop'!H10</f>
        <v>112449</v>
      </c>
      <c r="I10" s="6">
        <f>'q-ValProd_crop'!I10</f>
        <v>114178</v>
      </c>
      <c r="J10" s="6">
        <f>'q-ValProd_crop'!J10</f>
        <v>118963</v>
      </c>
      <c r="K10" s="6">
        <f>'q-ValProd_crop'!K10</f>
        <v>124386</v>
      </c>
      <c r="L10" s="6">
        <f>'q-ValProd_crop'!L10</f>
        <v>127513</v>
      </c>
      <c r="M10" s="6">
        <f>'q-ValProd_crop'!M10</f>
        <v>139676</v>
      </c>
      <c r="N10" s="6">
        <f>'q-ValProd_crop'!N10</f>
        <v>138561</v>
      </c>
      <c r="O10" s="6">
        <f>'q-ValProd_crop'!O10</f>
        <v>136183</v>
      </c>
      <c r="P10" s="6">
        <f>'q-ValProd_crop'!P10</f>
        <v>135112</v>
      </c>
      <c r="Q10" s="6">
        <f>'q-ValProd_crop'!Q10</f>
        <v>138096</v>
      </c>
      <c r="R10" s="6">
        <f>'q-ValProd_crop'!R10</f>
        <v>131843</v>
      </c>
      <c r="S10" s="6">
        <f>'q-ValProd_crop'!S10</f>
        <v>136708</v>
      </c>
      <c r="T10" s="6">
        <f>'q-ValProd_crop'!T10</f>
        <v>131465</v>
      </c>
      <c r="U10" s="6">
        <f>'q-ValProd_crop'!U10</f>
        <v>135209</v>
      </c>
      <c r="V10" s="6">
        <f>'q-ValProd_crop'!V10</f>
        <v>137479</v>
      </c>
      <c r="W10" s="6">
        <f>'q-ValProd_crop'!W10</f>
        <v>141092</v>
      </c>
      <c r="X10" s="6">
        <f>'q-ValProd_crop'!X10</f>
        <v>136089</v>
      </c>
      <c r="Y10" s="6">
        <f>'q-ValProd_crop'!Y10</f>
        <v>139196</v>
      </c>
      <c r="Z10" s="6">
        <f>'q-ValProd_crop'!Z10</f>
        <v>143100</v>
      </c>
      <c r="AA10" s="6">
        <f>'q-ValProd_crop'!AA10</f>
        <v>149110</v>
      </c>
      <c r="AB10" s="6">
        <f>'q-ValProd_crop'!AB10</f>
        <v>156592</v>
      </c>
      <c r="AC10" s="6">
        <f>'q-ValProd_crop'!AC10</f>
        <v>154342</v>
      </c>
      <c r="AD10" s="6">
        <f>'q-ValProd_crop'!AD10</f>
        <v>160479</v>
      </c>
      <c r="AE10" s="6">
        <f>'q-ValProd_crop'!AE10</f>
        <v>168690</v>
      </c>
      <c r="AF10" s="6">
        <f>'q-ValProd_crop'!AF10</f>
        <v>163235</v>
      </c>
      <c r="AG10" s="6">
        <f>'q-ValProd_crop'!AG10</f>
        <v>167132</v>
      </c>
      <c r="AH10" s="6">
        <f>'q-ValProd_crop'!AH10</f>
        <v>173271</v>
      </c>
      <c r="AI10" s="6">
        <f>'q-ValProd_crop'!AI10</f>
        <v>169936</v>
      </c>
      <c r="AJ10" s="6">
        <f>'q-ValProd_crop'!AJ10</f>
        <v>168826</v>
      </c>
      <c r="AK10" s="6">
        <f>'q-ValProd_crop'!AK10</f>
        <v>161734</v>
      </c>
      <c r="AL10" s="6">
        <f>'q-ValProd_crop'!AL10</f>
        <v>165119</v>
      </c>
      <c r="AM10" s="6">
        <f>'q-ValProd_crop'!AM10</f>
        <v>168335</v>
      </c>
      <c r="AN10" s="6">
        <f>'q-ValProd_crop'!AN10</f>
        <v>180772</v>
      </c>
      <c r="AO10" s="6">
        <f>'q-ValProd_crop'!AO10</f>
        <v>198066</v>
      </c>
      <c r="AP10" s="6">
        <f>'q-ValProd_crop'!AP10</f>
        <v>205803</v>
      </c>
      <c r="AQ10" s="6">
        <f>'q-ValProd_crop'!AQ10</f>
        <v>205781</v>
      </c>
      <c r="AR10" s="6">
        <f>'q-ValProd_crop'!AR10</f>
        <v>201160</v>
      </c>
      <c r="AS10" s="6">
        <f>'q-ValProd_crop'!AS10</f>
        <v>216870</v>
      </c>
      <c r="AT10" s="6">
        <f>'q-ValProd_crop'!AT10</f>
        <v>222268</v>
      </c>
      <c r="AU10" s="6">
        <f>'q-ValProd_crop'!AU10</f>
        <v>226560</v>
      </c>
      <c r="AV10" s="6">
        <f>'q-ValProd_crop'!AV10</f>
        <v>230387</v>
      </c>
      <c r="AW10" s="6">
        <f>'q-ValProd_crop'!AW10</f>
        <v>236740</v>
      </c>
      <c r="AX10" s="6">
        <f>'q-ValProd_crop'!AX10</f>
        <v>249025</v>
      </c>
      <c r="AY10" s="6">
        <f>'q-ValProd_crop'!AY10</f>
        <v>251213</v>
      </c>
      <c r="AZ10" s="6">
        <f>'q-ValProd_crop'!AZ10</f>
        <v>266640</v>
      </c>
      <c r="BA10" s="6">
        <f>'q-ValProd_crop'!BA10</f>
        <v>248156</v>
      </c>
      <c r="BB10" s="6">
        <f>'q-ValProd_crop'!BB10</f>
        <v>260722</v>
      </c>
      <c r="BC10" s="6">
        <f>'q-ValProd_crop'!BC10</f>
        <v>288782</v>
      </c>
    </row>
    <row r="11" spans="1:55" s="6" customFormat="1" x14ac:dyDescent="0.2">
      <c r="A11" s="6">
        <f>'q-ValProd_crop'!A11</f>
        <v>1</v>
      </c>
      <c r="B11" s="6" t="str">
        <f>'q-ValProd_crop'!B11</f>
        <v>Benin</v>
      </c>
      <c r="C11" s="6">
        <f>'q-ValProd_crop'!C11</f>
        <v>53</v>
      </c>
      <c r="D11" s="6" t="str">
        <f>'q-ValProd_crop'!D11</f>
        <v>Benin</v>
      </c>
      <c r="E11" s="6">
        <f>'q-ValProd_crop'!E11</f>
        <v>152</v>
      </c>
      <c r="F11" s="6" t="str">
        <f>'q-ValProd_crop'!F11</f>
        <v>Gross Production Value Crops (constant 2004-2006 1000 I$)</v>
      </c>
      <c r="G11" s="6">
        <f>'q-ValProd_crop'!G11</f>
        <v>355314</v>
      </c>
      <c r="H11" s="6">
        <f>'q-ValProd_crop'!H11</f>
        <v>326600</v>
      </c>
      <c r="I11" s="6">
        <f>'q-ValProd_crop'!I11</f>
        <v>324971</v>
      </c>
      <c r="J11" s="6">
        <f>'q-ValProd_crop'!J11</f>
        <v>341039</v>
      </c>
      <c r="K11" s="6">
        <f>'q-ValProd_crop'!K11</f>
        <v>348510</v>
      </c>
      <c r="L11" s="6">
        <f>'q-ValProd_crop'!L11</f>
        <v>335559</v>
      </c>
      <c r="M11" s="6">
        <f>'q-ValProd_crop'!M11</f>
        <v>374547</v>
      </c>
      <c r="N11" s="6">
        <f>'q-ValProd_crop'!N11</f>
        <v>402491</v>
      </c>
      <c r="O11" s="6">
        <f>'q-ValProd_crop'!O11</f>
        <v>389724</v>
      </c>
      <c r="P11" s="6">
        <f>'q-ValProd_crop'!P11</f>
        <v>402657</v>
      </c>
      <c r="Q11" s="6">
        <f>'q-ValProd_crop'!Q11</f>
        <v>413180</v>
      </c>
      <c r="R11" s="6">
        <f>'q-ValProd_crop'!R11</f>
        <v>409149</v>
      </c>
      <c r="S11" s="6">
        <f>'q-ValProd_crop'!S11</f>
        <v>413827</v>
      </c>
      <c r="T11" s="6">
        <f>'q-ValProd_crop'!T11</f>
        <v>375903</v>
      </c>
      <c r="U11" s="6">
        <f>'q-ValProd_crop'!U11</f>
        <v>377182</v>
      </c>
      <c r="V11" s="6">
        <f>'q-ValProd_crop'!V11</f>
        <v>437000</v>
      </c>
      <c r="W11" s="6">
        <f>'q-ValProd_crop'!W11</f>
        <v>428120</v>
      </c>
      <c r="X11" s="6">
        <f>'q-ValProd_crop'!X11</f>
        <v>470717</v>
      </c>
      <c r="Y11" s="6">
        <f>'q-ValProd_crop'!Y11</f>
        <v>499332</v>
      </c>
      <c r="Z11" s="6">
        <f>'q-ValProd_crop'!Z11</f>
        <v>467202</v>
      </c>
      <c r="AA11" s="6">
        <f>'q-ValProd_crop'!AA11</f>
        <v>452772</v>
      </c>
      <c r="AB11" s="6">
        <f>'q-ValProd_crop'!AB11</f>
        <v>463274</v>
      </c>
      <c r="AC11" s="6">
        <f>'q-ValProd_crop'!AC11</f>
        <v>461291</v>
      </c>
      <c r="AD11" s="6">
        <f>'q-ValProd_crop'!AD11</f>
        <v>604383</v>
      </c>
      <c r="AE11" s="6">
        <f>'q-ValProd_crop'!AE11</f>
        <v>600930</v>
      </c>
      <c r="AF11" s="6">
        <f>'q-ValProd_crop'!AF11</f>
        <v>671231</v>
      </c>
      <c r="AG11" s="6">
        <f>'q-ValProd_crop'!AG11</f>
        <v>573432</v>
      </c>
      <c r="AH11" s="6">
        <f>'q-ValProd_crop'!AH11</f>
        <v>714919</v>
      </c>
      <c r="AI11" s="6">
        <f>'q-ValProd_crop'!AI11</f>
        <v>747351</v>
      </c>
      <c r="AJ11" s="6">
        <f>'q-ValProd_crop'!AJ11</f>
        <v>796957</v>
      </c>
      <c r="AK11" s="6">
        <f>'q-ValProd_crop'!AK11</f>
        <v>882503</v>
      </c>
      <c r="AL11" s="6">
        <f>'q-ValProd_crop'!AL11</f>
        <v>881070</v>
      </c>
      <c r="AM11" s="6">
        <f>'q-ValProd_crop'!AM11</f>
        <v>991607</v>
      </c>
      <c r="AN11" s="6">
        <f>'q-ValProd_crop'!AN11</f>
        <v>1014644</v>
      </c>
      <c r="AO11" s="6">
        <f>'q-ValProd_crop'!AO11</f>
        <v>1121480</v>
      </c>
      <c r="AP11" s="6">
        <f>'q-ValProd_crop'!AP11</f>
        <v>1256953</v>
      </c>
      <c r="AQ11" s="6">
        <f>'q-ValProd_crop'!AQ11</f>
        <v>1329543</v>
      </c>
      <c r="AR11" s="6">
        <f>'q-ValProd_crop'!AR11</f>
        <v>1353732</v>
      </c>
      <c r="AS11" s="6">
        <f>'q-ValProd_crop'!AS11</f>
        <v>1413070</v>
      </c>
      <c r="AT11" s="6">
        <f>'q-ValProd_crop'!AT11</f>
        <v>1514446</v>
      </c>
      <c r="AU11" s="6">
        <f>'q-ValProd_crop'!AU11</f>
        <v>1523981</v>
      </c>
      <c r="AV11" s="6">
        <f>'q-ValProd_crop'!AV11</f>
        <v>1662808</v>
      </c>
      <c r="AW11" s="6">
        <f>'q-ValProd_crop'!AW11</f>
        <v>1724589</v>
      </c>
      <c r="AX11" s="6">
        <f>'q-ValProd_crop'!AX11</f>
        <v>1799590</v>
      </c>
      <c r="AY11" s="6">
        <f>'q-ValProd_crop'!AY11</f>
        <v>1731909</v>
      </c>
      <c r="AZ11" s="6">
        <f>'q-ValProd_crop'!AZ11</f>
        <v>1591362</v>
      </c>
      <c r="BA11" s="6">
        <f>'q-ValProd_crop'!BA11</f>
        <v>1658651</v>
      </c>
      <c r="BB11" s="6">
        <f>'q-ValProd_crop'!BB11</f>
        <v>1966391</v>
      </c>
      <c r="BC11" s="6">
        <f>'q-ValProd_crop'!BC11</f>
        <v>1974348</v>
      </c>
    </row>
    <row r="12" spans="1:55" s="6" customFormat="1" x14ac:dyDescent="0.2">
      <c r="A12" s="6">
        <f>'q-ValProd_crop'!A12</f>
        <v>1</v>
      </c>
      <c r="B12" s="6" t="str">
        <f>'q-ValProd_crop'!B12</f>
        <v>Equatorial Guinea</v>
      </c>
      <c r="C12" s="6">
        <f>'q-ValProd_crop'!C12</f>
        <v>61</v>
      </c>
      <c r="D12" s="6" t="str">
        <f>'q-ValProd_crop'!D12</f>
        <v>Equatorial Guinea</v>
      </c>
      <c r="E12" s="6">
        <f>'q-ValProd_crop'!E12</f>
        <v>152</v>
      </c>
      <c r="F12" s="6" t="str">
        <f>'q-ValProd_crop'!F12</f>
        <v>Gross Production Value Crops (constant 2004-2006 1000 I$)</v>
      </c>
      <c r="G12" s="6">
        <f>'q-ValProd_crop'!G12</f>
        <v>46091</v>
      </c>
      <c r="H12" s="6">
        <f>'q-ValProd_crop'!H12</f>
        <v>53120</v>
      </c>
      <c r="I12" s="6">
        <f>'q-ValProd_crop'!I12</f>
        <v>53603</v>
      </c>
      <c r="J12" s="6">
        <f>'q-ValProd_crop'!J12</f>
        <v>57922</v>
      </c>
      <c r="K12" s="6">
        <f>'q-ValProd_crop'!K12</f>
        <v>56583</v>
      </c>
      <c r="L12" s="6">
        <f>'q-ValProd_crop'!L12</f>
        <v>59272</v>
      </c>
      <c r="M12" s="6">
        <f>'q-ValProd_crop'!M12</f>
        <v>56889</v>
      </c>
      <c r="N12" s="6">
        <f>'q-ValProd_crop'!N12</f>
        <v>60598</v>
      </c>
      <c r="O12" s="6">
        <f>'q-ValProd_crop'!O12</f>
        <v>50116</v>
      </c>
      <c r="P12" s="6">
        <f>'q-ValProd_crop'!P12</f>
        <v>57526</v>
      </c>
      <c r="Q12" s="6">
        <f>'q-ValProd_crop'!Q12</f>
        <v>43638</v>
      </c>
      <c r="R12" s="6">
        <f>'q-ValProd_crop'!R12</f>
        <v>30234</v>
      </c>
      <c r="S12" s="6">
        <f>'q-ValProd_crop'!S12</f>
        <v>31654</v>
      </c>
      <c r="T12" s="6">
        <f>'q-ValProd_crop'!T12</f>
        <v>32110</v>
      </c>
      <c r="U12" s="6">
        <f>'q-ValProd_crop'!U12</f>
        <v>27226</v>
      </c>
      <c r="V12" s="6">
        <f>'q-ValProd_crop'!V12</f>
        <v>23363</v>
      </c>
      <c r="W12" s="6">
        <f>'q-ValProd_crop'!W12</f>
        <v>22846</v>
      </c>
      <c r="X12" s="6">
        <f>'q-ValProd_crop'!X12</f>
        <v>23549</v>
      </c>
      <c r="Y12" s="6">
        <f>'q-ValProd_crop'!Y12</f>
        <v>24208</v>
      </c>
      <c r="Z12" s="6">
        <f>'q-ValProd_crop'!Z12</f>
        <v>26531</v>
      </c>
      <c r="AA12" s="6">
        <f>'q-ValProd_crop'!AA12</f>
        <v>29484</v>
      </c>
      <c r="AB12" s="6">
        <f>'q-ValProd_crop'!AB12</f>
        <v>26975</v>
      </c>
      <c r="AC12" s="6">
        <f>'q-ValProd_crop'!AC12</f>
        <v>27386</v>
      </c>
      <c r="AD12" s="6">
        <f>'q-ValProd_crop'!AD12</f>
        <v>28939</v>
      </c>
      <c r="AE12" s="6">
        <f>'q-ValProd_crop'!AE12</f>
        <v>28436</v>
      </c>
      <c r="AF12" s="6">
        <f>'q-ValProd_crop'!AF12</f>
        <v>29080</v>
      </c>
      <c r="AG12" s="6">
        <f>'q-ValProd_crop'!AG12</f>
        <v>31503</v>
      </c>
      <c r="AH12" s="6">
        <f>'q-ValProd_crop'!AH12</f>
        <v>31426</v>
      </c>
      <c r="AI12" s="6">
        <f>'q-ValProd_crop'!AI12</f>
        <v>29744</v>
      </c>
      <c r="AJ12" s="6">
        <f>'q-ValProd_crop'!AJ12</f>
        <v>38199</v>
      </c>
      <c r="AK12" s="6">
        <f>'q-ValProd_crop'!AK12</f>
        <v>37086</v>
      </c>
      <c r="AL12" s="6">
        <f>'q-ValProd_crop'!AL12</f>
        <v>35520</v>
      </c>
      <c r="AM12" s="6">
        <f>'q-ValProd_crop'!AM12</f>
        <v>32574</v>
      </c>
      <c r="AN12" s="6">
        <f>'q-ValProd_crop'!AN12</f>
        <v>34743</v>
      </c>
      <c r="AO12" s="6">
        <f>'q-ValProd_crop'!AO12</f>
        <v>35656</v>
      </c>
      <c r="AP12" s="6">
        <f>'q-ValProd_crop'!AP12</f>
        <v>36486</v>
      </c>
      <c r="AQ12" s="6">
        <f>'q-ValProd_crop'!AQ12</f>
        <v>36304</v>
      </c>
      <c r="AR12" s="6">
        <f>'q-ValProd_crop'!AR12</f>
        <v>35372</v>
      </c>
      <c r="AS12" s="6">
        <f>'q-ValProd_crop'!AS12</f>
        <v>36369</v>
      </c>
      <c r="AT12" s="6">
        <f>'q-ValProd_crop'!AT12</f>
        <v>37841</v>
      </c>
      <c r="AU12" s="6">
        <f>'q-ValProd_crop'!AU12</f>
        <v>37993</v>
      </c>
      <c r="AV12" s="6">
        <f>'q-ValProd_crop'!AV12</f>
        <v>37026</v>
      </c>
      <c r="AW12" s="6">
        <f>'q-ValProd_crop'!AW12</f>
        <v>38544</v>
      </c>
      <c r="AX12" s="6">
        <f>'q-ValProd_crop'!AX12</f>
        <v>39131</v>
      </c>
      <c r="AY12" s="6">
        <f>'q-ValProd_crop'!AY12</f>
        <v>40755</v>
      </c>
      <c r="AZ12" s="6">
        <f>'q-ValProd_crop'!AZ12</f>
        <v>41897</v>
      </c>
      <c r="BA12" s="6">
        <f>'q-ValProd_crop'!BA12</f>
        <v>45633</v>
      </c>
      <c r="BB12" s="6">
        <f>'q-ValProd_crop'!BB12</f>
        <v>44310</v>
      </c>
      <c r="BC12" s="6">
        <f>'q-ValProd_crop'!BC12</f>
        <v>45019</v>
      </c>
    </row>
    <row r="13" spans="1:55" s="6" customFormat="1" x14ac:dyDescent="0.2">
      <c r="A13" s="6">
        <f>'q-ValProd_crop'!A13</f>
        <v>2</v>
      </c>
      <c r="B13" s="6" t="str">
        <f>'q-ValProd_crop'!B13</f>
        <v>Ethiopia PDR</v>
      </c>
      <c r="C13" s="6">
        <f>'q-ValProd_crop'!C13</f>
        <v>62</v>
      </c>
      <c r="D13" s="6" t="str">
        <f>'q-ValProd_crop'!D13</f>
        <v>Ethiopia PDR</v>
      </c>
      <c r="E13" s="6">
        <f>'q-ValProd_crop'!E13</f>
        <v>152</v>
      </c>
      <c r="F13" s="6" t="str">
        <f>'q-ValProd_crop'!F13</f>
        <v>Gross Production Value Crops (constant 2004-2006 1000 I$)</v>
      </c>
      <c r="G13" s="6">
        <f>'q-ValProd_crop'!G13</f>
        <v>1613626</v>
      </c>
      <c r="H13" s="6">
        <f>'q-ValProd_crop'!H13</f>
        <v>1649685</v>
      </c>
      <c r="I13" s="6">
        <f>'q-ValProd_crop'!I13</f>
        <v>1691823</v>
      </c>
      <c r="J13" s="6">
        <f>'q-ValProd_crop'!J13</f>
        <v>1771557</v>
      </c>
      <c r="K13" s="6">
        <f>'q-ValProd_crop'!K13</f>
        <v>1772421</v>
      </c>
      <c r="L13" s="6">
        <f>'q-ValProd_crop'!L13</f>
        <v>1819139</v>
      </c>
      <c r="M13" s="6">
        <f>'q-ValProd_crop'!M13</f>
        <v>1885257</v>
      </c>
      <c r="N13" s="6">
        <f>'q-ValProd_crop'!N13</f>
        <v>1914233</v>
      </c>
      <c r="O13" s="6">
        <f>'q-ValProd_crop'!O13</f>
        <v>1997747</v>
      </c>
      <c r="P13" s="6">
        <f>'q-ValProd_crop'!P13</f>
        <v>2066127</v>
      </c>
      <c r="Q13" s="6">
        <f>'q-ValProd_crop'!Q13</f>
        <v>2133518</v>
      </c>
      <c r="R13" s="6">
        <f>'q-ValProd_crop'!R13</f>
        <v>2124763</v>
      </c>
      <c r="S13" s="6">
        <f>'q-ValProd_crop'!S13</f>
        <v>2021298</v>
      </c>
      <c r="T13" s="6">
        <f>'q-ValProd_crop'!T13</f>
        <v>1982672</v>
      </c>
      <c r="U13" s="6">
        <f>'q-ValProd_crop'!U13</f>
        <v>1893421</v>
      </c>
      <c r="V13" s="6">
        <f>'q-ValProd_crop'!V13</f>
        <v>2053739</v>
      </c>
      <c r="W13" s="6">
        <f>'q-ValProd_crop'!W13</f>
        <v>2091029</v>
      </c>
      <c r="X13" s="6">
        <f>'q-ValProd_crop'!X13</f>
        <v>2037012</v>
      </c>
      <c r="Y13" s="6">
        <f>'q-ValProd_crop'!Y13</f>
        <v>2342606</v>
      </c>
      <c r="Z13" s="6">
        <f>'q-ValProd_crop'!Z13</f>
        <v>2672186</v>
      </c>
      <c r="AA13" s="6">
        <f>'q-ValProd_crop'!AA13</f>
        <v>2554063</v>
      </c>
      <c r="AB13" s="6">
        <f>'q-ValProd_crop'!AB13</f>
        <v>2524985</v>
      </c>
      <c r="AC13" s="6">
        <f>'q-ValProd_crop'!AC13</f>
        <v>2781961</v>
      </c>
      <c r="AD13" s="6">
        <f>'q-ValProd_crop'!AD13</f>
        <v>2422705</v>
      </c>
      <c r="AE13" s="6">
        <f>'q-ValProd_crop'!AE13</f>
        <v>2176164</v>
      </c>
      <c r="AF13" s="6">
        <f>'q-ValProd_crop'!AF13</f>
        <v>2335083</v>
      </c>
      <c r="AG13" s="6">
        <f>'q-ValProd_crop'!AG13</f>
        <v>2494687</v>
      </c>
      <c r="AH13" s="6">
        <f>'q-ValProd_crop'!AH13</f>
        <v>2609194</v>
      </c>
      <c r="AI13" s="6">
        <f>'q-ValProd_crop'!AI13</f>
        <v>2603430</v>
      </c>
      <c r="AJ13" s="6">
        <f>'q-ValProd_crop'!AJ13</f>
        <v>2725797</v>
      </c>
      <c r="AK13" s="6">
        <f>'q-ValProd_crop'!AK13</f>
        <v>2903835</v>
      </c>
      <c r="AL13" s="6">
        <f>'q-ValProd_crop'!AL13</f>
        <v>2617315</v>
      </c>
      <c r="AM13" s="6">
        <f>'q-ValProd_crop'!AM13</f>
        <v>0</v>
      </c>
      <c r="AN13" s="6">
        <f>'q-ValProd_crop'!AN13</f>
        <v>0</v>
      </c>
      <c r="AO13" s="6">
        <f>'q-ValProd_crop'!AO13</f>
        <v>0</v>
      </c>
      <c r="AP13" s="6">
        <f>'q-ValProd_crop'!AP13</f>
        <v>0</v>
      </c>
      <c r="AQ13" s="6">
        <f>'q-ValProd_crop'!AQ13</f>
        <v>0</v>
      </c>
      <c r="AR13" s="6">
        <f>'q-ValProd_crop'!AR13</f>
        <v>0</v>
      </c>
      <c r="AS13" s="6">
        <f>'q-ValProd_crop'!AS13</f>
        <v>0</v>
      </c>
      <c r="AT13" s="6">
        <f>'q-ValProd_crop'!AT13</f>
        <v>0</v>
      </c>
      <c r="AU13" s="6">
        <f>'q-ValProd_crop'!AU13</f>
        <v>0</v>
      </c>
      <c r="AV13" s="6">
        <f>'q-ValProd_crop'!AV13</f>
        <v>0</v>
      </c>
      <c r="AW13" s="6">
        <f>'q-ValProd_crop'!AW13</f>
        <v>0</v>
      </c>
      <c r="AX13" s="6">
        <f>'q-ValProd_crop'!AX13</f>
        <v>0</v>
      </c>
      <c r="AY13" s="6">
        <f>'q-ValProd_crop'!AY13</f>
        <v>0</v>
      </c>
      <c r="AZ13" s="6">
        <f>'q-ValProd_crop'!AZ13</f>
        <v>0</v>
      </c>
      <c r="BA13" s="6">
        <f>'q-ValProd_crop'!BA13</f>
        <v>0</v>
      </c>
      <c r="BB13" s="6">
        <f>'q-ValProd_crop'!BB13</f>
        <v>0</v>
      </c>
      <c r="BC13" s="6">
        <f>'q-ValProd_crop'!BC13</f>
        <v>0</v>
      </c>
    </row>
    <row r="14" spans="1:55" s="6" customFormat="1" x14ac:dyDescent="0.2">
      <c r="A14" s="6">
        <f>'q-ValProd_crop'!A14</f>
        <v>2</v>
      </c>
      <c r="B14" s="6" t="str">
        <f>'q-ValProd_crop'!B14</f>
        <v>Djibouti</v>
      </c>
      <c r="C14" s="6">
        <f>'q-ValProd_crop'!C14</f>
        <v>72</v>
      </c>
      <c r="D14" s="6" t="str">
        <f>'q-ValProd_crop'!D14</f>
        <v>Djibouti</v>
      </c>
      <c r="E14" s="6">
        <f>'q-ValProd_crop'!E14</f>
        <v>152</v>
      </c>
      <c r="F14" s="6" t="str">
        <f>'q-ValProd_crop'!F14</f>
        <v>Gross Production Value Crops (constant 2004-2006 1000 I$)</v>
      </c>
      <c r="G14" s="6">
        <f>'q-ValProd_crop'!G14</f>
        <v>217</v>
      </c>
      <c r="H14" s="6">
        <f>'q-ValProd_crop'!H14</f>
        <v>217</v>
      </c>
      <c r="I14" s="6">
        <f>'q-ValProd_crop'!I14</f>
        <v>217</v>
      </c>
      <c r="J14" s="6">
        <f>'q-ValProd_crop'!J14</f>
        <v>240</v>
      </c>
      <c r="K14" s="6">
        <f>'q-ValProd_crop'!K14</f>
        <v>296</v>
      </c>
      <c r="L14" s="6">
        <f>'q-ValProd_crop'!L14</f>
        <v>312</v>
      </c>
      <c r="M14" s="6">
        <f>'q-ValProd_crop'!M14</f>
        <v>331</v>
      </c>
      <c r="N14" s="6">
        <f>'q-ValProd_crop'!N14</f>
        <v>350</v>
      </c>
      <c r="O14" s="6">
        <f>'q-ValProd_crop'!O14</f>
        <v>350</v>
      </c>
      <c r="P14" s="6">
        <f>'q-ValProd_crop'!P14</f>
        <v>372</v>
      </c>
      <c r="Q14" s="6">
        <f>'q-ValProd_crop'!Q14</f>
        <v>372</v>
      </c>
      <c r="R14" s="6">
        <f>'q-ValProd_crop'!R14</f>
        <v>411</v>
      </c>
      <c r="S14" s="6">
        <f>'q-ValProd_crop'!S14</f>
        <v>437</v>
      </c>
      <c r="T14" s="6">
        <f>'q-ValProd_crop'!T14</f>
        <v>485</v>
      </c>
      <c r="U14" s="6">
        <f>'q-ValProd_crop'!U14</f>
        <v>496</v>
      </c>
      <c r="V14" s="6">
        <f>'q-ValProd_crop'!V14</f>
        <v>549</v>
      </c>
      <c r="W14" s="6">
        <f>'q-ValProd_crop'!W14</f>
        <v>593</v>
      </c>
      <c r="X14" s="6">
        <f>'q-ValProd_crop'!X14</f>
        <v>651</v>
      </c>
      <c r="Y14" s="6">
        <f>'q-ValProd_crop'!Y14</f>
        <v>928</v>
      </c>
      <c r="Z14" s="6">
        <f>'q-ValProd_crop'!Z14</f>
        <v>3228</v>
      </c>
      <c r="AA14" s="6">
        <f>'q-ValProd_crop'!AA14</f>
        <v>3320</v>
      </c>
      <c r="AB14" s="6">
        <f>'q-ValProd_crop'!AB14</f>
        <v>3583</v>
      </c>
      <c r="AC14" s="6">
        <f>'q-ValProd_crop'!AC14</f>
        <v>3599</v>
      </c>
      <c r="AD14" s="6">
        <f>'q-ValProd_crop'!AD14</f>
        <v>4097</v>
      </c>
      <c r="AE14" s="6">
        <f>'q-ValProd_crop'!AE14</f>
        <v>4337</v>
      </c>
      <c r="AF14" s="6">
        <f>'q-ValProd_crop'!AF14</f>
        <v>4719</v>
      </c>
      <c r="AG14" s="6">
        <f>'q-ValProd_crop'!AG14</f>
        <v>4675</v>
      </c>
      <c r="AH14" s="6">
        <f>'q-ValProd_crop'!AH14</f>
        <v>4255</v>
      </c>
      <c r="AI14" s="6">
        <f>'q-ValProd_crop'!AI14</f>
        <v>4696</v>
      </c>
      <c r="AJ14" s="6">
        <f>'q-ValProd_crop'!AJ14</f>
        <v>6428</v>
      </c>
      <c r="AK14" s="6">
        <f>'q-ValProd_crop'!AK14</f>
        <v>6597</v>
      </c>
      <c r="AL14" s="6">
        <f>'q-ValProd_crop'!AL14</f>
        <v>6704</v>
      </c>
      <c r="AM14" s="6">
        <f>'q-ValProd_crop'!AM14</f>
        <v>7560</v>
      </c>
      <c r="AN14" s="6">
        <f>'q-ValProd_crop'!AN14</f>
        <v>6594</v>
      </c>
      <c r="AO14" s="6">
        <f>'q-ValProd_crop'!AO14</f>
        <v>8561</v>
      </c>
      <c r="AP14" s="6">
        <f>'q-ValProd_crop'!AP14</f>
        <v>6934</v>
      </c>
      <c r="AQ14" s="6">
        <f>'q-ValProd_crop'!AQ14</f>
        <v>7197</v>
      </c>
      <c r="AR14" s="6">
        <f>'q-ValProd_crop'!AR14</f>
        <v>7430</v>
      </c>
      <c r="AS14" s="6">
        <f>'q-ValProd_crop'!AS14</f>
        <v>7868</v>
      </c>
      <c r="AT14" s="6">
        <f>'q-ValProd_crop'!AT14</f>
        <v>8015</v>
      </c>
      <c r="AU14" s="6">
        <f>'q-ValProd_crop'!AU14</f>
        <v>8215</v>
      </c>
      <c r="AV14" s="6">
        <f>'q-ValProd_crop'!AV14</f>
        <v>8476</v>
      </c>
      <c r="AW14" s="6">
        <f>'q-ValProd_crop'!AW14</f>
        <v>8142</v>
      </c>
      <c r="AX14" s="6">
        <f>'q-ValProd_crop'!AX14</f>
        <v>6991</v>
      </c>
      <c r="AY14" s="6">
        <f>'q-ValProd_crop'!AY14</f>
        <v>8369</v>
      </c>
      <c r="AZ14" s="6">
        <f>'q-ValProd_crop'!AZ14</f>
        <v>8021</v>
      </c>
      <c r="BA14" s="6">
        <f>'q-ValProd_crop'!BA14</f>
        <v>8436</v>
      </c>
      <c r="BB14" s="6">
        <f>'q-ValProd_crop'!BB14</f>
        <v>7983</v>
      </c>
      <c r="BC14" s="6">
        <f>'q-ValProd_crop'!BC14</f>
        <v>9292</v>
      </c>
    </row>
    <row r="15" spans="1:55" s="6" customFormat="1" x14ac:dyDescent="0.2">
      <c r="A15" s="6">
        <f>'q-ValProd_crop'!A15</f>
        <v>1</v>
      </c>
      <c r="B15" s="6" t="str">
        <f>'q-ValProd_crop'!B15</f>
        <v>Gabon</v>
      </c>
      <c r="C15" s="6">
        <f>'q-ValProd_crop'!C15</f>
        <v>74</v>
      </c>
      <c r="D15" s="6" t="str">
        <f>'q-ValProd_crop'!D15</f>
        <v>Gabon</v>
      </c>
      <c r="E15" s="6">
        <f>'q-ValProd_crop'!E15</f>
        <v>152</v>
      </c>
      <c r="F15" s="6" t="str">
        <f>'q-ValProd_crop'!F15</f>
        <v>Gross Production Value Crops (constant 2004-2006 1000 I$)</v>
      </c>
      <c r="G15" s="6">
        <f>'q-ValProd_crop'!G15</f>
        <v>64239</v>
      </c>
      <c r="H15" s="6">
        <f>'q-ValProd_crop'!H15</f>
        <v>64798</v>
      </c>
      <c r="I15" s="6">
        <f>'q-ValProd_crop'!I15</f>
        <v>62995</v>
      </c>
      <c r="J15" s="6">
        <f>'q-ValProd_crop'!J15</f>
        <v>61967</v>
      </c>
      <c r="K15" s="6">
        <f>'q-ValProd_crop'!K15</f>
        <v>62407</v>
      </c>
      <c r="L15" s="6">
        <f>'q-ValProd_crop'!L15</f>
        <v>63278</v>
      </c>
      <c r="M15" s="6">
        <f>'q-ValProd_crop'!M15</f>
        <v>65021</v>
      </c>
      <c r="N15" s="6">
        <f>'q-ValProd_crop'!N15</f>
        <v>68637</v>
      </c>
      <c r="O15" s="6">
        <f>'q-ValProd_crop'!O15</f>
        <v>68244</v>
      </c>
      <c r="P15" s="6">
        <f>'q-ValProd_crop'!P15</f>
        <v>71504</v>
      </c>
      <c r="Q15" s="6">
        <f>'q-ValProd_crop'!Q15</f>
        <v>74198</v>
      </c>
      <c r="R15" s="6">
        <f>'q-ValProd_crop'!R15</f>
        <v>76015</v>
      </c>
      <c r="S15" s="6">
        <f>'q-ValProd_crop'!S15</f>
        <v>78452</v>
      </c>
      <c r="T15" s="6">
        <f>'q-ValProd_crop'!T15</f>
        <v>80204</v>
      </c>
      <c r="U15" s="6">
        <f>'q-ValProd_crop'!U15</f>
        <v>82703</v>
      </c>
      <c r="V15" s="6">
        <f>'q-ValProd_crop'!V15</f>
        <v>85660</v>
      </c>
      <c r="W15" s="6">
        <f>'q-ValProd_crop'!W15</f>
        <v>95531</v>
      </c>
      <c r="X15" s="6">
        <f>'q-ValProd_crop'!X15</f>
        <v>103697</v>
      </c>
      <c r="Y15" s="6">
        <f>'q-ValProd_crop'!Y15</f>
        <v>110427</v>
      </c>
      <c r="Z15" s="6">
        <f>'q-ValProd_crop'!Z15</f>
        <v>117165</v>
      </c>
      <c r="AA15" s="6">
        <f>'q-ValProd_crop'!AA15</f>
        <v>113558</v>
      </c>
      <c r="AB15" s="6">
        <f>'q-ValProd_crop'!AB15</f>
        <v>117579</v>
      </c>
      <c r="AC15" s="6">
        <f>'q-ValProd_crop'!AC15</f>
        <v>121696</v>
      </c>
      <c r="AD15" s="6">
        <f>'q-ValProd_crop'!AD15</f>
        <v>124327</v>
      </c>
      <c r="AE15" s="6">
        <f>'q-ValProd_crop'!AE15</f>
        <v>125221</v>
      </c>
      <c r="AF15" s="6">
        <f>'q-ValProd_crop'!AF15</f>
        <v>132154</v>
      </c>
      <c r="AG15" s="6">
        <f>'q-ValProd_crop'!AG15</f>
        <v>134892</v>
      </c>
      <c r="AH15" s="6">
        <f>'q-ValProd_crop'!AH15</f>
        <v>142935</v>
      </c>
      <c r="AI15" s="6">
        <f>'q-ValProd_crop'!AI15</f>
        <v>144493</v>
      </c>
      <c r="AJ15" s="6">
        <f>'q-ValProd_crop'!AJ15</f>
        <v>143560</v>
      </c>
      <c r="AK15" s="6">
        <f>'q-ValProd_crop'!AK15</f>
        <v>164156</v>
      </c>
      <c r="AL15" s="6">
        <f>'q-ValProd_crop'!AL15</f>
        <v>155805</v>
      </c>
      <c r="AM15" s="6">
        <f>'q-ValProd_crop'!AM15</f>
        <v>150513</v>
      </c>
      <c r="AN15" s="6">
        <f>'q-ValProd_crop'!AN15</f>
        <v>154621</v>
      </c>
      <c r="AO15" s="6">
        <f>'q-ValProd_crop'!AO15</f>
        <v>157153</v>
      </c>
      <c r="AP15" s="6">
        <f>'q-ValProd_crop'!AP15</f>
        <v>166458</v>
      </c>
      <c r="AQ15" s="6">
        <f>'q-ValProd_crop'!AQ15</f>
        <v>171238</v>
      </c>
      <c r="AR15" s="6">
        <f>'q-ValProd_crop'!AR15</f>
        <v>178709</v>
      </c>
      <c r="AS15" s="6">
        <f>'q-ValProd_crop'!AS15</f>
        <v>176896</v>
      </c>
      <c r="AT15" s="6">
        <f>'q-ValProd_crop'!AT15</f>
        <v>182239</v>
      </c>
      <c r="AU15" s="6">
        <f>'q-ValProd_crop'!AU15</f>
        <v>176524</v>
      </c>
      <c r="AV15" s="6">
        <f>'q-ValProd_crop'!AV15</f>
        <v>178825</v>
      </c>
      <c r="AW15" s="6">
        <f>'q-ValProd_crop'!AW15</f>
        <v>180260</v>
      </c>
      <c r="AX15" s="6">
        <f>'q-ValProd_crop'!AX15</f>
        <v>180389</v>
      </c>
      <c r="AY15" s="6">
        <f>'q-ValProd_crop'!AY15</f>
        <v>183291</v>
      </c>
      <c r="AZ15" s="6">
        <f>'q-ValProd_crop'!AZ15</f>
        <v>185245</v>
      </c>
      <c r="BA15" s="6">
        <f>'q-ValProd_crop'!BA15</f>
        <v>187635</v>
      </c>
      <c r="BB15" s="6">
        <f>'q-ValProd_crop'!BB15</f>
        <v>193071</v>
      </c>
      <c r="BC15" s="6">
        <f>'q-ValProd_crop'!BC15</f>
        <v>217209</v>
      </c>
    </row>
    <row r="16" spans="1:55" s="6" customFormat="1" x14ac:dyDescent="0.2">
      <c r="A16" s="6">
        <f>'q-ValProd_crop'!A16</f>
        <v>1</v>
      </c>
      <c r="B16" s="6" t="str">
        <f>'q-ValProd_crop'!B16</f>
        <v>Gambia</v>
      </c>
      <c r="C16" s="6">
        <f>'q-ValProd_crop'!C16</f>
        <v>75</v>
      </c>
      <c r="D16" s="6" t="str">
        <f>'q-ValProd_crop'!D16</f>
        <v>Gambia</v>
      </c>
      <c r="E16" s="6">
        <f>'q-ValProd_crop'!E16</f>
        <v>152</v>
      </c>
      <c r="F16" s="6" t="str">
        <f>'q-ValProd_crop'!F16</f>
        <v>Gross Production Value Crops (constant 2004-2006 1000 I$)</v>
      </c>
      <c r="G16" s="6">
        <f>'q-ValProd_crop'!G16</f>
        <v>72412</v>
      </c>
      <c r="H16" s="6">
        <f>'q-ValProd_crop'!H16</f>
        <v>73760</v>
      </c>
      <c r="I16" s="6">
        <f>'q-ValProd_crop'!I16</f>
        <v>73311</v>
      </c>
      <c r="J16" s="6">
        <f>'q-ValProd_crop'!J16</f>
        <v>75936</v>
      </c>
      <c r="K16" s="6">
        <f>'q-ValProd_crop'!K16</f>
        <v>83433</v>
      </c>
      <c r="L16" s="6">
        <f>'q-ValProd_crop'!L16</f>
        <v>89469</v>
      </c>
      <c r="M16" s="6">
        <f>'q-ValProd_crop'!M16</f>
        <v>80277</v>
      </c>
      <c r="N16" s="6">
        <f>'q-ValProd_crop'!N16</f>
        <v>88117</v>
      </c>
      <c r="O16" s="6">
        <f>'q-ValProd_crop'!O16</f>
        <v>82474</v>
      </c>
      <c r="P16" s="6">
        <f>'q-ValProd_crop'!P16</f>
        <v>84589</v>
      </c>
      <c r="Q16" s="6">
        <f>'q-ValProd_crop'!Q16</f>
        <v>90048</v>
      </c>
      <c r="R16" s="6">
        <f>'q-ValProd_crop'!R16</f>
        <v>79007</v>
      </c>
      <c r="S16" s="6">
        <f>'q-ValProd_crop'!S16</f>
        <v>93581</v>
      </c>
      <c r="T16" s="6">
        <f>'q-ValProd_crop'!T16</f>
        <v>85299</v>
      </c>
      <c r="U16" s="6">
        <f>'q-ValProd_crop'!U16</f>
        <v>82660</v>
      </c>
      <c r="V16" s="6">
        <f>'q-ValProd_crop'!V16</f>
        <v>81014</v>
      </c>
      <c r="W16" s="6">
        <f>'q-ValProd_crop'!W16</f>
        <v>61789</v>
      </c>
      <c r="X16" s="6">
        <f>'q-ValProd_crop'!X16</f>
        <v>81658</v>
      </c>
      <c r="Y16" s="6">
        <f>'q-ValProd_crop'!Y16</f>
        <v>48982</v>
      </c>
      <c r="Z16" s="6">
        <f>'q-ValProd_crop'!Z16</f>
        <v>51833</v>
      </c>
      <c r="AA16" s="6">
        <f>'q-ValProd_crop'!AA16</f>
        <v>78143</v>
      </c>
      <c r="AB16" s="6">
        <f>'q-ValProd_crop'!AB16</f>
        <v>96566</v>
      </c>
      <c r="AC16" s="6">
        <f>'q-ValProd_crop'!AC16</f>
        <v>73468</v>
      </c>
      <c r="AD16" s="6">
        <f>'q-ValProd_crop'!AD16</f>
        <v>73840</v>
      </c>
      <c r="AE16" s="6">
        <f>'q-ValProd_crop'!AE16</f>
        <v>64709</v>
      </c>
      <c r="AF16" s="6">
        <f>'q-ValProd_crop'!AF16</f>
        <v>77857</v>
      </c>
      <c r="AG16" s="6">
        <f>'q-ValProd_crop'!AG16</f>
        <v>80023</v>
      </c>
      <c r="AH16" s="6">
        <f>'q-ValProd_crop'!AH16</f>
        <v>73159</v>
      </c>
      <c r="AI16" s="6">
        <f>'q-ValProd_crop'!AI16</f>
        <v>86887</v>
      </c>
      <c r="AJ16" s="6">
        <f>'q-ValProd_crop'!AJ16</f>
        <v>60349</v>
      </c>
      <c r="AK16" s="6">
        <f>'q-ValProd_crop'!AK16</f>
        <v>68625</v>
      </c>
      <c r="AL16" s="6">
        <f>'q-ValProd_crop'!AL16</f>
        <v>53189</v>
      </c>
      <c r="AM16" s="6">
        <f>'q-ValProd_crop'!AM16</f>
        <v>63290</v>
      </c>
      <c r="AN16" s="6">
        <f>'q-ValProd_crop'!AN16</f>
        <v>66114</v>
      </c>
      <c r="AO16" s="6">
        <f>'q-ValProd_crop'!AO16</f>
        <v>62138</v>
      </c>
      <c r="AP16" s="6">
        <f>'q-ValProd_crop'!AP16</f>
        <v>50725</v>
      </c>
      <c r="AQ16" s="6">
        <f>'q-ValProd_crop'!AQ16</f>
        <v>64655</v>
      </c>
      <c r="AR16" s="6">
        <f>'q-ValProd_crop'!AR16</f>
        <v>64341</v>
      </c>
      <c r="AS16" s="6">
        <f>'q-ValProd_crop'!AS16</f>
        <v>95940</v>
      </c>
      <c r="AT16" s="6">
        <f>'q-ValProd_crop'!AT16</f>
        <v>106356</v>
      </c>
      <c r="AU16" s="6">
        <f>'q-ValProd_crop'!AU16</f>
        <v>115760</v>
      </c>
      <c r="AV16" s="6">
        <f>'q-ValProd_crop'!AV16</f>
        <v>68680</v>
      </c>
      <c r="AW16" s="6">
        <f>'q-ValProd_crop'!AW16</f>
        <v>89870</v>
      </c>
      <c r="AX16" s="6">
        <f>'q-ValProd_crop'!AX16</f>
        <v>114793</v>
      </c>
      <c r="AY16" s="6">
        <f>'q-ValProd_crop'!AY16</f>
        <v>97578</v>
      </c>
      <c r="AZ16" s="6">
        <f>'q-ValProd_crop'!AZ16</f>
        <v>104490</v>
      </c>
      <c r="BA16" s="6">
        <f>'q-ValProd_crop'!BA16</f>
        <v>70388</v>
      </c>
      <c r="BB16" s="6">
        <f>'q-ValProd_crop'!BB16</f>
        <v>105029</v>
      </c>
      <c r="BC16" s="6">
        <f>'q-ValProd_crop'!BC16</f>
        <v>127328</v>
      </c>
    </row>
    <row r="17" spans="1:55" s="14" customFormat="1" x14ac:dyDescent="0.2">
      <c r="A17" s="6">
        <f>'q-ValProd_crop'!A17</f>
        <v>1</v>
      </c>
      <c r="B17" s="6" t="str">
        <f>'q-ValProd_crop'!B17</f>
        <v>Ghana</v>
      </c>
      <c r="C17" s="6">
        <f>'q-ValProd_crop'!C17</f>
        <v>81</v>
      </c>
      <c r="D17" s="6" t="str">
        <f>'q-ValProd_crop'!D17</f>
        <v>Ghana</v>
      </c>
      <c r="E17" s="6">
        <f>'q-ValProd_crop'!E17</f>
        <v>152</v>
      </c>
      <c r="F17" s="6" t="str">
        <f>'q-ValProd_crop'!F17</f>
        <v>Gross Production Value Crops (constant 2004-2006 1000 I$)</v>
      </c>
      <c r="G17" s="6">
        <f>'q-ValProd_crop'!G17</f>
        <v>1366431</v>
      </c>
      <c r="H17" s="6">
        <f>'q-ValProd_crop'!H17</f>
        <v>1384259</v>
      </c>
      <c r="I17" s="6">
        <f>'q-ValProd_crop'!I17</f>
        <v>1409865</v>
      </c>
      <c r="J17" s="6">
        <f>'q-ValProd_crop'!J17</f>
        <v>1601137</v>
      </c>
      <c r="K17" s="6">
        <f>'q-ValProd_crop'!K17</f>
        <v>1430114</v>
      </c>
      <c r="L17" s="6">
        <f>'q-ValProd_crop'!L17</f>
        <v>1450026</v>
      </c>
      <c r="M17" s="6">
        <f>'q-ValProd_crop'!M17</f>
        <v>1583659</v>
      </c>
      <c r="N17" s="6">
        <f>'q-ValProd_crop'!N17</f>
        <v>1522458</v>
      </c>
      <c r="O17" s="6">
        <f>'q-ValProd_crop'!O17</f>
        <v>1651161</v>
      </c>
      <c r="P17" s="6">
        <f>'q-ValProd_crop'!P17</f>
        <v>1719615</v>
      </c>
      <c r="Q17" s="6">
        <f>'q-ValProd_crop'!Q17</f>
        <v>1790655</v>
      </c>
      <c r="R17" s="6">
        <f>'q-ValProd_crop'!R17</f>
        <v>1734970</v>
      </c>
      <c r="S17" s="6">
        <f>'q-ValProd_crop'!S17</f>
        <v>1753191</v>
      </c>
      <c r="T17" s="6">
        <f>'q-ValProd_crop'!T17</f>
        <v>1995489</v>
      </c>
      <c r="U17" s="6">
        <f>'q-ValProd_crop'!U17</f>
        <v>1842894</v>
      </c>
      <c r="V17" s="6">
        <f>'q-ValProd_crop'!V17</f>
        <v>1607666</v>
      </c>
      <c r="W17" s="6">
        <f>'q-ValProd_crop'!W17</f>
        <v>1394991</v>
      </c>
      <c r="X17" s="6">
        <f>'q-ValProd_crop'!X17</f>
        <v>1365455</v>
      </c>
      <c r="Y17" s="6">
        <f>'q-ValProd_crop'!Y17</f>
        <v>1424454</v>
      </c>
      <c r="Z17" s="6">
        <f>'q-ValProd_crop'!Z17</f>
        <v>1423106</v>
      </c>
      <c r="AA17" s="6">
        <f>'q-ValProd_crop'!AA17</f>
        <v>1384812</v>
      </c>
      <c r="AB17" s="6">
        <f>'q-ValProd_crop'!AB17</f>
        <v>1265620</v>
      </c>
      <c r="AC17" s="6">
        <f>'q-ValProd_crop'!AC17</f>
        <v>1267021</v>
      </c>
      <c r="AD17" s="6">
        <f>'q-ValProd_crop'!AD17</f>
        <v>1669475</v>
      </c>
      <c r="AE17" s="6">
        <f>'q-ValProd_crop'!AE17</f>
        <v>1644567</v>
      </c>
      <c r="AF17" s="6">
        <f>'q-ValProd_crop'!AF17</f>
        <v>1807314</v>
      </c>
      <c r="AG17" s="6">
        <f>'q-ValProd_crop'!AG17</f>
        <v>1844580</v>
      </c>
      <c r="AH17" s="6">
        <f>'q-ValProd_crop'!AH17</f>
        <v>1901043</v>
      </c>
      <c r="AI17" s="6">
        <f>'q-ValProd_crop'!AI17</f>
        <v>2122066</v>
      </c>
      <c r="AJ17" s="6">
        <f>'q-ValProd_crop'!AJ17</f>
        <v>1711929</v>
      </c>
      <c r="AK17" s="6">
        <f>'q-ValProd_crop'!AK17</f>
        <v>2690704</v>
      </c>
      <c r="AL17" s="6">
        <f>'q-ValProd_crop'!AL17</f>
        <v>2657321</v>
      </c>
      <c r="AM17" s="6">
        <f>'q-ValProd_crop'!AM17</f>
        <v>2885411</v>
      </c>
      <c r="AN17" s="6">
        <f>'q-ValProd_crop'!AN17</f>
        <v>2717074</v>
      </c>
      <c r="AO17" s="6">
        <f>'q-ValProd_crop'!AO17</f>
        <v>3159601</v>
      </c>
      <c r="AP17" s="6">
        <f>'q-ValProd_crop'!AP17</f>
        <v>3463102</v>
      </c>
      <c r="AQ17" s="6">
        <f>'q-ValProd_crop'!AQ17</f>
        <v>3394742</v>
      </c>
      <c r="AR17" s="6">
        <f>'q-ValProd_crop'!AR17</f>
        <v>3734154</v>
      </c>
      <c r="AS17" s="6">
        <f>'q-ValProd_crop'!AS17</f>
        <v>3977078</v>
      </c>
      <c r="AT17" s="6">
        <f>'q-ValProd_crop'!AT17</f>
        <v>3883869</v>
      </c>
      <c r="AU17" s="6">
        <f>'q-ValProd_crop'!AU17</f>
        <v>4020293</v>
      </c>
      <c r="AV17" s="6">
        <f>'q-ValProd_crop'!AV17</f>
        <v>4458219</v>
      </c>
      <c r="AW17" s="6">
        <f>'q-ValProd_crop'!AW17</f>
        <v>4585315</v>
      </c>
      <c r="AX17" s="6">
        <f>'q-ValProd_crop'!AX17</f>
        <v>4798548</v>
      </c>
      <c r="AY17" s="6">
        <f>'q-ValProd_crop'!AY17</f>
        <v>4950950</v>
      </c>
      <c r="AZ17" s="6">
        <f>'q-ValProd_crop'!AZ17</f>
        <v>5119234</v>
      </c>
      <c r="BA17" s="6">
        <f>'q-ValProd_crop'!BA17</f>
        <v>5025900</v>
      </c>
      <c r="BB17" s="6">
        <f>'q-ValProd_crop'!BB17</f>
        <v>5649890</v>
      </c>
      <c r="BC17" s="6">
        <f>'q-ValProd_crop'!BC17</f>
        <v>5893404</v>
      </c>
    </row>
    <row r="18" spans="1:55" s="14" customFormat="1" x14ac:dyDescent="0.2">
      <c r="A18" s="6">
        <f>'q-ValProd_crop'!A18</f>
        <v>1</v>
      </c>
      <c r="B18" s="6" t="str">
        <f>'q-ValProd_crop'!B18</f>
        <v>Guinea</v>
      </c>
      <c r="C18" s="6">
        <f>'q-ValProd_crop'!C18</f>
        <v>90</v>
      </c>
      <c r="D18" s="6" t="str">
        <f>'q-ValProd_crop'!D18</f>
        <v>Guinea</v>
      </c>
      <c r="E18" s="6">
        <f>'q-ValProd_crop'!E18</f>
        <v>152</v>
      </c>
      <c r="F18" s="6" t="str">
        <f>'q-ValProd_crop'!F18</f>
        <v>Gross Production Value Crops (constant 2004-2006 1000 I$)</v>
      </c>
      <c r="G18" s="6">
        <f>'q-ValProd_crop'!G18</f>
        <v>549254</v>
      </c>
      <c r="H18" s="6">
        <f>'q-ValProd_crop'!H18</f>
        <v>556510</v>
      </c>
      <c r="I18" s="6">
        <f>'q-ValProd_crop'!I18</f>
        <v>521284</v>
      </c>
      <c r="J18" s="6">
        <f>'q-ValProd_crop'!J18</f>
        <v>545362</v>
      </c>
      <c r="K18" s="6">
        <f>'q-ValProd_crop'!K18</f>
        <v>533782</v>
      </c>
      <c r="L18" s="6">
        <f>'q-ValProd_crop'!L18</f>
        <v>579372</v>
      </c>
      <c r="M18" s="6">
        <f>'q-ValProd_crop'!M18</f>
        <v>607659</v>
      </c>
      <c r="N18" s="6">
        <f>'q-ValProd_crop'!N18</f>
        <v>624648</v>
      </c>
      <c r="O18" s="6">
        <f>'q-ValProd_crop'!O18</f>
        <v>618810</v>
      </c>
      <c r="P18" s="6">
        <f>'q-ValProd_crop'!P18</f>
        <v>642551</v>
      </c>
      <c r="Q18" s="6">
        <f>'q-ValProd_crop'!Q18</f>
        <v>664905</v>
      </c>
      <c r="R18" s="6">
        <f>'q-ValProd_crop'!R18</f>
        <v>633710</v>
      </c>
      <c r="S18" s="6">
        <f>'q-ValProd_crop'!S18</f>
        <v>639657</v>
      </c>
      <c r="T18" s="6">
        <f>'q-ValProd_crop'!T18</f>
        <v>644618</v>
      </c>
      <c r="U18" s="6">
        <f>'q-ValProd_crop'!U18</f>
        <v>657091</v>
      </c>
      <c r="V18" s="6">
        <f>'q-ValProd_crop'!V18</f>
        <v>685428</v>
      </c>
      <c r="W18" s="6">
        <f>'q-ValProd_crop'!W18</f>
        <v>692242</v>
      </c>
      <c r="X18" s="6">
        <f>'q-ValProd_crop'!X18</f>
        <v>694998</v>
      </c>
      <c r="Y18" s="6">
        <f>'q-ValProd_crop'!Y18</f>
        <v>716836</v>
      </c>
      <c r="Z18" s="6">
        <f>'q-ValProd_crop'!Z18</f>
        <v>723876</v>
      </c>
      <c r="AA18" s="6">
        <f>'q-ValProd_crop'!AA18</f>
        <v>728578</v>
      </c>
      <c r="AB18" s="6">
        <f>'q-ValProd_crop'!AB18</f>
        <v>737353</v>
      </c>
      <c r="AC18" s="6">
        <f>'q-ValProd_crop'!AC18</f>
        <v>743307</v>
      </c>
      <c r="AD18" s="6">
        <f>'q-ValProd_crop'!AD18</f>
        <v>781706</v>
      </c>
      <c r="AE18" s="6">
        <f>'q-ValProd_crop'!AE18</f>
        <v>797238</v>
      </c>
      <c r="AF18" s="6">
        <f>'q-ValProd_crop'!AF18</f>
        <v>803435</v>
      </c>
      <c r="AG18" s="6">
        <f>'q-ValProd_crop'!AG18</f>
        <v>811751</v>
      </c>
      <c r="AH18" s="6">
        <f>'q-ValProd_crop'!AH18</f>
        <v>833700</v>
      </c>
      <c r="AI18" s="6">
        <f>'q-ValProd_crop'!AI18</f>
        <v>886499</v>
      </c>
      <c r="AJ18" s="6">
        <f>'q-ValProd_crop'!AJ18</f>
        <v>934632</v>
      </c>
      <c r="AK18" s="6">
        <f>'q-ValProd_crop'!AK18</f>
        <v>984760</v>
      </c>
      <c r="AL18" s="6">
        <f>'q-ValProd_crop'!AL18</f>
        <v>1059872</v>
      </c>
      <c r="AM18" s="6">
        <f>'q-ValProd_crop'!AM18</f>
        <v>1082423</v>
      </c>
      <c r="AN18" s="6">
        <f>'q-ValProd_crop'!AN18</f>
        <v>1160802</v>
      </c>
      <c r="AO18" s="6">
        <f>'q-ValProd_crop'!AO18</f>
        <v>1151306</v>
      </c>
      <c r="AP18" s="6">
        <f>'q-ValProd_crop'!AP18</f>
        <v>1209018</v>
      </c>
      <c r="AQ18" s="6">
        <f>'q-ValProd_crop'!AQ18</f>
        <v>1258398</v>
      </c>
      <c r="AR18" s="6">
        <f>'q-ValProd_crop'!AR18</f>
        <v>1225942</v>
      </c>
      <c r="AS18" s="6">
        <f>'q-ValProd_crop'!AS18</f>
        <v>1277420</v>
      </c>
      <c r="AT18" s="6">
        <f>'q-ValProd_crop'!AT18</f>
        <v>1328403</v>
      </c>
      <c r="AU18" s="6">
        <f>'q-ValProd_crop'!AU18</f>
        <v>1321359</v>
      </c>
      <c r="AV18" s="6">
        <f>'q-ValProd_crop'!AV18</f>
        <v>1394463</v>
      </c>
      <c r="AW18" s="6">
        <f>'q-ValProd_crop'!AW18</f>
        <v>1462427</v>
      </c>
      <c r="AX18" s="6">
        <f>'q-ValProd_crop'!AX18</f>
        <v>1532419</v>
      </c>
      <c r="AY18" s="6">
        <f>'q-ValProd_crop'!AY18</f>
        <v>1577177</v>
      </c>
      <c r="AZ18" s="6">
        <f>'q-ValProd_crop'!AZ18</f>
        <v>1582812</v>
      </c>
      <c r="BA18" s="6">
        <f>'q-ValProd_crop'!BA18</f>
        <v>1631687</v>
      </c>
      <c r="BB18" s="6">
        <f>'q-ValProd_crop'!BB18</f>
        <v>1783082</v>
      </c>
      <c r="BC18" s="6">
        <f>'q-ValProd_crop'!BC18</f>
        <v>1648468</v>
      </c>
    </row>
    <row r="19" spans="1:55" s="6" customFormat="1" x14ac:dyDescent="0.2">
      <c r="A19" s="6">
        <f>'q-ValProd_crop'!A19</f>
        <v>1</v>
      </c>
      <c r="B19" s="6" t="str">
        <f>'q-ValProd_crop'!B19</f>
        <v>Côte d'Ivoire</v>
      </c>
      <c r="C19" s="6">
        <f>'q-ValProd_crop'!C19</f>
        <v>107</v>
      </c>
      <c r="D19" s="6" t="str">
        <f>'q-ValProd_crop'!D19</f>
        <v>Côte d'Ivoire</v>
      </c>
      <c r="E19" s="6">
        <f>'q-ValProd_crop'!E19</f>
        <v>152</v>
      </c>
      <c r="F19" s="6" t="str">
        <f>'q-ValProd_crop'!F19</f>
        <v>Gross Production Value Crops (constant 2004-2006 1000 I$)</v>
      </c>
      <c r="G19" s="6">
        <f>'q-ValProd_crop'!G19</f>
        <v>971306</v>
      </c>
      <c r="H19" s="6">
        <f>'q-ValProd_crop'!H19</f>
        <v>1011972</v>
      </c>
      <c r="I19" s="6">
        <f>'q-ValProd_crop'!I19</f>
        <v>1121122</v>
      </c>
      <c r="J19" s="6">
        <f>'q-ValProd_crop'!J19</f>
        <v>1246429</v>
      </c>
      <c r="K19" s="6">
        <f>'q-ValProd_crop'!K19</f>
        <v>1192729</v>
      </c>
      <c r="L19" s="6">
        <f>'q-ValProd_crop'!L19</f>
        <v>1337638</v>
      </c>
      <c r="M19" s="6">
        <f>'q-ValProd_crop'!M19</f>
        <v>1239684</v>
      </c>
      <c r="N19" s="6">
        <f>'q-ValProd_crop'!N19</f>
        <v>1449728</v>
      </c>
      <c r="O19" s="6">
        <f>'q-ValProd_crop'!O19</f>
        <v>1459210</v>
      </c>
      <c r="P19" s="6">
        <f>'q-ValProd_crop'!P19</f>
        <v>1556350</v>
      </c>
      <c r="Q19" s="6">
        <f>'q-ValProd_crop'!Q19</f>
        <v>1622849</v>
      </c>
      <c r="R19" s="6">
        <f>'q-ValProd_crop'!R19</f>
        <v>1621206</v>
      </c>
      <c r="S19" s="6">
        <f>'q-ValProd_crop'!S19</f>
        <v>1771258</v>
      </c>
      <c r="T19" s="6">
        <f>'q-ValProd_crop'!T19</f>
        <v>1842684</v>
      </c>
      <c r="U19" s="6">
        <f>'q-ValProd_crop'!U19</f>
        <v>2118523</v>
      </c>
      <c r="V19" s="6">
        <f>'q-ValProd_crop'!V19</f>
        <v>2121573</v>
      </c>
      <c r="W19" s="6">
        <f>'q-ValProd_crop'!W19</f>
        <v>2133688</v>
      </c>
      <c r="X19" s="6">
        <f>'q-ValProd_crop'!X19</f>
        <v>2165265</v>
      </c>
      <c r="Y19" s="6">
        <f>'q-ValProd_crop'!Y19</f>
        <v>2386954</v>
      </c>
      <c r="Z19" s="6">
        <f>'q-ValProd_crop'!Z19</f>
        <v>2494497</v>
      </c>
      <c r="AA19" s="6">
        <f>'q-ValProd_crop'!AA19</f>
        <v>2696743</v>
      </c>
      <c r="AB19" s="6">
        <f>'q-ValProd_crop'!AB19</f>
        <v>2543043</v>
      </c>
      <c r="AC19" s="6">
        <f>'q-ValProd_crop'!AC19</f>
        <v>2526669</v>
      </c>
      <c r="AD19" s="6">
        <f>'q-ValProd_crop'!AD19</f>
        <v>2697160</v>
      </c>
      <c r="AE19" s="6">
        <f>'q-ValProd_crop'!AE19</f>
        <v>2921097</v>
      </c>
      <c r="AF19" s="6">
        <f>'q-ValProd_crop'!AF19</f>
        <v>3009554</v>
      </c>
      <c r="AG19" s="6">
        <f>'q-ValProd_crop'!AG19</f>
        <v>3135150</v>
      </c>
      <c r="AH19" s="6">
        <f>'q-ValProd_crop'!AH19</f>
        <v>3279236</v>
      </c>
      <c r="AI19" s="6">
        <f>'q-ValProd_crop'!AI19</f>
        <v>3351299</v>
      </c>
      <c r="AJ19" s="6">
        <f>'q-ValProd_crop'!AJ19</f>
        <v>3585085</v>
      </c>
      <c r="AK19" s="6">
        <f>'q-ValProd_crop'!AK19</f>
        <v>3505505</v>
      </c>
      <c r="AL19" s="6">
        <f>'q-ValProd_crop'!AL19</f>
        <v>3664736</v>
      </c>
      <c r="AM19" s="6">
        <f>'q-ValProd_crop'!AM19</f>
        <v>3584787</v>
      </c>
      <c r="AN19" s="6">
        <f>'q-ValProd_crop'!AN19</f>
        <v>3725530</v>
      </c>
      <c r="AO19" s="6">
        <f>'q-ValProd_crop'!AO19</f>
        <v>4096762</v>
      </c>
      <c r="AP19" s="6">
        <f>'q-ValProd_crop'!AP19</f>
        <v>4343474</v>
      </c>
      <c r="AQ19" s="6">
        <f>'q-ValProd_crop'!AQ19</f>
        <v>4542390</v>
      </c>
      <c r="AR19" s="6">
        <f>'q-ValProd_crop'!AR19</f>
        <v>4785010</v>
      </c>
      <c r="AS19" s="6">
        <f>'q-ValProd_crop'!AS19</f>
        <v>4882019</v>
      </c>
      <c r="AT19" s="6">
        <f>'q-ValProd_crop'!AT19</f>
        <v>5254724</v>
      </c>
      <c r="AU19" s="6">
        <f>'q-ValProd_crop'!AU19</f>
        <v>4900383</v>
      </c>
      <c r="AV19" s="6">
        <f>'q-ValProd_crop'!AV19</f>
        <v>4965055</v>
      </c>
      <c r="AW19" s="6">
        <f>'q-ValProd_crop'!AW19</f>
        <v>4908612</v>
      </c>
      <c r="AX19" s="6">
        <f>'q-ValProd_crop'!AX19</f>
        <v>4988305</v>
      </c>
      <c r="AY19" s="6">
        <f>'q-ValProd_crop'!AY19</f>
        <v>5279106</v>
      </c>
      <c r="AZ19" s="6">
        <f>'q-ValProd_crop'!AZ19</f>
        <v>5384697</v>
      </c>
      <c r="BA19" s="6">
        <f>'q-ValProd_crop'!BA19</f>
        <v>5394074</v>
      </c>
      <c r="BB19" s="6">
        <f>'q-ValProd_crop'!BB19</f>
        <v>5661561</v>
      </c>
      <c r="BC19" s="6">
        <f>'q-ValProd_crop'!BC19</f>
        <v>5464978</v>
      </c>
    </row>
    <row r="20" spans="1:55" s="6" customFormat="1" x14ac:dyDescent="0.2">
      <c r="A20" s="6">
        <f>'q-ValProd_crop'!A20</f>
        <v>2</v>
      </c>
      <c r="B20" s="6" t="str">
        <f>'q-ValProd_crop'!B20</f>
        <v>Kenya</v>
      </c>
      <c r="C20" s="6">
        <f>'q-ValProd_crop'!C20</f>
        <v>114</v>
      </c>
      <c r="D20" s="6" t="str">
        <f>'q-ValProd_crop'!D20</f>
        <v>Kenya</v>
      </c>
      <c r="E20" s="6">
        <f>'q-ValProd_crop'!E20</f>
        <v>152</v>
      </c>
      <c r="F20" s="6" t="str">
        <f>'q-ValProd_crop'!F20</f>
        <v>Gross Production Value Crops (constant 2004-2006 1000 I$)</v>
      </c>
      <c r="G20" s="6">
        <f>'q-ValProd_crop'!G20</f>
        <v>771482</v>
      </c>
      <c r="H20" s="6">
        <f>'q-ValProd_crop'!H20</f>
        <v>830184</v>
      </c>
      <c r="I20" s="6">
        <f>'q-ValProd_crop'!I20</f>
        <v>869848</v>
      </c>
      <c r="J20" s="6">
        <f>'q-ValProd_crop'!J20</f>
        <v>875685</v>
      </c>
      <c r="K20" s="6">
        <f>'q-ValProd_crop'!K20</f>
        <v>887328</v>
      </c>
      <c r="L20" s="6">
        <f>'q-ValProd_crop'!L20</f>
        <v>899693</v>
      </c>
      <c r="M20" s="6">
        <f>'q-ValProd_crop'!M20</f>
        <v>945599</v>
      </c>
      <c r="N20" s="6">
        <f>'q-ValProd_crop'!N20</f>
        <v>1016337</v>
      </c>
      <c r="O20" s="6">
        <f>'q-ValProd_crop'!O20</f>
        <v>1063990</v>
      </c>
      <c r="P20" s="6">
        <f>'q-ValProd_crop'!P20</f>
        <v>1075927</v>
      </c>
      <c r="Q20" s="6">
        <f>'q-ValProd_crop'!Q20</f>
        <v>1076103</v>
      </c>
      <c r="R20" s="6">
        <f>'q-ValProd_crop'!R20</f>
        <v>1142714</v>
      </c>
      <c r="S20" s="6">
        <f>'q-ValProd_crop'!S20</f>
        <v>1236200</v>
      </c>
      <c r="T20" s="6">
        <f>'q-ValProd_crop'!T20</f>
        <v>1269217</v>
      </c>
      <c r="U20" s="6">
        <f>'q-ValProd_crop'!U20</f>
        <v>1299542</v>
      </c>
      <c r="V20" s="6">
        <f>'q-ValProd_crop'!V20</f>
        <v>1438580</v>
      </c>
      <c r="W20" s="6">
        <f>'q-ValProd_crop'!W20</f>
        <v>1519371</v>
      </c>
      <c r="X20" s="6">
        <f>'q-ValProd_crop'!X20</f>
        <v>1496565</v>
      </c>
      <c r="Y20" s="6">
        <f>'q-ValProd_crop'!Y20</f>
        <v>1569908</v>
      </c>
      <c r="Z20" s="6">
        <f>'q-ValProd_crop'!Z20</f>
        <v>1523076</v>
      </c>
      <c r="AA20" s="6">
        <f>'q-ValProd_crop'!AA20</f>
        <v>1601285</v>
      </c>
      <c r="AB20" s="6">
        <f>'q-ValProd_crop'!AB20</f>
        <v>1777374</v>
      </c>
      <c r="AC20" s="6">
        <f>'q-ValProd_crop'!AC20</f>
        <v>1786059</v>
      </c>
      <c r="AD20" s="6">
        <f>'q-ValProd_crop'!AD20</f>
        <v>1505152</v>
      </c>
      <c r="AE20" s="6">
        <f>'q-ValProd_crop'!AE20</f>
        <v>1814842</v>
      </c>
      <c r="AF20" s="6">
        <f>'q-ValProd_crop'!AF20</f>
        <v>2002889</v>
      </c>
      <c r="AG20" s="6">
        <f>'q-ValProd_crop'!AG20</f>
        <v>1869655</v>
      </c>
      <c r="AH20" s="6">
        <f>'q-ValProd_crop'!AH20</f>
        <v>2024404</v>
      </c>
      <c r="AI20" s="6">
        <f>'q-ValProd_crop'!AI20</f>
        <v>2225073</v>
      </c>
      <c r="AJ20" s="6">
        <f>'q-ValProd_crop'!AJ20</f>
        <v>2186759</v>
      </c>
      <c r="AK20" s="6">
        <f>'q-ValProd_crop'!AK20</f>
        <v>2277143</v>
      </c>
      <c r="AL20" s="6">
        <f>'q-ValProd_crop'!AL20</f>
        <v>2479752</v>
      </c>
      <c r="AM20" s="6">
        <f>'q-ValProd_crop'!AM20</f>
        <v>2370216</v>
      </c>
      <c r="AN20" s="6">
        <f>'q-ValProd_crop'!AN20</f>
        <v>2433147</v>
      </c>
      <c r="AO20" s="6">
        <f>'q-ValProd_crop'!AO20</f>
        <v>2500335</v>
      </c>
      <c r="AP20" s="6">
        <f>'q-ValProd_crop'!AP20</f>
        <v>2267736</v>
      </c>
      <c r="AQ20" s="6">
        <f>'q-ValProd_crop'!AQ20</f>
        <v>2274544</v>
      </c>
      <c r="AR20" s="6">
        <f>'q-ValProd_crop'!AR20</f>
        <v>2530959</v>
      </c>
      <c r="AS20" s="6">
        <f>'q-ValProd_crop'!AS20</f>
        <v>2709105</v>
      </c>
      <c r="AT20" s="6">
        <f>'q-ValProd_crop'!AT20</f>
        <v>2474549</v>
      </c>
      <c r="AU20" s="6">
        <f>'q-ValProd_crop'!AU20</f>
        <v>2788934</v>
      </c>
      <c r="AV20" s="6">
        <f>'q-ValProd_crop'!AV20</f>
        <v>2796881</v>
      </c>
      <c r="AW20" s="6">
        <f>'q-ValProd_crop'!AW20</f>
        <v>2821364</v>
      </c>
      <c r="AX20" s="6">
        <f>'q-ValProd_crop'!AX20</f>
        <v>2848151</v>
      </c>
      <c r="AY20" s="6">
        <f>'q-ValProd_crop'!AY20</f>
        <v>2949264</v>
      </c>
      <c r="AZ20" s="6">
        <f>'q-ValProd_crop'!AZ20</f>
        <v>3193532</v>
      </c>
      <c r="BA20" s="6">
        <f>'q-ValProd_crop'!BA20</f>
        <v>3254681</v>
      </c>
      <c r="BB20" s="6">
        <f>'q-ValProd_crop'!BB20</f>
        <v>3063264</v>
      </c>
      <c r="BC20" s="6">
        <f>'q-ValProd_crop'!BC20</f>
        <v>3159991</v>
      </c>
    </row>
    <row r="21" spans="1:55" s="6" customFormat="1" x14ac:dyDescent="0.2">
      <c r="A21" s="6">
        <f>'q-ValProd_crop'!A21</f>
        <v>3</v>
      </c>
      <c r="B21" s="6" t="str">
        <f>'q-ValProd_crop'!B21</f>
        <v>Lesotho</v>
      </c>
      <c r="C21" s="6">
        <f>'q-ValProd_crop'!C21</f>
        <v>122</v>
      </c>
      <c r="D21" s="6" t="str">
        <f>'q-ValProd_crop'!D21</f>
        <v>Lesotho</v>
      </c>
      <c r="E21" s="6">
        <f>'q-ValProd_crop'!E21</f>
        <v>152</v>
      </c>
      <c r="F21" s="6" t="str">
        <f>'q-ValProd_crop'!F21</f>
        <v>Gross Production Value Crops (constant 2004-2006 1000 I$)</v>
      </c>
      <c r="G21" s="6">
        <f>'q-ValProd_crop'!G21</f>
        <v>43699</v>
      </c>
      <c r="H21" s="6">
        <f>'q-ValProd_crop'!H21</f>
        <v>42472</v>
      </c>
      <c r="I21" s="6">
        <f>'q-ValProd_crop'!I21</f>
        <v>42429</v>
      </c>
      <c r="J21" s="6">
        <f>'q-ValProd_crop'!J21</f>
        <v>42204</v>
      </c>
      <c r="K21" s="6">
        <f>'q-ValProd_crop'!K21</f>
        <v>41391</v>
      </c>
      <c r="L21" s="6">
        <f>'q-ValProd_crop'!L21</f>
        <v>43834</v>
      </c>
      <c r="M21" s="6">
        <f>'q-ValProd_crop'!M21</f>
        <v>42656</v>
      </c>
      <c r="N21" s="6">
        <f>'q-ValProd_crop'!N21</f>
        <v>42148</v>
      </c>
      <c r="O21" s="6">
        <f>'q-ValProd_crop'!O21</f>
        <v>42233</v>
      </c>
      <c r="P21" s="6">
        <f>'q-ValProd_crop'!P21</f>
        <v>39275</v>
      </c>
      <c r="Q21" s="6">
        <f>'q-ValProd_crop'!Q21</f>
        <v>41743</v>
      </c>
      <c r="R21" s="6">
        <f>'q-ValProd_crop'!R21</f>
        <v>25917</v>
      </c>
      <c r="S21" s="6">
        <f>'q-ValProd_crop'!S21</f>
        <v>35271</v>
      </c>
      <c r="T21" s="6">
        <f>'q-ValProd_crop'!T21</f>
        <v>55047</v>
      </c>
      <c r="U21" s="6">
        <f>'q-ValProd_crop'!U21</f>
        <v>41966</v>
      </c>
      <c r="V21" s="6">
        <f>'q-ValProd_crop'!V21</f>
        <v>34049</v>
      </c>
      <c r="W21" s="6">
        <f>'q-ValProd_crop'!W21</f>
        <v>62213</v>
      </c>
      <c r="X21" s="6">
        <f>'q-ValProd_crop'!X21</f>
        <v>61492</v>
      </c>
      <c r="Y21" s="6">
        <f>'q-ValProd_crop'!Y21</f>
        <v>52325</v>
      </c>
      <c r="Z21" s="6">
        <f>'q-ValProd_crop'!Z21</f>
        <v>43760</v>
      </c>
      <c r="AA21" s="6">
        <f>'q-ValProd_crop'!AA21</f>
        <v>40299</v>
      </c>
      <c r="AB21" s="6">
        <f>'q-ValProd_crop'!AB21</f>
        <v>35360</v>
      </c>
      <c r="AC21" s="6">
        <f>'q-ValProd_crop'!AC21</f>
        <v>34339</v>
      </c>
      <c r="AD21" s="6">
        <f>'q-ValProd_crop'!AD21</f>
        <v>36016</v>
      </c>
      <c r="AE21" s="6">
        <f>'q-ValProd_crop'!AE21</f>
        <v>42432</v>
      </c>
      <c r="AF21" s="6">
        <f>'q-ValProd_crop'!AF21</f>
        <v>38113</v>
      </c>
      <c r="AG21" s="6">
        <f>'q-ValProd_crop'!AG21</f>
        <v>40729</v>
      </c>
      <c r="AH21" s="6">
        <f>'q-ValProd_crop'!AH21</f>
        <v>56602</v>
      </c>
      <c r="AI21" s="6">
        <f>'q-ValProd_crop'!AI21</f>
        <v>53961</v>
      </c>
      <c r="AJ21" s="6">
        <f>'q-ValProd_crop'!AJ21</f>
        <v>59295</v>
      </c>
      <c r="AK21" s="6">
        <f>'q-ValProd_crop'!AK21</f>
        <v>30219</v>
      </c>
      <c r="AL21" s="6">
        <f>'q-ValProd_crop'!AL21</f>
        <v>34175</v>
      </c>
      <c r="AM21" s="6">
        <f>'q-ValProd_crop'!AM21</f>
        <v>43645</v>
      </c>
      <c r="AN21" s="6">
        <f>'q-ValProd_crop'!AN21</f>
        <v>57260</v>
      </c>
      <c r="AO21" s="6">
        <f>'q-ValProd_crop'!AO21</f>
        <v>35505</v>
      </c>
      <c r="AP21" s="6">
        <f>'q-ValProd_crop'!AP21</f>
        <v>65965</v>
      </c>
      <c r="AQ21" s="6">
        <f>'q-ValProd_crop'!AQ21</f>
        <v>61300</v>
      </c>
      <c r="AR21" s="6">
        <f>'q-ValProd_crop'!AR21</f>
        <v>52492</v>
      </c>
      <c r="AS21" s="6">
        <f>'q-ValProd_crop'!AS21</f>
        <v>54886</v>
      </c>
      <c r="AT21" s="6">
        <f>'q-ValProd_crop'!AT21</f>
        <v>52649</v>
      </c>
      <c r="AU21" s="6">
        <f>'q-ValProd_crop'!AU21</f>
        <v>67630</v>
      </c>
      <c r="AV21" s="6">
        <f>'q-ValProd_crop'!AV21</f>
        <v>50253</v>
      </c>
      <c r="AW21" s="6">
        <f>'q-ValProd_crop'!AW21</f>
        <v>44191</v>
      </c>
      <c r="AX21" s="6">
        <f>'q-ValProd_crop'!AX21</f>
        <v>46872</v>
      </c>
      <c r="AY21" s="6">
        <f>'q-ValProd_crop'!AY21</f>
        <v>46321</v>
      </c>
      <c r="AZ21" s="6">
        <f>'q-ValProd_crop'!AZ21</f>
        <v>46811</v>
      </c>
      <c r="BA21" s="6">
        <f>'q-ValProd_crop'!BA21</f>
        <v>42250</v>
      </c>
      <c r="BB21" s="6">
        <f>'q-ValProd_crop'!BB21</f>
        <v>42276</v>
      </c>
      <c r="BC21" s="6">
        <f>'q-ValProd_crop'!BC21</f>
        <v>37979</v>
      </c>
    </row>
    <row r="22" spans="1:55" s="6" customFormat="1" x14ac:dyDescent="0.2">
      <c r="A22" s="6">
        <f>'q-ValProd_crop'!A22</f>
        <v>1</v>
      </c>
      <c r="B22" s="6" t="str">
        <f>'q-ValProd_crop'!B22</f>
        <v>Liberia</v>
      </c>
      <c r="C22" s="6">
        <f>'q-ValProd_crop'!C22</f>
        <v>123</v>
      </c>
      <c r="D22" s="6" t="str">
        <f>'q-ValProd_crop'!D22</f>
        <v>Liberia</v>
      </c>
      <c r="E22" s="6">
        <f>'q-ValProd_crop'!E22</f>
        <v>152</v>
      </c>
      <c r="F22" s="6" t="str">
        <f>'q-ValProd_crop'!F22</f>
        <v>Gross Production Value Crops (constant 2004-2006 1000 I$)</v>
      </c>
      <c r="G22" s="6">
        <f>'q-ValProd_crop'!G22</f>
        <v>162372</v>
      </c>
      <c r="H22" s="6">
        <f>'q-ValProd_crop'!H22</f>
        <v>168872</v>
      </c>
      <c r="I22" s="6">
        <f>'q-ValProd_crop'!I22</f>
        <v>166548</v>
      </c>
      <c r="J22" s="6">
        <f>'q-ValProd_crop'!J22</f>
        <v>170546</v>
      </c>
      <c r="K22" s="6">
        <f>'q-ValProd_crop'!K22</f>
        <v>184606</v>
      </c>
      <c r="L22" s="6">
        <f>'q-ValProd_crop'!L22</f>
        <v>197019</v>
      </c>
      <c r="M22" s="6">
        <f>'q-ValProd_crop'!M22</f>
        <v>202031</v>
      </c>
      <c r="N22" s="6">
        <f>'q-ValProd_crop'!N22</f>
        <v>209874</v>
      </c>
      <c r="O22" s="6">
        <f>'q-ValProd_crop'!O22</f>
        <v>214093</v>
      </c>
      <c r="P22" s="6">
        <f>'q-ValProd_crop'!P22</f>
        <v>244737</v>
      </c>
      <c r="Q22" s="6">
        <f>'q-ValProd_crop'!Q22</f>
        <v>253320</v>
      </c>
      <c r="R22" s="6">
        <f>'q-ValProd_crop'!R22</f>
        <v>253968</v>
      </c>
      <c r="S22" s="6">
        <f>'q-ValProd_crop'!S22</f>
        <v>260649</v>
      </c>
      <c r="T22" s="6">
        <f>'q-ValProd_crop'!T22</f>
        <v>274525</v>
      </c>
      <c r="U22" s="6">
        <f>'q-ValProd_crop'!U22</f>
        <v>265244</v>
      </c>
      <c r="V22" s="6">
        <f>'q-ValProd_crop'!V22</f>
        <v>276585</v>
      </c>
      <c r="W22" s="6">
        <f>'q-ValProd_crop'!W22</f>
        <v>281583</v>
      </c>
      <c r="X22" s="6">
        <f>'q-ValProd_crop'!X22</f>
        <v>280852</v>
      </c>
      <c r="Y22" s="6">
        <f>'q-ValProd_crop'!Y22</f>
        <v>283078</v>
      </c>
      <c r="Z22" s="6">
        <f>'q-ValProd_crop'!Z22</f>
        <v>290667</v>
      </c>
      <c r="AA22" s="6">
        <f>'q-ValProd_crop'!AA22</f>
        <v>297202</v>
      </c>
      <c r="AB22" s="6">
        <f>'q-ValProd_crop'!AB22</f>
        <v>298780</v>
      </c>
      <c r="AC22" s="6">
        <f>'q-ValProd_crop'!AC22</f>
        <v>302836</v>
      </c>
      <c r="AD22" s="6">
        <f>'q-ValProd_crop'!AD22</f>
        <v>321659</v>
      </c>
      <c r="AE22" s="6">
        <f>'q-ValProd_crop'!AE22</f>
        <v>327859</v>
      </c>
      <c r="AF22" s="6">
        <f>'q-ValProd_crop'!AF22</f>
        <v>331421</v>
      </c>
      <c r="AG22" s="6">
        <f>'q-ValProd_crop'!AG22</f>
        <v>339469</v>
      </c>
      <c r="AH22" s="6">
        <f>'q-ValProd_crop'!AH22</f>
        <v>346210</v>
      </c>
      <c r="AI22" s="6">
        <f>'q-ValProd_crop'!AI22</f>
        <v>341255</v>
      </c>
      <c r="AJ22" s="6">
        <f>'q-ValProd_crop'!AJ22</f>
        <v>221729</v>
      </c>
      <c r="AK22" s="6">
        <f>'q-ValProd_crop'!AK22</f>
        <v>169917</v>
      </c>
      <c r="AL22" s="6">
        <f>'q-ValProd_crop'!AL22</f>
        <v>191764</v>
      </c>
      <c r="AM22" s="6">
        <f>'q-ValProd_crop'!AM22</f>
        <v>194949</v>
      </c>
      <c r="AN22" s="6">
        <f>'q-ValProd_crop'!AN22</f>
        <v>152754</v>
      </c>
      <c r="AO22" s="6">
        <f>'q-ValProd_crop'!AO22</f>
        <v>154471</v>
      </c>
      <c r="AP22" s="6">
        <f>'q-ValProd_crop'!AP22</f>
        <v>197092</v>
      </c>
      <c r="AQ22" s="6">
        <f>'q-ValProd_crop'!AQ22</f>
        <v>276473</v>
      </c>
      <c r="AR22" s="6">
        <f>'q-ValProd_crop'!AR22</f>
        <v>308176</v>
      </c>
      <c r="AS22" s="6">
        <f>'q-ValProd_crop'!AS22</f>
        <v>336424</v>
      </c>
      <c r="AT22" s="6">
        <f>'q-ValProd_crop'!AT22</f>
        <v>352165</v>
      </c>
      <c r="AU22" s="6">
        <f>'q-ValProd_crop'!AU22</f>
        <v>344839</v>
      </c>
      <c r="AV22" s="6">
        <f>'q-ValProd_crop'!AV22</f>
        <v>343429</v>
      </c>
      <c r="AW22" s="6">
        <f>'q-ValProd_crop'!AW22</f>
        <v>338477</v>
      </c>
      <c r="AX22" s="6">
        <f>'q-ValProd_crop'!AX22</f>
        <v>355091</v>
      </c>
      <c r="AY22" s="6">
        <f>'q-ValProd_crop'!AY22</f>
        <v>370263</v>
      </c>
      <c r="AZ22" s="6">
        <f>'q-ValProd_crop'!AZ22</f>
        <v>331344</v>
      </c>
      <c r="BA22" s="6">
        <f>'q-ValProd_crop'!BA22</f>
        <v>387520</v>
      </c>
      <c r="BB22" s="6">
        <f>'q-ValProd_crop'!BB22</f>
        <v>381172</v>
      </c>
      <c r="BC22" s="6">
        <f>'q-ValProd_crop'!BC22</f>
        <v>343352</v>
      </c>
    </row>
    <row r="23" spans="1:55" s="6" customFormat="1" x14ac:dyDescent="0.2">
      <c r="A23" s="6">
        <f>'q-ValProd_crop'!A23</f>
        <v>2</v>
      </c>
      <c r="B23" s="6" t="str">
        <f>'q-ValProd_crop'!B23</f>
        <v>Madagascar</v>
      </c>
      <c r="C23" s="6">
        <f>'q-ValProd_crop'!C23</f>
        <v>129</v>
      </c>
      <c r="D23" s="6" t="str">
        <f>'q-ValProd_crop'!D23</f>
        <v>Madagascar</v>
      </c>
      <c r="E23" s="6">
        <f>'q-ValProd_crop'!E23</f>
        <v>152</v>
      </c>
      <c r="F23" s="6" t="str">
        <f>'q-ValProd_crop'!F23</f>
        <v>Gross Production Value Crops (constant 2004-2006 1000 I$)</v>
      </c>
      <c r="G23" s="6">
        <f>'q-ValProd_crop'!G23</f>
        <v>970239</v>
      </c>
      <c r="H23" s="6">
        <f>'q-ValProd_crop'!H23</f>
        <v>1013586</v>
      </c>
      <c r="I23" s="6">
        <f>'q-ValProd_crop'!I23</f>
        <v>1042452</v>
      </c>
      <c r="J23" s="6">
        <f>'q-ValProd_crop'!J23</f>
        <v>1104387</v>
      </c>
      <c r="K23" s="6">
        <f>'q-ValProd_crop'!K23</f>
        <v>1106413</v>
      </c>
      <c r="L23" s="6">
        <f>'q-ValProd_crop'!L23</f>
        <v>1116577</v>
      </c>
      <c r="M23" s="6">
        <f>'q-ValProd_crop'!M23</f>
        <v>1187438</v>
      </c>
      <c r="N23" s="6">
        <f>'q-ValProd_crop'!N23</f>
        <v>1202903</v>
      </c>
      <c r="O23" s="6">
        <f>'q-ValProd_crop'!O23</f>
        <v>1280502</v>
      </c>
      <c r="P23" s="6">
        <f>'q-ValProd_crop'!P23</f>
        <v>1317293</v>
      </c>
      <c r="Q23" s="6">
        <f>'q-ValProd_crop'!Q23</f>
        <v>1313813</v>
      </c>
      <c r="R23" s="6">
        <f>'q-ValProd_crop'!R23</f>
        <v>1338544</v>
      </c>
      <c r="S23" s="6">
        <f>'q-ValProd_crop'!S23</f>
        <v>1352222</v>
      </c>
      <c r="T23" s="6">
        <f>'q-ValProd_crop'!T23</f>
        <v>1567248</v>
      </c>
      <c r="U23" s="6">
        <f>'q-ValProd_crop'!U23</f>
        <v>1522178</v>
      </c>
      <c r="V23" s="6">
        <f>'q-ValProd_crop'!V23</f>
        <v>1556450</v>
      </c>
      <c r="W23" s="6">
        <f>'q-ValProd_crop'!W23</f>
        <v>1510369</v>
      </c>
      <c r="X23" s="6">
        <f>'q-ValProd_crop'!X23</f>
        <v>1449442</v>
      </c>
      <c r="Y23" s="6">
        <f>'q-ValProd_crop'!Y23</f>
        <v>1436637</v>
      </c>
      <c r="Z23" s="6">
        <f>'q-ValProd_crop'!Z23</f>
        <v>1507519</v>
      </c>
      <c r="AA23" s="6">
        <f>'q-ValProd_crop'!AA23</f>
        <v>1490516</v>
      </c>
      <c r="AB23" s="6">
        <f>'q-ValProd_crop'!AB23</f>
        <v>1517905</v>
      </c>
      <c r="AC23" s="6">
        <f>'q-ValProd_crop'!AC23</f>
        <v>1602938</v>
      </c>
      <c r="AD23" s="6">
        <f>'q-ValProd_crop'!AD23</f>
        <v>1649834</v>
      </c>
      <c r="AE23" s="6">
        <f>'q-ValProd_crop'!AE23</f>
        <v>1658788</v>
      </c>
      <c r="AF23" s="6">
        <f>'q-ValProd_crop'!AF23</f>
        <v>1710917</v>
      </c>
      <c r="AG23" s="6">
        <f>'q-ValProd_crop'!AG23</f>
        <v>1672630</v>
      </c>
      <c r="AH23" s="6">
        <f>'q-ValProd_crop'!AH23</f>
        <v>1687043</v>
      </c>
      <c r="AI23" s="6">
        <f>'q-ValProd_crop'!AI23</f>
        <v>1778626</v>
      </c>
      <c r="AJ23" s="6">
        <f>'q-ValProd_crop'!AJ23</f>
        <v>1781108</v>
      </c>
      <c r="AK23" s="6">
        <f>'q-ValProd_crop'!AK23</f>
        <v>1814263</v>
      </c>
      <c r="AL23" s="6">
        <f>'q-ValProd_crop'!AL23</f>
        <v>1783393</v>
      </c>
      <c r="AM23" s="6">
        <f>'q-ValProd_crop'!AM23</f>
        <v>1867516</v>
      </c>
      <c r="AN23" s="6">
        <f>'q-ValProd_crop'!AN23</f>
        <v>1779597</v>
      </c>
      <c r="AO23" s="6">
        <f>'q-ValProd_crop'!AO23</f>
        <v>1821010</v>
      </c>
      <c r="AP23" s="6">
        <f>'q-ValProd_crop'!AP23</f>
        <v>1855798</v>
      </c>
      <c r="AQ23" s="6">
        <f>'q-ValProd_crop'!AQ23</f>
        <v>1885978</v>
      </c>
      <c r="AR23" s="6">
        <f>'q-ValProd_crop'!AR23</f>
        <v>1883329</v>
      </c>
      <c r="AS23" s="6">
        <f>'q-ValProd_crop'!AS23</f>
        <v>1919613</v>
      </c>
      <c r="AT23" s="6">
        <f>'q-ValProd_crop'!AT23</f>
        <v>1874495</v>
      </c>
      <c r="AU23" s="6">
        <f>'q-ValProd_crop'!AU23</f>
        <v>1996868</v>
      </c>
      <c r="AV23" s="6">
        <f>'q-ValProd_crop'!AV23</f>
        <v>1940774</v>
      </c>
      <c r="AW23" s="6">
        <f>'q-ValProd_crop'!AW23</f>
        <v>1980392</v>
      </c>
      <c r="AX23" s="6">
        <f>'q-ValProd_crop'!AX23</f>
        <v>2078958</v>
      </c>
      <c r="AY23" s="6">
        <f>'q-ValProd_crop'!AY23</f>
        <v>2323114</v>
      </c>
      <c r="AZ23" s="6">
        <f>'q-ValProd_crop'!AZ23</f>
        <v>2333563</v>
      </c>
      <c r="BA23" s="6">
        <f>'q-ValProd_crop'!BA23</f>
        <v>2213841</v>
      </c>
      <c r="BB23" s="6">
        <f>'q-ValProd_crop'!BB23</f>
        <v>2456747</v>
      </c>
      <c r="BC23" s="6">
        <f>'q-ValProd_crop'!BC23</f>
        <v>2489985</v>
      </c>
    </row>
    <row r="24" spans="1:55" s="14" customFormat="1" x14ac:dyDescent="0.2">
      <c r="A24" s="6">
        <f>'q-ValProd_crop'!A24</f>
        <v>3</v>
      </c>
      <c r="B24" s="6" t="str">
        <f>'q-ValProd_crop'!B24</f>
        <v>Malawi</v>
      </c>
      <c r="C24" s="6">
        <f>'q-ValProd_crop'!C24</f>
        <v>130</v>
      </c>
      <c r="D24" s="6" t="str">
        <f>'q-ValProd_crop'!D24</f>
        <v>Malawi</v>
      </c>
      <c r="E24" s="6">
        <f>'q-ValProd_crop'!E24</f>
        <v>152</v>
      </c>
      <c r="F24" s="6" t="str">
        <f>'q-ValProd_crop'!F24</f>
        <v>Gross Production Value Crops (constant 2004-2006 1000 I$)</v>
      </c>
      <c r="G24" s="6">
        <f>'q-ValProd_crop'!G24</f>
        <v>403572</v>
      </c>
      <c r="H24" s="6">
        <f>'q-ValProd_crop'!H24</f>
        <v>433851</v>
      </c>
      <c r="I24" s="6">
        <f>'q-ValProd_crop'!I24</f>
        <v>419332</v>
      </c>
      <c r="J24" s="6">
        <f>'q-ValProd_crop'!J24</f>
        <v>445070</v>
      </c>
      <c r="K24" s="6">
        <f>'q-ValProd_crop'!K24</f>
        <v>475876</v>
      </c>
      <c r="L24" s="6">
        <f>'q-ValProd_crop'!L24</f>
        <v>481113</v>
      </c>
      <c r="M24" s="6">
        <f>'q-ValProd_crop'!M24</f>
        <v>550030</v>
      </c>
      <c r="N24" s="6">
        <f>'q-ValProd_crop'!N24</f>
        <v>519391</v>
      </c>
      <c r="O24" s="6">
        <f>'q-ValProd_crop'!O24</f>
        <v>528969</v>
      </c>
      <c r="P24" s="6">
        <f>'q-ValProd_crop'!P24</f>
        <v>516353</v>
      </c>
      <c r="Q24" s="6">
        <f>'q-ValProd_crop'!Q24</f>
        <v>618534</v>
      </c>
      <c r="R24" s="6">
        <f>'q-ValProd_crop'!R24</f>
        <v>654391</v>
      </c>
      <c r="S24" s="6">
        <f>'q-ValProd_crop'!S24</f>
        <v>690170</v>
      </c>
      <c r="T24" s="6">
        <f>'q-ValProd_crop'!T24</f>
        <v>687084</v>
      </c>
      <c r="U24" s="6">
        <f>'q-ValProd_crop'!U24</f>
        <v>678996</v>
      </c>
      <c r="V24" s="6">
        <f>'q-ValProd_crop'!V24</f>
        <v>722977</v>
      </c>
      <c r="W24" s="6">
        <f>'q-ValProd_crop'!W24</f>
        <v>796435</v>
      </c>
      <c r="X24" s="6">
        <f>'q-ValProd_crop'!X24</f>
        <v>807607</v>
      </c>
      <c r="Y24" s="6">
        <f>'q-ValProd_crop'!Y24</f>
        <v>801878</v>
      </c>
      <c r="Z24" s="6">
        <f>'q-ValProd_crop'!Z24</f>
        <v>785239</v>
      </c>
      <c r="AA24" s="6">
        <f>'q-ValProd_crop'!AA24</f>
        <v>812499</v>
      </c>
      <c r="AB24" s="6">
        <f>'q-ValProd_crop'!AB24</f>
        <v>858484</v>
      </c>
      <c r="AC24" s="6">
        <f>'q-ValProd_crop'!AC24</f>
        <v>816467</v>
      </c>
      <c r="AD24" s="6">
        <f>'q-ValProd_crop'!AD24</f>
        <v>850181</v>
      </c>
      <c r="AE24" s="6">
        <f>'q-ValProd_crop'!AE24</f>
        <v>865574</v>
      </c>
      <c r="AF24" s="6">
        <f>'q-ValProd_crop'!AF24</f>
        <v>866772</v>
      </c>
      <c r="AG24" s="6">
        <f>'q-ValProd_crop'!AG24</f>
        <v>857409</v>
      </c>
      <c r="AH24" s="6">
        <f>'q-ValProd_crop'!AH24</f>
        <v>905847</v>
      </c>
      <c r="AI24" s="6">
        <f>'q-ValProd_crop'!AI24</f>
        <v>907624</v>
      </c>
      <c r="AJ24" s="6">
        <f>'q-ValProd_crop'!AJ24</f>
        <v>918168</v>
      </c>
      <c r="AK24" s="6">
        <f>'q-ValProd_crop'!AK24</f>
        <v>1002779</v>
      </c>
      <c r="AL24" s="6">
        <f>'q-ValProd_crop'!AL24</f>
        <v>808193</v>
      </c>
      <c r="AM24" s="6">
        <f>'q-ValProd_crop'!AM24</f>
        <v>1066665</v>
      </c>
      <c r="AN24" s="6">
        <f>'q-ValProd_crop'!AN24</f>
        <v>859252</v>
      </c>
      <c r="AO24" s="6">
        <f>'q-ValProd_crop'!AO24</f>
        <v>1057873</v>
      </c>
      <c r="AP24" s="6">
        <f>'q-ValProd_crop'!AP24</f>
        <v>1220070</v>
      </c>
      <c r="AQ24" s="6">
        <f>'q-ValProd_crop'!AQ24</f>
        <v>1202987</v>
      </c>
      <c r="AR24" s="6">
        <f>'q-ValProd_crop'!AR24</f>
        <v>1348886</v>
      </c>
      <c r="AS24" s="6">
        <f>'q-ValProd_crop'!AS24</f>
        <v>1524112</v>
      </c>
      <c r="AT24" s="6">
        <f>'q-ValProd_crop'!AT24</f>
        <v>1784636</v>
      </c>
      <c r="AU24" s="6">
        <f>'q-ValProd_crop'!AU24</f>
        <v>1911180</v>
      </c>
      <c r="AV24" s="6">
        <f>'q-ValProd_crop'!AV24</f>
        <v>1493751</v>
      </c>
      <c r="AW24" s="6">
        <f>'q-ValProd_crop'!AW24</f>
        <v>1719187</v>
      </c>
      <c r="AX24" s="6">
        <f>'q-ValProd_crop'!AX24</f>
        <v>1783704</v>
      </c>
      <c r="AY24" s="6">
        <f>'q-ValProd_crop'!AY24</f>
        <v>1520647</v>
      </c>
      <c r="AZ24" s="6">
        <f>'q-ValProd_crop'!AZ24</f>
        <v>2118239</v>
      </c>
      <c r="BA24" s="6">
        <f>'q-ValProd_crop'!BA24</f>
        <v>2411283</v>
      </c>
      <c r="BB24" s="6">
        <f>'q-ValProd_crop'!BB24</f>
        <v>2410076</v>
      </c>
      <c r="BC24" s="6">
        <f>'q-ValProd_crop'!BC24</f>
        <v>2367025</v>
      </c>
    </row>
    <row r="25" spans="1:55" s="6" customFormat="1" x14ac:dyDescent="0.2">
      <c r="A25" s="6">
        <f>'q-ValProd_crop'!A25</f>
        <v>1</v>
      </c>
      <c r="B25" s="6" t="str">
        <f>'q-ValProd_crop'!B25</f>
        <v>Mali</v>
      </c>
      <c r="C25" s="6">
        <f>'q-ValProd_crop'!C25</f>
        <v>133</v>
      </c>
      <c r="D25" s="6" t="str">
        <f>'q-ValProd_crop'!D25</f>
        <v>Mali</v>
      </c>
      <c r="E25" s="6">
        <f>'q-ValProd_crop'!E25</f>
        <v>152</v>
      </c>
      <c r="F25" s="6" t="str">
        <f>'q-ValProd_crop'!F25</f>
        <v>Gross Production Value Crops (constant 2004-2006 1000 I$)</v>
      </c>
      <c r="G25" s="6">
        <f>'q-ValProd_crop'!G25</f>
        <v>347921</v>
      </c>
      <c r="H25" s="6">
        <f>'q-ValProd_crop'!H25</f>
        <v>381201</v>
      </c>
      <c r="I25" s="6">
        <f>'q-ValProd_crop'!I25</f>
        <v>381003</v>
      </c>
      <c r="J25" s="6">
        <f>'q-ValProd_crop'!J25</f>
        <v>363541</v>
      </c>
      <c r="K25" s="6">
        <f>'q-ValProd_crop'!K25</f>
        <v>378551</v>
      </c>
      <c r="L25" s="6">
        <f>'q-ValProd_crop'!L25</f>
        <v>373976</v>
      </c>
      <c r="M25" s="6">
        <f>'q-ValProd_crop'!M25</f>
        <v>403240</v>
      </c>
      <c r="N25" s="6">
        <f>'q-ValProd_crop'!N25</f>
        <v>378415</v>
      </c>
      <c r="O25" s="6">
        <f>'q-ValProd_crop'!O25</f>
        <v>433597</v>
      </c>
      <c r="P25" s="6">
        <f>'q-ValProd_crop'!P25</f>
        <v>435849</v>
      </c>
      <c r="Q25" s="6">
        <f>'q-ValProd_crop'!Q25</f>
        <v>436114</v>
      </c>
      <c r="R25" s="6">
        <f>'q-ValProd_crop'!R25</f>
        <v>393340</v>
      </c>
      <c r="S25" s="6">
        <f>'q-ValProd_crop'!S25</f>
        <v>395285</v>
      </c>
      <c r="T25" s="6">
        <f>'q-ValProd_crop'!T25</f>
        <v>475606</v>
      </c>
      <c r="U25" s="6">
        <f>'q-ValProd_crop'!U25</f>
        <v>555595</v>
      </c>
      <c r="V25" s="6">
        <f>'q-ValProd_crop'!V25</f>
        <v>564158</v>
      </c>
      <c r="W25" s="6">
        <f>'q-ValProd_crop'!W25</f>
        <v>542015</v>
      </c>
      <c r="X25" s="6">
        <f>'q-ValProd_crop'!X25</f>
        <v>543533</v>
      </c>
      <c r="Y25" s="6">
        <f>'q-ValProd_crop'!Y25</f>
        <v>541821</v>
      </c>
      <c r="Z25" s="6">
        <f>'q-ValProd_crop'!Z25</f>
        <v>490028</v>
      </c>
      <c r="AA25" s="6">
        <f>'q-ValProd_crop'!AA25</f>
        <v>527125</v>
      </c>
      <c r="AB25" s="6">
        <f>'q-ValProd_crop'!AB25</f>
        <v>563133</v>
      </c>
      <c r="AC25" s="6">
        <f>'q-ValProd_crop'!AC25</f>
        <v>600197</v>
      </c>
      <c r="AD25" s="6">
        <f>'q-ValProd_crop'!AD25</f>
        <v>515057</v>
      </c>
      <c r="AE25" s="6">
        <f>'q-ValProd_crop'!AE25</f>
        <v>682921</v>
      </c>
      <c r="AF25" s="6">
        <f>'q-ValProd_crop'!AF25</f>
        <v>719386</v>
      </c>
      <c r="AG25" s="6">
        <f>'q-ValProd_crop'!AG25</f>
        <v>688840</v>
      </c>
      <c r="AH25" s="6">
        <f>'q-ValProd_crop'!AH25</f>
        <v>884266</v>
      </c>
      <c r="AI25" s="6">
        <f>'q-ValProd_crop'!AI25</f>
        <v>855089</v>
      </c>
      <c r="AJ25" s="6">
        <f>'q-ValProd_crop'!AJ25</f>
        <v>848264</v>
      </c>
      <c r="AK25" s="6">
        <f>'q-ValProd_crop'!AK25</f>
        <v>1012147</v>
      </c>
      <c r="AL25" s="6">
        <f>'q-ValProd_crop'!AL25</f>
        <v>920346</v>
      </c>
      <c r="AM25" s="6">
        <f>'q-ValProd_crop'!AM25</f>
        <v>922144</v>
      </c>
      <c r="AN25" s="6">
        <f>'q-ValProd_crop'!AN25</f>
        <v>1063675</v>
      </c>
      <c r="AO25" s="6">
        <f>'q-ValProd_crop'!AO25</f>
        <v>1088681</v>
      </c>
      <c r="AP25" s="6">
        <f>'q-ValProd_crop'!AP25</f>
        <v>1169065</v>
      </c>
      <c r="AQ25" s="6">
        <f>'q-ValProd_crop'!AQ25</f>
        <v>1220586</v>
      </c>
      <c r="AR25" s="6">
        <f>'q-ValProd_crop'!AR25</f>
        <v>1323117</v>
      </c>
      <c r="AS25" s="6">
        <f>'q-ValProd_crop'!AS25</f>
        <v>1396221</v>
      </c>
      <c r="AT25" s="6">
        <f>'q-ValProd_crop'!AT25</f>
        <v>1093052</v>
      </c>
      <c r="AU25" s="6">
        <f>'q-ValProd_crop'!AU25</f>
        <v>1418128</v>
      </c>
      <c r="AV25" s="6">
        <f>'q-ValProd_crop'!AV25</f>
        <v>1320105</v>
      </c>
      <c r="AW25" s="6">
        <f>'q-ValProd_crop'!AW25</f>
        <v>1679837</v>
      </c>
      <c r="AX25" s="6">
        <f>'q-ValProd_crop'!AX25</f>
        <v>1493734</v>
      </c>
      <c r="AY25" s="6">
        <f>'q-ValProd_crop'!AY25</f>
        <v>1621994</v>
      </c>
      <c r="AZ25" s="6">
        <f>'q-ValProd_crop'!AZ25</f>
        <v>1549196</v>
      </c>
      <c r="BA25" s="6">
        <f>'q-ValProd_crop'!BA25</f>
        <v>1593140</v>
      </c>
      <c r="BB25" s="6">
        <f>'q-ValProd_crop'!BB25</f>
        <v>1834284</v>
      </c>
      <c r="BC25" s="6">
        <f>'q-ValProd_crop'!BC25</f>
        <v>2086016</v>
      </c>
    </row>
    <row r="26" spans="1:55" s="6" customFormat="1" x14ac:dyDescent="0.2">
      <c r="A26" s="6">
        <f>'q-ValProd_crop'!A26</f>
        <v>1</v>
      </c>
      <c r="B26" s="6" t="str">
        <f>'q-ValProd_crop'!B26</f>
        <v>Mauritania</v>
      </c>
      <c r="C26" s="6">
        <f>'q-ValProd_crop'!C26</f>
        <v>136</v>
      </c>
      <c r="D26" s="6" t="str">
        <f>'q-ValProd_crop'!D26</f>
        <v>Mauritania</v>
      </c>
      <c r="E26" s="6">
        <f>'q-ValProd_crop'!E26</f>
        <v>152</v>
      </c>
      <c r="F26" s="6" t="str">
        <f>'q-ValProd_crop'!F26</f>
        <v>Gross Production Value Crops (constant 2004-2006 1000 I$)</v>
      </c>
      <c r="G26" s="6">
        <f>'q-ValProd_crop'!G26</f>
        <v>31271</v>
      </c>
      <c r="H26" s="6">
        <f>'q-ValProd_crop'!H26</f>
        <v>31208</v>
      </c>
      <c r="I26" s="6">
        <f>'q-ValProd_crop'!I26</f>
        <v>34710</v>
      </c>
      <c r="J26" s="6">
        <f>'q-ValProd_crop'!J26</f>
        <v>36100</v>
      </c>
      <c r="K26" s="6">
        <f>'q-ValProd_crop'!K26</f>
        <v>38885</v>
      </c>
      <c r="L26" s="6">
        <f>'q-ValProd_crop'!L26</f>
        <v>34532</v>
      </c>
      <c r="M26" s="6">
        <f>'q-ValProd_crop'!M26</f>
        <v>35122</v>
      </c>
      <c r="N26" s="6">
        <f>'q-ValProd_crop'!N26</f>
        <v>34476</v>
      </c>
      <c r="O26" s="6">
        <f>'q-ValProd_crop'!O26</f>
        <v>36803</v>
      </c>
      <c r="P26" s="6">
        <f>'q-ValProd_crop'!P26</f>
        <v>35035</v>
      </c>
      <c r="Q26" s="6">
        <f>'q-ValProd_crop'!Q26</f>
        <v>26860</v>
      </c>
      <c r="R26" s="6">
        <f>'q-ValProd_crop'!R26</f>
        <v>23049</v>
      </c>
      <c r="S26" s="6">
        <f>'q-ValProd_crop'!S26</f>
        <v>18420</v>
      </c>
      <c r="T26" s="6">
        <f>'q-ValProd_crop'!T26</f>
        <v>22435</v>
      </c>
      <c r="U26" s="6">
        <f>'q-ValProd_crop'!U26</f>
        <v>25475</v>
      </c>
      <c r="V26" s="6">
        <f>'q-ValProd_crop'!V26</f>
        <v>26063</v>
      </c>
      <c r="W26" s="6">
        <f>'q-ValProd_crop'!W26</f>
        <v>25179</v>
      </c>
      <c r="X26" s="6">
        <f>'q-ValProd_crop'!X26</f>
        <v>28672</v>
      </c>
      <c r="Y26" s="6">
        <f>'q-ValProd_crop'!Y26</f>
        <v>29128</v>
      </c>
      <c r="Z26" s="6">
        <f>'q-ValProd_crop'!Z26</f>
        <v>31740</v>
      </c>
      <c r="AA26" s="6">
        <f>'q-ValProd_crop'!AA26</f>
        <v>35763</v>
      </c>
      <c r="AB26" s="6">
        <f>'q-ValProd_crop'!AB26</f>
        <v>32960</v>
      </c>
      <c r="AC26" s="6">
        <f>'q-ValProd_crop'!AC26</f>
        <v>27461</v>
      </c>
      <c r="AD26" s="6">
        <f>'q-ValProd_crop'!AD26</f>
        <v>28187</v>
      </c>
      <c r="AE26" s="6">
        <f>'q-ValProd_crop'!AE26</f>
        <v>41531</v>
      </c>
      <c r="AF26" s="6">
        <f>'q-ValProd_crop'!AF26</f>
        <v>46000</v>
      </c>
      <c r="AG26" s="6">
        <f>'q-ValProd_crop'!AG26</f>
        <v>53864</v>
      </c>
      <c r="AH26" s="6">
        <f>'q-ValProd_crop'!AH26</f>
        <v>58384</v>
      </c>
      <c r="AI26" s="6">
        <f>'q-ValProd_crop'!AI26</f>
        <v>62384</v>
      </c>
      <c r="AJ26" s="6">
        <f>'q-ValProd_crop'!AJ26</f>
        <v>43020</v>
      </c>
      <c r="AK26" s="6">
        <f>'q-ValProd_crop'!AK26</f>
        <v>45403</v>
      </c>
      <c r="AL26" s="6">
        <f>'q-ValProd_crop'!AL26</f>
        <v>46485</v>
      </c>
      <c r="AM26" s="6">
        <f>'q-ValProd_crop'!AM26</f>
        <v>59453</v>
      </c>
      <c r="AN26" s="6">
        <f>'q-ValProd_crop'!AN26</f>
        <v>71039</v>
      </c>
      <c r="AO26" s="6">
        <f>'q-ValProd_crop'!AO26</f>
        <v>74998</v>
      </c>
      <c r="AP26" s="6">
        <f>'q-ValProd_crop'!AP26</f>
        <v>78316</v>
      </c>
      <c r="AQ26" s="6">
        <f>'q-ValProd_crop'!AQ26</f>
        <v>75561</v>
      </c>
      <c r="AR26" s="6">
        <f>'q-ValProd_crop'!AR26</f>
        <v>75732</v>
      </c>
      <c r="AS26" s="6">
        <f>'q-ValProd_crop'!AS26</f>
        <v>74183</v>
      </c>
      <c r="AT26" s="6">
        <f>'q-ValProd_crop'!AT26</f>
        <v>71060</v>
      </c>
      <c r="AU26" s="6">
        <f>'q-ValProd_crop'!AU26</f>
        <v>59491</v>
      </c>
      <c r="AV26" s="6">
        <f>'q-ValProd_crop'!AV26</f>
        <v>62917</v>
      </c>
      <c r="AW26" s="6">
        <f>'q-ValProd_crop'!AW26</f>
        <v>70654</v>
      </c>
      <c r="AX26" s="6">
        <f>'q-ValProd_crop'!AX26</f>
        <v>60778</v>
      </c>
      <c r="AY26" s="6">
        <f>'q-ValProd_crop'!AY26</f>
        <v>70766</v>
      </c>
      <c r="AZ26" s="6">
        <f>'q-ValProd_crop'!AZ26</f>
        <v>69557</v>
      </c>
      <c r="BA26" s="6">
        <f>'q-ValProd_crop'!BA26</f>
        <v>74885</v>
      </c>
      <c r="BB26" s="6">
        <f>'q-ValProd_crop'!BB26</f>
        <v>76539</v>
      </c>
      <c r="BC26" s="6">
        <f>'q-ValProd_crop'!BC26</f>
        <v>82456</v>
      </c>
    </row>
    <row r="27" spans="1:55" s="6" customFormat="1" x14ac:dyDescent="0.2">
      <c r="A27" s="6">
        <f>'q-ValProd_crop'!A27</f>
        <v>3</v>
      </c>
      <c r="B27" s="6" t="str">
        <f>'q-ValProd_crop'!B27</f>
        <v>Mauritius</v>
      </c>
      <c r="C27" s="6">
        <f>'q-ValProd_crop'!C27</f>
        <v>137</v>
      </c>
      <c r="D27" s="6" t="str">
        <f>'q-ValProd_crop'!D27</f>
        <v>Mauritius</v>
      </c>
      <c r="E27" s="6">
        <f>'q-ValProd_crop'!E27</f>
        <v>152</v>
      </c>
      <c r="F27" s="6" t="str">
        <f>'q-ValProd_crop'!F27</f>
        <v>Gross Production Value Crops (constant 2004-2006 1000 I$)</v>
      </c>
      <c r="G27" s="6">
        <f>'q-ValProd_crop'!G27</f>
        <v>173053</v>
      </c>
      <c r="H27" s="6">
        <f>'q-ValProd_crop'!H27</f>
        <v>165488</v>
      </c>
      <c r="I27" s="6">
        <f>'q-ValProd_crop'!I27</f>
        <v>203796</v>
      </c>
      <c r="J27" s="6">
        <f>'q-ValProd_crop'!J27</f>
        <v>156321</v>
      </c>
      <c r="K27" s="6">
        <f>'q-ValProd_crop'!K27</f>
        <v>212587</v>
      </c>
      <c r="L27" s="6">
        <f>'q-ValProd_crop'!L27</f>
        <v>175961</v>
      </c>
      <c r="M27" s="6">
        <f>'q-ValProd_crop'!M27</f>
        <v>210441</v>
      </c>
      <c r="N27" s="6">
        <f>'q-ValProd_crop'!N27</f>
        <v>187853</v>
      </c>
      <c r="O27" s="6">
        <f>'q-ValProd_crop'!O27</f>
        <v>210278</v>
      </c>
      <c r="P27" s="6">
        <f>'q-ValProd_crop'!P27</f>
        <v>184552</v>
      </c>
      <c r="Q27" s="6">
        <f>'q-ValProd_crop'!Q27</f>
        <v>192849</v>
      </c>
      <c r="R27" s="6">
        <f>'q-ValProd_crop'!R27</f>
        <v>226284</v>
      </c>
      <c r="S27" s="6">
        <f>'q-ValProd_crop'!S27</f>
        <v>223913</v>
      </c>
      <c r="T27" s="6">
        <f>'q-ValProd_crop'!T27</f>
        <v>215921</v>
      </c>
      <c r="U27" s="6">
        <f>'q-ValProd_crop'!U27</f>
        <v>157885</v>
      </c>
      <c r="V27" s="6">
        <f>'q-ValProd_crop'!V27</f>
        <v>228559</v>
      </c>
      <c r="W27" s="6">
        <f>'q-ValProd_crop'!W27</f>
        <v>216128</v>
      </c>
      <c r="X27" s="6">
        <f>'q-ValProd_crop'!X27</f>
        <v>225134</v>
      </c>
      <c r="Y27" s="6">
        <f>'q-ValProd_crop'!Y27</f>
        <v>225746</v>
      </c>
      <c r="Z27" s="6">
        <f>'q-ValProd_crop'!Z27</f>
        <v>167273</v>
      </c>
      <c r="AA27" s="6">
        <f>'q-ValProd_crop'!AA27</f>
        <v>194380</v>
      </c>
      <c r="AB27" s="6">
        <f>'q-ValProd_crop'!AB27</f>
        <v>236701</v>
      </c>
      <c r="AC27" s="6">
        <f>'q-ValProd_crop'!AC27</f>
        <v>195607</v>
      </c>
      <c r="AD27" s="6">
        <f>'q-ValProd_crop'!AD27</f>
        <v>191238</v>
      </c>
      <c r="AE27" s="6">
        <f>'q-ValProd_crop'!AE27</f>
        <v>210697</v>
      </c>
      <c r="AF27" s="6">
        <f>'q-ValProd_crop'!AF27</f>
        <v>224957</v>
      </c>
      <c r="AG27" s="6">
        <f>'q-ValProd_crop'!AG27</f>
        <v>228306</v>
      </c>
      <c r="AH27" s="6">
        <f>'q-ValProd_crop'!AH27</f>
        <v>205268</v>
      </c>
      <c r="AI27" s="6">
        <f>'q-ValProd_crop'!AI27</f>
        <v>202855</v>
      </c>
      <c r="AJ27" s="6">
        <f>'q-ValProd_crop'!AJ27</f>
        <v>208632</v>
      </c>
      <c r="AK27" s="6">
        <f>'q-ValProd_crop'!AK27</f>
        <v>210318</v>
      </c>
      <c r="AL27" s="6">
        <f>'q-ValProd_crop'!AL27</f>
        <v>217712</v>
      </c>
      <c r="AM27" s="6">
        <f>'q-ValProd_crop'!AM27</f>
        <v>208281</v>
      </c>
      <c r="AN27" s="6">
        <f>'q-ValProd_crop'!AN27</f>
        <v>187759</v>
      </c>
      <c r="AO27" s="6">
        <f>'q-ValProd_crop'!AO27</f>
        <v>203646</v>
      </c>
      <c r="AP27" s="6">
        <f>'q-ValProd_crop'!AP27</f>
        <v>202620</v>
      </c>
      <c r="AQ27" s="6">
        <f>'q-ValProd_crop'!AQ27</f>
        <v>221513</v>
      </c>
      <c r="AR27" s="6">
        <f>'q-ValProd_crop'!AR27</f>
        <v>218703</v>
      </c>
      <c r="AS27" s="6">
        <f>'q-ValProd_crop'!AS27</f>
        <v>153035</v>
      </c>
      <c r="AT27" s="6">
        <f>'q-ValProd_crop'!AT27</f>
        <v>199184</v>
      </c>
      <c r="AU27" s="6">
        <f>'q-ValProd_crop'!AU27</f>
        <v>224649</v>
      </c>
      <c r="AV27" s="6">
        <f>'q-ValProd_crop'!AV27</f>
        <v>188011</v>
      </c>
      <c r="AW27" s="6">
        <f>'q-ValProd_crop'!AW27</f>
        <v>201531</v>
      </c>
      <c r="AX27" s="6">
        <f>'q-ValProd_crop'!AX27</f>
        <v>205271</v>
      </c>
      <c r="AY27" s="6">
        <f>'q-ValProd_crop'!AY27</f>
        <v>192087</v>
      </c>
      <c r="AZ27" s="6">
        <f>'q-ValProd_crop'!AZ27</f>
        <v>185935</v>
      </c>
      <c r="BA27" s="6">
        <f>'q-ValProd_crop'!BA27</f>
        <v>167900</v>
      </c>
      <c r="BB27" s="6">
        <f>'q-ValProd_crop'!BB27</f>
        <v>176192</v>
      </c>
      <c r="BC27" s="6">
        <f>'q-ValProd_crop'!BC27</f>
        <v>185417</v>
      </c>
    </row>
    <row r="28" spans="1:55" s="6" customFormat="1" x14ac:dyDescent="0.2">
      <c r="A28" s="6">
        <f>'q-ValProd_crop'!A28</f>
        <v>3</v>
      </c>
      <c r="B28" s="6" t="str">
        <f>'q-ValProd_crop'!B28</f>
        <v>Mozambique</v>
      </c>
      <c r="C28" s="6">
        <f>'q-ValProd_crop'!C28</f>
        <v>144</v>
      </c>
      <c r="D28" s="6" t="str">
        <f>'q-ValProd_crop'!D28</f>
        <v>Mozambique</v>
      </c>
      <c r="E28" s="6">
        <f>'q-ValProd_crop'!E28</f>
        <v>152</v>
      </c>
      <c r="F28" s="6" t="str">
        <f>'q-ValProd_crop'!F28</f>
        <v>Gross Production Value Crops (constant 2004-2006 1000 I$)</v>
      </c>
      <c r="G28" s="6">
        <f>'q-ValProd_crop'!G28</f>
        <v>869594</v>
      </c>
      <c r="H28" s="6">
        <f>'q-ValProd_crop'!H28</f>
        <v>895551</v>
      </c>
      <c r="I28" s="6">
        <f>'q-ValProd_crop'!I28</f>
        <v>906430</v>
      </c>
      <c r="J28" s="6">
        <f>'q-ValProd_crop'!J28</f>
        <v>956563</v>
      </c>
      <c r="K28" s="6">
        <f>'q-ValProd_crop'!K28</f>
        <v>917304</v>
      </c>
      <c r="L28" s="6">
        <f>'q-ValProd_crop'!L28</f>
        <v>936801</v>
      </c>
      <c r="M28" s="6">
        <f>'q-ValProd_crop'!M28</f>
        <v>976870</v>
      </c>
      <c r="N28" s="6">
        <f>'q-ValProd_crop'!N28</f>
        <v>1073600</v>
      </c>
      <c r="O28" s="6">
        <f>'q-ValProd_crop'!O28</f>
        <v>1069695</v>
      </c>
      <c r="P28" s="6">
        <f>'q-ValProd_crop'!P28</f>
        <v>1120027</v>
      </c>
      <c r="Q28" s="6">
        <f>'q-ValProd_crop'!Q28</f>
        <v>1156777</v>
      </c>
      <c r="R28" s="6">
        <f>'q-ValProd_crop'!R28</f>
        <v>1200301</v>
      </c>
      <c r="S28" s="6">
        <f>'q-ValProd_crop'!S28</f>
        <v>1250985</v>
      </c>
      <c r="T28" s="6">
        <f>'q-ValProd_crop'!T28</f>
        <v>1201702</v>
      </c>
      <c r="U28" s="6">
        <f>'q-ValProd_crop'!U28</f>
        <v>1100643</v>
      </c>
      <c r="V28" s="6">
        <f>'q-ValProd_crop'!V28</f>
        <v>1050551</v>
      </c>
      <c r="W28" s="6">
        <f>'q-ValProd_crop'!W28</f>
        <v>1011079</v>
      </c>
      <c r="X28" s="6">
        <f>'q-ValProd_crop'!X28</f>
        <v>985426</v>
      </c>
      <c r="Y28" s="6">
        <f>'q-ValProd_crop'!Y28</f>
        <v>978853</v>
      </c>
      <c r="Z28" s="6">
        <f>'q-ValProd_crop'!Z28</f>
        <v>1016755</v>
      </c>
      <c r="AA28" s="6">
        <f>'q-ValProd_crop'!AA28</f>
        <v>1026174</v>
      </c>
      <c r="AB28" s="6">
        <f>'q-ValProd_crop'!AB28</f>
        <v>981997</v>
      </c>
      <c r="AC28" s="6">
        <f>'q-ValProd_crop'!AC28</f>
        <v>915732</v>
      </c>
      <c r="AD28" s="6">
        <f>'q-ValProd_crop'!AD28</f>
        <v>883987</v>
      </c>
      <c r="AE28" s="6">
        <f>'q-ValProd_crop'!AE28</f>
        <v>869252</v>
      </c>
      <c r="AF28" s="6">
        <f>'q-ValProd_crop'!AF28</f>
        <v>900477</v>
      </c>
      <c r="AG28" s="6">
        <f>'q-ValProd_crop'!AG28</f>
        <v>889817</v>
      </c>
      <c r="AH28" s="6">
        <f>'q-ValProd_crop'!AH28</f>
        <v>887785</v>
      </c>
      <c r="AI28" s="6">
        <f>'q-ValProd_crop'!AI28</f>
        <v>919113</v>
      </c>
      <c r="AJ28" s="6">
        <f>'q-ValProd_crop'!AJ28</f>
        <v>1006643</v>
      </c>
      <c r="AK28" s="6">
        <f>'q-ValProd_crop'!AK28</f>
        <v>880337</v>
      </c>
      <c r="AL28" s="6">
        <f>'q-ValProd_crop'!AL28</f>
        <v>755786</v>
      </c>
      <c r="AM28" s="6">
        <f>'q-ValProd_crop'!AM28</f>
        <v>867978</v>
      </c>
      <c r="AN28" s="6">
        <f>'q-ValProd_crop'!AN28</f>
        <v>857729</v>
      </c>
      <c r="AO28" s="6">
        <f>'q-ValProd_crop'!AO28</f>
        <v>1062606</v>
      </c>
      <c r="AP28" s="6">
        <f>'q-ValProd_crop'!AP28</f>
        <v>1204748</v>
      </c>
      <c r="AQ28" s="6">
        <f>'q-ValProd_crop'!AQ28</f>
        <v>1305559</v>
      </c>
      <c r="AR28" s="6">
        <f>'q-ValProd_crop'!AR28</f>
        <v>1403299</v>
      </c>
      <c r="AS28" s="6">
        <f>'q-ValProd_crop'!AS28</f>
        <v>1412435</v>
      </c>
      <c r="AT28" s="6">
        <f>'q-ValProd_crop'!AT28</f>
        <v>1281705</v>
      </c>
      <c r="AU28" s="6">
        <f>'q-ValProd_crop'!AU28</f>
        <v>1401962</v>
      </c>
      <c r="AV28" s="6">
        <f>'q-ValProd_crop'!AV28</f>
        <v>1421836</v>
      </c>
      <c r="AW28" s="6">
        <f>'q-ValProd_crop'!AW28</f>
        <v>1520519</v>
      </c>
      <c r="AX28" s="6">
        <f>'q-ValProd_crop'!AX28</f>
        <v>1572343</v>
      </c>
      <c r="AY28" s="6">
        <f>'q-ValProd_crop'!AY28</f>
        <v>1634992</v>
      </c>
      <c r="AZ28" s="6">
        <f>'q-ValProd_crop'!AZ28</f>
        <v>1757090</v>
      </c>
      <c r="BA28" s="6">
        <f>'q-ValProd_crop'!BA28</f>
        <v>1580898</v>
      </c>
      <c r="BB28" s="6">
        <f>'q-ValProd_crop'!BB28</f>
        <v>1686995</v>
      </c>
      <c r="BC28" s="6">
        <f>'q-ValProd_crop'!BC28</f>
        <v>1685248</v>
      </c>
    </row>
    <row r="29" spans="1:55" s="6" customFormat="1" x14ac:dyDescent="0.2">
      <c r="A29" s="6">
        <f>'q-ValProd_crop'!A29</f>
        <v>3</v>
      </c>
      <c r="B29" s="6" t="str">
        <f>'q-ValProd_crop'!B29</f>
        <v>Namibia</v>
      </c>
      <c r="C29" s="6">
        <f>'q-ValProd_crop'!C29</f>
        <v>147</v>
      </c>
      <c r="D29" s="6" t="str">
        <f>'q-ValProd_crop'!D29</f>
        <v>Namibia</v>
      </c>
      <c r="E29" s="6">
        <f>'q-ValProd_crop'!E29</f>
        <v>152</v>
      </c>
      <c r="F29" s="6" t="str">
        <f>'q-ValProd_crop'!F29</f>
        <v>Gross Production Value Crops (constant 2004-2006 1000 I$)</v>
      </c>
      <c r="G29" s="6">
        <f>'q-ValProd_crop'!G29</f>
        <v>34229</v>
      </c>
      <c r="H29" s="6">
        <f>'q-ValProd_crop'!H29</f>
        <v>36372</v>
      </c>
      <c r="I29" s="6">
        <f>'q-ValProd_crop'!I29</f>
        <v>36736</v>
      </c>
      <c r="J29" s="6">
        <f>'q-ValProd_crop'!J29</f>
        <v>38797</v>
      </c>
      <c r="K29" s="6">
        <f>'q-ValProd_crop'!K29</f>
        <v>39871</v>
      </c>
      <c r="L29" s="6">
        <f>'q-ValProd_crop'!L29</f>
        <v>40570</v>
      </c>
      <c r="M29" s="6">
        <f>'q-ValProd_crop'!M29</f>
        <v>41305</v>
      </c>
      <c r="N29" s="6">
        <f>'q-ValProd_crop'!N29</f>
        <v>41896</v>
      </c>
      <c r="O29" s="6">
        <f>'q-ValProd_crop'!O29</f>
        <v>42637</v>
      </c>
      <c r="P29" s="6">
        <f>'q-ValProd_crop'!P29</f>
        <v>43069</v>
      </c>
      <c r="Q29" s="6">
        <f>'q-ValProd_crop'!Q29</f>
        <v>43784</v>
      </c>
      <c r="R29" s="6">
        <f>'q-ValProd_crop'!R29</f>
        <v>44413</v>
      </c>
      <c r="S29" s="6">
        <f>'q-ValProd_crop'!S29</f>
        <v>45562</v>
      </c>
      <c r="T29" s="6">
        <f>'q-ValProd_crop'!T29</f>
        <v>46036</v>
      </c>
      <c r="U29" s="6">
        <f>'q-ValProd_crop'!U29</f>
        <v>47195</v>
      </c>
      <c r="V29" s="6">
        <f>'q-ValProd_crop'!V29</f>
        <v>47512</v>
      </c>
      <c r="W29" s="6">
        <f>'q-ValProd_crop'!W29</f>
        <v>48681</v>
      </c>
      <c r="X29" s="6">
        <f>'q-ValProd_crop'!X29</f>
        <v>49251</v>
      </c>
      <c r="Y29" s="6">
        <f>'q-ValProd_crop'!Y29</f>
        <v>50129</v>
      </c>
      <c r="Z29" s="6">
        <f>'q-ValProd_crop'!Z29</f>
        <v>50633</v>
      </c>
      <c r="AA29" s="6">
        <f>'q-ValProd_crop'!AA29</f>
        <v>52052</v>
      </c>
      <c r="AB29" s="6">
        <f>'q-ValProd_crop'!AB29</f>
        <v>52922</v>
      </c>
      <c r="AC29" s="6">
        <f>'q-ValProd_crop'!AC29</f>
        <v>54428</v>
      </c>
      <c r="AD29" s="6">
        <f>'q-ValProd_crop'!AD29</f>
        <v>56302</v>
      </c>
      <c r="AE29" s="6">
        <f>'q-ValProd_crop'!AE29</f>
        <v>53098</v>
      </c>
      <c r="AF29" s="6">
        <f>'q-ValProd_crop'!AF29</f>
        <v>56387</v>
      </c>
      <c r="AG29" s="6">
        <f>'q-ValProd_crop'!AG29</f>
        <v>55939</v>
      </c>
      <c r="AH29" s="6">
        <f>'q-ValProd_crop'!AH29</f>
        <v>58844</v>
      </c>
      <c r="AI29" s="6">
        <f>'q-ValProd_crop'!AI29</f>
        <v>61535</v>
      </c>
      <c r="AJ29" s="6">
        <f>'q-ValProd_crop'!AJ29</f>
        <v>62978</v>
      </c>
      <c r="AK29" s="6">
        <f>'q-ValProd_crop'!AK29</f>
        <v>65611</v>
      </c>
      <c r="AL29" s="6">
        <f>'q-ValProd_crop'!AL29</f>
        <v>47354</v>
      </c>
      <c r="AM29" s="6">
        <f>'q-ValProd_crop'!AM29</f>
        <v>56251</v>
      </c>
      <c r="AN29" s="6">
        <f>'q-ValProd_crop'!AN29</f>
        <v>66274</v>
      </c>
      <c r="AO29" s="6">
        <f>'q-ValProd_crop'!AO29</f>
        <v>60581</v>
      </c>
      <c r="AP29" s="6">
        <f>'q-ValProd_crop'!AP29</f>
        <v>68255</v>
      </c>
      <c r="AQ29" s="6">
        <f>'q-ValProd_crop'!AQ29</f>
        <v>90242</v>
      </c>
      <c r="AR29" s="6">
        <f>'q-ValProd_crop'!AR29</f>
        <v>70469</v>
      </c>
      <c r="AS29" s="6">
        <f>'q-ValProd_crop'!AS29</f>
        <v>74773</v>
      </c>
      <c r="AT29" s="6">
        <f>'q-ValProd_crop'!AT29</f>
        <v>86841</v>
      </c>
      <c r="AU29" s="6">
        <f>'q-ValProd_crop'!AU29</f>
        <v>91714</v>
      </c>
      <c r="AV29" s="6">
        <f>'q-ValProd_crop'!AV29</f>
        <v>92367</v>
      </c>
      <c r="AW29" s="6">
        <f>'q-ValProd_crop'!AW29</f>
        <v>97675</v>
      </c>
      <c r="AX29" s="6">
        <f>'q-ValProd_crop'!AX29</f>
        <v>106246</v>
      </c>
      <c r="AY29" s="6">
        <f>'q-ValProd_crop'!AY29</f>
        <v>107666</v>
      </c>
      <c r="AZ29" s="6">
        <f>'q-ValProd_crop'!AZ29</f>
        <v>117337</v>
      </c>
      <c r="BA29" s="6">
        <f>'q-ValProd_crop'!BA29</f>
        <v>116468</v>
      </c>
      <c r="BB29" s="6">
        <f>'q-ValProd_crop'!BB29</f>
        <v>116921</v>
      </c>
      <c r="BC29" s="6">
        <f>'q-ValProd_crop'!BC29</f>
        <v>111167</v>
      </c>
    </row>
    <row r="30" spans="1:55" s="14" customFormat="1" x14ac:dyDescent="0.2">
      <c r="A30" s="6">
        <f>'q-ValProd_crop'!A30</f>
        <v>1</v>
      </c>
      <c r="B30" s="6" t="str">
        <f>'q-ValProd_crop'!B30</f>
        <v>Niger</v>
      </c>
      <c r="C30" s="6">
        <f>'q-ValProd_crop'!C30</f>
        <v>158</v>
      </c>
      <c r="D30" s="6" t="str">
        <f>'q-ValProd_crop'!D30</f>
        <v>Niger</v>
      </c>
      <c r="E30" s="6">
        <f>'q-ValProd_crop'!E30</f>
        <v>152</v>
      </c>
      <c r="F30" s="6" t="str">
        <f>'q-ValProd_crop'!F30</f>
        <v>Gross Production Value Crops (constant 2004-2006 1000 I$)</v>
      </c>
      <c r="G30" s="6">
        <f>'q-ValProd_crop'!G30</f>
        <v>328773</v>
      </c>
      <c r="H30" s="6">
        <f>'q-ValProd_crop'!H30</f>
        <v>392903</v>
      </c>
      <c r="I30" s="6">
        <f>'q-ValProd_crop'!I30</f>
        <v>413838</v>
      </c>
      <c r="J30" s="6">
        <f>'q-ValProd_crop'!J30</f>
        <v>406136</v>
      </c>
      <c r="K30" s="6">
        <f>'q-ValProd_crop'!K30</f>
        <v>403942</v>
      </c>
      <c r="L30" s="6">
        <f>'q-ValProd_crop'!L30</f>
        <v>432404</v>
      </c>
      <c r="M30" s="6">
        <f>'q-ValProd_crop'!M30</f>
        <v>479544</v>
      </c>
      <c r="N30" s="6">
        <f>'q-ValProd_crop'!N30</f>
        <v>385498</v>
      </c>
      <c r="O30" s="6">
        <f>'q-ValProd_crop'!O30</f>
        <v>454326</v>
      </c>
      <c r="P30" s="6">
        <f>'q-ValProd_crop'!P30</f>
        <v>393965</v>
      </c>
      <c r="Q30" s="6">
        <f>'q-ValProd_crop'!Q30</f>
        <v>430586</v>
      </c>
      <c r="R30" s="6">
        <f>'q-ValProd_crop'!R30</f>
        <v>420897</v>
      </c>
      <c r="S30" s="6">
        <f>'q-ValProd_crop'!S30</f>
        <v>267306</v>
      </c>
      <c r="T30" s="6">
        <f>'q-ValProd_crop'!T30</f>
        <v>366121</v>
      </c>
      <c r="U30" s="6">
        <f>'q-ValProd_crop'!U30</f>
        <v>322472</v>
      </c>
      <c r="V30" s="6">
        <f>'q-ValProd_crop'!V30</f>
        <v>424347</v>
      </c>
      <c r="W30" s="6">
        <f>'q-ValProd_crop'!W30</f>
        <v>444447</v>
      </c>
      <c r="X30" s="6">
        <f>'q-ValProd_crop'!X30</f>
        <v>481948</v>
      </c>
      <c r="Y30" s="6">
        <f>'q-ValProd_crop'!Y30</f>
        <v>517998</v>
      </c>
      <c r="Z30" s="6">
        <f>'q-ValProd_crop'!Z30</f>
        <v>537363</v>
      </c>
      <c r="AA30" s="6">
        <f>'q-ValProd_crop'!AA30</f>
        <v>518761</v>
      </c>
      <c r="AB30" s="6">
        <f>'q-ValProd_crop'!AB30</f>
        <v>514070</v>
      </c>
      <c r="AC30" s="6">
        <f>'q-ValProd_crop'!AC30</f>
        <v>508811</v>
      </c>
      <c r="AD30" s="6">
        <f>'q-ValProd_crop'!AD30</f>
        <v>349384</v>
      </c>
      <c r="AE30" s="6">
        <f>'q-ValProd_crop'!AE30</f>
        <v>471596</v>
      </c>
      <c r="AF30" s="6">
        <f>'q-ValProd_crop'!AF30</f>
        <v>537555</v>
      </c>
      <c r="AG30" s="6">
        <f>'q-ValProd_crop'!AG30</f>
        <v>435367</v>
      </c>
      <c r="AH30" s="6">
        <f>'q-ValProd_crop'!AH30</f>
        <v>628119</v>
      </c>
      <c r="AI30" s="6">
        <f>'q-ValProd_crop'!AI30</f>
        <v>562495</v>
      </c>
      <c r="AJ30" s="6">
        <f>'q-ValProd_crop'!AJ30</f>
        <v>611965</v>
      </c>
      <c r="AK30" s="6">
        <f>'q-ValProd_crop'!AK30</f>
        <v>695131</v>
      </c>
      <c r="AL30" s="6">
        <f>'q-ValProd_crop'!AL30</f>
        <v>708537</v>
      </c>
      <c r="AM30" s="6">
        <f>'q-ValProd_crop'!AM30</f>
        <v>573707</v>
      </c>
      <c r="AN30" s="6">
        <f>'q-ValProd_crop'!AN30</f>
        <v>786269</v>
      </c>
      <c r="AO30" s="6">
        <f>'q-ValProd_crop'!AO30</f>
        <v>652519</v>
      </c>
      <c r="AP30" s="6">
        <f>'q-ValProd_crop'!AP30</f>
        <v>781082</v>
      </c>
      <c r="AQ30" s="6">
        <f>'q-ValProd_crop'!AQ30</f>
        <v>613477</v>
      </c>
      <c r="AR30" s="6">
        <f>'q-ValProd_crop'!AR30</f>
        <v>1068178</v>
      </c>
      <c r="AS30" s="6">
        <f>'q-ValProd_crop'!AS30</f>
        <v>917396</v>
      </c>
      <c r="AT30" s="6">
        <f>'q-ValProd_crop'!AT30</f>
        <v>826755</v>
      </c>
      <c r="AU30" s="6">
        <f>'q-ValProd_crop'!AU30</f>
        <v>1049294</v>
      </c>
      <c r="AV30" s="6">
        <f>'q-ValProd_crop'!AV30</f>
        <v>1187006</v>
      </c>
      <c r="AW30" s="6">
        <f>'q-ValProd_crop'!AW30</f>
        <v>1253664</v>
      </c>
      <c r="AX30" s="6">
        <f>'q-ValProd_crop'!AX30</f>
        <v>1002762</v>
      </c>
      <c r="AY30" s="6">
        <f>'q-ValProd_crop'!AY30</f>
        <v>1259795</v>
      </c>
      <c r="AZ30" s="6">
        <f>'q-ValProd_crop'!AZ30</f>
        <v>1394717</v>
      </c>
      <c r="BA30" s="6">
        <f>'q-ValProd_crop'!BA30</f>
        <v>1509685</v>
      </c>
      <c r="BB30" s="6">
        <f>'q-ValProd_crop'!BB30</f>
        <v>1921269</v>
      </c>
      <c r="BC30" s="6">
        <f>'q-ValProd_crop'!BC30</f>
        <v>1674437</v>
      </c>
    </row>
    <row r="31" spans="1:55" s="14" customFormat="1" x14ac:dyDescent="0.2">
      <c r="A31" s="6">
        <f>'q-ValProd_crop'!A31</f>
        <v>1</v>
      </c>
      <c r="B31" s="6" t="str">
        <f>'q-ValProd_crop'!B31</f>
        <v>Nigeria</v>
      </c>
      <c r="C31" s="6">
        <f>'q-ValProd_crop'!C31</f>
        <v>159</v>
      </c>
      <c r="D31" s="6" t="str">
        <f>'q-ValProd_crop'!D31</f>
        <v>Nigeria</v>
      </c>
      <c r="E31" s="6">
        <f>'q-ValProd_crop'!E31</f>
        <v>152</v>
      </c>
      <c r="F31" s="6" t="str">
        <f>'q-ValProd_crop'!F31</f>
        <v>Gross Production Value Crops (constant 2004-2006 1000 I$)</v>
      </c>
      <c r="G31" s="6">
        <f>'q-ValProd_crop'!G31</f>
        <v>7083789</v>
      </c>
      <c r="H31" s="6">
        <f>'q-ValProd_crop'!H31</f>
        <v>7444823</v>
      </c>
      <c r="I31" s="6">
        <f>'q-ValProd_crop'!I31</f>
        <v>7852749</v>
      </c>
      <c r="J31" s="6">
        <f>'q-ValProd_crop'!J31</f>
        <v>8086820</v>
      </c>
      <c r="K31" s="6">
        <f>'q-ValProd_crop'!K31</f>
        <v>8465144</v>
      </c>
      <c r="L31" s="6">
        <f>'q-ValProd_crop'!L31</f>
        <v>8254892</v>
      </c>
      <c r="M31" s="6">
        <f>'q-ValProd_crop'!M31</f>
        <v>8581639</v>
      </c>
      <c r="N31" s="6">
        <f>'q-ValProd_crop'!N31</f>
        <v>8757182</v>
      </c>
      <c r="O31" s="6">
        <f>'q-ValProd_crop'!O31</f>
        <v>9737955</v>
      </c>
      <c r="P31" s="6">
        <f>'q-ValProd_crop'!P31</f>
        <v>10693410</v>
      </c>
      <c r="Q31" s="6">
        <f>'q-ValProd_crop'!Q31</f>
        <v>9543226</v>
      </c>
      <c r="R31" s="6">
        <f>'q-ValProd_crop'!R31</f>
        <v>8325353</v>
      </c>
      <c r="S31" s="6">
        <f>'q-ValProd_crop'!S31</f>
        <v>8602601</v>
      </c>
      <c r="T31" s="6">
        <f>'q-ValProd_crop'!T31</f>
        <v>9481277</v>
      </c>
      <c r="U31" s="6">
        <f>'q-ValProd_crop'!U31</f>
        <v>9168312</v>
      </c>
      <c r="V31" s="6">
        <f>'q-ValProd_crop'!V31</f>
        <v>8369878</v>
      </c>
      <c r="W31" s="6">
        <f>'q-ValProd_crop'!W31</f>
        <v>8279017</v>
      </c>
      <c r="X31" s="6">
        <f>'q-ValProd_crop'!X31</f>
        <v>7985353</v>
      </c>
      <c r="Y31" s="6">
        <f>'q-ValProd_crop'!Y31</f>
        <v>8094305</v>
      </c>
      <c r="Z31" s="6">
        <f>'q-ValProd_crop'!Z31</f>
        <v>8302866</v>
      </c>
      <c r="AA31" s="6">
        <f>'q-ValProd_crop'!AA31</f>
        <v>8369311</v>
      </c>
      <c r="AB31" s="6">
        <f>'q-ValProd_crop'!AB31</f>
        <v>8527204</v>
      </c>
      <c r="AC31" s="6">
        <f>'q-ValProd_crop'!AC31</f>
        <v>8540886</v>
      </c>
      <c r="AD31" s="6">
        <f>'q-ValProd_crop'!AD31</f>
        <v>8989486</v>
      </c>
      <c r="AE31" s="6">
        <f>'q-ValProd_crop'!AE31</f>
        <v>9550442</v>
      </c>
      <c r="AF31" s="6">
        <f>'q-ValProd_crop'!AF31</f>
        <v>10421773</v>
      </c>
      <c r="AG31" s="6">
        <f>'q-ValProd_crop'!AG31</f>
        <v>10664150</v>
      </c>
      <c r="AH31" s="6">
        <f>'q-ValProd_crop'!AH31</f>
        <v>12647874</v>
      </c>
      <c r="AI31" s="6">
        <f>'q-ValProd_crop'!AI31</f>
        <v>14047478</v>
      </c>
      <c r="AJ31" s="6">
        <f>'q-ValProd_crop'!AJ31</f>
        <v>15103254</v>
      </c>
      <c r="AK31" s="6">
        <f>'q-ValProd_crop'!AK31</f>
        <v>17403299</v>
      </c>
      <c r="AL31" s="6">
        <f>'q-ValProd_crop'!AL31</f>
        <v>18868400</v>
      </c>
      <c r="AM31" s="6">
        <f>'q-ValProd_crop'!AM31</f>
        <v>19929597</v>
      </c>
      <c r="AN31" s="6">
        <f>'q-ValProd_crop'!AN31</f>
        <v>20481908</v>
      </c>
      <c r="AO31" s="6">
        <f>'q-ValProd_crop'!AO31</f>
        <v>21105169</v>
      </c>
      <c r="AP31" s="6">
        <f>'q-ValProd_crop'!AP31</f>
        <v>21995576</v>
      </c>
      <c r="AQ31" s="6">
        <f>'q-ValProd_crop'!AQ31</f>
        <v>22884084</v>
      </c>
      <c r="AR31" s="6">
        <f>'q-ValProd_crop'!AR31</f>
        <v>24076306</v>
      </c>
      <c r="AS31" s="6">
        <f>'q-ValProd_crop'!AS31</f>
        <v>25067805</v>
      </c>
      <c r="AT31" s="6">
        <f>'q-ValProd_crop'!AT31</f>
        <v>25275789</v>
      </c>
      <c r="AU31" s="6">
        <f>'q-ValProd_crop'!AU31</f>
        <v>25115548</v>
      </c>
      <c r="AV31" s="6">
        <f>'q-ValProd_crop'!AV31</f>
        <v>26359355</v>
      </c>
      <c r="AW31" s="6">
        <f>'q-ValProd_crop'!AW31</f>
        <v>28035376</v>
      </c>
      <c r="AX31" s="6">
        <f>'q-ValProd_crop'!AX31</f>
        <v>29963106</v>
      </c>
      <c r="AY31" s="6">
        <f>'q-ValProd_crop'!AY31</f>
        <v>31350814</v>
      </c>
      <c r="AZ31" s="6">
        <f>'q-ValProd_crop'!AZ31</f>
        <v>33092425</v>
      </c>
      <c r="BA31" s="6">
        <f>'q-ValProd_crop'!BA31</f>
        <v>30316567</v>
      </c>
      <c r="BB31" s="6">
        <f>'q-ValProd_crop'!BB31</f>
        <v>32598997</v>
      </c>
      <c r="BC31" s="6">
        <f>'q-ValProd_crop'!BC31</f>
        <v>27790285</v>
      </c>
    </row>
    <row r="32" spans="1:55" s="15" customFormat="1" x14ac:dyDescent="0.2">
      <c r="A32" s="6">
        <f>'q-ValProd_crop'!A32</f>
        <v>1</v>
      </c>
      <c r="B32" s="6" t="str">
        <f>'q-ValProd_crop'!B32</f>
        <v>Guinea-Bissau</v>
      </c>
      <c r="C32" s="6">
        <f>'q-ValProd_crop'!C32</f>
        <v>175</v>
      </c>
      <c r="D32" s="6" t="str">
        <f>'q-ValProd_crop'!D32</f>
        <v>Guinea-Bissau</v>
      </c>
      <c r="E32" s="6">
        <f>'q-ValProd_crop'!E32</f>
        <v>152</v>
      </c>
      <c r="F32" s="6" t="str">
        <f>'q-ValProd_crop'!F32</f>
        <v>Gross Production Value Crops (constant 2004-2006 1000 I$)</v>
      </c>
      <c r="G32" s="6">
        <f>'q-ValProd_crop'!G32</f>
        <v>82795</v>
      </c>
      <c r="H32" s="6">
        <f>'q-ValProd_crop'!H32</f>
        <v>83253</v>
      </c>
      <c r="I32" s="6">
        <f>'q-ValProd_crop'!I32</f>
        <v>80740</v>
      </c>
      <c r="J32" s="6">
        <f>'q-ValProd_crop'!J32</f>
        <v>78005</v>
      </c>
      <c r="K32" s="6">
        <f>'q-ValProd_crop'!K32</f>
        <v>70461</v>
      </c>
      <c r="L32" s="6">
        <f>'q-ValProd_crop'!L32</f>
        <v>66202</v>
      </c>
      <c r="M32" s="6">
        <f>'q-ValProd_crop'!M32</f>
        <v>64724</v>
      </c>
      <c r="N32" s="6">
        <f>'q-ValProd_crop'!N32</f>
        <v>65182</v>
      </c>
      <c r="O32" s="6">
        <f>'q-ValProd_crop'!O32</f>
        <v>61594</v>
      </c>
      <c r="P32" s="6">
        <f>'q-ValProd_crop'!P32</f>
        <v>62660</v>
      </c>
      <c r="Q32" s="6">
        <f>'q-ValProd_crop'!Q32</f>
        <v>56180</v>
      </c>
      <c r="R32" s="6">
        <f>'q-ValProd_crop'!R32</f>
        <v>60442</v>
      </c>
      <c r="S32" s="6">
        <f>'q-ValProd_crop'!S32</f>
        <v>58268</v>
      </c>
      <c r="T32" s="6">
        <f>'q-ValProd_crop'!T32</f>
        <v>61176</v>
      </c>
      <c r="U32" s="6">
        <f>'q-ValProd_crop'!U32</f>
        <v>70949</v>
      </c>
      <c r="V32" s="6">
        <f>'q-ValProd_crop'!V32</f>
        <v>79826</v>
      </c>
      <c r="W32" s="6">
        <f>'q-ValProd_crop'!W32</f>
        <v>73388</v>
      </c>
      <c r="X32" s="6">
        <f>'q-ValProd_crop'!X32</f>
        <v>68730</v>
      </c>
      <c r="Y32" s="6">
        <f>'q-ValProd_crop'!Y32</f>
        <v>71663</v>
      </c>
      <c r="Z32" s="6">
        <f>'q-ValProd_crop'!Z32</f>
        <v>74303</v>
      </c>
      <c r="AA32" s="6">
        <f>'q-ValProd_crop'!AA32</f>
        <v>83096</v>
      </c>
      <c r="AB32" s="6">
        <f>'q-ValProd_crop'!AB32</f>
        <v>93761</v>
      </c>
      <c r="AC32" s="6">
        <f>'q-ValProd_crop'!AC32</f>
        <v>83332</v>
      </c>
      <c r="AD32" s="6">
        <f>'q-ValProd_crop'!AD32</f>
        <v>100079</v>
      </c>
      <c r="AE32" s="6">
        <f>'q-ValProd_crop'!AE32</f>
        <v>99318</v>
      </c>
      <c r="AF32" s="6">
        <f>'q-ValProd_crop'!AF32</f>
        <v>107315</v>
      </c>
      <c r="AG32" s="6">
        <f>'q-ValProd_crop'!AG32</f>
        <v>105305</v>
      </c>
      <c r="AH32" s="6">
        <f>'q-ValProd_crop'!AH32</f>
        <v>102413</v>
      </c>
      <c r="AI32" s="6">
        <f>'q-ValProd_crop'!AI32</f>
        <v>113885</v>
      </c>
      <c r="AJ32" s="6">
        <f>'q-ValProd_crop'!AJ32</f>
        <v>119087</v>
      </c>
      <c r="AK32" s="6">
        <f>'q-ValProd_crop'!AK32</f>
        <v>113237</v>
      </c>
      <c r="AL32" s="6">
        <f>'q-ValProd_crop'!AL32</f>
        <v>119912</v>
      </c>
      <c r="AM32" s="6">
        <f>'q-ValProd_crop'!AM32</f>
        <v>127111</v>
      </c>
      <c r="AN32" s="6">
        <f>'q-ValProd_crop'!AN32</f>
        <v>123293</v>
      </c>
      <c r="AO32" s="6">
        <f>'q-ValProd_crop'!AO32</f>
        <v>129792</v>
      </c>
      <c r="AP32" s="6">
        <f>'q-ValProd_crop'!AP32</f>
        <v>133974</v>
      </c>
      <c r="AQ32" s="6">
        <f>'q-ValProd_crop'!AQ32</f>
        <v>145433</v>
      </c>
      <c r="AR32" s="6">
        <f>'q-ValProd_crop'!AR32</f>
        <v>151673</v>
      </c>
      <c r="AS32" s="6">
        <f>'q-ValProd_crop'!AS32</f>
        <v>161733</v>
      </c>
      <c r="AT32" s="6">
        <f>'q-ValProd_crop'!AT32</f>
        <v>169545</v>
      </c>
      <c r="AU32" s="6">
        <f>'q-ValProd_crop'!AU32</f>
        <v>175475</v>
      </c>
      <c r="AV32" s="6">
        <f>'q-ValProd_crop'!AV32</f>
        <v>176748</v>
      </c>
      <c r="AW32" s="6">
        <f>'q-ValProd_crop'!AW32</f>
        <v>173610</v>
      </c>
      <c r="AX32" s="6">
        <f>'q-ValProd_crop'!AX32</f>
        <v>190527</v>
      </c>
      <c r="AY32" s="6">
        <f>'q-ValProd_crop'!AY32</f>
        <v>195122</v>
      </c>
      <c r="AZ32" s="6">
        <f>'q-ValProd_crop'!AZ32</f>
        <v>204060</v>
      </c>
      <c r="BA32" s="6">
        <f>'q-ValProd_crop'!BA32</f>
        <v>202532</v>
      </c>
      <c r="BB32" s="6">
        <f>'q-ValProd_crop'!BB32</f>
        <v>200312</v>
      </c>
      <c r="BC32" s="6">
        <f>'q-ValProd_crop'!BC32</f>
        <v>185811</v>
      </c>
    </row>
    <row r="33" spans="1:55" s="14" customFormat="1" x14ac:dyDescent="0.2">
      <c r="A33" s="6">
        <f>'q-ValProd_crop'!A33</f>
        <v>2</v>
      </c>
      <c r="B33" s="6" t="str">
        <f>'q-ValProd_crop'!B33</f>
        <v>Eritrea</v>
      </c>
      <c r="C33" s="6">
        <f>'q-ValProd_crop'!C33</f>
        <v>178</v>
      </c>
      <c r="D33" s="6" t="str">
        <f>'q-ValProd_crop'!D33</f>
        <v>Eritrea</v>
      </c>
      <c r="E33" s="6">
        <f>'q-ValProd_crop'!E33</f>
        <v>152</v>
      </c>
      <c r="F33" s="6" t="str">
        <f>'q-ValProd_crop'!F33</f>
        <v>Gross Production Value Crops (constant 2004-2006 1000 I$)</v>
      </c>
      <c r="G33" s="6">
        <f>'q-ValProd_crop'!G33</f>
        <v>0</v>
      </c>
      <c r="H33" s="6">
        <f>'q-ValProd_crop'!H33</f>
        <v>0</v>
      </c>
      <c r="I33" s="6">
        <f>'q-ValProd_crop'!I33</f>
        <v>0</v>
      </c>
      <c r="J33" s="6">
        <f>'q-ValProd_crop'!J33</f>
        <v>0</v>
      </c>
      <c r="K33" s="6">
        <f>'q-ValProd_crop'!K33</f>
        <v>0</v>
      </c>
      <c r="L33" s="6">
        <f>'q-ValProd_crop'!L33</f>
        <v>0</v>
      </c>
      <c r="M33" s="6">
        <f>'q-ValProd_crop'!M33</f>
        <v>0</v>
      </c>
      <c r="N33" s="6">
        <f>'q-ValProd_crop'!N33</f>
        <v>0</v>
      </c>
      <c r="O33" s="6">
        <f>'q-ValProd_crop'!O33</f>
        <v>0</v>
      </c>
      <c r="P33" s="6">
        <f>'q-ValProd_crop'!P33</f>
        <v>0</v>
      </c>
      <c r="Q33" s="6">
        <f>'q-ValProd_crop'!Q33</f>
        <v>0</v>
      </c>
      <c r="R33" s="6">
        <f>'q-ValProd_crop'!R33</f>
        <v>0</v>
      </c>
      <c r="S33" s="6">
        <f>'q-ValProd_crop'!S33</f>
        <v>0</v>
      </c>
      <c r="T33" s="6">
        <f>'q-ValProd_crop'!T33</f>
        <v>0</v>
      </c>
      <c r="U33" s="6">
        <f>'q-ValProd_crop'!U33</f>
        <v>0</v>
      </c>
      <c r="V33" s="6">
        <f>'q-ValProd_crop'!V33</f>
        <v>0</v>
      </c>
      <c r="W33" s="6">
        <f>'q-ValProd_crop'!W33</f>
        <v>0</v>
      </c>
      <c r="X33" s="6">
        <f>'q-ValProd_crop'!X33</f>
        <v>0</v>
      </c>
      <c r="Y33" s="6">
        <f>'q-ValProd_crop'!Y33</f>
        <v>0</v>
      </c>
      <c r="Z33" s="6">
        <f>'q-ValProd_crop'!Z33</f>
        <v>0</v>
      </c>
      <c r="AA33" s="6">
        <f>'q-ValProd_crop'!AA33</f>
        <v>0</v>
      </c>
      <c r="AB33" s="6">
        <f>'q-ValProd_crop'!AB33</f>
        <v>0</v>
      </c>
      <c r="AC33" s="6">
        <f>'q-ValProd_crop'!AC33</f>
        <v>0</v>
      </c>
      <c r="AD33" s="6">
        <f>'q-ValProd_crop'!AD33</f>
        <v>0</v>
      </c>
      <c r="AE33" s="6">
        <f>'q-ValProd_crop'!AE33</f>
        <v>0</v>
      </c>
      <c r="AF33" s="6">
        <f>'q-ValProd_crop'!AF33</f>
        <v>0</v>
      </c>
      <c r="AG33" s="6">
        <f>'q-ValProd_crop'!AG33</f>
        <v>0</v>
      </c>
      <c r="AH33" s="6">
        <f>'q-ValProd_crop'!AH33</f>
        <v>0</v>
      </c>
      <c r="AI33" s="6">
        <f>'q-ValProd_crop'!AI33</f>
        <v>0</v>
      </c>
      <c r="AJ33" s="6">
        <f>'q-ValProd_crop'!AJ33</f>
        <v>0</v>
      </c>
      <c r="AK33" s="6">
        <f>'q-ValProd_crop'!AK33</f>
        <v>0</v>
      </c>
      <c r="AL33" s="6">
        <f>'q-ValProd_crop'!AL33</f>
        <v>0</v>
      </c>
      <c r="AM33" s="6">
        <f>'q-ValProd_crop'!AM33</f>
        <v>63084</v>
      </c>
      <c r="AN33" s="6">
        <f>'q-ValProd_crop'!AN33</f>
        <v>102377</v>
      </c>
      <c r="AO33" s="6">
        <f>'q-ValProd_crop'!AO33</f>
        <v>87501</v>
      </c>
      <c r="AP33" s="6">
        <f>'q-ValProd_crop'!AP33</f>
        <v>71280</v>
      </c>
      <c r="AQ33" s="6">
        <f>'q-ValProd_crop'!AQ33</f>
        <v>72504</v>
      </c>
      <c r="AR33" s="6">
        <f>'q-ValProd_crop'!AR33</f>
        <v>137885</v>
      </c>
      <c r="AS33" s="6">
        <f>'q-ValProd_crop'!AS33</f>
        <v>111212</v>
      </c>
      <c r="AT33" s="6">
        <f>'q-ValProd_crop'!AT33</f>
        <v>71732</v>
      </c>
      <c r="AU33" s="6">
        <f>'q-ValProd_crop'!AU33</f>
        <v>91182</v>
      </c>
      <c r="AV33" s="6">
        <f>'q-ValProd_crop'!AV33</f>
        <v>56453</v>
      </c>
      <c r="AW33" s="6">
        <f>'q-ValProd_crop'!AW33</f>
        <v>70635</v>
      </c>
      <c r="AX33" s="6">
        <f>'q-ValProd_crop'!AX33</f>
        <v>71188</v>
      </c>
      <c r="AY33" s="6">
        <f>'q-ValProd_crop'!AY33</f>
        <v>113492</v>
      </c>
      <c r="AZ33" s="6">
        <f>'q-ValProd_crop'!AZ33</f>
        <v>114048</v>
      </c>
      <c r="BA33" s="6">
        <f>'q-ValProd_crop'!BA33</f>
        <v>125412</v>
      </c>
      <c r="BB33" s="6">
        <f>'q-ValProd_crop'!BB33</f>
        <v>58343</v>
      </c>
      <c r="BC33" s="6">
        <f>'q-ValProd_crop'!BC33</f>
        <v>84439</v>
      </c>
    </row>
    <row r="34" spans="1:55" s="6" customFormat="1" x14ac:dyDescent="0.2">
      <c r="A34" s="6">
        <f>'q-ValProd_crop'!A34</f>
        <v>3</v>
      </c>
      <c r="B34" s="6" t="str">
        <f>'q-ValProd_crop'!B34</f>
        <v>Zimbabwe</v>
      </c>
      <c r="C34" s="6">
        <f>'q-ValProd_crop'!C34</f>
        <v>181</v>
      </c>
      <c r="D34" s="6" t="str">
        <f>'q-ValProd_crop'!D34</f>
        <v>Zimbabwe</v>
      </c>
      <c r="E34" s="6">
        <f>'q-ValProd_crop'!E34</f>
        <v>152</v>
      </c>
      <c r="F34" s="6" t="str">
        <f>'q-ValProd_crop'!F34</f>
        <v>Gross Production Value Crops (constant 2004-2006 1000 I$)</v>
      </c>
      <c r="G34" s="6">
        <f>'q-ValProd_crop'!G34</f>
        <v>445082</v>
      </c>
      <c r="H34" s="6">
        <f>'q-ValProd_crop'!H34</f>
        <v>482946</v>
      </c>
      <c r="I34" s="6">
        <f>'q-ValProd_crop'!I34</f>
        <v>428602</v>
      </c>
      <c r="J34" s="6">
        <f>'q-ValProd_crop'!J34</f>
        <v>540413</v>
      </c>
      <c r="K34" s="6">
        <f>'q-ValProd_crop'!K34</f>
        <v>497178</v>
      </c>
      <c r="L34" s="6">
        <f>'q-ValProd_crop'!L34</f>
        <v>553684</v>
      </c>
      <c r="M34" s="6">
        <f>'q-ValProd_crop'!M34</f>
        <v>613197</v>
      </c>
      <c r="N34" s="6">
        <f>'q-ValProd_crop'!N34</f>
        <v>460906</v>
      </c>
      <c r="O34" s="6">
        <f>'q-ValProd_crop'!O34</f>
        <v>746245</v>
      </c>
      <c r="P34" s="6">
        <f>'q-ValProd_crop'!P34</f>
        <v>556187</v>
      </c>
      <c r="Q34" s="6">
        <f>'q-ValProd_crop'!Q34</f>
        <v>735145</v>
      </c>
      <c r="R34" s="6">
        <f>'q-ValProd_crop'!R34</f>
        <v>830651</v>
      </c>
      <c r="S34" s="6">
        <f>'q-ValProd_crop'!S34</f>
        <v>584172</v>
      </c>
      <c r="T34" s="6">
        <f>'q-ValProd_crop'!T34</f>
        <v>881220</v>
      </c>
      <c r="U34" s="6">
        <f>'q-ValProd_crop'!U34</f>
        <v>820933</v>
      </c>
      <c r="V34" s="6">
        <f>'q-ValProd_crop'!V34</f>
        <v>884157</v>
      </c>
      <c r="W34" s="6">
        <f>'q-ValProd_crop'!W34</f>
        <v>813510</v>
      </c>
      <c r="X34" s="6">
        <f>'q-ValProd_crop'!X34</f>
        <v>822505</v>
      </c>
      <c r="Y34" s="6">
        <f>'q-ValProd_crop'!Y34</f>
        <v>762613</v>
      </c>
      <c r="Z34" s="6">
        <f>'q-ValProd_crop'!Z34</f>
        <v>848655</v>
      </c>
      <c r="AA34" s="6">
        <f>'q-ValProd_crop'!AA34</f>
        <v>1005190</v>
      </c>
      <c r="AB34" s="6">
        <f>'q-ValProd_crop'!AB34</f>
        <v>874698</v>
      </c>
      <c r="AC34" s="6">
        <f>'q-ValProd_crop'!AC34</f>
        <v>713524</v>
      </c>
      <c r="AD34" s="6">
        <f>'q-ValProd_crop'!AD34</f>
        <v>873347</v>
      </c>
      <c r="AE34" s="6">
        <f>'q-ValProd_crop'!AE34</f>
        <v>1191269</v>
      </c>
      <c r="AF34" s="6">
        <f>'q-ValProd_crop'!AF34</f>
        <v>1149235</v>
      </c>
      <c r="AG34" s="6">
        <f>'q-ValProd_crop'!AG34</f>
        <v>914169</v>
      </c>
      <c r="AH34" s="6">
        <f>'q-ValProd_crop'!AH34</f>
        <v>1236744</v>
      </c>
      <c r="AI34" s="6">
        <f>'q-ValProd_crop'!AI34</f>
        <v>1143325</v>
      </c>
      <c r="AJ34" s="6">
        <f>'q-ValProd_crop'!AJ34</f>
        <v>1087633</v>
      </c>
      <c r="AK34" s="6">
        <f>'q-ValProd_crop'!AK34</f>
        <v>1102832</v>
      </c>
      <c r="AL34" s="6">
        <f>'q-ValProd_crop'!AL34</f>
        <v>630010</v>
      </c>
      <c r="AM34" s="6">
        <f>'q-ValProd_crop'!AM34</f>
        <v>1075857</v>
      </c>
      <c r="AN34" s="6">
        <f>'q-ValProd_crop'!AN34</f>
        <v>1185128</v>
      </c>
      <c r="AO34" s="6">
        <f>'q-ValProd_crop'!AO34</f>
        <v>870628</v>
      </c>
      <c r="AP34" s="6">
        <f>'q-ValProd_crop'!AP34</f>
        <v>1314402</v>
      </c>
      <c r="AQ34" s="6">
        <f>'q-ValProd_crop'!AQ34</f>
        <v>1385093</v>
      </c>
      <c r="AR34" s="6">
        <f>'q-ValProd_crop'!AR34</f>
        <v>1288013</v>
      </c>
      <c r="AS34" s="6">
        <f>'q-ValProd_crop'!AS34</f>
        <v>1236868</v>
      </c>
      <c r="AT34" s="6">
        <f>'q-ValProd_crop'!AT34</f>
        <v>1450908</v>
      </c>
      <c r="AU34" s="6">
        <f>'q-ValProd_crop'!AU34</f>
        <v>1305427</v>
      </c>
      <c r="AV34" s="6">
        <f>'q-ValProd_crop'!AV34</f>
        <v>998760</v>
      </c>
      <c r="AW34" s="6">
        <f>'q-ValProd_crop'!AW34</f>
        <v>995794</v>
      </c>
      <c r="AX34" s="6">
        <f>'q-ValProd_crop'!AX34</f>
        <v>1071312</v>
      </c>
      <c r="AY34" s="6">
        <f>'q-ValProd_crop'!AY34</f>
        <v>816405</v>
      </c>
      <c r="AZ34" s="6">
        <f>'q-ValProd_crop'!AZ34</f>
        <v>878988</v>
      </c>
      <c r="BA34" s="6">
        <f>'q-ValProd_crop'!BA34</f>
        <v>882502</v>
      </c>
      <c r="BB34" s="6">
        <f>'q-ValProd_crop'!BB34</f>
        <v>843940</v>
      </c>
      <c r="BC34" s="6">
        <f>'q-ValProd_crop'!BC34</f>
        <v>842098</v>
      </c>
    </row>
    <row r="35" spans="1:55" x14ac:dyDescent="0.2">
      <c r="A35" s="6">
        <f>'q-ValProd_crop'!A35</f>
        <v>2</v>
      </c>
      <c r="B35" s="6" t="str">
        <f>'q-ValProd_crop'!B35</f>
        <v>Réunion</v>
      </c>
      <c r="C35" s="6">
        <f>'q-ValProd_crop'!C35</f>
        <v>182</v>
      </c>
      <c r="D35" s="6" t="str">
        <f>'q-ValProd_crop'!D35</f>
        <v>Réunion</v>
      </c>
      <c r="E35" s="6">
        <f>'q-ValProd_crop'!E35</f>
        <v>152</v>
      </c>
      <c r="F35" s="6" t="str">
        <f>'q-ValProd_crop'!F35</f>
        <v>Gross Production Value Crops (constant 2004-2006 1000 I$)</v>
      </c>
      <c r="G35" s="6">
        <f>'q-ValProd_crop'!G35</f>
        <v>89630</v>
      </c>
      <c r="H35" s="6">
        <f>'q-ValProd_crop'!H35</f>
        <v>66997</v>
      </c>
      <c r="I35" s="6">
        <f>'q-ValProd_crop'!I35</f>
        <v>74557</v>
      </c>
      <c r="J35" s="6">
        <f>'q-ValProd_crop'!J35</f>
        <v>69574</v>
      </c>
      <c r="K35" s="6">
        <f>'q-ValProd_crop'!K35</f>
        <v>85361</v>
      </c>
      <c r="L35" s="6">
        <f>'q-ValProd_crop'!L35</f>
        <v>77761</v>
      </c>
      <c r="M35" s="6">
        <f>'q-ValProd_crop'!M35</f>
        <v>82301</v>
      </c>
      <c r="N35" s="6">
        <f>'q-ValProd_crop'!N35</f>
        <v>85287</v>
      </c>
      <c r="O35" s="6">
        <f>'q-ValProd_crop'!O35</f>
        <v>91289</v>
      </c>
      <c r="P35" s="6">
        <f>'q-ValProd_crop'!P35</f>
        <v>74814</v>
      </c>
      <c r="Q35" s="6">
        <f>'q-ValProd_crop'!Q35</f>
        <v>67832</v>
      </c>
      <c r="R35" s="6">
        <f>'q-ValProd_crop'!R35</f>
        <v>84023</v>
      </c>
      <c r="S35" s="6">
        <f>'q-ValProd_crop'!S35</f>
        <v>84463</v>
      </c>
      <c r="T35" s="6">
        <f>'q-ValProd_crop'!T35</f>
        <v>81388</v>
      </c>
      <c r="U35" s="6">
        <f>'q-ValProd_crop'!U35</f>
        <v>80572</v>
      </c>
      <c r="V35" s="6">
        <f>'q-ValProd_crop'!V35</f>
        <v>88489</v>
      </c>
      <c r="W35" s="6">
        <f>'q-ValProd_crop'!W35</f>
        <v>90351</v>
      </c>
      <c r="X35" s="6">
        <f>'q-ValProd_crop'!X35</f>
        <v>97010</v>
      </c>
      <c r="Y35" s="6">
        <f>'q-ValProd_crop'!Y35</f>
        <v>97011</v>
      </c>
      <c r="Z35" s="6">
        <f>'q-ValProd_crop'!Z35</f>
        <v>88323</v>
      </c>
      <c r="AA35" s="6">
        <f>'q-ValProd_crop'!AA35</f>
        <v>94462</v>
      </c>
      <c r="AB35" s="6">
        <f>'q-ValProd_crop'!AB35</f>
        <v>99697</v>
      </c>
      <c r="AC35" s="6">
        <f>'q-ValProd_crop'!AC35</f>
        <v>86214</v>
      </c>
      <c r="AD35" s="6">
        <f>'q-ValProd_crop'!AD35</f>
        <v>92812</v>
      </c>
      <c r="AE35" s="6">
        <f>'q-ValProd_crop'!AE35</f>
        <v>90288</v>
      </c>
      <c r="AF35" s="6">
        <f>'q-ValProd_crop'!AF35</f>
        <v>94510</v>
      </c>
      <c r="AG35" s="6">
        <f>'q-ValProd_crop'!AG35</f>
        <v>102473</v>
      </c>
      <c r="AH35" s="6">
        <f>'q-ValProd_crop'!AH35</f>
        <v>107647</v>
      </c>
      <c r="AI35" s="6">
        <f>'q-ValProd_crop'!AI35</f>
        <v>88421</v>
      </c>
      <c r="AJ35" s="6">
        <f>'q-ValProd_crop'!AJ35</f>
        <v>94735</v>
      </c>
      <c r="AK35" s="6">
        <f>'q-ValProd_crop'!AK35</f>
        <v>105753</v>
      </c>
      <c r="AL35" s="6">
        <f>'q-ValProd_crop'!AL35</f>
        <v>105881</v>
      </c>
      <c r="AM35" s="6">
        <f>'q-ValProd_crop'!AM35</f>
        <v>93379</v>
      </c>
      <c r="AN35" s="6">
        <f>'q-ValProd_crop'!AN35</f>
        <v>94697</v>
      </c>
      <c r="AO35" s="6">
        <f>'q-ValProd_crop'!AO35</f>
        <v>95706</v>
      </c>
      <c r="AP35" s="6">
        <f>'q-ValProd_crop'!AP35</f>
        <v>97394</v>
      </c>
      <c r="AQ35" s="6">
        <f>'q-ValProd_crop'!AQ35</f>
        <v>102759</v>
      </c>
      <c r="AR35" s="6">
        <f>'q-ValProd_crop'!AR35</f>
        <v>93661</v>
      </c>
      <c r="AS35" s="6">
        <f>'q-ValProd_crop'!AS35</f>
        <v>101802</v>
      </c>
      <c r="AT35" s="6">
        <f>'q-ValProd_crop'!AT35</f>
        <v>99727</v>
      </c>
      <c r="AU35" s="6">
        <f>'q-ValProd_crop'!AU35</f>
        <v>99046</v>
      </c>
      <c r="AV35" s="6">
        <f>'q-ValProd_crop'!AV35</f>
        <v>91994</v>
      </c>
      <c r="AW35" s="6">
        <f>'q-ValProd_crop'!AW35</f>
        <v>100769</v>
      </c>
      <c r="AX35" s="6">
        <f>'q-ValProd_crop'!AX35</f>
        <v>106504</v>
      </c>
      <c r="AY35" s="6">
        <f>'q-ValProd_crop'!AY35</f>
        <v>101242</v>
      </c>
      <c r="AZ35" s="6">
        <f>'q-ValProd_crop'!AZ35</f>
        <v>103608</v>
      </c>
      <c r="BA35" s="6">
        <f>'q-ValProd_crop'!BA35</f>
        <v>91731</v>
      </c>
      <c r="BB35" s="6">
        <f>'q-ValProd_crop'!BB35</f>
        <v>105054</v>
      </c>
      <c r="BC35" s="6">
        <f>'q-ValProd_crop'!BC35</f>
        <v>105443</v>
      </c>
    </row>
    <row r="36" spans="1:55" s="17" customFormat="1" x14ac:dyDescent="0.2">
      <c r="A36" s="6">
        <f>'q-ValProd_crop'!A36</f>
        <v>2</v>
      </c>
      <c r="B36" s="6" t="str">
        <f>'q-ValProd_crop'!B36</f>
        <v>Rwanda</v>
      </c>
      <c r="C36" s="6">
        <f>'q-ValProd_crop'!C36</f>
        <v>184</v>
      </c>
      <c r="D36" s="6" t="str">
        <f>'q-ValProd_crop'!D36</f>
        <v>Rwanda</v>
      </c>
      <c r="E36" s="6">
        <f>'q-ValProd_crop'!E36</f>
        <v>152</v>
      </c>
      <c r="F36" s="6" t="str">
        <f>'q-ValProd_crop'!F36</f>
        <v>Gross Production Value Crops (constant 2004-2006 1000 I$)</v>
      </c>
      <c r="G36" s="6">
        <f>'q-ValProd_crop'!G36</f>
        <v>380854</v>
      </c>
      <c r="H36" s="6">
        <f>'q-ValProd_crop'!H36</f>
        <v>514997</v>
      </c>
      <c r="I36" s="6">
        <f>'q-ValProd_crop'!I36</f>
        <v>363133</v>
      </c>
      <c r="J36" s="6">
        <f>'q-ValProd_crop'!J36</f>
        <v>365097</v>
      </c>
      <c r="K36" s="6">
        <f>'q-ValProd_crop'!K36</f>
        <v>415558</v>
      </c>
      <c r="L36" s="6">
        <f>'q-ValProd_crop'!L36</f>
        <v>456340</v>
      </c>
      <c r="M36" s="6">
        <f>'q-ValProd_crop'!M36</f>
        <v>557533</v>
      </c>
      <c r="N36" s="6">
        <f>'q-ValProd_crop'!N36</f>
        <v>547936</v>
      </c>
      <c r="O36" s="6">
        <f>'q-ValProd_crop'!O36</f>
        <v>590350</v>
      </c>
      <c r="P36" s="6">
        <f>'q-ValProd_crop'!P36</f>
        <v>616835</v>
      </c>
      <c r="Q36" s="6">
        <f>'q-ValProd_crop'!Q36</f>
        <v>626580</v>
      </c>
      <c r="R36" s="6">
        <f>'q-ValProd_crop'!R36</f>
        <v>611293</v>
      </c>
      <c r="S36" s="6">
        <f>'q-ValProd_crop'!S36</f>
        <v>640398</v>
      </c>
      <c r="T36" s="6">
        <f>'q-ValProd_crop'!T36</f>
        <v>612693</v>
      </c>
      <c r="U36" s="6">
        <f>'q-ValProd_crop'!U36</f>
        <v>685803</v>
      </c>
      <c r="V36" s="6">
        <f>'q-ValProd_crop'!V36</f>
        <v>723593</v>
      </c>
      <c r="W36" s="6">
        <f>'q-ValProd_crop'!W36</f>
        <v>755559</v>
      </c>
      <c r="X36" s="6">
        <f>'q-ValProd_crop'!X36</f>
        <v>769995</v>
      </c>
      <c r="Y36" s="6">
        <f>'q-ValProd_crop'!Y36</f>
        <v>836706</v>
      </c>
      <c r="Z36" s="6">
        <f>'q-ValProd_crop'!Z36</f>
        <v>834660</v>
      </c>
      <c r="AA36" s="6">
        <f>'q-ValProd_crop'!AA36</f>
        <v>919939</v>
      </c>
      <c r="AB36" s="6">
        <f>'q-ValProd_crop'!AB36</f>
        <v>963823</v>
      </c>
      <c r="AC36" s="6">
        <f>'q-ValProd_crop'!AC36</f>
        <v>967285</v>
      </c>
      <c r="AD36" s="6">
        <f>'q-ValProd_crop'!AD36</f>
        <v>882323</v>
      </c>
      <c r="AE36" s="6">
        <f>'q-ValProd_crop'!AE36</f>
        <v>1061661</v>
      </c>
      <c r="AF36" s="6">
        <f>'q-ValProd_crop'!AF36</f>
        <v>966882</v>
      </c>
      <c r="AG36" s="6">
        <f>'q-ValProd_crop'!AG36</f>
        <v>967565</v>
      </c>
      <c r="AH36" s="6">
        <f>'q-ValProd_crop'!AH36</f>
        <v>931523</v>
      </c>
      <c r="AI36" s="6">
        <f>'q-ValProd_crop'!AI36</f>
        <v>1046514</v>
      </c>
      <c r="AJ36" s="6">
        <f>'q-ValProd_crop'!AJ36</f>
        <v>1002750</v>
      </c>
      <c r="AK36" s="6">
        <f>'q-ValProd_crop'!AK36</f>
        <v>1140313</v>
      </c>
      <c r="AL36" s="6">
        <f>'q-ValProd_crop'!AL36</f>
        <v>1197149</v>
      </c>
      <c r="AM36" s="6">
        <f>'q-ValProd_crop'!AM36</f>
        <v>841228</v>
      </c>
      <c r="AN36" s="6">
        <f>'q-ValProd_crop'!AN36</f>
        <v>549708</v>
      </c>
      <c r="AO36" s="6">
        <f>'q-ValProd_crop'!AO36</f>
        <v>713286</v>
      </c>
      <c r="AP36" s="6">
        <f>'q-ValProd_crop'!AP36</f>
        <v>792421</v>
      </c>
      <c r="AQ36" s="6">
        <f>'q-ValProd_crop'!AQ36</f>
        <v>806316</v>
      </c>
      <c r="AR36" s="6">
        <f>'q-ValProd_crop'!AR36</f>
        <v>901418</v>
      </c>
      <c r="AS36" s="6">
        <f>'q-ValProd_crop'!AS36</f>
        <v>975228</v>
      </c>
      <c r="AT36" s="6">
        <f>'q-ValProd_crop'!AT36</f>
        <v>1111006</v>
      </c>
      <c r="AU36" s="6">
        <f>'q-ValProd_crop'!AU36</f>
        <v>1078854</v>
      </c>
      <c r="AV36" s="6">
        <f>'q-ValProd_crop'!AV36</f>
        <v>1342593</v>
      </c>
      <c r="AW36" s="6">
        <f>'q-ValProd_crop'!AW36</f>
        <v>1250066</v>
      </c>
      <c r="AX36" s="6">
        <f>'q-ValProd_crop'!AX36</f>
        <v>1239391</v>
      </c>
      <c r="AY36" s="6">
        <f>'q-ValProd_crop'!AY36</f>
        <v>1338984</v>
      </c>
      <c r="AZ36" s="6">
        <f>'q-ValProd_crop'!AZ36</f>
        <v>1400415</v>
      </c>
      <c r="BA36" s="6">
        <f>'q-ValProd_crop'!BA36</f>
        <v>1393291</v>
      </c>
      <c r="BB36" s="6">
        <f>'q-ValProd_crop'!BB36</f>
        <v>1450185</v>
      </c>
      <c r="BC36" s="6">
        <f>'q-ValProd_crop'!BC36</f>
        <v>1617059</v>
      </c>
    </row>
    <row r="37" spans="1:55" s="17" customFormat="1" x14ac:dyDescent="0.2">
      <c r="A37" s="6">
        <f>'q-ValProd_crop'!A37</f>
        <v>1</v>
      </c>
      <c r="B37" s="6" t="str">
        <f>'q-ValProd_crop'!B37</f>
        <v>Sao Tome and Principe</v>
      </c>
      <c r="C37" s="6">
        <f>'q-ValProd_crop'!C37</f>
        <v>193</v>
      </c>
      <c r="D37" s="6" t="str">
        <f>'q-ValProd_crop'!D37</f>
        <v>Sao Tome and Principe</v>
      </c>
      <c r="E37" s="6">
        <f>'q-ValProd_crop'!E37</f>
        <v>152</v>
      </c>
      <c r="F37" s="6" t="str">
        <f>'q-ValProd_crop'!F37</f>
        <v>Gross Production Value Crops (constant 2004-2006 1000 I$)</v>
      </c>
      <c r="G37" s="6">
        <f>'q-ValProd_crop'!G37</f>
        <v>19285</v>
      </c>
      <c r="H37" s="6">
        <f>'q-ValProd_crop'!H37</f>
        <v>20226</v>
      </c>
      <c r="I37" s="6">
        <f>'q-ValProd_crop'!I37</f>
        <v>17118</v>
      </c>
      <c r="J37" s="6">
        <f>'q-ValProd_crop'!J37</f>
        <v>21004</v>
      </c>
      <c r="K37" s="6">
        <f>'q-ValProd_crop'!K37</f>
        <v>19486</v>
      </c>
      <c r="L37" s="6">
        <f>'q-ValProd_crop'!L37</f>
        <v>20201</v>
      </c>
      <c r="M37" s="6">
        <f>'q-ValProd_crop'!M37</f>
        <v>20334</v>
      </c>
      <c r="N37" s="6">
        <f>'q-ValProd_crop'!N37</f>
        <v>19426</v>
      </c>
      <c r="O37" s="6">
        <f>'q-ValProd_crop'!O37</f>
        <v>18089</v>
      </c>
      <c r="P37" s="6">
        <f>'q-ValProd_crop'!P37</f>
        <v>18145</v>
      </c>
      <c r="Q37" s="6">
        <f>'q-ValProd_crop'!Q37</f>
        <v>19503</v>
      </c>
      <c r="R37" s="6">
        <f>'q-ValProd_crop'!R37</f>
        <v>19045</v>
      </c>
      <c r="S37" s="6">
        <f>'q-ValProd_crop'!S37</f>
        <v>19663</v>
      </c>
      <c r="T37" s="6">
        <f>'q-ValProd_crop'!T37</f>
        <v>18858</v>
      </c>
      <c r="U37" s="6">
        <f>'q-ValProd_crop'!U37</f>
        <v>15568</v>
      </c>
      <c r="V37" s="6">
        <f>'q-ValProd_crop'!V37</f>
        <v>14683</v>
      </c>
      <c r="W37" s="6">
        <f>'q-ValProd_crop'!W37</f>
        <v>14547</v>
      </c>
      <c r="X37" s="6">
        <f>'q-ValProd_crop'!X37</f>
        <v>15176</v>
      </c>
      <c r="Y37" s="6">
        <f>'q-ValProd_crop'!Y37</f>
        <v>16680</v>
      </c>
      <c r="Z37" s="6">
        <f>'q-ValProd_crop'!Z37</f>
        <v>13574</v>
      </c>
      <c r="AA37" s="6">
        <f>'q-ValProd_crop'!AA37</f>
        <v>14385</v>
      </c>
      <c r="AB37" s="6">
        <f>'q-ValProd_crop'!AB37</f>
        <v>13766</v>
      </c>
      <c r="AC37" s="6">
        <f>'q-ValProd_crop'!AC37</f>
        <v>13756</v>
      </c>
      <c r="AD37" s="6">
        <f>'q-ValProd_crop'!AD37</f>
        <v>12084</v>
      </c>
      <c r="AE37" s="6">
        <f>'q-ValProd_crop'!AE37</f>
        <v>12647</v>
      </c>
      <c r="AF37" s="6">
        <f>'q-ValProd_crop'!AF37</f>
        <v>13332</v>
      </c>
      <c r="AG37" s="6">
        <f>'q-ValProd_crop'!AG37</f>
        <v>13087</v>
      </c>
      <c r="AH37" s="6">
        <f>'q-ValProd_crop'!AH37</f>
        <v>13506</v>
      </c>
      <c r="AI37" s="6">
        <f>'q-ValProd_crop'!AI37</f>
        <v>12248</v>
      </c>
      <c r="AJ37" s="6">
        <f>'q-ValProd_crop'!AJ37</f>
        <v>11373</v>
      </c>
      <c r="AK37" s="6">
        <f>'q-ValProd_crop'!AK37</f>
        <v>11887</v>
      </c>
      <c r="AL37" s="6">
        <f>'q-ValProd_crop'!AL37</f>
        <v>15197</v>
      </c>
      <c r="AM37" s="6">
        <f>'q-ValProd_crop'!AM37</f>
        <v>15865</v>
      </c>
      <c r="AN37" s="6">
        <f>'q-ValProd_crop'!AN37</f>
        <v>16924</v>
      </c>
      <c r="AO37" s="6">
        <f>'q-ValProd_crop'!AO37</f>
        <v>15684</v>
      </c>
      <c r="AP37" s="6">
        <f>'q-ValProd_crop'!AP37</f>
        <v>17986</v>
      </c>
      <c r="AQ37" s="6">
        <f>'q-ValProd_crop'!AQ37</f>
        <v>21356</v>
      </c>
      <c r="AR37" s="6">
        <f>'q-ValProd_crop'!AR37</f>
        <v>22201</v>
      </c>
      <c r="AS37" s="6">
        <f>'q-ValProd_crop'!AS37</f>
        <v>22448</v>
      </c>
      <c r="AT37" s="6">
        <f>'q-ValProd_crop'!AT37</f>
        <v>23545</v>
      </c>
      <c r="AU37" s="6">
        <f>'q-ValProd_crop'!AU37</f>
        <v>24636</v>
      </c>
      <c r="AV37" s="6">
        <f>'q-ValProd_crop'!AV37</f>
        <v>25281</v>
      </c>
      <c r="AW37" s="6">
        <f>'q-ValProd_crop'!AW37</f>
        <v>26192</v>
      </c>
      <c r="AX37" s="6">
        <f>'q-ValProd_crop'!AX37</f>
        <v>22839</v>
      </c>
      <c r="AY37" s="6">
        <f>'q-ValProd_crop'!AY37</f>
        <v>23698</v>
      </c>
      <c r="AZ37" s="6">
        <f>'q-ValProd_crop'!AZ37</f>
        <v>25881</v>
      </c>
      <c r="BA37" s="6">
        <f>'q-ValProd_crop'!BA37</f>
        <v>26879</v>
      </c>
      <c r="BB37" s="6">
        <f>'q-ValProd_crop'!BB37</f>
        <v>26952</v>
      </c>
      <c r="BC37" s="6">
        <f>'q-ValProd_crop'!BC37</f>
        <v>28341</v>
      </c>
    </row>
    <row r="38" spans="1:55" s="17" customFormat="1" x14ac:dyDescent="0.2">
      <c r="A38" s="6">
        <f>'q-ValProd_crop'!A38</f>
        <v>2</v>
      </c>
      <c r="B38" s="6" t="str">
        <f>'q-ValProd_crop'!B38</f>
        <v>Senegal</v>
      </c>
      <c r="C38" s="6">
        <f>'q-ValProd_crop'!C38</f>
        <v>195</v>
      </c>
      <c r="D38" s="6" t="str">
        <f>'q-ValProd_crop'!D38</f>
        <v>Senegal</v>
      </c>
      <c r="E38" s="6">
        <f>'q-ValProd_crop'!E38</f>
        <v>152</v>
      </c>
      <c r="F38" s="6" t="str">
        <f>'q-ValProd_crop'!F38</f>
        <v>Gross Production Value Crops (constant 2004-2006 1000 I$)</v>
      </c>
      <c r="G38" s="6">
        <f>'q-ValProd_crop'!G38</f>
        <v>613649</v>
      </c>
      <c r="H38" s="6">
        <f>'q-ValProd_crop'!H38</f>
        <v>617285</v>
      </c>
      <c r="I38" s="6">
        <f>'q-ValProd_crop'!I38</f>
        <v>664708</v>
      </c>
      <c r="J38" s="6">
        <f>'q-ValProd_crop'!J38</f>
        <v>646029</v>
      </c>
      <c r="K38" s="6">
        <f>'q-ValProd_crop'!K38</f>
        <v>700060</v>
      </c>
      <c r="L38" s="6">
        <f>'q-ValProd_crop'!L38</f>
        <v>636205</v>
      </c>
      <c r="M38" s="6">
        <f>'q-ValProd_crop'!M38</f>
        <v>700456</v>
      </c>
      <c r="N38" s="6">
        <f>'q-ValProd_crop'!N38</f>
        <v>555674</v>
      </c>
      <c r="O38" s="6">
        <f>'q-ValProd_crop'!O38</f>
        <v>602300</v>
      </c>
      <c r="P38" s="6">
        <f>'q-ValProd_crop'!P38</f>
        <v>446380</v>
      </c>
      <c r="Q38" s="6">
        <f>'q-ValProd_crop'!Q38</f>
        <v>678882</v>
      </c>
      <c r="R38" s="6">
        <f>'q-ValProd_crop'!R38</f>
        <v>423793</v>
      </c>
      <c r="S38" s="6">
        <f>'q-ValProd_crop'!S38</f>
        <v>523645</v>
      </c>
      <c r="T38" s="6">
        <f>'q-ValProd_crop'!T38</f>
        <v>723241</v>
      </c>
      <c r="U38" s="6">
        <f>'q-ValProd_crop'!U38</f>
        <v>905749</v>
      </c>
      <c r="V38" s="6">
        <f>'q-ValProd_crop'!V38</f>
        <v>804186</v>
      </c>
      <c r="W38" s="6">
        <f>'q-ValProd_crop'!W38</f>
        <v>442840</v>
      </c>
      <c r="X38" s="6">
        <f>'q-ValProd_crop'!X38</f>
        <v>778828</v>
      </c>
      <c r="Y38" s="6">
        <f>'q-ValProd_crop'!Y38</f>
        <v>533653</v>
      </c>
      <c r="Z38" s="6">
        <f>'q-ValProd_crop'!Z38</f>
        <v>465248</v>
      </c>
      <c r="AA38" s="6">
        <f>'q-ValProd_crop'!AA38</f>
        <v>744313</v>
      </c>
      <c r="AB38" s="6">
        <f>'q-ValProd_crop'!AB38</f>
        <v>734226</v>
      </c>
      <c r="AC38" s="6">
        <f>'q-ValProd_crop'!AC38</f>
        <v>473431</v>
      </c>
      <c r="AD38" s="6">
        <f>'q-ValProd_crop'!AD38</f>
        <v>504525</v>
      </c>
      <c r="AE38" s="6">
        <f>'q-ValProd_crop'!AE38</f>
        <v>646480</v>
      </c>
      <c r="AF38" s="6">
        <f>'q-ValProd_crop'!AF38</f>
        <v>698769</v>
      </c>
      <c r="AG38" s="6">
        <f>'q-ValProd_crop'!AG38</f>
        <v>790067</v>
      </c>
      <c r="AH38" s="6">
        <f>'q-ValProd_crop'!AH38</f>
        <v>657080</v>
      </c>
      <c r="AI38" s="6">
        <f>'q-ValProd_crop'!AI38</f>
        <v>749205</v>
      </c>
      <c r="AJ38" s="6">
        <f>'q-ValProd_crop'!AJ38</f>
        <v>668155</v>
      </c>
      <c r="AK38" s="6">
        <f>'q-ValProd_crop'!AK38</f>
        <v>691307</v>
      </c>
      <c r="AL38" s="6">
        <f>'q-ValProd_crop'!AL38</f>
        <v>608581</v>
      </c>
      <c r="AM38" s="6">
        <f>'q-ValProd_crop'!AM38</f>
        <v>688502</v>
      </c>
      <c r="AN38" s="6">
        <f>'q-ValProd_crop'!AN38</f>
        <v>667849</v>
      </c>
      <c r="AO38" s="6">
        <f>'q-ValProd_crop'!AO38</f>
        <v>764430</v>
      </c>
      <c r="AP38" s="6">
        <f>'q-ValProd_crop'!AP38</f>
        <v>691551</v>
      </c>
      <c r="AQ38" s="6">
        <f>'q-ValProd_crop'!AQ38</f>
        <v>625395</v>
      </c>
      <c r="AR38" s="6">
        <f>'q-ValProd_crop'!AR38</f>
        <v>614525</v>
      </c>
      <c r="AS38" s="6">
        <f>'q-ValProd_crop'!AS38</f>
        <v>919892</v>
      </c>
      <c r="AT38" s="6">
        <f>'q-ValProd_crop'!AT38</f>
        <v>929680</v>
      </c>
      <c r="AU38" s="6">
        <f>'q-ValProd_crop'!AU38</f>
        <v>868155</v>
      </c>
      <c r="AV38" s="6">
        <f>'q-ValProd_crop'!AV38</f>
        <v>534843</v>
      </c>
      <c r="AW38" s="6">
        <f>'q-ValProd_crop'!AW38</f>
        <v>799232</v>
      </c>
      <c r="AX38" s="6">
        <f>'q-ValProd_crop'!AX38</f>
        <v>792294</v>
      </c>
      <c r="AY38" s="6">
        <f>'q-ValProd_crop'!AY38</f>
        <v>928910</v>
      </c>
      <c r="AZ38" s="6">
        <f>'q-ValProd_crop'!AZ38</f>
        <v>741011</v>
      </c>
      <c r="BA38" s="6">
        <f>'q-ValProd_crop'!BA38</f>
        <v>662692</v>
      </c>
      <c r="BB38" s="6">
        <f>'q-ValProd_crop'!BB38</f>
        <v>1090404</v>
      </c>
      <c r="BC38" s="6">
        <f>'q-ValProd_crop'!BC38</f>
        <v>1161558</v>
      </c>
    </row>
    <row r="39" spans="1:55" s="17" customFormat="1" x14ac:dyDescent="0.2">
      <c r="A39" s="6">
        <f>'q-ValProd_crop'!A39</f>
        <v>1</v>
      </c>
      <c r="B39" s="6" t="str">
        <f>'q-ValProd_crop'!B39</f>
        <v>Seychelles</v>
      </c>
      <c r="C39" s="6">
        <f>'q-ValProd_crop'!C39</f>
        <v>196</v>
      </c>
      <c r="D39" s="6" t="str">
        <f>'q-ValProd_crop'!D39</f>
        <v>Seychelles</v>
      </c>
      <c r="E39" s="6">
        <f>'q-ValProd_crop'!E39</f>
        <v>152</v>
      </c>
      <c r="F39" s="6" t="str">
        <f>'q-ValProd_crop'!F39</f>
        <v>Gross Production Value Crops (constant 2004-2006 1000 I$)</v>
      </c>
      <c r="G39" s="6">
        <f>'q-ValProd_crop'!G39</f>
        <v>5597</v>
      </c>
      <c r="H39" s="6">
        <f>'q-ValProd_crop'!H39</f>
        <v>6048</v>
      </c>
      <c r="I39" s="6">
        <f>'q-ValProd_crop'!I39</f>
        <v>5550</v>
      </c>
      <c r="J39" s="6">
        <f>'q-ValProd_crop'!J39</f>
        <v>6794</v>
      </c>
      <c r="K39" s="6">
        <f>'q-ValProd_crop'!K39</f>
        <v>5972</v>
      </c>
      <c r="L39" s="6">
        <f>'q-ValProd_crop'!L39</f>
        <v>6912</v>
      </c>
      <c r="M39" s="6">
        <f>'q-ValProd_crop'!M39</f>
        <v>8313</v>
      </c>
      <c r="N39" s="6">
        <f>'q-ValProd_crop'!N39</f>
        <v>8907</v>
      </c>
      <c r="O39" s="6">
        <f>'q-ValProd_crop'!O39</f>
        <v>5998</v>
      </c>
      <c r="P39" s="6">
        <f>'q-ValProd_crop'!P39</f>
        <v>5606</v>
      </c>
      <c r="Q39" s="6">
        <f>'q-ValProd_crop'!Q39</f>
        <v>5002</v>
      </c>
      <c r="R39" s="6">
        <f>'q-ValProd_crop'!R39</f>
        <v>5992</v>
      </c>
      <c r="S39" s="6">
        <f>'q-ValProd_crop'!S39</f>
        <v>5431</v>
      </c>
      <c r="T39" s="6">
        <f>'q-ValProd_crop'!T39</f>
        <v>5089</v>
      </c>
      <c r="U39" s="6">
        <f>'q-ValProd_crop'!U39</f>
        <v>4541</v>
      </c>
      <c r="V39" s="6">
        <f>'q-ValProd_crop'!V39</f>
        <v>4433</v>
      </c>
      <c r="W39" s="6">
        <f>'q-ValProd_crop'!W39</f>
        <v>4149</v>
      </c>
      <c r="X39" s="6">
        <f>'q-ValProd_crop'!X39</f>
        <v>3678</v>
      </c>
      <c r="Y39" s="6">
        <f>'q-ValProd_crop'!Y39</f>
        <v>4097</v>
      </c>
      <c r="Z39" s="6">
        <f>'q-ValProd_crop'!Z39</f>
        <v>4139</v>
      </c>
      <c r="AA39" s="6">
        <f>'q-ValProd_crop'!AA39</f>
        <v>3932</v>
      </c>
      <c r="AB39" s="6">
        <f>'q-ValProd_crop'!AB39</f>
        <v>4114</v>
      </c>
      <c r="AC39" s="6">
        <f>'q-ValProd_crop'!AC39</f>
        <v>4679</v>
      </c>
      <c r="AD39" s="6">
        <f>'q-ValProd_crop'!AD39</f>
        <v>3334</v>
      </c>
      <c r="AE39" s="6">
        <f>'q-ValProd_crop'!AE39</f>
        <v>3851</v>
      </c>
      <c r="AF39" s="6">
        <f>'q-ValProd_crop'!AF39</f>
        <v>4035</v>
      </c>
      <c r="AG39" s="6">
        <f>'q-ValProd_crop'!AG39</f>
        <v>2830</v>
      </c>
      <c r="AH39" s="6">
        <f>'q-ValProd_crop'!AH39</f>
        <v>2426</v>
      </c>
      <c r="AI39" s="6">
        <f>'q-ValProd_crop'!AI39</f>
        <v>2317</v>
      </c>
      <c r="AJ39" s="6">
        <f>'q-ValProd_crop'!AJ39</f>
        <v>2245</v>
      </c>
      <c r="AK39" s="6">
        <f>'q-ValProd_crop'!AK39</f>
        <v>2401</v>
      </c>
      <c r="AL39" s="6">
        <f>'q-ValProd_crop'!AL39</f>
        <v>2064</v>
      </c>
      <c r="AM39" s="6">
        <f>'q-ValProd_crop'!AM39</f>
        <v>2065</v>
      </c>
      <c r="AN39" s="6">
        <f>'q-ValProd_crop'!AN39</f>
        <v>2270</v>
      </c>
      <c r="AO39" s="6">
        <f>'q-ValProd_crop'!AO39</f>
        <v>2548</v>
      </c>
      <c r="AP39" s="6">
        <f>'q-ValProd_crop'!AP39</f>
        <v>2676</v>
      </c>
      <c r="AQ39" s="6">
        <f>'q-ValProd_crop'!AQ39</f>
        <v>2542</v>
      </c>
      <c r="AR39" s="6">
        <f>'q-ValProd_crop'!AR39</f>
        <v>2411</v>
      </c>
      <c r="AS39" s="6">
        <f>'q-ValProd_crop'!AS39</f>
        <v>2322</v>
      </c>
      <c r="AT39" s="6">
        <f>'q-ValProd_crop'!AT39</f>
        <v>2204</v>
      </c>
      <c r="AU39" s="6">
        <f>'q-ValProd_crop'!AU39</f>
        <v>2278</v>
      </c>
      <c r="AV39" s="6">
        <f>'q-ValProd_crop'!AV39</f>
        <v>2191</v>
      </c>
      <c r="AW39" s="6">
        <f>'q-ValProd_crop'!AW39</f>
        <v>2414</v>
      </c>
      <c r="AX39" s="6">
        <f>'q-ValProd_crop'!AX39</f>
        <v>2361</v>
      </c>
      <c r="AY39" s="6">
        <f>'q-ValProd_crop'!AY39</f>
        <v>2031</v>
      </c>
      <c r="AZ39" s="6">
        <f>'q-ValProd_crop'!AZ39</f>
        <v>2133</v>
      </c>
      <c r="BA39" s="6">
        <f>'q-ValProd_crop'!BA39</f>
        <v>1784</v>
      </c>
      <c r="BB39" s="6">
        <f>'q-ValProd_crop'!BB39</f>
        <v>1619</v>
      </c>
      <c r="BC39" s="6">
        <f>'q-ValProd_crop'!BC39</f>
        <v>1596</v>
      </c>
    </row>
    <row r="40" spans="1:55" s="17" customFormat="1" x14ac:dyDescent="0.2">
      <c r="A40" s="6">
        <f>'q-ValProd_crop'!A40</f>
        <v>2</v>
      </c>
      <c r="B40" s="6" t="str">
        <f>'q-ValProd_crop'!B40</f>
        <v>Sierra Leone</v>
      </c>
      <c r="C40" s="6">
        <f>'q-ValProd_crop'!C40</f>
        <v>197</v>
      </c>
      <c r="D40" s="6" t="str">
        <f>'q-ValProd_crop'!D40</f>
        <v>Sierra Leone</v>
      </c>
      <c r="E40" s="6">
        <f>'q-ValProd_crop'!E40</f>
        <v>152</v>
      </c>
      <c r="F40" s="6" t="str">
        <f>'q-ValProd_crop'!F40</f>
        <v>Gross Production Value Crops (constant 2004-2006 1000 I$)</v>
      </c>
      <c r="G40" s="6">
        <f>'q-ValProd_crop'!G40</f>
        <v>226672</v>
      </c>
      <c r="H40" s="6">
        <f>'q-ValProd_crop'!H40</f>
        <v>242029</v>
      </c>
      <c r="I40" s="6">
        <f>'q-ValProd_crop'!I40</f>
        <v>244886</v>
      </c>
      <c r="J40" s="6">
        <f>'q-ValProd_crop'!J40</f>
        <v>262866</v>
      </c>
      <c r="K40" s="6">
        <f>'q-ValProd_crop'!K40</f>
        <v>266724</v>
      </c>
      <c r="L40" s="6">
        <f>'q-ValProd_crop'!L40</f>
        <v>282763</v>
      </c>
      <c r="M40" s="6">
        <f>'q-ValProd_crop'!M40</f>
        <v>279786</v>
      </c>
      <c r="N40" s="6">
        <f>'q-ValProd_crop'!N40</f>
        <v>282350</v>
      </c>
      <c r="O40" s="6">
        <f>'q-ValProd_crop'!O40</f>
        <v>308041</v>
      </c>
      <c r="P40" s="6">
        <f>'q-ValProd_crop'!P40</f>
        <v>296461</v>
      </c>
      <c r="Q40" s="6">
        <f>'q-ValProd_crop'!Q40</f>
        <v>298372</v>
      </c>
      <c r="R40" s="6">
        <f>'q-ValProd_crop'!R40</f>
        <v>300435</v>
      </c>
      <c r="S40" s="6">
        <f>'q-ValProd_crop'!S40</f>
        <v>302233</v>
      </c>
      <c r="T40" s="6">
        <f>'q-ValProd_crop'!T40</f>
        <v>304458</v>
      </c>
      <c r="U40" s="6">
        <f>'q-ValProd_crop'!U40</f>
        <v>327235</v>
      </c>
      <c r="V40" s="6">
        <f>'q-ValProd_crop'!V40</f>
        <v>326942</v>
      </c>
      <c r="W40" s="6">
        <f>'q-ValProd_crop'!W40</f>
        <v>337805</v>
      </c>
      <c r="X40" s="6">
        <f>'q-ValProd_crop'!X40</f>
        <v>341184</v>
      </c>
      <c r="Y40" s="6">
        <f>'q-ValProd_crop'!Y40</f>
        <v>320694</v>
      </c>
      <c r="Z40" s="6">
        <f>'q-ValProd_crop'!Z40</f>
        <v>323719</v>
      </c>
      <c r="AA40" s="6">
        <f>'q-ValProd_crop'!AA40</f>
        <v>325665</v>
      </c>
      <c r="AB40" s="6">
        <f>'q-ValProd_crop'!AB40</f>
        <v>345884</v>
      </c>
      <c r="AC40" s="6">
        <f>'q-ValProd_crop'!AC40</f>
        <v>338109</v>
      </c>
      <c r="AD40" s="6">
        <f>'q-ValProd_crop'!AD40</f>
        <v>357859</v>
      </c>
      <c r="AE40" s="6">
        <f>'q-ValProd_crop'!AE40</f>
        <v>352693</v>
      </c>
      <c r="AF40" s="6">
        <f>'q-ValProd_crop'!AF40</f>
        <v>383899</v>
      </c>
      <c r="AG40" s="6">
        <f>'q-ValProd_crop'!AG40</f>
        <v>372827</v>
      </c>
      <c r="AH40" s="6">
        <f>'q-ValProd_crop'!AH40</f>
        <v>384361</v>
      </c>
      <c r="AI40" s="6">
        <f>'q-ValProd_crop'!AI40</f>
        <v>395814</v>
      </c>
      <c r="AJ40" s="6">
        <f>'q-ValProd_crop'!AJ40</f>
        <v>387184</v>
      </c>
      <c r="AK40" s="6">
        <f>'q-ValProd_crop'!AK40</f>
        <v>388212</v>
      </c>
      <c r="AL40" s="6">
        <f>'q-ValProd_crop'!AL40</f>
        <v>361703</v>
      </c>
      <c r="AM40" s="6">
        <f>'q-ValProd_crop'!AM40</f>
        <v>356157</v>
      </c>
      <c r="AN40" s="6">
        <f>'q-ValProd_crop'!AN40</f>
        <v>372778</v>
      </c>
      <c r="AO40" s="6">
        <f>'q-ValProd_crop'!AO40</f>
        <v>346348</v>
      </c>
      <c r="AP40" s="6">
        <f>'q-ValProd_crop'!AP40</f>
        <v>386143</v>
      </c>
      <c r="AQ40" s="6">
        <f>'q-ValProd_crop'!AQ40</f>
        <v>410901</v>
      </c>
      <c r="AR40" s="6">
        <f>'q-ValProd_crop'!AR40</f>
        <v>361762</v>
      </c>
      <c r="AS40" s="6">
        <f>'q-ValProd_crop'!AS40</f>
        <v>310922</v>
      </c>
      <c r="AT40" s="6">
        <f>'q-ValProd_crop'!AT40</f>
        <v>278867</v>
      </c>
      <c r="AU40" s="6">
        <f>'q-ValProd_crop'!AU40</f>
        <v>337322</v>
      </c>
      <c r="AV40" s="6">
        <f>'q-ValProd_crop'!AV40</f>
        <v>381666</v>
      </c>
      <c r="AW40" s="6">
        <f>'q-ValProd_crop'!AW40</f>
        <v>418957</v>
      </c>
      <c r="AX40" s="6">
        <f>'q-ValProd_crop'!AX40</f>
        <v>475362</v>
      </c>
      <c r="AY40" s="6">
        <f>'q-ValProd_crop'!AY40</f>
        <v>549626</v>
      </c>
      <c r="AZ40" s="6">
        <f>'q-ValProd_crop'!AZ40</f>
        <v>658762</v>
      </c>
      <c r="BA40" s="6">
        <f>'q-ValProd_crop'!BA40</f>
        <v>498982</v>
      </c>
      <c r="BB40" s="6">
        <f>'q-ValProd_crop'!BB40</f>
        <v>542006</v>
      </c>
      <c r="BC40" s="6">
        <f>'q-ValProd_crop'!BC40</f>
        <v>568648</v>
      </c>
    </row>
    <row r="41" spans="1:55" s="17" customFormat="1" x14ac:dyDescent="0.2">
      <c r="A41" s="6">
        <f>'q-ValProd_crop'!A41</f>
        <v>2</v>
      </c>
      <c r="B41" s="6" t="str">
        <f>'q-ValProd_crop'!B41</f>
        <v>Somalia</v>
      </c>
      <c r="C41" s="6">
        <f>'q-ValProd_crop'!C41</f>
        <v>201</v>
      </c>
      <c r="D41" s="6" t="str">
        <f>'q-ValProd_crop'!D41</f>
        <v>Somalia</v>
      </c>
      <c r="E41" s="6">
        <f>'q-ValProd_crop'!E41</f>
        <v>152</v>
      </c>
      <c r="F41" s="6" t="str">
        <f>'q-ValProd_crop'!F41</f>
        <v>Gross Production Value Crops (constant 2004-2006 1000 I$)</v>
      </c>
      <c r="G41" s="6">
        <f>'q-ValProd_crop'!G41</f>
        <v>117315</v>
      </c>
      <c r="H41" s="6">
        <f>'q-ValProd_crop'!H41</f>
        <v>119556</v>
      </c>
      <c r="I41" s="6">
        <f>'q-ValProd_crop'!I41</f>
        <v>123920</v>
      </c>
      <c r="J41" s="6">
        <f>'q-ValProd_crop'!J41</f>
        <v>128765</v>
      </c>
      <c r="K41" s="6">
        <f>'q-ValProd_crop'!K41</f>
        <v>137853</v>
      </c>
      <c r="L41" s="6">
        <f>'q-ValProd_crop'!L41</f>
        <v>140198</v>
      </c>
      <c r="M41" s="6">
        <f>'q-ValProd_crop'!M41</f>
        <v>144296</v>
      </c>
      <c r="N41" s="6">
        <f>'q-ValProd_crop'!N41</f>
        <v>143020</v>
      </c>
      <c r="O41" s="6">
        <f>'q-ValProd_crop'!O41</f>
        <v>150634</v>
      </c>
      <c r="P41" s="6">
        <f>'q-ValProd_crop'!P41</f>
        <v>165969</v>
      </c>
      <c r="Q41" s="6">
        <f>'q-ValProd_crop'!Q41</f>
        <v>162769</v>
      </c>
      <c r="R41" s="6">
        <f>'q-ValProd_crop'!R41</f>
        <v>189640</v>
      </c>
      <c r="S41" s="6">
        <f>'q-ValProd_crop'!S41</f>
        <v>166373</v>
      </c>
      <c r="T41" s="6">
        <f>'q-ValProd_crop'!T41</f>
        <v>163810</v>
      </c>
      <c r="U41" s="6">
        <f>'q-ValProd_crop'!U41</f>
        <v>163847</v>
      </c>
      <c r="V41" s="6">
        <f>'q-ValProd_crop'!V41</f>
        <v>163506</v>
      </c>
      <c r="W41" s="6">
        <f>'q-ValProd_crop'!W41</f>
        <v>156319</v>
      </c>
      <c r="X41" s="6">
        <f>'q-ValProd_crop'!X41</f>
        <v>154932</v>
      </c>
      <c r="Y41" s="6">
        <f>'q-ValProd_crop'!Y41</f>
        <v>155688</v>
      </c>
      <c r="Z41" s="6">
        <f>'q-ValProd_crop'!Z41</f>
        <v>158628</v>
      </c>
      <c r="AA41" s="6">
        <f>'q-ValProd_crop'!AA41</f>
        <v>188066</v>
      </c>
      <c r="AB41" s="6">
        <f>'q-ValProd_crop'!AB41</f>
        <v>206574</v>
      </c>
      <c r="AC41" s="6">
        <f>'q-ValProd_crop'!AC41</f>
        <v>184367</v>
      </c>
      <c r="AD41" s="6">
        <f>'q-ValProd_crop'!AD41</f>
        <v>201716</v>
      </c>
      <c r="AE41" s="6">
        <f>'q-ValProd_crop'!AE41</f>
        <v>225544</v>
      </c>
      <c r="AF41" s="6">
        <f>'q-ValProd_crop'!AF41</f>
        <v>230208</v>
      </c>
      <c r="AG41" s="6">
        <f>'q-ValProd_crop'!AG41</f>
        <v>246098</v>
      </c>
      <c r="AH41" s="6">
        <f>'q-ValProd_crop'!AH41</f>
        <v>260010</v>
      </c>
      <c r="AI41" s="6">
        <f>'q-ValProd_crop'!AI41</f>
        <v>270470</v>
      </c>
      <c r="AJ41" s="6">
        <f>'q-ValProd_crop'!AJ41</f>
        <v>252564</v>
      </c>
      <c r="AK41" s="6">
        <f>'q-ValProd_crop'!AK41</f>
        <v>169590</v>
      </c>
      <c r="AL41" s="6">
        <f>'q-ValProd_crop'!AL41</f>
        <v>153631</v>
      </c>
      <c r="AM41" s="6">
        <f>'q-ValProd_crop'!AM41</f>
        <v>142582</v>
      </c>
      <c r="AN41" s="6">
        <f>'q-ValProd_crop'!AN41</f>
        <v>179080</v>
      </c>
      <c r="AO41" s="6">
        <f>'q-ValProd_crop'!AO41</f>
        <v>168035</v>
      </c>
      <c r="AP41" s="6">
        <f>'q-ValProd_crop'!AP41</f>
        <v>167661</v>
      </c>
      <c r="AQ41" s="6">
        <f>'q-ValProd_crop'!AQ41</f>
        <v>174361</v>
      </c>
      <c r="AR41" s="6">
        <f>'q-ValProd_crop'!AR41</f>
        <v>145742</v>
      </c>
      <c r="AS41" s="6">
        <f>'q-ValProd_crop'!AS41</f>
        <v>166365</v>
      </c>
      <c r="AT41" s="6">
        <f>'q-ValProd_crop'!AT41</f>
        <v>182881</v>
      </c>
      <c r="AU41" s="6">
        <f>'q-ValProd_crop'!AU41</f>
        <v>193500</v>
      </c>
      <c r="AV41" s="6">
        <f>'q-ValProd_crop'!AV41</f>
        <v>206545</v>
      </c>
      <c r="AW41" s="6">
        <f>'q-ValProd_crop'!AW41</f>
        <v>200946</v>
      </c>
      <c r="AX41" s="6">
        <f>'q-ValProd_crop'!AX41</f>
        <v>209540</v>
      </c>
      <c r="AY41" s="6">
        <f>'q-ValProd_crop'!AY41</f>
        <v>216824</v>
      </c>
      <c r="AZ41" s="6">
        <f>'q-ValProd_crop'!AZ41</f>
        <v>202323</v>
      </c>
      <c r="BA41" s="6">
        <f>'q-ValProd_crop'!BA41</f>
        <v>193068</v>
      </c>
      <c r="BB41" s="6">
        <f>'q-ValProd_crop'!BB41</f>
        <v>192533</v>
      </c>
      <c r="BC41" s="6">
        <f>'q-ValProd_crop'!BC41</f>
        <v>209606</v>
      </c>
    </row>
    <row r="42" spans="1:55" s="17" customFormat="1" x14ac:dyDescent="0.2">
      <c r="A42" s="6">
        <f>'q-ValProd_crop'!A42</f>
        <v>3</v>
      </c>
      <c r="B42" s="6" t="str">
        <f>'q-ValProd_crop'!B42</f>
        <v>South Africa</v>
      </c>
      <c r="C42" s="6">
        <f>'q-ValProd_crop'!C42</f>
        <v>202</v>
      </c>
      <c r="D42" s="6" t="str">
        <f>'q-ValProd_crop'!D42</f>
        <v>South Africa</v>
      </c>
      <c r="E42" s="6">
        <f>'q-ValProd_crop'!E42</f>
        <v>152</v>
      </c>
      <c r="F42" s="6" t="str">
        <f>'q-ValProd_crop'!F42</f>
        <v>Gross Production Value Crops (constant 2004-2006 1000 I$)</v>
      </c>
      <c r="G42" s="6">
        <f>'q-ValProd_crop'!G42</f>
        <v>2443458</v>
      </c>
      <c r="H42" s="6">
        <f>'q-ValProd_crop'!H42</f>
        <v>2491183</v>
      </c>
      <c r="I42" s="6">
        <f>'q-ValProd_crop'!I42</f>
        <v>2706949</v>
      </c>
      <c r="J42" s="6">
        <f>'q-ValProd_crop'!J42</f>
        <v>2534501</v>
      </c>
      <c r="K42" s="6">
        <f>'q-ValProd_crop'!K42</f>
        <v>2561547</v>
      </c>
      <c r="L42" s="6">
        <f>'q-ValProd_crop'!L42</f>
        <v>2797504</v>
      </c>
      <c r="M42" s="6">
        <f>'q-ValProd_crop'!M42</f>
        <v>3909106</v>
      </c>
      <c r="N42" s="6">
        <f>'q-ValProd_crop'!N42</f>
        <v>3109530</v>
      </c>
      <c r="O42" s="6">
        <f>'q-ValProd_crop'!O42</f>
        <v>3250372</v>
      </c>
      <c r="P42" s="6">
        <f>'q-ValProd_crop'!P42</f>
        <v>3178655</v>
      </c>
      <c r="Q42" s="6">
        <f>'q-ValProd_crop'!Q42</f>
        <v>3902212</v>
      </c>
      <c r="R42" s="6">
        <f>'q-ValProd_crop'!R42</f>
        <v>4138788</v>
      </c>
      <c r="S42" s="6">
        <f>'q-ValProd_crop'!S42</f>
        <v>3202858</v>
      </c>
      <c r="T42" s="6">
        <f>'q-ValProd_crop'!T42</f>
        <v>4507945</v>
      </c>
      <c r="U42" s="6">
        <f>'q-ValProd_crop'!U42</f>
        <v>4185154</v>
      </c>
      <c r="V42" s="6">
        <f>'q-ValProd_crop'!V42</f>
        <v>4086266</v>
      </c>
      <c r="W42" s="6">
        <f>'q-ValProd_crop'!W42</f>
        <v>4377749</v>
      </c>
      <c r="X42" s="6">
        <f>'q-ValProd_crop'!X42</f>
        <v>4663104</v>
      </c>
      <c r="Y42" s="6">
        <f>'q-ValProd_crop'!Y42</f>
        <v>4392820</v>
      </c>
      <c r="Z42" s="6">
        <f>'q-ValProd_crop'!Z42</f>
        <v>4798787</v>
      </c>
      <c r="AA42" s="6">
        <f>'q-ValProd_crop'!AA42</f>
        <v>5680559</v>
      </c>
      <c r="AB42" s="6">
        <f>'q-ValProd_crop'!AB42</f>
        <v>4711321</v>
      </c>
      <c r="AC42" s="6">
        <f>'q-ValProd_crop'!AC42</f>
        <v>3652197</v>
      </c>
      <c r="AD42" s="6">
        <f>'q-ValProd_crop'!AD42</f>
        <v>4211102</v>
      </c>
      <c r="AE42" s="6">
        <f>'q-ValProd_crop'!AE42</f>
        <v>4632516</v>
      </c>
      <c r="AF42" s="6">
        <f>'q-ValProd_crop'!AF42</f>
        <v>4697321</v>
      </c>
      <c r="AG42" s="6">
        <f>'q-ValProd_crop'!AG42</f>
        <v>5065938</v>
      </c>
      <c r="AH42" s="6">
        <f>'q-ValProd_crop'!AH42</f>
        <v>5248467</v>
      </c>
      <c r="AI42" s="6">
        <f>'q-ValProd_crop'!AI42</f>
        <v>5715771</v>
      </c>
      <c r="AJ42" s="6">
        <f>'q-ValProd_crop'!AJ42</f>
        <v>5117654</v>
      </c>
      <c r="AK42" s="6">
        <f>'q-ValProd_crop'!AK42</f>
        <v>5193782</v>
      </c>
      <c r="AL42" s="6">
        <f>'q-ValProd_crop'!AL42</f>
        <v>3839189</v>
      </c>
      <c r="AM42" s="6">
        <f>'q-ValProd_crop'!AM42</f>
        <v>4881210</v>
      </c>
      <c r="AN42" s="6">
        <f>'q-ValProd_crop'!AN42</f>
        <v>5531182</v>
      </c>
      <c r="AO42" s="6">
        <f>'q-ValProd_crop'!AO42</f>
        <v>4466697</v>
      </c>
      <c r="AP42" s="6">
        <f>'q-ValProd_crop'!AP42</f>
        <v>5816781</v>
      </c>
      <c r="AQ42" s="6">
        <f>'q-ValProd_crop'!AQ42</f>
        <v>5785816</v>
      </c>
      <c r="AR42" s="6">
        <f>'q-ValProd_crop'!AR42</f>
        <v>5377784</v>
      </c>
      <c r="AS42" s="6">
        <f>'q-ValProd_crop'!AS42</f>
        <v>5799312</v>
      </c>
      <c r="AT42" s="6">
        <f>'q-ValProd_crop'!AT42</f>
        <v>6245578</v>
      </c>
      <c r="AU42" s="6">
        <f>'q-ValProd_crop'!AU42</f>
        <v>5729299</v>
      </c>
      <c r="AV42" s="6">
        <f>'q-ValProd_crop'!AV42</f>
        <v>6241563</v>
      </c>
      <c r="AW42" s="6">
        <f>'q-ValProd_crop'!AW42</f>
        <v>6024685</v>
      </c>
      <c r="AX42" s="6">
        <f>'q-ValProd_crop'!AX42</f>
        <v>6124596</v>
      </c>
      <c r="AY42" s="6">
        <f>'q-ValProd_crop'!AY42</f>
        <v>6422332</v>
      </c>
      <c r="AZ42" s="6">
        <f>'q-ValProd_crop'!AZ42</f>
        <v>5705189</v>
      </c>
      <c r="BA42" s="6">
        <f>'q-ValProd_crop'!BA42</f>
        <v>5672014</v>
      </c>
      <c r="BB42" s="6">
        <f>'q-ValProd_crop'!BB42</f>
        <v>6865944</v>
      </c>
      <c r="BC42" s="6">
        <f>'q-ValProd_crop'!BC42</f>
        <v>6621237</v>
      </c>
    </row>
    <row r="43" spans="1:55" x14ac:dyDescent="0.2">
      <c r="A43" s="6">
        <f>'q-ValProd_crop'!A43</f>
        <v>0</v>
      </c>
      <c r="B43" s="6" t="str">
        <f>'q-ValProd_crop'!B43</f>
        <v>Western Sahara</v>
      </c>
      <c r="C43" s="6">
        <f>'q-ValProd_crop'!C43</f>
        <v>205</v>
      </c>
      <c r="D43" s="6" t="str">
        <f>'q-ValProd_crop'!D43</f>
        <v>Western Sahara</v>
      </c>
      <c r="E43" s="6">
        <f>'q-ValProd_crop'!E43</f>
        <v>152</v>
      </c>
      <c r="F43" s="6" t="str">
        <f>'q-ValProd_crop'!F43</f>
        <v>Gross Production Value Crops (constant 2004-2006 1000 I$)</v>
      </c>
      <c r="G43" s="6">
        <f>'q-ValProd_crop'!G43</f>
        <v>0</v>
      </c>
      <c r="H43" s="6">
        <f>'q-ValProd_crop'!H43</f>
        <v>0</v>
      </c>
      <c r="I43" s="6">
        <f>'q-ValProd_crop'!I43</f>
        <v>0</v>
      </c>
      <c r="J43" s="6">
        <f>'q-ValProd_crop'!J43</f>
        <v>0</v>
      </c>
      <c r="K43" s="6">
        <f>'q-ValProd_crop'!K43</f>
        <v>0</v>
      </c>
      <c r="L43" s="6">
        <f>'q-ValProd_crop'!L43</f>
        <v>0</v>
      </c>
      <c r="M43" s="6">
        <f>'q-ValProd_crop'!M43</f>
        <v>0</v>
      </c>
      <c r="N43" s="6">
        <f>'q-ValProd_crop'!N43</f>
        <v>91</v>
      </c>
      <c r="O43" s="6">
        <f>'q-ValProd_crop'!O43</f>
        <v>90</v>
      </c>
      <c r="P43" s="6">
        <f>'q-ValProd_crop'!P43</f>
        <v>101</v>
      </c>
      <c r="Q43" s="6">
        <f>'q-ValProd_crop'!Q43</f>
        <v>109</v>
      </c>
      <c r="R43" s="6">
        <f>'q-ValProd_crop'!R43</f>
        <v>103</v>
      </c>
      <c r="S43" s="6">
        <f>'q-ValProd_crop'!S43</f>
        <v>115</v>
      </c>
      <c r="T43" s="6">
        <f>'q-ValProd_crop'!T43</f>
        <v>119</v>
      </c>
      <c r="U43" s="6">
        <f>'q-ValProd_crop'!U43</f>
        <v>119</v>
      </c>
      <c r="V43" s="6">
        <f>'q-ValProd_crop'!V43</f>
        <v>142</v>
      </c>
      <c r="W43" s="6">
        <f>'q-ValProd_crop'!W43</f>
        <v>142</v>
      </c>
      <c r="X43" s="6">
        <f>'q-ValProd_crop'!X43</f>
        <v>166</v>
      </c>
      <c r="Y43" s="6">
        <f>'q-ValProd_crop'!Y43</f>
        <v>166</v>
      </c>
      <c r="Z43" s="6">
        <f>'q-ValProd_crop'!Z43</f>
        <v>178</v>
      </c>
      <c r="AA43" s="6">
        <f>'q-ValProd_crop'!AA43</f>
        <v>190</v>
      </c>
      <c r="AB43" s="6">
        <f>'q-ValProd_crop'!AB43</f>
        <v>190</v>
      </c>
      <c r="AC43" s="6">
        <f>'q-ValProd_crop'!AC43</f>
        <v>202</v>
      </c>
      <c r="AD43" s="6">
        <f>'q-ValProd_crop'!AD43</f>
        <v>211</v>
      </c>
      <c r="AE43" s="6">
        <f>'q-ValProd_crop'!AE43</f>
        <v>214</v>
      </c>
      <c r="AF43" s="6">
        <f>'q-ValProd_crop'!AF43</f>
        <v>226</v>
      </c>
      <c r="AG43" s="6">
        <f>'q-ValProd_crop'!AG43</f>
        <v>238</v>
      </c>
      <c r="AH43" s="6">
        <f>'q-ValProd_crop'!AH43</f>
        <v>238</v>
      </c>
      <c r="AI43" s="6">
        <f>'q-ValProd_crop'!AI43</f>
        <v>249</v>
      </c>
      <c r="AJ43" s="6">
        <f>'q-ValProd_crop'!AJ43</f>
        <v>261</v>
      </c>
      <c r="AK43" s="6">
        <f>'q-ValProd_crop'!AK43</f>
        <v>273</v>
      </c>
      <c r="AL43" s="6">
        <f>'q-ValProd_crop'!AL43</f>
        <v>218</v>
      </c>
      <c r="AM43" s="6">
        <f>'q-ValProd_crop'!AM43</f>
        <v>285</v>
      </c>
      <c r="AN43" s="6">
        <f>'q-ValProd_crop'!AN43</f>
        <v>376</v>
      </c>
      <c r="AO43" s="6">
        <f>'q-ValProd_crop'!AO43</f>
        <v>297</v>
      </c>
      <c r="AP43" s="6">
        <f>'q-ValProd_crop'!AP43</f>
        <v>417</v>
      </c>
      <c r="AQ43" s="6">
        <f>'q-ValProd_crop'!AQ43</f>
        <v>309</v>
      </c>
      <c r="AR43" s="6">
        <f>'q-ValProd_crop'!AR43</f>
        <v>402</v>
      </c>
      <c r="AS43" s="6">
        <f>'q-ValProd_crop'!AS43</f>
        <v>321</v>
      </c>
      <c r="AT43" s="6">
        <f>'q-ValProd_crop'!AT43</f>
        <v>238</v>
      </c>
      <c r="AU43" s="6">
        <f>'q-ValProd_crop'!AU43</f>
        <v>305</v>
      </c>
      <c r="AV43" s="6">
        <f>'q-ValProd_crop'!AV43</f>
        <v>309</v>
      </c>
      <c r="AW43" s="6">
        <f>'q-ValProd_crop'!AW43</f>
        <v>374</v>
      </c>
      <c r="AX43" s="6">
        <f>'q-ValProd_crop'!AX43</f>
        <v>226</v>
      </c>
      <c r="AY43" s="6">
        <f>'q-ValProd_crop'!AY43</f>
        <v>168</v>
      </c>
      <c r="AZ43" s="6">
        <f>'q-ValProd_crop'!AZ43</f>
        <v>186</v>
      </c>
      <c r="BA43" s="6">
        <f>'q-ValProd_crop'!BA43</f>
        <v>238</v>
      </c>
      <c r="BB43" s="6">
        <f>'q-ValProd_crop'!BB43</f>
        <v>162</v>
      </c>
      <c r="BC43" s="6">
        <f>'q-ValProd_crop'!BC43</f>
        <v>217</v>
      </c>
    </row>
    <row r="44" spans="1:55" x14ac:dyDescent="0.2">
      <c r="A44" s="6">
        <f>'q-ValProd_crop'!A44</f>
        <v>2</v>
      </c>
      <c r="B44" s="6" t="str">
        <f>'q-ValProd_crop'!B44</f>
        <v>Sudan</v>
      </c>
      <c r="C44" s="6">
        <f>'q-ValProd_crop'!C44</f>
        <v>206</v>
      </c>
      <c r="D44" s="6" t="str">
        <f>'q-ValProd_crop'!D44</f>
        <v>Sudan</v>
      </c>
      <c r="E44" s="6">
        <f>'q-ValProd_crop'!E44</f>
        <v>152</v>
      </c>
      <c r="F44" s="6" t="str">
        <f>'q-ValProd_crop'!F44</f>
        <v>Gross Production Value Crops (constant 2004-2006 1000 I$)</v>
      </c>
      <c r="G44" s="6">
        <f>'q-ValProd_crop'!G44</f>
        <v>1212754</v>
      </c>
      <c r="H44" s="6">
        <f>'q-ValProd_crop'!H44</f>
        <v>1372733</v>
      </c>
      <c r="I44" s="6">
        <f>'q-ValProd_crop'!I44</f>
        <v>1360713</v>
      </c>
      <c r="J44" s="6">
        <f>'q-ValProd_crop'!J44</f>
        <v>1207100</v>
      </c>
      <c r="K44" s="6">
        <f>'q-ValProd_crop'!K44</f>
        <v>1261525</v>
      </c>
      <c r="L44" s="6">
        <f>'q-ValProd_crop'!L44</f>
        <v>1240595</v>
      </c>
      <c r="M44" s="6">
        <f>'q-ValProd_crop'!M44</f>
        <v>1534769</v>
      </c>
      <c r="N44" s="6">
        <f>'q-ValProd_crop'!N44</f>
        <v>1281976</v>
      </c>
      <c r="O44" s="6">
        <f>'q-ValProd_crop'!O44</f>
        <v>1567264</v>
      </c>
      <c r="P44" s="6">
        <f>'q-ValProd_crop'!P44</f>
        <v>1675725</v>
      </c>
      <c r="Q44" s="6">
        <f>'q-ValProd_crop'!Q44</f>
        <v>1752256</v>
      </c>
      <c r="R44" s="6">
        <f>'q-ValProd_crop'!R44</f>
        <v>1782988</v>
      </c>
      <c r="S44" s="6">
        <f>'q-ValProd_crop'!S44</f>
        <v>1716698</v>
      </c>
      <c r="T44" s="6">
        <f>'q-ValProd_crop'!T44</f>
        <v>2062185</v>
      </c>
      <c r="U44" s="6">
        <f>'q-ValProd_crop'!U44</f>
        <v>2032366</v>
      </c>
      <c r="V44" s="6">
        <f>'q-ValProd_crop'!V44</f>
        <v>1876345</v>
      </c>
      <c r="W44" s="6">
        <f>'q-ValProd_crop'!W44</f>
        <v>2078937</v>
      </c>
      <c r="X44" s="6">
        <f>'q-ValProd_crop'!X44</f>
        <v>2096093</v>
      </c>
      <c r="Y44" s="6">
        <f>'q-ValProd_crop'!Y44</f>
        <v>1782011</v>
      </c>
      <c r="Z44" s="6">
        <f>'q-ValProd_crop'!Z44</f>
        <v>1838172</v>
      </c>
      <c r="AA44" s="6">
        <f>'q-ValProd_crop'!AA44</f>
        <v>2103184</v>
      </c>
      <c r="AB44" s="6">
        <f>'q-ValProd_crop'!AB44</f>
        <v>1775828</v>
      </c>
      <c r="AC44" s="6">
        <f>'q-ValProd_crop'!AC44</f>
        <v>1979406</v>
      </c>
      <c r="AD44" s="6">
        <f>'q-ValProd_crop'!AD44</f>
        <v>1829795</v>
      </c>
      <c r="AE44" s="6">
        <f>'q-ValProd_crop'!AE44</f>
        <v>2219937</v>
      </c>
      <c r="AF44" s="6">
        <f>'q-ValProd_crop'!AF44</f>
        <v>2177699</v>
      </c>
      <c r="AG44" s="6">
        <f>'q-ValProd_crop'!AG44</f>
        <v>1992131</v>
      </c>
      <c r="AH44" s="6">
        <f>'q-ValProd_crop'!AH44</f>
        <v>2459063</v>
      </c>
      <c r="AI44" s="6">
        <f>'q-ValProd_crop'!AI44</f>
        <v>1808488</v>
      </c>
      <c r="AJ44" s="6">
        <f>'q-ValProd_crop'!AJ44</f>
        <v>1683604</v>
      </c>
      <c r="AK44" s="6">
        <f>'q-ValProd_crop'!AK44</f>
        <v>2263050</v>
      </c>
      <c r="AL44" s="6">
        <f>'q-ValProd_crop'!AL44</f>
        <v>2587731</v>
      </c>
      <c r="AM44" s="6">
        <f>'q-ValProd_crop'!AM44</f>
        <v>2175288</v>
      </c>
      <c r="AN44" s="6">
        <f>'q-ValProd_crop'!AN44</f>
        <v>2722243</v>
      </c>
      <c r="AO44" s="6">
        <f>'q-ValProd_crop'!AO44</f>
        <v>2679898</v>
      </c>
      <c r="AP44" s="6">
        <f>'q-ValProd_crop'!AP44</f>
        <v>3162192</v>
      </c>
      <c r="AQ44" s="6">
        <f>'q-ValProd_crop'!AQ44</f>
        <v>3074766</v>
      </c>
      <c r="AR44" s="6">
        <f>'q-ValProd_crop'!AR44</f>
        <v>3156642</v>
      </c>
      <c r="AS44" s="6">
        <f>'q-ValProd_crop'!AS44</f>
        <v>2982123</v>
      </c>
      <c r="AT44" s="6">
        <f>'q-ValProd_crop'!AT44</f>
        <v>3001972</v>
      </c>
      <c r="AU44" s="6">
        <f>'q-ValProd_crop'!AU44</f>
        <v>3462968</v>
      </c>
      <c r="AV44" s="6">
        <f>'q-ValProd_crop'!AV44</f>
        <v>3248504</v>
      </c>
      <c r="AW44" s="6">
        <f>'q-ValProd_crop'!AW44</f>
        <v>3576976</v>
      </c>
      <c r="AX44" s="6">
        <f>'q-ValProd_crop'!AX44</f>
        <v>3223334</v>
      </c>
      <c r="AY44" s="6">
        <f>'q-ValProd_crop'!AY44</f>
        <v>3402396</v>
      </c>
      <c r="AZ44" s="6">
        <f>'q-ValProd_crop'!AZ44</f>
        <v>3444592</v>
      </c>
      <c r="BA44" s="6">
        <f>'q-ValProd_crop'!BA44</f>
        <v>3595135</v>
      </c>
      <c r="BB44" s="6">
        <f>'q-ValProd_crop'!BB44</f>
        <v>3409773</v>
      </c>
      <c r="BC44" s="6">
        <f>'q-ValProd_crop'!BC44</f>
        <v>3582541</v>
      </c>
    </row>
    <row r="45" spans="1:55" x14ac:dyDescent="0.2">
      <c r="A45" s="6">
        <f>'q-ValProd_crop'!A45</f>
        <v>3</v>
      </c>
      <c r="B45" s="6" t="str">
        <f>'q-ValProd_crop'!B45</f>
        <v>Swaziland</v>
      </c>
      <c r="C45" s="6">
        <f>'q-ValProd_crop'!C45</f>
        <v>209</v>
      </c>
      <c r="D45" s="6" t="str">
        <f>'q-ValProd_crop'!D45</f>
        <v>Swaziland</v>
      </c>
      <c r="E45" s="6">
        <f>'q-ValProd_crop'!E45</f>
        <v>152</v>
      </c>
      <c r="F45" s="6" t="str">
        <f>'q-ValProd_crop'!F45</f>
        <v>Gross Production Value Crops (constant 2004-2006 1000 I$)</v>
      </c>
      <c r="G45" s="6">
        <f>'q-ValProd_crop'!G45</f>
        <v>48323</v>
      </c>
      <c r="H45" s="6">
        <f>'q-ValProd_crop'!H45</f>
        <v>45768</v>
      </c>
      <c r="I45" s="6">
        <f>'q-ValProd_crop'!I45</f>
        <v>50108</v>
      </c>
      <c r="J45" s="6">
        <f>'q-ValProd_crop'!J45</f>
        <v>54843</v>
      </c>
      <c r="K45" s="6">
        <f>'q-ValProd_crop'!K45</f>
        <v>61365</v>
      </c>
      <c r="L45" s="6">
        <f>'q-ValProd_crop'!L45</f>
        <v>73626</v>
      </c>
      <c r="M45" s="6">
        <f>'q-ValProd_crop'!M45</f>
        <v>86706</v>
      </c>
      <c r="N45" s="6">
        <f>'q-ValProd_crop'!N45</f>
        <v>82624</v>
      </c>
      <c r="O45" s="6">
        <f>'q-ValProd_crop'!O45</f>
        <v>89231</v>
      </c>
      <c r="P45" s="6">
        <f>'q-ValProd_crop'!P45</f>
        <v>103137</v>
      </c>
      <c r="Q45" s="6">
        <f>'q-ValProd_crop'!Q45</f>
        <v>104079</v>
      </c>
      <c r="R45" s="6">
        <f>'q-ValProd_crop'!R45</f>
        <v>111467</v>
      </c>
      <c r="S45" s="6">
        <f>'q-ValProd_crop'!S45</f>
        <v>108232</v>
      </c>
      <c r="T45" s="6">
        <f>'q-ValProd_crop'!T45</f>
        <v>123191</v>
      </c>
      <c r="U45" s="6">
        <f>'q-ValProd_crop'!U45</f>
        <v>125539</v>
      </c>
      <c r="V45" s="6">
        <f>'q-ValProd_crop'!V45</f>
        <v>128238</v>
      </c>
      <c r="W45" s="6">
        <f>'q-ValProd_crop'!W45</f>
        <v>122066</v>
      </c>
      <c r="X45" s="6">
        <f>'q-ValProd_crop'!X45</f>
        <v>142162</v>
      </c>
      <c r="Y45" s="6">
        <f>'q-ValProd_crop'!Y45</f>
        <v>134431</v>
      </c>
      <c r="Z45" s="6">
        <f>'q-ValProd_crop'!Z45</f>
        <v>160108</v>
      </c>
      <c r="AA45" s="6">
        <f>'q-ValProd_crop'!AA45</f>
        <v>178090</v>
      </c>
      <c r="AB45" s="6">
        <f>'q-ValProd_crop'!AB45</f>
        <v>171175</v>
      </c>
      <c r="AC45" s="6">
        <f>'q-ValProd_crop'!AC45</f>
        <v>167419</v>
      </c>
      <c r="AD45" s="6">
        <f>'q-ValProd_crop'!AD45</f>
        <v>194210</v>
      </c>
      <c r="AE45" s="6">
        <f>'q-ValProd_crop'!AE45</f>
        <v>195593</v>
      </c>
      <c r="AF45" s="6">
        <f>'q-ValProd_crop'!AF45</f>
        <v>212746</v>
      </c>
      <c r="AG45" s="6">
        <f>'q-ValProd_crop'!AG45</f>
        <v>202110</v>
      </c>
      <c r="AH45" s="6">
        <f>'q-ValProd_crop'!AH45</f>
        <v>212080</v>
      </c>
      <c r="AI45" s="6">
        <f>'q-ValProd_crop'!AI45</f>
        <v>212867</v>
      </c>
      <c r="AJ45" s="6">
        <f>'q-ValProd_crop'!AJ45</f>
        <v>219985</v>
      </c>
      <c r="AK45" s="6">
        <f>'q-ValProd_crop'!AK45</f>
        <v>212532</v>
      </c>
      <c r="AL45" s="6">
        <f>'q-ValProd_crop'!AL45</f>
        <v>197929</v>
      </c>
      <c r="AM45" s="6">
        <f>'q-ValProd_crop'!AM45</f>
        <v>181824</v>
      </c>
      <c r="AN45" s="6">
        <f>'q-ValProd_crop'!AN45</f>
        <v>187034</v>
      </c>
      <c r="AO45" s="6">
        <f>'q-ValProd_crop'!AO45</f>
        <v>174849</v>
      </c>
      <c r="AP45" s="6">
        <f>'q-ValProd_crop'!AP45</f>
        <v>191354</v>
      </c>
      <c r="AQ45" s="6">
        <f>'q-ValProd_crop'!AQ45</f>
        <v>201925</v>
      </c>
      <c r="AR45" s="6">
        <f>'q-ValProd_crop'!AR45</f>
        <v>197717</v>
      </c>
      <c r="AS45" s="6">
        <f>'q-ValProd_crop'!AS45</f>
        <v>220628</v>
      </c>
      <c r="AT45" s="6">
        <f>'q-ValProd_crop'!AT45</f>
        <v>196527</v>
      </c>
      <c r="AU45" s="6">
        <f>'q-ValProd_crop'!AU45</f>
        <v>195287</v>
      </c>
      <c r="AV45" s="6">
        <f>'q-ValProd_crop'!AV45</f>
        <v>210521</v>
      </c>
      <c r="AW45" s="6">
        <f>'q-ValProd_crop'!AW45</f>
        <v>206654</v>
      </c>
      <c r="AX45" s="6">
        <f>'q-ValProd_crop'!AX45</f>
        <v>218060</v>
      </c>
      <c r="AY45" s="6">
        <f>'q-ValProd_crop'!AY45</f>
        <v>227988</v>
      </c>
      <c r="AZ45" s="6">
        <f>'q-ValProd_crop'!AZ45</f>
        <v>217184</v>
      </c>
      <c r="BA45" s="6">
        <f>'q-ValProd_crop'!BA45</f>
        <v>211896</v>
      </c>
      <c r="BB45" s="6">
        <f>'q-ValProd_crop'!BB45</f>
        <v>218207</v>
      </c>
      <c r="BC45" s="6">
        <f>'q-ValProd_crop'!BC45</f>
        <v>216093</v>
      </c>
    </row>
    <row r="46" spans="1:55" x14ac:dyDescent="0.2">
      <c r="A46" s="6">
        <f>'q-ValProd_crop'!A46</f>
        <v>2</v>
      </c>
      <c r="B46" s="6" t="str">
        <f>'q-ValProd_crop'!B46</f>
        <v>United Republic of Tanzania</v>
      </c>
      <c r="C46" s="6">
        <f>'q-ValProd_crop'!C46</f>
        <v>215</v>
      </c>
      <c r="D46" s="6" t="str">
        <f>'q-ValProd_crop'!D46</f>
        <v>United Republic of Tanzania</v>
      </c>
      <c r="E46" s="6">
        <f>'q-ValProd_crop'!E46</f>
        <v>152</v>
      </c>
      <c r="F46" s="6" t="str">
        <f>'q-ValProd_crop'!F46</f>
        <v>Gross Production Value Crops (constant 2004-2006 1000 I$)</v>
      </c>
      <c r="G46" s="6">
        <f>'q-ValProd_crop'!G46</f>
        <v>1265939</v>
      </c>
      <c r="H46" s="6">
        <f>'q-ValProd_crop'!H46</f>
        <v>1328457</v>
      </c>
      <c r="I46" s="6">
        <f>'q-ValProd_crop'!I46</f>
        <v>1465709</v>
      </c>
      <c r="J46" s="6">
        <f>'q-ValProd_crop'!J46</f>
        <v>1480787</v>
      </c>
      <c r="K46" s="6">
        <f>'q-ValProd_crop'!K46</f>
        <v>1524029</v>
      </c>
      <c r="L46" s="6">
        <f>'q-ValProd_crop'!L46</f>
        <v>1707610</v>
      </c>
      <c r="M46" s="6">
        <f>'q-ValProd_crop'!M46</f>
        <v>1652809</v>
      </c>
      <c r="N46" s="6">
        <f>'q-ValProd_crop'!N46</f>
        <v>1589446</v>
      </c>
      <c r="O46" s="6">
        <f>'q-ValProd_crop'!O46</f>
        <v>1663240</v>
      </c>
      <c r="P46" s="6">
        <f>'q-ValProd_crop'!P46</f>
        <v>1738114</v>
      </c>
      <c r="Q46" s="6">
        <f>'q-ValProd_crop'!Q46</f>
        <v>1713734</v>
      </c>
      <c r="R46" s="6">
        <f>'q-ValProd_crop'!R46</f>
        <v>1771637</v>
      </c>
      <c r="S46" s="6">
        <f>'q-ValProd_crop'!S46</f>
        <v>1886944</v>
      </c>
      <c r="T46" s="6">
        <f>'q-ValProd_crop'!T46</f>
        <v>1879772</v>
      </c>
      <c r="U46" s="6">
        <f>'q-ValProd_crop'!U46</f>
        <v>2097346</v>
      </c>
      <c r="V46" s="6">
        <f>'q-ValProd_crop'!V46</f>
        <v>2173107</v>
      </c>
      <c r="W46" s="6">
        <f>'q-ValProd_crop'!W46</f>
        <v>2295802</v>
      </c>
      <c r="X46" s="6">
        <f>'q-ValProd_crop'!X46</f>
        <v>2317361</v>
      </c>
      <c r="Y46" s="6">
        <f>'q-ValProd_crop'!Y46</f>
        <v>2450875</v>
      </c>
      <c r="Z46" s="6">
        <f>'q-ValProd_crop'!Z46</f>
        <v>2301638</v>
      </c>
      <c r="AA46" s="6">
        <f>'q-ValProd_crop'!AA46</f>
        <v>2380780</v>
      </c>
      <c r="AB46" s="6">
        <f>'q-ValProd_crop'!AB46</f>
        <v>2463937</v>
      </c>
      <c r="AC46" s="6">
        <f>'q-ValProd_crop'!AC46</f>
        <v>2596863</v>
      </c>
      <c r="AD46" s="6">
        <f>'q-ValProd_crop'!AD46</f>
        <v>2669546</v>
      </c>
      <c r="AE46" s="6">
        <f>'q-ValProd_crop'!AE46</f>
        <v>2754389</v>
      </c>
      <c r="AF46" s="6">
        <f>'q-ValProd_crop'!AF46</f>
        <v>2840785</v>
      </c>
      <c r="AG46" s="6">
        <f>'q-ValProd_crop'!AG46</f>
        <v>2814163</v>
      </c>
      <c r="AH46" s="6">
        <f>'q-ValProd_crop'!AH46</f>
        <v>2715704</v>
      </c>
      <c r="AI46" s="6">
        <f>'q-ValProd_crop'!AI46</f>
        <v>2883194</v>
      </c>
      <c r="AJ46" s="6">
        <f>'q-ValProd_crop'!AJ46</f>
        <v>2878396</v>
      </c>
      <c r="AK46" s="6">
        <f>'q-ValProd_crop'!AK46</f>
        <v>2953692</v>
      </c>
      <c r="AL46" s="6">
        <f>'q-ValProd_crop'!AL46</f>
        <v>2750928</v>
      </c>
      <c r="AM46" s="6">
        <f>'q-ValProd_crop'!AM46</f>
        <v>2719907</v>
      </c>
      <c r="AN46" s="6">
        <f>'q-ValProd_crop'!AN46</f>
        <v>2573727</v>
      </c>
      <c r="AO46" s="6">
        <f>'q-ValProd_crop'!AO46</f>
        <v>2820532</v>
      </c>
      <c r="AP46" s="6">
        <f>'q-ValProd_crop'!AP46</f>
        <v>3035067</v>
      </c>
      <c r="AQ46" s="6">
        <f>'q-ValProd_crop'!AQ46</f>
        <v>2808323</v>
      </c>
      <c r="AR46" s="6">
        <f>'q-ValProd_crop'!AR46</f>
        <v>3089596</v>
      </c>
      <c r="AS46" s="6">
        <f>'q-ValProd_crop'!AS46</f>
        <v>3099318</v>
      </c>
      <c r="AT46" s="6">
        <f>'q-ValProd_crop'!AT46</f>
        <v>3066961</v>
      </c>
      <c r="AU46" s="6">
        <f>'q-ValProd_crop'!AU46</f>
        <v>3425083</v>
      </c>
      <c r="AV46" s="6">
        <f>'q-ValProd_crop'!AV46</f>
        <v>4284461</v>
      </c>
      <c r="AW46" s="6">
        <f>'q-ValProd_crop'!AW46</f>
        <v>3654988</v>
      </c>
      <c r="AX46" s="6">
        <f>'q-ValProd_crop'!AX46</f>
        <v>4618982</v>
      </c>
      <c r="AY46" s="6">
        <f>'q-ValProd_crop'!AY46</f>
        <v>4499255</v>
      </c>
      <c r="AZ46" s="6">
        <f>'q-ValProd_crop'!AZ46</f>
        <v>5034999</v>
      </c>
      <c r="BA46" s="6">
        <f>'q-ValProd_crop'!BA46</f>
        <v>4984600</v>
      </c>
      <c r="BB46" s="6">
        <f>'q-ValProd_crop'!BB46</f>
        <v>4906622</v>
      </c>
      <c r="BC46" s="6">
        <f>'q-ValProd_crop'!BC46</f>
        <v>5223636</v>
      </c>
    </row>
    <row r="47" spans="1:55" x14ac:dyDescent="0.2">
      <c r="A47" s="6">
        <f>'q-ValProd_crop'!A47</f>
        <v>1</v>
      </c>
      <c r="B47" s="6" t="str">
        <f>'q-ValProd_crop'!B47</f>
        <v>Togo</v>
      </c>
      <c r="C47" s="6">
        <f>'q-ValProd_crop'!C47</f>
        <v>217</v>
      </c>
      <c r="D47" s="6" t="str">
        <f>'q-ValProd_crop'!D47</f>
        <v>Togo</v>
      </c>
      <c r="E47" s="6">
        <f>'q-ValProd_crop'!E47</f>
        <v>152</v>
      </c>
      <c r="F47" s="6" t="str">
        <f>'q-ValProd_crop'!F47</f>
        <v>Gross Production Value Crops (constant 2004-2006 1000 I$)</v>
      </c>
      <c r="G47" s="6">
        <f>'q-ValProd_crop'!G47</f>
        <v>224034</v>
      </c>
      <c r="H47" s="6">
        <f>'q-ValProd_crop'!H47</f>
        <v>228815</v>
      </c>
      <c r="I47" s="6">
        <f>'q-ValProd_crop'!I47</f>
        <v>240175</v>
      </c>
      <c r="J47" s="6">
        <f>'q-ValProd_crop'!J47</f>
        <v>248627</v>
      </c>
      <c r="K47" s="6">
        <f>'q-ValProd_crop'!K47</f>
        <v>254200</v>
      </c>
      <c r="L47" s="6">
        <f>'q-ValProd_crop'!L47</f>
        <v>256715</v>
      </c>
      <c r="M47" s="6">
        <f>'q-ValProd_crop'!M47</f>
        <v>259895</v>
      </c>
      <c r="N47" s="6">
        <f>'q-ValProd_crop'!N47</f>
        <v>267816</v>
      </c>
      <c r="O47" s="6">
        <f>'q-ValProd_crop'!O47</f>
        <v>273335</v>
      </c>
      <c r="P47" s="6">
        <f>'q-ValProd_crop'!P47</f>
        <v>287412</v>
      </c>
      <c r="Q47" s="6">
        <f>'q-ValProd_crop'!Q47</f>
        <v>291324</v>
      </c>
      <c r="R47" s="6">
        <f>'q-ValProd_crop'!R47</f>
        <v>275215</v>
      </c>
      <c r="S47" s="6">
        <f>'q-ValProd_crop'!S47</f>
        <v>279043</v>
      </c>
      <c r="T47" s="6">
        <f>'q-ValProd_crop'!T47</f>
        <v>276575</v>
      </c>
      <c r="U47" s="6">
        <f>'q-ValProd_crop'!U47</f>
        <v>289381</v>
      </c>
      <c r="V47" s="6">
        <f>'q-ValProd_crop'!V47</f>
        <v>276221</v>
      </c>
      <c r="W47" s="6">
        <f>'q-ValProd_crop'!W47</f>
        <v>264986</v>
      </c>
      <c r="X47" s="6">
        <f>'q-ValProd_crop'!X47</f>
        <v>288229</v>
      </c>
      <c r="Y47" s="6">
        <f>'q-ValProd_crop'!Y47</f>
        <v>315050</v>
      </c>
      <c r="Z47" s="6">
        <f>'q-ValProd_crop'!Z47</f>
        <v>323768</v>
      </c>
      <c r="AA47" s="6">
        <f>'q-ValProd_crop'!AA47</f>
        <v>329168</v>
      </c>
      <c r="AB47" s="6">
        <f>'q-ValProd_crop'!AB47</f>
        <v>317778</v>
      </c>
      <c r="AC47" s="6">
        <f>'q-ValProd_crop'!AC47</f>
        <v>293714</v>
      </c>
      <c r="AD47" s="6">
        <f>'q-ValProd_crop'!AD47</f>
        <v>311873</v>
      </c>
      <c r="AE47" s="6">
        <f>'q-ValProd_crop'!AE47</f>
        <v>353096</v>
      </c>
      <c r="AF47" s="6">
        <f>'q-ValProd_crop'!AF47</f>
        <v>360702</v>
      </c>
      <c r="AG47" s="6">
        <f>'q-ValProd_crop'!AG47</f>
        <v>365190</v>
      </c>
      <c r="AH47" s="6">
        <f>'q-ValProd_crop'!AH47</f>
        <v>380530</v>
      </c>
      <c r="AI47" s="6">
        <f>'q-ValProd_crop'!AI47</f>
        <v>405107</v>
      </c>
      <c r="AJ47" s="6">
        <f>'q-ValProd_crop'!AJ47</f>
        <v>417224</v>
      </c>
      <c r="AK47" s="6">
        <f>'q-ValProd_crop'!AK47</f>
        <v>419645</v>
      </c>
      <c r="AL47" s="6">
        <f>'q-ValProd_crop'!AL47</f>
        <v>415677</v>
      </c>
      <c r="AM47" s="6">
        <f>'q-ValProd_crop'!AM47</f>
        <v>492230</v>
      </c>
      <c r="AN47" s="6">
        <f>'q-ValProd_crop'!AN47</f>
        <v>510561</v>
      </c>
      <c r="AO47" s="6">
        <f>'q-ValProd_crop'!AO47</f>
        <v>510187</v>
      </c>
      <c r="AP47" s="6">
        <f>'q-ValProd_crop'!AP47</f>
        <v>589469</v>
      </c>
      <c r="AQ47" s="6">
        <f>'q-ValProd_crop'!AQ47</f>
        <v>614511</v>
      </c>
      <c r="AR47" s="6">
        <f>'q-ValProd_crop'!AR47</f>
        <v>607780</v>
      </c>
      <c r="AS47" s="6">
        <f>'q-ValProd_crop'!AS47</f>
        <v>600438</v>
      </c>
      <c r="AT47" s="6">
        <f>'q-ValProd_crop'!AT47</f>
        <v>559025</v>
      </c>
      <c r="AU47" s="6">
        <f>'q-ValProd_crop'!AU47</f>
        <v>612093</v>
      </c>
      <c r="AV47" s="6">
        <f>'q-ValProd_crop'!AV47</f>
        <v>619322</v>
      </c>
      <c r="AW47" s="6">
        <f>'q-ValProd_crop'!AW47</f>
        <v>627672</v>
      </c>
      <c r="AX47" s="6">
        <f>'q-ValProd_crop'!AX47</f>
        <v>645246</v>
      </c>
      <c r="AY47" s="6">
        <f>'q-ValProd_crop'!AY47</f>
        <v>594039</v>
      </c>
      <c r="AZ47" s="6">
        <f>'q-ValProd_crop'!AZ47</f>
        <v>617124</v>
      </c>
      <c r="BA47" s="6">
        <f>'q-ValProd_crop'!BA47</f>
        <v>635021</v>
      </c>
      <c r="BB47" s="6">
        <f>'q-ValProd_crop'!BB47</f>
        <v>688986</v>
      </c>
      <c r="BC47" s="6">
        <f>'q-ValProd_crop'!BC47</f>
        <v>643713</v>
      </c>
    </row>
    <row r="48" spans="1:55" x14ac:dyDescent="0.2">
      <c r="A48" s="6">
        <f>'q-ValProd_crop'!A48</f>
        <v>2</v>
      </c>
      <c r="B48" s="6" t="str">
        <f>'q-ValProd_crop'!B48</f>
        <v>Uganda</v>
      </c>
      <c r="C48" s="6">
        <f>'q-ValProd_crop'!C48</f>
        <v>226</v>
      </c>
      <c r="D48" s="6" t="str">
        <f>'q-ValProd_crop'!D48</f>
        <v>Uganda</v>
      </c>
      <c r="E48" s="6">
        <f>'q-ValProd_crop'!E48</f>
        <v>152</v>
      </c>
      <c r="F48" s="6" t="str">
        <f>'q-ValProd_crop'!F48</f>
        <v>Gross Production Value Crops (constant 2004-2006 1000 I$)</v>
      </c>
      <c r="G48" s="6">
        <f>'q-ValProd_crop'!G48</f>
        <v>1656237</v>
      </c>
      <c r="H48" s="6">
        <f>'q-ValProd_crop'!H48</f>
        <v>1659140</v>
      </c>
      <c r="I48" s="6">
        <f>'q-ValProd_crop'!I48</f>
        <v>1879403</v>
      </c>
      <c r="J48" s="6">
        <f>'q-ValProd_crop'!J48</f>
        <v>1942581</v>
      </c>
      <c r="K48" s="6">
        <f>'q-ValProd_crop'!K48</f>
        <v>1708537</v>
      </c>
      <c r="L48" s="6">
        <f>'q-ValProd_crop'!L48</f>
        <v>1775257</v>
      </c>
      <c r="M48" s="6">
        <f>'q-ValProd_crop'!M48</f>
        <v>2077051</v>
      </c>
      <c r="N48" s="6">
        <f>'q-ValProd_crop'!N48</f>
        <v>2203059</v>
      </c>
      <c r="O48" s="6">
        <f>'q-ValProd_crop'!O48</f>
        <v>2524574</v>
      </c>
      <c r="P48" s="6">
        <f>'q-ValProd_crop'!P48</f>
        <v>3170552</v>
      </c>
      <c r="Q48" s="6">
        <f>'q-ValProd_crop'!Q48</f>
        <v>3065143</v>
      </c>
      <c r="R48" s="6">
        <f>'q-ValProd_crop'!R48</f>
        <v>3133546</v>
      </c>
      <c r="S48" s="6">
        <f>'q-ValProd_crop'!S48</f>
        <v>3142266</v>
      </c>
      <c r="T48" s="6">
        <f>'q-ValProd_crop'!T48</f>
        <v>3284006</v>
      </c>
      <c r="U48" s="6">
        <f>'q-ValProd_crop'!U48</f>
        <v>3494851</v>
      </c>
      <c r="V48" s="6">
        <f>'q-ValProd_crop'!V48</f>
        <v>3209950</v>
      </c>
      <c r="W48" s="6">
        <f>'q-ValProd_crop'!W48</f>
        <v>3202654</v>
      </c>
      <c r="X48" s="6">
        <f>'q-ValProd_crop'!X48</f>
        <v>3168768</v>
      </c>
      <c r="Y48" s="6">
        <f>'q-ValProd_crop'!Y48</f>
        <v>2211176</v>
      </c>
      <c r="Z48" s="6">
        <f>'q-ValProd_crop'!Z48</f>
        <v>2188960</v>
      </c>
      <c r="AA48" s="6">
        <f>'q-ValProd_crop'!AA48</f>
        <v>2395838</v>
      </c>
      <c r="AB48" s="6">
        <f>'q-ValProd_crop'!AB48</f>
        <v>2644943</v>
      </c>
      <c r="AC48" s="6">
        <f>'q-ValProd_crop'!AC48</f>
        <v>2781689</v>
      </c>
      <c r="AD48" s="6">
        <f>'q-ValProd_crop'!AD48</f>
        <v>2591596</v>
      </c>
      <c r="AE48" s="6">
        <f>'q-ValProd_crop'!AE48</f>
        <v>2650421</v>
      </c>
      <c r="AF48" s="6">
        <f>'q-ValProd_crop'!AF48</f>
        <v>2693980</v>
      </c>
      <c r="AG48" s="6">
        <f>'q-ValProd_crop'!AG48</f>
        <v>2868756</v>
      </c>
      <c r="AH48" s="6">
        <f>'q-ValProd_crop'!AH48</f>
        <v>3006294</v>
      </c>
      <c r="AI48" s="6">
        <f>'q-ValProd_crop'!AI48</f>
        <v>3193550</v>
      </c>
      <c r="AJ48" s="6">
        <f>'q-ValProd_crop'!AJ48</f>
        <v>3272861</v>
      </c>
      <c r="AK48" s="6">
        <f>'q-ValProd_crop'!AK48</f>
        <v>3353227</v>
      </c>
      <c r="AL48" s="6">
        <f>'q-ValProd_crop'!AL48</f>
        <v>3277428</v>
      </c>
      <c r="AM48" s="6">
        <f>'q-ValProd_crop'!AM48</f>
        <v>3501929</v>
      </c>
      <c r="AN48" s="6">
        <f>'q-ValProd_crop'!AN48</f>
        <v>3512483</v>
      </c>
      <c r="AO48" s="6">
        <f>'q-ValProd_crop'!AO48</f>
        <v>3672868</v>
      </c>
      <c r="AP48" s="6">
        <f>'q-ValProd_crop'!AP48</f>
        <v>3601903</v>
      </c>
      <c r="AQ48" s="6">
        <f>'q-ValProd_crop'!AQ48</f>
        <v>3608096</v>
      </c>
      <c r="AR48" s="6">
        <f>'q-ValProd_crop'!AR48</f>
        <v>3910445</v>
      </c>
      <c r="AS48" s="6">
        <f>'q-ValProd_crop'!AS48</f>
        <v>4163635</v>
      </c>
      <c r="AT48" s="6">
        <f>'q-ValProd_crop'!AT48</f>
        <v>4209156</v>
      </c>
      <c r="AU48" s="6">
        <f>'q-ValProd_crop'!AU48</f>
        <v>4477095</v>
      </c>
      <c r="AV48" s="6">
        <f>'q-ValProd_crop'!AV48</f>
        <v>4641843</v>
      </c>
      <c r="AW48" s="6">
        <f>'q-ValProd_crop'!AW48</f>
        <v>4615711</v>
      </c>
      <c r="AX48" s="6">
        <f>'q-ValProd_crop'!AX48</f>
        <v>4594282</v>
      </c>
      <c r="AY48" s="6">
        <f>'q-ValProd_crop'!AY48</f>
        <v>4493191</v>
      </c>
      <c r="AZ48" s="6">
        <f>'q-ValProd_crop'!AZ48</f>
        <v>4427203</v>
      </c>
      <c r="BA48" s="6">
        <f>'q-ValProd_crop'!BA48</f>
        <v>4566724</v>
      </c>
      <c r="BB48" s="6">
        <f>'q-ValProd_crop'!BB48</f>
        <v>4704361</v>
      </c>
      <c r="BC48" s="6">
        <f>'q-ValProd_crop'!BC48</f>
        <v>4794633</v>
      </c>
    </row>
    <row r="49" spans="1:55" x14ac:dyDescent="0.2">
      <c r="A49" s="6">
        <f>'q-ValProd_crop'!A49</f>
        <v>1</v>
      </c>
      <c r="B49" s="6" t="str">
        <f>'q-ValProd_crop'!B49</f>
        <v>Burkina Faso</v>
      </c>
      <c r="C49" s="6">
        <f>'q-ValProd_crop'!C49</f>
        <v>233</v>
      </c>
      <c r="D49" s="6" t="str">
        <f>'q-ValProd_crop'!D49</f>
        <v>Burkina Faso</v>
      </c>
      <c r="E49" s="6">
        <f>'q-ValProd_crop'!E49</f>
        <v>152</v>
      </c>
      <c r="F49" s="6" t="str">
        <f>'q-ValProd_crop'!F49</f>
        <v>Gross Production Value Crops (constant 2004-2006 1000 I$)</v>
      </c>
      <c r="G49" s="6">
        <f>'q-ValProd_crop'!G49</f>
        <v>250981</v>
      </c>
      <c r="H49" s="6">
        <f>'q-ValProd_crop'!H49</f>
        <v>284468</v>
      </c>
      <c r="I49" s="6">
        <f>'q-ValProd_crop'!I49</f>
        <v>285446</v>
      </c>
      <c r="J49" s="6">
        <f>'q-ValProd_crop'!J49</f>
        <v>318450</v>
      </c>
      <c r="K49" s="6">
        <f>'q-ValProd_crop'!K49</f>
        <v>306136</v>
      </c>
      <c r="L49" s="6">
        <f>'q-ValProd_crop'!L49</f>
        <v>325141</v>
      </c>
      <c r="M49" s="6">
        <f>'q-ValProd_crop'!M49</f>
        <v>335654</v>
      </c>
      <c r="N49" s="6">
        <f>'q-ValProd_crop'!N49</f>
        <v>366365</v>
      </c>
      <c r="O49" s="6">
        <f>'q-ValProd_crop'!O49</f>
        <v>354368</v>
      </c>
      <c r="P49" s="6">
        <f>'q-ValProd_crop'!P49</f>
        <v>352501</v>
      </c>
      <c r="Q49" s="6">
        <f>'q-ValProd_crop'!Q49</f>
        <v>318477</v>
      </c>
      <c r="R49" s="6">
        <f>'q-ValProd_crop'!R49</f>
        <v>319255</v>
      </c>
      <c r="S49" s="6">
        <f>'q-ValProd_crop'!S49</f>
        <v>304832</v>
      </c>
      <c r="T49" s="6">
        <f>'q-ValProd_crop'!T49</f>
        <v>371917</v>
      </c>
      <c r="U49" s="6">
        <f>'q-ValProd_crop'!U49</f>
        <v>425148</v>
      </c>
      <c r="V49" s="6">
        <f>'q-ValProd_crop'!V49</f>
        <v>382641</v>
      </c>
      <c r="W49" s="6">
        <f>'q-ValProd_crop'!W49</f>
        <v>385489</v>
      </c>
      <c r="X49" s="6">
        <f>'q-ValProd_crop'!X49</f>
        <v>425422</v>
      </c>
      <c r="Y49" s="6">
        <f>'q-ValProd_crop'!Y49</f>
        <v>447983</v>
      </c>
      <c r="Z49" s="6">
        <f>'q-ValProd_crop'!Z49</f>
        <v>408889</v>
      </c>
      <c r="AA49" s="6">
        <f>'q-ValProd_crop'!AA49</f>
        <v>467464</v>
      </c>
      <c r="AB49" s="6">
        <f>'q-ValProd_crop'!AB49</f>
        <v>469989</v>
      </c>
      <c r="AC49" s="6">
        <f>'q-ValProd_crop'!AC49</f>
        <v>464596</v>
      </c>
      <c r="AD49" s="6">
        <f>'q-ValProd_crop'!AD49</f>
        <v>473128</v>
      </c>
      <c r="AE49" s="6">
        <f>'q-ValProd_crop'!AE49</f>
        <v>618718</v>
      </c>
      <c r="AF49" s="6">
        <f>'q-ValProd_crop'!AF49</f>
        <v>733310</v>
      </c>
      <c r="AG49" s="6">
        <f>'q-ValProd_crop'!AG49</f>
        <v>649883</v>
      </c>
      <c r="AH49" s="6">
        <f>'q-ValProd_crop'!AH49</f>
        <v>767752</v>
      </c>
      <c r="AI49" s="6">
        <f>'q-ValProd_crop'!AI49</f>
        <v>724952</v>
      </c>
      <c r="AJ49" s="6">
        <f>'q-ValProd_crop'!AJ49</f>
        <v>668601</v>
      </c>
      <c r="AK49" s="6">
        <f>'q-ValProd_crop'!AK49</f>
        <v>831258</v>
      </c>
      <c r="AL49" s="6">
        <f>'q-ValProd_crop'!AL49</f>
        <v>866573</v>
      </c>
      <c r="AM49" s="6">
        <f>'q-ValProd_crop'!AM49</f>
        <v>881229</v>
      </c>
      <c r="AN49" s="6">
        <f>'q-ValProd_crop'!AN49</f>
        <v>837131</v>
      </c>
      <c r="AO49" s="6">
        <f>'q-ValProd_crop'!AO49</f>
        <v>834889</v>
      </c>
      <c r="AP49" s="6">
        <f>'q-ValProd_crop'!AP49</f>
        <v>962607</v>
      </c>
      <c r="AQ49" s="6">
        <f>'q-ValProd_crop'!AQ49</f>
        <v>933962</v>
      </c>
      <c r="AR49" s="6">
        <f>'q-ValProd_crop'!AR49</f>
        <v>1122855</v>
      </c>
      <c r="AS49" s="6">
        <f>'q-ValProd_crop'!AS49</f>
        <v>1114915</v>
      </c>
      <c r="AT49" s="6">
        <f>'q-ValProd_crop'!AT49</f>
        <v>905670</v>
      </c>
      <c r="AU49" s="6">
        <f>'q-ValProd_crop'!AU49</f>
        <v>1250012</v>
      </c>
      <c r="AV49" s="6">
        <f>'q-ValProd_crop'!AV49</f>
        <v>1305945</v>
      </c>
      <c r="AW49" s="6">
        <f>'q-ValProd_crop'!AW49</f>
        <v>1449493</v>
      </c>
      <c r="AX49" s="6">
        <f>'q-ValProd_crop'!AX49</f>
        <v>1339054</v>
      </c>
      <c r="AY49" s="6">
        <f>'q-ValProd_crop'!AY49</f>
        <v>1545744</v>
      </c>
      <c r="AZ49" s="6">
        <f>'q-ValProd_crop'!AZ49</f>
        <v>1598816</v>
      </c>
      <c r="BA49" s="6">
        <f>'q-ValProd_crop'!BA49</f>
        <v>1156587</v>
      </c>
      <c r="BB49" s="6">
        <f>'q-ValProd_crop'!BB49</f>
        <v>1685948</v>
      </c>
      <c r="BC49" s="6">
        <f>'q-ValProd_crop'!BC49</f>
        <v>1432067</v>
      </c>
    </row>
    <row r="50" spans="1:55" x14ac:dyDescent="0.2">
      <c r="A50" s="6">
        <f>'q-ValProd_crop'!A50</f>
        <v>2</v>
      </c>
      <c r="B50" s="6" t="str">
        <f>'q-ValProd_crop'!B50</f>
        <v>Ethiopia</v>
      </c>
      <c r="C50" s="6">
        <f>'q-ValProd_crop'!C50</f>
        <v>238</v>
      </c>
      <c r="D50" s="6" t="str">
        <f>'q-ValProd_crop'!D50</f>
        <v>Ethiopia</v>
      </c>
      <c r="E50" s="6">
        <f>'q-ValProd_crop'!E50</f>
        <v>152</v>
      </c>
      <c r="F50" s="6" t="str">
        <f>'q-ValProd_crop'!F50</f>
        <v>Gross Production Value Crops (constant 2004-2006 1000 I$)</v>
      </c>
      <c r="G50" s="6">
        <f>'q-ValProd_crop'!G50</f>
        <v>0</v>
      </c>
      <c r="H50" s="6">
        <f>'q-ValProd_crop'!H50</f>
        <v>0</v>
      </c>
      <c r="I50" s="6">
        <f>'q-ValProd_crop'!I50</f>
        <v>0</v>
      </c>
      <c r="J50" s="6">
        <f>'q-ValProd_crop'!J50</f>
        <v>0</v>
      </c>
      <c r="K50" s="6">
        <f>'q-ValProd_crop'!K50</f>
        <v>0</v>
      </c>
      <c r="L50" s="6">
        <f>'q-ValProd_crop'!L50</f>
        <v>0</v>
      </c>
      <c r="M50" s="6">
        <f>'q-ValProd_crop'!M50</f>
        <v>0</v>
      </c>
      <c r="N50" s="6">
        <f>'q-ValProd_crop'!N50</f>
        <v>0</v>
      </c>
      <c r="O50" s="6">
        <f>'q-ValProd_crop'!O50</f>
        <v>0</v>
      </c>
      <c r="P50" s="6">
        <f>'q-ValProd_crop'!P50</f>
        <v>0</v>
      </c>
      <c r="Q50" s="6">
        <f>'q-ValProd_crop'!Q50</f>
        <v>0</v>
      </c>
      <c r="R50" s="6">
        <f>'q-ValProd_crop'!R50</f>
        <v>0</v>
      </c>
      <c r="S50" s="6">
        <f>'q-ValProd_crop'!S50</f>
        <v>0</v>
      </c>
      <c r="T50" s="6">
        <f>'q-ValProd_crop'!T50</f>
        <v>0</v>
      </c>
      <c r="U50" s="6">
        <f>'q-ValProd_crop'!U50</f>
        <v>0</v>
      </c>
      <c r="V50" s="6">
        <f>'q-ValProd_crop'!V50</f>
        <v>0</v>
      </c>
      <c r="W50" s="6">
        <f>'q-ValProd_crop'!W50</f>
        <v>0</v>
      </c>
      <c r="X50" s="6">
        <f>'q-ValProd_crop'!X50</f>
        <v>0</v>
      </c>
      <c r="Y50" s="6">
        <f>'q-ValProd_crop'!Y50</f>
        <v>0</v>
      </c>
      <c r="Z50" s="6">
        <f>'q-ValProd_crop'!Z50</f>
        <v>0</v>
      </c>
      <c r="AA50" s="6">
        <f>'q-ValProd_crop'!AA50</f>
        <v>0</v>
      </c>
      <c r="AB50" s="6">
        <f>'q-ValProd_crop'!AB50</f>
        <v>0</v>
      </c>
      <c r="AC50" s="6">
        <f>'q-ValProd_crop'!AC50</f>
        <v>0</v>
      </c>
      <c r="AD50" s="6">
        <f>'q-ValProd_crop'!AD50</f>
        <v>0</v>
      </c>
      <c r="AE50" s="6">
        <f>'q-ValProd_crop'!AE50</f>
        <v>0</v>
      </c>
      <c r="AF50" s="6">
        <f>'q-ValProd_crop'!AF50</f>
        <v>0</v>
      </c>
      <c r="AG50" s="6">
        <f>'q-ValProd_crop'!AG50</f>
        <v>0</v>
      </c>
      <c r="AH50" s="6">
        <f>'q-ValProd_crop'!AH50</f>
        <v>0</v>
      </c>
      <c r="AI50" s="6">
        <f>'q-ValProd_crop'!AI50</f>
        <v>0</v>
      </c>
      <c r="AJ50" s="6">
        <f>'q-ValProd_crop'!AJ50</f>
        <v>0</v>
      </c>
      <c r="AK50" s="6">
        <f>'q-ValProd_crop'!AK50</f>
        <v>0</v>
      </c>
      <c r="AL50" s="6">
        <f>'q-ValProd_crop'!AL50</f>
        <v>0</v>
      </c>
      <c r="AM50" s="6">
        <f>'q-ValProd_crop'!AM50</f>
        <v>2593247</v>
      </c>
      <c r="AN50" s="6">
        <f>'q-ValProd_crop'!AN50</f>
        <v>2634529</v>
      </c>
      <c r="AO50" s="6">
        <f>'q-ValProd_crop'!AO50</f>
        <v>3026543</v>
      </c>
      <c r="AP50" s="6">
        <f>'q-ValProd_crop'!AP50</f>
        <v>3590634</v>
      </c>
      <c r="AQ50" s="6">
        <f>'q-ValProd_crop'!AQ50</f>
        <v>3640908</v>
      </c>
      <c r="AR50" s="6">
        <f>'q-ValProd_crop'!AR50</f>
        <v>3349373</v>
      </c>
      <c r="AS50" s="6">
        <f>'q-ValProd_crop'!AS50</f>
        <v>3624318</v>
      </c>
      <c r="AT50" s="6">
        <f>'q-ValProd_crop'!AT50</f>
        <v>3813564</v>
      </c>
      <c r="AU50" s="6">
        <f>'q-ValProd_crop'!AU50</f>
        <v>4222783</v>
      </c>
      <c r="AV50" s="6">
        <f>'q-ValProd_crop'!AV50</f>
        <v>4117054</v>
      </c>
      <c r="AW50" s="6">
        <f>'q-ValProd_crop'!AW50</f>
        <v>4339900</v>
      </c>
      <c r="AX50" s="6">
        <f>'q-ValProd_crop'!AX50</f>
        <v>4688444</v>
      </c>
      <c r="AY50" s="6">
        <f>'q-ValProd_crop'!AY50</f>
        <v>5273598</v>
      </c>
      <c r="AZ50" s="6">
        <f>'q-ValProd_crop'!AZ50</f>
        <v>5252320</v>
      </c>
      <c r="BA50" s="6">
        <f>'q-ValProd_crop'!BA50</f>
        <v>5316779</v>
      </c>
      <c r="BB50" s="6">
        <f>'q-ValProd_crop'!BB50</f>
        <v>5623002</v>
      </c>
      <c r="BC50" s="6">
        <f>'q-ValProd_crop'!BC50</f>
        <v>6403251</v>
      </c>
    </row>
    <row r="51" spans="1:55" x14ac:dyDescent="0.2">
      <c r="A51" s="6">
        <f>'q-ValProd_crop'!A51</f>
        <v>2</v>
      </c>
      <c r="B51" s="6" t="str">
        <f>'q-ValProd_crop'!B51</f>
        <v>Democratic Republic of the Congo</v>
      </c>
      <c r="C51" s="6">
        <f>'q-ValProd_crop'!C51</f>
        <v>250</v>
      </c>
      <c r="D51" s="6" t="str">
        <f>'q-ValProd_crop'!D51</f>
        <v>Democratic Republic of the Congo</v>
      </c>
      <c r="E51" s="6">
        <f>'q-ValProd_crop'!E51</f>
        <v>152</v>
      </c>
      <c r="F51" s="6" t="str">
        <f>'q-ValProd_crop'!F51</f>
        <v>Gross Production Value Crops (constant 2004-2006 1000 I$)</v>
      </c>
      <c r="G51" s="6">
        <f>'q-ValProd_crop'!G51</f>
        <v>2037345</v>
      </c>
      <c r="H51" s="6">
        <f>'q-ValProd_crop'!H51</f>
        <v>2060252</v>
      </c>
      <c r="I51" s="6">
        <f>'q-ValProd_crop'!I51</f>
        <v>2078125</v>
      </c>
      <c r="J51" s="6">
        <f>'q-ValProd_crop'!J51</f>
        <v>2081036</v>
      </c>
      <c r="K51" s="6">
        <f>'q-ValProd_crop'!K51</f>
        <v>2087724</v>
      </c>
      <c r="L51" s="6">
        <f>'q-ValProd_crop'!L51</f>
        <v>2115210</v>
      </c>
      <c r="M51" s="6">
        <f>'q-ValProd_crop'!M51</f>
        <v>2199933</v>
      </c>
      <c r="N51" s="6">
        <f>'q-ValProd_crop'!N51</f>
        <v>2333464</v>
      </c>
      <c r="O51" s="6">
        <f>'q-ValProd_crop'!O51</f>
        <v>2388678</v>
      </c>
      <c r="P51" s="6">
        <f>'q-ValProd_crop'!P51</f>
        <v>2471020</v>
      </c>
      <c r="Q51" s="6">
        <f>'q-ValProd_crop'!Q51</f>
        <v>2492330</v>
      </c>
      <c r="R51" s="6">
        <f>'q-ValProd_crop'!R51</f>
        <v>2547113</v>
      </c>
      <c r="S51" s="6">
        <f>'q-ValProd_crop'!S51</f>
        <v>2608647</v>
      </c>
      <c r="T51" s="6">
        <f>'q-ValProd_crop'!T51</f>
        <v>2672570</v>
      </c>
      <c r="U51" s="6">
        <f>'q-ValProd_crop'!U51</f>
        <v>2742823</v>
      </c>
      <c r="V51" s="6">
        <f>'q-ValProd_crop'!V51</f>
        <v>2782809</v>
      </c>
      <c r="W51" s="6">
        <f>'q-ValProd_crop'!W51</f>
        <v>2802513</v>
      </c>
      <c r="X51" s="6">
        <f>'q-ValProd_crop'!X51</f>
        <v>2709445</v>
      </c>
      <c r="Y51" s="6">
        <f>'q-ValProd_crop'!Y51</f>
        <v>2846541</v>
      </c>
      <c r="Z51" s="6">
        <f>'q-ValProd_crop'!Z51</f>
        <v>2976496</v>
      </c>
      <c r="AA51" s="6">
        <f>'q-ValProd_crop'!AA51</f>
        <v>3021609</v>
      </c>
      <c r="AB51" s="6">
        <f>'q-ValProd_crop'!AB51</f>
        <v>3191922</v>
      </c>
      <c r="AC51" s="6">
        <f>'q-ValProd_crop'!AC51</f>
        <v>3277303</v>
      </c>
      <c r="AD51" s="6">
        <f>'q-ValProd_crop'!AD51</f>
        <v>3368326</v>
      </c>
      <c r="AE51" s="6">
        <f>'q-ValProd_crop'!AE51</f>
        <v>3484306</v>
      </c>
      <c r="AF51" s="6">
        <f>'q-ValProd_crop'!AF51</f>
        <v>3561328</v>
      </c>
      <c r="AG51" s="6">
        <f>'q-ValProd_crop'!AG51</f>
        <v>3646311</v>
      </c>
      <c r="AH51" s="6">
        <f>'q-ValProd_crop'!AH51</f>
        <v>3756286</v>
      </c>
      <c r="AI51" s="6">
        <f>'q-ValProd_crop'!AI51</f>
        <v>3868481</v>
      </c>
      <c r="AJ51" s="6">
        <f>'q-ValProd_crop'!AJ51</f>
        <v>4056947</v>
      </c>
      <c r="AK51" s="6">
        <f>'q-ValProd_crop'!AK51</f>
        <v>4208144</v>
      </c>
      <c r="AL51" s="6">
        <f>'q-ValProd_crop'!AL51</f>
        <v>4310322</v>
      </c>
      <c r="AM51" s="6">
        <f>'q-ValProd_crop'!AM51</f>
        <v>4326336</v>
      </c>
      <c r="AN51" s="6">
        <f>'q-ValProd_crop'!AN51</f>
        <v>4418596</v>
      </c>
      <c r="AO51" s="6">
        <f>'q-ValProd_crop'!AO51</f>
        <v>3605717</v>
      </c>
      <c r="AP51" s="6">
        <f>'q-ValProd_crop'!AP51</f>
        <v>3571684</v>
      </c>
      <c r="AQ51" s="6">
        <f>'q-ValProd_crop'!AQ51</f>
        <v>3465137</v>
      </c>
      <c r="AR51" s="6">
        <f>'q-ValProd_crop'!AR51</f>
        <v>3527808</v>
      </c>
      <c r="AS51" s="6">
        <f>'q-ValProd_crop'!AS51</f>
        <v>3431623</v>
      </c>
      <c r="AT51" s="6">
        <f>'q-ValProd_crop'!AT51</f>
        <v>3352198</v>
      </c>
      <c r="AU51" s="6">
        <f>'q-ValProd_crop'!AU51</f>
        <v>3271642</v>
      </c>
      <c r="AV51" s="6">
        <f>'q-ValProd_crop'!AV51</f>
        <v>3198949</v>
      </c>
      <c r="AW51" s="6">
        <f>'q-ValProd_crop'!AW51</f>
        <v>3216014</v>
      </c>
      <c r="AX51" s="6">
        <f>'q-ValProd_crop'!AX51</f>
        <v>3232592</v>
      </c>
      <c r="AY51" s="6">
        <f>'q-ValProd_crop'!AY51</f>
        <v>3237511</v>
      </c>
      <c r="AZ51" s="6">
        <f>'q-ValProd_crop'!AZ51</f>
        <v>3233801</v>
      </c>
      <c r="BA51" s="6">
        <f>'q-ValProd_crop'!BA51</f>
        <v>3256206</v>
      </c>
      <c r="BB51" s="6">
        <f>'q-ValProd_crop'!BB51</f>
        <v>3260944</v>
      </c>
      <c r="BC51" s="6">
        <f>'q-ValProd_crop'!BC51</f>
        <v>3203948</v>
      </c>
    </row>
    <row r="52" spans="1:55" x14ac:dyDescent="0.2">
      <c r="A52" s="6">
        <f>'q-ValProd_crop'!A52</f>
        <v>3</v>
      </c>
      <c r="B52" s="6" t="str">
        <f>'q-ValProd_crop'!B52</f>
        <v>Zambia</v>
      </c>
      <c r="C52" s="6">
        <f>'q-ValProd_crop'!C52</f>
        <v>251</v>
      </c>
      <c r="D52" s="6" t="str">
        <f>'q-ValProd_crop'!D52</f>
        <v>Zambia</v>
      </c>
      <c r="E52" s="6">
        <f>'q-ValProd_crop'!E52</f>
        <v>152</v>
      </c>
      <c r="F52" s="6" t="str">
        <f>'q-ValProd_crop'!F52</f>
        <v>Gross Production Value Crops (constant 2004-2006 1000 I$)</v>
      </c>
      <c r="G52" s="6">
        <f>'q-ValProd_crop'!G52</f>
        <v>208698</v>
      </c>
      <c r="H52" s="6">
        <f>'q-ValProd_crop'!H52</f>
        <v>207034</v>
      </c>
      <c r="I52" s="6">
        <f>'q-ValProd_crop'!I52</f>
        <v>200297</v>
      </c>
      <c r="J52" s="6">
        <f>'q-ValProd_crop'!J52</f>
        <v>217728</v>
      </c>
      <c r="K52" s="6">
        <f>'q-ValProd_crop'!K52</f>
        <v>222823</v>
      </c>
      <c r="L52" s="6">
        <f>'q-ValProd_crop'!L52</f>
        <v>246809</v>
      </c>
      <c r="M52" s="6">
        <f>'q-ValProd_crop'!M52</f>
        <v>245404</v>
      </c>
      <c r="N52" s="6">
        <f>'q-ValProd_crop'!N52</f>
        <v>248002</v>
      </c>
      <c r="O52" s="6">
        <f>'q-ValProd_crop'!O52</f>
        <v>254062</v>
      </c>
      <c r="P52" s="6">
        <f>'q-ValProd_crop'!P52</f>
        <v>237762</v>
      </c>
      <c r="Q52" s="6">
        <f>'q-ValProd_crop'!Q52</f>
        <v>301376</v>
      </c>
      <c r="R52" s="6">
        <f>'q-ValProd_crop'!R52</f>
        <v>356679</v>
      </c>
      <c r="S52" s="6">
        <f>'q-ValProd_crop'!S52</f>
        <v>301343</v>
      </c>
      <c r="T52" s="6">
        <f>'q-ValProd_crop'!T52</f>
        <v>323390</v>
      </c>
      <c r="U52" s="6">
        <f>'q-ValProd_crop'!U52</f>
        <v>394188</v>
      </c>
      <c r="V52" s="6">
        <f>'q-ValProd_crop'!V52</f>
        <v>448526</v>
      </c>
      <c r="W52" s="6">
        <f>'q-ValProd_crop'!W52</f>
        <v>420907</v>
      </c>
      <c r="X52" s="6">
        <f>'q-ValProd_crop'!X52</f>
        <v>373461</v>
      </c>
      <c r="Y52" s="6">
        <f>'q-ValProd_crop'!Y52</f>
        <v>305866</v>
      </c>
      <c r="Z52" s="6">
        <f>'q-ValProd_crop'!Z52</f>
        <v>319814</v>
      </c>
      <c r="AA52" s="6">
        <f>'q-ValProd_crop'!AA52</f>
        <v>327760</v>
      </c>
      <c r="AB52" s="6">
        <f>'q-ValProd_crop'!AB52</f>
        <v>295846</v>
      </c>
      <c r="AC52" s="6">
        <f>'q-ValProd_crop'!AC52</f>
        <v>338690</v>
      </c>
      <c r="AD52" s="6">
        <f>'q-ValProd_crop'!AD52</f>
        <v>358329</v>
      </c>
      <c r="AE52" s="6">
        <f>'q-ValProd_crop'!AE52</f>
        <v>391699</v>
      </c>
      <c r="AF52" s="6">
        <f>'q-ValProd_crop'!AF52</f>
        <v>420663</v>
      </c>
      <c r="AG52" s="6">
        <f>'q-ValProd_crop'!AG52</f>
        <v>406375</v>
      </c>
      <c r="AH52" s="6">
        <f>'q-ValProd_crop'!AH52</f>
        <v>564971</v>
      </c>
      <c r="AI52" s="6">
        <f>'q-ValProd_crop'!AI52</f>
        <v>562051</v>
      </c>
      <c r="AJ52" s="6">
        <f>'q-ValProd_crop'!AJ52</f>
        <v>446222</v>
      </c>
      <c r="AK52" s="6">
        <f>'q-ValProd_crop'!AK52</f>
        <v>470899</v>
      </c>
      <c r="AL52" s="6">
        <f>'q-ValProd_crop'!AL52</f>
        <v>340914</v>
      </c>
      <c r="AM52" s="6">
        <f>'q-ValProd_crop'!AM52</f>
        <v>561774</v>
      </c>
      <c r="AN52" s="6">
        <f>'q-ValProd_crop'!AN52</f>
        <v>464365</v>
      </c>
      <c r="AO52" s="6">
        <f>'q-ValProd_crop'!AO52</f>
        <v>400220</v>
      </c>
      <c r="AP52" s="6">
        <f>'q-ValProd_crop'!AP52</f>
        <v>538176</v>
      </c>
      <c r="AQ52" s="6">
        <f>'q-ValProd_crop'!AQ52</f>
        <v>481753</v>
      </c>
      <c r="AR52" s="6">
        <f>'q-ValProd_crop'!AR52</f>
        <v>439391</v>
      </c>
      <c r="AS52" s="6">
        <f>'q-ValProd_crop'!AS52</f>
        <v>566193</v>
      </c>
      <c r="AT52" s="6">
        <f>'q-ValProd_crop'!AT52</f>
        <v>527065</v>
      </c>
      <c r="AU52" s="6">
        <f>'q-ValProd_crop'!AU52</f>
        <v>511910</v>
      </c>
      <c r="AV52" s="6">
        <f>'q-ValProd_crop'!AV52</f>
        <v>511790</v>
      </c>
      <c r="AW52" s="6">
        <f>'q-ValProd_crop'!AW52</f>
        <v>634011</v>
      </c>
      <c r="AX52" s="6">
        <f>'q-ValProd_crop'!AX52</f>
        <v>686570</v>
      </c>
      <c r="AY52" s="6">
        <f>'q-ValProd_crop'!AY52</f>
        <v>708528</v>
      </c>
      <c r="AZ52" s="6">
        <f>'q-ValProd_crop'!AZ52</f>
        <v>765310</v>
      </c>
      <c r="BA52" s="6">
        <f>'q-ValProd_crop'!BA52</f>
        <v>768495</v>
      </c>
      <c r="BB52" s="6">
        <f>'q-ValProd_crop'!BB52</f>
        <v>794845</v>
      </c>
      <c r="BC52" s="6">
        <f>'q-ValProd_crop'!BC52</f>
        <v>934106</v>
      </c>
    </row>
    <row r="53" spans="1:55" x14ac:dyDescent="0.2">
      <c r="A53">
        <v>2</v>
      </c>
      <c r="B53" t="s">
        <v>446</v>
      </c>
      <c r="C53" s="6"/>
      <c r="D53" t="s">
        <v>446</v>
      </c>
      <c r="E53" s="6">
        <f>'q-ValProd_crop'!E52</f>
        <v>152</v>
      </c>
      <c r="F53" s="6" t="str">
        <f>'q-ValProd_crop'!F52</f>
        <v>Gross Production Value Crops (constant 2004-2006 1000 I$)</v>
      </c>
      <c r="G53">
        <f>SUMIF($A$2:$A$52,$A53,G$2:G$52)</f>
        <v>11577415</v>
      </c>
      <c r="H53">
        <f t="shared" ref="H53:BC55" si="0">SUMIF($A$2:$A$52,$A53,H$2:H$52)</f>
        <v>12094972</v>
      </c>
      <c r="I53">
        <f t="shared" si="0"/>
        <v>12482970</v>
      </c>
      <c r="J53">
        <f t="shared" si="0"/>
        <v>12621103</v>
      </c>
      <c r="K53">
        <f t="shared" si="0"/>
        <v>12635246</v>
      </c>
      <c r="L53">
        <f t="shared" si="0"/>
        <v>12952633</v>
      </c>
      <c r="M53">
        <f t="shared" si="0"/>
        <v>13962079</v>
      </c>
      <c r="N53">
        <f t="shared" si="0"/>
        <v>13886251</v>
      </c>
      <c r="O53">
        <f t="shared" si="0"/>
        <v>14950385</v>
      </c>
      <c r="P53">
        <f t="shared" si="0"/>
        <v>15851375</v>
      </c>
      <c r="Q53">
        <f t="shared" si="0"/>
        <v>16138049</v>
      </c>
      <c r="R53">
        <f t="shared" si="0"/>
        <v>16132530</v>
      </c>
      <c r="S53">
        <f t="shared" si="0"/>
        <v>16446667</v>
      </c>
      <c r="T53">
        <f t="shared" si="0"/>
        <v>17324430</v>
      </c>
      <c r="U53">
        <f t="shared" si="0"/>
        <v>18018517</v>
      </c>
      <c r="V53">
        <f t="shared" si="0"/>
        <v>17982174</v>
      </c>
      <c r="W53">
        <f t="shared" si="0"/>
        <v>18091087</v>
      </c>
      <c r="X53">
        <f t="shared" si="0"/>
        <v>18173156</v>
      </c>
      <c r="Y53">
        <f t="shared" si="0"/>
        <v>17354135</v>
      </c>
      <c r="Z53">
        <f t="shared" si="0"/>
        <v>17634815</v>
      </c>
      <c r="AA53">
        <f t="shared" si="0"/>
        <v>18656311</v>
      </c>
      <c r="AB53">
        <f t="shared" si="0"/>
        <v>19047487</v>
      </c>
      <c r="AC53">
        <f t="shared" si="0"/>
        <v>19655797</v>
      </c>
      <c r="AD53">
        <f t="shared" si="0"/>
        <v>18864703</v>
      </c>
      <c r="AE53">
        <f t="shared" si="0"/>
        <v>20039041</v>
      </c>
      <c r="AF53">
        <f t="shared" si="0"/>
        <v>20639537</v>
      </c>
      <c r="AG53">
        <f t="shared" si="0"/>
        <v>20813674</v>
      </c>
      <c r="AH53">
        <f t="shared" si="0"/>
        <v>21593756</v>
      </c>
      <c r="AI53">
        <f t="shared" si="0"/>
        <v>21848214</v>
      </c>
      <c r="AJ53">
        <f t="shared" si="0"/>
        <v>22010914</v>
      </c>
      <c r="AK53">
        <f t="shared" si="0"/>
        <v>23318183</v>
      </c>
      <c r="AL53">
        <f t="shared" si="0"/>
        <v>23312036</v>
      </c>
      <c r="AM53">
        <f t="shared" si="0"/>
        <v>22783995</v>
      </c>
      <c r="AN53">
        <f t="shared" si="0"/>
        <v>22963941</v>
      </c>
      <c r="AO53">
        <f t="shared" si="0"/>
        <v>23261729</v>
      </c>
      <c r="AP53">
        <f t="shared" si="0"/>
        <v>24269142</v>
      </c>
      <c r="AQ53">
        <f t="shared" si="0"/>
        <v>23928420</v>
      </c>
      <c r="AR53">
        <f t="shared" si="0"/>
        <v>24621096</v>
      </c>
      <c r="AS53">
        <f t="shared" si="0"/>
        <v>25467179</v>
      </c>
      <c r="AT53">
        <f t="shared" si="0"/>
        <v>25382603</v>
      </c>
      <c r="AU53">
        <f t="shared" si="0"/>
        <v>27300360</v>
      </c>
      <c r="AV53">
        <f t="shared" si="0"/>
        <v>27870045</v>
      </c>
      <c r="AW53">
        <f t="shared" si="0"/>
        <v>28069154</v>
      </c>
      <c r="AX53">
        <f t="shared" si="0"/>
        <v>29223137</v>
      </c>
      <c r="AY53">
        <f t="shared" si="0"/>
        <v>30471639</v>
      </c>
      <c r="AZ53">
        <f t="shared" si="0"/>
        <v>31199052</v>
      </c>
      <c r="BA53">
        <f t="shared" si="0"/>
        <v>31196488</v>
      </c>
      <c r="BB53">
        <f t="shared" si="0"/>
        <v>31890685</v>
      </c>
      <c r="BC53">
        <f t="shared" si="0"/>
        <v>33278881</v>
      </c>
    </row>
    <row r="54" spans="1:55" x14ac:dyDescent="0.2">
      <c r="A54">
        <v>1</v>
      </c>
      <c r="B54" t="s">
        <v>447</v>
      </c>
      <c r="C54" s="6"/>
      <c r="D54" t="s">
        <v>447</v>
      </c>
      <c r="E54" s="6">
        <v>152</v>
      </c>
      <c r="F54" s="6" t="s">
        <v>573</v>
      </c>
      <c r="G54">
        <f>SUMIF($A$2:$A$52,$A54,G$2:G$52)</f>
        <v>13447156</v>
      </c>
      <c r="H54">
        <f t="shared" si="0"/>
        <v>14110663</v>
      </c>
      <c r="I54">
        <f t="shared" si="0"/>
        <v>14786122</v>
      </c>
      <c r="J54">
        <f t="shared" si="0"/>
        <v>15412948</v>
      </c>
      <c r="K54">
        <f t="shared" si="0"/>
        <v>15522136</v>
      </c>
      <c r="L54">
        <f t="shared" si="0"/>
        <v>15619141</v>
      </c>
      <c r="M54">
        <f t="shared" si="0"/>
        <v>16266544</v>
      </c>
      <c r="N54">
        <f t="shared" si="0"/>
        <v>16685909</v>
      </c>
      <c r="O54">
        <f t="shared" si="0"/>
        <v>17868841</v>
      </c>
      <c r="P54">
        <f t="shared" si="0"/>
        <v>19087617</v>
      </c>
      <c r="Q54">
        <f t="shared" si="0"/>
        <v>18129874</v>
      </c>
      <c r="R54">
        <f t="shared" si="0"/>
        <v>16763650</v>
      </c>
      <c r="S54">
        <f t="shared" si="0"/>
        <v>17120923</v>
      </c>
      <c r="T54">
        <f t="shared" si="0"/>
        <v>18734714</v>
      </c>
      <c r="U54">
        <f t="shared" si="0"/>
        <v>18675526</v>
      </c>
      <c r="V54">
        <f t="shared" si="0"/>
        <v>17717212</v>
      </c>
      <c r="W54">
        <f t="shared" si="0"/>
        <v>17419440</v>
      </c>
      <c r="X54">
        <f t="shared" si="0"/>
        <v>17281454</v>
      </c>
      <c r="Y54">
        <f t="shared" si="0"/>
        <v>17804626</v>
      </c>
      <c r="Z54">
        <f t="shared" si="0"/>
        <v>18102487</v>
      </c>
      <c r="AA54">
        <f t="shared" si="0"/>
        <v>18456219</v>
      </c>
      <c r="AB54">
        <f t="shared" si="0"/>
        <v>18507045</v>
      </c>
      <c r="AC54">
        <f t="shared" si="0"/>
        <v>18500082</v>
      </c>
      <c r="AD54">
        <f t="shared" si="0"/>
        <v>19466165</v>
      </c>
      <c r="AE54">
        <f t="shared" si="0"/>
        <v>20915719</v>
      </c>
      <c r="AF54">
        <f t="shared" si="0"/>
        <v>22500532</v>
      </c>
      <c r="AG54">
        <f t="shared" si="0"/>
        <v>22372253</v>
      </c>
      <c r="AH54">
        <f t="shared" si="0"/>
        <v>25452675</v>
      </c>
      <c r="AI54">
        <f t="shared" si="0"/>
        <v>27158654</v>
      </c>
      <c r="AJ54">
        <f t="shared" si="0"/>
        <v>28027882</v>
      </c>
      <c r="AK54">
        <f t="shared" si="0"/>
        <v>31909122</v>
      </c>
      <c r="AL54">
        <f t="shared" si="0"/>
        <v>33499895</v>
      </c>
      <c r="AM54">
        <f t="shared" si="0"/>
        <v>34811266</v>
      </c>
      <c r="AN54">
        <f t="shared" si="0"/>
        <v>36066506</v>
      </c>
      <c r="AO54">
        <f t="shared" si="0"/>
        <v>37650462</v>
      </c>
      <c r="AP54">
        <f t="shared" si="0"/>
        <v>39995503</v>
      </c>
      <c r="AQ54">
        <f t="shared" si="0"/>
        <v>41119164</v>
      </c>
      <c r="AR54">
        <f t="shared" si="0"/>
        <v>43896245</v>
      </c>
      <c r="AS54">
        <f t="shared" si="0"/>
        <v>45334993</v>
      </c>
      <c r="AT54">
        <f t="shared" si="0"/>
        <v>45373088</v>
      </c>
      <c r="AU54">
        <f t="shared" si="0"/>
        <v>46167449</v>
      </c>
      <c r="AV54">
        <f t="shared" si="0"/>
        <v>48218458</v>
      </c>
      <c r="AW54">
        <f t="shared" si="0"/>
        <v>50787463</v>
      </c>
      <c r="AX54">
        <f t="shared" si="0"/>
        <v>52798194</v>
      </c>
      <c r="AY54">
        <f t="shared" si="0"/>
        <v>55538864</v>
      </c>
      <c r="AZ54">
        <f t="shared" si="0"/>
        <v>57652096</v>
      </c>
      <c r="BA54">
        <f t="shared" si="0"/>
        <v>54592649</v>
      </c>
      <c r="BB54">
        <f t="shared" si="0"/>
        <v>59719104</v>
      </c>
      <c r="BC54">
        <f t="shared" si="0"/>
        <v>54716507</v>
      </c>
    </row>
    <row r="55" spans="1:55" x14ac:dyDescent="0.2">
      <c r="A55">
        <v>3</v>
      </c>
      <c r="B55" t="s">
        <v>448</v>
      </c>
      <c r="C55" s="6"/>
      <c r="D55" t="s">
        <v>448</v>
      </c>
      <c r="E55" s="6">
        <v>152</v>
      </c>
      <c r="F55" s="6" t="s">
        <v>573</v>
      </c>
      <c r="G55">
        <f>SUMIF($A$2:$A$52,$A55,G$2:G$52)</f>
        <v>5370793</v>
      </c>
      <c r="H55">
        <f t="shared" si="0"/>
        <v>5535321</v>
      </c>
      <c r="I55">
        <f t="shared" si="0"/>
        <v>5710999</v>
      </c>
      <c r="J55">
        <f t="shared" si="0"/>
        <v>5757619</v>
      </c>
      <c r="K55">
        <f t="shared" si="0"/>
        <v>5825363</v>
      </c>
      <c r="L55">
        <f t="shared" si="0"/>
        <v>6178627</v>
      </c>
      <c r="M55">
        <f t="shared" si="0"/>
        <v>7530200</v>
      </c>
      <c r="N55">
        <f t="shared" si="0"/>
        <v>6594560</v>
      </c>
      <c r="O55">
        <f t="shared" si="0"/>
        <v>7127195</v>
      </c>
      <c r="P55">
        <f t="shared" si="0"/>
        <v>6881893</v>
      </c>
      <c r="Q55">
        <f t="shared" si="0"/>
        <v>8037203</v>
      </c>
      <c r="R55">
        <f t="shared" si="0"/>
        <v>8485973</v>
      </c>
      <c r="S55">
        <f t="shared" si="0"/>
        <v>7354767</v>
      </c>
      <c r="T55">
        <f t="shared" si="0"/>
        <v>8976131</v>
      </c>
      <c r="U55">
        <f t="shared" si="0"/>
        <v>8340984</v>
      </c>
      <c r="V55">
        <f t="shared" si="0"/>
        <v>8303299</v>
      </c>
      <c r="W55">
        <f t="shared" si="0"/>
        <v>8499552</v>
      </c>
      <c r="X55">
        <f t="shared" si="0"/>
        <v>8727382</v>
      </c>
      <c r="Y55">
        <f t="shared" si="0"/>
        <v>8246300</v>
      </c>
      <c r="Z55">
        <f t="shared" si="0"/>
        <v>8740302</v>
      </c>
      <c r="AA55">
        <f t="shared" si="0"/>
        <v>9822845</v>
      </c>
      <c r="AB55">
        <f t="shared" si="0"/>
        <v>8719578</v>
      </c>
      <c r="AC55">
        <f t="shared" si="0"/>
        <v>7389862</v>
      </c>
      <c r="AD55">
        <f t="shared" si="0"/>
        <v>8158527</v>
      </c>
      <c r="AE55">
        <f t="shared" si="0"/>
        <v>8958793</v>
      </c>
      <c r="AF55">
        <f t="shared" si="0"/>
        <v>9095561</v>
      </c>
      <c r="AG55">
        <f t="shared" si="0"/>
        <v>9195353</v>
      </c>
      <c r="AH55">
        <f t="shared" si="0"/>
        <v>9923890</v>
      </c>
      <c r="AI55">
        <f t="shared" si="0"/>
        <v>10318722</v>
      </c>
      <c r="AJ55">
        <f t="shared" si="0"/>
        <v>9652106</v>
      </c>
      <c r="AK55">
        <f t="shared" si="0"/>
        <v>9728175</v>
      </c>
      <c r="AL55">
        <f t="shared" si="0"/>
        <v>7454743</v>
      </c>
      <c r="AM55">
        <f t="shared" si="0"/>
        <v>9520870</v>
      </c>
      <c r="AN55">
        <f t="shared" si="0"/>
        <v>10099308</v>
      </c>
      <c r="AO55">
        <f t="shared" si="0"/>
        <v>9021023</v>
      </c>
      <c r="AP55">
        <f t="shared" si="0"/>
        <v>11326511</v>
      </c>
      <c r="AQ55">
        <f t="shared" si="0"/>
        <v>11408776</v>
      </c>
      <c r="AR55">
        <f t="shared" si="0"/>
        <v>11198575</v>
      </c>
      <c r="AS55">
        <f t="shared" si="0"/>
        <v>11792198</v>
      </c>
      <c r="AT55">
        <f t="shared" si="0"/>
        <v>12733697</v>
      </c>
      <c r="AU55">
        <f t="shared" si="0"/>
        <v>12507636</v>
      </c>
      <c r="AV55">
        <f t="shared" si="0"/>
        <v>12434955</v>
      </c>
      <c r="AW55">
        <f t="shared" si="0"/>
        <v>12750256</v>
      </c>
      <c r="AX55">
        <f t="shared" si="0"/>
        <v>13114793</v>
      </c>
      <c r="AY55">
        <f t="shared" si="0"/>
        <v>13250631</v>
      </c>
      <c r="AZ55">
        <f t="shared" si="0"/>
        <v>13371863</v>
      </c>
      <c r="BA55">
        <f t="shared" si="0"/>
        <v>13586221</v>
      </c>
      <c r="BB55">
        <f t="shared" si="0"/>
        <v>14927793</v>
      </c>
      <c r="BC55">
        <f t="shared" si="0"/>
        <v>15260731</v>
      </c>
    </row>
    <row r="56" spans="1:55" x14ac:dyDescent="0.2">
      <c r="B56" t="s">
        <v>449</v>
      </c>
      <c r="C56" s="6"/>
      <c r="D56" t="s">
        <v>449</v>
      </c>
      <c r="E56" s="6">
        <v>152</v>
      </c>
      <c r="F56" s="6" t="s">
        <v>573</v>
      </c>
      <c r="G56">
        <f>SUM(G53:G55)</f>
        <v>30395364</v>
      </c>
      <c r="H56">
        <f t="shared" ref="H56:BC56" si="1">SUM(H53:H55)</f>
        <v>31740956</v>
      </c>
      <c r="I56">
        <f t="shared" si="1"/>
        <v>32980091</v>
      </c>
      <c r="J56">
        <f t="shared" si="1"/>
        <v>33791670</v>
      </c>
      <c r="K56">
        <f t="shared" si="1"/>
        <v>33982745</v>
      </c>
      <c r="L56">
        <f t="shared" si="1"/>
        <v>34750401</v>
      </c>
      <c r="M56">
        <f t="shared" si="1"/>
        <v>37758823</v>
      </c>
      <c r="N56">
        <f t="shared" si="1"/>
        <v>37166720</v>
      </c>
      <c r="O56">
        <f t="shared" si="1"/>
        <v>39946421</v>
      </c>
      <c r="P56">
        <f t="shared" si="1"/>
        <v>41820885</v>
      </c>
      <c r="Q56">
        <f t="shared" si="1"/>
        <v>42305126</v>
      </c>
      <c r="R56">
        <f t="shared" si="1"/>
        <v>41382153</v>
      </c>
      <c r="S56">
        <f t="shared" si="1"/>
        <v>40922357</v>
      </c>
      <c r="T56">
        <f t="shared" si="1"/>
        <v>45035275</v>
      </c>
      <c r="U56">
        <f t="shared" si="1"/>
        <v>45035027</v>
      </c>
      <c r="V56">
        <f t="shared" si="1"/>
        <v>44002685</v>
      </c>
      <c r="W56">
        <f t="shared" si="1"/>
        <v>44010079</v>
      </c>
      <c r="X56">
        <f t="shared" si="1"/>
        <v>44181992</v>
      </c>
      <c r="Y56">
        <f t="shared" si="1"/>
        <v>43405061</v>
      </c>
      <c r="Z56">
        <f t="shared" si="1"/>
        <v>44477604</v>
      </c>
      <c r="AA56">
        <f t="shared" si="1"/>
        <v>46935375</v>
      </c>
      <c r="AB56">
        <f t="shared" si="1"/>
        <v>46274110</v>
      </c>
      <c r="AC56">
        <f t="shared" si="1"/>
        <v>45545741</v>
      </c>
      <c r="AD56">
        <f t="shared" si="1"/>
        <v>46489395</v>
      </c>
      <c r="AE56">
        <f t="shared" si="1"/>
        <v>49913553</v>
      </c>
      <c r="AF56">
        <f t="shared" si="1"/>
        <v>52235630</v>
      </c>
      <c r="AG56">
        <f t="shared" si="1"/>
        <v>52381280</v>
      </c>
      <c r="AH56">
        <f t="shared" si="1"/>
        <v>56970321</v>
      </c>
      <c r="AI56">
        <f t="shared" si="1"/>
        <v>59325590</v>
      </c>
      <c r="AJ56">
        <f t="shared" si="1"/>
        <v>59690902</v>
      </c>
      <c r="AK56">
        <f t="shared" si="1"/>
        <v>64955480</v>
      </c>
      <c r="AL56">
        <f t="shared" si="1"/>
        <v>64266674</v>
      </c>
      <c r="AM56">
        <f t="shared" si="1"/>
        <v>67116131</v>
      </c>
      <c r="AN56">
        <f t="shared" si="1"/>
        <v>69129755</v>
      </c>
      <c r="AO56">
        <f t="shared" si="1"/>
        <v>69933214</v>
      </c>
      <c r="AP56">
        <f t="shared" si="1"/>
        <v>75591156</v>
      </c>
      <c r="AQ56">
        <f t="shared" si="1"/>
        <v>76456360</v>
      </c>
      <c r="AR56">
        <f t="shared" si="1"/>
        <v>79715916</v>
      </c>
      <c r="AS56">
        <f t="shared" si="1"/>
        <v>82594370</v>
      </c>
      <c r="AT56">
        <f t="shared" si="1"/>
        <v>83489388</v>
      </c>
      <c r="AU56">
        <f t="shared" si="1"/>
        <v>85975445</v>
      </c>
      <c r="AV56">
        <f t="shared" si="1"/>
        <v>88523458</v>
      </c>
      <c r="AW56">
        <f t="shared" si="1"/>
        <v>91606873</v>
      </c>
      <c r="AX56">
        <f t="shared" si="1"/>
        <v>95136124</v>
      </c>
      <c r="AY56">
        <f t="shared" si="1"/>
        <v>99261134</v>
      </c>
      <c r="AZ56">
        <f t="shared" si="1"/>
        <v>102223011</v>
      </c>
      <c r="BA56">
        <f t="shared" si="1"/>
        <v>99375358</v>
      </c>
      <c r="BB56">
        <f t="shared" si="1"/>
        <v>106537582</v>
      </c>
      <c r="BC56">
        <f t="shared" si="1"/>
        <v>103256119</v>
      </c>
    </row>
    <row r="57" spans="1:55" s="6" customFormat="1" x14ac:dyDescent="0.2">
      <c r="B57" s="6" t="s">
        <v>454</v>
      </c>
      <c r="D57" s="6" t="s">
        <v>454</v>
      </c>
      <c r="E57" s="16">
        <v>152</v>
      </c>
      <c r="F57" s="6" t="s">
        <v>573</v>
      </c>
      <c r="G57" s="6">
        <f>G55-G42</f>
        <v>2927335</v>
      </c>
      <c r="H57" s="6">
        <f t="shared" ref="H57:BC57" si="2">H55-H42</f>
        <v>3044138</v>
      </c>
      <c r="I57" s="6">
        <f t="shared" si="2"/>
        <v>3004050</v>
      </c>
      <c r="J57" s="6">
        <f t="shared" si="2"/>
        <v>3223118</v>
      </c>
      <c r="K57" s="6">
        <f t="shared" si="2"/>
        <v>3263816</v>
      </c>
      <c r="L57" s="6">
        <f t="shared" si="2"/>
        <v>3381123</v>
      </c>
      <c r="M57" s="6">
        <f t="shared" si="2"/>
        <v>3621094</v>
      </c>
      <c r="N57" s="6">
        <f t="shared" si="2"/>
        <v>3485030</v>
      </c>
      <c r="O57" s="6">
        <f t="shared" si="2"/>
        <v>3876823</v>
      </c>
      <c r="P57" s="6">
        <f t="shared" si="2"/>
        <v>3703238</v>
      </c>
      <c r="Q57" s="6">
        <f t="shared" si="2"/>
        <v>4134991</v>
      </c>
      <c r="R57" s="6">
        <f t="shared" si="2"/>
        <v>4347185</v>
      </c>
      <c r="S57" s="6">
        <f t="shared" si="2"/>
        <v>4151909</v>
      </c>
      <c r="T57" s="6">
        <f t="shared" si="2"/>
        <v>4468186</v>
      </c>
      <c r="U57" s="6">
        <f t="shared" si="2"/>
        <v>4155830</v>
      </c>
      <c r="V57" s="6">
        <f t="shared" si="2"/>
        <v>4217033</v>
      </c>
      <c r="W57" s="6">
        <f t="shared" si="2"/>
        <v>4121803</v>
      </c>
      <c r="X57" s="6">
        <f t="shared" si="2"/>
        <v>4064278</v>
      </c>
      <c r="Y57" s="6">
        <f t="shared" si="2"/>
        <v>3853480</v>
      </c>
      <c r="Z57" s="6">
        <f t="shared" si="2"/>
        <v>3941515</v>
      </c>
      <c r="AA57" s="6">
        <f t="shared" si="2"/>
        <v>4142286</v>
      </c>
      <c r="AB57" s="6">
        <f t="shared" si="2"/>
        <v>4008257</v>
      </c>
      <c r="AC57" s="6">
        <f t="shared" si="2"/>
        <v>3737665</v>
      </c>
      <c r="AD57" s="6">
        <f t="shared" si="2"/>
        <v>3947425</v>
      </c>
      <c r="AE57" s="6">
        <f t="shared" si="2"/>
        <v>4326277</v>
      </c>
      <c r="AF57" s="6">
        <f t="shared" si="2"/>
        <v>4398240</v>
      </c>
      <c r="AG57" s="6">
        <f t="shared" si="2"/>
        <v>4129415</v>
      </c>
      <c r="AH57" s="6">
        <f t="shared" si="2"/>
        <v>4675423</v>
      </c>
      <c r="AI57" s="6">
        <f t="shared" si="2"/>
        <v>4602951</v>
      </c>
      <c r="AJ57" s="6">
        <f t="shared" si="2"/>
        <v>4534452</v>
      </c>
      <c r="AK57" s="6">
        <f t="shared" si="2"/>
        <v>4534393</v>
      </c>
      <c r="AL57" s="6">
        <f t="shared" si="2"/>
        <v>3615554</v>
      </c>
      <c r="AM57" s="6">
        <f t="shared" si="2"/>
        <v>4639660</v>
      </c>
      <c r="AN57" s="6">
        <f t="shared" si="2"/>
        <v>4568126</v>
      </c>
      <c r="AO57" s="6">
        <f t="shared" si="2"/>
        <v>4554326</v>
      </c>
      <c r="AP57" s="6">
        <f t="shared" si="2"/>
        <v>5509730</v>
      </c>
      <c r="AQ57" s="6">
        <f t="shared" si="2"/>
        <v>5622960</v>
      </c>
      <c r="AR57" s="6">
        <f t="shared" si="2"/>
        <v>5820791</v>
      </c>
      <c r="AS57" s="6">
        <f t="shared" si="2"/>
        <v>5992886</v>
      </c>
      <c r="AT57" s="6">
        <f t="shared" si="2"/>
        <v>6488119</v>
      </c>
      <c r="AU57" s="6">
        <f t="shared" si="2"/>
        <v>6778337</v>
      </c>
      <c r="AV57" s="6">
        <f t="shared" si="2"/>
        <v>6193392</v>
      </c>
      <c r="AW57" s="6">
        <f t="shared" si="2"/>
        <v>6725571</v>
      </c>
      <c r="AX57" s="6">
        <f t="shared" si="2"/>
        <v>6990197</v>
      </c>
      <c r="AY57" s="6">
        <f t="shared" si="2"/>
        <v>6828299</v>
      </c>
      <c r="AZ57" s="6">
        <f t="shared" si="2"/>
        <v>7666674</v>
      </c>
      <c r="BA57" s="6">
        <f t="shared" si="2"/>
        <v>7914207</v>
      </c>
      <c r="BB57" s="6">
        <f t="shared" si="2"/>
        <v>8061849</v>
      </c>
      <c r="BC57" s="6">
        <f t="shared" si="2"/>
        <v>8639494</v>
      </c>
    </row>
    <row r="58" spans="1:55" s="6" customFormat="1" x14ac:dyDescent="0.2">
      <c r="B58" s="6" t="s">
        <v>456</v>
      </c>
      <c r="D58" s="6" t="s">
        <v>456</v>
      </c>
      <c r="E58" s="16">
        <v>152</v>
      </c>
      <c r="F58" s="6" t="s">
        <v>573</v>
      </c>
      <c r="G58" s="6">
        <f>G50+G13+G33</f>
        <v>1613626</v>
      </c>
      <c r="H58" s="6">
        <f t="shared" ref="H58:BC58" si="3">H50+H13+H33</f>
        <v>1649685</v>
      </c>
      <c r="I58" s="6">
        <f t="shared" si="3"/>
        <v>1691823</v>
      </c>
      <c r="J58" s="6">
        <f t="shared" si="3"/>
        <v>1771557</v>
      </c>
      <c r="K58" s="6">
        <f t="shared" si="3"/>
        <v>1772421</v>
      </c>
      <c r="L58" s="6">
        <f t="shared" si="3"/>
        <v>1819139</v>
      </c>
      <c r="M58" s="6">
        <f t="shared" si="3"/>
        <v>1885257</v>
      </c>
      <c r="N58" s="6">
        <f t="shared" si="3"/>
        <v>1914233</v>
      </c>
      <c r="O58" s="6">
        <f t="shared" si="3"/>
        <v>1997747</v>
      </c>
      <c r="P58" s="6">
        <f t="shared" si="3"/>
        <v>2066127</v>
      </c>
      <c r="Q58" s="6">
        <f t="shared" si="3"/>
        <v>2133518</v>
      </c>
      <c r="R58" s="6">
        <f t="shared" si="3"/>
        <v>2124763</v>
      </c>
      <c r="S58" s="6">
        <f t="shared" si="3"/>
        <v>2021298</v>
      </c>
      <c r="T58" s="6">
        <f t="shared" si="3"/>
        <v>1982672</v>
      </c>
      <c r="U58" s="6">
        <f t="shared" si="3"/>
        <v>1893421</v>
      </c>
      <c r="V58" s="6">
        <f t="shared" si="3"/>
        <v>2053739</v>
      </c>
      <c r="W58" s="6">
        <f t="shared" si="3"/>
        <v>2091029</v>
      </c>
      <c r="X58" s="6">
        <f t="shared" si="3"/>
        <v>2037012</v>
      </c>
      <c r="Y58" s="6">
        <f t="shared" si="3"/>
        <v>2342606</v>
      </c>
      <c r="Z58" s="6">
        <f t="shared" si="3"/>
        <v>2672186</v>
      </c>
      <c r="AA58" s="6">
        <f t="shared" si="3"/>
        <v>2554063</v>
      </c>
      <c r="AB58" s="6">
        <f t="shared" si="3"/>
        <v>2524985</v>
      </c>
      <c r="AC58" s="6">
        <f t="shared" si="3"/>
        <v>2781961</v>
      </c>
      <c r="AD58" s="6">
        <f t="shared" si="3"/>
        <v>2422705</v>
      </c>
      <c r="AE58" s="6">
        <f t="shared" si="3"/>
        <v>2176164</v>
      </c>
      <c r="AF58" s="6">
        <f t="shared" si="3"/>
        <v>2335083</v>
      </c>
      <c r="AG58" s="6">
        <f t="shared" si="3"/>
        <v>2494687</v>
      </c>
      <c r="AH58" s="6">
        <f t="shared" si="3"/>
        <v>2609194</v>
      </c>
      <c r="AI58" s="6">
        <f t="shared" si="3"/>
        <v>2603430</v>
      </c>
      <c r="AJ58" s="6">
        <f t="shared" si="3"/>
        <v>2725797</v>
      </c>
      <c r="AK58" s="6">
        <f t="shared" si="3"/>
        <v>2903835</v>
      </c>
      <c r="AL58" s="6">
        <f t="shared" si="3"/>
        <v>2617315</v>
      </c>
      <c r="AM58" s="6">
        <f t="shared" si="3"/>
        <v>2656331</v>
      </c>
      <c r="AN58" s="6">
        <f t="shared" si="3"/>
        <v>2736906</v>
      </c>
      <c r="AO58" s="6">
        <f t="shared" si="3"/>
        <v>3114044</v>
      </c>
      <c r="AP58" s="6">
        <f t="shared" si="3"/>
        <v>3661914</v>
      </c>
      <c r="AQ58" s="6">
        <f t="shared" si="3"/>
        <v>3713412</v>
      </c>
      <c r="AR58" s="6">
        <f t="shared" si="3"/>
        <v>3487258</v>
      </c>
      <c r="AS58" s="6">
        <f t="shared" si="3"/>
        <v>3735530</v>
      </c>
      <c r="AT58" s="6">
        <f t="shared" si="3"/>
        <v>3885296</v>
      </c>
      <c r="AU58" s="6">
        <f t="shared" si="3"/>
        <v>4313965</v>
      </c>
      <c r="AV58" s="6">
        <f t="shared" si="3"/>
        <v>4173507</v>
      </c>
      <c r="AW58" s="6">
        <f t="shared" si="3"/>
        <v>4410535</v>
      </c>
      <c r="AX58" s="6">
        <f t="shared" si="3"/>
        <v>4759632</v>
      </c>
      <c r="AY58" s="6">
        <f t="shared" si="3"/>
        <v>5387090</v>
      </c>
      <c r="AZ58" s="6">
        <f t="shared" si="3"/>
        <v>5366368</v>
      </c>
      <c r="BA58" s="6">
        <f t="shared" si="3"/>
        <v>5442191</v>
      </c>
      <c r="BB58" s="6">
        <f t="shared" si="3"/>
        <v>5681345</v>
      </c>
      <c r="BC58" s="6">
        <f t="shared" si="3"/>
        <v>6487690</v>
      </c>
    </row>
    <row r="59" spans="1:55" s="6" customFormat="1" x14ac:dyDescent="0.2">
      <c r="E59" s="16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59"/>
  <sheetViews>
    <sheetView topLeftCell="AL1" workbookViewId="0">
      <selection activeCell="AY2" sqref="AY2"/>
    </sheetView>
  </sheetViews>
  <sheetFormatPr defaultRowHeight="12.75" x14ac:dyDescent="0.2"/>
  <cols>
    <col min="1" max="1" width="8.85546875" bestFit="1" customWidth="1"/>
    <col min="2" max="2" width="29.85546875" bestFit="1" customWidth="1"/>
    <col min="3" max="3" width="11.140625" bestFit="1" customWidth="1"/>
    <col min="4" max="4" width="29.85546875" bestFit="1" customWidth="1"/>
    <col min="5" max="5" width="7.5703125" bestFit="1" customWidth="1"/>
    <col min="6" max="6" width="52.85546875" bestFit="1" customWidth="1"/>
    <col min="7" max="7" width="12" bestFit="1" customWidth="1"/>
    <col min="8" max="55" width="5" bestFit="1" customWidth="1"/>
  </cols>
  <sheetData>
    <row r="1" spans="1:55" s="4" customFormat="1" x14ac:dyDescent="0.2">
      <c r="A1" s="5" t="str">
        <f>'q-ValProd_tot'!A1</f>
        <v>agg_SSA</v>
      </c>
      <c r="B1" s="5" t="str">
        <f>'q-ValProd_tot'!B1</f>
        <v>Name_TabLAC</v>
      </c>
      <c r="C1" s="5" t="str">
        <f>'q-ValProd_tot'!C1</f>
        <v>code_dream</v>
      </c>
      <c r="D1" s="5" t="str">
        <f>'q-ValProd_tot'!D1</f>
        <v>name_dream</v>
      </c>
      <c r="E1" s="5" t="str">
        <f>'q-ValProd_tot'!E1</f>
        <v>element</v>
      </c>
      <c r="F1" s="5" t="str">
        <f>'q-ValProd_tot'!F1</f>
        <v>element_txt</v>
      </c>
      <c r="G1" s="5">
        <f>'q-ValProd_tot'!G1</f>
        <v>1961</v>
      </c>
      <c r="H1" s="5">
        <f>'q-ValProd_tot'!H1</f>
        <v>1962</v>
      </c>
      <c r="I1" s="5">
        <f>'q-ValProd_tot'!I1</f>
        <v>1963</v>
      </c>
      <c r="J1" s="5">
        <f>'q-ValProd_tot'!J1</f>
        <v>1964</v>
      </c>
      <c r="K1" s="5">
        <f>'q-ValProd_tot'!K1</f>
        <v>1965</v>
      </c>
      <c r="L1" s="5">
        <f>'q-ValProd_tot'!L1</f>
        <v>1966</v>
      </c>
      <c r="M1" s="5">
        <f>'q-ValProd_tot'!M1</f>
        <v>1967</v>
      </c>
      <c r="N1" s="5">
        <f>'q-ValProd_tot'!N1</f>
        <v>1968</v>
      </c>
      <c r="O1" s="5">
        <f>'q-ValProd_tot'!O1</f>
        <v>1969</v>
      </c>
      <c r="P1" s="5">
        <f>'q-ValProd_tot'!P1</f>
        <v>1970</v>
      </c>
      <c r="Q1" s="5">
        <f>'q-ValProd_tot'!Q1</f>
        <v>1971</v>
      </c>
      <c r="R1" s="5">
        <f>'q-ValProd_tot'!R1</f>
        <v>1972</v>
      </c>
      <c r="S1" s="5">
        <f>'q-ValProd_tot'!S1</f>
        <v>1973</v>
      </c>
      <c r="T1" s="5">
        <f>'q-ValProd_tot'!T1</f>
        <v>1974</v>
      </c>
      <c r="U1" s="5">
        <f>'q-ValProd_tot'!U1</f>
        <v>1975</v>
      </c>
      <c r="V1" s="5">
        <f>'q-ValProd_tot'!V1</f>
        <v>1976</v>
      </c>
      <c r="W1" s="5">
        <f>'q-ValProd_tot'!W1</f>
        <v>1977</v>
      </c>
      <c r="X1" s="5">
        <f>'q-ValProd_tot'!X1</f>
        <v>1978</v>
      </c>
      <c r="Y1" s="5">
        <f>'q-ValProd_tot'!Y1</f>
        <v>1979</v>
      </c>
      <c r="Z1" s="5">
        <f>'q-ValProd_tot'!Z1</f>
        <v>1980</v>
      </c>
      <c r="AA1" s="5">
        <f>'q-ValProd_tot'!AA1</f>
        <v>1981</v>
      </c>
      <c r="AB1" s="5">
        <f>'q-ValProd_tot'!AB1</f>
        <v>1982</v>
      </c>
      <c r="AC1" s="5">
        <f>'q-ValProd_tot'!AC1</f>
        <v>1983</v>
      </c>
      <c r="AD1" s="5">
        <f>'q-ValProd_tot'!AD1</f>
        <v>1984</v>
      </c>
      <c r="AE1" s="5">
        <f>'q-ValProd_tot'!AE1</f>
        <v>1985</v>
      </c>
      <c r="AF1" s="5">
        <f>'q-ValProd_tot'!AF1</f>
        <v>1986</v>
      </c>
      <c r="AG1" s="5">
        <f>'q-ValProd_tot'!AG1</f>
        <v>1987</v>
      </c>
      <c r="AH1" s="5">
        <f>'q-ValProd_tot'!AH1</f>
        <v>1988</v>
      </c>
      <c r="AI1" s="5">
        <f>'q-ValProd_tot'!AI1</f>
        <v>1989</v>
      </c>
      <c r="AJ1" s="5">
        <f>'q-ValProd_tot'!AJ1</f>
        <v>1990</v>
      </c>
      <c r="AK1" s="5">
        <f>'q-ValProd_tot'!AK1</f>
        <v>1991</v>
      </c>
      <c r="AL1" s="5">
        <f>'q-ValProd_tot'!AL1</f>
        <v>1992</v>
      </c>
      <c r="AM1" s="5">
        <f>'q-ValProd_tot'!AM1</f>
        <v>1993</v>
      </c>
      <c r="AN1" s="5">
        <f>'q-ValProd_tot'!AN1</f>
        <v>1994</v>
      </c>
      <c r="AO1" s="5">
        <f>'q-ValProd_tot'!AO1</f>
        <v>1995</v>
      </c>
      <c r="AP1" s="5">
        <f>'q-ValProd_tot'!AP1</f>
        <v>1996</v>
      </c>
      <c r="AQ1" s="5">
        <f>'q-ValProd_tot'!AQ1</f>
        <v>1997</v>
      </c>
      <c r="AR1" s="5">
        <f>'q-ValProd_tot'!AR1</f>
        <v>1998</v>
      </c>
      <c r="AS1" s="5">
        <f>'q-ValProd_tot'!AS1</f>
        <v>1999</v>
      </c>
      <c r="AT1" s="5">
        <f>'q-ValProd_tot'!AT1</f>
        <v>2000</v>
      </c>
      <c r="AU1" s="5">
        <f>'q-ValProd_tot'!AU1</f>
        <v>2001</v>
      </c>
      <c r="AV1" s="5">
        <f>'q-ValProd_tot'!AV1</f>
        <v>2002</v>
      </c>
      <c r="AW1" s="5">
        <f>'q-ValProd_tot'!AW1</f>
        <v>2003</v>
      </c>
      <c r="AX1" s="5">
        <f>'q-ValProd_tot'!AX1</f>
        <v>2004</v>
      </c>
      <c r="AY1" s="5">
        <f>'q-ValProd_tot'!AY1</f>
        <v>2005</v>
      </c>
      <c r="AZ1" s="5">
        <f>'q-ValProd_tot'!AZ1</f>
        <v>2006</v>
      </c>
      <c r="BA1" s="5">
        <f>'q-ValProd_tot'!BA1</f>
        <v>2007</v>
      </c>
      <c r="BB1" s="5">
        <f>'q-ValProd_tot'!BB1</f>
        <v>2008</v>
      </c>
      <c r="BC1" s="5">
        <f>'q-ValProd_tot'!BC1</f>
        <v>2009</v>
      </c>
    </row>
    <row r="2" spans="1:55" x14ac:dyDescent="0.2">
      <c r="A2" s="6">
        <f>'q-ValProd_crop'!A2</f>
        <v>3</v>
      </c>
      <c r="B2" s="6" t="str">
        <f>'q-ValProd_crop'!B2</f>
        <v>Angola</v>
      </c>
      <c r="C2" s="6">
        <f>'q-ValProd_crop'!C2</f>
        <v>7</v>
      </c>
      <c r="D2" s="6" t="str">
        <f>'q-ValProd_crop'!D2</f>
        <v>Angola</v>
      </c>
      <c r="E2" s="6"/>
      <c r="F2" s="73" t="s">
        <v>602</v>
      </c>
      <c r="G2">
        <f>IF('q-AreaHarv'!G2=0,0,ValProdCrop!G2/'q-AreaHarv'!G2*1000)</f>
        <v>383.03506391487542</v>
      </c>
      <c r="H2">
        <f>IF('q-AreaHarv'!H2=0,0,ValProdCrop!H2/'q-AreaHarv'!H2*1000)</f>
        <v>364.47807800705169</v>
      </c>
      <c r="I2">
        <f>IF('q-AreaHarv'!I2=0,0,ValProdCrop!I2/'q-AreaHarv'!I2*1000)</f>
        <v>354.52825360707664</v>
      </c>
      <c r="J2">
        <f>IF('q-AreaHarv'!J2=0,0,ValProdCrop!J2/'q-AreaHarv'!J2*1000)</f>
        <v>380.71152476858919</v>
      </c>
      <c r="K2">
        <f>IF('q-AreaHarv'!K2=0,0,ValProdCrop!K2/'q-AreaHarv'!K2*1000)</f>
        <v>396.50070441164706</v>
      </c>
      <c r="L2">
        <f>IF('q-AreaHarv'!L2=0,0,ValProdCrop!L2/'q-AreaHarv'!L2*1000)</f>
        <v>405.06478844031074</v>
      </c>
      <c r="M2">
        <f>IF('q-AreaHarv'!M2=0,0,ValProdCrop!M2/'q-AreaHarv'!M2*1000)</f>
        <v>409.28763574872187</v>
      </c>
      <c r="N2">
        <f>IF('q-AreaHarv'!N2=0,0,ValProdCrop!N2/'q-AreaHarv'!N2*1000)</f>
        <v>393.71744560623068</v>
      </c>
      <c r="O2">
        <f>IF('q-AreaHarv'!O2=0,0,ValProdCrop!O2/'q-AreaHarv'!O2*1000)</f>
        <v>405.91467391074696</v>
      </c>
      <c r="P2">
        <f>IF('q-AreaHarv'!P2=0,0,ValProdCrop!P2/'q-AreaHarv'!P2*1000)</f>
        <v>428.97770851848691</v>
      </c>
      <c r="Q2">
        <f>IF('q-AreaHarv'!Q2=0,0,ValProdCrop!Q2/'q-AreaHarv'!Q2*1000)</f>
        <v>431.25258390985886</v>
      </c>
      <c r="R2">
        <f>IF('q-AreaHarv'!R2=0,0,ValProdCrop!R2/'q-AreaHarv'!R2*1000)</f>
        <v>416.01111822994699</v>
      </c>
      <c r="S2">
        <f>IF('q-AreaHarv'!S2=0,0,ValProdCrop!S2/'q-AreaHarv'!S2*1000)</f>
        <v>412.98258877113403</v>
      </c>
      <c r="T2">
        <f>IF('q-AreaHarv'!T2=0,0,ValProdCrop!T2/'q-AreaHarv'!T2*1000)</f>
        <v>422.25883663728598</v>
      </c>
      <c r="U2">
        <f>IF('q-AreaHarv'!U2=0,0,ValProdCrop!U2/'q-AreaHarv'!U2*1000)</f>
        <v>398.94555661476539</v>
      </c>
      <c r="V2">
        <f>IF('q-AreaHarv'!V2=0,0,ValProdCrop!V2/'q-AreaHarv'!V2*1000)</f>
        <v>365.87062937062939</v>
      </c>
      <c r="W2">
        <f>IF('q-AreaHarv'!W2=0,0,ValProdCrop!W2/'q-AreaHarv'!W2*1000)</f>
        <v>348.34039797480278</v>
      </c>
      <c r="X2">
        <f>IF('q-AreaHarv'!X2=0,0,ValProdCrop!X2/'q-AreaHarv'!X2*1000)</f>
        <v>333.25560750429071</v>
      </c>
      <c r="Y2">
        <f>IF('q-AreaHarv'!Y2=0,0,ValProdCrop!Y2/'q-AreaHarv'!Y2*1000)</f>
        <v>307.75493025493029</v>
      </c>
      <c r="Z2">
        <f>IF('q-AreaHarv'!Z2=0,0,ValProdCrop!Z2/'q-AreaHarv'!Z2*1000)</f>
        <v>322.46349564454476</v>
      </c>
      <c r="AA2">
        <f>IF('q-AreaHarv'!AA2=0,0,ValProdCrop!AA2/'q-AreaHarv'!AA2*1000)</f>
        <v>304.03095253512919</v>
      </c>
      <c r="AB2">
        <f>IF('q-AreaHarv'!AB2=0,0,ValProdCrop!AB2/'q-AreaHarv'!AB2*1000)</f>
        <v>297.07611581742322</v>
      </c>
      <c r="AC2">
        <f>IF('q-AreaHarv'!AC2=0,0,ValProdCrop!AC2/'q-AreaHarv'!AC2*1000)</f>
        <v>295.44094636039307</v>
      </c>
      <c r="AD2">
        <f>IF('q-AreaHarv'!AD2=0,0,ValProdCrop!AD2/'q-AreaHarv'!AD2*1000)</f>
        <v>294.47734437782037</v>
      </c>
      <c r="AE2">
        <f>IF('q-AreaHarv'!AE2=0,0,ValProdCrop!AE2/'q-AreaHarv'!AE2*1000)</f>
        <v>291.20112414467252</v>
      </c>
      <c r="AF2">
        <f>IF('q-AreaHarv'!AF2=0,0,ValProdCrop!AF2/'q-AreaHarv'!AF2*1000)</f>
        <v>265.61513859275055</v>
      </c>
      <c r="AG2">
        <f>IF('q-AreaHarv'!AG2=0,0,ValProdCrop!AG2/'q-AreaHarv'!AG2*1000)</f>
        <v>259.69721936148301</v>
      </c>
      <c r="AH2">
        <f>IF('q-AreaHarv'!AH2=0,0,ValProdCrop!AH2/'q-AreaHarv'!AH2*1000)</f>
        <v>259.13964126021483</v>
      </c>
      <c r="AI2">
        <f>IF('q-AreaHarv'!AI2=0,0,ValProdCrop!AI2/'q-AreaHarv'!AI2*1000)</f>
        <v>258.80248227871112</v>
      </c>
      <c r="AJ2">
        <f>IF('q-AreaHarv'!AJ2=0,0,ValProdCrop!AJ2/'q-AreaHarv'!AJ2*1000)</f>
        <v>291.50549382638275</v>
      </c>
      <c r="AK2">
        <f>IF('q-AreaHarv'!AK2=0,0,ValProdCrop!AK2/'q-AreaHarv'!AK2*1000)</f>
        <v>292.94432077801008</v>
      </c>
      <c r="AL2">
        <f>IF('q-AreaHarv'!AL2=0,0,ValProdCrop!AL2/'q-AreaHarv'!AL2*1000)</f>
        <v>284.83593021047506</v>
      </c>
      <c r="AM2">
        <f>IF('q-AreaHarv'!AM2=0,0,ValProdCrop!AM2/'q-AreaHarv'!AM2*1000)</f>
        <v>254.39981008928913</v>
      </c>
      <c r="AN2">
        <f>IF('q-AreaHarv'!AN2=0,0,ValProdCrop!AN2/'q-AreaHarv'!AN2*1000)</f>
        <v>331.14806523824751</v>
      </c>
      <c r="AO2">
        <f>IF('q-AreaHarv'!AO2=0,0,ValProdCrop!AO2/'q-AreaHarv'!AO2*1000)</f>
        <v>357.39215135956147</v>
      </c>
      <c r="AP2">
        <f>IF('q-AreaHarv'!AP2=0,0,ValProdCrop!AP2/'q-AreaHarv'!AP2*1000)</f>
        <v>363.59053502491827</v>
      </c>
      <c r="AQ2">
        <f>IF('q-AreaHarv'!AQ2=0,0,ValProdCrop!AQ2/'q-AreaHarv'!AQ2*1000)</f>
        <v>342.47456884070715</v>
      </c>
      <c r="AR2">
        <f>IF('q-AreaHarv'!AR2=0,0,ValProdCrop!AR2/'q-AreaHarv'!AR2*1000)</f>
        <v>379.86557841201727</v>
      </c>
      <c r="AS2">
        <f>IF('q-AreaHarv'!AS2=0,0,ValProdCrop!AS2/'q-AreaHarv'!AS2*1000)</f>
        <v>371.8145179148766</v>
      </c>
      <c r="AT2">
        <f>IF('q-AreaHarv'!AT2=0,0,ValProdCrop!AT2/'q-AreaHarv'!AT2*1000)</f>
        <v>430.51027994270277</v>
      </c>
      <c r="AU2">
        <f>IF('q-AreaHarv'!AU2=0,0,ValProdCrop!AU2/'q-AreaHarv'!AU2*1000)</f>
        <v>472.07676997467144</v>
      </c>
      <c r="AV2">
        <f>IF('q-AreaHarv'!AV2=0,0,ValProdCrop!AV2/'q-AreaHarv'!AV2*1000)</f>
        <v>492.01198067681088</v>
      </c>
      <c r="AW2">
        <f>IF('q-AreaHarv'!AW2=0,0,ValProdCrop!AW2/'q-AreaHarv'!AW2*1000)</f>
        <v>478.30999244002254</v>
      </c>
      <c r="AX2">
        <f>IF('q-AreaHarv'!AX2=0,0,ValProdCrop!AX2/'q-AreaHarv'!AX2*1000)</f>
        <v>403.20730784536471</v>
      </c>
      <c r="AY2">
        <f>IF('q-AreaHarv'!AY2=0,0,ValProdCrop!AY2/'q-AreaHarv'!AY2*1000)</f>
        <v>464.49931257817826</v>
      </c>
      <c r="AZ2">
        <f>IF('q-AreaHarv'!AZ2=0,0,ValProdCrop!AZ2/'q-AreaHarv'!AZ2*1000)</f>
        <v>473.63486473883484</v>
      </c>
      <c r="BA2">
        <f>IF('q-AreaHarv'!BA2=0,0,ValProdCrop!BA2/'q-AreaHarv'!BA2*1000)</f>
        <v>486.48177607160244</v>
      </c>
      <c r="BB2">
        <f>IF('q-AreaHarv'!BB2=0,0,ValProdCrop!BB2/'q-AreaHarv'!BB2*1000)</f>
        <v>624.07848544724118</v>
      </c>
      <c r="BC2">
        <f>IF('q-AreaHarv'!BC2=0,0,ValProdCrop!BC2/'q-AreaHarv'!BC2*1000)</f>
        <v>519.74468432298261</v>
      </c>
    </row>
    <row r="3" spans="1:55" x14ac:dyDescent="0.2">
      <c r="A3" s="6">
        <f>'q-ValProd_crop'!A3</f>
        <v>3</v>
      </c>
      <c r="B3" s="6" t="str">
        <f>'q-ValProd_crop'!B3</f>
        <v>Botswana</v>
      </c>
      <c r="C3" s="6">
        <f>'q-ValProd_crop'!C3</f>
        <v>20</v>
      </c>
      <c r="D3" s="6" t="str">
        <f>'q-ValProd_crop'!D3</f>
        <v>Botswana</v>
      </c>
      <c r="E3" s="6"/>
      <c r="F3" s="73" t="s">
        <v>602</v>
      </c>
      <c r="G3">
        <f>IF('q-AreaHarv'!G3=0,0,ValProdCrop!G3/'q-AreaHarv'!G3*1000)</f>
        <v>139.64557469875675</v>
      </c>
      <c r="H3">
        <f>IF('q-AreaHarv'!H3=0,0,ValProdCrop!H3/'q-AreaHarv'!H3*1000)</f>
        <v>242.49913499085562</v>
      </c>
      <c r="I3">
        <f>IF('q-AreaHarv'!I3=0,0,ValProdCrop!I3/'q-AreaHarv'!I3*1000)</f>
        <v>256.07142857142856</v>
      </c>
      <c r="J3">
        <f>IF('q-AreaHarv'!J3=0,0,ValProdCrop!J3/'q-AreaHarv'!J3*1000)</f>
        <v>304.77422136006032</v>
      </c>
      <c r="K3">
        <f>IF('q-AreaHarv'!K3=0,0,ValProdCrop!K3/'q-AreaHarv'!K3*1000)</f>
        <v>332.89996825348834</v>
      </c>
      <c r="L3">
        <f>IF('q-AreaHarv'!L3=0,0,ValProdCrop!L3/'q-AreaHarv'!L3*1000)</f>
        <v>212.71840354767184</v>
      </c>
      <c r="M3">
        <f>IF('q-AreaHarv'!M3=0,0,ValProdCrop!M3/'q-AreaHarv'!M3*1000)</f>
        <v>121.99192865328087</v>
      </c>
      <c r="N3">
        <f>IF('q-AreaHarv'!N3=0,0,ValProdCrop!N3/'q-AreaHarv'!N3*1000)</f>
        <v>179.44187765662539</v>
      </c>
      <c r="O3">
        <f>IF('q-AreaHarv'!O3=0,0,ValProdCrop!O3/'q-AreaHarv'!O3*1000)</f>
        <v>145.84479078896251</v>
      </c>
      <c r="P3">
        <f>IF('q-AreaHarv'!P3=0,0,ValProdCrop!P3/'q-AreaHarv'!P3*1000)</f>
        <v>100.52639040698074</v>
      </c>
      <c r="Q3">
        <f>IF('q-AreaHarv'!Q3=0,0,ValProdCrop!Q3/'q-AreaHarv'!Q3*1000)</f>
        <v>148.21089516988008</v>
      </c>
      <c r="R3">
        <f>IF('q-AreaHarv'!R3=0,0,ValProdCrop!R3/'q-AreaHarv'!R3*1000)</f>
        <v>264.48688896082871</v>
      </c>
      <c r="S3">
        <f>IF('q-AreaHarv'!S3=0,0,ValProdCrop!S3/'q-AreaHarv'!S3*1000)</f>
        <v>162.08207138191105</v>
      </c>
      <c r="T3">
        <f>IF('q-AreaHarv'!T3=0,0,ValProdCrop!T3/'q-AreaHarv'!T3*1000)</f>
        <v>197.52716188977925</v>
      </c>
      <c r="U3">
        <f>IF('q-AreaHarv'!U3=0,0,ValProdCrop!U3/'q-AreaHarv'!U3*1000)</f>
        <v>175.74274729115695</v>
      </c>
      <c r="V3">
        <f>IF('q-AreaHarv'!V3=0,0,ValProdCrop!V3/'q-AreaHarv'!V3*1000)</f>
        <v>184.24637740989968</v>
      </c>
      <c r="W3">
        <f>IF('q-AreaHarv'!W3=0,0,ValProdCrop!W3/'q-AreaHarv'!W3*1000)</f>
        <v>169.47587462608919</v>
      </c>
      <c r="X3">
        <f>IF('q-AreaHarv'!X3=0,0,ValProdCrop!X3/'q-AreaHarv'!X3*1000)</f>
        <v>188.472367912549</v>
      </c>
      <c r="Y3">
        <f>IF('q-AreaHarv'!Y3=0,0,ValProdCrop!Y3/'q-AreaHarv'!Y3*1000)</f>
        <v>238.47693786034594</v>
      </c>
      <c r="Z3">
        <f>IF('q-AreaHarv'!Z3=0,0,ValProdCrop!Z3/'q-AreaHarv'!Z3*1000)</f>
        <v>140.24961628564506</v>
      </c>
      <c r="AA3">
        <f>IF('q-AreaHarv'!AA3=0,0,ValProdCrop!AA3/'q-AreaHarv'!AA3*1000)</f>
        <v>146.66908914728683</v>
      </c>
      <c r="AB3">
        <f>IF('q-AreaHarv'!AB3=0,0,ValProdCrop!AB3/'q-AreaHarv'!AB3*1000)</f>
        <v>273.8025149163891</v>
      </c>
      <c r="AC3">
        <f>IF('q-AreaHarv'!AC3=0,0,ValProdCrop!AC3/'q-AreaHarv'!AC3*1000)</f>
        <v>271.6725124607716</v>
      </c>
      <c r="AD3">
        <f>IF('q-AreaHarv'!AD3=0,0,ValProdCrop!AD3/'q-AreaHarv'!AD3*1000)</f>
        <v>248.6768171107486</v>
      </c>
      <c r="AE3">
        <f>IF('q-AreaHarv'!AE3=0,0,ValProdCrop!AE3/'q-AreaHarv'!AE3*1000)</f>
        <v>201.59124479656236</v>
      </c>
      <c r="AF3">
        <f>IF('q-AreaHarv'!AF3=0,0,ValProdCrop!AF3/'q-AreaHarv'!AF3*1000)</f>
        <v>186.17500304247292</v>
      </c>
      <c r="AG3">
        <f>IF('q-AreaHarv'!AG3=0,0,ValProdCrop!AG3/'q-AreaHarv'!AG3*1000)</f>
        <v>174.84527734397597</v>
      </c>
      <c r="AH3">
        <f>IF('q-AreaHarv'!AH3=0,0,ValProdCrop!AH3/'q-AreaHarv'!AH3*1000)</f>
        <v>129.045208064951</v>
      </c>
      <c r="AI3">
        <f>IF('q-AreaHarv'!AI3=0,0,ValProdCrop!AI3/'q-AreaHarv'!AI3*1000)</f>
        <v>131.06197782648749</v>
      </c>
      <c r="AJ3">
        <f>IF('q-AreaHarv'!AJ3=0,0,ValProdCrop!AJ3/'q-AreaHarv'!AJ3*1000)</f>
        <v>153.57960400556942</v>
      </c>
      <c r="AK3">
        <f>IF('q-AreaHarv'!AK3=0,0,ValProdCrop!AK3/'q-AreaHarv'!AK3*1000)</f>
        <v>209.9549583124807</v>
      </c>
      <c r="AL3">
        <f>IF('q-AreaHarv'!AL3=0,0,ValProdCrop!AL3/'q-AreaHarv'!AL3*1000)</f>
        <v>248.22589020187874</v>
      </c>
      <c r="AM3">
        <f>IF('q-AreaHarv'!AM3=0,0,ValProdCrop!AM3/'q-AreaHarv'!AM3*1000)</f>
        <v>244.86524133037227</v>
      </c>
      <c r="AN3">
        <f>IF('q-AreaHarv'!AN3=0,0,ValProdCrop!AN3/'q-AreaHarv'!AN3*1000)</f>
        <v>135.68740935793676</v>
      </c>
      <c r="AO3">
        <f>IF('q-AreaHarv'!AO3=0,0,ValProdCrop!AO3/'q-AreaHarv'!AO3*1000)</f>
        <v>208.41017088671873</v>
      </c>
      <c r="AP3">
        <f>IF('q-AreaHarv'!AP3=0,0,ValProdCrop!AP3/'q-AreaHarv'!AP3*1000)</f>
        <v>141.21760742699107</v>
      </c>
      <c r="AQ3">
        <f>IF('q-AreaHarv'!AQ3=0,0,ValProdCrop!AQ3/'q-AreaHarv'!AQ3*1000)</f>
        <v>187.47734217204413</v>
      </c>
      <c r="AR3">
        <f>IF('q-AreaHarv'!AR3=0,0,ValProdCrop!AR3/'q-AreaHarv'!AR3*1000)</f>
        <v>276.40028001279069</v>
      </c>
      <c r="AS3">
        <f>IF('q-AreaHarv'!AS3=0,0,ValProdCrop!AS3/'q-AreaHarv'!AS3*1000)</f>
        <v>261.2900676146611</v>
      </c>
      <c r="AT3">
        <f>IF('q-AreaHarv'!AT3=0,0,ValProdCrop!AT3/'q-AreaHarv'!AT3*1000)</f>
        <v>167.49350750196285</v>
      </c>
      <c r="AU3">
        <f>IF('q-AreaHarv'!AU3=0,0,ValProdCrop!AU3/'q-AreaHarv'!AU3*1000)</f>
        <v>266.03408555754959</v>
      </c>
      <c r="AV3">
        <f>IF('q-AreaHarv'!AV3=0,0,ValProdCrop!AV3/'q-AreaHarv'!AV3*1000)</f>
        <v>274.00208960108756</v>
      </c>
      <c r="AW3">
        <f>IF('q-AreaHarv'!AW3=0,0,ValProdCrop!AW3/'q-AreaHarv'!AW3*1000)</f>
        <v>484.01891149941173</v>
      </c>
      <c r="AX3">
        <f>IF('q-AreaHarv'!AX3=0,0,ValProdCrop!AX3/'q-AreaHarv'!AX3*1000)</f>
        <v>455.2081872984719</v>
      </c>
      <c r="AY3">
        <f>IF('q-AreaHarv'!AY3=0,0,ValProdCrop!AY3/'q-AreaHarv'!AY3*1000)</f>
        <v>429.68356415691568</v>
      </c>
      <c r="AZ3">
        <f>IF('q-AreaHarv'!AZ3=0,0,ValProdCrop!AZ3/'q-AreaHarv'!AZ3*1000)</f>
        <v>361.2058218303618</v>
      </c>
      <c r="BA3">
        <f>IF('q-AreaHarv'!BA3=0,0,ValProdCrop!BA3/'q-AreaHarv'!BA3*1000)</f>
        <v>407.24903812521865</v>
      </c>
      <c r="BB3">
        <f>IF('q-AreaHarv'!BB3=0,0,ValProdCrop!BB3/'q-AreaHarv'!BB3*1000)</f>
        <v>433.81263746951356</v>
      </c>
      <c r="BC3">
        <f>IF('q-AreaHarv'!BC3=0,0,ValProdCrop!BC3/'q-AreaHarv'!BC3*1000)</f>
        <v>373.80930238737363</v>
      </c>
    </row>
    <row r="4" spans="1:55" x14ac:dyDescent="0.2">
      <c r="A4" s="6">
        <f>'q-ValProd_crop'!A4</f>
        <v>2</v>
      </c>
      <c r="B4" s="6" t="str">
        <f>'q-ValProd_crop'!B4</f>
        <v>Burundi</v>
      </c>
      <c r="C4" s="6">
        <f>'q-ValProd_crop'!C4</f>
        <v>29</v>
      </c>
      <c r="D4" s="6" t="str">
        <f>'q-ValProd_crop'!D4</f>
        <v>Burundi</v>
      </c>
      <c r="E4" s="6"/>
      <c r="F4" s="73" t="s">
        <v>602</v>
      </c>
      <c r="G4">
        <f>IF('q-AreaHarv'!G4=0,0,ValProdCrop!G4/'q-AreaHarv'!G4*1000)</f>
        <v>761.6557111677206</v>
      </c>
      <c r="H4">
        <f>IF('q-AreaHarv'!H4=0,0,ValProdCrop!H4/'q-AreaHarv'!H4*1000)</f>
        <v>774.14625777842468</v>
      </c>
      <c r="I4">
        <f>IF('q-AreaHarv'!I4=0,0,ValProdCrop!I4/'q-AreaHarv'!I4*1000)</f>
        <v>747.45537985708518</v>
      </c>
      <c r="J4">
        <f>IF('q-AreaHarv'!J4=0,0,ValProdCrop!J4/'q-AreaHarv'!J4*1000)</f>
        <v>782.46750545290297</v>
      </c>
      <c r="K4">
        <f>IF('q-AreaHarv'!K4=0,0,ValProdCrop!K4/'q-AreaHarv'!K4*1000)</f>
        <v>760.05662462822659</v>
      </c>
      <c r="L4">
        <f>IF('q-AreaHarv'!L4=0,0,ValProdCrop!L4/'q-AreaHarv'!L4*1000)</f>
        <v>757.74392275736113</v>
      </c>
      <c r="M4">
        <f>IF('q-AreaHarv'!M4=0,0,ValProdCrop!M4/'q-AreaHarv'!M4*1000)</f>
        <v>768.15031010580083</v>
      </c>
      <c r="N4">
        <f>IF('q-AreaHarv'!N4=0,0,ValProdCrop!N4/'q-AreaHarv'!N4*1000)</f>
        <v>771.46995854380168</v>
      </c>
      <c r="O4">
        <f>IF('q-AreaHarv'!O4=0,0,ValProdCrop!O4/'q-AreaHarv'!O4*1000)</f>
        <v>796.29384452613317</v>
      </c>
      <c r="P4">
        <f>IF('q-AreaHarv'!P4=0,0,ValProdCrop!P4/'q-AreaHarv'!P4*1000)</f>
        <v>799.89344060161943</v>
      </c>
      <c r="Q4">
        <f>IF('q-AreaHarv'!Q4=0,0,ValProdCrop!Q4/'q-AreaHarv'!Q4*1000)</f>
        <v>809.82551992522122</v>
      </c>
      <c r="R4">
        <f>IF('q-AreaHarv'!R4=0,0,ValProdCrop!R4/'q-AreaHarv'!R4*1000)</f>
        <v>760.1745844364192</v>
      </c>
      <c r="S4">
        <f>IF('q-AreaHarv'!S4=0,0,ValProdCrop!S4/'q-AreaHarv'!S4*1000)</f>
        <v>803.64069222032253</v>
      </c>
      <c r="T4">
        <f>IF('q-AreaHarv'!T4=0,0,ValProdCrop!T4/'q-AreaHarv'!T4*1000)</f>
        <v>820.8220898440519</v>
      </c>
      <c r="U4">
        <f>IF('q-AreaHarv'!U4=0,0,ValProdCrop!U4/'q-AreaHarv'!U4*1000)</f>
        <v>801.33853105074468</v>
      </c>
      <c r="V4">
        <f>IF('q-AreaHarv'!V4=0,0,ValProdCrop!V4/'q-AreaHarv'!V4*1000)</f>
        <v>807.11448485562255</v>
      </c>
      <c r="W4">
        <f>IF('q-AreaHarv'!W4=0,0,ValProdCrop!W4/'q-AreaHarv'!W4*1000)</f>
        <v>817.23058879861969</v>
      </c>
      <c r="X4">
        <f>IF('q-AreaHarv'!X4=0,0,ValProdCrop!X4/'q-AreaHarv'!X4*1000)</f>
        <v>791.0498665284947</v>
      </c>
      <c r="Y4">
        <f>IF('q-AreaHarv'!Y4=0,0,ValProdCrop!Y4/'q-AreaHarv'!Y4*1000)</f>
        <v>778.22106469864184</v>
      </c>
      <c r="Z4">
        <f>IF('q-AreaHarv'!Z4=0,0,ValProdCrop!Z4/'q-AreaHarv'!Z4*1000)</f>
        <v>712.09032631261982</v>
      </c>
      <c r="AA4">
        <f>IF('q-AreaHarv'!AA4=0,0,ValProdCrop!AA4/'q-AreaHarv'!AA4*1000)</f>
        <v>796.11080655925264</v>
      </c>
      <c r="AB4">
        <f>IF('q-AreaHarv'!AB4=0,0,ValProdCrop!AB4/'q-AreaHarv'!AB4*1000)</f>
        <v>734.26331587809841</v>
      </c>
      <c r="AC4">
        <f>IF('q-AreaHarv'!AC4=0,0,ValProdCrop!AC4/'q-AreaHarv'!AC4*1000)</f>
        <v>733.16345454457871</v>
      </c>
      <c r="AD4">
        <f>IF('q-AreaHarv'!AD4=0,0,ValProdCrop!AD4/'q-AreaHarv'!AD4*1000)</f>
        <v>766.97840374819759</v>
      </c>
      <c r="AE4">
        <f>IF('q-AreaHarv'!AE4=0,0,ValProdCrop!AE4/'q-AreaHarv'!AE4*1000)</f>
        <v>778.58307223590418</v>
      </c>
      <c r="AF4">
        <f>IF('q-AreaHarv'!AF4=0,0,ValProdCrop!AF4/'q-AreaHarv'!AF4*1000)</f>
        <v>782.59388542315673</v>
      </c>
      <c r="AG4">
        <f>IF('q-AreaHarv'!AG4=0,0,ValProdCrop!AG4/'q-AreaHarv'!AG4*1000)</f>
        <v>782.93699638134444</v>
      </c>
      <c r="AH4">
        <f>IF('q-AreaHarv'!AH4=0,0,ValProdCrop!AH4/'q-AreaHarv'!AH4*1000)</f>
        <v>777.44300047840932</v>
      </c>
      <c r="AI4">
        <f>IF('q-AreaHarv'!AI4=0,0,ValProdCrop!AI4/'q-AreaHarv'!AI4*1000)</f>
        <v>784.49024042744225</v>
      </c>
      <c r="AJ4">
        <f>IF('q-AreaHarv'!AJ4=0,0,ValProdCrop!AJ4/'q-AreaHarv'!AJ4*1000)</f>
        <v>843.68621097670393</v>
      </c>
      <c r="AK4">
        <f>IF('q-AreaHarv'!AK4=0,0,ValProdCrop!AK4/'q-AreaHarv'!AK4*1000)</f>
        <v>828.45263077378445</v>
      </c>
      <c r="AL4">
        <f>IF('q-AreaHarv'!AL4=0,0,ValProdCrop!AL4/'q-AreaHarv'!AL4*1000)</f>
        <v>838.25030683291084</v>
      </c>
      <c r="AM4">
        <f>IF('q-AreaHarv'!AM4=0,0,ValProdCrop!AM4/'q-AreaHarv'!AM4*1000)</f>
        <v>834.17968172115729</v>
      </c>
      <c r="AN4">
        <f>IF('q-AreaHarv'!AN4=0,0,ValProdCrop!AN4/'q-AreaHarv'!AN4*1000)</f>
        <v>835.32840295745405</v>
      </c>
      <c r="AO4">
        <f>IF('q-AreaHarv'!AO4=0,0,ValProdCrop!AO4/'q-AreaHarv'!AO4*1000)</f>
        <v>824.82929618349146</v>
      </c>
      <c r="AP4">
        <f>IF('q-AreaHarv'!AP4=0,0,ValProdCrop!AP4/'q-AreaHarv'!AP4*1000)</f>
        <v>790.30305429095313</v>
      </c>
      <c r="AQ4">
        <f>IF('q-AreaHarv'!AQ4=0,0,ValProdCrop!AQ4/'q-AreaHarv'!AQ4*1000)</f>
        <v>766.0098973607038</v>
      </c>
      <c r="AR4">
        <f>IF('q-AreaHarv'!AR4=0,0,ValProdCrop!AR4/'q-AreaHarv'!AR4*1000)</f>
        <v>755.70100176543167</v>
      </c>
      <c r="AS4">
        <f>IF('q-AreaHarv'!AS4=0,0,ValProdCrop!AS4/'q-AreaHarv'!AS4*1000)</f>
        <v>811.13596931787049</v>
      </c>
      <c r="AT4">
        <f>IF('q-AreaHarv'!AT4=0,0,ValProdCrop!AT4/'q-AreaHarv'!AT4*1000)</f>
        <v>766.09630247177847</v>
      </c>
      <c r="AU4">
        <f>IF('q-AreaHarv'!AU4=0,0,ValProdCrop!AU4/'q-AreaHarv'!AU4*1000)</f>
        <v>801.48689551281166</v>
      </c>
      <c r="AV4">
        <f>IF('q-AreaHarv'!AV4=0,0,ValProdCrop!AV4/'q-AreaHarv'!AV4*1000)</f>
        <v>808.81820219001838</v>
      </c>
      <c r="AW4">
        <f>IF('q-AreaHarv'!AW4=0,0,ValProdCrop!AW4/'q-AreaHarv'!AW4*1000)</f>
        <v>801.6478748166785</v>
      </c>
      <c r="AX4">
        <f>IF('q-AreaHarv'!AX4=0,0,ValProdCrop!AX4/'q-AreaHarv'!AX4*1000)</f>
        <v>803.27369793653997</v>
      </c>
      <c r="AY4">
        <f>IF('q-AreaHarv'!AY4=0,0,ValProdCrop!AY4/'q-AreaHarv'!AY4*1000)</f>
        <v>796.36390949942529</v>
      </c>
      <c r="AZ4">
        <f>IF('q-AreaHarv'!AZ4=0,0,ValProdCrop!AZ4/'q-AreaHarv'!AZ4*1000)</f>
        <v>835.82050403387859</v>
      </c>
      <c r="BA4">
        <f>IF('q-AreaHarv'!BA4=0,0,ValProdCrop!BA4/'q-AreaHarv'!BA4*1000)</f>
        <v>829.33017432768156</v>
      </c>
      <c r="BB4">
        <f>IF('q-AreaHarv'!BB4=0,0,ValProdCrop!BB4/'q-AreaHarv'!BB4*1000)</f>
        <v>819.29104825154684</v>
      </c>
      <c r="BC4">
        <f>IF('q-AreaHarv'!BC4=0,0,ValProdCrop!BC4/'q-AreaHarv'!BC4*1000)</f>
        <v>584.88176451977745</v>
      </c>
    </row>
    <row r="5" spans="1:55" x14ac:dyDescent="0.2">
      <c r="A5" s="6">
        <f>'q-ValProd_crop'!A5</f>
        <v>1</v>
      </c>
      <c r="B5" s="6" t="str">
        <f>'q-ValProd_crop'!B5</f>
        <v>Cameroon</v>
      </c>
      <c r="C5" s="6">
        <f>'q-ValProd_crop'!C5</f>
        <v>32</v>
      </c>
      <c r="D5" s="6" t="str">
        <f>'q-ValProd_crop'!D5</f>
        <v>Cameroon</v>
      </c>
      <c r="E5" s="6"/>
      <c r="F5" s="73" t="s">
        <v>602</v>
      </c>
      <c r="G5">
        <f>IF('q-AreaHarv'!G5=0,0,ValProdCrop!G5/'q-AreaHarv'!G5*1000)</f>
        <v>380.06772322089256</v>
      </c>
      <c r="H5">
        <f>IF('q-AreaHarv'!H5=0,0,ValProdCrop!H5/'q-AreaHarv'!H5*1000)</f>
        <v>383.63221391820855</v>
      </c>
      <c r="I5">
        <f>IF('q-AreaHarv'!I5=0,0,ValProdCrop!I5/'q-AreaHarv'!I5*1000)</f>
        <v>396.42845346211737</v>
      </c>
      <c r="J5">
        <f>IF('q-AreaHarv'!J5=0,0,ValProdCrop!J5/'q-AreaHarv'!J5*1000)</f>
        <v>411.37690224131518</v>
      </c>
      <c r="K5">
        <f>IF('q-AreaHarv'!K5=0,0,ValProdCrop!K5/'q-AreaHarv'!K5*1000)</f>
        <v>389.46039389006165</v>
      </c>
      <c r="L5">
        <f>IF('q-AreaHarv'!L5=0,0,ValProdCrop!L5/'q-AreaHarv'!L5*1000)</f>
        <v>393.44108839284769</v>
      </c>
      <c r="M5">
        <f>IF('q-AreaHarv'!M5=0,0,ValProdCrop!M5/'q-AreaHarv'!M5*1000)</f>
        <v>413.71972181315022</v>
      </c>
      <c r="N5">
        <f>IF('q-AreaHarv'!N5=0,0,ValProdCrop!N5/'q-AreaHarv'!N5*1000)</f>
        <v>427.73240915853205</v>
      </c>
      <c r="O5">
        <f>IF('q-AreaHarv'!O5=0,0,ValProdCrop!O5/'q-AreaHarv'!O5*1000)</f>
        <v>410.4372155039099</v>
      </c>
      <c r="P5">
        <f>IF('q-AreaHarv'!P5=0,0,ValProdCrop!P5/'q-AreaHarv'!P5*1000)</f>
        <v>430.55704879670839</v>
      </c>
      <c r="Q5">
        <f>IF('q-AreaHarv'!Q5=0,0,ValProdCrop!Q5/'q-AreaHarv'!Q5*1000)</f>
        <v>413.89875745202096</v>
      </c>
      <c r="R5">
        <f>IF('q-AreaHarv'!R5=0,0,ValProdCrop!R5/'q-AreaHarv'!R5*1000)</f>
        <v>447.37290183391673</v>
      </c>
      <c r="S5">
        <f>IF('q-AreaHarv'!S5=0,0,ValProdCrop!S5/'q-AreaHarv'!S5*1000)</f>
        <v>440.12185375914595</v>
      </c>
      <c r="T5">
        <f>IF('q-AreaHarv'!T5=0,0,ValProdCrop!T5/'q-AreaHarv'!T5*1000)</f>
        <v>461.80430209400134</v>
      </c>
      <c r="U5">
        <f>IF('q-AreaHarv'!U5=0,0,ValProdCrop!U5/'q-AreaHarv'!U5*1000)</f>
        <v>436.21001290636866</v>
      </c>
      <c r="V5">
        <f>IF('q-AreaHarv'!V5=0,0,ValProdCrop!V5/'q-AreaHarv'!V5*1000)</f>
        <v>422.26807425339865</v>
      </c>
      <c r="W5">
        <f>IF('q-AreaHarv'!W5=0,0,ValProdCrop!W5/'q-AreaHarv'!W5*1000)</f>
        <v>424.17886299512992</v>
      </c>
      <c r="X5">
        <f>IF('q-AreaHarv'!X5=0,0,ValProdCrop!X5/'q-AreaHarv'!X5*1000)</f>
        <v>413.01638449993214</v>
      </c>
      <c r="Y5">
        <f>IF('q-AreaHarv'!Y5=0,0,ValProdCrop!Y5/'q-AreaHarv'!Y5*1000)</f>
        <v>423.91544541422644</v>
      </c>
      <c r="Z5">
        <f>IF('q-AreaHarv'!Z5=0,0,ValProdCrop!Z5/'q-AreaHarv'!Z5*1000)</f>
        <v>430.75362656082223</v>
      </c>
      <c r="AA5">
        <f>IF('q-AreaHarv'!AA5=0,0,ValProdCrop!AA5/'q-AreaHarv'!AA5*1000)</f>
        <v>458.48118644926768</v>
      </c>
      <c r="AB5">
        <f>IF('q-AreaHarv'!AB5=0,0,ValProdCrop!AB5/'q-AreaHarv'!AB5*1000)</f>
        <v>451.83138843695957</v>
      </c>
      <c r="AC5">
        <f>IF('q-AreaHarv'!AC5=0,0,ValProdCrop!AC5/'q-AreaHarv'!AC5*1000)</f>
        <v>439.62730381037113</v>
      </c>
      <c r="AD5">
        <f>IF('q-AreaHarv'!AD5=0,0,ValProdCrop!AD5/'q-AreaHarv'!AD5*1000)</f>
        <v>512.46396359327719</v>
      </c>
      <c r="AE5">
        <f>IF('q-AreaHarv'!AE5=0,0,ValProdCrop!AE5/'q-AreaHarv'!AE5*1000)</f>
        <v>502.87068585363858</v>
      </c>
      <c r="AF5">
        <f>IF('q-AreaHarv'!AF5=0,0,ValProdCrop!AF5/'q-AreaHarv'!AF5*1000)</f>
        <v>517.28398653141664</v>
      </c>
      <c r="AG5">
        <f>IF('q-AreaHarv'!AG5=0,0,ValProdCrop!AG5/'q-AreaHarv'!AG5*1000)</f>
        <v>521.83756785040896</v>
      </c>
      <c r="AH5">
        <f>IF('q-AreaHarv'!AH5=0,0,ValProdCrop!AH5/'q-AreaHarv'!AH5*1000)</f>
        <v>514.73609340057294</v>
      </c>
      <c r="AI5">
        <f>IF('q-AreaHarv'!AI5=0,0,ValProdCrop!AI5/'q-AreaHarv'!AI5*1000)</f>
        <v>530.94694335798386</v>
      </c>
      <c r="AJ5">
        <f>IF('q-AreaHarv'!AJ5=0,0,ValProdCrop!AJ5/'q-AreaHarv'!AJ5*1000)</f>
        <v>582.12145946626015</v>
      </c>
      <c r="AK5">
        <f>IF('q-AreaHarv'!AK5=0,0,ValProdCrop!AK5/'q-AreaHarv'!AK5*1000)</f>
        <v>550.65437827456572</v>
      </c>
      <c r="AL5">
        <f>IF('q-AreaHarv'!AL5=0,0,ValProdCrop!AL5/'q-AreaHarv'!AL5*1000)</f>
        <v>523.46281007332209</v>
      </c>
      <c r="AM5">
        <f>IF('q-AreaHarv'!AM5=0,0,ValProdCrop!AM5/'q-AreaHarv'!AM5*1000)</f>
        <v>525.41584309993834</v>
      </c>
      <c r="AN5">
        <f>IF('q-AreaHarv'!AN5=0,0,ValProdCrop!AN5/'q-AreaHarv'!AN5*1000)</f>
        <v>545.6321616678016</v>
      </c>
      <c r="AO5">
        <f>IF('q-AreaHarv'!AO5=0,0,ValProdCrop!AO5/'q-AreaHarv'!AO5*1000)</f>
        <v>560.82209352887173</v>
      </c>
      <c r="AP5">
        <f>IF('q-AreaHarv'!AP5=0,0,ValProdCrop!AP5/'q-AreaHarv'!AP5*1000)</f>
        <v>601.96401071376908</v>
      </c>
      <c r="AQ5">
        <f>IF('q-AreaHarv'!AQ5=0,0,ValProdCrop!AQ5/'q-AreaHarv'!AQ5*1000)</f>
        <v>566.44994259709392</v>
      </c>
      <c r="AR5">
        <f>IF('q-AreaHarv'!AR5=0,0,ValProdCrop!AR5/'q-AreaHarv'!AR5*1000)</f>
        <v>580.48295201822202</v>
      </c>
      <c r="AS5">
        <f>IF('q-AreaHarv'!AS5=0,0,ValProdCrop!AS5/'q-AreaHarv'!AS5*1000)</f>
        <v>699.08022113318691</v>
      </c>
      <c r="AT5">
        <f>IF('q-AreaHarv'!AT5=0,0,ValProdCrop!AT5/'q-AreaHarv'!AT5*1000)</f>
        <v>680.55263294845429</v>
      </c>
      <c r="AU5">
        <f>IF('q-AreaHarv'!AU5=0,0,ValProdCrop!AU5/'q-AreaHarv'!AU5*1000)</f>
        <v>665.43934238659153</v>
      </c>
      <c r="AV5">
        <f>IF('q-AreaHarv'!AV5=0,0,ValProdCrop!AV5/'q-AreaHarv'!AV5*1000)</f>
        <v>629.62657689267451</v>
      </c>
      <c r="AW5">
        <f>IF('q-AreaHarv'!AW5=0,0,ValProdCrop!AW5/'q-AreaHarv'!AW5*1000)</f>
        <v>599.39260697203929</v>
      </c>
      <c r="AX5">
        <f>IF('q-AreaHarv'!AX5=0,0,ValProdCrop!AX5/'q-AreaHarv'!AX5*1000)</f>
        <v>597.91516910419455</v>
      </c>
      <c r="AY5">
        <f>IF('q-AreaHarv'!AY5=0,0,ValProdCrop!AY5/'q-AreaHarv'!AY5*1000)</f>
        <v>646.33073896785663</v>
      </c>
      <c r="AZ5">
        <f>IF('q-AreaHarv'!AZ5=0,0,ValProdCrop!AZ5/'q-AreaHarv'!AZ5*1000)</f>
        <v>662.01430275942892</v>
      </c>
      <c r="BA5">
        <f>IF('q-AreaHarv'!BA5=0,0,ValProdCrop!BA5/'q-AreaHarv'!BA5*1000)</f>
        <v>678.33948180005837</v>
      </c>
      <c r="BB5">
        <f>IF('q-AreaHarv'!BB5=0,0,ValProdCrop!BB5/'q-AreaHarv'!BB5*1000)</f>
        <v>686.05302311008552</v>
      </c>
      <c r="BC5">
        <f>IF('q-AreaHarv'!BC5=0,0,ValProdCrop!BC5/'q-AreaHarv'!BC5*1000)</f>
        <v>676.5620279277673</v>
      </c>
    </row>
    <row r="6" spans="1:55" x14ac:dyDescent="0.2">
      <c r="A6" s="6">
        <f>'q-ValProd_crop'!A6</f>
        <v>1</v>
      </c>
      <c r="B6" s="6" t="str">
        <f>'q-ValProd_crop'!B6</f>
        <v>Cape Verde</v>
      </c>
      <c r="C6" s="6">
        <f>'q-ValProd_crop'!C6</f>
        <v>35</v>
      </c>
      <c r="D6" s="6" t="str">
        <f>'q-ValProd_crop'!D6</f>
        <v>Cape Verde</v>
      </c>
      <c r="E6" s="6"/>
      <c r="F6" s="73" t="s">
        <v>602</v>
      </c>
      <c r="G6">
        <f>IF('q-AreaHarv'!G6=0,0,ValProdCrop!G6/'q-AreaHarv'!G6*1000)</f>
        <v>234.9560723514212</v>
      </c>
      <c r="H6">
        <f>IF('q-AreaHarv'!H6=0,0,ValProdCrop!H6/'q-AreaHarv'!H6*1000)</f>
        <v>254.3493889288282</v>
      </c>
      <c r="I6">
        <f>IF('q-AreaHarv'!I6=0,0,ValProdCrop!I6/'q-AreaHarv'!I6*1000)</f>
        <v>260.07326007326009</v>
      </c>
      <c r="J6">
        <f>IF('q-AreaHarv'!J6=0,0,ValProdCrop!J6/'q-AreaHarv'!J6*1000)</f>
        <v>285.51795939614783</v>
      </c>
      <c r="K6">
        <f>IF('q-AreaHarv'!K6=0,0,ValProdCrop!K6/'q-AreaHarv'!K6*1000)</f>
        <v>238.3107088989442</v>
      </c>
      <c r="L6">
        <f>IF('q-AreaHarv'!L6=0,0,ValProdCrop!L6/'q-AreaHarv'!L6*1000)</f>
        <v>231.82057650334914</v>
      </c>
      <c r="M6">
        <f>IF('q-AreaHarv'!M6=0,0,ValProdCrop!M6/'q-AreaHarv'!M6*1000)</f>
        <v>215.00833477036272</v>
      </c>
      <c r="N6">
        <f>IF('q-AreaHarv'!N6=0,0,ValProdCrop!N6/'q-AreaHarv'!N6*1000)</f>
        <v>287.08406899361671</v>
      </c>
      <c r="O6">
        <f>IF('q-AreaHarv'!O6=0,0,ValProdCrop!O6/'q-AreaHarv'!O6*1000)</f>
        <v>354.56248327535457</v>
      </c>
      <c r="P6">
        <f>IF('q-AreaHarv'!P6=0,0,ValProdCrop!P6/'q-AreaHarv'!P6*1000)</f>
        <v>631.50965476887063</v>
      </c>
      <c r="Q6">
        <f>IF('q-AreaHarv'!Q6=0,0,ValProdCrop!Q6/'q-AreaHarv'!Q6*1000)</f>
        <v>602.11267605633805</v>
      </c>
      <c r="R6">
        <f>IF('q-AreaHarv'!R6=0,0,ValProdCrop!R6/'q-AreaHarv'!R6*1000)</f>
        <v>604.37943569326637</v>
      </c>
      <c r="S6">
        <f>IF('q-AreaHarv'!S6=0,0,ValProdCrop!S6/'q-AreaHarv'!S6*1000)</f>
        <v>650.17428350116188</v>
      </c>
      <c r="T6">
        <f>IF('q-AreaHarv'!T6=0,0,ValProdCrop!T6/'q-AreaHarv'!T6*1000)</f>
        <v>450.77720207253884</v>
      </c>
      <c r="U6">
        <f>IF('q-AreaHarv'!U6=0,0,ValProdCrop!U6/'q-AreaHarv'!U6*1000)</f>
        <v>403.56744704570792</v>
      </c>
      <c r="V6">
        <f>IF('q-AreaHarv'!V6=0,0,ValProdCrop!V6/'q-AreaHarv'!V6*1000)</f>
        <v>373.89536938847652</v>
      </c>
      <c r="W6">
        <f>IF('q-AreaHarv'!W6=0,0,ValProdCrop!W6/'q-AreaHarv'!W6*1000)</f>
        <v>682.57328990228018</v>
      </c>
      <c r="X6">
        <f>IF('q-AreaHarv'!X6=0,0,ValProdCrop!X6/'q-AreaHarv'!X6*1000)</f>
        <v>602.98972282777947</v>
      </c>
      <c r="Y6">
        <f>IF('q-AreaHarv'!Y6=0,0,ValProdCrop!Y6/'q-AreaHarv'!Y6*1000)</f>
        <v>330.88546388637053</v>
      </c>
      <c r="Z6">
        <f>IF('q-AreaHarv'!Z6=0,0,ValProdCrop!Z6/'q-AreaHarv'!Z6*1000)</f>
        <v>319.99109032186215</v>
      </c>
      <c r="AA6">
        <f>IF('q-AreaHarv'!AA6=0,0,ValProdCrop!AA6/'q-AreaHarv'!AA6*1000)</f>
        <v>477.62144942925403</v>
      </c>
      <c r="AB6">
        <f>IF('q-AreaHarv'!AB6=0,0,ValProdCrop!AB6/'q-AreaHarv'!AB6*1000)</f>
        <v>310.31203775445516</v>
      </c>
      <c r="AC6">
        <f>IF('q-AreaHarv'!AC6=0,0,ValProdCrop!AC6/'q-AreaHarv'!AC6*1000)</f>
        <v>358.76042908224076</v>
      </c>
      <c r="AD6">
        <f>IF('q-AreaHarv'!AD6=0,0,ValProdCrop!AD6/'q-AreaHarv'!AD6*1000)</f>
        <v>355.19354838709677</v>
      </c>
      <c r="AE6">
        <f>IF('q-AreaHarv'!AE6=0,0,ValProdCrop!AE6/'q-AreaHarv'!AE6*1000)</f>
        <v>487.18322167200699</v>
      </c>
      <c r="AF6">
        <f>IF('q-AreaHarv'!AF6=0,0,ValProdCrop!AF6/'q-AreaHarv'!AF6*1000)</f>
        <v>275.81543357199683</v>
      </c>
      <c r="AG6">
        <f>IF('q-AreaHarv'!AG6=0,0,ValProdCrop!AG6/'q-AreaHarv'!AG6*1000)</f>
        <v>234.26520178396606</v>
      </c>
      <c r="AH6">
        <f>IF('q-AreaHarv'!AH6=0,0,ValProdCrop!AH6/'q-AreaHarv'!AH6*1000)</f>
        <v>241.50674350900124</v>
      </c>
      <c r="AI6">
        <f>IF('q-AreaHarv'!AI6=0,0,ValProdCrop!AI6/'q-AreaHarv'!AI6*1000)</f>
        <v>222.0909953862116</v>
      </c>
      <c r="AJ6">
        <f>IF('q-AreaHarv'!AJ6=0,0,ValProdCrop!AJ6/'q-AreaHarv'!AJ6*1000)</f>
        <v>205.70513485178401</v>
      </c>
      <c r="AK6">
        <f>IF('q-AreaHarv'!AK6=0,0,ValProdCrop!AK6/'q-AreaHarv'!AK6*1000)</f>
        <v>177.42567671896714</v>
      </c>
      <c r="AL6">
        <f>IF('q-AreaHarv'!AL6=0,0,ValProdCrop!AL6/'q-AreaHarv'!AL6*1000)</f>
        <v>174.228629553817</v>
      </c>
      <c r="AM6">
        <f>IF('q-AreaHarv'!AM6=0,0,ValProdCrop!AM6/'q-AreaHarv'!AM6*1000)</f>
        <v>181.29524301964838</v>
      </c>
      <c r="AN6">
        <f>IF('q-AreaHarv'!AN6=0,0,ValProdCrop!AN6/'q-AreaHarv'!AN6*1000)</f>
        <v>161.98408433765769</v>
      </c>
      <c r="AO6">
        <f>IF('q-AreaHarv'!AO6=0,0,ValProdCrop!AO6/'q-AreaHarv'!AO6*1000)</f>
        <v>174.85437811684889</v>
      </c>
      <c r="AP6">
        <f>IF('q-AreaHarv'!AP6=0,0,ValProdCrop!AP6/'q-AreaHarv'!AP6*1000)</f>
        <v>195.88108596803787</v>
      </c>
      <c r="AQ6">
        <f>IF('q-AreaHarv'!AQ6=0,0,ValProdCrop!AQ6/'q-AreaHarv'!AQ6*1000)</f>
        <v>188.69489597966418</v>
      </c>
      <c r="AR6">
        <f>IF('q-AreaHarv'!AR6=0,0,ValProdCrop!AR6/'q-AreaHarv'!AR6*1000)</f>
        <v>215.14603183578839</v>
      </c>
      <c r="AS6">
        <f>IF('q-AreaHarv'!AS6=0,0,ValProdCrop!AS6/'q-AreaHarv'!AS6*1000)</f>
        <v>314.5249800790823</v>
      </c>
      <c r="AT6">
        <f>IF('q-AreaHarv'!AT6=0,0,ValProdCrop!AT6/'q-AreaHarv'!AT6*1000)</f>
        <v>285.43611983891662</v>
      </c>
      <c r="AU6">
        <f>IF('q-AreaHarv'!AU6=0,0,ValProdCrop!AU6/'q-AreaHarv'!AU6*1000)</f>
        <v>263.79470987111137</v>
      </c>
      <c r="AV6">
        <f>IF('q-AreaHarv'!AV6=0,0,ValProdCrop!AV6/'q-AreaHarv'!AV6*1000)</f>
        <v>227.38968836367101</v>
      </c>
      <c r="AW6">
        <f>IF('q-AreaHarv'!AW6=0,0,ValProdCrop!AW6/'q-AreaHarv'!AW6*1000)</f>
        <v>241.98292732708217</v>
      </c>
      <c r="AX6">
        <f>IF('q-AreaHarv'!AX6=0,0,ValProdCrop!AX6/'q-AreaHarv'!AX6*1000)</f>
        <v>287.51114330287498</v>
      </c>
      <c r="AY6">
        <f>IF('q-AreaHarv'!AY6=0,0,ValProdCrop!AY6/'q-AreaHarv'!AY6*1000)</f>
        <v>310.25203125808622</v>
      </c>
      <c r="AZ6">
        <f>IF('q-AreaHarv'!AZ6=0,0,ValProdCrop!AZ6/'q-AreaHarv'!AZ6*1000)</f>
        <v>274.02686623887274</v>
      </c>
      <c r="BA6">
        <f>IF('q-AreaHarv'!BA6=0,0,ValProdCrop!BA6/'q-AreaHarv'!BA6*1000)</f>
        <v>302.69303868827114</v>
      </c>
      <c r="BB6">
        <f>IF('q-AreaHarv'!BB6=0,0,ValProdCrop!BB6/'q-AreaHarv'!BB6*1000)</f>
        <v>323.28152445054542</v>
      </c>
      <c r="BC6">
        <f>IF('q-AreaHarv'!BC6=0,0,ValProdCrop!BC6/'q-AreaHarv'!BC6*1000)</f>
        <v>365.46069708741339</v>
      </c>
    </row>
    <row r="7" spans="1:55" x14ac:dyDescent="0.2">
      <c r="A7" s="6">
        <f>'q-ValProd_crop'!A7</f>
        <v>1</v>
      </c>
      <c r="B7" s="6" t="str">
        <f>'q-ValProd_crop'!B7</f>
        <v>Central African Republic</v>
      </c>
      <c r="C7" s="6">
        <f>'q-ValProd_crop'!C7</f>
        <v>37</v>
      </c>
      <c r="D7" s="6" t="str">
        <f>'q-ValProd_crop'!D7</f>
        <v>Central African Republic</v>
      </c>
      <c r="E7" s="6"/>
      <c r="F7" s="73" t="s">
        <v>602</v>
      </c>
      <c r="G7">
        <f>IF('q-AreaHarv'!G7=0,0,ValProdCrop!G7/'q-AreaHarv'!G7*1000)</f>
        <v>301.74118747335268</v>
      </c>
      <c r="H7">
        <f>IF('q-AreaHarv'!H7=0,0,ValProdCrop!H7/'q-AreaHarv'!H7*1000)</f>
        <v>308.73356978927603</v>
      </c>
      <c r="I7">
        <f>IF('q-AreaHarv'!I7=0,0,ValProdCrop!I7/'q-AreaHarv'!I7*1000)</f>
        <v>322.34821239686909</v>
      </c>
      <c r="J7">
        <f>IF('q-AreaHarv'!J7=0,0,ValProdCrop!J7/'q-AreaHarv'!J7*1000)</f>
        <v>330.003858253695</v>
      </c>
      <c r="K7">
        <f>IF('q-AreaHarv'!K7=0,0,ValProdCrop!K7/'q-AreaHarv'!K7*1000)</f>
        <v>369.05610458330091</v>
      </c>
      <c r="L7">
        <f>IF('q-AreaHarv'!L7=0,0,ValProdCrop!L7/'q-AreaHarv'!L7*1000)</f>
        <v>340.89704442011868</v>
      </c>
      <c r="M7">
        <f>IF('q-AreaHarv'!M7=0,0,ValProdCrop!M7/'q-AreaHarv'!M7*1000)</f>
        <v>341.44681580755918</v>
      </c>
      <c r="N7">
        <f>IF('q-AreaHarv'!N7=0,0,ValProdCrop!N7/'q-AreaHarv'!N7*1000)</f>
        <v>348.09255229382245</v>
      </c>
      <c r="O7">
        <f>IF('q-AreaHarv'!O7=0,0,ValProdCrop!O7/'q-AreaHarv'!O7*1000)</f>
        <v>354.19333082977602</v>
      </c>
      <c r="P7">
        <f>IF('q-AreaHarv'!P7=0,0,ValProdCrop!P7/'q-AreaHarv'!P7*1000)</f>
        <v>344.25251420585471</v>
      </c>
      <c r="Q7">
        <f>IF('q-AreaHarv'!Q7=0,0,ValProdCrop!Q7/'q-AreaHarv'!Q7*1000)</f>
        <v>331.14074160264033</v>
      </c>
      <c r="R7">
        <f>IF('q-AreaHarv'!R7=0,0,ValProdCrop!R7/'q-AreaHarv'!R7*1000)</f>
        <v>338.73061243615575</v>
      </c>
      <c r="S7">
        <f>IF('q-AreaHarv'!S7=0,0,ValProdCrop!S7/'q-AreaHarv'!S7*1000)</f>
        <v>335.80520613626538</v>
      </c>
      <c r="T7">
        <f>IF('q-AreaHarv'!T7=0,0,ValProdCrop!T7/'q-AreaHarv'!T7*1000)</f>
        <v>330.56128110802109</v>
      </c>
      <c r="U7">
        <f>IF('q-AreaHarv'!U7=0,0,ValProdCrop!U7/'q-AreaHarv'!U7*1000)</f>
        <v>351.45770245867482</v>
      </c>
      <c r="V7">
        <f>IF('q-AreaHarv'!V7=0,0,ValProdCrop!V7/'q-AreaHarv'!V7*1000)</f>
        <v>356.68498067911963</v>
      </c>
      <c r="W7">
        <f>IF('q-AreaHarv'!W7=0,0,ValProdCrop!W7/'q-AreaHarv'!W7*1000)</f>
        <v>354.22237647434736</v>
      </c>
      <c r="X7">
        <f>IF('q-AreaHarv'!X7=0,0,ValProdCrop!X7/'q-AreaHarv'!X7*1000)</f>
        <v>363.71149977145649</v>
      </c>
      <c r="Y7">
        <f>IF('q-AreaHarv'!Y7=0,0,ValProdCrop!Y7/'q-AreaHarv'!Y7*1000)</f>
        <v>366.54109454852812</v>
      </c>
      <c r="Z7">
        <f>IF('q-AreaHarv'!Z7=0,0,ValProdCrop!Z7/'q-AreaHarv'!Z7*1000)</f>
        <v>366.33415784707296</v>
      </c>
      <c r="AA7">
        <f>IF('q-AreaHarv'!AA7=0,0,ValProdCrop!AA7/'q-AreaHarv'!AA7*1000)</f>
        <v>378.0619633984935</v>
      </c>
      <c r="AB7">
        <f>IF('q-AreaHarv'!AB7=0,0,ValProdCrop!AB7/'q-AreaHarv'!AB7*1000)</f>
        <v>399.84275800101676</v>
      </c>
      <c r="AC7">
        <f>IF('q-AreaHarv'!AC7=0,0,ValProdCrop!AC7/'q-AreaHarv'!AC7*1000)</f>
        <v>439.47953954454948</v>
      </c>
      <c r="AD7">
        <f>IF('q-AreaHarv'!AD7=0,0,ValProdCrop!AD7/'q-AreaHarv'!AD7*1000)</f>
        <v>476.77718483757042</v>
      </c>
      <c r="AE7">
        <f>IF('q-AreaHarv'!AE7=0,0,ValProdCrop!AE7/'q-AreaHarv'!AE7*1000)</f>
        <v>506.3613706108747</v>
      </c>
      <c r="AF7">
        <f>IF('q-AreaHarv'!AF7=0,0,ValProdCrop!AF7/'q-AreaHarv'!AF7*1000)</f>
        <v>482.02488626890727</v>
      </c>
      <c r="AG7">
        <f>IF('q-AreaHarv'!AG7=0,0,ValProdCrop!AG7/'q-AreaHarv'!AG7*1000)</f>
        <v>475.13039888926414</v>
      </c>
      <c r="AH7">
        <f>IF('q-AreaHarv'!AH7=0,0,ValProdCrop!AH7/'q-AreaHarv'!AH7*1000)</f>
        <v>498.24746335362852</v>
      </c>
      <c r="AI7">
        <f>IF('q-AreaHarv'!AI7=0,0,ValProdCrop!AI7/'q-AreaHarv'!AI7*1000)</f>
        <v>534.40273805892116</v>
      </c>
      <c r="AJ7">
        <f>IF('q-AreaHarv'!AJ7=0,0,ValProdCrop!AJ7/'q-AreaHarv'!AJ7*1000)</f>
        <v>502.36266981689306</v>
      </c>
      <c r="AK7">
        <f>IF('q-AreaHarv'!AK7=0,0,ValProdCrop!AK7/'q-AreaHarv'!AK7*1000)</f>
        <v>530.06901676074574</v>
      </c>
      <c r="AL7">
        <f>IF('q-AreaHarv'!AL7=0,0,ValProdCrop!AL7/'q-AreaHarv'!AL7*1000)</f>
        <v>545.51468333844332</v>
      </c>
      <c r="AM7">
        <f>IF('q-AreaHarv'!AM7=0,0,ValProdCrop!AM7/'q-AreaHarv'!AM7*1000)</f>
        <v>545.3381805004974</v>
      </c>
      <c r="AN7">
        <f>IF('q-AreaHarv'!AN7=0,0,ValProdCrop!AN7/'q-AreaHarv'!AN7*1000)</f>
        <v>530.75809196743558</v>
      </c>
      <c r="AO7">
        <f>IF('q-AreaHarv'!AO7=0,0,ValProdCrop!AO7/'q-AreaHarv'!AO7*1000)</f>
        <v>543.5731946419877</v>
      </c>
      <c r="AP7">
        <f>IF('q-AreaHarv'!AP7=0,0,ValProdCrop!AP7/'q-AreaHarv'!AP7*1000)</f>
        <v>543.39167552642857</v>
      </c>
      <c r="AQ7">
        <f>IF('q-AreaHarv'!AQ7=0,0,ValProdCrop!AQ7/'q-AreaHarv'!AQ7*1000)</f>
        <v>555.26044827955036</v>
      </c>
      <c r="AR7">
        <f>IF('q-AreaHarv'!AR7=0,0,ValProdCrop!AR7/'q-AreaHarv'!AR7*1000)</f>
        <v>539.66659060182019</v>
      </c>
      <c r="AS7">
        <f>IF('q-AreaHarv'!AS7=0,0,ValProdCrop!AS7/'q-AreaHarv'!AS7*1000)</f>
        <v>510.23814440085346</v>
      </c>
      <c r="AT7">
        <f>IF('q-AreaHarv'!AT7=0,0,ValProdCrop!AT7/'q-AreaHarv'!AT7*1000)</f>
        <v>533.59947760529519</v>
      </c>
      <c r="AU7">
        <f>IF('q-AreaHarv'!AU7=0,0,ValProdCrop!AU7/'q-AreaHarv'!AU7*1000)</f>
        <v>525.89879055453798</v>
      </c>
      <c r="AV7">
        <f>IF('q-AreaHarv'!AV7=0,0,ValProdCrop!AV7/'q-AreaHarv'!AV7*1000)</f>
        <v>521.31743007374359</v>
      </c>
      <c r="AW7">
        <f>IF('q-AreaHarv'!AW7=0,0,ValProdCrop!AW7/'q-AreaHarv'!AW7*1000)</f>
        <v>499.69853310621193</v>
      </c>
      <c r="AX7">
        <f>IF('q-AreaHarv'!AX7=0,0,ValProdCrop!AX7/'q-AreaHarv'!AX7*1000)</f>
        <v>494.56362854936532</v>
      </c>
      <c r="AY7">
        <f>IF('q-AreaHarv'!AY7=0,0,ValProdCrop!AY7/'q-AreaHarv'!AY7*1000)</f>
        <v>486.39014098232116</v>
      </c>
      <c r="AZ7">
        <f>IF('q-AreaHarv'!AZ7=0,0,ValProdCrop!AZ7/'q-AreaHarv'!AZ7*1000)</f>
        <v>476.98583852551184</v>
      </c>
      <c r="BA7">
        <f>IF('q-AreaHarv'!BA7=0,0,ValProdCrop!BA7/'q-AreaHarv'!BA7*1000)</f>
        <v>481.81771683091631</v>
      </c>
      <c r="BB7">
        <f>IF('q-AreaHarv'!BB7=0,0,ValProdCrop!BB7/'q-AreaHarv'!BB7*1000)</f>
        <v>487.55635150991168</v>
      </c>
      <c r="BC7">
        <f>IF('q-AreaHarv'!BC7=0,0,ValProdCrop!BC7/'q-AreaHarv'!BC7*1000)</f>
        <v>471.02036719630644</v>
      </c>
    </row>
    <row r="8" spans="1:55" x14ac:dyDescent="0.2">
      <c r="A8" s="6">
        <f>'q-ValProd_crop'!A8</f>
        <v>1</v>
      </c>
      <c r="B8" s="6" t="str">
        <f>'q-ValProd_crop'!B8</f>
        <v>Chad</v>
      </c>
      <c r="C8" s="6">
        <f>'q-ValProd_crop'!C8</f>
        <v>39</v>
      </c>
      <c r="D8" s="6" t="str">
        <f>'q-ValProd_crop'!D8</f>
        <v>Chad</v>
      </c>
      <c r="E8" s="6"/>
      <c r="F8" s="73" t="s">
        <v>602</v>
      </c>
      <c r="G8">
        <f>IF('q-AreaHarv'!G8=0,0,ValProdCrop!G8/'q-AreaHarv'!G8*1000)</f>
        <v>167.32409735005123</v>
      </c>
      <c r="H8">
        <f>IF('q-AreaHarv'!H8=0,0,ValProdCrop!H8/'q-AreaHarv'!H8*1000)</f>
        <v>185.11366304190372</v>
      </c>
      <c r="I8">
        <f>IF('q-AreaHarv'!I8=0,0,ValProdCrop!I8/'q-AreaHarv'!I8*1000)</f>
        <v>215.89674764481023</v>
      </c>
      <c r="J8">
        <f>IF('q-AreaHarv'!J8=0,0,ValProdCrop!J8/'q-AreaHarv'!J8*1000)</f>
        <v>207.10694683987836</v>
      </c>
      <c r="K8">
        <f>IF('q-AreaHarv'!K8=0,0,ValProdCrop!K8/'q-AreaHarv'!K8*1000)</f>
        <v>195.47466165234175</v>
      </c>
      <c r="L8">
        <f>IF('q-AreaHarv'!L8=0,0,ValProdCrop!L8/'q-AreaHarv'!L8*1000)</f>
        <v>227.00870432237696</v>
      </c>
      <c r="M8">
        <f>IF('q-AreaHarv'!M8=0,0,ValProdCrop!M8/'q-AreaHarv'!M8*1000)</f>
        <v>216.63621212886403</v>
      </c>
      <c r="N8">
        <f>IF('q-AreaHarv'!N8=0,0,ValProdCrop!N8/'q-AreaHarv'!N8*1000)</f>
        <v>239.13398394874369</v>
      </c>
      <c r="O8">
        <f>IF('q-AreaHarv'!O8=0,0,ValProdCrop!O8/'q-AreaHarv'!O8*1000)</f>
        <v>239.45059818070476</v>
      </c>
      <c r="P8">
        <f>IF('q-AreaHarv'!P8=0,0,ValProdCrop!P8/'q-AreaHarv'!P8*1000)</f>
        <v>226.10571658512902</v>
      </c>
      <c r="Q8">
        <f>IF('q-AreaHarv'!Q8=0,0,ValProdCrop!Q8/'q-AreaHarv'!Q8*1000)</f>
        <v>216.90453251562272</v>
      </c>
      <c r="R8">
        <f>IF('q-AreaHarv'!R8=0,0,ValProdCrop!R8/'q-AreaHarv'!R8*1000)</f>
        <v>202.64043157861337</v>
      </c>
      <c r="S8">
        <f>IF('q-AreaHarv'!S8=0,0,ValProdCrop!S8/'q-AreaHarv'!S8*1000)</f>
        <v>216.64164828570759</v>
      </c>
      <c r="T8">
        <f>IF('q-AreaHarv'!T8=0,0,ValProdCrop!T8/'q-AreaHarv'!T8*1000)</f>
        <v>245.37119088072154</v>
      </c>
      <c r="U8">
        <f>IF('q-AreaHarv'!U8=0,0,ValProdCrop!U8/'q-AreaHarv'!U8*1000)</f>
        <v>236.20732496279896</v>
      </c>
      <c r="V8">
        <f>IF('q-AreaHarv'!V8=0,0,ValProdCrop!V8/'q-AreaHarv'!V8*1000)</f>
        <v>213.86087378892489</v>
      </c>
      <c r="W8">
        <f>IF('q-AreaHarv'!W8=0,0,ValProdCrop!W8/'q-AreaHarv'!W8*1000)</f>
        <v>211.29441557021849</v>
      </c>
      <c r="X8">
        <f>IF('q-AreaHarv'!X8=0,0,ValProdCrop!X8/'q-AreaHarv'!X8*1000)</f>
        <v>213.74852364272388</v>
      </c>
      <c r="Y8">
        <f>IF('q-AreaHarv'!Y8=0,0,ValProdCrop!Y8/'q-AreaHarv'!Y8*1000)</f>
        <v>217.09914937305902</v>
      </c>
      <c r="Z8">
        <f>IF('q-AreaHarv'!Z8=0,0,ValProdCrop!Z8/'q-AreaHarv'!Z8*1000)</f>
        <v>231.40670520929248</v>
      </c>
      <c r="AA8">
        <f>IF('q-AreaHarv'!AA8=0,0,ValProdCrop!AA8/'q-AreaHarv'!AA8*1000)</f>
        <v>307.86732308106349</v>
      </c>
      <c r="AB8">
        <f>IF('q-AreaHarv'!AB8=0,0,ValProdCrop!AB8/'q-AreaHarv'!AB8*1000)</f>
        <v>340.35666026825805</v>
      </c>
      <c r="AC8">
        <f>IF('q-AreaHarv'!AC8=0,0,ValProdCrop!AC8/'q-AreaHarv'!AC8*1000)</f>
        <v>303.01475403198219</v>
      </c>
      <c r="AD8">
        <f>IF('q-AreaHarv'!AD8=0,0,ValProdCrop!AD8/'q-AreaHarv'!AD8*1000)</f>
        <v>291.85104467333639</v>
      </c>
      <c r="AE8">
        <f>IF('q-AreaHarv'!AE8=0,0,ValProdCrop!AE8/'q-AreaHarv'!AE8*1000)</f>
        <v>270.93431514719975</v>
      </c>
      <c r="AF8">
        <f>IF('q-AreaHarv'!AF8=0,0,ValProdCrop!AF8/'q-AreaHarv'!AF8*1000)</f>
        <v>259.35012330535005</v>
      </c>
      <c r="AG8">
        <f>IF('q-AreaHarv'!AG8=0,0,ValProdCrop!AG8/'q-AreaHarv'!AG8*1000)</f>
        <v>276.41730663653749</v>
      </c>
      <c r="AH8">
        <f>IF('q-AreaHarv'!AH8=0,0,ValProdCrop!AH8/'q-AreaHarv'!AH8*1000)</f>
        <v>305.01907290139144</v>
      </c>
      <c r="AI8">
        <f>IF('q-AreaHarv'!AI8=0,0,ValProdCrop!AI8/'q-AreaHarv'!AI8*1000)</f>
        <v>300.07248000365036</v>
      </c>
      <c r="AJ8">
        <f>IF('q-AreaHarv'!AJ8=0,0,ValProdCrop!AJ8/'q-AreaHarv'!AJ8*1000)</f>
        <v>285.59778876527946</v>
      </c>
      <c r="AK8">
        <f>IF('q-AreaHarv'!AK8=0,0,ValProdCrop!AK8/'q-AreaHarv'!AK8*1000)</f>
        <v>294.22216955980809</v>
      </c>
      <c r="AL8">
        <f>IF('q-AreaHarv'!AL8=0,0,ValProdCrop!AL8/'q-AreaHarv'!AL8*1000)</f>
        <v>277.41628795801563</v>
      </c>
      <c r="AM8">
        <f>IF('q-AreaHarv'!AM8=0,0,ValProdCrop!AM8/'q-AreaHarv'!AM8*1000)</f>
        <v>242.94422851038343</v>
      </c>
      <c r="AN8">
        <f>IF('q-AreaHarv'!AN8=0,0,ValProdCrop!AN8/'q-AreaHarv'!AN8*1000)</f>
        <v>270.82841798780527</v>
      </c>
      <c r="AO8">
        <f>IF('q-AreaHarv'!AO8=0,0,ValProdCrop!AO8/'q-AreaHarv'!AO8*1000)</f>
        <v>262.86606895851094</v>
      </c>
      <c r="AP8">
        <f>IF('q-AreaHarv'!AP8=0,0,ValProdCrop!AP8/'q-AreaHarv'!AP8*1000)</f>
        <v>288.29757770005233</v>
      </c>
      <c r="AQ8">
        <f>IF('q-AreaHarv'!AQ8=0,0,ValProdCrop!AQ8/'q-AreaHarv'!AQ8*1000)</f>
        <v>271.84826734036665</v>
      </c>
      <c r="AR8">
        <f>IF('q-AreaHarv'!AR8=0,0,ValProdCrop!AR8/'q-AreaHarv'!AR8*1000)</f>
        <v>279.86077106601095</v>
      </c>
      <c r="AS8">
        <f>IF('q-AreaHarv'!AS8=0,0,ValProdCrop!AS8/'q-AreaHarv'!AS8*1000)</f>
        <v>267.37563297314188</v>
      </c>
      <c r="AT8">
        <f>IF('q-AreaHarv'!AT8=0,0,ValProdCrop!AT8/'q-AreaHarv'!AT8*1000)</f>
        <v>241.26042452461644</v>
      </c>
      <c r="AU8">
        <f>IF('q-AreaHarv'!AU8=0,0,ValProdCrop!AU8/'q-AreaHarv'!AU8*1000)</f>
        <v>262.47559077047168</v>
      </c>
      <c r="AV8">
        <f>IF('q-AreaHarv'!AV8=0,0,ValProdCrop!AV8/'q-AreaHarv'!AV8*1000)</f>
        <v>283.43646471397068</v>
      </c>
      <c r="AW8">
        <f>IF('q-AreaHarv'!AW8=0,0,ValProdCrop!AW8/'q-AreaHarv'!AW8*1000)</f>
        <v>276.76648136954555</v>
      </c>
      <c r="AX8">
        <f>IF('q-AreaHarv'!AX8=0,0,ValProdCrop!AX8/'q-AreaHarv'!AX8*1000)</f>
        <v>288.23841283134345</v>
      </c>
      <c r="AY8">
        <f>IF('q-AreaHarv'!AY8=0,0,ValProdCrop!AY8/'q-AreaHarv'!AY8*1000)</f>
        <v>272.02467301682839</v>
      </c>
      <c r="AZ8">
        <f>IF('q-AreaHarv'!AZ8=0,0,ValProdCrop!AZ8/'q-AreaHarv'!AZ8*1000)</f>
        <v>260.80266046475839</v>
      </c>
      <c r="BA8">
        <f>IF('q-AreaHarv'!BA8=0,0,ValProdCrop!BA8/'q-AreaHarv'!BA8*1000)</f>
        <v>248.02338888220888</v>
      </c>
      <c r="BB8">
        <f>IF('q-AreaHarv'!BB8=0,0,ValProdCrop!BB8/'q-AreaHarv'!BB8*1000)</f>
        <v>264.54318225145295</v>
      </c>
      <c r="BC8">
        <f>IF('q-AreaHarv'!BC8=0,0,ValProdCrop!BC8/'q-AreaHarv'!BC8*1000)</f>
        <v>282.43168022682141</v>
      </c>
    </row>
    <row r="9" spans="1:55" x14ac:dyDescent="0.2">
      <c r="A9" s="6">
        <f>'q-ValProd_crop'!A9</f>
        <v>2</v>
      </c>
      <c r="B9" s="6" t="str">
        <f>'q-ValProd_crop'!B9</f>
        <v>Comoros</v>
      </c>
      <c r="C9" s="6">
        <f>'q-ValProd_crop'!C9</f>
        <v>45</v>
      </c>
      <c r="D9" s="6" t="str">
        <f>'q-ValProd_crop'!D9</f>
        <v>Comoros</v>
      </c>
      <c r="E9" s="6"/>
      <c r="F9" s="73" t="s">
        <v>602</v>
      </c>
      <c r="G9">
        <f>IF('q-AreaHarv'!G9=0,0,ValProdCrop!G9/'q-AreaHarv'!G9*1000)</f>
        <v>660.66684738411493</v>
      </c>
      <c r="H9">
        <f>IF('q-AreaHarv'!H9=0,0,ValProdCrop!H9/'q-AreaHarv'!H9*1000)</f>
        <v>647.43812709030101</v>
      </c>
      <c r="I9">
        <f>IF('q-AreaHarv'!I9=0,0,ValProdCrop!I9/'q-AreaHarv'!I9*1000)</f>
        <v>697.75483870967741</v>
      </c>
      <c r="J9">
        <f>IF('q-AreaHarv'!J9=0,0,ValProdCrop!J9/'q-AreaHarv'!J9*1000)</f>
        <v>695.0981900220479</v>
      </c>
      <c r="K9">
        <f>IF('q-AreaHarv'!K9=0,0,ValProdCrop!K9/'q-AreaHarv'!K9*1000)</f>
        <v>667.03910614525137</v>
      </c>
      <c r="L9">
        <f>IF('q-AreaHarv'!L9=0,0,ValProdCrop!L9/'q-AreaHarv'!L9*1000)</f>
        <v>651.51230949589683</v>
      </c>
      <c r="M9">
        <f>IF('q-AreaHarv'!M9=0,0,ValProdCrop!M9/'q-AreaHarv'!M9*1000)</f>
        <v>675.22085653927411</v>
      </c>
      <c r="N9">
        <f>IF('q-AreaHarv'!N9=0,0,ValProdCrop!N9/'q-AreaHarv'!N9*1000)</f>
        <v>710.40201005025131</v>
      </c>
      <c r="O9">
        <f>IF('q-AreaHarv'!O9=0,0,ValProdCrop!O9/'q-AreaHarv'!O9*1000)</f>
        <v>740.21192975473855</v>
      </c>
      <c r="P9">
        <f>IF('q-AreaHarv'!P9=0,0,ValProdCrop!P9/'q-AreaHarv'!P9*1000)</f>
        <v>709.62871287128712</v>
      </c>
      <c r="Q9">
        <f>IF('q-AreaHarv'!Q9=0,0,ValProdCrop!Q9/'q-AreaHarv'!Q9*1000)</f>
        <v>727.4320987654321</v>
      </c>
      <c r="R9">
        <f>IF('q-AreaHarv'!R9=0,0,ValProdCrop!R9/'q-AreaHarv'!R9*1000)</f>
        <v>718.22166562304324</v>
      </c>
      <c r="S9">
        <f>IF('q-AreaHarv'!S9=0,0,ValProdCrop!S9/'q-AreaHarv'!S9*1000)</f>
        <v>700.59450086698041</v>
      </c>
      <c r="T9">
        <f>IF('q-AreaHarv'!T9=0,0,ValProdCrop!T9/'q-AreaHarv'!T9*1000)</f>
        <v>733.48568679336051</v>
      </c>
      <c r="U9">
        <f>IF('q-AreaHarv'!U9=0,0,ValProdCrop!U9/'q-AreaHarv'!U9*1000)</f>
        <v>737.17886572952011</v>
      </c>
      <c r="V9">
        <f>IF('q-AreaHarv'!V9=0,0,ValProdCrop!V9/'q-AreaHarv'!V9*1000)</f>
        <v>743.53522867737956</v>
      </c>
      <c r="W9">
        <f>IF('q-AreaHarv'!W9=0,0,ValProdCrop!W9/'q-AreaHarv'!W9*1000)</f>
        <v>762.2520489369283</v>
      </c>
      <c r="X9">
        <f>IF('q-AreaHarv'!X9=0,0,ValProdCrop!X9/'q-AreaHarv'!X9*1000)</f>
        <v>716.7871843364112</v>
      </c>
      <c r="Y9">
        <f>IF('q-AreaHarv'!Y9=0,0,ValProdCrop!Y9/'q-AreaHarv'!Y9*1000)</f>
        <v>694.8736764860048</v>
      </c>
      <c r="Z9">
        <f>IF('q-AreaHarv'!Z9=0,0,ValProdCrop!Z9/'q-AreaHarv'!Z9*1000)</f>
        <v>703.85760357231447</v>
      </c>
      <c r="AA9">
        <f>IF('q-AreaHarv'!AA9=0,0,ValProdCrop!AA9/'q-AreaHarv'!AA9*1000)</f>
        <v>645.61689968364124</v>
      </c>
      <c r="AB9">
        <f>IF('q-AreaHarv'!AB9=0,0,ValProdCrop!AB9/'q-AreaHarv'!AB9*1000)</f>
        <v>672.37691529905885</v>
      </c>
      <c r="AC9">
        <f>IF('q-AreaHarv'!AC9=0,0,ValProdCrop!AC9/'q-AreaHarv'!AC9*1000)</f>
        <v>692.56842310314607</v>
      </c>
      <c r="AD9">
        <f>IF('q-AreaHarv'!AD9=0,0,ValProdCrop!AD9/'q-AreaHarv'!AD9*1000)</f>
        <v>654.20670719748978</v>
      </c>
      <c r="AE9">
        <f>IF('q-AreaHarv'!AE9=0,0,ValProdCrop!AE9/'q-AreaHarv'!AE9*1000)</f>
        <v>585.48239407308745</v>
      </c>
      <c r="AF9">
        <f>IF('q-AreaHarv'!AF9=0,0,ValProdCrop!AF9/'q-AreaHarv'!AF9*1000)</f>
        <v>599.84226113829504</v>
      </c>
      <c r="AG9">
        <f>IF('q-AreaHarv'!AG9=0,0,ValProdCrop!AG9/'q-AreaHarv'!AG9*1000)</f>
        <v>608.26836829906995</v>
      </c>
      <c r="AH9">
        <f>IF('q-AreaHarv'!AH9=0,0,ValProdCrop!AH9/'q-AreaHarv'!AH9*1000)</f>
        <v>618.77097284432421</v>
      </c>
      <c r="AI9">
        <f>IF('q-AreaHarv'!AI9=0,0,ValProdCrop!AI9/'q-AreaHarv'!AI9*1000)</f>
        <v>607.80332148814273</v>
      </c>
      <c r="AJ9">
        <f>IF('q-AreaHarv'!AJ9=0,0,ValProdCrop!AJ9/'q-AreaHarv'!AJ9*1000)</f>
        <v>638.2120582120582</v>
      </c>
      <c r="AK9">
        <f>IF('q-AreaHarv'!AK9=0,0,ValProdCrop!AK9/'q-AreaHarv'!AK9*1000)</f>
        <v>644.46748220333131</v>
      </c>
      <c r="AL9">
        <f>IF('q-AreaHarv'!AL9=0,0,ValProdCrop!AL9/'q-AreaHarv'!AL9*1000)</f>
        <v>655.73437372998455</v>
      </c>
      <c r="AM9">
        <f>IF('q-AreaHarv'!AM9=0,0,ValProdCrop!AM9/'q-AreaHarv'!AM9*1000)</f>
        <v>670.99838561193314</v>
      </c>
      <c r="AN9">
        <f>IF('q-AreaHarv'!AN9=0,0,ValProdCrop!AN9/'q-AreaHarv'!AN9*1000)</f>
        <v>632.86634136525993</v>
      </c>
      <c r="AO9">
        <f>IF('q-AreaHarv'!AO9=0,0,ValProdCrop!AO9/'q-AreaHarv'!AO9*1000)</f>
        <v>620.29615873326156</v>
      </c>
      <c r="AP9">
        <f>IF('q-AreaHarv'!AP9=0,0,ValProdCrop!AP9/'q-AreaHarv'!AP9*1000)</f>
        <v>597.05432025411915</v>
      </c>
      <c r="AQ9">
        <f>IF('q-AreaHarv'!AQ9=0,0,ValProdCrop!AQ9/'q-AreaHarv'!AQ9*1000)</f>
        <v>571.12917636417785</v>
      </c>
      <c r="AR9">
        <f>IF('q-AreaHarv'!AR9=0,0,ValProdCrop!AR9/'q-AreaHarv'!AR9*1000)</f>
        <v>567.62547483257936</v>
      </c>
      <c r="AS9">
        <f>IF('q-AreaHarv'!AS9=0,0,ValProdCrop!AS9/'q-AreaHarv'!AS9*1000)</f>
        <v>572.58204994210644</v>
      </c>
      <c r="AT9">
        <f>IF('q-AreaHarv'!AT9=0,0,ValProdCrop!AT9/'q-AreaHarv'!AT9*1000)</f>
        <v>557.07951807228915</v>
      </c>
      <c r="AU9">
        <f>IF('q-AreaHarv'!AU9=0,0,ValProdCrop!AU9/'q-AreaHarv'!AU9*1000)</f>
        <v>539.73148501882883</v>
      </c>
      <c r="AV9">
        <f>IF('q-AreaHarv'!AV9=0,0,ValProdCrop!AV9/'q-AreaHarv'!AV9*1000)</f>
        <v>540.56731863050902</v>
      </c>
      <c r="AW9">
        <f>IF('q-AreaHarv'!AW9=0,0,ValProdCrop!AW9/'q-AreaHarv'!AW9*1000)</f>
        <v>578.08142255498365</v>
      </c>
      <c r="AX9">
        <f>IF('q-AreaHarv'!AX9=0,0,ValProdCrop!AX9/'q-AreaHarv'!AX9*1000)</f>
        <v>629.79522653351046</v>
      </c>
      <c r="AY9">
        <f>IF('q-AreaHarv'!AY9=0,0,ValProdCrop!AY9/'q-AreaHarv'!AY9*1000)</f>
        <v>597.86177703932276</v>
      </c>
      <c r="AZ9">
        <f>IF('q-AreaHarv'!AZ9=0,0,ValProdCrop!AZ9/'q-AreaHarv'!AZ9*1000)</f>
        <v>593.31256060021281</v>
      </c>
      <c r="BA9">
        <f>IF('q-AreaHarv'!BA9=0,0,ValProdCrop!BA9/'q-AreaHarv'!BA9*1000)</f>
        <v>594.28247240278472</v>
      </c>
      <c r="BB9">
        <f>IF('q-AreaHarv'!BB9=0,0,ValProdCrop!BB9/'q-AreaHarv'!BB9*1000)</f>
        <v>522.47815042838079</v>
      </c>
      <c r="BC9">
        <f>IF('q-AreaHarv'!BC9=0,0,ValProdCrop!BC9/'q-AreaHarv'!BC9*1000)</f>
        <v>487.01990603961838</v>
      </c>
    </row>
    <row r="10" spans="1:55" x14ac:dyDescent="0.2">
      <c r="A10" s="6">
        <f>'q-ValProd_crop'!A10</f>
        <v>1</v>
      </c>
      <c r="B10" s="6" t="str">
        <f>'q-ValProd_crop'!B10</f>
        <v>Congo</v>
      </c>
      <c r="C10" s="6">
        <f>'q-ValProd_crop'!C10</f>
        <v>46</v>
      </c>
      <c r="D10" s="6" t="str">
        <f>'q-ValProd_crop'!D10</f>
        <v>Congo</v>
      </c>
      <c r="E10" s="6"/>
      <c r="F10" s="73" t="s">
        <v>602</v>
      </c>
      <c r="G10">
        <f>IF('q-AreaHarv'!G10=0,0,ValProdCrop!G10/'q-AreaHarv'!G10*1000)</f>
        <v>559.184505606524</v>
      </c>
      <c r="H10">
        <f>IF('q-AreaHarv'!H10=0,0,ValProdCrop!H10/'q-AreaHarv'!H10*1000)</f>
        <v>556.54046028210837</v>
      </c>
      <c r="I10">
        <f>IF('q-AreaHarv'!I10=0,0,ValProdCrop!I10/'q-AreaHarv'!I10*1000)</f>
        <v>580.26121868170969</v>
      </c>
      <c r="J10">
        <f>IF('q-AreaHarv'!J10=0,0,ValProdCrop!J10/'q-AreaHarv'!J10*1000)</f>
        <v>598.61621295224677</v>
      </c>
      <c r="K10">
        <f>IF('q-AreaHarv'!K10=0,0,ValProdCrop!K10/'q-AreaHarv'!K10*1000)</f>
        <v>627.64153799576138</v>
      </c>
      <c r="L10">
        <f>IF('q-AreaHarv'!L10=0,0,ValProdCrop!L10/'q-AreaHarv'!L10*1000)</f>
        <v>654.78586833727024</v>
      </c>
      <c r="M10">
        <f>IF('q-AreaHarv'!M10=0,0,ValProdCrop!M10/'q-AreaHarv'!M10*1000)</f>
        <v>686.57097915847419</v>
      </c>
      <c r="N10">
        <f>IF('q-AreaHarv'!N10=0,0,ValProdCrop!N10/'q-AreaHarv'!N10*1000)</f>
        <v>663.89248239183553</v>
      </c>
      <c r="O10">
        <f>IF('q-AreaHarv'!O10=0,0,ValProdCrop!O10/'q-AreaHarv'!O10*1000)</f>
        <v>647.71938168846611</v>
      </c>
      <c r="P10">
        <f>IF('q-AreaHarv'!P10=0,0,ValProdCrop!P10/'q-AreaHarv'!P10*1000)</f>
        <v>643.49466104035889</v>
      </c>
      <c r="Q10">
        <f>IF('q-AreaHarv'!Q10=0,0,ValProdCrop!Q10/'q-AreaHarv'!Q10*1000)</f>
        <v>626.82583632154683</v>
      </c>
      <c r="R10">
        <f>IF('q-AreaHarv'!R10=0,0,ValProdCrop!R10/'q-AreaHarv'!R10*1000)</f>
        <v>604.49602024722151</v>
      </c>
      <c r="S10">
        <f>IF('q-AreaHarv'!S10=0,0,ValProdCrop!S10/'q-AreaHarv'!S10*1000)</f>
        <v>608.78432839476477</v>
      </c>
      <c r="T10">
        <f>IF('q-AreaHarv'!T10=0,0,ValProdCrop!T10/'q-AreaHarv'!T10*1000)</f>
        <v>569.08791827193625</v>
      </c>
      <c r="U10">
        <f>IF('q-AreaHarv'!U10=0,0,ValProdCrop!U10/'q-AreaHarv'!U10*1000)</f>
        <v>598.90857064391673</v>
      </c>
      <c r="V10">
        <f>IF('q-AreaHarv'!V10=0,0,ValProdCrop!V10/'q-AreaHarv'!V10*1000)</f>
        <v>654.49360640597172</v>
      </c>
      <c r="W10">
        <f>IF('q-AreaHarv'!W10=0,0,ValProdCrop!W10/'q-AreaHarv'!W10*1000)</f>
        <v>608.74555064178628</v>
      </c>
      <c r="X10">
        <f>IF('q-AreaHarv'!X10=0,0,ValProdCrop!X10/'q-AreaHarv'!X10*1000)</f>
        <v>615.13600983573963</v>
      </c>
      <c r="Y10">
        <f>IF('q-AreaHarv'!Y10=0,0,ValProdCrop!Y10/'q-AreaHarv'!Y10*1000)</f>
        <v>662.27043486535354</v>
      </c>
      <c r="Z10">
        <f>IF('q-AreaHarv'!Z10=0,0,ValProdCrop!Z10/'q-AreaHarv'!Z10*1000)</f>
        <v>745.7203157977018</v>
      </c>
      <c r="AA10">
        <f>IF('q-AreaHarv'!AA10=0,0,ValProdCrop!AA10/'q-AreaHarv'!AA10*1000)</f>
        <v>754.75804818789231</v>
      </c>
      <c r="AB10">
        <f>IF('q-AreaHarv'!AB10=0,0,ValProdCrop!AB10/'q-AreaHarv'!AB10*1000)</f>
        <v>777.09294824078211</v>
      </c>
      <c r="AC10">
        <f>IF('q-AreaHarv'!AC10=0,0,ValProdCrop!AC10/'q-AreaHarv'!AC10*1000)</f>
        <v>751.68876962114098</v>
      </c>
      <c r="AD10">
        <f>IF('q-AreaHarv'!AD10=0,0,ValProdCrop!AD10/'q-AreaHarv'!AD10*1000)</f>
        <v>733.60151767959587</v>
      </c>
      <c r="AE10">
        <f>IF('q-AreaHarv'!AE10=0,0,ValProdCrop!AE10/'q-AreaHarv'!AE10*1000)</f>
        <v>737.20413942593427</v>
      </c>
      <c r="AF10">
        <f>IF('q-AreaHarv'!AF10=0,0,ValProdCrop!AF10/'q-AreaHarv'!AF10*1000)</f>
        <v>717.25795537432657</v>
      </c>
      <c r="AG10">
        <f>IF('q-AreaHarv'!AG10=0,0,ValProdCrop!AG10/'q-AreaHarv'!AG10*1000)</f>
        <v>716.94163470860246</v>
      </c>
      <c r="AH10">
        <f>IF('q-AreaHarv'!AH10=0,0,ValProdCrop!AH10/'q-AreaHarv'!AH10*1000)</f>
        <v>717.18129139072846</v>
      </c>
      <c r="AI10">
        <f>IF('q-AreaHarv'!AI10=0,0,ValProdCrop!AI10/'q-AreaHarv'!AI10*1000)</f>
        <v>694.61430299859398</v>
      </c>
      <c r="AJ10">
        <f>IF('q-AreaHarv'!AJ10=0,0,ValProdCrop!AJ10/'q-AreaHarv'!AJ10*1000)</f>
        <v>747.04414315550991</v>
      </c>
      <c r="AK10">
        <f>IF('q-AreaHarv'!AK10=0,0,ValProdCrop!AK10/'q-AreaHarv'!AK10*1000)</f>
        <v>789.58571330931397</v>
      </c>
      <c r="AL10">
        <f>IF('q-AreaHarv'!AL10=0,0,ValProdCrop!AL10/'q-AreaHarv'!AL10*1000)</f>
        <v>795.88462687862102</v>
      </c>
      <c r="AM10">
        <f>IF('q-AreaHarv'!AM10=0,0,ValProdCrop!AM10/'q-AreaHarv'!AM10*1000)</f>
        <v>748.73790726120319</v>
      </c>
      <c r="AN10">
        <f>IF('q-AreaHarv'!AN10=0,0,ValProdCrop!AN10/'q-AreaHarv'!AN10*1000)</f>
        <v>811.79439739179634</v>
      </c>
      <c r="AO10">
        <f>IF('q-AreaHarv'!AO10=0,0,ValProdCrop!AO10/'q-AreaHarv'!AO10*1000)</f>
        <v>966.50091982179367</v>
      </c>
      <c r="AP10">
        <f>IF('q-AreaHarv'!AP10=0,0,ValProdCrop!AP10/'q-AreaHarv'!AP10*1000)</f>
        <v>978.8117455697286</v>
      </c>
      <c r="AQ10">
        <f>IF('q-AreaHarv'!AQ10=0,0,ValProdCrop!AQ10/'q-AreaHarv'!AQ10*1000)</f>
        <v>984.13662493185018</v>
      </c>
      <c r="AR10">
        <f>IF('q-AreaHarv'!AR10=0,0,ValProdCrop!AR10/'q-AreaHarv'!AR10*1000)</f>
        <v>982.75440910645364</v>
      </c>
      <c r="AS10">
        <f>IF('q-AreaHarv'!AS10=0,0,ValProdCrop!AS10/'q-AreaHarv'!AS10*1000)</f>
        <v>932.97081965661573</v>
      </c>
      <c r="AT10">
        <f>IF('q-AreaHarv'!AT10=0,0,ValProdCrop!AT10/'q-AreaHarv'!AT10*1000)</f>
        <v>932.95052929374333</v>
      </c>
      <c r="AU10">
        <f>IF('q-AreaHarv'!AU10=0,0,ValProdCrop!AU10/'q-AreaHarv'!AU10*1000)</f>
        <v>899.90824558407041</v>
      </c>
      <c r="AV10">
        <f>IF('q-AreaHarv'!AV10=0,0,ValProdCrop!AV10/'q-AreaHarv'!AV10*1000)</f>
        <v>898.14240882599461</v>
      </c>
      <c r="AW10">
        <f>IF('q-AreaHarv'!AW10=0,0,ValProdCrop!AW10/'q-AreaHarv'!AW10*1000)</f>
        <v>897.60603004405755</v>
      </c>
      <c r="AX10">
        <f>IF('q-AreaHarv'!AX10=0,0,ValProdCrop!AX10/'q-AreaHarv'!AX10*1000)</f>
        <v>893.80251459910346</v>
      </c>
      <c r="AY10">
        <f>IF('q-AreaHarv'!AY10=0,0,ValProdCrop!AY10/'q-AreaHarv'!AY10*1000)</f>
        <v>900.40824519084299</v>
      </c>
      <c r="AZ10">
        <f>IF('q-AreaHarv'!AZ10=0,0,ValProdCrop!AZ10/'q-AreaHarv'!AZ10*1000)</f>
        <v>923.42217543081949</v>
      </c>
      <c r="BA10">
        <f>IF('q-AreaHarv'!BA10=0,0,ValProdCrop!BA10/'q-AreaHarv'!BA10*1000)</f>
        <v>892.4323993857596</v>
      </c>
      <c r="BB10">
        <f>IF('q-AreaHarv'!BB10=0,0,ValProdCrop!BB10/'q-AreaHarv'!BB10*1000)</f>
        <v>878.89646617022925</v>
      </c>
      <c r="BC10">
        <f>IF('q-AreaHarv'!BC10=0,0,ValProdCrop!BC10/'q-AreaHarv'!BC10*1000)</f>
        <v>836.43346637548007</v>
      </c>
    </row>
    <row r="11" spans="1:55" x14ac:dyDescent="0.2">
      <c r="A11" s="6">
        <f>'q-ValProd_crop'!A11</f>
        <v>1</v>
      </c>
      <c r="B11" s="6" t="str">
        <f>'q-ValProd_crop'!B11</f>
        <v>Benin</v>
      </c>
      <c r="C11" s="6">
        <f>'q-ValProd_crop'!C11</f>
        <v>53</v>
      </c>
      <c r="D11" s="6" t="str">
        <f>'q-ValProd_crop'!D11</f>
        <v>Benin</v>
      </c>
      <c r="E11" s="6"/>
      <c r="F11" s="73" t="s">
        <v>602</v>
      </c>
      <c r="G11">
        <f>IF('q-AreaHarv'!G11=0,0,ValProdCrop!G11/'q-AreaHarv'!G11*1000)</f>
        <v>360.98910979508855</v>
      </c>
      <c r="H11">
        <f>IF('q-AreaHarv'!H11=0,0,ValProdCrop!H11/'q-AreaHarv'!H11*1000)</f>
        <v>318.26713000228028</v>
      </c>
      <c r="I11">
        <f>IF('q-AreaHarv'!I11=0,0,ValProdCrop!I11/'q-AreaHarv'!I11*1000)</f>
        <v>327.71231350244801</v>
      </c>
      <c r="J11">
        <f>IF('q-AreaHarv'!J11=0,0,ValProdCrop!J11/'q-AreaHarv'!J11*1000)</f>
        <v>362.0102540150944</v>
      </c>
      <c r="K11">
        <f>IF('q-AreaHarv'!K11=0,0,ValProdCrop!K11/'q-AreaHarv'!K11*1000)</f>
        <v>368.5869300815416</v>
      </c>
      <c r="L11">
        <f>IF('q-AreaHarv'!L11=0,0,ValProdCrop!L11/'q-AreaHarv'!L11*1000)</f>
        <v>369.54290459209852</v>
      </c>
      <c r="M11">
        <f>IF('q-AreaHarv'!M11=0,0,ValProdCrop!M11/'q-AreaHarv'!M11*1000)</f>
        <v>378.71513881782903</v>
      </c>
      <c r="N11">
        <f>IF('q-AreaHarv'!N11=0,0,ValProdCrop!N11/'q-AreaHarv'!N11*1000)</f>
        <v>413.97082494659401</v>
      </c>
      <c r="O11">
        <f>IF('q-AreaHarv'!O11=0,0,ValProdCrop!O11/'q-AreaHarv'!O11*1000)</f>
        <v>398.05448424630669</v>
      </c>
      <c r="P11">
        <f>IF('q-AreaHarv'!P11=0,0,ValProdCrop!P11/'q-AreaHarv'!P11*1000)</f>
        <v>400.25467146188578</v>
      </c>
      <c r="Q11">
        <f>IF('q-AreaHarv'!Q11=0,0,ValProdCrop!Q11/'q-AreaHarv'!Q11*1000)</f>
        <v>441.98504965619344</v>
      </c>
      <c r="R11">
        <f>IF('q-AreaHarv'!R11=0,0,ValProdCrop!R11/'q-AreaHarv'!R11*1000)</f>
        <v>430.27145604889637</v>
      </c>
      <c r="S11">
        <f>IF('q-AreaHarv'!S11=0,0,ValProdCrop!S11/'q-AreaHarv'!S11*1000)</f>
        <v>443.88084003634049</v>
      </c>
      <c r="T11">
        <f>IF('q-AreaHarv'!T11=0,0,ValProdCrop!T11/'q-AreaHarv'!T11*1000)</f>
        <v>428.02292335387841</v>
      </c>
      <c r="U11">
        <f>IF('q-AreaHarv'!U11=0,0,ValProdCrop!U11/'q-AreaHarv'!U11*1000)</f>
        <v>484.35156458671486</v>
      </c>
      <c r="V11">
        <f>IF('q-AreaHarv'!V11=0,0,ValProdCrop!V11/'q-AreaHarv'!V11*1000)</f>
        <v>548.79296942205951</v>
      </c>
      <c r="W11">
        <f>IF('q-AreaHarv'!W11=0,0,ValProdCrop!W11/'q-AreaHarv'!W11*1000)</f>
        <v>503.33542605747226</v>
      </c>
      <c r="X11">
        <f>IF('q-AreaHarv'!X11=0,0,ValProdCrop!X11/'q-AreaHarv'!X11*1000)</f>
        <v>444.44371007869779</v>
      </c>
      <c r="Y11">
        <f>IF('q-AreaHarv'!Y11=0,0,ValProdCrop!Y11/'q-AreaHarv'!Y11*1000)</f>
        <v>476.99891098756228</v>
      </c>
      <c r="Z11">
        <f>IF('q-AreaHarv'!Z11=0,0,ValProdCrop!Z11/'q-AreaHarv'!Z11*1000)</f>
        <v>501.56685292838853</v>
      </c>
      <c r="AA11">
        <f>IF('q-AreaHarv'!AA11=0,0,ValProdCrop!AA11/'q-AreaHarv'!AA11*1000)</f>
        <v>446.00433029214696</v>
      </c>
      <c r="AB11">
        <f>IF('q-AreaHarv'!AB11=0,0,ValProdCrop!AB11/'q-AreaHarv'!AB11*1000)</f>
        <v>456.83716435424867</v>
      </c>
      <c r="AC11">
        <f>IF('q-AreaHarv'!AC11=0,0,ValProdCrop!AC11/'q-AreaHarv'!AC11*1000)</f>
        <v>438.27457254806581</v>
      </c>
      <c r="AD11">
        <f>IF('q-AreaHarv'!AD11=0,0,ValProdCrop!AD11/'q-AreaHarv'!AD11*1000)</f>
        <v>533.98319018871052</v>
      </c>
      <c r="AE11">
        <f>IF('q-AreaHarv'!AE11=0,0,ValProdCrop!AE11/'q-AreaHarv'!AE11*1000)</f>
        <v>493.22738789671064</v>
      </c>
      <c r="AF11">
        <f>IF('q-AreaHarv'!AF11=0,0,ValProdCrop!AF11/'q-AreaHarv'!AF11*1000)</f>
        <v>547.57445183900484</v>
      </c>
      <c r="AG11">
        <f>IF('q-AreaHarv'!AG11=0,0,ValProdCrop!AG11/'q-AreaHarv'!AG11*1000)</f>
        <v>510.66421827495247</v>
      </c>
      <c r="AH11">
        <f>IF('q-AreaHarv'!AH11=0,0,ValProdCrop!AH11/'q-AreaHarv'!AH11*1000)</f>
        <v>535.15746640477153</v>
      </c>
      <c r="AI11">
        <f>IF('q-AreaHarv'!AI11=0,0,ValProdCrop!AI11/'q-AreaHarv'!AI11*1000)</f>
        <v>566.19515997918108</v>
      </c>
      <c r="AJ11">
        <f>IF('q-AreaHarv'!AJ11=0,0,ValProdCrop!AJ11/'q-AreaHarv'!AJ11*1000)</f>
        <v>587.83087554646511</v>
      </c>
      <c r="AK11">
        <f>IF('q-AreaHarv'!AK11=0,0,ValProdCrop!AK11/'q-AreaHarv'!AK11*1000)</f>
        <v>606.88998308278428</v>
      </c>
      <c r="AL11">
        <f>IF('q-AreaHarv'!AL11=0,0,ValProdCrop!AL11/'q-AreaHarv'!AL11*1000)</f>
        <v>610.51188844526553</v>
      </c>
      <c r="AM11">
        <f>IF('q-AreaHarv'!AM11=0,0,ValProdCrop!AM11/'q-AreaHarv'!AM11*1000)</f>
        <v>658.76827942845148</v>
      </c>
      <c r="AN11">
        <f>IF('q-AreaHarv'!AN11=0,0,ValProdCrop!AN11/'q-AreaHarv'!AN11*1000)</f>
        <v>640.05177722420342</v>
      </c>
      <c r="AO11">
        <f>IF('q-AreaHarv'!AO11=0,0,ValProdCrop!AO11/'q-AreaHarv'!AO11*1000)</f>
        <v>644.85190279266396</v>
      </c>
      <c r="AP11">
        <f>IF('q-AreaHarv'!AP11=0,0,ValProdCrop!AP11/'q-AreaHarv'!AP11*1000)</f>
        <v>651.05711388072518</v>
      </c>
      <c r="AQ11">
        <f>IF('q-AreaHarv'!AQ11=0,0,ValProdCrop!AQ11/'q-AreaHarv'!AQ11*1000)</f>
        <v>637.95628353420659</v>
      </c>
      <c r="AR11">
        <f>IF('q-AreaHarv'!AR11=0,0,ValProdCrop!AR11/'q-AreaHarv'!AR11*1000)</f>
        <v>629.15906979424653</v>
      </c>
      <c r="AS11">
        <f>IF('q-AreaHarv'!AS11=0,0,ValProdCrop!AS11/'q-AreaHarv'!AS11*1000)</f>
        <v>639.25298416377814</v>
      </c>
      <c r="AT11">
        <f>IF('q-AreaHarv'!AT11=0,0,ValProdCrop!AT11/'q-AreaHarv'!AT11*1000)</f>
        <v>663.83152937422278</v>
      </c>
      <c r="AU11">
        <f>IF('q-AreaHarv'!AU11=0,0,ValProdCrop!AU11/'q-AreaHarv'!AU11*1000)</f>
        <v>662.68975383638667</v>
      </c>
      <c r="AV11">
        <f>IF('q-AreaHarv'!AV11=0,0,ValProdCrop!AV11/'q-AreaHarv'!AV11*1000)</f>
        <v>647.06994843856398</v>
      </c>
      <c r="AW11">
        <f>IF('q-AreaHarv'!AW11=0,0,ValProdCrop!AW11/'q-AreaHarv'!AW11*1000)</f>
        <v>716.58068419224401</v>
      </c>
      <c r="AX11">
        <f>IF('q-AreaHarv'!AX11=0,0,ValProdCrop!AX11/'q-AreaHarv'!AX11*1000)</f>
        <v>731.71078803689318</v>
      </c>
      <c r="AY11">
        <f>IF('q-AreaHarv'!AY11=0,0,ValProdCrop!AY11/'q-AreaHarv'!AY11*1000)</f>
        <v>708.41793618667873</v>
      </c>
      <c r="AZ11">
        <f>IF('q-AreaHarv'!AZ11=0,0,ValProdCrop!AZ11/'q-AreaHarv'!AZ11*1000)</f>
        <v>781.36138065738248</v>
      </c>
      <c r="BA11">
        <f>IF('q-AreaHarv'!BA11=0,0,ValProdCrop!BA11/'q-AreaHarv'!BA11*1000)</f>
        <v>699.0763843697631</v>
      </c>
      <c r="BB11">
        <f>IF('q-AreaHarv'!BB11=0,0,ValProdCrop!BB11/'q-AreaHarv'!BB11*1000)</f>
        <v>766.95666893405644</v>
      </c>
      <c r="BC11">
        <f>IF('q-AreaHarv'!BC11=0,0,ValProdCrop!BC11/'q-AreaHarv'!BC11*1000)</f>
        <v>826.29723377327787</v>
      </c>
    </row>
    <row r="12" spans="1:55" x14ac:dyDescent="0.2">
      <c r="A12" s="6">
        <f>'q-ValProd_crop'!A12</f>
        <v>1</v>
      </c>
      <c r="B12" s="6" t="str">
        <f>'q-ValProd_crop'!B12</f>
        <v>Equatorial Guinea</v>
      </c>
      <c r="C12" s="6">
        <f>'q-ValProd_crop'!C12</f>
        <v>61</v>
      </c>
      <c r="D12" s="6" t="str">
        <f>'q-ValProd_crop'!D12</f>
        <v>Equatorial Guinea</v>
      </c>
      <c r="E12" s="6"/>
      <c r="F12" s="73" t="s">
        <v>602</v>
      </c>
      <c r="G12">
        <f>IF('q-AreaHarv'!G12=0,0,ValProdCrop!G12/'q-AreaHarv'!G12*1000)</f>
        <v>358.40590979782274</v>
      </c>
      <c r="H12">
        <f>IF('q-AreaHarv'!H12=0,0,ValProdCrop!H12/'q-AreaHarv'!H12*1000)</f>
        <v>410.5100463678516</v>
      </c>
      <c r="I12">
        <f>IF('q-AreaHarv'!I12=0,0,ValProdCrop!I12/'q-AreaHarv'!I12*1000)</f>
        <v>425.42063492063494</v>
      </c>
      <c r="J12">
        <f>IF('q-AreaHarv'!J12=0,0,ValProdCrop!J12/'q-AreaHarv'!J12*1000)</f>
        <v>457.88142292490119</v>
      </c>
      <c r="K12">
        <f>IF('q-AreaHarv'!K12=0,0,ValProdCrop!K12/'q-AreaHarv'!K12*1000)</f>
        <v>449.07142857142856</v>
      </c>
      <c r="L12">
        <f>IF('q-AreaHarv'!L12=0,0,ValProdCrop!L12/'q-AreaHarv'!L12*1000)</f>
        <v>461.97973499610288</v>
      </c>
      <c r="M12">
        <f>IF('q-AreaHarv'!M12=0,0,ValProdCrop!M12/'q-AreaHarv'!M12*1000)</f>
        <v>433.27494287890329</v>
      </c>
      <c r="N12">
        <f>IF('q-AreaHarv'!N12=0,0,ValProdCrop!N12/'q-AreaHarv'!N12*1000)</f>
        <v>416.4810996563574</v>
      </c>
      <c r="O12">
        <f>IF('q-AreaHarv'!O12=0,0,ValProdCrop!O12/'q-AreaHarv'!O12*1000)</f>
        <v>372.6096654275093</v>
      </c>
      <c r="P12">
        <f>IF('q-AreaHarv'!P12=0,0,ValProdCrop!P12/'q-AreaHarv'!P12*1000)</f>
        <v>427.70260223048331</v>
      </c>
      <c r="Q12">
        <f>IF('q-AreaHarv'!Q12=0,0,ValProdCrop!Q12/'q-AreaHarv'!Q12*1000)</f>
        <v>321.81415929203536</v>
      </c>
      <c r="R12">
        <f>IF('q-AreaHarv'!R12=0,0,ValProdCrop!R12/'q-AreaHarv'!R12*1000)</f>
        <v>263.36236933797909</v>
      </c>
      <c r="S12">
        <f>IF('q-AreaHarv'!S12=0,0,ValProdCrop!S12/'q-AreaHarv'!S12*1000)</f>
        <v>280.62056737588654</v>
      </c>
      <c r="T12">
        <f>IF('q-AreaHarv'!T12=0,0,ValProdCrop!T12/'q-AreaHarv'!T12*1000)</f>
        <v>285.93054318788955</v>
      </c>
      <c r="U12">
        <f>IF('q-AreaHarv'!U12=0,0,ValProdCrop!U12/'q-AreaHarv'!U12*1000)</f>
        <v>241.36524822695034</v>
      </c>
      <c r="V12">
        <f>IF('q-AreaHarv'!V12=0,0,ValProdCrop!V12/'q-AreaHarv'!V12*1000)</f>
        <v>207.11879432624113</v>
      </c>
      <c r="W12">
        <f>IF('q-AreaHarv'!W12=0,0,ValProdCrop!W12/'q-AreaHarv'!W12*1000)</f>
        <v>204.34704830053667</v>
      </c>
      <c r="X12">
        <f>IF('q-AreaHarv'!X12=0,0,ValProdCrop!X12/'q-AreaHarv'!X12*1000)</f>
        <v>206.93321616871705</v>
      </c>
      <c r="Y12">
        <f>IF('q-AreaHarv'!Y12=0,0,ValProdCrop!Y12/'q-AreaHarv'!Y12*1000)</f>
        <v>211.79352580927386</v>
      </c>
      <c r="Z12">
        <f>IF('q-AreaHarv'!Z12=0,0,ValProdCrop!Z12/'q-AreaHarv'!Z12*1000)</f>
        <v>228.32185886402752</v>
      </c>
      <c r="AA12">
        <f>IF('q-AreaHarv'!AA12=0,0,ValProdCrop!AA12/'q-AreaHarv'!AA12*1000)</f>
        <v>253.51676698194325</v>
      </c>
      <c r="AB12">
        <f>IF('q-AreaHarv'!AB12=0,0,ValProdCrop!AB12/'q-AreaHarv'!AB12*1000)</f>
        <v>225.35505430242273</v>
      </c>
      <c r="AC12">
        <f>IF('q-AreaHarv'!AC12=0,0,ValProdCrop!AC12/'q-AreaHarv'!AC12*1000)</f>
        <v>234.06837606837607</v>
      </c>
      <c r="AD12">
        <f>IF('q-AreaHarv'!AD12=0,0,ValProdCrop!AD12/'q-AreaHarv'!AD12*1000)</f>
        <v>240.75707154742096</v>
      </c>
      <c r="AE12">
        <f>IF('q-AreaHarv'!AE12=0,0,ValProdCrop!AE12/'q-AreaHarv'!AE12*1000)</f>
        <v>228.95330112721419</v>
      </c>
      <c r="AF12">
        <f>IF('q-AreaHarv'!AF12=0,0,ValProdCrop!AF12/'q-AreaHarv'!AF12*1000)</f>
        <v>232.08300079808461</v>
      </c>
      <c r="AG12">
        <f>IF('q-AreaHarv'!AG12=0,0,ValProdCrop!AG12/'q-AreaHarv'!AG12*1000)</f>
        <v>247.47054202670856</v>
      </c>
      <c r="AH12">
        <f>IF('q-AreaHarv'!AH12=0,0,ValProdCrop!AH12/'q-AreaHarv'!AH12*1000)</f>
        <v>246.86567164179104</v>
      </c>
      <c r="AI12">
        <f>IF('q-AreaHarv'!AI12=0,0,ValProdCrop!AI12/'q-AreaHarv'!AI12*1000)</f>
        <v>233.46938775510205</v>
      </c>
      <c r="AJ12">
        <f>IF('q-AreaHarv'!AJ12=0,0,ValProdCrop!AJ12/'q-AreaHarv'!AJ12*1000)</f>
        <v>294.94564210266225</v>
      </c>
      <c r="AK12">
        <f>IF('q-AreaHarv'!AK12=0,0,ValProdCrop!AK12/'q-AreaHarv'!AK12*1000)</f>
        <v>298.41162554917202</v>
      </c>
      <c r="AL12">
        <f>IF('q-AreaHarv'!AL12=0,0,ValProdCrop!AL12/'q-AreaHarv'!AL12*1000)</f>
        <v>265.4966476563493</v>
      </c>
      <c r="AM12">
        <f>IF('q-AreaHarv'!AM12=0,0,ValProdCrop!AM12/'q-AreaHarv'!AM12*1000)</f>
        <v>244.54954954954954</v>
      </c>
      <c r="AN12">
        <f>IF('q-AreaHarv'!AN12=0,0,ValProdCrop!AN12/'q-AreaHarv'!AN12*1000)</f>
        <v>293.47963812371705</v>
      </c>
      <c r="AO12">
        <f>IF('q-AreaHarv'!AO12=0,0,ValProdCrop!AO12/'q-AreaHarv'!AO12*1000)</f>
        <v>330.57360862591668</v>
      </c>
      <c r="AP12">
        <f>IF('q-AreaHarv'!AP12=0,0,ValProdCrop!AP12/'q-AreaHarv'!AP12*1000)</f>
        <v>342.86197564276051</v>
      </c>
      <c r="AQ12">
        <f>IF('q-AreaHarv'!AQ12=0,0,ValProdCrop!AQ12/'q-AreaHarv'!AQ12*1000)</f>
        <v>314.53003300901901</v>
      </c>
      <c r="AR12">
        <f>IF('q-AreaHarv'!AR12=0,0,ValProdCrop!AR12/'q-AreaHarv'!AR12*1000)</f>
        <v>336.67098149699234</v>
      </c>
      <c r="AS12">
        <f>IF('q-AreaHarv'!AS12=0,0,ValProdCrop!AS12/'q-AreaHarv'!AS12*1000)</f>
        <v>317.50285908840914</v>
      </c>
      <c r="AT12">
        <f>IF('q-AreaHarv'!AT12=0,0,ValProdCrop!AT12/'q-AreaHarv'!AT12*1000)</f>
        <v>333.2922307265473</v>
      </c>
      <c r="AU12">
        <f>IF('q-AreaHarv'!AU12=0,0,ValProdCrop!AU12/'q-AreaHarv'!AU12*1000)</f>
        <v>352.91440248943383</v>
      </c>
      <c r="AV12">
        <f>IF('q-AreaHarv'!AV12=0,0,ValProdCrop!AV12/'q-AreaHarv'!AV12*1000)</f>
        <v>427.55196304849886</v>
      </c>
      <c r="AW12">
        <f>IF('q-AreaHarv'!AW12=0,0,ValProdCrop!AW12/'q-AreaHarv'!AW12*1000)</f>
        <v>413.80643083364652</v>
      </c>
      <c r="AX12">
        <f>IF('q-AreaHarv'!AX12=0,0,ValProdCrop!AX12/'q-AreaHarv'!AX12*1000)</f>
        <v>388.11195747044354</v>
      </c>
      <c r="AY12">
        <f>IF('q-AreaHarv'!AY12=0,0,ValProdCrop!AY12/'q-AreaHarv'!AY12*1000)</f>
        <v>404.85367452764586</v>
      </c>
      <c r="AZ12">
        <f>IF('q-AreaHarv'!AZ12=0,0,ValProdCrop!AZ12/'q-AreaHarv'!AZ12*1000)</f>
        <v>451.81710341852693</v>
      </c>
      <c r="BA12">
        <f>IF('q-AreaHarv'!BA12=0,0,ValProdCrop!BA12/'q-AreaHarv'!BA12*1000)</f>
        <v>467.01531029965616</v>
      </c>
      <c r="BB12">
        <f>IF('q-AreaHarv'!BB12=0,0,ValProdCrop!BB12/'q-AreaHarv'!BB12*1000)</f>
        <v>487.59284731774414</v>
      </c>
      <c r="BC12">
        <f>IF('q-AreaHarv'!BC12=0,0,ValProdCrop!BC12/'q-AreaHarv'!BC12*1000)</f>
        <v>459.69183012876152</v>
      </c>
    </row>
    <row r="13" spans="1:55" x14ac:dyDescent="0.2">
      <c r="A13" s="6">
        <f>'q-ValProd_crop'!A13</f>
        <v>2</v>
      </c>
      <c r="B13" s="6" t="str">
        <f>'q-ValProd_crop'!B13</f>
        <v>Ethiopia PDR</v>
      </c>
      <c r="C13" s="6">
        <f>'q-ValProd_crop'!C13</f>
        <v>62</v>
      </c>
      <c r="D13" s="6" t="str">
        <f>'q-ValProd_crop'!D13</f>
        <v>Ethiopia PDR</v>
      </c>
      <c r="E13" s="6"/>
      <c r="F13" s="73" t="s">
        <v>602</v>
      </c>
      <c r="G13">
        <f>IF('q-AreaHarv'!G13=0,0,ValProdCrop!G13/'q-AreaHarv'!G13*1000)</f>
        <v>194.34252679754306</v>
      </c>
      <c r="H13">
        <f>IF('q-AreaHarv'!H13=0,0,ValProdCrop!H13/'q-AreaHarv'!H13*1000)</f>
        <v>189.03989503417694</v>
      </c>
      <c r="I13">
        <f>IF('q-AreaHarv'!I13=0,0,ValProdCrop!I13/'q-AreaHarv'!I13*1000)</f>
        <v>192.02828967978317</v>
      </c>
      <c r="J13">
        <f>IF('q-AreaHarv'!J13=0,0,ValProdCrop!J13/'q-AreaHarv'!J13*1000)</f>
        <v>199.6179042991682</v>
      </c>
      <c r="K13">
        <f>IF('q-AreaHarv'!K13=0,0,ValProdCrop!K13/'q-AreaHarv'!K13*1000)</f>
        <v>197.34241130329735</v>
      </c>
      <c r="L13">
        <f>IF('q-AreaHarv'!L13=0,0,ValProdCrop!L13/'q-AreaHarv'!L13*1000)</f>
        <v>200.17154678198483</v>
      </c>
      <c r="M13">
        <f>IF('q-AreaHarv'!M13=0,0,ValProdCrop!M13/'q-AreaHarv'!M13*1000)</f>
        <v>204.77678571428569</v>
      </c>
      <c r="N13">
        <f>IF('q-AreaHarv'!N13=0,0,ValProdCrop!N13/'q-AreaHarv'!N13*1000)</f>
        <v>204.80264734580686</v>
      </c>
      <c r="O13">
        <f>IF('q-AreaHarv'!O13=0,0,ValProdCrop!O13/'q-AreaHarv'!O13*1000)</f>
        <v>210.77349319541642</v>
      </c>
      <c r="P13">
        <f>IF('q-AreaHarv'!P13=0,0,ValProdCrop!P13/'q-AreaHarv'!P13*1000)</f>
        <v>214.95510773104172</v>
      </c>
      <c r="Q13">
        <f>IF('q-AreaHarv'!Q13=0,0,ValProdCrop!Q13/'q-AreaHarv'!Q13*1000)</f>
        <v>218.70168050860141</v>
      </c>
      <c r="R13">
        <f>IF('q-AreaHarv'!R13=0,0,ValProdCrop!R13/'q-AreaHarv'!R13*1000)</f>
        <v>224.17380102435118</v>
      </c>
      <c r="S13">
        <f>IF('q-AreaHarv'!S13=0,0,ValProdCrop!S13/'q-AreaHarv'!S13*1000)</f>
        <v>240.59247726700579</v>
      </c>
      <c r="T13">
        <f>IF('q-AreaHarv'!T13=0,0,ValProdCrop!T13/'q-AreaHarv'!T13*1000)</f>
        <v>238.72675340275012</v>
      </c>
      <c r="U13">
        <f>IF('q-AreaHarv'!U13=0,0,ValProdCrop!U13/'q-AreaHarv'!U13*1000)</f>
        <v>252.92708356292749</v>
      </c>
      <c r="V13">
        <f>IF('q-AreaHarv'!V13=0,0,ValProdCrop!V13/'q-AreaHarv'!V13*1000)</f>
        <v>286.87961035289277</v>
      </c>
      <c r="W13">
        <f>IF('q-AreaHarv'!W13=0,0,ValProdCrop!W13/'q-AreaHarv'!W13*1000)</f>
        <v>299.99378787620111</v>
      </c>
      <c r="X13">
        <f>IF('q-AreaHarv'!X13=0,0,ValProdCrop!X13/'q-AreaHarv'!X13*1000)</f>
        <v>285.02574241632402</v>
      </c>
      <c r="Y13">
        <f>IF('q-AreaHarv'!Y13=0,0,ValProdCrop!Y13/'q-AreaHarv'!Y13*1000)</f>
        <v>319.22014878188105</v>
      </c>
      <c r="Z13">
        <f>IF('q-AreaHarv'!Z13=0,0,ValProdCrop!Z13/'q-AreaHarv'!Z13*1000)</f>
        <v>336.18039351755459</v>
      </c>
      <c r="AA13">
        <f>IF('q-AreaHarv'!AA13=0,0,ValProdCrop!AA13/'q-AreaHarv'!AA13*1000)</f>
        <v>338.42625338517286</v>
      </c>
      <c r="AB13">
        <f>IF('q-AreaHarv'!AB13=0,0,ValProdCrop!AB13/'q-AreaHarv'!AB13*1000)</f>
        <v>333.24464353895507</v>
      </c>
      <c r="AC13">
        <f>IF('q-AreaHarv'!AC13=0,0,ValProdCrop!AC13/'q-AreaHarv'!AC13*1000)</f>
        <v>350.73505364859079</v>
      </c>
      <c r="AD13">
        <f>IF('q-AreaHarv'!AD13=0,0,ValProdCrop!AD13/'q-AreaHarv'!AD13*1000)</f>
        <v>322.16808956060254</v>
      </c>
      <c r="AE13">
        <f>IF('q-AreaHarv'!AE13=0,0,ValProdCrop!AE13/'q-AreaHarv'!AE13*1000)</f>
        <v>281.1847321994793</v>
      </c>
      <c r="AF13">
        <f>IF('q-AreaHarv'!AF13=0,0,ValProdCrop!AF13/'q-AreaHarv'!AF13*1000)</f>
        <v>298.34788861529591</v>
      </c>
      <c r="AG13">
        <f>IF('q-AreaHarv'!AG13=0,0,ValProdCrop!AG13/'q-AreaHarv'!AG13*1000)</f>
        <v>324.73072930395421</v>
      </c>
      <c r="AH13">
        <f>IF('q-AreaHarv'!AH13=0,0,ValProdCrop!AH13/'q-AreaHarv'!AH13*1000)</f>
        <v>329.33187204495846</v>
      </c>
      <c r="AI13">
        <f>IF('q-AreaHarv'!AI13=0,0,ValProdCrop!AI13/'q-AreaHarv'!AI13*1000)</f>
        <v>337.49014141910675</v>
      </c>
      <c r="AJ13">
        <f>IF('q-AreaHarv'!AJ13=0,0,ValProdCrop!AJ13/'q-AreaHarv'!AJ13*1000)</f>
        <v>347.4949118035322</v>
      </c>
      <c r="AK13">
        <f>IF('q-AreaHarv'!AK13=0,0,ValProdCrop!AK13/'q-AreaHarv'!AK13*1000)</f>
        <v>391.23547705012169</v>
      </c>
      <c r="AL13">
        <f>IF('q-AreaHarv'!AL13=0,0,ValProdCrop!AL13/'q-AreaHarv'!AL13*1000)</f>
        <v>353.74045306306147</v>
      </c>
      <c r="AM13">
        <f>IF('q-AreaHarv'!AM13=0,0,ValProdCrop!AM13/'q-AreaHarv'!AM13*1000)</f>
        <v>0</v>
      </c>
      <c r="AN13">
        <f>IF('q-AreaHarv'!AN13=0,0,ValProdCrop!AN13/'q-AreaHarv'!AN13*1000)</f>
        <v>0</v>
      </c>
      <c r="AO13">
        <f>IF('q-AreaHarv'!AO13=0,0,ValProdCrop!AO13/'q-AreaHarv'!AO13*1000)</f>
        <v>0</v>
      </c>
      <c r="AP13">
        <f>IF('q-AreaHarv'!AP13=0,0,ValProdCrop!AP13/'q-AreaHarv'!AP13*1000)</f>
        <v>0</v>
      </c>
      <c r="AQ13">
        <f>IF('q-AreaHarv'!AQ13=0,0,ValProdCrop!AQ13/'q-AreaHarv'!AQ13*1000)</f>
        <v>0</v>
      </c>
      <c r="AR13">
        <f>IF('q-AreaHarv'!AR13=0,0,ValProdCrop!AR13/'q-AreaHarv'!AR13*1000)</f>
        <v>0</v>
      </c>
      <c r="AS13">
        <f>IF('q-AreaHarv'!AS13=0,0,ValProdCrop!AS13/'q-AreaHarv'!AS13*1000)</f>
        <v>0</v>
      </c>
      <c r="AT13">
        <f>IF('q-AreaHarv'!AT13=0,0,ValProdCrop!AT13/'q-AreaHarv'!AT13*1000)</f>
        <v>0</v>
      </c>
      <c r="AU13">
        <f>IF('q-AreaHarv'!AU13=0,0,ValProdCrop!AU13/'q-AreaHarv'!AU13*1000)</f>
        <v>0</v>
      </c>
      <c r="AV13">
        <f>IF('q-AreaHarv'!AV13=0,0,ValProdCrop!AV13/'q-AreaHarv'!AV13*1000)</f>
        <v>0</v>
      </c>
      <c r="AW13">
        <f>IF('q-AreaHarv'!AW13=0,0,ValProdCrop!AW13/'q-AreaHarv'!AW13*1000)</f>
        <v>0</v>
      </c>
      <c r="AX13">
        <f>IF('q-AreaHarv'!AX13=0,0,ValProdCrop!AX13/'q-AreaHarv'!AX13*1000)</f>
        <v>0</v>
      </c>
      <c r="AY13">
        <f>IF('q-AreaHarv'!AY13=0,0,ValProdCrop!AY13/'q-AreaHarv'!AY13*1000)</f>
        <v>0</v>
      </c>
      <c r="AZ13">
        <f>IF('q-AreaHarv'!AZ13=0,0,ValProdCrop!AZ13/'q-AreaHarv'!AZ13*1000)</f>
        <v>0</v>
      </c>
      <c r="BA13">
        <f>IF('q-AreaHarv'!BA13=0,0,ValProdCrop!BA13/'q-AreaHarv'!BA13*1000)</f>
        <v>0</v>
      </c>
      <c r="BB13">
        <f>IF('q-AreaHarv'!BB13=0,0,ValProdCrop!BB13/'q-AreaHarv'!BB13*1000)</f>
        <v>0</v>
      </c>
      <c r="BC13">
        <f>IF('q-AreaHarv'!BC13=0,0,ValProdCrop!BC13/'q-AreaHarv'!BC13*1000)</f>
        <v>0</v>
      </c>
    </row>
    <row r="14" spans="1:55" x14ac:dyDescent="0.2">
      <c r="A14" s="6">
        <f>'q-ValProd_crop'!A14</f>
        <v>2</v>
      </c>
      <c r="B14" s="6" t="str">
        <f>'q-ValProd_crop'!B14</f>
        <v>Djibouti</v>
      </c>
      <c r="C14" s="6">
        <f>'q-ValProd_crop'!C14</f>
        <v>72</v>
      </c>
      <c r="D14" s="6" t="str">
        <f>'q-ValProd_crop'!D14</f>
        <v>Djibouti</v>
      </c>
      <c r="E14" s="6"/>
      <c r="F14" s="73" t="s">
        <v>602</v>
      </c>
      <c r="G14">
        <f>IF('q-AreaHarv'!G14=0,0,ValProdCrop!G14/'q-AreaHarv'!G14*1000)</f>
        <v>1085</v>
      </c>
      <c r="H14">
        <f>IF('q-AreaHarv'!H14=0,0,ValProdCrop!H14/'q-AreaHarv'!H14*1000)</f>
        <v>1085</v>
      </c>
      <c r="I14">
        <f>IF('q-AreaHarv'!I14=0,0,ValProdCrop!I14/'q-AreaHarv'!I14*1000)</f>
        <v>1085</v>
      </c>
      <c r="J14">
        <f>IF('q-AreaHarv'!J14=0,0,ValProdCrop!J14/'q-AreaHarv'!J14*1000)</f>
        <v>1200</v>
      </c>
      <c r="K14">
        <f>IF('q-AreaHarv'!K14=0,0,ValProdCrop!K14/'q-AreaHarv'!K14*1000)</f>
        <v>1057.1428571428571</v>
      </c>
      <c r="L14">
        <f>IF('q-AreaHarv'!L14=0,0,ValProdCrop!L14/'q-AreaHarv'!L14*1000)</f>
        <v>1075.8620689655172</v>
      </c>
      <c r="M14">
        <f>IF('q-AreaHarv'!M14=0,0,ValProdCrop!M14/'q-AreaHarv'!M14*1000)</f>
        <v>1067.741935483871</v>
      </c>
      <c r="N14">
        <f>IF('q-AreaHarv'!N14=0,0,ValProdCrop!N14/'q-AreaHarv'!N14*1000)</f>
        <v>1060.6060606060605</v>
      </c>
      <c r="O14">
        <f>IF('q-AreaHarv'!O14=0,0,ValProdCrop!O14/'q-AreaHarv'!O14*1000)</f>
        <v>1029.4117647058822</v>
      </c>
      <c r="P14">
        <f>IF('q-AreaHarv'!P14=0,0,ValProdCrop!P14/'q-AreaHarv'!P14*1000)</f>
        <v>1062.8571428571429</v>
      </c>
      <c r="Q14">
        <f>IF('q-AreaHarv'!Q14=0,0,ValProdCrop!Q14/'q-AreaHarv'!Q14*1000)</f>
        <v>1062.8571428571429</v>
      </c>
      <c r="R14">
        <f>IF('q-AreaHarv'!R14=0,0,ValProdCrop!R14/'q-AreaHarv'!R14*1000)</f>
        <v>893.47826086956513</v>
      </c>
      <c r="S14">
        <f>IF('q-AreaHarv'!S14=0,0,ValProdCrop!S14/'q-AreaHarv'!S14*1000)</f>
        <v>929.78723404255311</v>
      </c>
      <c r="T14">
        <f>IF('q-AreaHarv'!T14=0,0,ValProdCrop!T14/'q-AreaHarv'!T14*1000)</f>
        <v>1010.4166666666667</v>
      </c>
      <c r="U14">
        <f>IF('q-AreaHarv'!U14=0,0,ValProdCrop!U14/'q-AreaHarv'!U14*1000)</f>
        <v>1033.3333333333335</v>
      </c>
      <c r="V14">
        <f>IF('q-AreaHarv'!V14=0,0,ValProdCrop!V14/'q-AreaHarv'!V14*1000)</f>
        <v>1035.8490566037738</v>
      </c>
      <c r="W14">
        <f>IF('q-AreaHarv'!W14=0,0,ValProdCrop!W14/'q-AreaHarv'!W14*1000)</f>
        <v>1040.3508771929824</v>
      </c>
      <c r="X14">
        <f>IF('q-AreaHarv'!X14=0,0,ValProdCrop!X14/'q-AreaHarv'!X14*1000)</f>
        <v>1085</v>
      </c>
      <c r="Y14">
        <f>IF('q-AreaHarv'!Y14=0,0,ValProdCrop!Y14/'q-AreaHarv'!Y14*1000)</f>
        <v>1031.1111111111111</v>
      </c>
      <c r="Z14">
        <f>IF('q-AreaHarv'!Z14=0,0,ValProdCrop!Z14/'q-AreaHarv'!Z14*1000)</f>
        <v>978.18181818181813</v>
      </c>
      <c r="AA14">
        <f>IF('q-AreaHarv'!AA14=0,0,ValProdCrop!AA14/'q-AreaHarv'!AA14*1000)</f>
        <v>975.89653145208695</v>
      </c>
      <c r="AB14">
        <f>IF('q-AreaHarv'!AB14=0,0,ValProdCrop!AB14/'q-AreaHarv'!AB14*1000)</f>
        <v>1023.1296402055967</v>
      </c>
      <c r="AC14">
        <f>IF('q-AreaHarv'!AC14=0,0,ValProdCrop!AC14/'q-AreaHarv'!AC14*1000)</f>
        <v>1027.6984580239864</v>
      </c>
      <c r="AD14">
        <f>IF('q-AreaHarv'!AD14=0,0,ValProdCrop!AD14/'q-AreaHarv'!AD14*1000)</f>
        <v>1077.3073889034972</v>
      </c>
      <c r="AE14">
        <f>IF('q-AreaHarv'!AE14=0,0,ValProdCrop!AE14/'q-AreaHarv'!AE14*1000)</f>
        <v>1061.9490695396669</v>
      </c>
      <c r="AF14">
        <f>IF('q-AreaHarv'!AF14=0,0,ValProdCrop!AF14/'q-AreaHarv'!AF14*1000)</f>
        <v>1051.9393669193043</v>
      </c>
      <c r="AG14">
        <f>IF('q-AreaHarv'!AG14=0,0,ValProdCrop!AG14/'q-AreaHarv'!AG14*1000)</f>
        <v>1024.9945187458891</v>
      </c>
      <c r="AH14">
        <f>IF('q-AreaHarv'!AH14=0,0,ValProdCrop!AH14/'q-AreaHarv'!AH14*1000)</f>
        <v>1036.2883584997564</v>
      </c>
      <c r="AI14">
        <f>IF('q-AreaHarv'!AI14=0,0,ValProdCrop!AI14/'q-AreaHarv'!AI14*1000)</f>
        <v>989.04802021903959</v>
      </c>
      <c r="AJ14">
        <f>IF('q-AreaHarv'!AJ14=0,0,ValProdCrop!AJ14/'q-AreaHarv'!AJ14*1000)</f>
        <v>551.52295152295153</v>
      </c>
      <c r="AK14">
        <f>IF('q-AreaHarv'!AK14=0,0,ValProdCrop!AK14/'q-AreaHarv'!AK14*1000)</f>
        <v>522.74167987321709</v>
      </c>
      <c r="AL14">
        <f>IF('q-AreaHarv'!AL14=0,0,ValProdCrop!AL14/'q-AreaHarv'!AL14*1000)</f>
        <v>526.63000785545955</v>
      </c>
      <c r="AM14">
        <f>IF('q-AreaHarv'!AM14=0,0,ValProdCrop!AM14/'q-AreaHarv'!AM14*1000)</f>
        <v>587.82365290412872</v>
      </c>
      <c r="AN14">
        <f>IF('q-AreaHarv'!AN14=0,0,ValProdCrop!AN14/'q-AreaHarv'!AN14*1000)</f>
        <v>475.17474958564532</v>
      </c>
      <c r="AO14">
        <f>IF('q-AreaHarv'!AO14=0,0,ValProdCrop!AO14/'q-AreaHarv'!AO14*1000)</f>
        <v>584.92757584039362</v>
      </c>
      <c r="AP14">
        <f>IF('q-AreaHarv'!AP14=0,0,ValProdCrop!AP14/'q-AreaHarv'!AP14*1000)</f>
        <v>489.93146329400128</v>
      </c>
      <c r="AQ14">
        <f>IF('q-AreaHarv'!AQ14=0,0,ValProdCrop!AQ14/'q-AreaHarv'!AQ14*1000)</f>
        <v>473.73617693522908</v>
      </c>
      <c r="AR14">
        <f>IF('q-AreaHarv'!AR14=0,0,ValProdCrop!AR14/'q-AreaHarv'!AR14*1000)</f>
        <v>573.92244708790361</v>
      </c>
      <c r="AS14">
        <f>IF('q-AreaHarv'!AS14=0,0,ValProdCrop!AS14/'q-AreaHarv'!AS14*1000)</f>
        <v>573.63662875473892</v>
      </c>
      <c r="AT14">
        <f>IF('q-AreaHarv'!AT14=0,0,ValProdCrop!AT14/'q-AreaHarv'!AT14*1000)</f>
        <v>578.19939402683599</v>
      </c>
      <c r="AU14">
        <f>IF('q-AreaHarv'!AU14=0,0,ValProdCrop!AU14/'q-AreaHarv'!AU14*1000)</f>
        <v>568.5514568482248</v>
      </c>
      <c r="AV14">
        <f>IF('q-AreaHarv'!AV14=0,0,ValProdCrop!AV14/'q-AreaHarv'!AV14*1000)</f>
        <v>542.88093255620322</v>
      </c>
      <c r="AW14">
        <f>IF('q-AreaHarv'!AW14=0,0,ValProdCrop!AW14/'q-AreaHarv'!AW14*1000)</f>
        <v>812.89936102236425</v>
      </c>
      <c r="AX14">
        <f>IF('q-AreaHarv'!AX14=0,0,ValProdCrop!AX14/'q-AreaHarv'!AX14*1000)</f>
        <v>662.02651515151513</v>
      </c>
      <c r="AY14">
        <f>IF('q-AreaHarv'!AY14=0,0,ValProdCrop!AY14/'q-AreaHarv'!AY14*1000)</f>
        <v>696.71994671994673</v>
      </c>
      <c r="AZ14">
        <f>IF('q-AreaHarv'!AZ14=0,0,ValProdCrop!AZ14/'q-AreaHarv'!AZ14*1000)</f>
        <v>804.83644390929157</v>
      </c>
      <c r="BA14">
        <f>IF('q-AreaHarv'!BA14=0,0,ValProdCrop!BA14/'q-AreaHarv'!BA14*1000)</f>
        <v>888.18698673404924</v>
      </c>
      <c r="BB14">
        <f>IF('q-AreaHarv'!BB14=0,0,ValProdCrop!BB14/'q-AreaHarv'!BB14*1000)</f>
        <v>821.465322082733</v>
      </c>
      <c r="BC14">
        <f>IF('q-AreaHarv'!BC14=0,0,ValProdCrop!BC14/'q-AreaHarv'!BC14*1000)</f>
        <v>823.90494768575979</v>
      </c>
    </row>
    <row r="15" spans="1:55" x14ac:dyDescent="0.2">
      <c r="A15" s="6">
        <f>'q-ValProd_crop'!A15</f>
        <v>1</v>
      </c>
      <c r="B15" s="6" t="str">
        <f>'q-ValProd_crop'!B15</f>
        <v>Gabon</v>
      </c>
      <c r="C15" s="6">
        <f>'q-ValProd_crop'!C15</f>
        <v>74</v>
      </c>
      <c r="D15" s="6" t="str">
        <f>'q-ValProd_crop'!D15</f>
        <v>Gabon</v>
      </c>
      <c r="E15" s="6"/>
      <c r="F15" s="73" t="s">
        <v>602</v>
      </c>
      <c r="G15">
        <f>IF('q-AreaHarv'!G15=0,0,ValProdCrop!G15/'q-AreaHarv'!G15*1000)</f>
        <v>694.17549167927382</v>
      </c>
      <c r="H15">
        <f>IF('q-AreaHarv'!H15=0,0,ValProdCrop!H15/'q-AreaHarv'!H15*1000)</f>
        <v>678.72630145595474</v>
      </c>
      <c r="I15">
        <f>IF('q-AreaHarv'!I15=0,0,ValProdCrop!I15/'q-AreaHarv'!I15*1000)</f>
        <v>690.43182814555018</v>
      </c>
      <c r="J15">
        <f>IF('q-AreaHarv'!J15=0,0,ValProdCrop!J15/'q-AreaHarv'!J15*1000)</f>
        <v>672.86685343236263</v>
      </c>
      <c r="K15">
        <f>IF('q-AreaHarv'!K15=0,0,ValProdCrop!K15/'q-AreaHarv'!K15*1000)</f>
        <v>666.91245618534663</v>
      </c>
      <c r="L15">
        <f>IF('q-AreaHarv'!L15=0,0,ValProdCrop!L15/'q-AreaHarv'!L15*1000)</f>
        <v>599.96207452356123</v>
      </c>
      <c r="M15">
        <f>IF('q-AreaHarv'!M15=0,0,ValProdCrop!M15/'q-AreaHarv'!M15*1000)</f>
        <v>613.52141913568607</v>
      </c>
      <c r="N15">
        <f>IF('q-AreaHarv'!N15=0,0,ValProdCrop!N15/'q-AreaHarv'!N15*1000)</f>
        <v>612.22906074391221</v>
      </c>
      <c r="O15">
        <f>IF('q-AreaHarv'!O15=0,0,ValProdCrop!O15/'q-AreaHarv'!O15*1000)</f>
        <v>615.03244412400875</v>
      </c>
      <c r="P15">
        <f>IF('q-AreaHarv'!P15=0,0,ValProdCrop!P15/'q-AreaHarv'!P15*1000)</f>
        <v>639.54205983632221</v>
      </c>
      <c r="Q15">
        <f>IF('q-AreaHarv'!Q15=0,0,ValProdCrop!Q15/'q-AreaHarv'!Q15*1000)</f>
        <v>633.95420369104579</v>
      </c>
      <c r="R15">
        <f>IF('q-AreaHarv'!R15=0,0,ValProdCrop!R15/'q-AreaHarv'!R15*1000)</f>
        <v>648.92436400887834</v>
      </c>
      <c r="S15">
        <f>IF('q-AreaHarv'!S15=0,0,ValProdCrop!S15/'q-AreaHarv'!S15*1000)</f>
        <v>641.73415132924333</v>
      </c>
      <c r="T15">
        <f>IF('q-AreaHarv'!T15=0,0,ValProdCrop!T15/'q-AreaHarv'!T15*1000)</f>
        <v>639.22850083685341</v>
      </c>
      <c r="U15">
        <f>IF('q-AreaHarv'!U15=0,0,ValProdCrop!U15/'q-AreaHarv'!U15*1000)</f>
        <v>672.56255743410827</v>
      </c>
      <c r="V15">
        <f>IF('q-AreaHarv'!V15=0,0,ValProdCrop!V15/'q-AreaHarv'!V15*1000)</f>
        <v>676.36817295316905</v>
      </c>
      <c r="W15">
        <f>IF('q-AreaHarv'!W15=0,0,ValProdCrop!W15/'q-AreaHarv'!W15*1000)</f>
        <v>688.29840121619964</v>
      </c>
      <c r="X15">
        <f>IF('q-AreaHarv'!X15=0,0,ValProdCrop!X15/'q-AreaHarv'!X15*1000)</f>
        <v>699.35120990585119</v>
      </c>
      <c r="Y15">
        <f>IF('q-AreaHarv'!Y15=0,0,ValProdCrop!Y15/'q-AreaHarv'!Y15*1000)</f>
        <v>722.38249435776675</v>
      </c>
      <c r="Z15">
        <f>IF('q-AreaHarv'!Z15=0,0,ValProdCrop!Z15/'q-AreaHarv'!Z15*1000)</f>
        <v>720.75812940611956</v>
      </c>
      <c r="AA15">
        <f>IF('q-AreaHarv'!AA15=0,0,ValProdCrop!AA15/'q-AreaHarv'!AA15*1000)</f>
        <v>722.60897231944</v>
      </c>
      <c r="AB15">
        <f>IF('q-AreaHarv'!AB15=0,0,ValProdCrop!AB15/'q-AreaHarv'!AB15*1000)</f>
        <v>742.01060204468001</v>
      </c>
      <c r="AC15">
        <f>IF('q-AreaHarv'!AC15=0,0,ValProdCrop!AC15/'q-AreaHarv'!AC15*1000)</f>
        <v>752.04548263502659</v>
      </c>
      <c r="AD15">
        <f>IF('q-AreaHarv'!AD15=0,0,ValProdCrop!AD15/'q-AreaHarv'!AD15*1000)</f>
        <v>763.77788289644241</v>
      </c>
      <c r="AE15">
        <f>IF('q-AreaHarv'!AE15=0,0,ValProdCrop!AE15/'q-AreaHarv'!AE15*1000)</f>
        <v>741.43525371543603</v>
      </c>
      <c r="AF15">
        <f>IF('q-AreaHarv'!AF15=0,0,ValProdCrop!AF15/'q-AreaHarv'!AF15*1000)</f>
        <v>749.25728540650869</v>
      </c>
      <c r="AG15">
        <f>IF('q-AreaHarv'!AG15=0,0,ValProdCrop!AG15/'q-AreaHarv'!AG15*1000)</f>
        <v>747.03439109486624</v>
      </c>
      <c r="AH15">
        <f>IF('q-AreaHarv'!AH15=0,0,ValProdCrop!AH15/'q-AreaHarv'!AH15*1000)</f>
        <v>737.57675834666395</v>
      </c>
      <c r="AI15">
        <f>IF('q-AreaHarv'!AI15=0,0,ValProdCrop!AI15/'q-AreaHarv'!AI15*1000)</f>
        <v>739.78332770149188</v>
      </c>
      <c r="AJ15">
        <f>IF('q-AreaHarv'!AJ15=0,0,ValProdCrop!AJ15/'q-AreaHarv'!AJ15*1000)</f>
        <v>711.43972882431058</v>
      </c>
      <c r="AK15">
        <f>IF('q-AreaHarv'!AK15=0,0,ValProdCrop!AK15/'q-AreaHarv'!AK15*1000)</f>
        <v>834.47371364084631</v>
      </c>
      <c r="AL15">
        <f>IF('q-AreaHarv'!AL15=0,0,ValProdCrop!AL15/'q-AreaHarv'!AL15*1000)</f>
        <v>777.31102918065665</v>
      </c>
      <c r="AM15">
        <f>IF('q-AreaHarv'!AM15=0,0,ValProdCrop!AM15/'q-AreaHarv'!AM15*1000)</f>
        <v>761.87125740925399</v>
      </c>
      <c r="AN15">
        <f>IF('q-AreaHarv'!AN15=0,0,ValProdCrop!AN15/'q-AreaHarv'!AN15*1000)</f>
        <v>795.06059842552077</v>
      </c>
      <c r="AO15">
        <f>IF('q-AreaHarv'!AO15=0,0,ValProdCrop!AO15/'q-AreaHarv'!AO15*1000)</f>
        <v>937.98047080169988</v>
      </c>
      <c r="AP15">
        <f>IF('q-AreaHarv'!AP15=0,0,ValProdCrop!AP15/'q-AreaHarv'!AP15*1000)</f>
        <v>910.90571799123347</v>
      </c>
      <c r="AQ15">
        <f>IF('q-AreaHarv'!AQ15=0,0,ValProdCrop!AQ15/'q-AreaHarv'!AQ15*1000)</f>
        <v>883.76341866226255</v>
      </c>
      <c r="AR15">
        <f>IF('q-AreaHarv'!AR15=0,0,ValProdCrop!AR15/'q-AreaHarv'!AR15*1000)</f>
        <v>893.15647693253436</v>
      </c>
      <c r="AS15">
        <f>IF('q-AreaHarv'!AS15=0,0,ValProdCrop!AS15/'q-AreaHarv'!AS15*1000)</f>
        <v>900.03256268316511</v>
      </c>
      <c r="AT15">
        <f>IF('q-AreaHarv'!AT15=0,0,ValProdCrop!AT15/'q-AreaHarv'!AT15*1000)</f>
        <v>903.83776062848403</v>
      </c>
      <c r="AU15">
        <f>IF('q-AreaHarv'!AU15=0,0,ValProdCrop!AU15/'q-AreaHarv'!AU15*1000)</f>
        <v>844.86711305321705</v>
      </c>
      <c r="AV15">
        <f>IF('q-AreaHarv'!AV15=0,0,ValProdCrop!AV15/'q-AreaHarv'!AV15*1000)</f>
        <v>833.94346952194849</v>
      </c>
      <c r="AW15">
        <f>IF('q-AreaHarv'!AW15=0,0,ValProdCrop!AW15/'q-AreaHarv'!AW15*1000)</f>
        <v>812.53098940725727</v>
      </c>
      <c r="AX15">
        <f>IF('q-AreaHarv'!AX15=0,0,ValProdCrop!AX15/'q-AreaHarv'!AX15*1000)</f>
        <v>812.12407707545481</v>
      </c>
      <c r="AY15">
        <f>IF('q-AreaHarv'!AY15=0,0,ValProdCrop!AY15/'q-AreaHarv'!AY15*1000)</f>
        <v>799.17244747134305</v>
      </c>
      <c r="AZ15">
        <f>IF('q-AreaHarv'!AZ15=0,0,ValProdCrop!AZ15/'q-AreaHarv'!AZ15*1000)</f>
        <v>827.55185461498263</v>
      </c>
      <c r="BA15">
        <f>IF('q-AreaHarv'!BA15=0,0,ValProdCrop!BA15/'q-AreaHarv'!BA15*1000)</f>
        <v>858.79251397108294</v>
      </c>
      <c r="BB15">
        <f>IF('q-AreaHarv'!BB15=0,0,ValProdCrop!BB15/'q-AreaHarv'!BB15*1000)</f>
        <v>878.32606213350198</v>
      </c>
      <c r="BC15">
        <f>IF('q-AreaHarv'!BC15=0,0,ValProdCrop!BC15/'q-AreaHarv'!BC15*1000)</f>
        <v>854.35972875595905</v>
      </c>
    </row>
    <row r="16" spans="1:55" x14ac:dyDescent="0.2">
      <c r="A16" s="6">
        <f>'q-ValProd_crop'!A16</f>
        <v>1</v>
      </c>
      <c r="B16" s="6" t="str">
        <f>'q-ValProd_crop'!B16</f>
        <v>Gambia</v>
      </c>
      <c r="C16" s="6">
        <f>'q-ValProd_crop'!C16</f>
        <v>75</v>
      </c>
      <c r="D16" s="6" t="str">
        <f>'q-ValProd_crop'!D16</f>
        <v>Gambia</v>
      </c>
      <c r="E16" s="6"/>
      <c r="F16" s="73" t="s">
        <v>602</v>
      </c>
      <c r="G16">
        <f>IF('q-AreaHarv'!G16=0,0,ValProdCrop!G16/'q-AreaHarv'!G16*1000)</f>
        <v>383.37771800994284</v>
      </c>
      <c r="H16">
        <f>IF('q-AreaHarv'!H16=0,0,ValProdCrop!H16/'q-AreaHarv'!H16*1000)</f>
        <v>380.18658832018968</v>
      </c>
      <c r="I16">
        <f>IF('q-AreaHarv'!I16=0,0,ValProdCrop!I16/'q-AreaHarv'!I16*1000)</f>
        <v>379.14253206454282</v>
      </c>
      <c r="J16">
        <f>IF('q-AreaHarv'!J16=0,0,ValProdCrop!J16/'q-AreaHarv'!J16*1000)</f>
        <v>388.44129337200553</v>
      </c>
      <c r="K16">
        <f>IF('q-AreaHarv'!K16=0,0,ValProdCrop!K16/'q-AreaHarv'!K16*1000)</f>
        <v>423.75222839032767</v>
      </c>
      <c r="L16">
        <f>IF('q-AreaHarv'!L16=0,0,ValProdCrop!L16/'q-AreaHarv'!L16*1000)</f>
        <v>451.08903902389835</v>
      </c>
      <c r="M16">
        <f>IF('q-AreaHarv'!M16=0,0,ValProdCrop!M16/'q-AreaHarv'!M16*1000)</f>
        <v>453.95272562768605</v>
      </c>
      <c r="N16">
        <f>IF('q-AreaHarv'!N16=0,0,ValProdCrop!N16/'q-AreaHarv'!N16*1000)</f>
        <v>463.84203987956118</v>
      </c>
      <c r="O16">
        <f>IF('q-AreaHarv'!O16=0,0,ValProdCrop!O16/'q-AreaHarv'!O16*1000)</f>
        <v>445.69940122349277</v>
      </c>
      <c r="P16">
        <f>IF('q-AreaHarv'!P16=0,0,ValProdCrop!P16/'q-AreaHarv'!P16*1000)</f>
        <v>445.97280582897935</v>
      </c>
      <c r="Q16">
        <f>IF('q-AreaHarv'!Q16=0,0,ValProdCrop!Q16/'q-AreaHarv'!Q16*1000)</f>
        <v>448.44174858816149</v>
      </c>
      <c r="R16">
        <f>IF('q-AreaHarv'!R16=0,0,ValProdCrop!R16/'q-AreaHarv'!R16*1000)</f>
        <v>418.8908329356874</v>
      </c>
      <c r="S16">
        <f>IF('q-AreaHarv'!S16=0,0,ValProdCrop!S16/'q-AreaHarv'!S16*1000)</f>
        <v>457.90660918837187</v>
      </c>
      <c r="T16">
        <f>IF('q-AreaHarv'!T16=0,0,ValProdCrop!T16/'q-AreaHarv'!T16*1000)</f>
        <v>468.28987098545156</v>
      </c>
      <c r="U16">
        <f>IF('q-AreaHarv'!U16=0,0,ValProdCrop!U16/'q-AreaHarv'!U16*1000)</f>
        <v>473.82932743291809</v>
      </c>
      <c r="V16">
        <f>IF('q-AreaHarv'!V16=0,0,ValProdCrop!V16/'q-AreaHarv'!V16*1000)</f>
        <v>460.49520258287481</v>
      </c>
      <c r="W16">
        <f>IF('q-AreaHarv'!W16=0,0,ValProdCrop!W16/'q-AreaHarv'!W16*1000)</f>
        <v>352.35917380444573</v>
      </c>
      <c r="X16">
        <f>IF('q-AreaHarv'!X16=0,0,ValProdCrop!X16/'q-AreaHarv'!X16*1000)</f>
        <v>435.98368358106956</v>
      </c>
      <c r="Y16">
        <f>IF('q-AreaHarv'!Y16=0,0,ValProdCrop!Y16/'q-AreaHarv'!Y16*1000)</f>
        <v>373.96834607074413</v>
      </c>
      <c r="Z16">
        <f>IF('q-AreaHarv'!Z16=0,0,ValProdCrop!Z16/'q-AreaHarv'!Z16*1000)</f>
        <v>355.13487218488143</v>
      </c>
      <c r="AA16">
        <f>IF('q-AreaHarv'!AA16=0,0,ValProdCrop!AA16/'q-AreaHarv'!AA16*1000)</f>
        <v>451.08090166536783</v>
      </c>
      <c r="AB16">
        <f>IF('q-AreaHarv'!AB16=0,0,ValProdCrop!AB16/'q-AreaHarv'!AB16*1000)</f>
        <v>493.84269203232071</v>
      </c>
      <c r="AC16">
        <f>IF('q-AreaHarv'!AC16=0,0,ValProdCrop!AC16/'q-AreaHarv'!AC16*1000)</f>
        <v>419.9731328779261</v>
      </c>
      <c r="AD16">
        <f>IF('q-AreaHarv'!AD16=0,0,ValProdCrop!AD16/'q-AreaHarv'!AD16*1000)</f>
        <v>417.45344353863027</v>
      </c>
      <c r="AE16">
        <f>IF('q-AreaHarv'!AE16=0,0,ValProdCrop!AE16/'q-AreaHarv'!AE16*1000)</f>
        <v>363.71147695783895</v>
      </c>
      <c r="AF16">
        <f>IF('q-AreaHarv'!AF16=0,0,ValProdCrop!AF16/'q-AreaHarv'!AF16*1000)</f>
        <v>419.80707326147558</v>
      </c>
      <c r="AG16">
        <f>IF('q-AreaHarv'!AG16=0,0,ValProdCrop!AG16/'q-AreaHarv'!AG16*1000)</f>
        <v>396.59521744517406</v>
      </c>
      <c r="AH16">
        <f>IF('q-AreaHarv'!AH16=0,0,ValProdCrop!AH16/'q-AreaHarv'!AH16*1000)</f>
        <v>358.50480479450374</v>
      </c>
      <c r="AI16">
        <f>IF('q-AreaHarv'!AI16=0,0,ValProdCrop!AI16/'q-AreaHarv'!AI16*1000)</f>
        <v>434.48496577106368</v>
      </c>
      <c r="AJ16">
        <f>IF('q-AreaHarv'!AJ16=0,0,ValProdCrop!AJ16/'q-AreaHarv'!AJ16*1000)</f>
        <v>289.36176333795231</v>
      </c>
      <c r="AK16">
        <f>IF('q-AreaHarv'!AK16=0,0,ValProdCrop!AK16/'q-AreaHarv'!AK16*1000)</f>
        <v>328.4655811148445</v>
      </c>
      <c r="AL16">
        <f>IF('q-AreaHarv'!AL16=0,0,ValProdCrop!AL16/'q-AreaHarv'!AL16*1000)</f>
        <v>307.43665032830853</v>
      </c>
      <c r="AM16">
        <f>IF('q-AreaHarv'!AM16=0,0,ValProdCrop!AM16/'q-AreaHarv'!AM16*1000)</f>
        <v>358.43329142455855</v>
      </c>
      <c r="AN16">
        <f>IF('q-AreaHarv'!AN16=0,0,ValProdCrop!AN16/'q-AreaHarv'!AN16*1000)</f>
        <v>341.42915425095151</v>
      </c>
      <c r="AO16">
        <f>IF('q-AreaHarv'!AO16=0,0,ValProdCrop!AO16/'q-AreaHarv'!AO16*1000)</f>
        <v>301.71986831499521</v>
      </c>
      <c r="AP16">
        <f>IF('q-AreaHarv'!AP16=0,0,ValProdCrop!AP16/'q-AreaHarv'!AP16*1000)</f>
        <v>264.28217886263576</v>
      </c>
      <c r="AQ16">
        <f>IF('q-AreaHarv'!AQ16=0,0,ValProdCrop!AQ16/'q-AreaHarv'!AQ16*1000)</f>
        <v>298.31911447831646</v>
      </c>
      <c r="AR16">
        <f>IF('q-AreaHarv'!AR16=0,0,ValProdCrop!AR16/'q-AreaHarv'!AR16*1000)</f>
        <v>310.24905369240787</v>
      </c>
      <c r="AS16">
        <f>IF('q-AreaHarv'!AS16=0,0,ValProdCrop!AS16/'q-AreaHarv'!AS16*1000)</f>
        <v>386.16503584323164</v>
      </c>
      <c r="AT16">
        <f>IF('q-AreaHarv'!AT16=0,0,ValProdCrop!AT16/'q-AreaHarv'!AT16*1000)</f>
        <v>374.59056232962115</v>
      </c>
      <c r="AU16">
        <f>IF('q-AreaHarv'!AU16=0,0,ValProdCrop!AU16/'q-AreaHarv'!AU16*1000)</f>
        <v>356.70155825827584</v>
      </c>
      <c r="AV16">
        <f>IF('q-AreaHarv'!AV16=0,0,ValProdCrop!AV16/'q-AreaHarv'!AV16*1000)</f>
        <v>243.37521881799304</v>
      </c>
      <c r="AW16">
        <f>IF('q-AreaHarv'!AW16=0,0,ValProdCrop!AW16/'q-AreaHarv'!AW16*1000)</f>
        <v>288.76864448714406</v>
      </c>
      <c r="AX16">
        <f>IF('q-AreaHarv'!AX16=0,0,ValProdCrop!AX16/'q-AreaHarv'!AX16*1000)</f>
        <v>338.71334192954453</v>
      </c>
      <c r="AY16">
        <f>IF('q-AreaHarv'!AY16=0,0,ValProdCrop!AY16/'q-AreaHarv'!AY16*1000)</f>
        <v>291.62843659686126</v>
      </c>
      <c r="AZ16">
        <f>IF('q-AreaHarv'!AZ16=0,0,ValProdCrop!AZ16/'q-AreaHarv'!AZ16*1000)</f>
        <v>295.74343429197341</v>
      </c>
      <c r="BA16">
        <f>IF('q-AreaHarv'!BA16=0,0,ValProdCrop!BA16/'q-AreaHarv'!BA16*1000)</f>
        <v>208.65286279624718</v>
      </c>
      <c r="BB16">
        <f>IF('q-AreaHarv'!BB16=0,0,ValProdCrop!BB16/'q-AreaHarv'!BB16*1000)</f>
        <v>258.78709181448363</v>
      </c>
      <c r="BC16">
        <f>IF('q-AreaHarv'!BC16=0,0,ValProdCrop!BC16/'q-AreaHarv'!BC16*1000)</f>
        <v>270.27176185654758</v>
      </c>
    </row>
    <row r="17" spans="1:55" x14ac:dyDescent="0.2">
      <c r="A17" s="6">
        <f>'q-ValProd_crop'!A17</f>
        <v>1</v>
      </c>
      <c r="B17" s="6" t="str">
        <f>'q-ValProd_crop'!B17</f>
        <v>Ghana</v>
      </c>
      <c r="C17" s="6">
        <f>'q-ValProd_crop'!C17</f>
        <v>81</v>
      </c>
      <c r="D17" s="6" t="str">
        <f>'q-ValProd_crop'!D17</f>
        <v>Ghana</v>
      </c>
      <c r="E17" s="6"/>
      <c r="F17" s="73" t="s">
        <v>602</v>
      </c>
      <c r="G17">
        <f>IF('q-AreaHarv'!G17=0,0,ValProdCrop!G17/'q-AreaHarv'!G17*1000)</f>
        <v>443.36457537708174</v>
      </c>
      <c r="H17">
        <f>IF('q-AreaHarv'!H17=0,0,ValProdCrop!H17/'q-AreaHarv'!H17*1000)</f>
        <v>444.20950956765063</v>
      </c>
      <c r="I17">
        <f>IF('q-AreaHarv'!I17=0,0,ValProdCrop!I17/'q-AreaHarv'!I17*1000)</f>
        <v>444.99156644454933</v>
      </c>
      <c r="J17">
        <f>IF('q-AreaHarv'!J17=0,0,ValProdCrop!J17/'q-AreaHarv'!J17*1000)</f>
        <v>489.05463534337645</v>
      </c>
      <c r="K17">
        <f>IF('q-AreaHarv'!K17=0,0,ValProdCrop!K17/'q-AreaHarv'!K17*1000)</f>
        <v>458.82413710240684</v>
      </c>
      <c r="L17">
        <f>IF('q-AreaHarv'!L17=0,0,ValProdCrop!L17/'q-AreaHarv'!L17*1000)</f>
        <v>508.93266099269573</v>
      </c>
      <c r="M17">
        <f>IF('q-AreaHarv'!M17=0,0,ValProdCrop!M17/'q-AreaHarv'!M17*1000)</f>
        <v>520.01401450573576</v>
      </c>
      <c r="N17">
        <f>IF('q-AreaHarv'!N17=0,0,ValProdCrop!N17/'q-AreaHarv'!N17*1000)</f>
        <v>520.81771834837559</v>
      </c>
      <c r="O17">
        <f>IF('q-AreaHarv'!O17=0,0,ValProdCrop!O17/'q-AreaHarv'!O17*1000)</f>
        <v>517.30662106708292</v>
      </c>
      <c r="P17">
        <f>IF('q-AreaHarv'!P17=0,0,ValProdCrop!P17/'q-AreaHarv'!P17*1000)</f>
        <v>448.01042743250531</v>
      </c>
      <c r="Q17">
        <f>IF('q-AreaHarv'!Q17=0,0,ValProdCrop!Q17/'q-AreaHarv'!Q17*1000)</f>
        <v>465.35564075003481</v>
      </c>
      <c r="R17">
        <f>IF('q-AreaHarv'!R17=0,0,ValProdCrop!R17/'q-AreaHarv'!R17*1000)</f>
        <v>472.70342537450472</v>
      </c>
      <c r="S17">
        <f>IF('q-AreaHarv'!S17=0,0,ValProdCrop!S17/'q-AreaHarv'!S17*1000)</f>
        <v>480.29287824902053</v>
      </c>
      <c r="T17">
        <f>IF('q-AreaHarv'!T17=0,0,ValProdCrop!T17/'q-AreaHarv'!T17*1000)</f>
        <v>516.42528730277786</v>
      </c>
      <c r="U17">
        <f>IF('q-AreaHarv'!U17=0,0,ValProdCrop!U17/'q-AreaHarv'!U17*1000)</f>
        <v>496.54901487415543</v>
      </c>
      <c r="V17">
        <f>IF('q-AreaHarv'!V17=0,0,ValProdCrop!V17/'q-AreaHarv'!V17*1000)</f>
        <v>456.46523698250138</v>
      </c>
      <c r="W17">
        <f>IF('q-AreaHarv'!W17=0,0,ValProdCrop!W17/'q-AreaHarv'!W17*1000)</f>
        <v>436.06864233606763</v>
      </c>
      <c r="X17">
        <f>IF('q-AreaHarv'!X17=0,0,ValProdCrop!X17/'q-AreaHarv'!X17*1000)</f>
        <v>451.51143100608527</v>
      </c>
      <c r="Y17">
        <f>IF('q-AreaHarv'!Y17=0,0,ValProdCrop!Y17/'q-AreaHarv'!Y17*1000)</f>
        <v>427.87446607832652</v>
      </c>
      <c r="Z17">
        <f>IF('q-AreaHarv'!Z17=0,0,ValProdCrop!Z17/'q-AreaHarv'!Z17*1000)</f>
        <v>429.99114399037711</v>
      </c>
      <c r="AA17">
        <f>IF('q-AreaHarv'!AA17=0,0,ValProdCrop!AA17/'q-AreaHarv'!AA17*1000)</f>
        <v>420.72368221175753</v>
      </c>
      <c r="AB17">
        <f>IF('q-AreaHarv'!AB17=0,0,ValProdCrop!AB17/'q-AreaHarv'!AB17*1000)</f>
        <v>424.51238532879398</v>
      </c>
      <c r="AC17">
        <f>IF('q-AreaHarv'!AC17=0,0,ValProdCrop!AC17/'q-AreaHarv'!AC17*1000)</f>
        <v>449.13099732369153</v>
      </c>
      <c r="AD17">
        <f>IF('q-AreaHarv'!AD17=0,0,ValProdCrop!AD17/'q-AreaHarv'!AD17*1000)</f>
        <v>440.37736645379465</v>
      </c>
      <c r="AE17">
        <f>IF('q-AreaHarv'!AE17=0,0,ValProdCrop!AE17/'q-AreaHarv'!AE17*1000)</f>
        <v>468.40695999605811</v>
      </c>
      <c r="AF17">
        <f>IF('q-AreaHarv'!AF17=0,0,ValProdCrop!AF17/'q-AreaHarv'!AF17*1000)</f>
        <v>521.48358376739463</v>
      </c>
      <c r="AG17">
        <f>IF('q-AreaHarv'!AG17=0,0,ValProdCrop!AG17/'q-AreaHarv'!AG17*1000)</f>
        <v>524.67635457765596</v>
      </c>
      <c r="AH17">
        <f>IF('q-AreaHarv'!AH17=0,0,ValProdCrop!AH17/'q-AreaHarv'!AH17*1000)</f>
        <v>572.0750054317308</v>
      </c>
      <c r="AI17">
        <f>IF('q-AreaHarv'!AI17=0,0,ValProdCrop!AI17/'q-AreaHarv'!AI17*1000)</f>
        <v>579.79676050685009</v>
      </c>
      <c r="AJ17">
        <f>IF('q-AreaHarv'!AJ17=0,0,ValProdCrop!AJ17/'q-AreaHarv'!AJ17*1000)</f>
        <v>585.36793028635327</v>
      </c>
      <c r="AK17">
        <f>IF('q-AreaHarv'!AK17=0,0,ValProdCrop!AK17/'q-AreaHarv'!AK17*1000)</f>
        <v>727.60607492165411</v>
      </c>
      <c r="AL17">
        <f>IF('q-AreaHarv'!AL17=0,0,ValProdCrop!AL17/'q-AreaHarv'!AL17*1000)</f>
        <v>705.76988147579186</v>
      </c>
      <c r="AM17">
        <f>IF('q-AreaHarv'!AM17=0,0,ValProdCrop!AM17/'q-AreaHarv'!AM17*1000)</f>
        <v>765.53807671164259</v>
      </c>
      <c r="AN17">
        <f>IF('q-AreaHarv'!AN17=0,0,ValProdCrop!AN17/'q-AreaHarv'!AN17*1000)</f>
        <v>728.67679438143011</v>
      </c>
      <c r="AO17">
        <f>IF('q-AreaHarv'!AO17=0,0,ValProdCrop!AO17/'q-AreaHarv'!AO17*1000)</f>
        <v>737.29567796831657</v>
      </c>
      <c r="AP17">
        <f>IF('q-AreaHarv'!AP17=0,0,ValProdCrop!AP17/'q-AreaHarv'!AP17*1000)</f>
        <v>767.34235711411543</v>
      </c>
      <c r="AQ17">
        <f>IF('q-AreaHarv'!AQ17=0,0,ValProdCrop!AQ17/'q-AreaHarv'!AQ17*1000)</f>
        <v>749.5829506931243</v>
      </c>
      <c r="AR17">
        <f>IF('q-AreaHarv'!AR17=0,0,ValProdCrop!AR17/'q-AreaHarv'!AR17*1000)</f>
        <v>736.44181531140202</v>
      </c>
      <c r="AS17">
        <f>IF('q-AreaHarv'!AS17=0,0,ValProdCrop!AS17/'q-AreaHarv'!AS17*1000)</f>
        <v>790.68430326611622</v>
      </c>
      <c r="AT17">
        <f>IF('q-AreaHarv'!AT17=0,0,ValProdCrop!AT17/'q-AreaHarv'!AT17*1000)</f>
        <v>729.05811299730703</v>
      </c>
      <c r="AU17">
        <f>IF('q-AreaHarv'!AU17=0,0,ValProdCrop!AU17/'q-AreaHarv'!AU17*1000)</f>
        <v>753.47326798584845</v>
      </c>
      <c r="AV17">
        <f>IF('q-AreaHarv'!AV17=0,0,ValProdCrop!AV17/'q-AreaHarv'!AV17*1000)</f>
        <v>772.00522402636534</v>
      </c>
      <c r="AW17">
        <f>IF('q-AreaHarv'!AW17=0,0,ValProdCrop!AW17/'q-AreaHarv'!AW17*1000)</f>
        <v>749.46335735537536</v>
      </c>
      <c r="AX17">
        <f>IF('q-AreaHarv'!AX17=0,0,ValProdCrop!AX17/'q-AreaHarv'!AX17*1000)</f>
        <v>736.86192250166619</v>
      </c>
      <c r="AY17">
        <f>IF('q-AreaHarv'!AY17=0,0,ValProdCrop!AY17/'q-AreaHarv'!AY17*1000)</f>
        <v>762.40420766369493</v>
      </c>
      <c r="AZ17">
        <f>IF('q-AreaHarv'!AZ17=0,0,ValProdCrop!AZ17/'q-AreaHarv'!AZ17*1000)</f>
        <v>773.7394057789752</v>
      </c>
      <c r="BA17">
        <f>IF('q-AreaHarv'!BA17=0,0,ValProdCrop!BA17/'q-AreaHarv'!BA17*1000)</f>
        <v>850.00280746664362</v>
      </c>
      <c r="BB17">
        <f>IF('q-AreaHarv'!BB17=0,0,ValProdCrop!BB17/'q-AreaHarv'!BB17*1000)</f>
        <v>856.12916316063581</v>
      </c>
      <c r="BC17">
        <f>IF('q-AreaHarv'!BC17=0,0,ValProdCrop!BC17/'q-AreaHarv'!BC17*1000)</f>
        <v>908.41288658657629</v>
      </c>
    </row>
    <row r="18" spans="1:55" x14ac:dyDescent="0.2">
      <c r="A18" s="6">
        <f>'q-ValProd_crop'!A18</f>
        <v>1</v>
      </c>
      <c r="B18" s="6" t="str">
        <f>'q-ValProd_crop'!B18</f>
        <v>Guinea</v>
      </c>
      <c r="C18" s="6">
        <f>'q-ValProd_crop'!C18</f>
        <v>90</v>
      </c>
      <c r="D18" s="6" t="str">
        <f>'q-ValProd_crop'!D18</f>
        <v>Guinea</v>
      </c>
      <c r="E18" s="6"/>
      <c r="F18" s="73" t="s">
        <v>602</v>
      </c>
      <c r="G18">
        <f>IF('q-AreaHarv'!G18=0,0,ValProdCrop!G18/'q-AreaHarv'!G18*1000)</f>
        <v>482.22052484174856</v>
      </c>
      <c r="H18">
        <f>IF('q-AreaHarv'!H18=0,0,ValProdCrop!H18/'q-AreaHarv'!H18*1000)</f>
        <v>489.11701244083901</v>
      </c>
      <c r="I18">
        <f>IF('q-AreaHarv'!I18=0,0,ValProdCrop!I18/'q-AreaHarv'!I18*1000)</f>
        <v>467.45849194499374</v>
      </c>
      <c r="J18">
        <f>IF('q-AreaHarv'!J18=0,0,ValProdCrop!J18/'q-AreaHarv'!J18*1000)</f>
        <v>482.21370434721098</v>
      </c>
      <c r="K18">
        <f>IF('q-AreaHarv'!K18=0,0,ValProdCrop!K18/'q-AreaHarv'!K18*1000)</f>
        <v>480.78073209396166</v>
      </c>
      <c r="L18">
        <f>IF('q-AreaHarv'!L18=0,0,ValProdCrop!L18/'q-AreaHarv'!L18*1000)</f>
        <v>504.18535842488853</v>
      </c>
      <c r="M18">
        <f>IF('q-AreaHarv'!M18=0,0,ValProdCrop!M18/'q-AreaHarv'!M18*1000)</f>
        <v>511.6482128573233</v>
      </c>
      <c r="N18">
        <f>IF('q-AreaHarv'!N18=0,0,ValProdCrop!N18/'q-AreaHarv'!N18*1000)</f>
        <v>516.48558813315469</v>
      </c>
      <c r="O18">
        <f>IF('q-AreaHarv'!O18=0,0,ValProdCrop!O18/'q-AreaHarv'!O18*1000)</f>
        <v>515.1598401598402</v>
      </c>
      <c r="P18">
        <f>IF('q-AreaHarv'!P18=0,0,ValProdCrop!P18/'q-AreaHarv'!P18*1000)</f>
        <v>518.77618905368206</v>
      </c>
      <c r="Q18">
        <f>IF('q-AreaHarv'!Q18=0,0,ValProdCrop!Q18/'q-AreaHarv'!Q18*1000)</f>
        <v>533.26569649237479</v>
      </c>
      <c r="R18">
        <f>IF('q-AreaHarv'!R18=0,0,ValProdCrop!R18/'q-AreaHarv'!R18*1000)</f>
        <v>516.68161434977583</v>
      </c>
      <c r="S18">
        <f>IF('q-AreaHarv'!S18=0,0,ValProdCrop!S18/'q-AreaHarv'!S18*1000)</f>
        <v>515.7380419664994</v>
      </c>
      <c r="T18">
        <f>IF('q-AreaHarv'!T18=0,0,ValProdCrop!T18/'q-AreaHarv'!T18*1000)</f>
        <v>512.2317136159561</v>
      </c>
      <c r="U18">
        <f>IF('q-AreaHarv'!U18=0,0,ValProdCrop!U18/'q-AreaHarv'!U18*1000)</f>
        <v>514.53013538803668</v>
      </c>
      <c r="V18">
        <f>IF('q-AreaHarv'!V18=0,0,ValProdCrop!V18/'q-AreaHarv'!V18*1000)</f>
        <v>523.55120341585257</v>
      </c>
      <c r="W18">
        <f>IF('q-AreaHarv'!W18=0,0,ValProdCrop!W18/'q-AreaHarv'!W18*1000)</f>
        <v>521.91109502699123</v>
      </c>
      <c r="X18">
        <f>IF('q-AreaHarv'!X18=0,0,ValProdCrop!X18/'q-AreaHarv'!X18*1000)</f>
        <v>516.16913760143314</v>
      </c>
      <c r="Y18">
        <f>IF('q-AreaHarv'!Y18=0,0,ValProdCrop!Y18/'q-AreaHarv'!Y18*1000)</f>
        <v>522.94174978260492</v>
      </c>
      <c r="Z18">
        <f>IF('q-AreaHarv'!Z18=0,0,ValProdCrop!Z18/'q-AreaHarv'!Z18*1000)</f>
        <v>519.43142653558107</v>
      </c>
      <c r="AA18">
        <f>IF('q-AreaHarv'!AA18=0,0,ValProdCrop!AA18/'q-AreaHarv'!AA18*1000)</f>
        <v>515.86477222601025</v>
      </c>
      <c r="AB18">
        <f>IF('q-AreaHarv'!AB18=0,0,ValProdCrop!AB18/'q-AreaHarv'!AB18*1000)</f>
        <v>517.06514917235552</v>
      </c>
      <c r="AC18">
        <f>IF('q-AreaHarv'!AC18=0,0,ValProdCrop!AC18/'q-AreaHarv'!AC18*1000)</f>
        <v>513.79093682152131</v>
      </c>
      <c r="AD18">
        <f>IF('q-AreaHarv'!AD18=0,0,ValProdCrop!AD18/'q-AreaHarv'!AD18*1000)</f>
        <v>517.833555250833</v>
      </c>
      <c r="AE18">
        <f>IF('q-AreaHarv'!AE18=0,0,ValProdCrop!AE18/'q-AreaHarv'!AE18*1000)</f>
        <v>519.61498703631526</v>
      </c>
      <c r="AF18">
        <f>IF('q-AreaHarv'!AF18=0,0,ValProdCrop!AF18/'q-AreaHarv'!AF18*1000)</f>
        <v>533.85414071101695</v>
      </c>
      <c r="AG18">
        <f>IF('q-AreaHarv'!AG18=0,0,ValProdCrop!AG18/'q-AreaHarv'!AG18*1000)</f>
        <v>540.12345473647929</v>
      </c>
      <c r="AH18">
        <f>IF('q-AreaHarv'!AH18=0,0,ValProdCrop!AH18/'q-AreaHarv'!AH18*1000)</f>
        <v>535.7642046276095</v>
      </c>
      <c r="AI18">
        <f>IF('q-AreaHarv'!AI18=0,0,ValProdCrop!AI18/'q-AreaHarv'!AI18*1000)</f>
        <v>552.95561816640577</v>
      </c>
      <c r="AJ18">
        <f>IF('q-AreaHarv'!AJ18=0,0,ValProdCrop!AJ18/'q-AreaHarv'!AJ18*1000)</f>
        <v>552.38591694636671</v>
      </c>
      <c r="AK18">
        <f>IF('q-AreaHarv'!AK18=0,0,ValProdCrop!AK18/'q-AreaHarv'!AK18*1000)</f>
        <v>550.70795801967483</v>
      </c>
      <c r="AL18">
        <f>IF('q-AreaHarv'!AL18=0,0,ValProdCrop!AL18/'q-AreaHarv'!AL18*1000)</f>
        <v>555.01577534856312</v>
      </c>
      <c r="AM18">
        <f>IF('q-AreaHarv'!AM18=0,0,ValProdCrop!AM18/'q-AreaHarv'!AM18*1000)</f>
        <v>544.31354288087812</v>
      </c>
      <c r="AN18">
        <f>IF('q-AreaHarv'!AN18=0,0,ValProdCrop!AN18/'q-AreaHarv'!AN18*1000)</f>
        <v>563.55739653243847</v>
      </c>
      <c r="AO18">
        <f>IF('q-AreaHarv'!AO18=0,0,ValProdCrop!AO18/'q-AreaHarv'!AO18*1000)</f>
        <v>545.43714571997759</v>
      </c>
      <c r="AP18">
        <f>IF('q-AreaHarv'!AP18=0,0,ValProdCrop!AP18/'q-AreaHarv'!AP18*1000)</f>
        <v>540.88085766589904</v>
      </c>
      <c r="AQ18">
        <f>IF('q-AreaHarv'!AQ18=0,0,ValProdCrop!AQ18/'q-AreaHarv'!AQ18*1000)</f>
        <v>539.94964352282511</v>
      </c>
      <c r="AR18">
        <f>IF('q-AreaHarv'!AR18=0,0,ValProdCrop!AR18/'q-AreaHarv'!AR18*1000)</f>
        <v>502.9563416523348</v>
      </c>
      <c r="AS18">
        <f>IF('q-AreaHarv'!AS18=0,0,ValProdCrop!AS18/'q-AreaHarv'!AS18*1000)</f>
        <v>499.20805598358351</v>
      </c>
      <c r="AT18">
        <f>IF('q-AreaHarv'!AT18=0,0,ValProdCrop!AT18/'q-AreaHarv'!AT18*1000)</f>
        <v>507.61768724951628</v>
      </c>
      <c r="AU18">
        <f>IF('q-AreaHarv'!AU18=0,0,ValProdCrop!AU18/'q-AreaHarv'!AU18*1000)</f>
        <v>519.07953429884969</v>
      </c>
      <c r="AV18">
        <f>IF('q-AreaHarv'!AV18=0,0,ValProdCrop!AV18/'q-AreaHarv'!AV18*1000)</f>
        <v>517.57193123107072</v>
      </c>
      <c r="AW18">
        <f>IF('q-AreaHarv'!AW18=0,0,ValProdCrop!AW18/'q-AreaHarv'!AW18*1000)</f>
        <v>516.7787440501221</v>
      </c>
      <c r="AX18">
        <f>IF('q-AreaHarv'!AX18=0,0,ValProdCrop!AX18/'q-AreaHarv'!AX18*1000)</f>
        <v>520.50048129733568</v>
      </c>
      <c r="AY18">
        <f>IF('q-AreaHarv'!AY18=0,0,ValProdCrop!AY18/'q-AreaHarv'!AY18*1000)</f>
        <v>507.939488233519</v>
      </c>
      <c r="AZ18">
        <f>IF('q-AreaHarv'!AZ18=0,0,ValProdCrop!AZ18/'q-AreaHarv'!AZ18*1000)</f>
        <v>526.73891911517319</v>
      </c>
      <c r="BA18">
        <f>IF('q-AreaHarv'!BA18=0,0,ValProdCrop!BA18/'q-AreaHarv'!BA18*1000)</f>
        <v>526.14867196140835</v>
      </c>
      <c r="BB18">
        <f>IF('q-AreaHarv'!BB18=0,0,ValProdCrop!BB18/'q-AreaHarv'!BB18*1000)</f>
        <v>539.24954311061003</v>
      </c>
      <c r="BC18">
        <f>IF('q-AreaHarv'!BC18=0,0,ValProdCrop!BC18/'q-AreaHarv'!BC18*1000)</f>
        <v>502.67534592571974</v>
      </c>
    </row>
    <row r="19" spans="1:55" x14ac:dyDescent="0.2">
      <c r="A19" s="6">
        <f>'q-ValProd_crop'!A19</f>
        <v>1</v>
      </c>
      <c r="B19" s="6" t="str">
        <f>'q-ValProd_crop'!B19</f>
        <v>Côte d'Ivoire</v>
      </c>
      <c r="C19" s="6">
        <f>'q-ValProd_crop'!C19</f>
        <v>107</v>
      </c>
      <c r="D19" s="6" t="str">
        <f>'q-ValProd_crop'!D19</f>
        <v>Côte d'Ivoire</v>
      </c>
      <c r="E19" s="6"/>
      <c r="F19" s="73" t="s">
        <v>602</v>
      </c>
      <c r="G19">
        <f>IF('q-AreaHarv'!G19=0,0,ValProdCrop!G19/'q-AreaHarv'!G19*1000)</f>
        <v>468.03769913645101</v>
      </c>
      <c r="H19">
        <f>IF('q-AreaHarv'!H19=0,0,ValProdCrop!H19/'q-AreaHarv'!H19*1000)</f>
        <v>426.49986070938326</v>
      </c>
      <c r="I19">
        <f>IF('q-AreaHarv'!I19=0,0,ValProdCrop!I19/'q-AreaHarv'!I19*1000)</f>
        <v>451.68648875136978</v>
      </c>
      <c r="J19">
        <f>IF('q-AreaHarv'!J19=0,0,ValProdCrop!J19/'q-AreaHarv'!J19*1000)</f>
        <v>477.3740899597895</v>
      </c>
      <c r="K19">
        <f>IF('q-AreaHarv'!K19=0,0,ValProdCrop!K19/'q-AreaHarv'!K19*1000)</f>
        <v>445.77268126850953</v>
      </c>
      <c r="L19">
        <f>IF('q-AreaHarv'!L19=0,0,ValProdCrop!L19/'q-AreaHarv'!L19*1000)</f>
        <v>494.68824357378435</v>
      </c>
      <c r="M19">
        <f>IF('q-AreaHarv'!M19=0,0,ValProdCrop!M19/'q-AreaHarv'!M19*1000)</f>
        <v>439.34750188542301</v>
      </c>
      <c r="N19">
        <f>IF('q-AreaHarv'!N19=0,0,ValProdCrop!N19/'q-AreaHarv'!N19*1000)</f>
        <v>502.60206036169876</v>
      </c>
      <c r="O19">
        <f>IF('q-AreaHarv'!O19=0,0,ValProdCrop!O19/'q-AreaHarv'!O19*1000)</f>
        <v>489.81522290434401</v>
      </c>
      <c r="P19">
        <f>IF('q-AreaHarv'!P19=0,0,ValProdCrop!P19/'q-AreaHarv'!P19*1000)</f>
        <v>524.85042934643502</v>
      </c>
      <c r="Q19">
        <f>IF('q-AreaHarv'!Q19=0,0,ValProdCrop!Q19/'q-AreaHarv'!Q19*1000)</f>
        <v>535.92926000205409</v>
      </c>
      <c r="R19">
        <f>IF('q-AreaHarv'!R19=0,0,ValProdCrop!R19/'q-AreaHarv'!R19*1000)</f>
        <v>520.55146398938359</v>
      </c>
      <c r="S19">
        <f>IF('q-AreaHarv'!S19=0,0,ValProdCrop!S19/'q-AreaHarv'!S19*1000)</f>
        <v>539.46768903897976</v>
      </c>
      <c r="T19">
        <f>IF('q-AreaHarv'!T19=0,0,ValProdCrop!T19/'q-AreaHarv'!T19*1000)</f>
        <v>520.9547064865319</v>
      </c>
      <c r="U19">
        <f>IF('q-AreaHarv'!U19=0,0,ValProdCrop!U19/'q-AreaHarv'!U19*1000)</f>
        <v>544.95964744310334</v>
      </c>
      <c r="V19">
        <f>IF('q-AreaHarv'!V19=0,0,ValProdCrop!V19/'q-AreaHarv'!V19*1000)</f>
        <v>527.23157405826601</v>
      </c>
      <c r="W19">
        <f>IF('q-AreaHarv'!W19=0,0,ValProdCrop!W19/'q-AreaHarv'!W19*1000)</f>
        <v>499.48358860505249</v>
      </c>
      <c r="X19">
        <f>IF('q-AreaHarv'!X19=0,0,ValProdCrop!X19/'q-AreaHarv'!X19*1000)</f>
        <v>482.73104492572429</v>
      </c>
      <c r="Y19">
        <f>IF('q-AreaHarv'!Y19=0,0,ValProdCrop!Y19/'q-AreaHarv'!Y19*1000)</f>
        <v>518.05827063303946</v>
      </c>
      <c r="Z19">
        <f>IF('q-AreaHarv'!Z19=0,0,ValProdCrop!Z19/'q-AreaHarv'!Z19*1000)</f>
        <v>590.00167693602737</v>
      </c>
      <c r="AA19">
        <f>IF('q-AreaHarv'!AA19=0,0,ValProdCrop!AA19/'q-AreaHarv'!AA19*1000)</f>
        <v>614.88500987740349</v>
      </c>
      <c r="AB19">
        <f>IF('q-AreaHarv'!AB19=0,0,ValProdCrop!AB19/'q-AreaHarv'!AB19*1000)</f>
        <v>555.74014353718792</v>
      </c>
      <c r="AC19">
        <f>IF('q-AreaHarv'!AC19=0,0,ValProdCrop!AC19/'q-AreaHarv'!AC19*1000)</f>
        <v>540.43077997136857</v>
      </c>
      <c r="AD19">
        <f>IF('q-AreaHarv'!AD19=0,0,ValProdCrop!AD19/'q-AreaHarv'!AD19*1000)</f>
        <v>558.74131770193401</v>
      </c>
      <c r="AE19">
        <f>IF('q-AreaHarv'!AE19=0,0,ValProdCrop!AE19/'q-AreaHarv'!AE19*1000)</f>
        <v>588.2603959640353</v>
      </c>
      <c r="AF19">
        <f>IF('q-AreaHarv'!AF19=0,0,ValProdCrop!AF19/'q-AreaHarv'!AF19*1000)</f>
        <v>575.64922197416126</v>
      </c>
      <c r="AG19">
        <f>IF('q-AreaHarv'!AG19=0,0,ValProdCrop!AG19/'q-AreaHarv'!AG19*1000)</f>
        <v>579.6407730318532</v>
      </c>
      <c r="AH19">
        <f>IF('q-AreaHarv'!AH19=0,0,ValProdCrop!AH19/'q-AreaHarv'!AH19*1000)</f>
        <v>559.37465084245582</v>
      </c>
      <c r="AI19">
        <f>IF('q-AreaHarv'!AI19=0,0,ValProdCrop!AI19/'q-AreaHarv'!AI19*1000)</f>
        <v>589.14056437830027</v>
      </c>
      <c r="AJ19">
        <f>IF('q-AreaHarv'!AJ19=0,0,ValProdCrop!AJ19/'q-AreaHarv'!AJ19*1000)</f>
        <v>567.40815209280015</v>
      </c>
      <c r="AK19">
        <f>IF('q-AreaHarv'!AK19=0,0,ValProdCrop!AK19/'q-AreaHarv'!AK19*1000)</f>
        <v>588.60138235074851</v>
      </c>
      <c r="AL19">
        <f>IF('q-AreaHarv'!AL19=0,0,ValProdCrop!AL19/'q-AreaHarv'!AL19*1000)</f>
        <v>621.93292008443279</v>
      </c>
      <c r="AM19">
        <f>IF('q-AreaHarv'!AM19=0,0,ValProdCrop!AM19/'q-AreaHarv'!AM19*1000)</f>
        <v>617.99703964415039</v>
      </c>
      <c r="AN19">
        <f>IF('q-AreaHarv'!AN19=0,0,ValProdCrop!AN19/'q-AreaHarv'!AN19*1000)</f>
        <v>608.51247460944774</v>
      </c>
      <c r="AO19">
        <f>IF('q-AreaHarv'!AO19=0,0,ValProdCrop!AO19/'q-AreaHarv'!AO19*1000)</f>
        <v>610.92815174923203</v>
      </c>
      <c r="AP19">
        <f>IF('q-AreaHarv'!AP19=0,0,ValProdCrop!AP19/'q-AreaHarv'!AP19*1000)</f>
        <v>680.09974125208942</v>
      </c>
      <c r="AQ19">
        <f>IF('q-AreaHarv'!AQ19=0,0,ValProdCrop!AQ19/'q-AreaHarv'!AQ19*1000)</f>
        <v>746.18929108247301</v>
      </c>
      <c r="AR19">
        <f>IF('q-AreaHarv'!AR19=0,0,ValProdCrop!AR19/'q-AreaHarv'!AR19*1000)</f>
        <v>795.0889691896607</v>
      </c>
      <c r="AS19">
        <f>IF('q-AreaHarv'!AS19=0,0,ValProdCrop!AS19/'q-AreaHarv'!AS19*1000)</f>
        <v>788.60035934320604</v>
      </c>
      <c r="AT19">
        <f>IF('q-AreaHarv'!AT19=0,0,ValProdCrop!AT19/'q-AreaHarv'!AT19*1000)</f>
        <v>834.12660214690538</v>
      </c>
      <c r="AU19">
        <f>IF('q-AreaHarv'!AU19=0,0,ValProdCrop!AU19/'q-AreaHarv'!AU19*1000)</f>
        <v>864.12806858312945</v>
      </c>
      <c r="AV19">
        <f>IF('q-AreaHarv'!AV19=0,0,ValProdCrop!AV19/'q-AreaHarv'!AV19*1000)</f>
        <v>846.06693993843294</v>
      </c>
      <c r="AW19">
        <f>IF('q-AreaHarv'!AW19=0,0,ValProdCrop!AW19/'q-AreaHarv'!AW19*1000)</f>
        <v>840.30294382638374</v>
      </c>
      <c r="AX19">
        <f>IF('q-AreaHarv'!AX19=0,0,ValProdCrop!AX19/'q-AreaHarv'!AX19*1000)</f>
        <v>813.57222319807954</v>
      </c>
      <c r="AY19">
        <f>IF('q-AreaHarv'!AY19=0,0,ValProdCrop!AY19/'q-AreaHarv'!AY19*1000)</f>
        <v>778.63069648953604</v>
      </c>
      <c r="AZ19">
        <f>IF('q-AreaHarv'!AZ19=0,0,ValProdCrop!AZ19/'q-AreaHarv'!AZ19*1000)</f>
        <v>751.6287602047895</v>
      </c>
      <c r="BA19">
        <f>IF('q-AreaHarv'!BA19=0,0,ValProdCrop!BA19/'q-AreaHarv'!BA19*1000)</f>
        <v>733.32739682541842</v>
      </c>
      <c r="BB19">
        <f>IF('q-AreaHarv'!BB19=0,0,ValProdCrop!BB19/'q-AreaHarv'!BB19*1000)</f>
        <v>823.56794329596153</v>
      </c>
      <c r="BC19">
        <f>IF('q-AreaHarv'!BC19=0,0,ValProdCrop!BC19/'q-AreaHarv'!BC19*1000)</f>
        <v>833.37077035945185</v>
      </c>
    </row>
    <row r="20" spans="1:55" x14ac:dyDescent="0.2">
      <c r="A20" s="6">
        <f>'q-ValProd_crop'!A20</f>
        <v>2</v>
      </c>
      <c r="B20" s="6" t="str">
        <f>'q-ValProd_crop'!B20</f>
        <v>Kenya</v>
      </c>
      <c r="C20" s="6">
        <f>'q-ValProd_crop'!C20</f>
        <v>114</v>
      </c>
      <c r="D20" s="6" t="str">
        <f>'q-ValProd_crop'!D20</f>
        <v>Kenya</v>
      </c>
      <c r="E20" s="6"/>
      <c r="F20" s="73" t="s">
        <v>602</v>
      </c>
      <c r="G20">
        <f>IF('q-AreaHarv'!G20=0,0,ValProdCrop!G20/'q-AreaHarv'!G20*1000)</f>
        <v>346.4903948286169</v>
      </c>
      <c r="H20">
        <f>IF('q-AreaHarv'!H20=0,0,ValProdCrop!H20/'q-AreaHarv'!H20*1000)</f>
        <v>339.57189066081588</v>
      </c>
      <c r="I20">
        <f>IF('q-AreaHarv'!I20=0,0,ValProdCrop!I20/'q-AreaHarv'!I20*1000)</f>
        <v>340.1613428631652</v>
      </c>
      <c r="J20">
        <f>IF('q-AreaHarv'!J20=0,0,ValProdCrop!J20/'q-AreaHarv'!J20*1000)</f>
        <v>337.32646573113499</v>
      </c>
      <c r="K20">
        <f>IF('q-AreaHarv'!K20=0,0,ValProdCrop!K20/'q-AreaHarv'!K20*1000)</f>
        <v>316.88327828316318</v>
      </c>
      <c r="L20">
        <f>IF('q-AreaHarv'!L20=0,0,ValProdCrop!L20/'q-AreaHarv'!L20*1000)</f>
        <v>337.08663759738573</v>
      </c>
      <c r="M20">
        <f>IF('q-AreaHarv'!M20=0,0,ValProdCrop!M20/'q-AreaHarv'!M20*1000)</f>
        <v>332.96653922185186</v>
      </c>
      <c r="N20">
        <f>IF('q-AreaHarv'!N20=0,0,ValProdCrop!N20/'q-AreaHarv'!N20*1000)</f>
        <v>337.3471860931586</v>
      </c>
      <c r="O20">
        <f>IF('q-AreaHarv'!O20=0,0,ValProdCrop!O20/'q-AreaHarv'!O20*1000)</f>
        <v>347.70960484915662</v>
      </c>
      <c r="P20">
        <f>IF('q-AreaHarv'!P20=0,0,ValProdCrop!P20/'q-AreaHarv'!P20*1000)</f>
        <v>357.31526444119874</v>
      </c>
      <c r="Q20">
        <f>IF('q-AreaHarv'!Q20=0,0,ValProdCrop!Q20/'q-AreaHarv'!Q20*1000)</f>
        <v>362.78266779536568</v>
      </c>
      <c r="R20">
        <f>IF('q-AreaHarv'!R20=0,0,ValProdCrop!R20/'q-AreaHarv'!R20*1000)</f>
        <v>362.5151204736527</v>
      </c>
      <c r="S20">
        <f>IF('q-AreaHarv'!S20=0,0,ValProdCrop!S20/'q-AreaHarv'!S20*1000)</f>
        <v>366.7577775819679</v>
      </c>
      <c r="T20">
        <f>IF('q-AreaHarv'!T20=0,0,ValProdCrop!T20/'q-AreaHarv'!T20*1000)</f>
        <v>371.17501404462757</v>
      </c>
      <c r="U20">
        <f>IF('q-AreaHarv'!U20=0,0,ValProdCrop!U20/'q-AreaHarv'!U20*1000)</f>
        <v>365.3194185663412</v>
      </c>
      <c r="V20">
        <f>IF('q-AreaHarv'!V20=0,0,ValProdCrop!V20/'q-AreaHarv'!V20*1000)</f>
        <v>384.63492328316914</v>
      </c>
      <c r="W20">
        <f>IF('q-AreaHarv'!W20=0,0,ValProdCrop!W20/'q-AreaHarv'!W20*1000)</f>
        <v>396.452007751758</v>
      </c>
      <c r="X20">
        <f>IF('q-AreaHarv'!X20=0,0,ValProdCrop!X20/'q-AreaHarv'!X20*1000)</f>
        <v>391.02288083425742</v>
      </c>
      <c r="Y20">
        <f>IF('q-AreaHarv'!Y20=0,0,ValProdCrop!Y20/'q-AreaHarv'!Y20*1000)</f>
        <v>431.55554101680991</v>
      </c>
      <c r="Z20">
        <f>IF('q-AreaHarv'!Z20=0,0,ValProdCrop!Z20/'q-AreaHarv'!Z20*1000)</f>
        <v>448.43504567302381</v>
      </c>
      <c r="AA20">
        <f>IF('q-AreaHarv'!AA20=0,0,ValProdCrop!AA20/'q-AreaHarv'!AA20*1000)</f>
        <v>504.81872635561166</v>
      </c>
      <c r="AB20">
        <f>IF('q-AreaHarv'!AB20=0,0,ValProdCrop!AB20/'q-AreaHarv'!AB20*1000)</f>
        <v>541.02294830467451</v>
      </c>
      <c r="AC20">
        <f>IF('q-AreaHarv'!AC20=0,0,ValProdCrop!AC20/'q-AreaHarv'!AC20*1000)</f>
        <v>526.33441700811454</v>
      </c>
      <c r="AD20">
        <f>IF('q-AreaHarv'!AD20=0,0,ValProdCrop!AD20/'q-AreaHarv'!AD20*1000)</f>
        <v>502.31994983314985</v>
      </c>
      <c r="AE20">
        <f>IF('q-AreaHarv'!AE20=0,0,ValProdCrop!AE20/'q-AreaHarv'!AE20*1000)</f>
        <v>482.69603487203983</v>
      </c>
      <c r="AF20">
        <f>IF('q-AreaHarv'!AF20=0,0,ValProdCrop!AF20/'q-AreaHarv'!AF20*1000)</f>
        <v>529.42866643722607</v>
      </c>
      <c r="AG20">
        <f>IF('q-AreaHarv'!AG20=0,0,ValProdCrop!AG20/'q-AreaHarv'!AG20*1000)</f>
        <v>489.29681615741623</v>
      </c>
      <c r="AH20">
        <f>IF('q-AreaHarv'!AH20=0,0,ValProdCrop!AH20/'q-AreaHarv'!AH20*1000)</f>
        <v>494.1589087321251</v>
      </c>
      <c r="AI20">
        <f>IF('q-AreaHarv'!AI20=0,0,ValProdCrop!AI20/'q-AreaHarv'!AI20*1000)</f>
        <v>506.38110288689211</v>
      </c>
      <c r="AJ20">
        <f>IF('q-AreaHarv'!AJ20=0,0,ValProdCrop!AJ20/'q-AreaHarv'!AJ20*1000)</f>
        <v>521.97912760442466</v>
      </c>
      <c r="AK20">
        <f>IF('q-AreaHarv'!AK20=0,0,ValProdCrop!AK20/'q-AreaHarv'!AK20*1000)</f>
        <v>529.48662322219229</v>
      </c>
      <c r="AL20">
        <f>IF('q-AreaHarv'!AL20=0,0,ValProdCrop!AL20/'q-AreaHarv'!AL20*1000)</f>
        <v>552.29670386207601</v>
      </c>
      <c r="AM20">
        <f>IF('q-AreaHarv'!AM20=0,0,ValProdCrop!AM20/'q-AreaHarv'!AM20*1000)</f>
        <v>552.15618306153181</v>
      </c>
      <c r="AN20">
        <f>IF('q-AreaHarv'!AN20=0,0,ValProdCrop!AN20/'q-AreaHarv'!AN20*1000)</f>
        <v>533.38426447070901</v>
      </c>
      <c r="AO20">
        <f>IF('q-AreaHarv'!AO20=0,0,ValProdCrop!AO20/'q-AreaHarv'!AO20*1000)</f>
        <v>552.33782110275149</v>
      </c>
      <c r="AP20">
        <f>IF('q-AreaHarv'!AP20=0,0,ValProdCrop!AP20/'q-AreaHarv'!AP20*1000)</f>
        <v>566.94973285508672</v>
      </c>
      <c r="AQ20">
        <f>IF('q-AreaHarv'!AQ20=0,0,ValProdCrop!AQ20/'q-AreaHarv'!AQ20*1000)</f>
        <v>549.28085325368659</v>
      </c>
      <c r="AR20">
        <f>IF('q-AreaHarv'!AR20=0,0,ValProdCrop!AR20/'q-AreaHarv'!AR20*1000)</f>
        <v>625.44719210188998</v>
      </c>
      <c r="AS20">
        <f>IF('q-AreaHarv'!AS20=0,0,ValProdCrop!AS20/'q-AreaHarv'!AS20*1000)</f>
        <v>619.2339077425238</v>
      </c>
      <c r="AT20">
        <f>IF('q-AreaHarv'!AT20=0,0,ValProdCrop!AT20/'q-AreaHarv'!AT20*1000)</f>
        <v>586.70856964018139</v>
      </c>
      <c r="AU20">
        <f>IF('q-AreaHarv'!AU20=0,0,ValProdCrop!AU20/'q-AreaHarv'!AU20*1000)</f>
        <v>611.02638430109209</v>
      </c>
      <c r="AV20">
        <f>IF('q-AreaHarv'!AV20=0,0,ValProdCrop!AV20/'q-AreaHarv'!AV20*1000)</f>
        <v>611.74205390470775</v>
      </c>
      <c r="AW20">
        <f>IF('q-AreaHarv'!AW20=0,0,ValProdCrop!AW20/'q-AreaHarv'!AW20*1000)</f>
        <v>605.67180000854398</v>
      </c>
      <c r="AX20">
        <f>IF('q-AreaHarv'!AX20=0,0,ValProdCrop!AX20/'q-AreaHarv'!AX20*1000)</f>
        <v>669.19378876354438</v>
      </c>
      <c r="AY20">
        <f>IF('q-AreaHarv'!AY20=0,0,ValProdCrop!AY20/'q-AreaHarv'!AY20*1000)</f>
        <v>621.74417253975048</v>
      </c>
      <c r="AZ20">
        <f>IF('q-AreaHarv'!AZ20=0,0,ValProdCrop!AZ20/'q-AreaHarv'!AZ20*1000)</f>
        <v>622.88803380394211</v>
      </c>
      <c r="BA20">
        <f>IF('q-AreaHarv'!BA20=0,0,ValProdCrop!BA20/'q-AreaHarv'!BA20*1000)</f>
        <v>715.7685072333793</v>
      </c>
      <c r="BB20">
        <f>IF('q-AreaHarv'!BB20=0,0,ValProdCrop!BB20/'q-AreaHarv'!BB20*1000)</f>
        <v>696.42776759004926</v>
      </c>
      <c r="BC20">
        <f>IF('q-AreaHarv'!BC20=0,0,ValProdCrop!BC20/'q-AreaHarv'!BC20*1000)</f>
        <v>621.20696532259512</v>
      </c>
    </row>
    <row r="21" spans="1:55" x14ac:dyDescent="0.2">
      <c r="A21" s="6">
        <f>'q-ValProd_crop'!A21</f>
        <v>3</v>
      </c>
      <c r="B21" s="6" t="str">
        <f>'q-ValProd_crop'!B21</f>
        <v>Lesotho</v>
      </c>
      <c r="C21" s="6">
        <f>'q-ValProd_crop'!C21</f>
        <v>122</v>
      </c>
      <c r="D21" s="6" t="str">
        <f>'q-ValProd_crop'!D21</f>
        <v>Lesotho</v>
      </c>
      <c r="E21" s="6"/>
      <c r="F21" s="73" t="s">
        <v>602</v>
      </c>
      <c r="G21">
        <f>IF('q-AreaHarv'!G21=0,0,ValProdCrop!G21/'q-AreaHarv'!G21*1000)</f>
        <v>146.84050471278078</v>
      </c>
      <c r="H21">
        <f>IF('q-AreaHarv'!H21=0,0,ValProdCrop!H21/'q-AreaHarv'!H21*1000)</f>
        <v>143.27834564652699</v>
      </c>
      <c r="I21">
        <f>IF('q-AreaHarv'!I21=0,0,ValProdCrop!I21/'q-AreaHarv'!I21*1000)</f>
        <v>143.59104523072236</v>
      </c>
      <c r="J21">
        <f>IF('q-AreaHarv'!J21=0,0,ValProdCrop!J21/'q-AreaHarv'!J21*1000)</f>
        <v>141.60277810397758</v>
      </c>
      <c r="K21">
        <f>IF('q-AreaHarv'!K21=0,0,ValProdCrop!K21/'q-AreaHarv'!K21*1000)</f>
        <v>133.31078796077105</v>
      </c>
      <c r="L21">
        <f>IF('q-AreaHarv'!L21=0,0,ValProdCrop!L21/'q-AreaHarv'!L21*1000)</f>
        <v>144.25959750538908</v>
      </c>
      <c r="M21">
        <f>IF('q-AreaHarv'!M21=0,0,ValProdCrop!M21/'q-AreaHarv'!M21*1000)</f>
        <v>134.92116208821622</v>
      </c>
      <c r="N21">
        <f>IF('q-AreaHarv'!N21=0,0,ValProdCrop!N21/'q-AreaHarv'!N21*1000)</f>
        <v>124.64733333727649</v>
      </c>
      <c r="O21">
        <f>IF('q-AreaHarv'!O21=0,0,ValProdCrop!O21/'q-AreaHarv'!O21*1000)</f>
        <v>124.56458582194104</v>
      </c>
      <c r="P21">
        <f>IF('q-AreaHarv'!P21=0,0,ValProdCrop!P21/'q-AreaHarv'!P21*1000)</f>
        <v>116.97831098508992</v>
      </c>
      <c r="Q21">
        <f>IF('q-AreaHarv'!Q21=0,0,ValProdCrop!Q21/'q-AreaHarv'!Q21*1000)</f>
        <v>118.76114906098945</v>
      </c>
      <c r="R21">
        <f>IF('q-AreaHarv'!R21=0,0,ValProdCrop!R21/'q-AreaHarv'!R21*1000)</f>
        <v>85.283587590328139</v>
      </c>
      <c r="S21">
        <f>IF('q-AreaHarv'!S21=0,0,ValProdCrop!S21/'q-AreaHarv'!S21*1000)</f>
        <v>123.47628216348679</v>
      </c>
      <c r="T21">
        <f>IF('q-AreaHarv'!T21=0,0,ValProdCrop!T21/'q-AreaHarv'!T21*1000)</f>
        <v>168.27923953814692</v>
      </c>
      <c r="U21">
        <f>IF('q-AreaHarv'!U21=0,0,ValProdCrop!U21/'q-AreaHarv'!U21*1000)</f>
        <v>159.17254248988246</v>
      </c>
      <c r="V21">
        <f>IF('q-AreaHarv'!V21=0,0,ValProdCrop!V21/'q-AreaHarv'!V21*1000)</f>
        <v>146.31201254753668</v>
      </c>
      <c r="W21">
        <f>IF('q-AreaHarv'!W21=0,0,ValProdCrop!W21/'q-AreaHarv'!W21*1000)</f>
        <v>319.63439821617567</v>
      </c>
      <c r="X21">
        <f>IF('q-AreaHarv'!X21=0,0,ValProdCrop!X21/'q-AreaHarv'!X21*1000)</f>
        <v>270.19117963679821</v>
      </c>
      <c r="Y21">
        <f>IF('q-AreaHarv'!Y21=0,0,ValProdCrop!Y21/'q-AreaHarv'!Y21*1000)</f>
        <v>234.13937837281523</v>
      </c>
      <c r="Z21">
        <f>IF('q-AreaHarv'!Z21=0,0,ValProdCrop!Z21/'q-AreaHarv'!Z21*1000)</f>
        <v>196.63615570923375</v>
      </c>
      <c r="AA21">
        <f>IF('q-AreaHarv'!AA21=0,0,ValProdCrop!AA21/'q-AreaHarv'!AA21*1000)</f>
        <v>178.22268216313751</v>
      </c>
      <c r="AB21">
        <f>IF('q-AreaHarv'!AB21=0,0,ValProdCrop!AB21/'q-AreaHarv'!AB21*1000)</f>
        <v>161.64423639555295</v>
      </c>
      <c r="AC21">
        <f>IF('q-AreaHarv'!AC21=0,0,ValProdCrop!AC21/'q-AreaHarv'!AC21*1000)</f>
        <v>169.57363384065343</v>
      </c>
      <c r="AD21">
        <f>IF('q-AreaHarv'!AD21=0,0,ValProdCrop!AD21/'q-AreaHarv'!AD21*1000)</f>
        <v>158.46114586908124</v>
      </c>
      <c r="AE21">
        <f>IF('q-AreaHarv'!AE21=0,0,ValProdCrop!AE21/'q-AreaHarv'!AE21*1000)</f>
        <v>166.41500998129243</v>
      </c>
      <c r="AF21">
        <f>IF('q-AreaHarv'!AF21=0,0,ValProdCrop!AF21/'q-AreaHarv'!AF21*1000)</f>
        <v>170.02587437544611</v>
      </c>
      <c r="AG21">
        <f>IF('q-AreaHarv'!AG21=0,0,ValProdCrop!AG21/'q-AreaHarv'!AG21*1000)</f>
        <v>151.59771462602126</v>
      </c>
      <c r="AH21">
        <f>IF('q-AreaHarv'!AH21=0,0,ValProdCrop!AH21/'q-AreaHarv'!AH21*1000)</f>
        <v>177.22739726027399</v>
      </c>
      <c r="AI21">
        <f>IF('q-AreaHarv'!AI21=0,0,ValProdCrop!AI21/'q-AreaHarv'!AI21*1000)</f>
        <v>219.43304691534743</v>
      </c>
      <c r="AJ21">
        <f>IF('q-AreaHarv'!AJ21=0,0,ValProdCrop!AJ21/'q-AreaHarv'!AJ21*1000)</f>
        <v>229.10186812974518</v>
      </c>
      <c r="AK21">
        <f>IF('q-AreaHarv'!AK21=0,0,ValProdCrop!AK21/'q-AreaHarv'!AK21*1000)</f>
        <v>174.24722936583902</v>
      </c>
      <c r="AL21">
        <f>IF('q-AreaHarv'!AL21=0,0,ValProdCrop!AL21/'q-AreaHarv'!AL21*1000)</f>
        <v>199.86548920989532</v>
      </c>
      <c r="AM21">
        <f>IF('q-AreaHarv'!AM21=0,0,ValProdCrop!AM21/'q-AreaHarv'!AM21*1000)</f>
        <v>250.81747705604818</v>
      </c>
      <c r="AN21">
        <f>IF('q-AreaHarv'!AN21=0,0,ValProdCrop!AN21/'q-AreaHarv'!AN21*1000)</f>
        <v>193.01492275695153</v>
      </c>
      <c r="AO21">
        <f>IF('q-AreaHarv'!AO21=0,0,ValProdCrop!AO21/'q-AreaHarv'!AO21*1000)</f>
        <v>286.42997168372904</v>
      </c>
      <c r="AP21">
        <f>IF('q-AreaHarv'!AP21=0,0,ValProdCrop!AP21/'q-AreaHarv'!AP21*1000)</f>
        <v>268.96824490727903</v>
      </c>
      <c r="AQ21">
        <f>IF('q-AreaHarv'!AQ21=0,0,ValProdCrop!AQ21/'q-AreaHarv'!AQ21*1000)</f>
        <v>262.05092252184471</v>
      </c>
      <c r="AR21">
        <f>IF('q-AreaHarv'!AR21=0,0,ValProdCrop!AR21/'q-AreaHarv'!AR21*1000)</f>
        <v>343.51155029121134</v>
      </c>
      <c r="AS21">
        <f>IF('q-AreaHarv'!AS21=0,0,ValProdCrop!AS21/'q-AreaHarv'!AS21*1000)</f>
        <v>255.99097040194769</v>
      </c>
      <c r="AT21">
        <f>IF('q-AreaHarv'!AT21=0,0,ValProdCrop!AT21/'q-AreaHarv'!AT21*1000)</f>
        <v>219.88205912078917</v>
      </c>
      <c r="AU21">
        <f>IF('q-AreaHarv'!AU21=0,0,ValProdCrop!AU21/'q-AreaHarv'!AU21*1000)</f>
        <v>234.84677489365396</v>
      </c>
      <c r="AV21">
        <f>IF('q-AreaHarv'!AV21=0,0,ValProdCrop!AV21/'q-AreaHarv'!AV21*1000)</f>
        <v>215.44509800559052</v>
      </c>
      <c r="AW21">
        <f>IF('q-AreaHarv'!AW21=0,0,ValProdCrop!AW21/'q-AreaHarv'!AW21*1000)</f>
        <v>198.14903662916615</v>
      </c>
      <c r="AX21">
        <f>IF('q-AreaHarv'!AX21=0,0,ValProdCrop!AX21/'q-AreaHarv'!AX21*1000)</f>
        <v>225.489252795043</v>
      </c>
      <c r="AY21">
        <f>IF('q-AreaHarv'!AY21=0,0,ValProdCrop!AY21/'q-AreaHarv'!AY21*1000)</f>
        <v>246.20364513848656</v>
      </c>
      <c r="AZ21">
        <f>IF('q-AreaHarv'!AZ21=0,0,ValProdCrop!AZ21/'q-AreaHarv'!AZ21*1000)</f>
        <v>171.77718248871602</v>
      </c>
      <c r="BA21">
        <f>IF('q-AreaHarv'!BA21=0,0,ValProdCrop!BA21/'q-AreaHarv'!BA21*1000)</f>
        <v>206.13376007494</v>
      </c>
      <c r="BB21">
        <f>IF('q-AreaHarv'!BB21=0,0,ValProdCrop!BB21/'q-AreaHarv'!BB21*1000)</f>
        <v>194.39743967039436</v>
      </c>
      <c r="BC21">
        <f>IF('q-AreaHarv'!BC21=0,0,ValProdCrop!BC21/'q-AreaHarv'!BC21*1000)</f>
        <v>185.22907948770472</v>
      </c>
    </row>
    <row r="22" spans="1:55" x14ac:dyDescent="0.2">
      <c r="A22" s="6">
        <f>'q-ValProd_crop'!A22</f>
        <v>1</v>
      </c>
      <c r="B22" s="6" t="str">
        <f>'q-ValProd_crop'!B22</f>
        <v>Liberia</v>
      </c>
      <c r="C22" s="6">
        <f>'q-ValProd_crop'!C22</f>
        <v>123</v>
      </c>
      <c r="D22" s="6" t="str">
        <f>'q-ValProd_crop'!D22</f>
        <v>Liberia</v>
      </c>
      <c r="E22" s="6"/>
      <c r="F22" s="73" t="s">
        <v>602</v>
      </c>
      <c r="G22">
        <f>IF('q-AreaHarv'!G22=0,0,ValProdCrop!G22/'q-AreaHarv'!G22*1000)</f>
        <v>409.85435545346695</v>
      </c>
      <c r="H22">
        <f>IF('q-AreaHarv'!H22=0,0,ValProdCrop!H22/'q-AreaHarv'!H22*1000)</f>
        <v>414.54206249846578</v>
      </c>
      <c r="I22">
        <f>IF('q-AreaHarv'!I22=0,0,ValProdCrop!I22/'q-AreaHarv'!I22*1000)</f>
        <v>381.96454372405572</v>
      </c>
      <c r="J22">
        <f>IF('q-AreaHarv'!J22=0,0,ValProdCrop!J22/'q-AreaHarv'!J22*1000)</f>
        <v>376.37322622646923</v>
      </c>
      <c r="K22">
        <f>IF('q-AreaHarv'!K22=0,0,ValProdCrop!K22/'q-AreaHarv'!K22*1000)</f>
        <v>392.03635668627493</v>
      </c>
      <c r="L22">
        <f>IF('q-AreaHarv'!L22=0,0,ValProdCrop!L22/'q-AreaHarv'!L22*1000)</f>
        <v>553.75080806093479</v>
      </c>
      <c r="M22">
        <f>IF('q-AreaHarv'!M22=0,0,ValProdCrop!M22/'q-AreaHarv'!M22*1000)</f>
        <v>579.96555188746947</v>
      </c>
      <c r="N22">
        <f>IF('q-AreaHarv'!N22=0,0,ValProdCrop!N22/'q-AreaHarv'!N22*1000)</f>
        <v>577.11598746081506</v>
      </c>
      <c r="O22">
        <f>IF('q-AreaHarv'!O22=0,0,ValProdCrop!O22/'q-AreaHarv'!O22*1000)</f>
        <v>573.31494523739389</v>
      </c>
      <c r="P22">
        <f>IF('q-AreaHarv'!P22=0,0,ValProdCrop!P22/'q-AreaHarv'!P22*1000)</f>
        <v>594.39694953125752</v>
      </c>
      <c r="Q22">
        <f>IF('q-AreaHarv'!Q22=0,0,ValProdCrop!Q22/'q-AreaHarv'!Q22*1000)</f>
        <v>581.1637958722963</v>
      </c>
      <c r="R22">
        <f>IF('q-AreaHarv'!R22=0,0,ValProdCrop!R22/'q-AreaHarv'!R22*1000)</f>
        <v>582.37252689799402</v>
      </c>
      <c r="S22">
        <f>IF('q-AreaHarv'!S22=0,0,ValProdCrop!S22/'q-AreaHarv'!S22*1000)</f>
        <v>585.7939094280257</v>
      </c>
      <c r="T22">
        <f>IF('q-AreaHarv'!T22=0,0,ValProdCrop!T22/'q-AreaHarv'!T22*1000)</f>
        <v>580.61207224736688</v>
      </c>
      <c r="U22">
        <f>IF('q-AreaHarv'!U22=0,0,ValProdCrop!U22/'q-AreaHarv'!U22*1000)</f>
        <v>586.40785284754156</v>
      </c>
      <c r="V22">
        <f>IF('q-AreaHarv'!V22=0,0,ValProdCrop!V22/'q-AreaHarv'!V22*1000)</f>
        <v>608.17318263775883</v>
      </c>
      <c r="W22">
        <f>IF('q-AreaHarv'!W22=0,0,ValProdCrop!W22/'q-AreaHarv'!W22*1000)</f>
        <v>611.76457808290604</v>
      </c>
      <c r="X22">
        <f>IF('q-AreaHarv'!X22=0,0,ValProdCrop!X22/'q-AreaHarv'!X22*1000)</f>
        <v>608.97244085951559</v>
      </c>
      <c r="Y22">
        <f>IF('q-AreaHarv'!Y22=0,0,ValProdCrop!Y22/'q-AreaHarv'!Y22*1000)</f>
        <v>600.46666525252954</v>
      </c>
      <c r="Z22">
        <f>IF('q-AreaHarv'!Z22=0,0,ValProdCrop!Z22/'q-AreaHarv'!Z22*1000)</f>
        <v>610.18347468301283</v>
      </c>
      <c r="AA22">
        <f>IF('q-AreaHarv'!AA22=0,0,ValProdCrop!AA22/'q-AreaHarv'!AA22*1000)</f>
        <v>597.05492386194703</v>
      </c>
      <c r="AB22">
        <f>IF('q-AreaHarv'!AB22=0,0,ValProdCrop!AB22/'q-AreaHarv'!AB22*1000)</f>
        <v>591.94832983318145</v>
      </c>
      <c r="AC22">
        <f>IF('q-AreaHarv'!AC22=0,0,ValProdCrop!AC22/'q-AreaHarv'!AC22*1000)</f>
        <v>588.30522962157113</v>
      </c>
      <c r="AD22">
        <f>IF('q-AreaHarv'!AD22=0,0,ValProdCrop!AD22/'q-AreaHarv'!AD22*1000)</f>
        <v>629.72229563719293</v>
      </c>
      <c r="AE22">
        <f>IF('q-AreaHarv'!AE22=0,0,ValProdCrop!AE22/'q-AreaHarv'!AE22*1000)</f>
        <v>629.55253743896185</v>
      </c>
      <c r="AF22">
        <f>IF('q-AreaHarv'!AF22=0,0,ValProdCrop!AF22/'q-AreaHarv'!AF22*1000)</f>
        <v>633.68125596309051</v>
      </c>
      <c r="AG22">
        <f>IF('q-AreaHarv'!AG22=0,0,ValProdCrop!AG22/'q-AreaHarv'!AG22*1000)</f>
        <v>643.96429892536355</v>
      </c>
      <c r="AH22">
        <f>IF('q-AreaHarv'!AH22=0,0,ValProdCrop!AH22/'q-AreaHarv'!AH22*1000)</f>
        <v>652.57384125308647</v>
      </c>
      <c r="AI22">
        <f>IF('q-AreaHarv'!AI22=0,0,ValProdCrop!AI22/'q-AreaHarv'!AI22*1000)</f>
        <v>612.17149520136343</v>
      </c>
      <c r="AJ22">
        <f>IF('q-AreaHarv'!AJ22=0,0,ValProdCrop!AJ22/'q-AreaHarv'!AJ22*1000)</f>
        <v>567.95192635264766</v>
      </c>
      <c r="AK22">
        <f>IF('q-AreaHarv'!AK22=0,0,ValProdCrop!AK22/'q-AreaHarv'!AK22*1000)</f>
        <v>591.38179464155189</v>
      </c>
      <c r="AL22">
        <f>IF('q-AreaHarv'!AL22=0,0,ValProdCrop!AL22/'q-AreaHarv'!AL22*1000)</f>
        <v>613.99256538903637</v>
      </c>
      <c r="AM22">
        <f>IF('q-AreaHarv'!AM22=0,0,ValProdCrop!AM22/'q-AreaHarv'!AM22*1000)</f>
        <v>741.77272986701666</v>
      </c>
      <c r="AN22">
        <f>IF('q-AreaHarv'!AN22=0,0,ValProdCrop!AN22/'q-AreaHarv'!AN22*1000)</f>
        <v>680.07337031529642</v>
      </c>
      <c r="AO22">
        <f>IF('q-AreaHarv'!AO22=0,0,ValProdCrop!AO22/'q-AreaHarv'!AO22*1000)</f>
        <v>677.91767788256868</v>
      </c>
      <c r="AP22">
        <f>IF('q-AreaHarv'!AP22=0,0,ValProdCrop!AP22/'q-AreaHarv'!AP22*1000)</f>
        <v>707.96066007169702</v>
      </c>
      <c r="AQ22">
        <f>IF('q-AreaHarv'!AQ22=0,0,ValProdCrop!AQ22/'q-AreaHarv'!AQ22*1000)</f>
        <v>700.00075956866624</v>
      </c>
      <c r="AR22">
        <f>IF('q-AreaHarv'!AR22=0,0,ValProdCrop!AR22/'q-AreaHarv'!AR22*1000)</f>
        <v>680.68489035746472</v>
      </c>
      <c r="AS22">
        <f>IF('q-AreaHarv'!AS22=0,0,ValProdCrop!AS22/'q-AreaHarv'!AS22*1000)</f>
        <v>704.9485365608341</v>
      </c>
      <c r="AT22">
        <f>IF('q-AreaHarv'!AT22=0,0,ValProdCrop!AT22/'q-AreaHarv'!AT22*1000)</f>
        <v>710.09168392335414</v>
      </c>
      <c r="AU22">
        <f>IF('q-AreaHarv'!AU22=0,0,ValProdCrop!AU22/'q-AreaHarv'!AU22*1000)</f>
        <v>726.70813998086487</v>
      </c>
      <c r="AV22">
        <f>IF('q-AreaHarv'!AV22=0,0,ValProdCrop!AV22/'q-AreaHarv'!AV22*1000)</f>
        <v>720.65075521347001</v>
      </c>
      <c r="AW22">
        <f>IF('q-AreaHarv'!AW22=0,0,ValProdCrop!AW22/'q-AreaHarv'!AW22*1000)</f>
        <v>698.70323427656081</v>
      </c>
      <c r="AX22">
        <f>IF('q-AreaHarv'!AX22=0,0,ValProdCrop!AX22/'q-AreaHarv'!AX22*1000)</f>
        <v>721.33382087066047</v>
      </c>
      <c r="AY22">
        <f>IF('q-AreaHarv'!AY22=0,0,ValProdCrop!AY22/'q-AreaHarv'!AY22*1000)</f>
        <v>709.38268151608099</v>
      </c>
      <c r="AZ22">
        <f>IF('q-AreaHarv'!AZ22=0,0,ValProdCrop!AZ22/'q-AreaHarv'!AZ22*1000)</f>
        <v>696.49151940269019</v>
      </c>
      <c r="BA22">
        <f>IF('q-AreaHarv'!BA22=0,0,ValProdCrop!BA22/'q-AreaHarv'!BA22*1000)</f>
        <v>700.06828700776441</v>
      </c>
      <c r="BB22">
        <f>IF('q-AreaHarv'!BB22=0,0,ValProdCrop!BB22/'q-AreaHarv'!BB22*1000)</f>
        <v>694.37319653735176</v>
      </c>
      <c r="BC22">
        <f>IF('q-AreaHarv'!BC22=0,0,ValProdCrop!BC22/'q-AreaHarv'!BC22*1000)</f>
        <v>695.92782742468682</v>
      </c>
    </row>
    <row r="23" spans="1:55" x14ac:dyDescent="0.2">
      <c r="A23" s="6">
        <f>'q-ValProd_crop'!A23</f>
        <v>2</v>
      </c>
      <c r="B23" s="6" t="str">
        <f>'q-ValProd_crop'!B23</f>
        <v>Madagascar</v>
      </c>
      <c r="C23" s="6">
        <f>'q-ValProd_crop'!C23</f>
        <v>129</v>
      </c>
      <c r="D23" s="6" t="str">
        <f>'q-ValProd_crop'!D23</f>
        <v>Madagascar</v>
      </c>
      <c r="E23" s="6"/>
      <c r="F23" s="73" t="s">
        <v>602</v>
      </c>
      <c r="G23">
        <f>IF('q-AreaHarv'!G23=0,0,ValProdCrop!G23/'q-AreaHarv'!G23*1000)</f>
        <v>589.39890046472078</v>
      </c>
      <c r="H23">
        <f>IF('q-AreaHarv'!H23=0,0,ValProdCrop!H23/'q-AreaHarv'!H23*1000)</f>
        <v>591.66773685132216</v>
      </c>
      <c r="I23">
        <f>IF('q-AreaHarv'!I23=0,0,ValProdCrop!I23/'q-AreaHarv'!I23*1000)</f>
        <v>603.5834532353274</v>
      </c>
      <c r="J23">
        <f>IF('q-AreaHarv'!J23=0,0,ValProdCrop!J23/'q-AreaHarv'!J23*1000)</f>
        <v>621.23613044762271</v>
      </c>
      <c r="K23">
        <f>IF('q-AreaHarv'!K23=0,0,ValProdCrop!K23/'q-AreaHarv'!K23*1000)</f>
        <v>619.28238194788446</v>
      </c>
      <c r="L23">
        <f>IF('q-AreaHarv'!L23=0,0,ValProdCrop!L23/'q-AreaHarv'!L23*1000)</f>
        <v>583.61444901500613</v>
      </c>
      <c r="M23">
        <f>IF('q-AreaHarv'!M23=0,0,ValProdCrop!M23/'q-AreaHarv'!M23*1000)</f>
        <v>608.32643860705184</v>
      </c>
      <c r="N23">
        <f>IF('q-AreaHarv'!N23=0,0,ValProdCrop!N23/'q-AreaHarv'!N23*1000)</f>
        <v>604.94049430088035</v>
      </c>
      <c r="O23">
        <f>IF('q-AreaHarv'!O23=0,0,ValProdCrop!O23/'q-AreaHarv'!O23*1000)</f>
        <v>642.24033945145084</v>
      </c>
      <c r="P23">
        <f>IF('q-AreaHarv'!P23=0,0,ValProdCrop!P23/'q-AreaHarv'!P23*1000)</f>
        <v>665.58253560352432</v>
      </c>
      <c r="Q23">
        <f>IF('q-AreaHarv'!Q23=0,0,ValProdCrop!Q23/'q-AreaHarv'!Q23*1000)</f>
        <v>651.99113880455252</v>
      </c>
      <c r="R23">
        <f>IF('q-AreaHarv'!R23=0,0,ValProdCrop!R23/'q-AreaHarv'!R23*1000)</f>
        <v>649.12730769659765</v>
      </c>
      <c r="S23">
        <f>IF('q-AreaHarv'!S23=0,0,ValProdCrop!S23/'q-AreaHarv'!S23*1000)</f>
        <v>646.28278737298115</v>
      </c>
      <c r="T23">
        <f>IF('q-AreaHarv'!T23=0,0,ValProdCrop!T23/'q-AreaHarv'!T23*1000)</f>
        <v>729.13331537539307</v>
      </c>
      <c r="U23">
        <f>IF('q-AreaHarv'!U23=0,0,ValProdCrop!U23/'q-AreaHarv'!U23*1000)</f>
        <v>692.37935040396201</v>
      </c>
      <c r="V23">
        <f>IF('q-AreaHarv'!V23=0,0,ValProdCrop!V23/'q-AreaHarv'!V23*1000)</f>
        <v>695.0261943760238</v>
      </c>
      <c r="W23">
        <f>IF('q-AreaHarv'!W23=0,0,ValProdCrop!W23/'q-AreaHarv'!W23*1000)</f>
        <v>653.68036001630765</v>
      </c>
      <c r="X23">
        <f>IF('q-AreaHarv'!X23=0,0,ValProdCrop!X23/'q-AreaHarv'!X23*1000)</f>
        <v>617.72513775246455</v>
      </c>
      <c r="Y23">
        <f>IF('q-AreaHarv'!Y23=0,0,ValProdCrop!Y23/'q-AreaHarv'!Y23*1000)</f>
        <v>605.17906368581043</v>
      </c>
      <c r="Z23">
        <f>IF('q-AreaHarv'!Z23=0,0,ValProdCrop!Z23/'q-AreaHarv'!Z23*1000)</f>
        <v>615.25913204457731</v>
      </c>
      <c r="AA23">
        <f>IF('q-AreaHarv'!AA23=0,0,ValProdCrop!AA23/'q-AreaHarv'!AA23*1000)</f>
        <v>608.15940827398003</v>
      </c>
      <c r="AB23">
        <f>IF('q-AreaHarv'!AB23=0,0,ValProdCrop!AB23/'q-AreaHarv'!AB23*1000)</f>
        <v>609.87815334373158</v>
      </c>
      <c r="AC23">
        <f>IF('q-AreaHarv'!AC23=0,0,ValProdCrop!AC23/'q-AreaHarv'!AC23*1000)</f>
        <v>628.55112773021528</v>
      </c>
      <c r="AD23">
        <f>IF('q-AreaHarv'!AD23=0,0,ValProdCrop!AD23/'q-AreaHarv'!AD23*1000)</f>
        <v>644.88205288564893</v>
      </c>
      <c r="AE23">
        <f>IF('q-AreaHarv'!AE23=0,0,ValProdCrop!AE23/'q-AreaHarv'!AE23*1000)</f>
        <v>634.76613397917595</v>
      </c>
      <c r="AF23">
        <f>IF('q-AreaHarv'!AF23=0,0,ValProdCrop!AF23/'q-AreaHarv'!AF23*1000)</f>
        <v>641.66477895807486</v>
      </c>
      <c r="AG23">
        <f>IF('q-AreaHarv'!AG23=0,0,ValProdCrop!AG23/'q-AreaHarv'!AG23*1000)</f>
        <v>670.13520654786396</v>
      </c>
      <c r="AH23">
        <f>IF('q-AreaHarv'!AH23=0,0,ValProdCrop!AH23/'q-AreaHarv'!AH23*1000)</f>
        <v>661.92995335219541</v>
      </c>
      <c r="AI23">
        <f>IF('q-AreaHarv'!AI23=0,0,ValProdCrop!AI23/'q-AreaHarv'!AI23*1000)</f>
        <v>680.09424669937721</v>
      </c>
      <c r="AJ23">
        <f>IF('q-AreaHarv'!AJ23=0,0,ValProdCrop!AJ23/'q-AreaHarv'!AJ23*1000)</f>
        <v>665.59515210038398</v>
      </c>
      <c r="AK23">
        <f>IF('q-AreaHarv'!AK23=0,0,ValProdCrop!AK23/'q-AreaHarv'!AK23*1000)</f>
        <v>677.08456956128737</v>
      </c>
      <c r="AL23">
        <f>IF('q-AreaHarv'!AL23=0,0,ValProdCrop!AL23/'q-AreaHarv'!AL23*1000)</f>
        <v>670.50092638822889</v>
      </c>
      <c r="AM23">
        <f>IF('q-AreaHarv'!AM23=0,0,ValProdCrop!AM23/'q-AreaHarv'!AM23*1000)</f>
        <v>665.42407727761042</v>
      </c>
      <c r="AN23">
        <f>IF('q-AreaHarv'!AN23=0,0,ValProdCrop!AN23/'q-AreaHarv'!AN23*1000)</f>
        <v>675.17388716199991</v>
      </c>
      <c r="AO23">
        <f>IF('q-AreaHarv'!AO23=0,0,ValProdCrop!AO23/'q-AreaHarv'!AO23*1000)</f>
        <v>679.03464996720447</v>
      </c>
      <c r="AP23">
        <f>IF('q-AreaHarv'!AP23=0,0,ValProdCrop!AP23/'q-AreaHarv'!AP23*1000)</f>
        <v>685.15456236711225</v>
      </c>
      <c r="AQ23">
        <f>IF('q-AreaHarv'!AQ23=0,0,ValProdCrop!AQ23/'q-AreaHarv'!AQ23*1000)</f>
        <v>680.72848181701045</v>
      </c>
      <c r="AR23">
        <f>IF('q-AreaHarv'!AR23=0,0,ValProdCrop!AR23/'q-AreaHarv'!AR23*1000)</f>
        <v>667.61846828355965</v>
      </c>
      <c r="AS23">
        <f>IF('q-AreaHarv'!AS23=0,0,ValProdCrop!AS23/'q-AreaHarv'!AS23*1000)</f>
        <v>683.36416805176668</v>
      </c>
      <c r="AT23">
        <f>IF('q-AreaHarv'!AT23=0,0,ValProdCrop!AT23/'q-AreaHarv'!AT23*1000)</f>
        <v>665.3222944079414</v>
      </c>
      <c r="AU23">
        <f>IF('q-AreaHarv'!AU23=0,0,ValProdCrop!AU23/'q-AreaHarv'!AU23*1000)</f>
        <v>703.78493561017103</v>
      </c>
      <c r="AV23">
        <f>IF('q-AreaHarv'!AV23=0,0,ValProdCrop!AV23/'q-AreaHarv'!AV23*1000)</f>
        <v>683.58462660697194</v>
      </c>
      <c r="AW23">
        <f>IF('q-AreaHarv'!AW23=0,0,ValProdCrop!AW23/'q-AreaHarv'!AW23*1000)</f>
        <v>689.58226550486938</v>
      </c>
      <c r="AX23">
        <f>IF('q-AreaHarv'!AX23=0,0,ValProdCrop!AX23/'q-AreaHarv'!AX23*1000)</f>
        <v>720.50122113388181</v>
      </c>
      <c r="AY23">
        <f>IF('q-AreaHarv'!AY23=0,0,ValProdCrop!AY23/'q-AreaHarv'!AY23*1000)</f>
        <v>784.80160830828663</v>
      </c>
      <c r="AZ23">
        <f>IF('q-AreaHarv'!AZ23=0,0,ValProdCrop!AZ23/'q-AreaHarv'!AZ23*1000)</f>
        <v>786.50695855336505</v>
      </c>
      <c r="BA23">
        <f>IF('q-AreaHarv'!BA23=0,0,ValProdCrop!BA23/'q-AreaHarv'!BA23*1000)</f>
        <v>774.72419027808792</v>
      </c>
      <c r="BB23">
        <f>IF('q-AreaHarv'!BB23=0,0,ValProdCrop!BB23/'q-AreaHarv'!BB23*1000)</f>
        <v>814.09702636759687</v>
      </c>
      <c r="BC23">
        <f>IF('q-AreaHarv'!BC23=0,0,ValProdCrop!BC23/'q-AreaHarv'!BC23*1000)</f>
        <v>773.11415673695433</v>
      </c>
    </row>
    <row r="24" spans="1:55" x14ac:dyDescent="0.2">
      <c r="A24" s="6">
        <f>'q-ValProd_crop'!A24</f>
        <v>3</v>
      </c>
      <c r="B24" s="6" t="str">
        <f>'q-ValProd_crop'!B24</f>
        <v>Malawi</v>
      </c>
      <c r="C24" s="6">
        <f>'q-ValProd_crop'!C24</f>
        <v>130</v>
      </c>
      <c r="D24" s="6" t="str">
        <f>'q-ValProd_crop'!D24</f>
        <v>Malawi</v>
      </c>
      <c r="E24" s="6"/>
      <c r="F24" s="73" t="s">
        <v>602</v>
      </c>
      <c r="G24">
        <f>IF('q-AreaHarv'!G24=0,0,ValProdCrop!G24/'q-AreaHarv'!G24*1000)</f>
        <v>279.46864034890302</v>
      </c>
      <c r="H24">
        <f>IF('q-AreaHarv'!H24=0,0,ValProdCrop!H24/'q-AreaHarv'!H24*1000)</f>
        <v>290.91958809341321</v>
      </c>
      <c r="I24">
        <f>IF('q-AreaHarv'!I24=0,0,ValProdCrop!I24/'q-AreaHarv'!I24*1000)</f>
        <v>271.40737902484614</v>
      </c>
      <c r="J24">
        <f>IF('q-AreaHarv'!J24=0,0,ValProdCrop!J24/'q-AreaHarv'!J24*1000)</f>
        <v>290.91196688962049</v>
      </c>
      <c r="K24">
        <f>IF('q-AreaHarv'!K24=0,0,ValProdCrop!K24/'q-AreaHarv'!K24*1000)</f>
        <v>264.41404248840666</v>
      </c>
      <c r="L24">
        <f>IF('q-AreaHarv'!L24=0,0,ValProdCrop!L24/'q-AreaHarv'!L24*1000)</f>
        <v>264.26271541141148</v>
      </c>
      <c r="M24">
        <f>IF('q-AreaHarv'!M24=0,0,ValProdCrop!M24/'q-AreaHarv'!M24*1000)</f>
        <v>324.77489898575379</v>
      </c>
      <c r="N24">
        <f>IF('q-AreaHarv'!N24=0,0,ValProdCrop!N24/'q-AreaHarv'!N24*1000)</f>
        <v>277.15354006549558</v>
      </c>
      <c r="O24">
        <f>IF('q-AreaHarv'!O24=0,0,ValProdCrop!O24/'q-AreaHarv'!O24*1000)</f>
        <v>278.60239791178162</v>
      </c>
      <c r="P24">
        <f>IF('q-AreaHarv'!P24=0,0,ValProdCrop!P24/'q-AreaHarv'!P24*1000)</f>
        <v>279.26853540499786</v>
      </c>
      <c r="Q24">
        <f>IF('q-AreaHarv'!Q24=0,0,ValProdCrop!Q24/'q-AreaHarv'!Q24*1000)</f>
        <v>311.01756234968519</v>
      </c>
      <c r="R24">
        <f>IF('q-AreaHarv'!R24=0,0,ValProdCrop!R24/'q-AreaHarv'!R24*1000)</f>
        <v>316.9391893626306</v>
      </c>
      <c r="S24">
        <f>IF('q-AreaHarv'!S24=0,0,ValProdCrop!S24/'q-AreaHarv'!S24*1000)</f>
        <v>321.23087692580509</v>
      </c>
      <c r="T24">
        <f>IF('q-AreaHarv'!T24=0,0,ValProdCrop!T24/'q-AreaHarv'!T24*1000)</f>
        <v>323.2282366268318</v>
      </c>
      <c r="U24">
        <f>IF('q-AreaHarv'!U24=0,0,ValProdCrop!U24/'q-AreaHarv'!U24*1000)</f>
        <v>339.19103211593512</v>
      </c>
      <c r="V24">
        <f>IF('q-AreaHarv'!V24=0,0,ValProdCrop!V24/'q-AreaHarv'!V24*1000)</f>
        <v>353.90952746924609</v>
      </c>
      <c r="W24">
        <f>IF('q-AreaHarv'!W24=0,0,ValProdCrop!W24/'q-AreaHarv'!W24*1000)</f>
        <v>383.46816400776919</v>
      </c>
      <c r="X24">
        <f>IF('q-AreaHarv'!X24=0,0,ValProdCrop!X24/'q-AreaHarv'!X24*1000)</f>
        <v>375.5523841277946</v>
      </c>
      <c r="Y24">
        <f>IF('q-AreaHarv'!Y24=0,0,ValProdCrop!Y24/'q-AreaHarv'!Y24*1000)</f>
        <v>370.64815054487099</v>
      </c>
      <c r="Z24">
        <f>IF('q-AreaHarv'!Z24=0,0,ValProdCrop!Z24/'q-AreaHarv'!Z24*1000)</f>
        <v>398.23662763276008</v>
      </c>
      <c r="AA24">
        <f>IF('q-AreaHarv'!AA24=0,0,ValProdCrop!AA24/'q-AreaHarv'!AA24*1000)</f>
        <v>386.51556149244186</v>
      </c>
      <c r="AB24">
        <f>IF('q-AreaHarv'!AB24=0,0,ValProdCrop!AB24/'q-AreaHarv'!AB24*1000)</f>
        <v>387.82920921121706</v>
      </c>
      <c r="AC24">
        <f>IF('q-AreaHarv'!AC24=0,0,ValProdCrop!AC24/'q-AreaHarv'!AC24*1000)</f>
        <v>385.63326942850762</v>
      </c>
      <c r="AD24">
        <f>IF('q-AreaHarv'!AD24=0,0,ValProdCrop!AD24/'q-AreaHarv'!AD24*1000)</f>
        <v>393.39669219190529</v>
      </c>
      <c r="AE24">
        <f>IF('q-AreaHarv'!AE24=0,0,ValProdCrop!AE24/'q-AreaHarv'!AE24*1000)</f>
        <v>398.99161244286449</v>
      </c>
      <c r="AF24">
        <f>IF('q-AreaHarv'!AF24=0,0,ValProdCrop!AF24/'q-AreaHarv'!AF24*1000)</f>
        <v>385.57198881146752</v>
      </c>
      <c r="AG24">
        <f>IF('q-AreaHarv'!AG24=0,0,ValProdCrop!AG24/'q-AreaHarv'!AG24*1000)</f>
        <v>378.98691240296137</v>
      </c>
      <c r="AH24">
        <f>IF('q-AreaHarv'!AH24=0,0,ValProdCrop!AH24/'q-AreaHarv'!AH24*1000)</f>
        <v>398.47349197837673</v>
      </c>
      <c r="AI24">
        <f>IF('q-AreaHarv'!AI24=0,0,ValProdCrop!AI24/'q-AreaHarv'!AI24*1000)</f>
        <v>393.89487763585993</v>
      </c>
      <c r="AJ24">
        <f>IF('q-AreaHarv'!AJ24=0,0,ValProdCrop!AJ24/'q-AreaHarv'!AJ24*1000)</f>
        <v>389.09891771470365</v>
      </c>
      <c r="AK24">
        <f>IF('q-AreaHarv'!AK24=0,0,ValProdCrop!AK24/'q-AreaHarv'!AK24*1000)</f>
        <v>406.34203467027578</v>
      </c>
      <c r="AL24">
        <f>IF('q-AreaHarv'!AL24=0,0,ValProdCrop!AL24/'q-AreaHarv'!AL24*1000)</f>
        <v>340.38509081857802</v>
      </c>
      <c r="AM24">
        <f>IF('q-AreaHarv'!AM24=0,0,ValProdCrop!AM24/'q-AreaHarv'!AM24*1000)</f>
        <v>444.40319820816347</v>
      </c>
      <c r="AN24">
        <f>IF('q-AreaHarv'!AN24=0,0,ValProdCrop!AN24/'q-AreaHarv'!AN24*1000)</f>
        <v>390.87023866115027</v>
      </c>
      <c r="AO24">
        <f>IF('q-AreaHarv'!AO24=0,0,ValProdCrop!AO24/'q-AreaHarv'!AO24*1000)</f>
        <v>427.51515577685558</v>
      </c>
      <c r="AP24">
        <f>IF('q-AreaHarv'!AP24=0,0,ValProdCrop!AP24/'q-AreaHarv'!AP24*1000)</f>
        <v>482.91585278244503</v>
      </c>
      <c r="AQ24">
        <f>IF('q-AreaHarv'!AQ24=0,0,ValProdCrop!AQ24/'q-AreaHarv'!AQ24*1000)</f>
        <v>468.84139193225536</v>
      </c>
      <c r="AR24">
        <f>IF('q-AreaHarv'!AR24=0,0,ValProdCrop!AR24/'q-AreaHarv'!AR24*1000)</f>
        <v>499.08499517892727</v>
      </c>
      <c r="AS24">
        <f>IF('q-AreaHarv'!AS24=0,0,ValProdCrop!AS24/'q-AreaHarv'!AS24*1000)</f>
        <v>538.07273262609976</v>
      </c>
      <c r="AT24">
        <f>IF('q-AreaHarv'!AT24=0,0,ValProdCrop!AT24/'q-AreaHarv'!AT24*1000)</f>
        <v>611.47302545582875</v>
      </c>
      <c r="AU24">
        <f>IF('q-AreaHarv'!AU24=0,0,ValProdCrop!AU24/'q-AreaHarv'!AU24*1000)</f>
        <v>615.91144858977293</v>
      </c>
      <c r="AV24">
        <f>IF('q-AreaHarv'!AV24=0,0,ValProdCrop!AV24/'q-AreaHarv'!AV24*1000)</f>
        <v>495.88272377284255</v>
      </c>
      <c r="AW24">
        <f>IF('q-AreaHarv'!AW24=0,0,ValProdCrop!AW24/'q-AreaHarv'!AW24*1000)</f>
        <v>520.43633188904505</v>
      </c>
      <c r="AX24">
        <f>IF('q-AreaHarv'!AX24=0,0,ValProdCrop!AX24/'q-AreaHarv'!AX24*1000)</f>
        <v>540.44987192484803</v>
      </c>
      <c r="AY24">
        <f>IF('q-AreaHarv'!AY24=0,0,ValProdCrop!AY24/'q-AreaHarv'!AY24*1000)</f>
        <v>446.92115638671032</v>
      </c>
      <c r="AZ24">
        <f>IF('q-AreaHarv'!AZ24=0,0,ValProdCrop!AZ24/'q-AreaHarv'!AZ24*1000)</f>
        <v>580.00829115650129</v>
      </c>
      <c r="BA24">
        <f>IF('q-AreaHarv'!BA24=0,0,ValProdCrop!BA24/'q-AreaHarv'!BA24*1000)</f>
        <v>772.83200552809706</v>
      </c>
      <c r="BB24">
        <f>IF('q-AreaHarv'!BB24=0,0,ValProdCrop!BB24/'q-AreaHarv'!BB24*1000)</f>
        <v>667.93894399134422</v>
      </c>
      <c r="BC24">
        <f>IF('q-AreaHarv'!BC24=0,0,ValProdCrop!BC24/'q-AreaHarv'!BC24*1000)</f>
        <v>616.1810506674052</v>
      </c>
    </row>
    <row r="25" spans="1:55" x14ac:dyDescent="0.2">
      <c r="A25" s="6">
        <f>'q-ValProd_crop'!A25</f>
        <v>1</v>
      </c>
      <c r="B25" s="6" t="str">
        <f>'q-ValProd_crop'!B25</f>
        <v>Mali</v>
      </c>
      <c r="C25" s="6">
        <f>'q-ValProd_crop'!C25</f>
        <v>133</v>
      </c>
      <c r="D25" s="6" t="str">
        <f>'q-ValProd_crop'!D25</f>
        <v>Mali</v>
      </c>
      <c r="E25" s="6"/>
      <c r="F25" s="73" t="s">
        <v>602</v>
      </c>
      <c r="G25">
        <f>IF('q-AreaHarv'!G25=0,0,ValProdCrop!G25/'q-AreaHarv'!G25*1000)</f>
        <v>176.35898215733982</v>
      </c>
      <c r="H25">
        <f>IF('q-AreaHarv'!H25=0,0,ValProdCrop!H25/'q-AreaHarv'!H25*1000)</f>
        <v>188.39253943778911</v>
      </c>
      <c r="I25">
        <f>IF('q-AreaHarv'!I25=0,0,ValProdCrop!I25/'q-AreaHarv'!I25*1000)</f>
        <v>183.17821802171005</v>
      </c>
      <c r="J25">
        <f>IF('q-AreaHarv'!J25=0,0,ValProdCrop!J25/'q-AreaHarv'!J25*1000)</f>
        <v>218.06934122893259</v>
      </c>
      <c r="K25">
        <f>IF('q-AreaHarv'!K25=0,0,ValProdCrop!K25/'q-AreaHarv'!K25*1000)</f>
        <v>232.90888306165317</v>
      </c>
      <c r="L25">
        <f>IF('q-AreaHarv'!L25=0,0,ValProdCrop!L25/'q-AreaHarv'!L25*1000)</f>
        <v>219.54807765690771</v>
      </c>
      <c r="M25">
        <f>IF('q-AreaHarv'!M25=0,0,ValProdCrop!M25/'q-AreaHarv'!M25*1000)</f>
        <v>209.50917265075034</v>
      </c>
      <c r="N25">
        <f>IF('q-AreaHarv'!N25=0,0,ValProdCrop!N25/'q-AreaHarv'!N25*1000)</f>
        <v>211.25714792941031</v>
      </c>
      <c r="O25">
        <f>IF('q-AreaHarv'!O25=0,0,ValProdCrop!O25/'q-AreaHarv'!O25*1000)</f>
        <v>238.66327824114515</v>
      </c>
      <c r="P25">
        <f>IF('q-AreaHarv'!P25=0,0,ValProdCrop!P25/'q-AreaHarv'!P25*1000)</f>
        <v>246.49931708475785</v>
      </c>
      <c r="Q25">
        <f>IF('q-AreaHarv'!Q25=0,0,ValProdCrop!Q25/'q-AreaHarv'!Q25*1000)</f>
        <v>253.57765006593618</v>
      </c>
      <c r="R25">
        <f>IF('q-AreaHarv'!R25=0,0,ValProdCrop!R25/'q-AreaHarv'!R25*1000)</f>
        <v>229.36694629522293</v>
      </c>
      <c r="S25">
        <f>IF('q-AreaHarv'!S25=0,0,ValProdCrop!S25/'q-AreaHarv'!S25*1000)</f>
        <v>220.63781427987738</v>
      </c>
      <c r="T25">
        <f>IF('q-AreaHarv'!T25=0,0,ValProdCrop!T25/'q-AreaHarv'!T25*1000)</f>
        <v>242.8080013314451</v>
      </c>
      <c r="U25">
        <f>IF('q-AreaHarv'!U25=0,0,ValProdCrop!U25/'q-AreaHarv'!U25*1000)</f>
        <v>281.08137368880631</v>
      </c>
      <c r="V25">
        <f>IF('q-AreaHarv'!V25=0,0,ValProdCrop!V25/'q-AreaHarv'!V25*1000)</f>
        <v>250.04742478960236</v>
      </c>
      <c r="W25">
        <f>IF('q-AreaHarv'!W25=0,0,ValProdCrop!W25/'q-AreaHarv'!W25*1000)</f>
        <v>240.38860270230114</v>
      </c>
      <c r="X25">
        <f>IF('q-AreaHarv'!X25=0,0,ValProdCrop!X25/'q-AreaHarv'!X25*1000)</f>
        <v>343.00006815410904</v>
      </c>
      <c r="Y25">
        <f>IF('q-AreaHarv'!Y25=0,0,ValProdCrop!Y25/'q-AreaHarv'!Y25*1000)</f>
        <v>304.93585226773882</v>
      </c>
      <c r="Z25">
        <f>IF('q-AreaHarv'!Z25=0,0,ValProdCrop!Z25/'q-AreaHarv'!Z25*1000)</f>
        <v>268.19547596503804</v>
      </c>
      <c r="AA25">
        <f>IF('q-AreaHarv'!AA25=0,0,ValProdCrop!AA25/'q-AreaHarv'!AA25*1000)</f>
        <v>275.89053040592347</v>
      </c>
      <c r="AB25">
        <f>IF('q-AreaHarv'!AB25=0,0,ValProdCrop!AB25/'q-AreaHarv'!AB25*1000)</f>
        <v>266.41860421106912</v>
      </c>
      <c r="AC25">
        <f>IF('q-AreaHarv'!AC25=0,0,ValProdCrop!AC25/'q-AreaHarv'!AC25*1000)</f>
        <v>271.61369298267448</v>
      </c>
      <c r="AD25">
        <f>IF('q-AreaHarv'!AD25=0,0,ValProdCrop!AD25/'q-AreaHarv'!AD25*1000)</f>
        <v>242.87648998846581</v>
      </c>
      <c r="AE25">
        <f>IF('q-AreaHarv'!AE25=0,0,ValProdCrop!AE25/'q-AreaHarv'!AE25*1000)</f>
        <v>312.72283507113781</v>
      </c>
      <c r="AF25">
        <f>IF('q-AreaHarv'!AF25=0,0,ValProdCrop!AF25/'q-AreaHarv'!AF25*1000)</f>
        <v>337.43463073548014</v>
      </c>
      <c r="AG25">
        <f>IF('q-AreaHarv'!AG25=0,0,ValProdCrop!AG25/'q-AreaHarv'!AG25*1000)</f>
        <v>320.83509158266662</v>
      </c>
      <c r="AH25">
        <f>IF('q-AreaHarv'!AH25=0,0,ValProdCrop!AH25/'q-AreaHarv'!AH25*1000)</f>
        <v>287.41550770782925</v>
      </c>
      <c r="AI25">
        <f>IF('q-AreaHarv'!AI25=0,0,ValProdCrop!AI25/'q-AreaHarv'!AI25*1000)</f>
        <v>290.2669533051515</v>
      </c>
      <c r="AJ25">
        <f>IF('q-AreaHarv'!AJ25=0,0,ValProdCrop!AJ25/'q-AreaHarv'!AJ25*1000)</f>
        <v>258.46483108120458</v>
      </c>
      <c r="AK25">
        <f>IF('q-AreaHarv'!AK25=0,0,ValProdCrop!AK25/'q-AreaHarv'!AK25*1000)</f>
        <v>330.22374303188803</v>
      </c>
      <c r="AL25">
        <f>IF('q-AreaHarv'!AL25=0,0,ValProdCrop!AL25/'q-AreaHarv'!AL25*1000)</f>
        <v>258.94312145493831</v>
      </c>
      <c r="AM25">
        <f>IF('q-AreaHarv'!AM25=0,0,ValProdCrop!AM25/'q-AreaHarv'!AM25*1000)</f>
        <v>227.98840061443414</v>
      </c>
      <c r="AN25">
        <f>IF('q-AreaHarv'!AN25=0,0,ValProdCrop!AN25/'q-AreaHarv'!AN25*1000)</f>
        <v>274.07452260646181</v>
      </c>
      <c r="AO25">
        <f>IF('q-AreaHarv'!AO25=0,0,ValProdCrop!AO25/'q-AreaHarv'!AO25*1000)</f>
        <v>301.51830841039447</v>
      </c>
      <c r="AP25">
        <f>IF('q-AreaHarv'!AP25=0,0,ValProdCrop!AP25/'q-AreaHarv'!AP25*1000)</f>
        <v>370.31939459788208</v>
      </c>
      <c r="AQ25">
        <f>IF('q-AreaHarv'!AQ25=0,0,ValProdCrop!AQ25/'q-AreaHarv'!AQ25*1000)</f>
        <v>384.25148959760799</v>
      </c>
      <c r="AR25">
        <f>IF('q-AreaHarv'!AR25=0,0,ValProdCrop!AR25/'q-AreaHarv'!AR25*1000)</f>
        <v>400.16035242450624</v>
      </c>
      <c r="AS25">
        <f>IF('q-AreaHarv'!AS25=0,0,ValProdCrop!AS25/'q-AreaHarv'!AS25*1000)</f>
        <v>373.63231675580062</v>
      </c>
      <c r="AT25">
        <f>IF('q-AreaHarv'!AT25=0,0,ValProdCrop!AT25/'q-AreaHarv'!AT25*1000)</f>
        <v>336.48075116908416</v>
      </c>
      <c r="AU25">
        <f>IF('q-AreaHarv'!AU25=0,0,ValProdCrop!AU25/'q-AreaHarv'!AU25*1000)</f>
        <v>364.13337787444897</v>
      </c>
      <c r="AV25">
        <f>IF('q-AreaHarv'!AV25=0,0,ValProdCrop!AV25/'q-AreaHarv'!AV25*1000)</f>
        <v>291.33049544093006</v>
      </c>
      <c r="AW25">
        <f>IF('q-AreaHarv'!AW25=0,0,ValProdCrop!AW25/'q-AreaHarv'!AW25*1000)</f>
        <v>344.81189404462344</v>
      </c>
      <c r="AX25">
        <f>IF('q-AreaHarv'!AX25=0,0,ValProdCrop!AX25/'q-AreaHarv'!AX25*1000)</f>
        <v>318.42264469173375</v>
      </c>
      <c r="AY25">
        <f>IF('q-AreaHarv'!AY25=0,0,ValProdCrop!AY25/'q-AreaHarv'!AY25*1000)</f>
        <v>355.46338505395852</v>
      </c>
      <c r="AZ25">
        <f>IF('q-AreaHarv'!AZ25=0,0,ValProdCrop!AZ25/'q-AreaHarv'!AZ25*1000)</f>
        <v>340.0375245063824</v>
      </c>
      <c r="BA25">
        <f>IF('q-AreaHarv'!BA25=0,0,ValProdCrop!BA25/'q-AreaHarv'!BA25*1000)</f>
        <v>337.75156093017893</v>
      </c>
      <c r="BB25">
        <f>IF('q-AreaHarv'!BB25=0,0,ValProdCrop!BB25/'q-AreaHarv'!BB25*1000)</f>
        <v>401.83413041463785</v>
      </c>
      <c r="BC25">
        <f>IF('q-AreaHarv'!BC25=0,0,ValProdCrop!BC25/'q-AreaHarv'!BC25*1000)</f>
        <v>399.24377760569638</v>
      </c>
    </row>
    <row r="26" spans="1:55" x14ac:dyDescent="0.2">
      <c r="A26" s="6">
        <f>'q-ValProd_crop'!A26</f>
        <v>1</v>
      </c>
      <c r="B26" s="6" t="str">
        <f>'q-ValProd_crop'!B26</f>
        <v>Mauritania</v>
      </c>
      <c r="C26" s="6">
        <f>'q-ValProd_crop'!C26</f>
        <v>136</v>
      </c>
      <c r="D26" s="6" t="str">
        <f>'q-ValProd_crop'!D26</f>
        <v>Mauritania</v>
      </c>
      <c r="E26" s="6"/>
      <c r="F26" s="73" t="s">
        <v>602</v>
      </c>
      <c r="G26">
        <f>IF('q-AreaHarv'!G26=0,0,ValProdCrop!G26/'q-AreaHarv'!G26*1000)</f>
        <v>105.0878784823739</v>
      </c>
      <c r="H26">
        <f>IF('q-AreaHarv'!H26=0,0,ValProdCrop!H26/'q-AreaHarv'!H26*1000)</f>
        <v>105.00142994128829</v>
      </c>
      <c r="I26">
        <f>IF('q-AreaHarv'!I26=0,0,ValProdCrop!I26/'q-AreaHarv'!I26*1000)</f>
        <v>109.81918276303925</v>
      </c>
      <c r="J26">
        <f>IF('q-AreaHarv'!J26=0,0,ValProdCrop!J26/'q-AreaHarv'!J26*1000)</f>
        <v>113.8316489822946</v>
      </c>
      <c r="K26">
        <f>IF('q-AreaHarv'!K26=0,0,ValProdCrop!K26/'q-AreaHarv'!K26*1000)</f>
        <v>103.45607407013249</v>
      </c>
      <c r="L26">
        <f>IF('q-AreaHarv'!L26=0,0,ValProdCrop!L26/'q-AreaHarv'!L26*1000)</f>
        <v>106.50135701949173</v>
      </c>
      <c r="M26">
        <f>IF('q-AreaHarv'!M26=0,0,ValProdCrop!M26/'q-AreaHarv'!M26*1000)</f>
        <v>107.46095124451176</v>
      </c>
      <c r="N26">
        <f>IF('q-AreaHarv'!N26=0,0,ValProdCrop!N26/'q-AreaHarv'!N26*1000)</f>
        <v>107.47787376119561</v>
      </c>
      <c r="O26">
        <f>IF('q-AreaHarv'!O26=0,0,ValProdCrop!O26/'q-AreaHarv'!O26*1000)</f>
        <v>103.22929902360897</v>
      </c>
      <c r="P26">
        <f>IF('q-AreaHarv'!P26=0,0,ValProdCrop!P26/'q-AreaHarv'!P26*1000)</f>
        <v>105.54999879491939</v>
      </c>
      <c r="Q26">
        <f>IF('q-AreaHarv'!Q26=0,0,ValProdCrop!Q26/'q-AreaHarv'!Q26*1000)</f>
        <v>79.122173945062229</v>
      </c>
      <c r="R26">
        <f>IF('q-AreaHarv'!R26=0,0,ValProdCrop!R26/'q-AreaHarv'!R26*1000)</f>
        <v>85.112904119200167</v>
      </c>
      <c r="S26">
        <f>IF('q-AreaHarv'!S26=0,0,ValProdCrop!S26/'q-AreaHarv'!S26*1000)</f>
        <v>102.90790245537585</v>
      </c>
      <c r="T26">
        <f>IF('q-AreaHarv'!T26=0,0,ValProdCrop!T26/'q-AreaHarv'!T26*1000)</f>
        <v>102.83501019870282</v>
      </c>
      <c r="U26">
        <f>IF('q-AreaHarv'!U26=0,0,ValProdCrop!U26/'q-AreaHarv'!U26*1000)</f>
        <v>138.63870128597941</v>
      </c>
      <c r="V26">
        <f>IF('q-AreaHarv'!V26=0,0,ValProdCrop!V26/'q-AreaHarv'!V26*1000)</f>
        <v>173.34654677024582</v>
      </c>
      <c r="W26">
        <f>IF('q-AreaHarv'!W26=0,0,ValProdCrop!W26/'q-AreaHarv'!W26*1000)</f>
        <v>170.13412615291057</v>
      </c>
      <c r="X26">
        <f>IF('q-AreaHarv'!X26=0,0,ValProdCrop!X26/'q-AreaHarv'!X26*1000)</f>
        <v>142.98823060043887</v>
      </c>
      <c r="Y26">
        <f>IF('q-AreaHarv'!Y26=0,0,ValProdCrop!Y26/'q-AreaHarv'!Y26*1000)</f>
        <v>146.85522700345356</v>
      </c>
      <c r="Z26">
        <f>IF('q-AreaHarv'!Z26=0,0,ValProdCrop!Z26/'q-AreaHarv'!Z26*1000)</f>
        <v>159.46783763822805</v>
      </c>
      <c r="AA26">
        <f>IF('q-AreaHarv'!AA26=0,0,ValProdCrop!AA26/'q-AreaHarv'!AA26*1000)</f>
        <v>155.49198039991478</v>
      </c>
      <c r="AB26">
        <f>IF('q-AreaHarv'!AB26=0,0,ValProdCrop!AB26/'q-AreaHarv'!AB26*1000)</f>
        <v>146.67794045658849</v>
      </c>
      <c r="AC26">
        <f>IF('q-AreaHarv'!AC26=0,0,ValProdCrop!AC26/'q-AreaHarv'!AC26*1000)</f>
        <v>146.86204775784154</v>
      </c>
      <c r="AD26">
        <f>IF('q-AreaHarv'!AD26=0,0,ValProdCrop!AD26/'q-AreaHarv'!AD26*1000)</f>
        <v>148.95393509588709</v>
      </c>
      <c r="AE26">
        <f>IF('q-AreaHarv'!AE26=0,0,ValProdCrop!AE26/'q-AreaHarv'!AE26*1000)</f>
        <v>161.27917362432527</v>
      </c>
      <c r="AF26">
        <f>IF('q-AreaHarv'!AF26=0,0,ValProdCrop!AF26/'q-AreaHarv'!AF26*1000)</f>
        <v>169.61651917404131</v>
      </c>
      <c r="AG26">
        <f>IF('q-AreaHarv'!AG26=0,0,ValProdCrop!AG26/'q-AreaHarv'!AG26*1000)</f>
        <v>222.7534014308755</v>
      </c>
      <c r="AH26">
        <f>IF('q-AreaHarv'!AH26=0,0,ValProdCrop!AH26/'q-AreaHarv'!AH26*1000)</f>
        <v>196.86281914678392</v>
      </c>
      <c r="AI26">
        <f>IF('q-AreaHarv'!AI26=0,0,ValProdCrop!AI26/'q-AreaHarv'!AI26*1000)</f>
        <v>211.45541688416458</v>
      </c>
      <c r="AJ26">
        <f>IF('q-AreaHarv'!AJ26=0,0,ValProdCrop!AJ26/'q-AreaHarv'!AJ26*1000)</f>
        <v>222.36350385337033</v>
      </c>
      <c r="AK26">
        <f>IF('q-AreaHarv'!AK26=0,0,ValProdCrop!AK26/'q-AreaHarv'!AK26*1000)</f>
        <v>178.20192790756093</v>
      </c>
      <c r="AL26">
        <f>IF('q-AreaHarv'!AL26=0,0,ValProdCrop!AL26/'q-AreaHarv'!AL26*1000)</f>
        <v>204.91875545524277</v>
      </c>
      <c r="AM26">
        <f>IF('q-AreaHarv'!AM26=0,0,ValProdCrop!AM26/'q-AreaHarv'!AM26*1000)</f>
        <v>197.65354362121585</v>
      </c>
      <c r="AN26">
        <f>IF('q-AreaHarv'!AN26=0,0,ValProdCrop!AN26/'q-AreaHarv'!AN26*1000)</f>
        <v>158.73359908476635</v>
      </c>
      <c r="AO26">
        <f>IF('q-AreaHarv'!AO26=0,0,ValProdCrop!AO26/'q-AreaHarv'!AO26*1000)</f>
        <v>173.03969636491584</v>
      </c>
      <c r="AP26">
        <f>IF('q-AreaHarv'!AP26=0,0,ValProdCrop!AP26/'q-AreaHarv'!AP26*1000)</f>
        <v>182.06672091131003</v>
      </c>
      <c r="AQ26">
        <f>IF('q-AreaHarv'!AQ26=0,0,ValProdCrop!AQ26/'q-AreaHarv'!AQ26*1000)</f>
        <v>207.2913123155088</v>
      </c>
      <c r="AR26">
        <f>IF('q-AreaHarv'!AR26=0,0,ValProdCrop!AR26/'q-AreaHarv'!AR26*1000)</f>
        <v>196.47990369547847</v>
      </c>
      <c r="AS26">
        <f>IF('q-AreaHarv'!AS26=0,0,ValProdCrop!AS26/'q-AreaHarv'!AS26*1000)</f>
        <v>210.34618667256453</v>
      </c>
      <c r="AT26">
        <f>IF('q-AreaHarv'!AT26=0,0,ValProdCrop!AT26/'q-AreaHarv'!AT26*1000)</f>
        <v>214.24587321926586</v>
      </c>
      <c r="AU26">
        <f>IF('q-AreaHarv'!AU26=0,0,ValProdCrop!AU26/'q-AreaHarv'!AU26*1000)</f>
        <v>179.17410828572204</v>
      </c>
      <c r="AV26">
        <f>IF('q-AreaHarv'!AV26=0,0,ValProdCrop!AV26/'q-AreaHarv'!AV26*1000)</f>
        <v>264.6651775385638</v>
      </c>
      <c r="AW26">
        <f>IF('q-AreaHarv'!AW26=0,0,ValProdCrop!AW26/'q-AreaHarv'!AW26*1000)</f>
        <v>206.11873984415797</v>
      </c>
      <c r="AX26">
        <f>IF('q-AreaHarv'!AX26=0,0,ValProdCrop!AX26/'q-AreaHarv'!AX26*1000)</f>
        <v>208.00635196599507</v>
      </c>
      <c r="AY26">
        <f>IF('q-AreaHarv'!AY26=0,0,ValProdCrop!AY26/'q-AreaHarv'!AY26*1000)</f>
        <v>211.75062463531771</v>
      </c>
      <c r="AZ26">
        <f>IF('q-AreaHarv'!AZ26=0,0,ValProdCrop!AZ26/'q-AreaHarv'!AZ26*1000)</f>
        <v>181.30799708059638</v>
      </c>
      <c r="BA26">
        <f>IF('q-AreaHarv'!BA26=0,0,ValProdCrop!BA26/'q-AreaHarv'!BA26*1000)</f>
        <v>187.81444529717746</v>
      </c>
      <c r="BB26">
        <f>IF('q-AreaHarv'!BB26=0,0,ValProdCrop!BB26/'q-AreaHarv'!BB26*1000)</f>
        <v>194.69627594627596</v>
      </c>
      <c r="BC26">
        <f>IF('q-AreaHarv'!BC26=0,0,ValProdCrop!BC26/'q-AreaHarv'!BC26*1000)</f>
        <v>243.10395660121469</v>
      </c>
    </row>
    <row r="27" spans="1:55" x14ac:dyDescent="0.2">
      <c r="A27" s="6">
        <f>'q-ValProd_crop'!A27</f>
        <v>3</v>
      </c>
      <c r="B27" s="6" t="str">
        <f>'q-ValProd_crop'!B27</f>
        <v>Mauritius</v>
      </c>
      <c r="C27" s="6">
        <f>'q-ValProd_crop'!C27</f>
        <v>137</v>
      </c>
      <c r="D27" s="6" t="str">
        <f>'q-ValProd_crop'!D27</f>
        <v>Mauritius</v>
      </c>
      <c r="E27" s="6"/>
      <c r="F27" s="73" t="s">
        <v>602</v>
      </c>
      <c r="G27">
        <f>IF('q-AreaHarv'!G27=0,0,ValProdCrop!G27/'q-AreaHarv'!G27*1000)</f>
        <v>1898.3227476662171</v>
      </c>
      <c r="H27">
        <f>IF('q-AreaHarv'!H27=0,0,ValProdCrop!H27/'q-AreaHarv'!H27*1000)</f>
        <v>1735.2389141125523</v>
      </c>
      <c r="I27">
        <f>IF('q-AreaHarv'!I27=0,0,ValProdCrop!I27/'q-AreaHarv'!I27*1000)</f>
        <v>2197.9723899913715</v>
      </c>
      <c r="J27">
        <f>IF('q-AreaHarv'!J27=0,0,ValProdCrop!J27/'q-AreaHarv'!J27*1000)</f>
        <v>1669.7928794983816</v>
      </c>
      <c r="K27">
        <f>IF('q-AreaHarv'!K27=0,0,ValProdCrop!K27/'q-AreaHarv'!K27*1000)</f>
        <v>2257.7448783440777</v>
      </c>
      <c r="L27">
        <f>IF('q-AreaHarv'!L27=0,0,ValProdCrop!L27/'q-AreaHarv'!L27*1000)</f>
        <v>1874.8974438205239</v>
      </c>
      <c r="M27">
        <f>IF('q-AreaHarv'!M27=0,0,ValProdCrop!M27/'q-AreaHarv'!M27*1000)</f>
        <v>2276.5883791122601</v>
      </c>
      <c r="N27">
        <f>IF('q-AreaHarv'!N27=0,0,ValProdCrop!N27/'q-AreaHarv'!N27*1000)</f>
        <v>2076.4120702995469</v>
      </c>
      <c r="O27">
        <f>IF('q-AreaHarv'!O27=0,0,ValProdCrop!O27/'q-AreaHarv'!O27*1000)</f>
        <v>2336.2405146266401</v>
      </c>
      <c r="P27">
        <f>IF('q-AreaHarv'!P27=0,0,ValProdCrop!P27/'q-AreaHarv'!P27*1000)</f>
        <v>2032.220056599826</v>
      </c>
      <c r="Q27">
        <f>IF('q-AreaHarv'!Q27=0,0,ValProdCrop!Q27/'q-AreaHarv'!Q27*1000)</f>
        <v>2117.3351192894238</v>
      </c>
      <c r="R27">
        <f>IF('q-AreaHarv'!R27=0,0,ValProdCrop!R27/'q-AreaHarv'!R27*1000)</f>
        <v>2493.5700353730704</v>
      </c>
      <c r="S27">
        <f>IF('q-AreaHarv'!S27=0,0,ValProdCrop!S27/'q-AreaHarv'!S27*1000)</f>
        <v>2456.3445484164681</v>
      </c>
      <c r="T27">
        <f>IF('q-AreaHarv'!T27=0,0,ValProdCrop!T27/'q-AreaHarv'!T27*1000)</f>
        <v>2372.1586851674851</v>
      </c>
      <c r="U27">
        <f>IF('q-AreaHarv'!U27=0,0,ValProdCrop!U27/'q-AreaHarv'!U27*1000)</f>
        <v>1712.0287136335542</v>
      </c>
      <c r="V27">
        <f>IF('q-AreaHarv'!V27=0,0,ValProdCrop!V27/'q-AreaHarv'!V27*1000)</f>
        <v>2473.6090217426595</v>
      </c>
      <c r="W27">
        <f>IF('q-AreaHarv'!W27=0,0,ValProdCrop!W27/'q-AreaHarv'!W27*1000)</f>
        <v>2318.1242894223137</v>
      </c>
      <c r="X27">
        <f>IF('q-AreaHarv'!X27=0,0,ValProdCrop!X27/'q-AreaHarv'!X27*1000)</f>
        <v>2427.7395561498479</v>
      </c>
      <c r="Y27">
        <f>IF('q-AreaHarv'!Y27=0,0,ValProdCrop!Y27/'q-AreaHarv'!Y27*1000)</f>
        <v>2506.4786543052242</v>
      </c>
      <c r="Z27">
        <f>IF('q-AreaHarv'!Z27=0,0,ValProdCrop!Z27/'q-AreaHarv'!Z27*1000)</f>
        <v>1869.6405418697188</v>
      </c>
      <c r="AA27">
        <f>IF('q-AreaHarv'!AA27=0,0,ValProdCrop!AA27/'q-AreaHarv'!AA27*1000)</f>
        <v>2182.1815079258158</v>
      </c>
      <c r="AB27">
        <f>IF('q-AreaHarv'!AB27=0,0,ValProdCrop!AB27/'q-AreaHarv'!AB27*1000)</f>
        <v>2624.4996618212863</v>
      </c>
      <c r="AC27">
        <f>IF('q-AreaHarv'!AC27=0,0,ValProdCrop!AC27/'q-AreaHarv'!AC27*1000)</f>
        <v>2190.6687124122254</v>
      </c>
      <c r="AD27">
        <f>IF('q-AreaHarv'!AD27=0,0,ValProdCrop!AD27/'q-AreaHarv'!AD27*1000)</f>
        <v>2132.4011507325886</v>
      </c>
      <c r="AE27">
        <f>IF('q-AreaHarv'!AE27=0,0,ValProdCrop!AE27/'q-AreaHarv'!AE27*1000)</f>
        <v>2352.6580836785511</v>
      </c>
      <c r="AF27">
        <f>IF('q-AreaHarv'!AF27=0,0,ValProdCrop!AF27/'q-AreaHarv'!AF27*1000)</f>
        <v>2505.1169834853395</v>
      </c>
      <c r="AG27">
        <f>IF('q-AreaHarv'!AG27=0,0,ValProdCrop!AG27/'q-AreaHarv'!AG27*1000)</f>
        <v>2584.6059796452059</v>
      </c>
      <c r="AH27">
        <f>IF('q-AreaHarv'!AH27=0,0,ValProdCrop!AH27/'q-AreaHarv'!AH27*1000)</f>
        <v>2346.3490466828221</v>
      </c>
      <c r="AI27">
        <f>IF('q-AreaHarv'!AI27=0,0,ValProdCrop!AI27/'q-AreaHarv'!AI27*1000)</f>
        <v>2323.840399573849</v>
      </c>
      <c r="AJ27">
        <f>IF('q-AreaHarv'!AJ27=0,0,ValProdCrop!AJ27/'q-AreaHarv'!AJ27*1000)</f>
        <v>2393.9140113136968</v>
      </c>
      <c r="AK27">
        <f>IF('q-AreaHarv'!AK27=0,0,ValProdCrop!AK27/'q-AreaHarv'!AK27*1000)</f>
        <v>2431.1128064639179</v>
      </c>
      <c r="AL27">
        <f>IF('q-AreaHarv'!AL27=0,0,ValProdCrop!AL27/'q-AreaHarv'!AL27*1000)</f>
        <v>2520.0189830194577</v>
      </c>
      <c r="AM27">
        <f>IF('q-AreaHarv'!AM27=0,0,ValProdCrop!AM27/'q-AreaHarv'!AM27*1000)</f>
        <v>2438.6591420007494</v>
      </c>
      <c r="AN27">
        <f>IF('q-AreaHarv'!AN27=0,0,ValProdCrop!AN27/'q-AreaHarv'!AN27*1000)</f>
        <v>2217.2768068020787</v>
      </c>
      <c r="AO27">
        <f>IF('q-AreaHarv'!AO27=0,0,ValProdCrop!AO27/'q-AreaHarv'!AO27*1000)</f>
        <v>2441.1838745639589</v>
      </c>
      <c r="AP27">
        <f>IF('q-AreaHarv'!AP27=0,0,ValProdCrop!AP27/'q-AreaHarv'!AP27*1000)</f>
        <v>2475.9879756580394</v>
      </c>
      <c r="AQ27">
        <f>IF('q-AreaHarv'!AQ27=0,0,ValProdCrop!AQ27/'q-AreaHarv'!AQ27*1000)</f>
        <v>2678.1240932391916</v>
      </c>
      <c r="AR27">
        <f>IF('q-AreaHarv'!AR27=0,0,ValProdCrop!AR27/'q-AreaHarv'!AR27*1000)</f>
        <v>2602.2440626338584</v>
      </c>
      <c r="AS27">
        <f>IF('q-AreaHarv'!AS27=0,0,ValProdCrop!AS27/'q-AreaHarv'!AS27*1000)</f>
        <v>1894.6071755762991</v>
      </c>
      <c r="AT27">
        <f>IF('q-AreaHarv'!AT27=0,0,ValProdCrop!AT27/'q-AreaHarv'!AT27*1000)</f>
        <v>2424.6673727008242</v>
      </c>
      <c r="AU27">
        <f>IF('q-AreaHarv'!AU27=0,0,ValProdCrop!AU27/'q-AreaHarv'!AU27*1000)</f>
        <v>2707.0384518057049</v>
      </c>
      <c r="AV27">
        <f>IF('q-AreaHarv'!AV27=0,0,ValProdCrop!AV27/'q-AreaHarv'!AV27*1000)</f>
        <v>2309.0650062021787</v>
      </c>
      <c r="AW27">
        <f>IF('q-AreaHarv'!AW27=0,0,ValProdCrop!AW27/'q-AreaHarv'!AW27*1000)</f>
        <v>2484.1115274627746</v>
      </c>
      <c r="AX27">
        <f>IF('q-AreaHarv'!AX27=0,0,ValProdCrop!AX27/'q-AreaHarv'!AX27*1000)</f>
        <v>2564.2207565082695</v>
      </c>
      <c r="AY27">
        <f>IF('q-AreaHarv'!AY27=0,0,ValProdCrop!AY27/'q-AreaHarv'!AY27*1000)</f>
        <v>2460.9816406800505</v>
      </c>
      <c r="AZ27">
        <f>IF('q-AreaHarv'!AZ27=0,0,ValProdCrop!AZ27/'q-AreaHarv'!AZ27*1000)</f>
        <v>2437.0854850971245</v>
      </c>
      <c r="BA27">
        <f>IF('q-AreaHarv'!BA27=0,0,ValProdCrop!BA27/'q-AreaHarv'!BA27*1000)</f>
        <v>2255.7502149613069</v>
      </c>
      <c r="BB27">
        <f>IF('q-AreaHarv'!BB27=0,0,ValProdCrop!BB27/'q-AreaHarv'!BB27*1000)</f>
        <v>2488.7281767331488</v>
      </c>
      <c r="BC27">
        <f>IF('q-AreaHarv'!BC27=0,0,ValProdCrop!BC27/'q-AreaHarv'!BC27*1000)</f>
        <v>2636.7980204496653</v>
      </c>
    </row>
    <row r="28" spans="1:55" x14ac:dyDescent="0.2">
      <c r="A28" s="6">
        <f>'q-ValProd_crop'!A28</f>
        <v>3</v>
      </c>
      <c r="B28" s="6" t="str">
        <f>'q-ValProd_crop'!B28</f>
        <v>Mozambique</v>
      </c>
      <c r="C28" s="6">
        <f>'q-ValProd_crop'!C28</f>
        <v>144</v>
      </c>
      <c r="D28" s="6" t="str">
        <f>'q-ValProd_crop'!D28</f>
        <v>Mozambique</v>
      </c>
      <c r="E28" s="6"/>
      <c r="F28" s="73" t="s">
        <v>602</v>
      </c>
      <c r="G28">
        <f>IF('q-AreaHarv'!G28=0,0,ValProdCrop!G28/'q-AreaHarv'!G28*1000)</f>
        <v>315.05602101354106</v>
      </c>
      <c r="H28">
        <f>IF('q-AreaHarv'!H28=0,0,ValProdCrop!H28/'q-AreaHarv'!H28*1000)</f>
        <v>331.57061107704885</v>
      </c>
      <c r="I28">
        <f>IF('q-AreaHarv'!I28=0,0,ValProdCrop!I28/'q-AreaHarv'!I28*1000)</f>
        <v>330.44712054978396</v>
      </c>
      <c r="J28">
        <f>IF('q-AreaHarv'!J28=0,0,ValProdCrop!J28/'q-AreaHarv'!J28*1000)</f>
        <v>342.11226551742635</v>
      </c>
      <c r="K28">
        <f>IF('q-AreaHarv'!K28=0,0,ValProdCrop!K28/'q-AreaHarv'!K28*1000)</f>
        <v>318.62870417713356</v>
      </c>
      <c r="L28">
        <f>IF('q-AreaHarv'!L28=0,0,ValProdCrop!L28/'q-AreaHarv'!L28*1000)</f>
        <v>321.47456740131946</v>
      </c>
      <c r="M28">
        <f>IF('q-AreaHarv'!M28=0,0,ValProdCrop!M28/'q-AreaHarv'!M28*1000)</f>
        <v>319.35127430596424</v>
      </c>
      <c r="N28">
        <f>IF('q-AreaHarv'!N28=0,0,ValProdCrop!N28/'q-AreaHarv'!N28*1000)</f>
        <v>341.40556952815371</v>
      </c>
      <c r="O28">
        <f>IF('q-AreaHarv'!O28=0,0,ValProdCrop!O28/'q-AreaHarv'!O28*1000)</f>
        <v>339.81797717614609</v>
      </c>
      <c r="P28">
        <f>IF('q-AreaHarv'!P28=0,0,ValProdCrop!P28/'q-AreaHarv'!P28*1000)</f>
        <v>365.95791258717838</v>
      </c>
      <c r="Q28">
        <f>IF('q-AreaHarv'!Q28=0,0,ValProdCrop!Q28/'q-AreaHarv'!Q28*1000)</f>
        <v>364.74519985394767</v>
      </c>
      <c r="R28">
        <f>IF('q-AreaHarv'!R28=0,0,ValProdCrop!R28/'q-AreaHarv'!R28*1000)</f>
        <v>370.05084765096677</v>
      </c>
      <c r="S28">
        <f>IF('q-AreaHarv'!S28=0,0,ValProdCrop!S28/'q-AreaHarv'!S28*1000)</f>
        <v>353.19442922982932</v>
      </c>
      <c r="T28">
        <f>IF('q-AreaHarv'!T28=0,0,ValProdCrop!T28/'q-AreaHarv'!T28*1000)</f>
        <v>345.709066325283</v>
      </c>
      <c r="U28">
        <f>IF('q-AreaHarv'!U28=0,0,ValProdCrop!U28/'q-AreaHarv'!U28*1000)</f>
        <v>335.39112707859107</v>
      </c>
      <c r="V28">
        <f>IF('q-AreaHarv'!V28=0,0,ValProdCrop!V28/'q-AreaHarv'!V28*1000)</f>
        <v>332.24572023137472</v>
      </c>
      <c r="W28">
        <f>IF('q-AreaHarv'!W28=0,0,ValProdCrop!W28/'q-AreaHarv'!W28*1000)</f>
        <v>336.35698293728808</v>
      </c>
      <c r="X28">
        <f>IF('q-AreaHarv'!X28=0,0,ValProdCrop!X28/'q-AreaHarv'!X28*1000)</f>
        <v>329.1281040730783</v>
      </c>
      <c r="Y28">
        <f>IF('q-AreaHarv'!Y28=0,0,ValProdCrop!Y28/'q-AreaHarv'!Y28*1000)</f>
        <v>318.29440117685812</v>
      </c>
      <c r="Z28">
        <f>IF('q-AreaHarv'!Z28=0,0,ValProdCrop!Z28/'q-AreaHarv'!Z28*1000)</f>
        <v>313.84717484913494</v>
      </c>
      <c r="AA28">
        <f>IF('q-AreaHarv'!AA28=0,0,ValProdCrop!AA28/'q-AreaHarv'!AA28*1000)</f>
        <v>307.10440078409073</v>
      </c>
      <c r="AB28">
        <f>IF('q-AreaHarv'!AB28=0,0,ValProdCrop!AB28/'q-AreaHarv'!AB28*1000)</f>
        <v>284.11387735617058</v>
      </c>
      <c r="AC28">
        <f>IF('q-AreaHarv'!AC28=0,0,ValProdCrop!AC28/'q-AreaHarv'!AC28*1000)</f>
        <v>272.30021261095175</v>
      </c>
      <c r="AD28">
        <f>IF('q-AreaHarv'!AD28=0,0,ValProdCrop!AD28/'q-AreaHarv'!AD28*1000)</f>
        <v>263.09528415601426</v>
      </c>
      <c r="AE28">
        <f>IF('q-AreaHarv'!AE28=0,0,ValProdCrop!AE28/'q-AreaHarv'!AE28*1000)</f>
        <v>256.9926679280984</v>
      </c>
      <c r="AF28">
        <f>IF('q-AreaHarv'!AF28=0,0,ValProdCrop!AF28/'q-AreaHarv'!AF28*1000)</f>
        <v>253.32011140180606</v>
      </c>
      <c r="AG28">
        <f>IF('q-AreaHarv'!AG28=0,0,ValProdCrop!AG28/'q-AreaHarv'!AG28*1000)</f>
        <v>253.05491567841199</v>
      </c>
      <c r="AH28">
        <f>IF('q-AreaHarv'!AH28=0,0,ValProdCrop!AH28/'q-AreaHarv'!AH28*1000)</f>
        <v>248.68623770973977</v>
      </c>
      <c r="AI28">
        <f>IF('q-AreaHarv'!AI28=0,0,ValProdCrop!AI28/'q-AreaHarv'!AI28*1000)</f>
        <v>250.44633368756641</v>
      </c>
      <c r="AJ28">
        <f>IF('q-AreaHarv'!AJ28=0,0,ValProdCrop!AJ28/'q-AreaHarv'!AJ28*1000)</f>
        <v>282.43635703525763</v>
      </c>
      <c r="AK28">
        <f>IF('q-AreaHarv'!AK28=0,0,ValProdCrop!AK28/'q-AreaHarv'!AK28*1000)</f>
        <v>238.30769934590629</v>
      </c>
      <c r="AL28">
        <f>IF('q-AreaHarv'!AL28=0,0,ValProdCrop!AL28/'q-AreaHarv'!AL28*1000)</f>
        <v>218.87287935820811</v>
      </c>
      <c r="AM28">
        <f>IF('q-AreaHarv'!AM28=0,0,ValProdCrop!AM28/'q-AreaHarv'!AM28*1000)</f>
        <v>274.20418746943557</v>
      </c>
      <c r="AN28">
        <f>IF('q-AreaHarv'!AN28=0,0,ValProdCrop!AN28/'q-AreaHarv'!AN28*1000)</f>
        <v>243.75763404227263</v>
      </c>
      <c r="AO28">
        <f>IF('q-AreaHarv'!AO28=0,0,ValProdCrop!AO28/'q-AreaHarv'!AO28*1000)</f>
        <v>272.02288809057956</v>
      </c>
      <c r="AP28">
        <f>IF('q-AreaHarv'!AP28=0,0,ValProdCrop!AP28/'q-AreaHarv'!AP28*1000)</f>
        <v>309.06403786710956</v>
      </c>
      <c r="AQ28">
        <f>IF('q-AreaHarv'!AQ28=0,0,ValProdCrop!AQ28/'q-AreaHarv'!AQ28*1000)</f>
        <v>307.17763217334999</v>
      </c>
      <c r="AR28">
        <f>IF('q-AreaHarv'!AR28=0,0,ValProdCrop!AR28/'q-AreaHarv'!AR28*1000)</f>
        <v>311.74314816596132</v>
      </c>
      <c r="AS28">
        <f>IF('q-AreaHarv'!AS28=0,0,ValProdCrop!AS28/'q-AreaHarv'!AS28*1000)</f>
        <v>345.215062383538</v>
      </c>
      <c r="AT28">
        <f>IF('q-AreaHarv'!AT28=0,0,ValProdCrop!AT28/'q-AreaHarv'!AT28*1000)</f>
        <v>328.50239936273294</v>
      </c>
      <c r="AU28">
        <f>IF('q-AreaHarv'!AU28=0,0,ValProdCrop!AU28/'q-AreaHarv'!AU28*1000)</f>
        <v>367.72638736539722</v>
      </c>
      <c r="AV28">
        <f>IF('q-AreaHarv'!AV28=0,0,ValProdCrop!AV28/'q-AreaHarv'!AV28*1000)</f>
        <v>344.2842226996159</v>
      </c>
      <c r="AW28">
        <f>IF('q-AreaHarv'!AW28=0,0,ValProdCrop!AW28/'q-AreaHarv'!AW28*1000)</f>
        <v>344.11205714655574</v>
      </c>
      <c r="AX28">
        <f>IF('q-AreaHarv'!AX28=0,0,ValProdCrop!AX28/'q-AreaHarv'!AX28*1000)</f>
        <v>356.17764313031785</v>
      </c>
      <c r="AY28">
        <f>IF('q-AreaHarv'!AY28=0,0,ValProdCrop!AY28/'q-AreaHarv'!AY28*1000)</f>
        <v>371.38676952578339</v>
      </c>
      <c r="AZ28">
        <f>IF('q-AreaHarv'!AZ28=0,0,ValProdCrop!AZ28/'q-AreaHarv'!AZ28*1000)</f>
        <v>352.46185101797482</v>
      </c>
      <c r="BA28">
        <f>IF('q-AreaHarv'!BA28=0,0,ValProdCrop!BA28/'q-AreaHarv'!BA28*1000)</f>
        <v>343.91459229568557</v>
      </c>
      <c r="BB28">
        <f>IF('q-AreaHarv'!BB28=0,0,ValProdCrop!BB28/'q-AreaHarv'!BB28*1000)</f>
        <v>360.66460828543347</v>
      </c>
      <c r="BC28">
        <f>IF('q-AreaHarv'!BC28=0,0,ValProdCrop!BC28/'q-AreaHarv'!BC28*1000)</f>
        <v>345.09422962446786</v>
      </c>
    </row>
    <row r="29" spans="1:55" x14ac:dyDescent="0.2">
      <c r="A29" s="6">
        <f>'q-ValProd_crop'!A29</f>
        <v>3</v>
      </c>
      <c r="B29" s="6" t="str">
        <f>'q-ValProd_crop'!B29</f>
        <v>Namibia</v>
      </c>
      <c r="C29" s="6">
        <f>'q-ValProd_crop'!C29</f>
        <v>147</v>
      </c>
      <c r="D29" s="6" t="str">
        <f>'q-ValProd_crop'!D29</f>
        <v>Namibia</v>
      </c>
      <c r="E29" s="6"/>
      <c r="F29" s="73" t="s">
        <v>602</v>
      </c>
      <c r="G29">
        <f>IF('q-AreaHarv'!G29=0,0,ValProdCrop!G29/'q-AreaHarv'!G29*1000)</f>
        <v>313.73968835930339</v>
      </c>
      <c r="H29">
        <f>IF('q-AreaHarv'!H29=0,0,ValProdCrop!H29/'q-AreaHarv'!H29*1000)</f>
        <v>322.16120460584591</v>
      </c>
      <c r="I29">
        <f>IF('q-AreaHarv'!I29=0,0,ValProdCrop!I29/'q-AreaHarv'!I29*1000)</f>
        <v>325.2412571934484</v>
      </c>
      <c r="J29">
        <f>IF('q-AreaHarv'!J29=0,0,ValProdCrop!J29/'q-AreaHarv'!J29*1000)</f>
        <v>310.25189924030389</v>
      </c>
      <c r="K29">
        <f>IF('q-AreaHarv'!K29=0,0,ValProdCrop!K29/'q-AreaHarv'!K29*1000)</f>
        <v>284.69118172081397</v>
      </c>
      <c r="L29">
        <f>IF('q-AreaHarv'!L29=0,0,ValProdCrop!L29/'q-AreaHarv'!L29*1000)</f>
        <v>268.14276272306677</v>
      </c>
      <c r="M29">
        <f>IF('q-AreaHarv'!M29=0,0,ValProdCrop!M29/'q-AreaHarv'!M29*1000)</f>
        <v>254.49784349969195</v>
      </c>
      <c r="N29">
        <f>IF('q-AreaHarv'!N29=0,0,ValProdCrop!N29/'q-AreaHarv'!N29*1000)</f>
        <v>247.46603662138216</v>
      </c>
      <c r="O29">
        <f>IF('q-AreaHarv'!O29=0,0,ValProdCrop!O29/'q-AreaHarv'!O29*1000)</f>
        <v>241.84344866704481</v>
      </c>
      <c r="P29">
        <f>IF('q-AreaHarv'!P29=0,0,ValProdCrop!P29/'q-AreaHarv'!P29*1000)</f>
        <v>244.15532879818593</v>
      </c>
      <c r="Q29">
        <f>IF('q-AreaHarv'!Q29=0,0,ValProdCrop!Q29/'q-AreaHarv'!Q29*1000)</f>
        <v>233.51466666666667</v>
      </c>
      <c r="R29">
        <f>IF('q-AreaHarv'!R29=0,0,ValProdCrop!R29/'q-AreaHarv'!R29*1000)</f>
        <v>233.99894625922025</v>
      </c>
      <c r="S29">
        <f>IF('q-AreaHarv'!S29=0,0,ValProdCrop!S29/'q-AreaHarv'!S29*1000)</f>
        <v>232.69662921348313</v>
      </c>
      <c r="T29">
        <f>IF('q-AreaHarv'!T29=0,0,ValProdCrop!T29/'q-AreaHarv'!T29*1000)</f>
        <v>232.15330307614727</v>
      </c>
      <c r="U29">
        <f>IF('q-AreaHarv'!U29=0,0,ValProdCrop!U29/'q-AreaHarv'!U29*1000)</f>
        <v>228.7687833252545</v>
      </c>
      <c r="V29">
        <f>IF('q-AreaHarv'!V29=0,0,ValProdCrop!V29/'q-AreaHarv'!V29*1000)</f>
        <v>228.53294853294852</v>
      </c>
      <c r="W29">
        <f>IF('q-AreaHarv'!W29=0,0,ValProdCrop!W29/'q-AreaHarv'!W29*1000)</f>
        <v>225.27070800555299</v>
      </c>
      <c r="X29">
        <f>IF('q-AreaHarv'!X29=0,0,ValProdCrop!X29/'q-AreaHarv'!X29*1000)</f>
        <v>226.85859051128512</v>
      </c>
      <c r="Y29">
        <f>IF('q-AreaHarv'!Y29=0,0,ValProdCrop!Y29/'q-AreaHarv'!Y29*1000)</f>
        <v>225.4001798561151</v>
      </c>
      <c r="Z29">
        <f>IF('q-AreaHarv'!Z29=0,0,ValProdCrop!Z29/'q-AreaHarv'!Z29*1000)</f>
        <v>223.44660194174756</v>
      </c>
      <c r="AA29">
        <f>IF('q-AreaHarv'!AA29=0,0,ValProdCrop!AA29/'q-AreaHarv'!AA29*1000)</f>
        <v>228.39842035980692</v>
      </c>
      <c r="AB29">
        <f>IF('q-AreaHarv'!AB29=0,0,ValProdCrop!AB29/'q-AreaHarv'!AB29*1000)</f>
        <v>226.16239316239316</v>
      </c>
      <c r="AC29">
        <f>IF('q-AreaHarv'!AC29=0,0,ValProdCrop!AC29/'q-AreaHarv'!AC29*1000)</f>
        <v>225.65505804311775</v>
      </c>
      <c r="AD29">
        <f>IF('q-AreaHarv'!AD29=0,0,ValProdCrop!AD29/'q-AreaHarv'!AD29*1000)</f>
        <v>231.21971252566738</v>
      </c>
      <c r="AE29">
        <f>IF('q-AreaHarv'!AE29=0,0,ValProdCrop!AE29/'q-AreaHarv'!AE29*1000)</f>
        <v>232.988152698552</v>
      </c>
      <c r="AF29">
        <f>IF('q-AreaHarv'!AF29=0,0,ValProdCrop!AF29/'q-AreaHarv'!AF29*1000)</f>
        <v>239.60820974801342</v>
      </c>
      <c r="AG29">
        <f>IF('q-AreaHarv'!AG29=0,0,ValProdCrop!AG29/'q-AreaHarv'!AG29*1000)</f>
        <v>242.68546637744035</v>
      </c>
      <c r="AH29">
        <f>IF('q-AreaHarv'!AH29=0,0,ValProdCrop!AH29/'q-AreaHarv'!AH29*1000)</f>
        <v>239.0487449169033</v>
      </c>
      <c r="AI29">
        <f>IF('q-AreaHarv'!AI29=0,0,ValProdCrop!AI29/'q-AreaHarv'!AI29*1000)</f>
        <v>241.87050190045321</v>
      </c>
      <c r="AJ29">
        <f>IF('q-AreaHarv'!AJ29=0,0,ValProdCrop!AJ29/'q-AreaHarv'!AJ29*1000)</f>
        <v>249.5502563736795</v>
      </c>
      <c r="AK29">
        <f>IF('q-AreaHarv'!AK29=0,0,ValProdCrop!AK29/'q-AreaHarv'!AK29*1000)</f>
        <v>263.90922401171304</v>
      </c>
      <c r="AL29">
        <f>IF('q-AreaHarv'!AL29=0,0,ValProdCrop!AL29/'q-AreaHarv'!AL29*1000)</f>
        <v>205.70897354028472</v>
      </c>
      <c r="AM29">
        <f>IF('q-AreaHarv'!AM29=0,0,ValProdCrop!AM29/'q-AreaHarv'!AM29*1000)</f>
        <v>227.61612262322413</v>
      </c>
      <c r="AN29">
        <f>IF('q-AreaHarv'!AN29=0,0,ValProdCrop!AN29/'q-AreaHarv'!AN29*1000)</f>
        <v>171.20375297722072</v>
      </c>
      <c r="AO29">
        <f>IF('q-AreaHarv'!AO29=0,0,ValProdCrop!AO29/'q-AreaHarv'!AO29*1000)</f>
        <v>167.98098945768936</v>
      </c>
      <c r="AP29">
        <f>IF('q-AreaHarv'!AP29=0,0,ValProdCrop!AP29/'q-AreaHarv'!AP29*1000)</f>
        <v>185.16308077944555</v>
      </c>
      <c r="AQ29">
        <f>IF('q-AreaHarv'!AQ29=0,0,ValProdCrop!AQ29/'q-AreaHarv'!AQ29*1000)</f>
        <v>225.13896234793975</v>
      </c>
      <c r="AR29">
        <f>IF('q-AreaHarv'!AR29=0,0,ValProdCrop!AR29/'q-AreaHarv'!AR29*1000)</f>
        <v>218.88589319881717</v>
      </c>
      <c r="AS29">
        <f>IF('q-AreaHarv'!AS29=0,0,ValProdCrop!AS29/'q-AreaHarv'!AS29*1000)</f>
        <v>211.68480414916144</v>
      </c>
      <c r="AT29">
        <f>IF('q-AreaHarv'!AT29=0,0,ValProdCrop!AT29/'q-AreaHarv'!AT29*1000)</f>
        <v>230.59458942739698</v>
      </c>
      <c r="AU29">
        <f>IF('q-AreaHarv'!AU29=0,0,ValProdCrop!AU29/'q-AreaHarv'!AU29*1000)</f>
        <v>276.05408268920513</v>
      </c>
      <c r="AV29">
        <f>IF('q-AreaHarv'!AV29=0,0,ValProdCrop!AV29/'q-AreaHarv'!AV29*1000)</f>
        <v>310.55873472708811</v>
      </c>
      <c r="AW29">
        <f>IF('q-AreaHarv'!AW29=0,0,ValProdCrop!AW29/'q-AreaHarv'!AW29*1000)</f>
        <v>272.57404218862933</v>
      </c>
      <c r="AX29">
        <f>IF('q-AreaHarv'!AX29=0,0,ValProdCrop!AX29/'q-AreaHarv'!AX29*1000)</f>
        <v>287.5266902469981</v>
      </c>
      <c r="AY29">
        <f>IF('q-AreaHarv'!AY29=0,0,ValProdCrop!AY29/'q-AreaHarv'!AY29*1000)</f>
        <v>312.88523627825066</v>
      </c>
      <c r="AZ29">
        <f>IF('q-AreaHarv'!AZ29=0,0,ValProdCrop!AZ29/'q-AreaHarv'!AZ29*1000)</f>
        <v>316.77429456929042</v>
      </c>
      <c r="BA29">
        <f>IF('q-AreaHarv'!BA29=0,0,ValProdCrop!BA29/'q-AreaHarv'!BA29*1000)</f>
        <v>374.73134193897118</v>
      </c>
      <c r="BB29">
        <f>IF('q-AreaHarv'!BB29=0,0,ValProdCrop!BB29/'q-AreaHarv'!BB29*1000)</f>
        <v>398.85720133724499</v>
      </c>
      <c r="BC29">
        <f>IF('q-AreaHarv'!BC29=0,0,ValProdCrop!BC29/'q-AreaHarv'!BC29*1000)</f>
        <v>299.28978343510056</v>
      </c>
    </row>
    <row r="30" spans="1:55" x14ac:dyDescent="0.2">
      <c r="A30" s="6">
        <f>'q-ValProd_crop'!A30</f>
        <v>1</v>
      </c>
      <c r="B30" s="6" t="str">
        <f>'q-ValProd_crop'!B30</f>
        <v>Niger</v>
      </c>
      <c r="C30" s="6">
        <f>'q-ValProd_crop'!C30</f>
        <v>158</v>
      </c>
      <c r="D30" s="6" t="str">
        <f>'q-ValProd_crop'!D30</f>
        <v>Niger</v>
      </c>
      <c r="E30" s="6"/>
      <c r="F30" s="73" t="s">
        <v>602</v>
      </c>
      <c r="G30">
        <f>IF('q-AreaHarv'!G30=0,0,ValProdCrop!G30/'q-AreaHarv'!G30*1000)</f>
        <v>111.82066682289287</v>
      </c>
      <c r="H30">
        <f>IF('q-AreaHarv'!H30=0,0,ValProdCrop!H30/'q-AreaHarv'!H30*1000)</f>
        <v>123.64383044340246</v>
      </c>
      <c r="I30">
        <f>IF('q-AreaHarv'!I30=0,0,ValProdCrop!I30/'q-AreaHarv'!I30*1000)</f>
        <v>126.32244062581557</v>
      </c>
      <c r="J30">
        <f>IF('q-AreaHarv'!J30=0,0,ValProdCrop!J30/'q-AreaHarv'!J30*1000)</f>
        <v>129.79443419468589</v>
      </c>
      <c r="K30">
        <f>IF('q-AreaHarv'!K30=0,0,ValProdCrop!K30/'q-AreaHarv'!K30*1000)</f>
        <v>126.86170371466088</v>
      </c>
      <c r="L30">
        <f>IF('q-AreaHarv'!L30=0,0,ValProdCrop!L30/'q-AreaHarv'!L30*1000)</f>
        <v>128.70074466562076</v>
      </c>
      <c r="M30">
        <f>IF('q-AreaHarv'!M30=0,0,ValProdCrop!M30/'q-AreaHarv'!M30*1000)</f>
        <v>134.66739643426715</v>
      </c>
      <c r="N30">
        <f>IF('q-AreaHarv'!N30=0,0,ValProdCrop!N30/'q-AreaHarv'!N30*1000)</f>
        <v>101.6217920430383</v>
      </c>
      <c r="O30">
        <f>IF('q-AreaHarv'!O30=0,0,ValProdCrop!O30/'q-AreaHarv'!O30*1000)</f>
        <v>105.70826885451415</v>
      </c>
      <c r="P30">
        <f>IF('q-AreaHarv'!P30=0,0,ValProdCrop!P30/'q-AreaHarv'!P30*1000)</f>
        <v>90.039572936819283</v>
      </c>
      <c r="Q30">
        <f>IF('q-AreaHarv'!Q30=0,0,ValProdCrop!Q30/'q-AreaHarv'!Q30*1000)</f>
        <v>96.405822151670591</v>
      </c>
      <c r="R30">
        <f>IF('q-AreaHarv'!R30=0,0,ValProdCrop!R30/'q-AreaHarv'!R30*1000)</f>
        <v>99.798173412476913</v>
      </c>
      <c r="S30">
        <f>IF('q-AreaHarv'!S30=0,0,ValProdCrop!S30/'q-AreaHarv'!S30*1000)</f>
        <v>71.300061962710885</v>
      </c>
      <c r="T30">
        <f>IF('q-AreaHarv'!T30=0,0,ValProdCrop!T30/'q-AreaHarv'!T30*1000)</f>
        <v>90.12903640329705</v>
      </c>
      <c r="U30">
        <f>IF('q-AreaHarv'!U30=0,0,ValProdCrop!U30/'q-AreaHarv'!U30*1000)</f>
        <v>85.504043035203679</v>
      </c>
      <c r="V30">
        <f>IF('q-AreaHarv'!V30=0,0,ValProdCrop!V30/'q-AreaHarv'!V30*1000)</f>
        <v>98.833207913140754</v>
      </c>
      <c r="W30">
        <f>IF('q-AreaHarv'!W30=0,0,ValProdCrop!W30/'q-AreaHarv'!W30*1000)</f>
        <v>99.175595208209913</v>
      </c>
      <c r="X30">
        <f>IF('q-AreaHarv'!X30=0,0,ValProdCrop!X30/'q-AreaHarv'!X30*1000)</f>
        <v>100.47440711619012</v>
      </c>
      <c r="Y30">
        <f>IF('q-AreaHarv'!Y30=0,0,ValProdCrop!Y30/'q-AreaHarv'!Y30*1000)</f>
        <v>107.16524489421839</v>
      </c>
      <c r="Z30">
        <f>IF('q-AreaHarv'!Z30=0,0,ValProdCrop!Z30/'q-AreaHarv'!Z30*1000)</f>
        <v>102.65984487629248</v>
      </c>
      <c r="AA30">
        <f>IF('q-AreaHarv'!AA30=0,0,ValProdCrop!AA30/'q-AreaHarv'!AA30*1000)</f>
        <v>93.476564323035902</v>
      </c>
      <c r="AB30">
        <f>IF('q-AreaHarv'!AB30=0,0,ValProdCrop!AB30/'q-AreaHarv'!AB30*1000)</f>
        <v>87.229832205552015</v>
      </c>
      <c r="AC30">
        <f>IF('q-AreaHarv'!AC30=0,0,ValProdCrop!AC30/'q-AreaHarv'!AC30*1000)</f>
        <v>83.92934581887323</v>
      </c>
      <c r="AD30">
        <f>IF('q-AreaHarv'!AD30=0,0,ValProdCrop!AD30/'q-AreaHarv'!AD30*1000)</f>
        <v>59.373840699861688</v>
      </c>
      <c r="AE30">
        <f>IF('q-AreaHarv'!AE30=0,0,ValProdCrop!AE30/'q-AreaHarv'!AE30*1000)</f>
        <v>77.287329392017568</v>
      </c>
      <c r="AF30">
        <f>IF('q-AreaHarv'!AF30=0,0,ValProdCrop!AF30/'q-AreaHarv'!AF30*1000)</f>
        <v>87.100115673321952</v>
      </c>
      <c r="AG30">
        <f>IF('q-AreaHarv'!AG30=0,0,ValProdCrop!AG30/'q-AreaHarv'!AG30*1000)</f>
        <v>67.566976147080581</v>
      </c>
      <c r="AH30">
        <f>IF('q-AreaHarv'!AH30=0,0,ValProdCrop!AH30/'q-AreaHarv'!AH30*1000)</f>
        <v>88.377717838645552</v>
      </c>
      <c r="AI30">
        <f>IF('q-AreaHarv'!AI30=0,0,ValProdCrop!AI30/'q-AreaHarv'!AI30*1000)</f>
        <v>74.457747533176359</v>
      </c>
      <c r="AJ30">
        <f>IF('q-AreaHarv'!AJ30=0,0,ValProdCrop!AJ30/'q-AreaHarv'!AJ30*1000)</f>
        <v>63.589711510645451</v>
      </c>
      <c r="AK30">
        <f>IF('q-AreaHarv'!AK30=0,0,ValProdCrop!AK30/'q-AreaHarv'!AK30*1000)</f>
        <v>73.563997135460397</v>
      </c>
      <c r="AL30">
        <f>IF('q-AreaHarv'!AL30=0,0,ValProdCrop!AL30/'q-AreaHarv'!AL30*1000)</f>
        <v>60.517819282302121</v>
      </c>
      <c r="AM30">
        <f>IF('q-AreaHarv'!AM30=0,0,ValProdCrop!AM30/'q-AreaHarv'!AM30*1000)</f>
        <v>54.880875420115295</v>
      </c>
      <c r="AN30">
        <f>IF('q-AreaHarv'!AN30=0,0,ValProdCrop!AN30/'q-AreaHarv'!AN30*1000)</f>
        <v>77.03743287005193</v>
      </c>
      <c r="AO30">
        <f>IF('q-AreaHarv'!AO30=0,0,ValProdCrop!AO30/'q-AreaHarv'!AO30*1000)</f>
        <v>59.058516098656433</v>
      </c>
      <c r="AP30">
        <f>IF('q-AreaHarv'!AP30=0,0,ValProdCrop!AP30/'q-AreaHarv'!AP30*1000)</f>
        <v>72.496809222259586</v>
      </c>
      <c r="AQ30">
        <f>IF('q-AreaHarv'!AQ30=0,0,ValProdCrop!AQ30/'q-AreaHarv'!AQ30*1000)</f>
        <v>60.603572968943531</v>
      </c>
      <c r="AR30">
        <f>IF('q-AreaHarv'!AR30=0,0,ValProdCrop!AR30/'q-AreaHarv'!AR30*1000)</f>
        <v>90.574027477174781</v>
      </c>
      <c r="AS30">
        <f>IF('q-AreaHarv'!AS30=0,0,ValProdCrop!AS30/'q-AreaHarv'!AS30*1000)</f>
        <v>78.24008005869652</v>
      </c>
      <c r="AT30">
        <f>IF('q-AreaHarv'!AT30=0,0,ValProdCrop!AT30/'q-AreaHarv'!AT30*1000)</f>
        <v>78.98837026887125</v>
      </c>
      <c r="AU30">
        <f>IF('q-AreaHarv'!AU30=0,0,ValProdCrop!AU30/'q-AreaHarv'!AU30*1000)</f>
        <v>88.938392625792858</v>
      </c>
      <c r="AV30">
        <f>IF('q-AreaHarv'!AV30=0,0,ValProdCrop!AV30/'q-AreaHarv'!AV30*1000)</f>
        <v>96.624791793755719</v>
      </c>
      <c r="AW30">
        <f>IF('q-AreaHarv'!AW30=0,0,ValProdCrop!AW30/'q-AreaHarv'!AW30*1000)</f>
        <v>97.668189732742803</v>
      </c>
      <c r="AX30">
        <f>IF('q-AreaHarv'!AX30=0,0,ValProdCrop!AX30/'q-AreaHarv'!AX30*1000)</f>
        <v>89.884427622993854</v>
      </c>
      <c r="AY30">
        <f>IF('q-AreaHarv'!AY30=0,0,ValProdCrop!AY30/'q-AreaHarv'!AY30*1000)</f>
        <v>101.51515066050783</v>
      </c>
      <c r="AZ30">
        <f>IF('q-AreaHarv'!AZ30=0,0,ValProdCrop!AZ30/'q-AreaHarv'!AZ30*1000)</f>
        <v>101.75606784384753</v>
      </c>
      <c r="BA30">
        <f>IF('q-AreaHarv'!BA30=0,0,ValProdCrop!BA30/'q-AreaHarv'!BA30*1000)</f>
        <v>103.86326046092024</v>
      </c>
      <c r="BB30">
        <f>IF('q-AreaHarv'!BB30=0,0,ValProdCrop!BB30/'q-AreaHarv'!BB30*1000)</f>
        <v>118.55429671386474</v>
      </c>
      <c r="BC30">
        <f>IF('q-AreaHarv'!BC30=0,0,ValProdCrop!BC30/'q-AreaHarv'!BC30*1000)</f>
        <v>110.06499238882952</v>
      </c>
    </row>
    <row r="31" spans="1:55" x14ac:dyDescent="0.2">
      <c r="A31" s="6">
        <f>'q-ValProd_crop'!A31</f>
        <v>1</v>
      </c>
      <c r="B31" s="6" t="str">
        <f>'q-ValProd_crop'!B31</f>
        <v>Nigeria</v>
      </c>
      <c r="C31" s="6">
        <f>'q-ValProd_crop'!C31</f>
        <v>159</v>
      </c>
      <c r="D31" s="6" t="str">
        <f>'q-ValProd_crop'!D31</f>
        <v>Nigeria</v>
      </c>
      <c r="E31" s="6"/>
      <c r="F31" s="73" t="s">
        <v>602</v>
      </c>
      <c r="G31">
        <f>IF('q-AreaHarv'!G31=0,0,ValProdCrop!G31/'q-AreaHarv'!G31*1000)</f>
        <v>338.04793169968536</v>
      </c>
      <c r="H31">
        <f>IF('q-AreaHarv'!H31=0,0,ValProdCrop!H31/'q-AreaHarv'!H31*1000)</f>
        <v>349.78028859227777</v>
      </c>
      <c r="I31">
        <f>IF('q-AreaHarv'!I31=0,0,ValProdCrop!I31/'q-AreaHarv'!I31*1000)</f>
        <v>339.49844105875707</v>
      </c>
      <c r="J31">
        <f>IF('q-AreaHarv'!J31=0,0,ValProdCrop!J31/'q-AreaHarv'!J31*1000)</f>
        <v>339.64842015028944</v>
      </c>
      <c r="K31">
        <f>IF('q-AreaHarv'!K31=0,0,ValProdCrop!K31/'q-AreaHarv'!K31*1000)</f>
        <v>332.99422130124458</v>
      </c>
      <c r="L31">
        <f>IF('q-AreaHarv'!L31=0,0,ValProdCrop!L31/'q-AreaHarv'!L31*1000)</f>
        <v>350.05081421909324</v>
      </c>
      <c r="M31">
        <f>IF('q-AreaHarv'!M31=0,0,ValProdCrop!M31/'q-AreaHarv'!M31*1000)</f>
        <v>349.53473104773673</v>
      </c>
      <c r="N31">
        <f>IF('q-AreaHarv'!N31=0,0,ValProdCrop!N31/'q-AreaHarv'!N31*1000)</f>
        <v>357.100980977642</v>
      </c>
      <c r="O31">
        <f>IF('q-AreaHarv'!O31=0,0,ValProdCrop!O31/'q-AreaHarv'!O31*1000)</f>
        <v>341.2795983353974</v>
      </c>
      <c r="P31">
        <f>IF('q-AreaHarv'!P31=0,0,ValProdCrop!P31/'q-AreaHarv'!P31*1000)</f>
        <v>397.1130140379434</v>
      </c>
      <c r="Q31">
        <f>IF('q-AreaHarv'!Q31=0,0,ValProdCrop!Q31/'q-AreaHarv'!Q31*1000)</f>
        <v>369.48432932613201</v>
      </c>
      <c r="R31">
        <f>IF('q-AreaHarv'!R31=0,0,ValProdCrop!R31/'q-AreaHarv'!R31*1000)</f>
        <v>387.04192102262135</v>
      </c>
      <c r="S31">
        <f>IF('q-AreaHarv'!S31=0,0,ValProdCrop!S31/'q-AreaHarv'!S31*1000)</f>
        <v>329.29422960026585</v>
      </c>
      <c r="T31">
        <f>IF('q-AreaHarv'!T31=0,0,ValProdCrop!T31/'q-AreaHarv'!T31*1000)</f>
        <v>416.52580794244636</v>
      </c>
      <c r="U31">
        <f>IF('q-AreaHarv'!U31=0,0,ValProdCrop!U31/'q-AreaHarv'!U31*1000)</f>
        <v>433.9876503284334</v>
      </c>
      <c r="V31">
        <f>IF('q-AreaHarv'!V31=0,0,ValProdCrop!V31/'q-AreaHarv'!V31*1000)</f>
        <v>394.44903620604811</v>
      </c>
      <c r="W31">
        <f>IF('q-AreaHarv'!W31=0,0,ValProdCrop!W31/'q-AreaHarv'!W31*1000)</f>
        <v>466.02940274168151</v>
      </c>
      <c r="X31">
        <f>IF('q-AreaHarv'!X31=0,0,ValProdCrop!X31/'q-AreaHarv'!X31*1000)</f>
        <v>489.63041129589044</v>
      </c>
      <c r="Y31">
        <f>IF('q-AreaHarv'!Y31=0,0,ValProdCrop!Y31/'q-AreaHarv'!Y31*1000)</f>
        <v>506.47555975204028</v>
      </c>
      <c r="Z31">
        <f>IF('q-AreaHarv'!Z31=0,0,ValProdCrop!Z31/'q-AreaHarv'!Z31*1000)</f>
        <v>481.89322146435688</v>
      </c>
      <c r="AA31">
        <f>IF('q-AreaHarv'!AA31=0,0,ValProdCrop!AA31/'q-AreaHarv'!AA31*1000)</f>
        <v>561.53795161734229</v>
      </c>
      <c r="AB31">
        <f>IF('q-AreaHarv'!AB31=0,0,ValProdCrop!AB31/'q-AreaHarv'!AB31*1000)</f>
        <v>548.08211200995481</v>
      </c>
      <c r="AC31">
        <f>IF('q-AreaHarv'!AC31=0,0,ValProdCrop!AC31/'q-AreaHarv'!AC31*1000)</f>
        <v>549.42448287729621</v>
      </c>
      <c r="AD31">
        <f>IF('q-AreaHarv'!AD31=0,0,ValProdCrop!AD31/'q-AreaHarv'!AD31*1000)</f>
        <v>487.36180686574289</v>
      </c>
      <c r="AE31">
        <f>IF('q-AreaHarv'!AE31=0,0,ValProdCrop!AE31/'q-AreaHarv'!AE31*1000)</f>
        <v>482.77468861209968</v>
      </c>
      <c r="AF31">
        <f>IF('q-AreaHarv'!AF31=0,0,ValProdCrop!AF31/'q-AreaHarv'!AF31*1000)</f>
        <v>446.13563298102321</v>
      </c>
      <c r="AG31">
        <f>IF('q-AreaHarv'!AG31=0,0,ValProdCrop!AG31/'q-AreaHarv'!AG31*1000)</f>
        <v>445.7045535285144</v>
      </c>
      <c r="AH31">
        <f>IF('q-AreaHarv'!AH31=0,0,ValProdCrop!AH31/'q-AreaHarv'!AH31*1000)</f>
        <v>522.85115459979659</v>
      </c>
      <c r="AI31">
        <f>IF('q-AreaHarv'!AI31=0,0,ValProdCrop!AI31/'q-AreaHarv'!AI31*1000)</f>
        <v>521.91228813244459</v>
      </c>
      <c r="AJ31">
        <f>IF('q-AreaHarv'!AJ31=0,0,ValProdCrop!AJ31/'q-AreaHarv'!AJ31*1000)</f>
        <v>525.84374253510634</v>
      </c>
      <c r="AK31">
        <f>IF('q-AreaHarv'!AK31=0,0,ValProdCrop!AK31/'q-AreaHarv'!AK31*1000)</f>
        <v>537.64640286660733</v>
      </c>
      <c r="AL31">
        <f>IF('q-AreaHarv'!AL31=0,0,ValProdCrop!AL31/'q-AreaHarv'!AL31*1000)</f>
        <v>560.99560635105638</v>
      </c>
      <c r="AM31">
        <f>IF('q-AreaHarv'!AM31=0,0,ValProdCrop!AM31/'q-AreaHarv'!AM31*1000)</f>
        <v>568.20016719620878</v>
      </c>
      <c r="AN31">
        <f>IF('q-AreaHarv'!AN31=0,0,ValProdCrop!AN31/'q-AreaHarv'!AN31*1000)</f>
        <v>558.84710759033851</v>
      </c>
      <c r="AO31">
        <f>IF('q-AreaHarv'!AO31=0,0,ValProdCrop!AO31/'q-AreaHarv'!AO31*1000)</f>
        <v>543.01758307986711</v>
      </c>
      <c r="AP31">
        <f>IF('q-AreaHarv'!AP31=0,0,ValProdCrop!AP31/'q-AreaHarv'!AP31*1000)</f>
        <v>559.23906629175201</v>
      </c>
      <c r="AQ31">
        <f>IF('q-AreaHarv'!AQ31=0,0,ValProdCrop!AQ31/'q-AreaHarv'!AQ31*1000)</f>
        <v>578.12746001375535</v>
      </c>
      <c r="AR31">
        <f>IF('q-AreaHarv'!AR31=0,0,ValProdCrop!AR31/'q-AreaHarv'!AR31*1000)</f>
        <v>571.17731110239663</v>
      </c>
      <c r="AS31">
        <f>IF('q-AreaHarv'!AS31=0,0,ValProdCrop!AS31/'q-AreaHarv'!AS31*1000)</f>
        <v>606.41536713198786</v>
      </c>
      <c r="AT31">
        <f>IF('q-AreaHarv'!AT31=0,0,ValProdCrop!AT31/'q-AreaHarv'!AT31*1000)</f>
        <v>601.22870899138672</v>
      </c>
      <c r="AU31">
        <f>IF('q-AreaHarv'!AU31=0,0,ValProdCrop!AU31/'q-AreaHarv'!AU31*1000)</f>
        <v>627.42813637649283</v>
      </c>
      <c r="AV31">
        <f>IF('q-AreaHarv'!AV31=0,0,ValProdCrop!AV31/'q-AreaHarv'!AV31*1000)</f>
        <v>635.88805519952166</v>
      </c>
      <c r="AW31">
        <f>IF('q-AreaHarv'!AW31=0,0,ValProdCrop!AW31/'q-AreaHarv'!AW31*1000)</f>
        <v>663.03684777566366</v>
      </c>
      <c r="AX31">
        <f>IF('q-AreaHarv'!AX31=0,0,ValProdCrop!AX31/'q-AreaHarv'!AX31*1000)</f>
        <v>688.23047138303127</v>
      </c>
      <c r="AY31">
        <f>IF('q-AreaHarv'!AY31=0,0,ValProdCrop!AY31/'q-AreaHarv'!AY31*1000)</f>
        <v>701.9774156777961</v>
      </c>
      <c r="AZ31">
        <f>IF('q-AreaHarv'!AZ31=0,0,ValProdCrop!AZ31/'q-AreaHarv'!AZ31*1000)</f>
        <v>721.71568186992886</v>
      </c>
      <c r="BA31">
        <f>IF('q-AreaHarv'!BA31=0,0,ValProdCrop!BA31/'q-AreaHarv'!BA31*1000)</f>
        <v>651.82017530186113</v>
      </c>
      <c r="BB31">
        <f>IF('q-AreaHarv'!BB31=0,0,ValProdCrop!BB31/'q-AreaHarv'!BB31*1000)</f>
        <v>713.09577019917401</v>
      </c>
      <c r="BC31">
        <f>IF('q-AreaHarv'!BC31=0,0,ValProdCrop!BC31/'q-AreaHarv'!BC31*1000)</f>
        <v>736.48994084050844</v>
      </c>
    </row>
    <row r="32" spans="1:55" x14ac:dyDescent="0.2">
      <c r="A32" s="6">
        <f>'q-ValProd_crop'!A32</f>
        <v>1</v>
      </c>
      <c r="B32" s="6" t="str">
        <f>'q-ValProd_crop'!B32</f>
        <v>Guinea-Bissau</v>
      </c>
      <c r="C32" s="6">
        <f>'q-ValProd_crop'!C32</f>
        <v>175</v>
      </c>
      <c r="D32" s="6" t="str">
        <f>'q-ValProd_crop'!D32</f>
        <v>Guinea-Bissau</v>
      </c>
      <c r="E32" s="6"/>
      <c r="F32" s="73" t="s">
        <v>602</v>
      </c>
      <c r="G32">
        <f>IF('q-AreaHarv'!G32=0,0,ValProdCrop!G32/'q-AreaHarv'!G32*1000)</f>
        <v>331.57789347216658</v>
      </c>
      <c r="H32">
        <f>IF('q-AreaHarv'!H32=0,0,ValProdCrop!H32/'q-AreaHarv'!H32*1000)</f>
        <v>328.16823682447085</v>
      </c>
      <c r="I32">
        <f>IF('q-AreaHarv'!I32=0,0,ValProdCrop!I32/'q-AreaHarv'!I32*1000)</f>
        <v>326.61812297734627</v>
      </c>
      <c r="J32">
        <f>IF('q-AreaHarv'!J32=0,0,ValProdCrop!J32/'q-AreaHarv'!J32*1000)</f>
        <v>291.20468884160226</v>
      </c>
      <c r="K32">
        <f>IF('q-AreaHarv'!K32=0,0,ValProdCrop!K32/'q-AreaHarv'!K32*1000)</f>
        <v>284.26594585871629</v>
      </c>
      <c r="L32">
        <f>IF('q-AreaHarv'!L32=0,0,ValProdCrop!L32/'q-AreaHarv'!L32*1000)</f>
        <v>283.47785128567455</v>
      </c>
      <c r="M32">
        <f>IF('q-AreaHarv'!M32=0,0,ValProdCrop!M32/'q-AreaHarv'!M32*1000)</f>
        <v>291.11026154226732</v>
      </c>
      <c r="N32">
        <f>IF('q-AreaHarv'!N32=0,0,ValProdCrop!N32/'q-AreaHarv'!N32*1000)</f>
        <v>303.59571495109458</v>
      </c>
      <c r="O32">
        <f>IF('q-AreaHarv'!O32=0,0,ValProdCrop!O32/'q-AreaHarv'!O32*1000)</f>
        <v>295.84053794428434</v>
      </c>
      <c r="P32">
        <f>IF('q-AreaHarv'!P32=0,0,ValProdCrop!P32/'q-AreaHarv'!P32*1000)</f>
        <v>301.6851227732306</v>
      </c>
      <c r="Q32">
        <f>IF('q-AreaHarv'!Q32=0,0,ValProdCrop!Q32/'q-AreaHarv'!Q32*1000)</f>
        <v>285.17766497461929</v>
      </c>
      <c r="R32">
        <f>IF('q-AreaHarv'!R32=0,0,ValProdCrop!R32/'q-AreaHarv'!R32*1000)</f>
        <v>303.7286432160804</v>
      </c>
      <c r="S32">
        <f>IF('q-AreaHarv'!S32=0,0,ValProdCrop!S32/'q-AreaHarv'!S32*1000)</f>
        <v>290.17928286852589</v>
      </c>
      <c r="T32">
        <f>IF('q-AreaHarv'!T32=0,0,ValProdCrop!T32/'q-AreaHarv'!T32*1000)</f>
        <v>274.70139200718455</v>
      </c>
      <c r="U32">
        <f>IF('q-AreaHarv'!U32=0,0,ValProdCrop!U32/'q-AreaHarv'!U32*1000)</f>
        <v>273.82863759166344</v>
      </c>
      <c r="V32">
        <f>IF('q-AreaHarv'!V32=0,0,ValProdCrop!V32/'q-AreaHarv'!V32*1000)</f>
        <v>287.50585269223842</v>
      </c>
      <c r="W32">
        <f>IF('q-AreaHarv'!W32=0,0,ValProdCrop!W32/'q-AreaHarv'!W32*1000)</f>
        <v>271.3551488260307</v>
      </c>
      <c r="X32">
        <f>IF('q-AreaHarv'!X32=0,0,ValProdCrop!X32/'q-AreaHarv'!X32*1000)</f>
        <v>267.62455464049992</v>
      </c>
      <c r="Y32">
        <f>IF('q-AreaHarv'!Y32=0,0,ValProdCrop!Y32/'q-AreaHarv'!Y32*1000)</f>
        <v>266.4943661448068</v>
      </c>
      <c r="Z32">
        <f>IF('q-AreaHarv'!Z32=0,0,ValProdCrop!Z32/'q-AreaHarv'!Z32*1000)</f>
        <v>265.22577190790645</v>
      </c>
      <c r="AA32">
        <f>IF('q-AreaHarv'!AA32=0,0,ValProdCrop!AA32/'q-AreaHarv'!AA32*1000)</f>
        <v>262.61713256324765</v>
      </c>
      <c r="AB32">
        <f>IF('q-AreaHarv'!AB32=0,0,ValProdCrop!AB32/'q-AreaHarv'!AB32*1000)</f>
        <v>244.44299606330006</v>
      </c>
      <c r="AC32">
        <f>IF('q-AreaHarv'!AC32=0,0,ValProdCrop!AC32/'q-AreaHarv'!AC32*1000)</f>
        <v>233.57999775759615</v>
      </c>
      <c r="AD32">
        <f>IF('q-AreaHarv'!AD32=0,0,ValProdCrop!AD32/'q-AreaHarv'!AD32*1000)</f>
        <v>284.04904492946952</v>
      </c>
      <c r="AE32">
        <f>IF('q-AreaHarv'!AE32=0,0,ValProdCrop!AE32/'q-AreaHarv'!AE32*1000)</f>
        <v>371.16430293177871</v>
      </c>
      <c r="AF32">
        <f>IF('q-AreaHarv'!AF32=0,0,ValProdCrop!AF32/'q-AreaHarv'!AF32*1000)</f>
        <v>395.98169809232132</v>
      </c>
      <c r="AG32">
        <f>IF('q-AreaHarv'!AG32=0,0,ValProdCrop!AG32/'q-AreaHarv'!AG32*1000)</f>
        <v>445.90531842818427</v>
      </c>
      <c r="AH32">
        <f>IF('q-AreaHarv'!AH32=0,0,ValProdCrop!AH32/'q-AreaHarv'!AH32*1000)</f>
        <v>493.7112830525225</v>
      </c>
      <c r="AI32">
        <f>IF('q-AreaHarv'!AI32=0,0,ValProdCrop!AI32/'q-AreaHarv'!AI32*1000)</f>
        <v>458.9786681820197</v>
      </c>
      <c r="AJ32">
        <f>IF('q-AreaHarv'!AJ32=0,0,ValProdCrop!AJ32/'q-AreaHarv'!AJ32*1000)</f>
        <v>463.95122331307465</v>
      </c>
      <c r="AK32">
        <f>IF('q-AreaHarv'!AK32=0,0,ValProdCrop!AK32/'q-AreaHarv'!AK32*1000)</f>
        <v>458.92317980100916</v>
      </c>
      <c r="AL32">
        <f>IF('q-AreaHarv'!AL32=0,0,ValProdCrop!AL32/'q-AreaHarv'!AL32*1000)</f>
        <v>453.91466955366371</v>
      </c>
      <c r="AM32">
        <f>IF('q-AreaHarv'!AM32=0,0,ValProdCrop!AM32/'q-AreaHarv'!AM32*1000)</f>
        <v>464.02222441253883</v>
      </c>
      <c r="AN32">
        <f>IF('q-AreaHarv'!AN32=0,0,ValProdCrop!AN32/'q-AreaHarv'!AN32*1000)</f>
        <v>430.01035850181887</v>
      </c>
      <c r="AO32">
        <f>IF('q-AreaHarv'!AO32=0,0,ValProdCrop!AO32/'q-AreaHarv'!AO32*1000)</f>
        <v>424.46619595326007</v>
      </c>
      <c r="AP32">
        <f>IF('q-AreaHarv'!AP32=0,0,ValProdCrop!AP32/'q-AreaHarv'!AP32*1000)</f>
        <v>438.17005605740491</v>
      </c>
      <c r="AQ32">
        <f>IF('q-AreaHarv'!AQ32=0,0,ValProdCrop!AQ32/'q-AreaHarv'!AQ32*1000)</f>
        <v>412.80541804804943</v>
      </c>
      <c r="AR32">
        <f>IF('q-AreaHarv'!AR32=0,0,ValProdCrop!AR32/'q-AreaHarv'!AR32*1000)</f>
        <v>420.17358446660035</v>
      </c>
      <c r="AS32">
        <f>IF('q-AreaHarv'!AS32=0,0,ValProdCrop!AS32/'q-AreaHarv'!AS32*1000)</f>
        <v>391.32391476347516</v>
      </c>
      <c r="AT32">
        <f>IF('q-AreaHarv'!AT32=0,0,ValProdCrop!AT32/'q-AreaHarv'!AT32*1000)</f>
        <v>374.68922308533797</v>
      </c>
      <c r="AU32">
        <f>IF('q-AreaHarv'!AU32=0,0,ValProdCrop!AU32/'q-AreaHarv'!AU32*1000)</f>
        <v>405.49940148542532</v>
      </c>
      <c r="AV32">
        <f>IF('q-AreaHarv'!AV32=0,0,ValProdCrop!AV32/'q-AreaHarv'!AV32*1000)</f>
        <v>404.39103854742467</v>
      </c>
      <c r="AW32">
        <f>IF('q-AreaHarv'!AW32=0,0,ValProdCrop!AW32/'q-AreaHarv'!AW32*1000)</f>
        <v>406.09576384178149</v>
      </c>
      <c r="AX32">
        <f>IF('q-AreaHarv'!AX32=0,0,ValProdCrop!AX32/'q-AreaHarv'!AX32*1000)</f>
        <v>429.0675128195312</v>
      </c>
      <c r="AY32">
        <f>IF('q-AreaHarv'!AY32=0,0,ValProdCrop!AY32/'q-AreaHarv'!AY32*1000)</f>
        <v>446.69560360063372</v>
      </c>
      <c r="AZ32">
        <f>IF('q-AreaHarv'!AZ32=0,0,ValProdCrop!AZ32/'q-AreaHarv'!AZ32*1000)</f>
        <v>467.38326297924192</v>
      </c>
      <c r="BA32">
        <f>IF('q-AreaHarv'!BA32=0,0,ValProdCrop!BA32/'q-AreaHarv'!BA32*1000)</f>
        <v>452.309540771775</v>
      </c>
      <c r="BB32">
        <f>IF('q-AreaHarv'!BB32=0,0,ValProdCrop!BB32/'q-AreaHarv'!BB32*1000)</f>
        <v>429.03008171002045</v>
      </c>
      <c r="BC32">
        <f>IF('q-AreaHarv'!BC32=0,0,ValProdCrop!BC32/'q-AreaHarv'!BC32*1000)</f>
        <v>399.16090946586922</v>
      </c>
    </row>
    <row r="33" spans="1:55" x14ac:dyDescent="0.2">
      <c r="A33" s="6">
        <f>'q-ValProd_crop'!A33</f>
        <v>2</v>
      </c>
      <c r="B33" s="6" t="str">
        <f>'q-ValProd_crop'!B33</f>
        <v>Eritrea</v>
      </c>
      <c r="C33" s="6">
        <f>'q-ValProd_crop'!C33</f>
        <v>178</v>
      </c>
      <c r="D33" s="6" t="str">
        <f>'q-ValProd_crop'!D33</f>
        <v>Eritrea</v>
      </c>
      <c r="E33" s="6"/>
      <c r="F33" s="73" t="s">
        <v>602</v>
      </c>
      <c r="G33">
        <f>IF('q-AreaHarv'!G33=0,0,ValProdCrop!G33/'q-AreaHarv'!G33*1000)</f>
        <v>0</v>
      </c>
      <c r="H33">
        <f>IF('q-AreaHarv'!H33=0,0,ValProdCrop!H33/'q-AreaHarv'!H33*1000)</f>
        <v>0</v>
      </c>
      <c r="I33">
        <f>IF('q-AreaHarv'!I33=0,0,ValProdCrop!I33/'q-AreaHarv'!I33*1000)</f>
        <v>0</v>
      </c>
      <c r="J33">
        <f>IF('q-AreaHarv'!J33=0,0,ValProdCrop!J33/'q-AreaHarv'!J33*1000)</f>
        <v>0</v>
      </c>
      <c r="K33">
        <f>IF('q-AreaHarv'!K33=0,0,ValProdCrop!K33/'q-AreaHarv'!K33*1000)</f>
        <v>0</v>
      </c>
      <c r="L33">
        <f>IF('q-AreaHarv'!L33=0,0,ValProdCrop!L33/'q-AreaHarv'!L33*1000)</f>
        <v>0</v>
      </c>
      <c r="M33">
        <f>IF('q-AreaHarv'!M33=0,0,ValProdCrop!M33/'q-AreaHarv'!M33*1000)</f>
        <v>0</v>
      </c>
      <c r="N33">
        <f>IF('q-AreaHarv'!N33=0,0,ValProdCrop!N33/'q-AreaHarv'!N33*1000)</f>
        <v>0</v>
      </c>
      <c r="O33">
        <f>IF('q-AreaHarv'!O33=0,0,ValProdCrop!O33/'q-AreaHarv'!O33*1000)</f>
        <v>0</v>
      </c>
      <c r="P33">
        <f>IF('q-AreaHarv'!P33=0,0,ValProdCrop!P33/'q-AreaHarv'!P33*1000)</f>
        <v>0</v>
      </c>
      <c r="Q33">
        <f>IF('q-AreaHarv'!Q33=0,0,ValProdCrop!Q33/'q-AreaHarv'!Q33*1000)</f>
        <v>0</v>
      </c>
      <c r="R33">
        <f>IF('q-AreaHarv'!R33=0,0,ValProdCrop!R33/'q-AreaHarv'!R33*1000)</f>
        <v>0</v>
      </c>
      <c r="S33">
        <f>IF('q-AreaHarv'!S33=0,0,ValProdCrop!S33/'q-AreaHarv'!S33*1000)</f>
        <v>0</v>
      </c>
      <c r="T33">
        <f>IF('q-AreaHarv'!T33=0,0,ValProdCrop!T33/'q-AreaHarv'!T33*1000)</f>
        <v>0</v>
      </c>
      <c r="U33">
        <f>IF('q-AreaHarv'!U33=0,0,ValProdCrop!U33/'q-AreaHarv'!U33*1000)</f>
        <v>0</v>
      </c>
      <c r="V33">
        <f>IF('q-AreaHarv'!V33=0,0,ValProdCrop!V33/'q-AreaHarv'!V33*1000)</f>
        <v>0</v>
      </c>
      <c r="W33">
        <f>IF('q-AreaHarv'!W33=0,0,ValProdCrop!W33/'q-AreaHarv'!W33*1000)</f>
        <v>0</v>
      </c>
      <c r="X33">
        <f>IF('q-AreaHarv'!X33=0,0,ValProdCrop!X33/'q-AreaHarv'!X33*1000)</f>
        <v>0</v>
      </c>
      <c r="Y33">
        <f>IF('q-AreaHarv'!Y33=0,0,ValProdCrop!Y33/'q-AreaHarv'!Y33*1000)</f>
        <v>0</v>
      </c>
      <c r="Z33">
        <f>IF('q-AreaHarv'!Z33=0,0,ValProdCrop!Z33/'q-AreaHarv'!Z33*1000)</f>
        <v>0</v>
      </c>
      <c r="AA33">
        <f>IF('q-AreaHarv'!AA33=0,0,ValProdCrop!AA33/'q-AreaHarv'!AA33*1000)</f>
        <v>0</v>
      </c>
      <c r="AB33">
        <f>IF('q-AreaHarv'!AB33=0,0,ValProdCrop!AB33/'q-AreaHarv'!AB33*1000)</f>
        <v>0</v>
      </c>
      <c r="AC33">
        <f>IF('q-AreaHarv'!AC33=0,0,ValProdCrop!AC33/'q-AreaHarv'!AC33*1000)</f>
        <v>0</v>
      </c>
      <c r="AD33">
        <f>IF('q-AreaHarv'!AD33=0,0,ValProdCrop!AD33/'q-AreaHarv'!AD33*1000)</f>
        <v>0</v>
      </c>
      <c r="AE33">
        <f>IF('q-AreaHarv'!AE33=0,0,ValProdCrop!AE33/'q-AreaHarv'!AE33*1000)</f>
        <v>0</v>
      </c>
      <c r="AF33">
        <f>IF('q-AreaHarv'!AF33=0,0,ValProdCrop!AF33/'q-AreaHarv'!AF33*1000)</f>
        <v>0</v>
      </c>
      <c r="AG33">
        <f>IF('q-AreaHarv'!AG33=0,0,ValProdCrop!AG33/'q-AreaHarv'!AG33*1000)</f>
        <v>0</v>
      </c>
      <c r="AH33">
        <f>IF('q-AreaHarv'!AH33=0,0,ValProdCrop!AH33/'q-AreaHarv'!AH33*1000)</f>
        <v>0</v>
      </c>
      <c r="AI33">
        <f>IF('q-AreaHarv'!AI33=0,0,ValProdCrop!AI33/'q-AreaHarv'!AI33*1000)</f>
        <v>0</v>
      </c>
      <c r="AJ33">
        <f>IF('q-AreaHarv'!AJ33=0,0,ValProdCrop!AJ33/'q-AreaHarv'!AJ33*1000)</f>
        <v>0</v>
      </c>
      <c r="AK33">
        <f>IF('q-AreaHarv'!AK33=0,0,ValProdCrop!AK33/'q-AreaHarv'!AK33*1000)</f>
        <v>0</v>
      </c>
      <c r="AL33">
        <f>IF('q-AreaHarv'!AL33=0,0,ValProdCrop!AL33/'q-AreaHarv'!AL33*1000)</f>
        <v>0</v>
      </c>
      <c r="AM33">
        <f>IF('q-AreaHarv'!AM33=0,0,ValProdCrop!AM33/'q-AreaHarv'!AM33*1000)</f>
        <v>35.41520118522245</v>
      </c>
      <c r="AN33">
        <f>IF('q-AreaHarv'!AN33=0,0,ValProdCrop!AN33/'q-AreaHarv'!AN33*1000)</f>
        <v>200.23509438981074</v>
      </c>
      <c r="AO33">
        <f>IF('q-AreaHarv'!AO33=0,0,ValProdCrop!AO33/'q-AreaHarv'!AO33*1000)</f>
        <v>176.40690458813995</v>
      </c>
      <c r="AP33">
        <f>IF('q-AreaHarv'!AP33=0,0,ValProdCrop!AP33/'q-AreaHarv'!AP33*1000)</f>
        <v>141.45326961850483</v>
      </c>
      <c r="AQ33">
        <f>IF('q-AreaHarv'!AQ33=0,0,ValProdCrop!AQ33/'q-AreaHarv'!AQ33*1000)</f>
        <v>134.57569233053678</v>
      </c>
      <c r="AR33">
        <f>IF('q-AreaHarv'!AR33=0,0,ValProdCrop!AR33/'q-AreaHarv'!AR33*1000)</f>
        <v>208.11730701019567</v>
      </c>
      <c r="AS33">
        <f>IF('q-AreaHarv'!AS33=0,0,ValProdCrop!AS33/'q-AreaHarv'!AS33*1000)</f>
        <v>179.89938368462771</v>
      </c>
      <c r="AT33">
        <f>IF('q-AreaHarv'!AT33=0,0,ValProdCrop!AT33/'q-AreaHarv'!AT33*1000)</f>
        <v>135.67336408737478</v>
      </c>
      <c r="AU33">
        <f>IF('q-AreaHarv'!AU33=0,0,ValProdCrop!AU33/'q-AreaHarv'!AU33*1000)</f>
        <v>159.14644363148929</v>
      </c>
      <c r="AV33">
        <f>IF('q-AreaHarv'!AV33=0,0,ValProdCrop!AV33/'q-AreaHarv'!AV33*1000)</f>
        <v>107.74953810447236</v>
      </c>
      <c r="AW33">
        <f>IF('q-AreaHarv'!AW33=0,0,ValProdCrop!AW33/'q-AreaHarv'!AW33*1000)</f>
        <v>117.19916640672184</v>
      </c>
      <c r="AX33">
        <f>IF('q-AreaHarv'!AX33=0,0,ValProdCrop!AX33/'q-AreaHarv'!AX33*1000)</f>
        <v>113.2184099992525</v>
      </c>
      <c r="AY33">
        <f>IF('q-AreaHarv'!AY33=0,0,ValProdCrop!AY33/'q-AreaHarv'!AY33*1000)</f>
        <v>165.53917064134541</v>
      </c>
      <c r="AZ33">
        <f>IF('q-AreaHarv'!AZ33=0,0,ValProdCrop!AZ33/'q-AreaHarv'!AZ33*1000)</f>
        <v>177.72292502314099</v>
      </c>
      <c r="BA33">
        <f>IF('q-AreaHarv'!BA33=0,0,ValProdCrop!BA33/'q-AreaHarv'!BA33*1000)</f>
        <v>192.49524563818963</v>
      </c>
      <c r="BB33">
        <f>IF('q-AreaHarv'!BB33=0,0,ValProdCrop!BB33/'q-AreaHarv'!BB33*1000)</f>
        <v>104.69882242313091</v>
      </c>
      <c r="BC33">
        <f>IF('q-AreaHarv'!BC33=0,0,ValProdCrop!BC33/'q-AreaHarv'!BC33*1000)</f>
        <v>140.44609294434647</v>
      </c>
    </row>
    <row r="34" spans="1:55" x14ac:dyDescent="0.2">
      <c r="A34" s="6">
        <f>'q-ValProd_crop'!A34</f>
        <v>3</v>
      </c>
      <c r="B34" s="6" t="str">
        <f>'q-ValProd_crop'!B34</f>
        <v>Zimbabwe</v>
      </c>
      <c r="C34" s="6">
        <f>'q-ValProd_crop'!C34</f>
        <v>181</v>
      </c>
      <c r="D34" s="6" t="str">
        <f>'q-ValProd_crop'!D34</f>
        <v>Zimbabwe</v>
      </c>
      <c r="E34" s="6"/>
      <c r="F34" s="73" t="s">
        <v>602</v>
      </c>
      <c r="G34">
        <f>IF('q-AreaHarv'!G34=0,0,ValProdCrop!G34/'q-AreaHarv'!G34*1000)</f>
        <v>267.3251865225659</v>
      </c>
      <c r="H34">
        <f>IF('q-AreaHarv'!H34=0,0,ValProdCrop!H34/'q-AreaHarv'!H34*1000)</f>
        <v>284.62868600000706</v>
      </c>
      <c r="I34">
        <f>IF('q-AreaHarv'!I34=0,0,ValProdCrop!I34/'q-AreaHarv'!I34*1000)</f>
        <v>268.72441142355558</v>
      </c>
      <c r="J34">
        <f>IF('q-AreaHarv'!J34=0,0,ValProdCrop!J34/'q-AreaHarv'!J34*1000)</f>
        <v>331.96675743728321</v>
      </c>
      <c r="K34">
        <f>IF('q-AreaHarv'!K34=0,0,ValProdCrop!K34/'q-AreaHarv'!K34*1000)</f>
        <v>311.50586417567905</v>
      </c>
      <c r="L34">
        <f>IF('q-AreaHarv'!L34=0,0,ValProdCrop!L34/'q-AreaHarv'!L34*1000)</f>
        <v>336.10464283372869</v>
      </c>
      <c r="M34">
        <f>IF('q-AreaHarv'!M34=0,0,ValProdCrop!M34/'q-AreaHarv'!M34*1000)</f>
        <v>335.69668900275917</v>
      </c>
      <c r="N34">
        <f>IF('q-AreaHarv'!N34=0,0,ValProdCrop!N34/'q-AreaHarv'!N34*1000)</f>
        <v>286.37858520009269</v>
      </c>
      <c r="O34">
        <f>IF('q-AreaHarv'!O34=0,0,ValProdCrop!O34/'q-AreaHarv'!O34*1000)</f>
        <v>351.18370289636141</v>
      </c>
      <c r="P34">
        <f>IF('q-AreaHarv'!P34=0,0,ValProdCrop!P34/'q-AreaHarv'!P34*1000)</f>
        <v>283.04120172678506</v>
      </c>
      <c r="Q34">
        <f>IF('q-AreaHarv'!Q34=0,0,ValProdCrop!Q34/'q-AreaHarv'!Q34*1000)</f>
        <v>354.33199902638171</v>
      </c>
      <c r="R34">
        <f>IF('q-AreaHarv'!R34=0,0,ValProdCrop!R34/'q-AreaHarv'!R34*1000)</f>
        <v>388.33014731423032</v>
      </c>
      <c r="S34">
        <f>IF('q-AreaHarv'!S34=0,0,ValProdCrop!S34/'q-AreaHarv'!S34*1000)</f>
        <v>314.92889500591127</v>
      </c>
      <c r="T34">
        <f>IF('q-AreaHarv'!T34=0,0,ValProdCrop!T34/'q-AreaHarv'!T34*1000)</f>
        <v>378.16121352148843</v>
      </c>
      <c r="U34">
        <f>IF('q-AreaHarv'!U34=0,0,ValProdCrop!U34/'q-AreaHarv'!U34*1000)</f>
        <v>371.68186868462777</v>
      </c>
      <c r="V34">
        <f>IF('q-AreaHarv'!V34=0,0,ValProdCrop!V34/'q-AreaHarv'!V34*1000)</f>
        <v>397.06484660030935</v>
      </c>
      <c r="W34">
        <f>IF('q-AreaHarv'!W34=0,0,ValProdCrop!W34/'q-AreaHarv'!W34*1000)</f>
        <v>417.25415774423942</v>
      </c>
      <c r="X34">
        <f>IF('q-AreaHarv'!X34=0,0,ValProdCrop!X34/'q-AreaHarv'!X34*1000)</f>
        <v>396.55058532439085</v>
      </c>
      <c r="Y34">
        <f>IF('q-AreaHarv'!Y34=0,0,ValProdCrop!Y34/'q-AreaHarv'!Y34*1000)</f>
        <v>414.86176406268186</v>
      </c>
      <c r="Z34">
        <f>IF('q-AreaHarv'!Z34=0,0,ValProdCrop!Z34/'q-AreaHarv'!Z34*1000)</f>
        <v>384.72244070304532</v>
      </c>
      <c r="AA34">
        <f>IF('q-AreaHarv'!AA34=0,0,ValProdCrop!AA34/'q-AreaHarv'!AA34*1000)</f>
        <v>401.16119201772278</v>
      </c>
      <c r="AB34">
        <f>IF('q-AreaHarv'!AB34=0,0,ValProdCrop!AB34/'q-AreaHarv'!AB34*1000)</f>
        <v>339.9487530066703</v>
      </c>
      <c r="AC34">
        <f>IF('q-AreaHarv'!AC34=0,0,ValProdCrop!AC34/'q-AreaHarv'!AC34*1000)</f>
        <v>282.77123130344631</v>
      </c>
      <c r="AD34">
        <f>IF('q-AreaHarv'!AD34=0,0,ValProdCrop!AD34/'q-AreaHarv'!AD34*1000)</f>
        <v>353.67485370644096</v>
      </c>
      <c r="AE34">
        <f>IF('q-AreaHarv'!AE34=0,0,ValProdCrop!AE34/'q-AreaHarv'!AE34*1000)</f>
        <v>475.11759596125574</v>
      </c>
      <c r="AF34">
        <f>IF('q-AreaHarv'!AF34=0,0,ValProdCrop!AF34/'q-AreaHarv'!AF34*1000)</f>
        <v>460.26675595110555</v>
      </c>
      <c r="AG34">
        <f>IF('q-AreaHarv'!AG34=0,0,ValProdCrop!AG34/'q-AreaHarv'!AG34*1000)</f>
        <v>354.86273931338604</v>
      </c>
      <c r="AH34">
        <f>IF('q-AreaHarv'!AH34=0,0,ValProdCrop!AH34/'q-AreaHarv'!AH34*1000)</f>
        <v>436.96584707128119</v>
      </c>
      <c r="AI34">
        <f>IF('q-AreaHarv'!AI34=0,0,ValProdCrop!AI34/'q-AreaHarv'!AI34*1000)</f>
        <v>445.91267354157213</v>
      </c>
      <c r="AJ34">
        <f>IF('q-AreaHarv'!AJ34=0,0,ValProdCrop!AJ34/'q-AreaHarv'!AJ34*1000)</f>
        <v>441.74708188116165</v>
      </c>
      <c r="AK34">
        <f>IF('q-AreaHarv'!AK34=0,0,ValProdCrop!AK34/'q-AreaHarv'!AK34*1000)</f>
        <v>440.94301812499896</v>
      </c>
      <c r="AL34">
        <f>IF('q-AreaHarv'!AL34=0,0,ValProdCrop!AL34/'q-AreaHarv'!AL34*1000)</f>
        <v>318.62538089036678</v>
      </c>
      <c r="AM34">
        <f>IF('q-AreaHarv'!AM34=0,0,ValProdCrop!AM34/'q-AreaHarv'!AM34*1000)</f>
        <v>431.88168080504454</v>
      </c>
      <c r="AN34">
        <f>IF('q-AreaHarv'!AN34=0,0,ValProdCrop!AN34/'q-AreaHarv'!AN34*1000)</f>
        <v>428.95297192489318</v>
      </c>
      <c r="AO34">
        <f>IF('q-AreaHarv'!AO34=0,0,ValProdCrop!AO34/'q-AreaHarv'!AO34*1000)</f>
        <v>319.56546953984935</v>
      </c>
      <c r="AP34">
        <f>IF('q-AreaHarv'!AP34=0,0,ValProdCrop!AP34/'q-AreaHarv'!AP34*1000)</f>
        <v>444.47412710709801</v>
      </c>
      <c r="AQ34">
        <f>IF('q-AreaHarv'!AQ34=0,0,ValProdCrop!AQ34/'q-AreaHarv'!AQ34*1000)</f>
        <v>444.19604631130375</v>
      </c>
      <c r="AR34">
        <f>IF('q-AreaHarv'!AR34=0,0,ValProdCrop!AR34/'q-AreaHarv'!AR34*1000)</f>
        <v>489.57292415383228</v>
      </c>
      <c r="AS34">
        <f>IF('q-AreaHarv'!AS34=0,0,ValProdCrop!AS34/'q-AreaHarv'!AS34*1000)</f>
        <v>434.17569599262561</v>
      </c>
      <c r="AT34">
        <f>IF('q-AreaHarv'!AT34=0,0,ValProdCrop!AT34/'q-AreaHarv'!AT34*1000)</f>
        <v>502.73960214178572</v>
      </c>
      <c r="AU34">
        <f>IF('q-AreaHarv'!AU34=0,0,ValProdCrop!AU34/'q-AreaHarv'!AU34*1000)</f>
        <v>479.77129928818613</v>
      </c>
      <c r="AV34">
        <f>IF('q-AreaHarv'!AV34=0,0,ValProdCrop!AV34/'q-AreaHarv'!AV34*1000)</f>
        <v>359.5516296570695</v>
      </c>
      <c r="AW34">
        <f>IF('q-AreaHarv'!AW34=0,0,ValProdCrop!AW34/'q-AreaHarv'!AW34*1000)</f>
        <v>365.64891690818808</v>
      </c>
      <c r="AX34">
        <f>IF('q-AreaHarv'!AX34=0,0,ValProdCrop!AX34/'q-AreaHarv'!AX34*1000)</f>
        <v>367.72323412960617</v>
      </c>
      <c r="AY34">
        <f>IF('q-AreaHarv'!AY34=0,0,ValProdCrop!AY34/'q-AreaHarv'!AY34*1000)</f>
        <v>270.23354668765677</v>
      </c>
      <c r="AZ34">
        <f>IF('q-AreaHarv'!AZ34=0,0,ValProdCrop!AZ34/'q-AreaHarv'!AZ34*1000)</f>
        <v>277.78548536802657</v>
      </c>
      <c r="BA34">
        <f>IF('q-AreaHarv'!BA34=0,0,ValProdCrop!BA34/'q-AreaHarv'!BA34*1000)</f>
        <v>285.97788010667841</v>
      </c>
      <c r="BB34">
        <f>IF('q-AreaHarv'!BB34=0,0,ValProdCrop!BB34/'q-AreaHarv'!BB34*1000)</f>
        <v>257.20577864223486</v>
      </c>
      <c r="BC34">
        <f>IF('q-AreaHarv'!BC34=0,0,ValProdCrop!BC34/'q-AreaHarv'!BC34*1000)</f>
        <v>280.03965325681133</v>
      </c>
    </row>
    <row r="35" spans="1:55" x14ac:dyDescent="0.2">
      <c r="A35" s="6">
        <f>'q-ValProd_crop'!A35</f>
        <v>2</v>
      </c>
      <c r="B35" s="6" t="str">
        <f>'q-ValProd_crop'!B35</f>
        <v>Réunion</v>
      </c>
      <c r="C35" s="6">
        <f>'q-ValProd_crop'!C35</f>
        <v>182</v>
      </c>
      <c r="D35" s="6" t="str">
        <f>'q-ValProd_crop'!D35</f>
        <v>Réunion</v>
      </c>
      <c r="E35" s="6"/>
      <c r="F35" s="73" t="s">
        <v>602</v>
      </c>
      <c r="G35">
        <f>IF('q-AreaHarv'!G35=0,0,ValProdCrop!G35/'q-AreaHarv'!G35*1000)</f>
        <v>2027.5069559119597</v>
      </c>
      <c r="H35">
        <f>IF('q-AreaHarv'!H35=0,0,ValProdCrop!H35/'q-AreaHarv'!H35*1000)</f>
        <v>1520.8617088894941</v>
      </c>
      <c r="I35">
        <f>IF('q-AreaHarv'!I35=0,0,ValProdCrop!I35/'q-AreaHarv'!I35*1000)</f>
        <v>1677.1341806320997</v>
      </c>
      <c r="J35">
        <f>IF('q-AreaHarv'!J35=0,0,ValProdCrop!J35/'q-AreaHarv'!J35*1000)</f>
        <v>1585.3708556454369</v>
      </c>
      <c r="K35">
        <f>IF('q-AreaHarv'!K35=0,0,ValProdCrop!K35/'q-AreaHarv'!K35*1000)</f>
        <v>1954.0116744878105</v>
      </c>
      <c r="L35">
        <f>IF('q-AreaHarv'!L35=0,0,ValProdCrop!L35/'q-AreaHarv'!L35*1000)</f>
        <v>1776.2980560568335</v>
      </c>
      <c r="M35">
        <f>IF('q-AreaHarv'!M35=0,0,ValProdCrop!M35/'q-AreaHarv'!M35*1000)</f>
        <v>1989.8213292715361</v>
      </c>
      <c r="N35">
        <f>IF('q-AreaHarv'!N35=0,0,ValProdCrop!N35/'q-AreaHarv'!N35*1000)</f>
        <v>2065.5606684427221</v>
      </c>
      <c r="O35">
        <f>IF('q-AreaHarv'!O35=0,0,ValProdCrop!O35/'q-AreaHarv'!O35*1000)</f>
        <v>2074.75</v>
      </c>
      <c r="P35">
        <f>IF('q-AreaHarv'!P35=0,0,ValProdCrop!P35/'q-AreaHarv'!P35*1000)</f>
        <v>1685.4935003492012</v>
      </c>
      <c r="Q35">
        <f>IF('q-AreaHarv'!Q35=0,0,ValProdCrop!Q35/'q-AreaHarv'!Q35*1000)</f>
        <v>1356.8570971355416</v>
      </c>
      <c r="R35">
        <f>IF('q-AreaHarv'!R35=0,0,ValProdCrop!R35/'q-AreaHarv'!R35*1000)</f>
        <v>1752.5603320609891</v>
      </c>
      <c r="S35">
        <f>IF('q-AreaHarv'!S35=0,0,ValProdCrop!S35/'q-AreaHarv'!S35*1000)</f>
        <v>2133.9278946969507</v>
      </c>
      <c r="T35">
        <f>IF('q-AreaHarv'!T35=0,0,ValProdCrop!T35/'q-AreaHarv'!T35*1000)</f>
        <v>2099.6310915047857</v>
      </c>
      <c r="U35">
        <f>IF('q-AreaHarv'!U35=0,0,ValProdCrop!U35/'q-AreaHarv'!U35*1000)</f>
        <v>2074.4059112793184</v>
      </c>
      <c r="V35">
        <f>IF('q-AreaHarv'!V35=0,0,ValProdCrop!V35/'q-AreaHarv'!V35*1000)</f>
        <v>2187.3439624273883</v>
      </c>
      <c r="W35">
        <f>IF('q-AreaHarv'!W35=0,0,ValProdCrop!W35/'q-AreaHarv'!W35*1000)</f>
        <v>2418.0650341228425</v>
      </c>
      <c r="X35">
        <f>IF('q-AreaHarv'!X35=0,0,ValProdCrop!X35/'q-AreaHarv'!X35*1000)</f>
        <v>2301.5967164108283</v>
      </c>
      <c r="Y35">
        <f>IF('q-AreaHarv'!Y35=0,0,ValProdCrop!Y35/'q-AreaHarv'!Y35*1000)</f>
        <v>2152.1174878541165</v>
      </c>
      <c r="Z35">
        <f>IF('q-AreaHarv'!Z35=0,0,ValProdCrop!Z35/'q-AreaHarv'!Z35*1000)</f>
        <v>1959.7719002396379</v>
      </c>
      <c r="AA35">
        <f>IF('q-AreaHarv'!AA35=0,0,ValProdCrop!AA35/'q-AreaHarv'!AA35*1000)</f>
        <v>2009.8725504797974</v>
      </c>
      <c r="AB35">
        <f>IF('q-AreaHarv'!AB35=0,0,ValProdCrop!AB35/'q-AreaHarv'!AB35*1000)</f>
        <v>2154.1203923771664</v>
      </c>
      <c r="AC35">
        <f>IF('q-AreaHarv'!AC35=0,0,ValProdCrop!AC35/'q-AreaHarv'!AC35*1000)</f>
        <v>1836.0201886832635</v>
      </c>
      <c r="AD35">
        <f>IF('q-AreaHarv'!AD35=0,0,ValProdCrop!AD35/'q-AreaHarv'!AD35*1000)</f>
        <v>1977.3739267528815</v>
      </c>
      <c r="AE35">
        <f>IF('q-AreaHarv'!AE35=0,0,ValProdCrop!AE35/'q-AreaHarv'!AE35*1000)</f>
        <v>1747.0588235294117</v>
      </c>
      <c r="AF35">
        <f>IF('q-AreaHarv'!AF35=0,0,ValProdCrop!AF35/'q-AreaHarv'!AF35*1000)</f>
        <v>1795.8803633185119</v>
      </c>
      <c r="AG35">
        <f>IF('q-AreaHarv'!AG35=0,0,ValProdCrop!AG35/'q-AreaHarv'!AG35*1000)</f>
        <v>1918.4670685588048</v>
      </c>
      <c r="AH35">
        <f>IF('q-AreaHarv'!AH35=0,0,ValProdCrop!AH35/'q-AreaHarv'!AH35*1000)</f>
        <v>1944.1043145328783</v>
      </c>
      <c r="AI35">
        <f>IF('q-AreaHarv'!AI35=0,0,ValProdCrop!AI35/'q-AreaHarv'!AI35*1000)</f>
        <v>1716.0129640770858</v>
      </c>
      <c r="AJ35">
        <f>IF('q-AreaHarv'!AJ35=0,0,ValProdCrop!AJ35/'q-AreaHarv'!AJ35*1000)</f>
        <v>1757.998070071259</v>
      </c>
      <c r="AK35">
        <f>IF('q-AreaHarv'!AK35=0,0,ValProdCrop!AK35/'q-AreaHarv'!AK35*1000)</f>
        <v>2036.1784469645916</v>
      </c>
      <c r="AL35">
        <f>IF('q-AreaHarv'!AL35=0,0,ValProdCrop!AL35/'q-AreaHarv'!AL35*1000)</f>
        <v>2055.3431039503057</v>
      </c>
      <c r="AM35">
        <f>IF('q-AreaHarv'!AM35=0,0,ValProdCrop!AM35/'q-AreaHarv'!AM35*1000)</f>
        <v>2110.3075775723746</v>
      </c>
      <c r="AN35">
        <f>IF('q-AreaHarv'!AN35=0,0,ValProdCrop!AN35/'q-AreaHarv'!AN35*1000)</f>
        <v>2060.7808147632313</v>
      </c>
      <c r="AO35">
        <f>IF('q-AreaHarv'!AO35=0,0,ValProdCrop!AO35/'q-AreaHarv'!AO35*1000)</f>
        <v>2176.3234491540843</v>
      </c>
      <c r="AP35">
        <f>IF('q-AreaHarv'!AP35=0,0,ValProdCrop!AP35/'q-AreaHarv'!AP35*1000)</f>
        <v>2149.2188189601907</v>
      </c>
      <c r="AQ35">
        <f>IF('q-AreaHarv'!AQ35=0,0,ValProdCrop!AQ35/'q-AreaHarv'!AQ35*1000)</f>
        <v>2273.6807168934615</v>
      </c>
      <c r="AR35">
        <f>IF('q-AreaHarv'!AR35=0,0,ValProdCrop!AR35/'q-AreaHarv'!AR35*1000)</f>
        <v>2112.4794189954214</v>
      </c>
      <c r="AS35">
        <f>IF('q-AreaHarv'!AS35=0,0,ValProdCrop!AS35/'q-AreaHarv'!AS35*1000)</f>
        <v>2276.6856759476686</v>
      </c>
      <c r="AT35">
        <f>IF('q-AreaHarv'!AT35=0,0,ValProdCrop!AT35/'q-AreaHarv'!AT35*1000)</f>
        <v>2366.2830703523546</v>
      </c>
      <c r="AU35">
        <f>IF('q-AreaHarv'!AU35=0,0,ValProdCrop!AU35/'q-AreaHarv'!AU35*1000)</f>
        <v>2300.1857872735718</v>
      </c>
      <c r="AV35">
        <f>IF('q-AreaHarv'!AV35=0,0,ValProdCrop!AV35/'q-AreaHarv'!AV35*1000)</f>
        <v>2124.474620109926</v>
      </c>
      <c r="AW35">
        <f>IF('q-AreaHarv'!AW35=0,0,ValProdCrop!AW35/'q-AreaHarv'!AW35*1000)</f>
        <v>2177.9415578801763</v>
      </c>
      <c r="AX35">
        <f>IF('q-AreaHarv'!AX35=0,0,ValProdCrop!AX35/'q-AreaHarv'!AX35*1000)</f>
        <v>2296.9784545042812</v>
      </c>
      <c r="AY35">
        <f>IF('q-AreaHarv'!AY35=0,0,ValProdCrop!AY35/'q-AreaHarv'!AY35*1000)</f>
        <v>2119.8073701842545</v>
      </c>
      <c r="AZ35">
        <f>IF('q-AreaHarv'!AZ35=0,0,ValProdCrop!AZ35/'q-AreaHarv'!AZ35*1000)</f>
        <v>2161.6073105088562</v>
      </c>
      <c r="BA35">
        <f>IF('q-AreaHarv'!BA35=0,0,ValProdCrop!BA35/'q-AreaHarv'!BA35*1000)</f>
        <v>1997.3218368280097</v>
      </c>
      <c r="BB35">
        <f>IF('q-AreaHarv'!BB35=0,0,ValProdCrop!BB35/'q-AreaHarv'!BB35*1000)</f>
        <v>2240.721781417968</v>
      </c>
      <c r="BC35">
        <f>IF('q-AreaHarv'!BC35=0,0,ValProdCrop!BC35/'q-AreaHarv'!BC35*1000)</f>
        <v>2210.3597182626195</v>
      </c>
    </row>
    <row r="36" spans="1:55" x14ac:dyDescent="0.2">
      <c r="A36" s="6">
        <f>'q-ValProd_crop'!A36</f>
        <v>2</v>
      </c>
      <c r="B36" s="6" t="str">
        <f>'q-ValProd_crop'!B36</f>
        <v>Rwanda</v>
      </c>
      <c r="C36" s="6">
        <f>'q-ValProd_crop'!C36</f>
        <v>184</v>
      </c>
      <c r="D36" s="6" t="str">
        <f>'q-ValProd_crop'!D36</f>
        <v>Rwanda</v>
      </c>
      <c r="E36" s="6"/>
      <c r="F36" s="73" t="s">
        <v>602</v>
      </c>
      <c r="G36">
        <f>IF('q-AreaHarv'!G36=0,0,ValProdCrop!G36/'q-AreaHarv'!G36*1000)</f>
        <v>667.49975463047349</v>
      </c>
      <c r="H36">
        <f>IF('q-AreaHarv'!H36=0,0,ValProdCrop!H36/'q-AreaHarv'!H36*1000)</f>
        <v>782.15788746277133</v>
      </c>
      <c r="I36">
        <f>IF('q-AreaHarv'!I36=0,0,ValProdCrop!I36/'q-AreaHarv'!I36*1000)</f>
        <v>661.7674930567199</v>
      </c>
      <c r="J36">
        <f>IF('q-AreaHarv'!J36=0,0,ValProdCrop!J36/'q-AreaHarv'!J36*1000)</f>
        <v>719.78589594464052</v>
      </c>
      <c r="K36">
        <f>IF('q-AreaHarv'!K36=0,0,ValProdCrop!K36/'q-AreaHarv'!K36*1000)</f>
        <v>776.92254480936742</v>
      </c>
      <c r="L36">
        <f>IF('q-AreaHarv'!L36=0,0,ValProdCrop!L36/'q-AreaHarv'!L36*1000)</f>
        <v>706.89123689701478</v>
      </c>
      <c r="M36">
        <f>IF('q-AreaHarv'!M36=0,0,ValProdCrop!M36/'q-AreaHarv'!M36*1000)</f>
        <v>807.4314049778277</v>
      </c>
      <c r="N36">
        <f>IF('q-AreaHarv'!N36=0,0,ValProdCrop!N36/'q-AreaHarv'!N36*1000)</f>
        <v>797.51750959170488</v>
      </c>
      <c r="O36">
        <f>IF('q-AreaHarv'!O36=0,0,ValProdCrop!O36/'q-AreaHarv'!O36*1000)</f>
        <v>831.69441094593537</v>
      </c>
      <c r="P36">
        <f>IF('q-AreaHarv'!P36=0,0,ValProdCrop!P36/'q-AreaHarv'!P36*1000)</f>
        <v>802.91025435763663</v>
      </c>
      <c r="Q36">
        <f>IF('q-AreaHarv'!Q36=0,0,ValProdCrop!Q36/'q-AreaHarv'!Q36*1000)</f>
        <v>822.89037321489081</v>
      </c>
      <c r="R36">
        <f>IF('q-AreaHarv'!R36=0,0,ValProdCrop!R36/'q-AreaHarv'!R36*1000)</f>
        <v>809.37766049707182</v>
      </c>
      <c r="S36">
        <f>IF('q-AreaHarv'!S36=0,0,ValProdCrop!S36/'q-AreaHarv'!S36*1000)</f>
        <v>824.87354432678694</v>
      </c>
      <c r="T36">
        <f>IF('q-AreaHarv'!T36=0,0,ValProdCrop!T36/'q-AreaHarv'!T36*1000)</f>
        <v>715.98115780629382</v>
      </c>
      <c r="U36">
        <f>IF('q-AreaHarv'!U36=0,0,ValProdCrop!U36/'q-AreaHarv'!U36*1000)</f>
        <v>775.75575903941535</v>
      </c>
      <c r="V36">
        <f>IF('q-AreaHarv'!V36=0,0,ValProdCrop!V36/'q-AreaHarv'!V36*1000)</f>
        <v>781.84684470530271</v>
      </c>
      <c r="W36">
        <f>IF('q-AreaHarv'!W36=0,0,ValProdCrop!W36/'q-AreaHarv'!W36*1000)</f>
        <v>781.14057261248627</v>
      </c>
      <c r="X36">
        <f>IF('q-AreaHarv'!X36=0,0,ValProdCrop!X36/'q-AreaHarv'!X36*1000)</f>
        <v>782.22826788139719</v>
      </c>
      <c r="Y36">
        <f>IF('q-AreaHarv'!Y36=0,0,ValProdCrop!Y36/'q-AreaHarv'!Y36*1000)</f>
        <v>826.55344404677339</v>
      </c>
      <c r="Z36">
        <f>IF('q-AreaHarv'!Z36=0,0,ValProdCrop!Z36/'q-AreaHarv'!Z36*1000)</f>
        <v>788.95951981473172</v>
      </c>
      <c r="AA36">
        <f>IF('q-AreaHarv'!AA36=0,0,ValProdCrop!AA36/'q-AreaHarv'!AA36*1000)</f>
        <v>804.54686577606753</v>
      </c>
      <c r="AB36">
        <f>IF('q-AreaHarv'!AB36=0,0,ValProdCrop!AB36/'q-AreaHarv'!AB36*1000)</f>
        <v>836.79718701163392</v>
      </c>
      <c r="AC36">
        <f>IF('q-AreaHarv'!AC36=0,0,ValProdCrop!AC36/'q-AreaHarv'!AC36*1000)</f>
        <v>821.7861232978662</v>
      </c>
      <c r="AD36">
        <f>IF('q-AreaHarv'!AD36=0,0,ValProdCrop!AD36/'q-AreaHarv'!AD36*1000)</f>
        <v>735.30654474935807</v>
      </c>
      <c r="AE36">
        <f>IF('q-AreaHarv'!AE36=0,0,ValProdCrop!AE36/'q-AreaHarv'!AE36*1000)</f>
        <v>833.62922748462756</v>
      </c>
      <c r="AF36">
        <f>IF('q-AreaHarv'!AF36=0,0,ValProdCrop!AF36/'q-AreaHarv'!AF36*1000)</f>
        <v>821.38721792694628</v>
      </c>
      <c r="AG36">
        <f>IF('q-AreaHarv'!AG36=0,0,ValProdCrop!AG36/'q-AreaHarv'!AG36*1000)</f>
        <v>851.97949751115425</v>
      </c>
      <c r="AH36">
        <f>IF('q-AreaHarv'!AH36=0,0,ValProdCrop!AH36/'q-AreaHarv'!AH36*1000)</f>
        <v>740.48698436470329</v>
      </c>
      <c r="AI36">
        <f>IF('q-AreaHarv'!AI36=0,0,ValProdCrop!AI36/'q-AreaHarv'!AI36*1000)</f>
        <v>779.19368493000752</v>
      </c>
      <c r="AJ36">
        <f>IF('q-AreaHarv'!AJ36=0,0,ValProdCrop!AJ36/'q-AreaHarv'!AJ36*1000)</f>
        <v>666.16619775386903</v>
      </c>
      <c r="AK36">
        <f>IF('q-AreaHarv'!AK36=0,0,ValProdCrop!AK36/'q-AreaHarv'!AK36*1000)</f>
        <v>709.13973245407556</v>
      </c>
      <c r="AL36">
        <f>IF('q-AreaHarv'!AL36=0,0,ValProdCrop!AL36/'q-AreaHarv'!AL36*1000)</f>
        <v>728.43873692152761</v>
      </c>
      <c r="AM36">
        <f>IF('q-AreaHarv'!AM36=0,0,ValProdCrop!AM36/'q-AreaHarv'!AM36*1000)</f>
        <v>699.56648612597598</v>
      </c>
      <c r="AN36">
        <f>IF('q-AreaHarv'!AN36=0,0,ValProdCrop!AN36/'q-AreaHarv'!AN36*1000)</f>
        <v>635.43446346622886</v>
      </c>
      <c r="AO36">
        <f>IF('q-AreaHarv'!AO36=0,0,ValProdCrop!AO36/'q-AreaHarv'!AO36*1000)</f>
        <v>765.79667822595366</v>
      </c>
      <c r="AP36">
        <f>IF('q-AreaHarv'!AP36=0,0,ValProdCrop!AP36/'q-AreaHarv'!AP36*1000)</f>
        <v>727.43420998276929</v>
      </c>
      <c r="AQ36">
        <f>IF('q-AreaHarv'!AQ36=0,0,ValProdCrop!AQ36/'q-AreaHarv'!AQ36*1000)</f>
        <v>650.19506271197645</v>
      </c>
      <c r="AR36">
        <f>IF('q-AreaHarv'!AR36=0,0,ValProdCrop!AR36/'q-AreaHarv'!AR36*1000)</f>
        <v>703.67482035729483</v>
      </c>
      <c r="AS36">
        <f>IF('q-AreaHarv'!AS36=0,0,ValProdCrop!AS36/'q-AreaHarv'!AS36*1000)</f>
        <v>705.46211071212599</v>
      </c>
      <c r="AT36">
        <f>IF('q-AreaHarv'!AT36=0,0,ValProdCrop!AT36/'q-AreaHarv'!AT36*1000)</f>
        <v>700.00151214631524</v>
      </c>
      <c r="AU36">
        <f>IF('q-AreaHarv'!AU36=0,0,ValProdCrop!AU36/'q-AreaHarv'!AU36*1000)</f>
        <v>639.0330873206733</v>
      </c>
      <c r="AV36">
        <f>IF('q-AreaHarv'!AV36=0,0,ValProdCrop!AV36/'q-AreaHarv'!AV36*1000)</f>
        <v>791.98560190275737</v>
      </c>
      <c r="AW36">
        <f>IF('q-AreaHarv'!AW36=0,0,ValProdCrop!AW36/'q-AreaHarv'!AW36*1000)</f>
        <v>741.77724003415562</v>
      </c>
      <c r="AX36">
        <f>IF('q-AreaHarv'!AX36=0,0,ValProdCrop!AX36/'q-AreaHarv'!AX36*1000)</f>
        <v>728.01674791370635</v>
      </c>
      <c r="AY36">
        <f>IF('q-AreaHarv'!AY36=0,0,ValProdCrop!AY36/'q-AreaHarv'!AY36*1000)</f>
        <v>785.22746065312469</v>
      </c>
      <c r="AZ36">
        <f>IF('q-AreaHarv'!AZ36=0,0,ValProdCrop!AZ36/'q-AreaHarv'!AZ36*1000)</f>
        <v>816.72852523876395</v>
      </c>
      <c r="BA36">
        <f>IF('q-AreaHarv'!BA36=0,0,ValProdCrop!BA36/'q-AreaHarv'!BA36*1000)</f>
        <v>788.31779375961491</v>
      </c>
      <c r="BB36">
        <f>IF('q-AreaHarv'!BB36=0,0,ValProdCrop!BB36/'q-AreaHarv'!BB36*1000)</f>
        <v>797.82370455460705</v>
      </c>
      <c r="BC36">
        <f>IF('q-AreaHarv'!BC36=0,0,ValProdCrop!BC36/'q-AreaHarv'!BC36*1000)</f>
        <v>935.55710479650793</v>
      </c>
    </row>
    <row r="37" spans="1:55" x14ac:dyDescent="0.2">
      <c r="A37" s="6">
        <f>'q-ValProd_crop'!A37</f>
        <v>1</v>
      </c>
      <c r="B37" s="6" t="str">
        <f>'q-ValProd_crop'!B37</f>
        <v>Sao Tome and Principe</v>
      </c>
      <c r="C37" s="6">
        <f>'q-ValProd_crop'!C37</f>
        <v>193</v>
      </c>
      <c r="D37" s="6" t="str">
        <f>'q-ValProd_crop'!D37</f>
        <v>Sao Tome and Principe</v>
      </c>
      <c r="E37" s="6"/>
      <c r="F37" s="73" t="s">
        <v>602</v>
      </c>
      <c r="G37">
        <f>IF('q-AreaHarv'!G37=0,0,ValProdCrop!G37/'q-AreaHarv'!G37*1000)</f>
        <v>376.95465207193121</v>
      </c>
      <c r="H37">
        <f>IF('q-AreaHarv'!H37=0,0,ValProdCrop!H37/'q-AreaHarv'!H37*1000)</f>
        <v>380.4740406320542</v>
      </c>
      <c r="I37">
        <f>IF('q-AreaHarv'!I37=0,0,ValProdCrop!I37/'q-AreaHarv'!I37*1000)</f>
        <v>336.70338316286393</v>
      </c>
      <c r="J37">
        <f>IF('q-AreaHarv'!J37=0,0,ValProdCrop!J37/'q-AreaHarv'!J37*1000)</f>
        <v>396.75103891197585</v>
      </c>
      <c r="K37">
        <f>IF('q-AreaHarv'!K37=0,0,ValProdCrop!K37/'q-AreaHarv'!K37*1000)</f>
        <v>362.46279761904759</v>
      </c>
      <c r="L37">
        <f>IF('q-AreaHarv'!L37=0,0,ValProdCrop!L37/'q-AreaHarv'!L37*1000)</f>
        <v>389.72489099818654</v>
      </c>
      <c r="M37">
        <f>IF('q-AreaHarv'!M37=0,0,ValProdCrop!M37/'q-AreaHarv'!M37*1000)</f>
        <v>392.59373672626174</v>
      </c>
      <c r="N37">
        <f>IF('q-AreaHarv'!N37=0,0,ValProdCrop!N37/'q-AreaHarv'!N37*1000)</f>
        <v>383.64009795402484</v>
      </c>
      <c r="O37">
        <f>IF('q-AreaHarv'!O37=0,0,ValProdCrop!O37/'q-AreaHarv'!O37*1000)</f>
        <v>350.21587190954676</v>
      </c>
      <c r="P37">
        <f>IF('q-AreaHarv'!P37=0,0,ValProdCrop!P37/'q-AreaHarv'!P37*1000)</f>
        <v>365.56128616326862</v>
      </c>
      <c r="Q37">
        <f>IF('q-AreaHarv'!Q37=0,0,ValProdCrop!Q37/'q-AreaHarv'!Q37*1000)</f>
        <v>393.76135675348274</v>
      </c>
      <c r="R37">
        <f>IF('q-AreaHarv'!R37=0,0,ValProdCrop!R37/'q-AreaHarv'!R37*1000)</f>
        <v>377.689638076351</v>
      </c>
      <c r="S37">
        <f>IF('q-AreaHarv'!S37=0,0,ValProdCrop!S37/'q-AreaHarv'!S37*1000)</f>
        <v>392.00558213716107</v>
      </c>
      <c r="T37">
        <f>IF('q-AreaHarv'!T37=0,0,ValProdCrop!T37/'q-AreaHarv'!T37*1000)</f>
        <v>374.87327303448961</v>
      </c>
      <c r="U37">
        <f>IF('q-AreaHarv'!U37=0,0,ValProdCrop!U37/'q-AreaHarv'!U37*1000)</f>
        <v>330.49570109330216</v>
      </c>
      <c r="V37">
        <f>IF('q-AreaHarv'!V37=0,0,ValProdCrop!V37/'q-AreaHarv'!V37*1000)</f>
        <v>317.36734032205771</v>
      </c>
      <c r="W37">
        <f>IF('q-AreaHarv'!W37=0,0,ValProdCrop!W37/'q-AreaHarv'!W37*1000)</f>
        <v>287.71756329113924</v>
      </c>
      <c r="X37">
        <f>IF('q-AreaHarv'!X37=0,0,ValProdCrop!X37/'q-AreaHarv'!X37*1000)</f>
        <v>318.05511893534526</v>
      </c>
      <c r="Y37">
        <f>IF('q-AreaHarv'!Y37=0,0,ValProdCrop!Y37/'q-AreaHarv'!Y37*1000)</f>
        <v>329.31885488647583</v>
      </c>
      <c r="Z37">
        <f>IF('q-AreaHarv'!Z37=0,0,ValProdCrop!Z37/'q-AreaHarv'!Z37*1000)</f>
        <v>284.21273031825797</v>
      </c>
      <c r="AA37">
        <f>IF('q-AreaHarv'!AA37=0,0,ValProdCrop!AA37/'q-AreaHarv'!AA37*1000)</f>
        <v>306.88</v>
      </c>
      <c r="AB37">
        <f>IF('q-AreaHarv'!AB37=0,0,ValProdCrop!AB37/'q-AreaHarv'!AB37*1000)</f>
        <v>293.76867264191208</v>
      </c>
      <c r="AC37">
        <f>IF('q-AreaHarv'!AC37=0,0,ValProdCrop!AC37/'q-AreaHarv'!AC37*1000)</f>
        <v>291.68787107718407</v>
      </c>
      <c r="AD37">
        <f>IF('q-AreaHarv'!AD37=0,0,ValProdCrop!AD37/'q-AreaHarv'!AD37*1000)</f>
        <v>291.95457840057986</v>
      </c>
      <c r="AE37">
        <f>IF('q-AreaHarv'!AE37=0,0,ValProdCrop!AE37/'q-AreaHarv'!AE37*1000)</f>
        <v>301.40610104861776</v>
      </c>
      <c r="AF37">
        <f>IF('q-AreaHarv'!AF37=0,0,ValProdCrop!AF37/'q-AreaHarv'!AF37*1000)</f>
        <v>314.87954652810578</v>
      </c>
      <c r="AG37">
        <f>IF('q-AreaHarv'!AG37=0,0,ValProdCrop!AG37/'q-AreaHarv'!AG37*1000)</f>
        <v>306.4871194379391</v>
      </c>
      <c r="AH37">
        <f>IF('q-AreaHarv'!AH37=0,0,ValProdCrop!AH37/'q-AreaHarv'!AH37*1000)</f>
        <v>313.05194353661079</v>
      </c>
      <c r="AI37">
        <f>IF('q-AreaHarv'!AI37=0,0,ValProdCrop!AI37/'q-AreaHarv'!AI37*1000)</f>
        <v>297.19499174997571</v>
      </c>
      <c r="AJ37">
        <f>IF('q-AreaHarv'!AJ37=0,0,ValProdCrop!AJ37/'q-AreaHarv'!AJ37*1000)</f>
        <v>274.18693796861061</v>
      </c>
      <c r="AK37">
        <f>IF('q-AreaHarv'!AK37=0,0,ValProdCrop!AK37/'q-AreaHarv'!AK37*1000)</f>
        <v>272.39395953161159</v>
      </c>
      <c r="AL37">
        <f>IF('q-AreaHarv'!AL37=0,0,ValProdCrop!AL37/'q-AreaHarv'!AL37*1000)</f>
        <v>354.13511057255374</v>
      </c>
      <c r="AM37">
        <f>IF('q-AreaHarv'!AM37=0,0,ValProdCrop!AM37/'q-AreaHarv'!AM37*1000)</f>
        <v>366.83777284498706</v>
      </c>
      <c r="AN37">
        <f>IF('q-AreaHarv'!AN37=0,0,ValProdCrop!AN37/'q-AreaHarv'!AN37*1000)</f>
        <v>382.72274988692902</v>
      </c>
      <c r="AO37">
        <f>IF('q-AreaHarv'!AO37=0,0,ValProdCrop!AO37/'q-AreaHarv'!AO37*1000)</f>
        <v>404.27890192035056</v>
      </c>
      <c r="AP37">
        <f>IF('q-AreaHarv'!AP37=0,0,ValProdCrop!AP37/'q-AreaHarv'!AP37*1000)</f>
        <v>447.72478343124567</v>
      </c>
      <c r="AQ37">
        <f>IF('q-AreaHarv'!AQ37=0,0,ValProdCrop!AQ37/'q-AreaHarv'!AQ37*1000)</f>
        <v>528.13017780745349</v>
      </c>
      <c r="AR37">
        <f>IF('q-AreaHarv'!AR37=0,0,ValProdCrop!AR37/'q-AreaHarv'!AR37*1000)</f>
        <v>530.03390154228146</v>
      </c>
      <c r="AS37">
        <f>IF('q-AreaHarv'!AS37=0,0,ValProdCrop!AS37/'q-AreaHarv'!AS37*1000)</f>
        <v>497.42953377060803</v>
      </c>
      <c r="AT37">
        <f>IF('q-AreaHarv'!AT37=0,0,ValProdCrop!AT37/'q-AreaHarv'!AT37*1000)</f>
        <v>490.43909348441929</v>
      </c>
      <c r="AU37">
        <f>IF('q-AreaHarv'!AU37=0,0,ValProdCrop!AU37/'q-AreaHarv'!AU37*1000)</f>
        <v>502.4576288470559</v>
      </c>
      <c r="AV37">
        <f>IF('q-AreaHarv'!AV37=0,0,ValProdCrop!AV37/'q-AreaHarv'!AV37*1000)</f>
        <v>529.36742257679498</v>
      </c>
      <c r="AW37">
        <f>IF('q-AreaHarv'!AW37=0,0,ValProdCrop!AW37/'q-AreaHarv'!AW37*1000)</f>
        <v>485.810735615981</v>
      </c>
      <c r="AX37">
        <f>IF('q-AreaHarv'!AX37=0,0,ValProdCrop!AX37/'q-AreaHarv'!AX37*1000)</f>
        <v>482.74185707340791</v>
      </c>
      <c r="AY37">
        <f>IF('q-AreaHarv'!AY37=0,0,ValProdCrop!AY37/'q-AreaHarv'!AY37*1000)</f>
        <v>567.54879655131117</v>
      </c>
      <c r="AZ37">
        <f>IF('q-AreaHarv'!AZ37=0,0,ValProdCrop!AZ37/'q-AreaHarv'!AZ37*1000)</f>
        <v>631.79865247534417</v>
      </c>
      <c r="BA37">
        <f>IF('q-AreaHarv'!BA37=0,0,ValProdCrop!BA37/'q-AreaHarv'!BA37*1000)</f>
        <v>565.89751147416735</v>
      </c>
      <c r="BB37">
        <f>IF('q-AreaHarv'!BB37=0,0,ValProdCrop!BB37/'q-AreaHarv'!BB37*1000)</f>
        <v>635.87033454442508</v>
      </c>
      <c r="BC37">
        <f>IF('q-AreaHarv'!BC37=0,0,ValProdCrop!BC37/'q-AreaHarv'!BC37*1000)</f>
        <v>586.21188929797711</v>
      </c>
    </row>
    <row r="38" spans="1:55" x14ac:dyDescent="0.2">
      <c r="A38" s="6">
        <f>'q-ValProd_crop'!A38</f>
        <v>2</v>
      </c>
      <c r="B38" s="6" t="str">
        <f>'q-ValProd_crop'!B38</f>
        <v>Senegal</v>
      </c>
      <c r="C38" s="6">
        <f>'q-ValProd_crop'!C38</f>
        <v>195</v>
      </c>
      <c r="D38" s="6" t="str">
        <f>'q-ValProd_crop'!D38</f>
        <v>Senegal</v>
      </c>
      <c r="E38" s="6"/>
      <c r="F38" s="73" t="s">
        <v>602</v>
      </c>
      <c r="G38">
        <f>IF('q-AreaHarv'!G38=0,0,ValProdCrop!G38/'q-AreaHarv'!G38*1000)</f>
        <v>293.43856620609353</v>
      </c>
      <c r="H38">
        <f>IF('q-AreaHarv'!H38=0,0,ValProdCrop!H38/'q-AreaHarv'!H38*1000)</f>
        <v>292.55573765363937</v>
      </c>
      <c r="I38">
        <f>IF('q-AreaHarv'!I38=0,0,ValProdCrop!I38/'q-AreaHarv'!I38*1000)</f>
        <v>292.4579148578008</v>
      </c>
      <c r="J38">
        <f>IF('q-AreaHarv'!J38=0,0,ValProdCrop!J38/'q-AreaHarv'!J38*1000)</f>
        <v>278.07123641450556</v>
      </c>
      <c r="K38">
        <f>IF('q-AreaHarv'!K38=0,0,ValProdCrop!K38/'q-AreaHarv'!K38*1000)</f>
        <v>285.30115846794996</v>
      </c>
      <c r="L38">
        <f>IF('q-AreaHarv'!L38=0,0,ValProdCrop!L38/'q-AreaHarv'!L38*1000)</f>
        <v>264.0330250343838</v>
      </c>
      <c r="M38">
        <f>IF('q-AreaHarv'!M38=0,0,ValProdCrop!M38/'q-AreaHarv'!M38*1000)</f>
        <v>258.10112598852862</v>
      </c>
      <c r="N38">
        <f>IF('q-AreaHarv'!N38=0,0,ValProdCrop!N38/'q-AreaHarv'!N38*1000)</f>
        <v>219.76272266995926</v>
      </c>
      <c r="O38">
        <f>IF('q-AreaHarv'!O38=0,0,ValProdCrop!O38/'q-AreaHarv'!O38*1000)</f>
        <v>259.39370865818557</v>
      </c>
      <c r="P38">
        <f>IF('q-AreaHarv'!P38=0,0,ValProdCrop!P38/'q-AreaHarv'!P38*1000)</f>
        <v>198.38185329129084</v>
      </c>
      <c r="Q38">
        <f>IF('q-AreaHarv'!Q38=0,0,ValProdCrop!Q38/'q-AreaHarv'!Q38*1000)</f>
        <v>290.81997213811678</v>
      </c>
      <c r="R38">
        <f>IF('q-AreaHarv'!R38=0,0,ValProdCrop!R38/'q-AreaHarv'!R38*1000)</f>
        <v>184.4555945635625</v>
      </c>
      <c r="S38">
        <f>IF('q-AreaHarv'!S38=0,0,ValProdCrop!S38/'q-AreaHarv'!S38*1000)</f>
        <v>218.77958555777732</v>
      </c>
      <c r="T38">
        <f>IF('q-AreaHarv'!T38=0,0,ValProdCrop!T38/'q-AreaHarv'!T38*1000)</f>
        <v>276.76513875357131</v>
      </c>
      <c r="U38">
        <f>IF('q-AreaHarv'!U38=0,0,ValProdCrop!U38/'q-AreaHarv'!U38*1000)</f>
        <v>350.02181479796866</v>
      </c>
      <c r="V38">
        <f>IF('q-AreaHarv'!V38=0,0,ValProdCrop!V38/'q-AreaHarv'!V38*1000)</f>
        <v>315.71546011952012</v>
      </c>
      <c r="W38">
        <f>IF('q-AreaHarv'!W38=0,0,ValProdCrop!W38/'q-AreaHarv'!W38*1000)</f>
        <v>188.99248110032514</v>
      </c>
      <c r="X38">
        <f>IF('q-AreaHarv'!X38=0,0,ValProdCrop!X38/'q-AreaHarv'!X38*1000)</f>
        <v>305.08762727686178</v>
      </c>
      <c r="Y38">
        <f>IF('q-AreaHarv'!Y38=0,0,ValProdCrop!Y38/'q-AreaHarv'!Y38*1000)</f>
        <v>235.78212819954305</v>
      </c>
      <c r="Z38">
        <f>IF('q-AreaHarv'!Z38=0,0,ValProdCrop!Z38/'q-AreaHarv'!Z38*1000)</f>
        <v>191.29767608816053</v>
      </c>
      <c r="AA38">
        <f>IF('q-AreaHarv'!AA38=0,0,ValProdCrop!AA38/'q-AreaHarv'!AA38*1000)</f>
        <v>299.00554172968651</v>
      </c>
      <c r="AB38">
        <f>IF('q-AreaHarv'!AB38=0,0,ValProdCrop!AB38/'q-AreaHarv'!AB38*1000)</f>
        <v>302.76973778891897</v>
      </c>
      <c r="AC38">
        <f>IF('q-AreaHarv'!AC38=0,0,ValProdCrop!AC38/'q-AreaHarv'!AC38*1000)</f>
        <v>221.18334216326878</v>
      </c>
      <c r="AD38">
        <f>IF('q-AreaHarv'!AD38=0,0,ValProdCrop!AD38/'q-AreaHarv'!AD38*1000)</f>
        <v>231.58561036423927</v>
      </c>
      <c r="AE38">
        <f>IF('q-AreaHarv'!AE38=0,0,ValProdCrop!AE38/'q-AreaHarv'!AE38*1000)</f>
        <v>276.05278002076119</v>
      </c>
      <c r="AF38">
        <f>IF('q-AreaHarv'!AF38=0,0,ValProdCrop!AF38/'q-AreaHarv'!AF38*1000)</f>
        <v>320.093393726844</v>
      </c>
      <c r="AG38">
        <f>IF('q-AreaHarv'!AG38=0,0,ValProdCrop!AG38/'q-AreaHarv'!AG38*1000)</f>
        <v>349.14687230704646</v>
      </c>
      <c r="AH38">
        <f>IF('q-AreaHarv'!AH38=0,0,ValProdCrop!AH38/'q-AreaHarv'!AH38*1000)</f>
        <v>285.56528088032059</v>
      </c>
      <c r="AI38">
        <f>IF('q-AreaHarv'!AI38=0,0,ValProdCrop!AI38/'q-AreaHarv'!AI38*1000)</f>
        <v>339.80741049159718</v>
      </c>
      <c r="AJ38">
        <f>IF('q-AreaHarv'!AJ38=0,0,ValProdCrop!AJ38/'q-AreaHarv'!AJ38*1000)</f>
        <v>289.60778950918098</v>
      </c>
      <c r="AK38">
        <f>IF('q-AreaHarv'!AK38=0,0,ValProdCrop!AK38/'q-AreaHarv'!AK38*1000)</f>
        <v>316.23524223795124</v>
      </c>
      <c r="AL38">
        <f>IF('q-AreaHarv'!AL38=0,0,ValProdCrop!AL38/'q-AreaHarv'!AL38*1000)</f>
        <v>270.95322772090327</v>
      </c>
      <c r="AM38">
        <f>IF('q-AreaHarv'!AM38=0,0,ValProdCrop!AM38/'q-AreaHarv'!AM38*1000)</f>
        <v>303.25982442254167</v>
      </c>
      <c r="AN38">
        <f>IF('q-AreaHarv'!AN38=0,0,ValProdCrop!AN38/'q-AreaHarv'!AN38*1000)</f>
        <v>280.18395634518919</v>
      </c>
      <c r="AO38">
        <f>IF('q-AreaHarv'!AO38=0,0,ValProdCrop!AO38/'q-AreaHarv'!AO38*1000)</f>
        <v>334.11073824036674</v>
      </c>
      <c r="AP38">
        <f>IF('q-AreaHarv'!AP38=0,0,ValProdCrop!AP38/'q-AreaHarv'!AP38*1000)</f>
        <v>283.38525956216415</v>
      </c>
      <c r="AQ38">
        <f>IF('q-AreaHarv'!AQ38=0,0,ValProdCrop!AQ38/'q-AreaHarv'!AQ38*1000)</f>
        <v>290.00033386937918</v>
      </c>
      <c r="AR38">
        <f>IF('q-AreaHarv'!AR38=0,0,ValProdCrop!AR38/'q-AreaHarv'!AR38*1000)</f>
        <v>321.1634161408233</v>
      </c>
      <c r="AS38">
        <f>IF('q-AreaHarv'!AS38=0,0,ValProdCrop!AS38/'q-AreaHarv'!AS38*1000)</f>
        <v>343.77420949742901</v>
      </c>
      <c r="AT38">
        <f>IF('q-AreaHarv'!AT38=0,0,ValProdCrop!AT38/'q-AreaHarv'!AT38*1000)</f>
        <v>363.09256696774668</v>
      </c>
      <c r="AU38">
        <f>IF('q-AreaHarv'!AU38=0,0,ValProdCrop!AU38/'q-AreaHarv'!AU38*1000)</f>
        <v>373.00661839642663</v>
      </c>
      <c r="AV38">
        <f>IF('q-AreaHarv'!AV38=0,0,ValProdCrop!AV38/'q-AreaHarv'!AV38*1000)</f>
        <v>229.67212945802078</v>
      </c>
      <c r="AW38">
        <f>IF('q-AreaHarv'!AW38=0,0,ValProdCrop!AW38/'q-AreaHarv'!AW38*1000)</f>
        <v>360.4423991730722</v>
      </c>
      <c r="AX38">
        <f>IF('q-AreaHarv'!AX38=0,0,ValProdCrop!AX38/'q-AreaHarv'!AX38*1000)</f>
        <v>349.03188403754046</v>
      </c>
      <c r="AY38">
        <f>IF('q-AreaHarv'!AY38=0,0,ValProdCrop!AY38/'q-AreaHarv'!AY38*1000)</f>
        <v>386.35104537007612</v>
      </c>
      <c r="AZ38">
        <f>IF('q-AreaHarv'!AZ38=0,0,ValProdCrop!AZ38/'q-AreaHarv'!AZ38*1000)</f>
        <v>347.27554429126843</v>
      </c>
      <c r="BA38">
        <f>IF('q-AreaHarv'!BA38=0,0,ValProdCrop!BA38/'q-AreaHarv'!BA38*1000)</f>
        <v>319.07931482102072</v>
      </c>
      <c r="BB38">
        <f>IF('q-AreaHarv'!BB38=0,0,ValProdCrop!BB38/'q-AreaHarv'!BB38*1000)</f>
        <v>377.46908323536621</v>
      </c>
      <c r="BC38">
        <f>IF('q-AreaHarv'!BC38=0,0,ValProdCrop!BC38/'q-AreaHarv'!BC38*1000)</f>
        <v>372.70312910606737</v>
      </c>
    </row>
    <row r="39" spans="1:55" x14ac:dyDescent="0.2">
      <c r="A39" s="6">
        <f>'q-ValProd_crop'!A39</f>
        <v>1</v>
      </c>
      <c r="B39" s="6" t="str">
        <f>'q-ValProd_crop'!B39</f>
        <v>Seychelles</v>
      </c>
      <c r="C39" s="6">
        <f>'q-ValProd_crop'!C39</f>
        <v>196</v>
      </c>
      <c r="D39" s="6" t="str">
        <f>'q-ValProd_crop'!D39</f>
        <v>Seychelles</v>
      </c>
      <c r="E39" s="6"/>
      <c r="F39" s="73" t="s">
        <v>602</v>
      </c>
      <c r="G39">
        <f>IF('q-AreaHarv'!G39=0,0,ValProdCrop!G39/'q-AreaHarv'!G39*1000)</f>
        <v>392.05659848697115</v>
      </c>
      <c r="H39">
        <f>IF('q-AreaHarv'!H39=0,0,ValProdCrop!H39/'q-AreaHarv'!H39*1000)</f>
        <v>385.66509373804365</v>
      </c>
      <c r="I39">
        <f>IF('q-AreaHarv'!I39=0,0,ValProdCrop!I39/'q-AreaHarv'!I39*1000)</f>
        <v>414.55034359127581</v>
      </c>
      <c r="J39">
        <f>IF('q-AreaHarv'!J39=0,0,ValProdCrop!J39/'q-AreaHarv'!J39*1000)</f>
        <v>414.26829268292681</v>
      </c>
      <c r="K39">
        <f>IF('q-AreaHarv'!K39=0,0,ValProdCrop!K39/'q-AreaHarv'!K39*1000)</f>
        <v>380.14003819223421</v>
      </c>
      <c r="L39">
        <f>IF('q-AreaHarv'!L39=0,0,ValProdCrop!L39/'q-AreaHarv'!L39*1000)</f>
        <v>375.08139787280226</v>
      </c>
      <c r="M39">
        <f>IF('q-AreaHarv'!M39=0,0,ValProdCrop!M39/'q-AreaHarv'!M39*1000)</f>
        <v>354.30251885948087</v>
      </c>
      <c r="N39">
        <f>IF('q-AreaHarv'!N39=0,0,ValProdCrop!N39/'q-AreaHarv'!N39*1000)</f>
        <v>346.95387971330632</v>
      </c>
      <c r="O39">
        <f>IF('q-AreaHarv'!O39=0,0,ValProdCrop!O39/'q-AreaHarv'!O39*1000)</f>
        <v>388.72326636422554</v>
      </c>
      <c r="P39">
        <f>IF('q-AreaHarv'!P39=0,0,ValProdCrop!P39/'q-AreaHarv'!P39*1000)</f>
        <v>395.20620373634119</v>
      </c>
      <c r="Q39">
        <f>IF('q-AreaHarv'!Q39=0,0,ValProdCrop!Q39/'q-AreaHarv'!Q39*1000)</f>
        <v>396.44923515891259</v>
      </c>
      <c r="R39">
        <f>IF('q-AreaHarv'!R39=0,0,ValProdCrop!R39/'q-AreaHarv'!R39*1000)</f>
        <v>360.1177955405974</v>
      </c>
      <c r="S39">
        <f>IF('q-AreaHarv'!S39=0,0,ValProdCrop!S39/'q-AreaHarv'!S39*1000)</f>
        <v>377.62480878876374</v>
      </c>
      <c r="T39">
        <f>IF('q-AreaHarv'!T39=0,0,ValProdCrop!T39/'q-AreaHarv'!T39*1000)</f>
        <v>383.09244203553146</v>
      </c>
      <c r="U39">
        <f>IF('q-AreaHarv'!U39=0,0,ValProdCrop!U39/'q-AreaHarv'!U39*1000)</f>
        <v>405.41023122935457</v>
      </c>
      <c r="V39">
        <f>IF('q-AreaHarv'!V39=0,0,ValProdCrop!V39/'q-AreaHarv'!V39*1000)</f>
        <v>403.10993907429298</v>
      </c>
      <c r="W39">
        <f>IF('q-AreaHarv'!W39=0,0,ValProdCrop!W39/'q-AreaHarv'!W39*1000)</f>
        <v>436.64491685960849</v>
      </c>
      <c r="X39">
        <f>IF('q-AreaHarv'!X39=0,0,ValProdCrop!X39/'q-AreaHarv'!X39*1000)</f>
        <v>459.23336246722437</v>
      </c>
      <c r="Y39">
        <f>IF('q-AreaHarv'!Y39=0,0,ValProdCrop!Y39/'q-AreaHarv'!Y39*1000)</f>
        <v>488.72718597160917</v>
      </c>
      <c r="Z39">
        <f>IF('q-AreaHarv'!Z39=0,0,ValProdCrop!Z39/'q-AreaHarv'!Z39*1000)</f>
        <v>471.25128088352494</v>
      </c>
      <c r="AA39">
        <f>IF('q-AreaHarv'!AA39=0,0,ValProdCrop!AA39/'q-AreaHarv'!AA39*1000)</f>
        <v>498.47870182555783</v>
      </c>
      <c r="AB39">
        <f>IF('q-AreaHarv'!AB39=0,0,ValProdCrop!AB39/'q-AreaHarv'!AB39*1000)</f>
        <v>439.71782813168022</v>
      </c>
      <c r="AC39">
        <f>IF('q-AreaHarv'!AC39=0,0,ValProdCrop!AC39/'q-AreaHarv'!AC39*1000)</f>
        <v>443.71740161213847</v>
      </c>
      <c r="AD39">
        <f>IF('q-AreaHarv'!AD39=0,0,ValProdCrop!AD39/'q-AreaHarv'!AD39*1000)</f>
        <v>515.46072974644403</v>
      </c>
      <c r="AE39">
        <f>IF('q-AreaHarv'!AE39=0,0,ValProdCrop!AE39/'q-AreaHarv'!AE39*1000)</f>
        <v>429.51148784296225</v>
      </c>
      <c r="AF39">
        <f>IF('q-AreaHarv'!AF39=0,0,ValProdCrop!AF39/'q-AreaHarv'!AF39*1000)</f>
        <v>435.36901165299957</v>
      </c>
      <c r="AG39">
        <f>IF('q-AreaHarv'!AG39=0,0,ValProdCrop!AG39/'q-AreaHarv'!AG39*1000)</f>
        <v>498.94217207334276</v>
      </c>
      <c r="AH39">
        <f>IF('q-AreaHarv'!AH39=0,0,ValProdCrop!AH39/'q-AreaHarv'!AH39*1000)</f>
        <v>554.64106081390025</v>
      </c>
      <c r="AI39">
        <f>IF('q-AreaHarv'!AI39=0,0,ValProdCrop!AI39/'q-AreaHarv'!AI39*1000)</f>
        <v>582.01456920371766</v>
      </c>
      <c r="AJ39">
        <f>IF('q-AreaHarv'!AJ39=0,0,ValProdCrop!AJ39/'q-AreaHarv'!AJ39*1000)</f>
        <v>615.23705124691696</v>
      </c>
      <c r="AK39">
        <f>IF('q-AreaHarv'!AK39=0,0,ValProdCrop!AK39/'q-AreaHarv'!AK39*1000)</f>
        <v>501.77638453500515</v>
      </c>
      <c r="AL39">
        <f>IF('q-AreaHarv'!AL39=0,0,ValProdCrop!AL39/'q-AreaHarv'!AL39*1000)</f>
        <v>581.24471979724024</v>
      </c>
      <c r="AM39">
        <f>IF('q-AreaHarv'!AM39=0,0,ValProdCrop!AM39/'q-AreaHarv'!AM39*1000)</f>
        <v>603.44827586206895</v>
      </c>
      <c r="AN39">
        <f>IF('q-AreaHarv'!AN39=0,0,ValProdCrop!AN39/'q-AreaHarv'!AN39*1000)</f>
        <v>494.12276882890728</v>
      </c>
      <c r="AO39">
        <f>IF('q-AreaHarv'!AO39=0,0,ValProdCrop!AO39/'q-AreaHarv'!AO39*1000)</f>
        <v>484.41064638783268</v>
      </c>
      <c r="AP39">
        <f>IF('q-AreaHarv'!AP39=0,0,ValProdCrop!AP39/'q-AreaHarv'!AP39*1000)</f>
        <v>490.19967026928009</v>
      </c>
      <c r="AQ39">
        <f>IF('q-AreaHarv'!AQ39=0,0,ValProdCrop!AQ39/'q-AreaHarv'!AQ39*1000)</f>
        <v>479.4417201056205</v>
      </c>
      <c r="AR39">
        <f>IF('q-AreaHarv'!AR39=0,0,ValProdCrop!AR39/'q-AreaHarv'!AR39*1000)</f>
        <v>470.8984375</v>
      </c>
      <c r="AS39">
        <f>IF('q-AreaHarv'!AS39=0,0,ValProdCrop!AS39/'q-AreaHarv'!AS39*1000)</f>
        <v>483.44784509681449</v>
      </c>
      <c r="AT39">
        <f>IF('q-AreaHarv'!AT39=0,0,ValProdCrop!AT39/'q-AreaHarv'!AT39*1000)</f>
        <v>446.42495442576461</v>
      </c>
      <c r="AU39">
        <f>IF('q-AreaHarv'!AU39=0,0,ValProdCrop!AU39/'q-AreaHarv'!AU39*1000)</f>
        <v>451.80483934946449</v>
      </c>
      <c r="AV39">
        <f>IF('q-AreaHarv'!AV39=0,0,ValProdCrop!AV39/'q-AreaHarv'!AV39*1000)</f>
        <v>439.7832195905259</v>
      </c>
      <c r="AW39">
        <f>IF('q-AreaHarv'!AW39=0,0,ValProdCrop!AW39/'q-AreaHarv'!AW39*1000)</f>
        <v>473.61192858544246</v>
      </c>
      <c r="AX39">
        <f>IF('q-AreaHarv'!AX39=0,0,ValProdCrop!AX39/'q-AreaHarv'!AX39*1000)</f>
        <v>472.29445889177833</v>
      </c>
      <c r="AY39">
        <f>IF('q-AreaHarv'!AY39=0,0,ValProdCrop!AY39/'q-AreaHarv'!AY39*1000)</f>
        <v>349.20907840440162</v>
      </c>
      <c r="AZ39">
        <f>IF('q-AreaHarv'!AZ39=0,0,ValProdCrop!AZ39/'q-AreaHarv'!AZ39*1000)</f>
        <v>351.40032948929161</v>
      </c>
      <c r="BA39">
        <f>IF('q-AreaHarv'!BA39=0,0,ValProdCrop!BA39/'q-AreaHarv'!BA39*1000)</f>
        <v>814.6118721461188</v>
      </c>
      <c r="BB39">
        <f>IF('q-AreaHarv'!BB39=0,0,ValProdCrop!BB39/'q-AreaHarv'!BB39*1000)</f>
        <v>702.99609205384286</v>
      </c>
      <c r="BC39">
        <f>IF('q-AreaHarv'!BC39=0,0,ValProdCrop!BC39/'q-AreaHarv'!BC39*1000)</f>
        <v>762.54180602006693</v>
      </c>
    </row>
    <row r="40" spans="1:55" x14ac:dyDescent="0.2">
      <c r="A40" s="6">
        <f>'q-ValProd_crop'!A40</f>
        <v>2</v>
      </c>
      <c r="B40" s="6" t="str">
        <f>'q-ValProd_crop'!B40</f>
        <v>Sierra Leone</v>
      </c>
      <c r="C40" s="6">
        <f>'q-ValProd_crop'!C40</f>
        <v>197</v>
      </c>
      <c r="D40" s="6" t="str">
        <f>'q-ValProd_crop'!D40</f>
        <v>Sierra Leone</v>
      </c>
      <c r="E40" s="6"/>
      <c r="F40" s="73" t="s">
        <v>602</v>
      </c>
      <c r="G40">
        <f>IF('q-AreaHarv'!G40=0,0,ValProdCrop!G40/'q-AreaHarv'!G40*1000)</f>
        <v>456.86644025436112</v>
      </c>
      <c r="H40">
        <f>IF('q-AreaHarv'!H40=0,0,ValProdCrop!H40/'q-AreaHarv'!H40*1000)</f>
        <v>513.53490345851901</v>
      </c>
      <c r="I40">
        <f>IF('q-AreaHarv'!I40=0,0,ValProdCrop!I40/'q-AreaHarv'!I40*1000)</f>
        <v>510.84859117468517</v>
      </c>
      <c r="J40">
        <f>IF('q-AreaHarv'!J40=0,0,ValProdCrop!J40/'q-AreaHarv'!J40*1000)</f>
        <v>547.63293639219671</v>
      </c>
      <c r="K40">
        <f>IF('q-AreaHarv'!K40=0,0,ValProdCrop!K40/'q-AreaHarv'!K40*1000)</f>
        <v>520.09203650261293</v>
      </c>
      <c r="L40">
        <f>IF('q-AreaHarv'!L40=0,0,ValProdCrop!L40/'q-AreaHarv'!L40*1000)</f>
        <v>527.33630480595286</v>
      </c>
      <c r="M40">
        <f>IF('q-AreaHarv'!M40=0,0,ValProdCrop!M40/'q-AreaHarv'!M40*1000)</f>
        <v>502.02038326275743</v>
      </c>
      <c r="N40">
        <f>IF('q-AreaHarv'!N40=0,0,ValProdCrop!N40/'q-AreaHarv'!N40*1000)</f>
        <v>535.8498443786533</v>
      </c>
      <c r="O40">
        <f>IF('q-AreaHarv'!O40=0,0,ValProdCrop!O40/'q-AreaHarv'!O40*1000)</f>
        <v>600.46510358593696</v>
      </c>
      <c r="P40">
        <f>IF('q-AreaHarv'!P40=0,0,ValProdCrop!P40/'q-AreaHarv'!P40*1000)</f>
        <v>557.00519125734388</v>
      </c>
      <c r="Q40">
        <f>IF('q-AreaHarv'!Q40=0,0,ValProdCrop!Q40/'q-AreaHarv'!Q40*1000)</f>
        <v>532.17043893912637</v>
      </c>
      <c r="R40">
        <f>IF('q-AreaHarv'!R40=0,0,ValProdCrop!R40/'q-AreaHarv'!R40*1000)</f>
        <v>539.96225736879944</v>
      </c>
      <c r="S40">
        <f>IF('q-AreaHarv'!S40=0,0,ValProdCrop!S40/'q-AreaHarv'!S40*1000)</f>
        <v>538.11626457758393</v>
      </c>
      <c r="T40">
        <f>IF('q-AreaHarv'!T40=0,0,ValProdCrop!T40/'q-AreaHarv'!T40*1000)</f>
        <v>527.24564897393714</v>
      </c>
      <c r="U40">
        <f>IF('q-AreaHarv'!U40=0,0,ValProdCrop!U40/'q-AreaHarv'!U40*1000)</f>
        <v>555.49331255548816</v>
      </c>
      <c r="V40">
        <f>IF('q-AreaHarv'!V40=0,0,ValProdCrop!V40/'q-AreaHarv'!V40*1000)</f>
        <v>534.71784949683445</v>
      </c>
      <c r="W40">
        <f>IF('q-AreaHarv'!W40=0,0,ValProdCrop!W40/'q-AreaHarv'!W40*1000)</f>
        <v>539.97480794253136</v>
      </c>
      <c r="X40">
        <f>IF('q-AreaHarv'!X40=0,0,ValProdCrop!X40/'q-AreaHarv'!X40*1000)</f>
        <v>528.42754457074091</v>
      </c>
      <c r="Y40">
        <f>IF('q-AreaHarv'!Y40=0,0,ValProdCrop!Y40/'q-AreaHarv'!Y40*1000)</f>
        <v>511.93990061124248</v>
      </c>
      <c r="Z40">
        <f>IF('q-AreaHarv'!Z40=0,0,ValProdCrop!Z40/'q-AreaHarv'!Z40*1000)</f>
        <v>505.87417177147142</v>
      </c>
      <c r="AA40">
        <f>IF('q-AreaHarv'!AA40=0,0,ValProdCrop!AA40/'q-AreaHarv'!AA40*1000)</f>
        <v>506.35932519629944</v>
      </c>
      <c r="AB40">
        <f>IF('q-AreaHarv'!AB40=0,0,ValProdCrop!AB40/'q-AreaHarv'!AB40*1000)</f>
        <v>527.3023858525803</v>
      </c>
      <c r="AC40">
        <f>IF('q-AreaHarv'!AC40=0,0,ValProdCrop!AC40/'q-AreaHarv'!AC40*1000)</f>
        <v>533.54741991478613</v>
      </c>
      <c r="AD40">
        <f>IF('q-AreaHarv'!AD40=0,0,ValProdCrop!AD40/'q-AreaHarv'!AD40*1000)</f>
        <v>601.0477131033</v>
      </c>
      <c r="AE40">
        <f>IF('q-AreaHarv'!AE40=0,0,ValProdCrop!AE40/'q-AreaHarv'!AE40*1000)</f>
        <v>529.22340513328379</v>
      </c>
      <c r="AF40">
        <f>IF('q-AreaHarv'!AF40=0,0,ValProdCrop!AF40/'q-AreaHarv'!AF40*1000)</f>
        <v>573.74572192912979</v>
      </c>
      <c r="AG40">
        <f>IF('q-AreaHarv'!AG40=0,0,ValProdCrop!AG40/'q-AreaHarv'!AG40*1000)</f>
        <v>538.83274848392</v>
      </c>
      <c r="AH40">
        <f>IF('q-AreaHarv'!AH40=0,0,ValProdCrop!AH40/'q-AreaHarv'!AH40*1000)</f>
        <v>522.92590677804685</v>
      </c>
      <c r="AI40">
        <f>IF('q-AreaHarv'!AI40=0,0,ValProdCrop!AI40/'q-AreaHarv'!AI40*1000)</f>
        <v>528.53423066137884</v>
      </c>
      <c r="AJ40">
        <f>IF('q-AreaHarv'!AJ40=0,0,ValProdCrop!AJ40/'q-AreaHarv'!AJ40*1000)</f>
        <v>512.4525015518476</v>
      </c>
      <c r="AK40">
        <f>IF('q-AreaHarv'!AK40=0,0,ValProdCrop!AK40/'q-AreaHarv'!AK40*1000)</f>
        <v>514.51177893376632</v>
      </c>
      <c r="AL40">
        <f>IF('q-AreaHarv'!AL40=0,0,ValProdCrop!AL40/'q-AreaHarv'!AL40*1000)</f>
        <v>530.98227235626746</v>
      </c>
      <c r="AM40">
        <f>IF('q-AreaHarv'!AM40=0,0,ValProdCrop!AM40/'q-AreaHarv'!AM40*1000)</f>
        <v>497.68594209824687</v>
      </c>
      <c r="AN40">
        <f>IF('q-AreaHarv'!AN40=0,0,ValProdCrop!AN40/'q-AreaHarv'!AN40*1000)</f>
        <v>506.88096160775598</v>
      </c>
      <c r="AO40">
        <f>IF('q-AreaHarv'!AO40=0,0,ValProdCrop!AO40/'q-AreaHarv'!AO40*1000)</f>
        <v>537.9711837764288</v>
      </c>
      <c r="AP40">
        <f>IF('q-AreaHarv'!AP40=0,0,ValProdCrop!AP40/'q-AreaHarv'!AP40*1000)</f>
        <v>560.92335046469668</v>
      </c>
      <c r="AQ40">
        <f>IF('q-AreaHarv'!AQ40=0,0,ValProdCrop!AQ40/'q-AreaHarv'!AQ40*1000)</f>
        <v>539.58288466690135</v>
      </c>
      <c r="AR40">
        <f>IF('q-AreaHarv'!AR40=0,0,ValProdCrop!AR40/'q-AreaHarv'!AR40*1000)</f>
        <v>520.70591994564973</v>
      </c>
      <c r="AS40">
        <f>IF('q-AreaHarv'!AS40=0,0,ValProdCrop!AS40/'q-AreaHarv'!AS40*1000)</f>
        <v>536.38037010904543</v>
      </c>
      <c r="AT40">
        <f>IF('q-AreaHarv'!AT40=0,0,ValProdCrop!AT40/'q-AreaHarv'!AT40*1000)</f>
        <v>551.74972250966027</v>
      </c>
      <c r="AU40">
        <f>IF('q-AreaHarv'!AU40=0,0,ValProdCrop!AU40/'q-AreaHarv'!AU40*1000)</f>
        <v>499.11295966666813</v>
      </c>
      <c r="AV40">
        <f>IF('q-AreaHarv'!AV40=0,0,ValProdCrop!AV40/'q-AreaHarv'!AV40*1000)</f>
        <v>444.93795727655527</v>
      </c>
      <c r="AW40">
        <f>IF('q-AreaHarv'!AW40=0,0,ValProdCrop!AW40/'q-AreaHarv'!AW40*1000)</f>
        <v>461.02913585028995</v>
      </c>
      <c r="AX40">
        <f>IF('q-AreaHarv'!AX40=0,0,ValProdCrop!AX40/'q-AreaHarv'!AX40*1000)</f>
        <v>442.08411801632144</v>
      </c>
      <c r="AY40">
        <f>IF('q-AreaHarv'!AY40=0,0,ValProdCrop!AY40/'q-AreaHarv'!AY40*1000)</f>
        <v>452.05900834657535</v>
      </c>
      <c r="AZ40">
        <f>IF('q-AreaHarv'!AZ40=0,0,ValProdCrop!AZ40/'q-AreaHarv'!AZ40*1000)</f>
        <v>478.00769297190925</v>
      </c>
      <c r="BA40">
        <f>IF('q-AreaHarv'!BA40=0,0,ValProdCrop!BA40/'q-AreaHarv'!BA40*1000)</f>
        <v>510.89034300510605</v>
      </c>
      <c r="BB40">
        <f>IF('q-AreaHarv'!BB40=0,0,ValProdCrop!BB40/'q-AreaHarv'!BB40*1000)</f>
        <v>525.71258970720453</v>
      </c>
      <c r="BC40">
        <f>IF('q-AreaHarv'!BC40=0,0,ValProdCrop!BC40/'q-AreaHarv'!BC40*1000)</f>
        <v>548.00255186118181</v>
      </c>
    </row>
    <row r="41" spans="1:55" x14ac:dyDescent="0.2">
      <c r="A41" s="6">
        <f>'q-ValProd_crop'!A41</f>
        <v>2</v>
      </c>
      <c r="B41" s="6" t="str">
        <f>'q-ValProd_crop'!B41</f>
        <v>Somalia</v>
      </c>
      <c r="C41" s="6">
        <f>'q-ValProd_crop'!C41</f>
        <v>201</v>
      </c>
      <c r="D41" s="6" t="str">
        <f>'q-ValProd_crop'!D41</f>
        <v>Somalia</v>
      </c>
      <c r="E41" s="6"/>
      <c r="F41" s="73" t="s">
        <v>602</v>
      </c>
      <c r="G41">
        <f>IF('q-AreaHarv'!G41=0,0,ValProdCrop!G41/'q-AreaHarv'!G41*1000)</f>
        <v>202.25887204667393</v>
      </c>
      <c r="H41">
        <f>IF('q-AreaHarv'!H41=0,0,ValProdCrop!H41/'q-AreaHarv'!H41*1000)</f>
        <v>206.61551223558689</v>
      </c>
      <c r="I41">
        <f>IF('q-AreaHarv'!I41=0,0,ValProdCrop!I41/'q-AreaHarv'!I41*1000)</f>
        <v>215.86067301428039</v>
      </c>
      <c r="J41">
        <f>IF('q-AreaHarv'!J41=0,0,ValProdCrop!J41/'q-AreaHarv'!J41*1000)</f>
        <v>226.63988960622936</v>
      </c>
      <c r="K41">
        <f>IF('q-AreaHarv'!K41=0,0,ValProdCrop!K41/'q-AreaHarv'!K41*1000)</f>
        <v>240.73996458396638</v>
      </c>
      <c r="L41">
        <f>IF('q-AreaHarv'!L41=0,0,ValProdCrop!L41/'q-AreaHarv'!L41*1000)</f>
        <v>239.0947695141293</v>
      </c>
      <c r="M41">
        <f>IF('q-AreaHarv'!M41=0,0,ValProdCrop!M41/'q-AreaHarv'!M41*1000)</f>
        <v>231.59989727786336</v>
      </c>
      <c r="N41">
        <f>IF('q-AreaHarv'!N41=0,0,ValProdCrop!N41/'q-AreaHarv'!N41*1000)</f>
        <v>235.99881192039868</v>
      </c>
      <c r="O41">
        <f>IF('q-AreaHarv'!O41=0,0,ValProdCrop!O41/'q-AreaHarv'!O41*1000)</f>
        <v>244.86564689435443</v>
      </c>
      <c r="P41">
        <f>IF('q-AreaHarv'!P41=0,0,ValProdCrop!P41/'q-AreaHarv'!P41*1000)</f>
        <v>275.65022421524668</v>
      </c>
      <c r="Q41">
        <f>IF('q-AreaHarv'!Q41=0,0,ValProdCrop!Q41/'q-AreaHarv'!Q41*1000)</f>
        <v>297.82262638830434</v>
      </c>
      <c r="R41">
        <f>IF('q-AreaHarv'!R41=0,0,ValProdCrop!R41/'q-AreaHarv'!R41*1000)</f>
        <v>251.84762183015823</v>
      </c>
      <c r="S41">
        <f>IF('q-AreaHarv'!S41=0,0,ValProdCrop!S41/'q-AreaHarv'!S41*1000)</f>
        <v>341.3171564323286</v>
      </c>
      <c r="T41">
        <f>IF('q-AreaHarv'!T41=0,0,ValProdCrop!T41/'q-AreaHarv'!T41*1000)</f>
        <v>333.47923007237159</v>
      </c>
      <c r="U41">
        <f>IF('q-AreaHarv'!U41=0,0,ValProdCrop!U41/'q-AreaHarv'!U41*1000)</f>
        <v>258.25452367442153</v>
      </c>
      <c r="V41">
        <f>IF('q-AreaHarv'!V41=0,0,ValProdCrop!V41/'q-AreaHarv'!V41*1000)</f>
        <v>224.88343625785686</v>
      </c>
      <c r="W41">
        <f>IF('q-AreaHarv'!W41=0,0,ValProdCrop!W41/'q-AreaHarv'!W41*1000)</f>
        <v>206.1508028090073</v>
      </c>
      <c r="X41">
        <f>IF('q-AreaHarv'!X41=0,0,ValProdCrop!X41/'q-AreaHarv'!X41*1000)</f>
        <v>213.73468712062689</v>
      </c>
      <c r="Y41">
        <f>IF('q-AreaHarv'!Y41=0,0,ValProdCrop!Y41/'q-AreaHarv'!Y41*1000)</f>
        <v>204.63318940872617</v>
      </c>
      <c r="Z41">
        <f>IF('q-AreaHarv'!Z41=0,0,ValProdCrop!Z41/'q-AreaHarv'!Z41*1000)</f>
        <v>218.69920380519079</v>
      </c>
      <c r="AA41">
        <f>IF('q-AreaHarv'!AA41=0,0,ValProdCrop!AA41/'q-AreaHarv'!AA41*1000)</f>
        <v>211.08953565375506</v>
      </c>
      <c r="AB41">
        <f>IF('q-AreaHarv'!AB41=0,0,ValProdCrop!AB41/'q-AreaHarv'!AB41*1000)</f>
        <v>222.44668307049517</v>
      </c>
      <c r="AC41">
        <f>IF('q-AreaHarv'!AC41=0,0,ValProdCrop!AC41/'q-AreaHarv'!AC41*1000)</f>
        <v>249.09073713791614</v>
      </c>
      <c r="AD41">
        <f>IF('q-AreaHarv'!AD41=0,0,ValProdCrop!AD41/'q-AreaHarv'!AD41*1000)</f>
        <v>210.21280143396066</v>
      </c>
      <c r="AE41">
        <f>IF('q-AreaHarv'!AE41=0,0,ValProdCrop!AE41/'q-AreaHarv'!AE41*1000)</f>
        <v>249.38798527184071</v>
      </c>
      <c r="AF41">
        <f>IF('q-AreaHarv'!AF41=0,0,ValProdCrop!AF41/'q-AreaHarv'!AF41*1000)</f>
        <v>285.72421496835051</v>
      </c>
      <c r="AG41">
        <f>IF('q-AreaHarv'!AG41=0,0,ValProdCrop!AG41/'q-AreaHarv'!AG41*1000)</f>
        <v>244.24176260420802</v>
      </c>
      <c r="AH41">
        <f>IF('q-AreaHarv'!AH41=0,0,ValProdCrop!AH41/'q-AreaHarv'!AH41*1000)</f>
        <v>240.72548166390459</v>
      </c>
      <c r="AI41">
        <f>IF('q-AreaHarv'!AI41=0,0,ValProdCrop!AI41/'q-AreaHarv'!AI41*1000)</f>
        <v>259.21488949799698</v>
      </c>
      <c r="AJ41">
        <f>IF('q-AreaHarv'!AJ41=0,0,ValProdCrop!AJ41/'q-AreaHarv'!AJ41*1000)</f>
        <v>268.45092578814229</v>
      </c>
      <c r="AK41">
        <f>IF('q-AreaHarv'!AK41=0,0,ValProdCrop!AK41/'q-AreaHarv'!AK41*1000)</f>
        <v>261.05629358250081</v>
      </c>
      <c r="AL41">
        <f>IF('q-AreaHarv'!AL41=0,0,ValProdCrop!AL41/'q-AreaHarv'!AL41*1000)</f>
        <v>287.17738784864173</v>
      </c>
      <c r="AM41">
        <f>IF('q-AreaHarv'!AM41=0,0,ValProdCrop!AM41/'q-AreaHarv'!AM41*1000)</f>
        <v>262.52586924340289</v>
      </c>
      <c r="AN41">
        <f>IF('q-AreaHarv'!AN41=0,0,ValProdCrop!AN41/'q-AreaHarv'!AN41*1000)</f>
        <v>152.34731239876407</v>
      </c>
      <c r="AO41">
        <f>IF('q-AreaHarv'!AO41=0,0,ValProdCrop!AO41/'q-AreaHarv'!AO41*1000)</f>
        <v>219.04656377098758</v>
      </c>
      <c r="AP41">
        <f>IF('q-AreaHarv'!AP41=0,0,ValProdCrop!AP41/'q-AreaHarv'!AP41*1000)</f>
        <v>222.92470253172129</v>
      </c>
      <c r="AQ41">
        <f>IF('q-AreaHarv'!AQ41=0,0,ValProdCrop!AQ41/'q-AreaHarv'!AQ41*1000)</f>
        <v>209.68318010450426</v>
      </c>
      <c r="AR41">
        <f>IF('q-AreaHarv'!AR41=0,0,ValProdCrop!AR41/'q-AreaHarv'!AR41*1000)</f>
        <v>219.58389017038837</v>
      </c>
      <c r="AS41">
        <f>IF('q-AreaHarv'!AS41=0,0,ValProdCrop!AS41/'q-AreaHarv'!AS41*1000)</f>
        <v>235.85126335980129</v>
      </c>
      <c r="AT41">
        <f>IF('q-AreaHarv'!AT41=0,0,ValProdCrop!AT41/'q-AreaHarv'!AT41*1000)</f>
        <v>253.46840116754493</v>
      </c>
      <c r="AU41">
        <f>IF('q-AreaHarv'!AU41=0,0,ValProdCrop!AU41/'q-AreaHarv'!AU41*1000)</f>
        <v>269.82216836624417</v>
      </c>
      <c r="AV41">
        <f>IF('q-AreaHarv'!AV41=0,0,ValProdCrop!AV41/'q-AreaHarv'!AV41*1000)</f>
        <v>264.06123351734755</v>
      </c>
      <c r="AW41">
        <f>IF('q-AreaHarv'!AW41=0,0,ValProdCrop!AW41/'q-AreaHarv'!AW41*1000)</f>
        <v>251.68587174348701</v>
      </c>
      <c r="AX41">
        <f>IF('q-AreaHarv'!AX41=0,0,ValProdCrop!AX41/'q-AreaHarv'!AX41*1000)</f>
        <v>216.07318894081445</v>
      </c>
      <c r="AY41">
        <f>IF('q-AreaHarv'!AY41=0,0,ValProdCrop!AY41/'q-AreaHarv'!AY41*1000)</f>
        <v>211.28989506836925</v>
      </c>
      <c r="AZ41">
        <f>IF('q-AreaHarv'!AZ41=0,0,ValProdCrop!AZ41/'q-AreaHarv'!AZ41*1000)</f>
        <v>229.99090599067864</v>
      </c>
      <c r="BA41">
        <f>IF('q-AreaHarv'!BA41=0,0,ValProdCrop!BA41/'q-AreaHarv'!BA41*1000)</f>
        <v>290.64818815325765</v>
      </c>
      <c r="BB41">
        <f>IF('q-AreaHarv'!BB41=0,0,ValProdCrop!BB41/'q-AreaHarv'!BB41*1000)</f>
        <v>248.19045384642158</v>
      </c>
      <c r="BC41">
        <f>IF('q-AreaHarv'!BC41=0,0,ValProdCrop!BC41/'q-AreaHarv'!BC41*1000)</f>
        <v>258.72365007146789</v>
      </c>
    </row>
    <row r="42" spans="1:55" x14ac:dyDescent="0.2">
      <c r="A42" s="6">
        <f>'q-ValProd_crop'!A42</f>
        <v>3</v>
      </c>
      <c r="B42" s="6" t="str">
        <f>'q-ValProd_crop'!B42</f>
        <v>South Africa</v>
      </c>
      <c r="C42" s="6">
        <f>'q-ValProd_crop'!C42</f>
        <v>202</v>
      </c>
      <c r="D42" s="6" t="str">
        <f>'q-ValProd_crop'!D42</f>
        <v>South Africa</v>
      </c>
      <c r="E42" s="6"/>
      <c r="F42" s="73" t="s">
        <v>602</v>
      </c>
      <c r="G42">
        <f>IF('q-AreaHarv'!G42=0,0,ValProdCrop!G42/'q-AreaHarv'!G42*1000)</f>
        <v>336.66281843497251</v>
      </c>
      <c r="H42">
        <f>IF('q-AreaHarv'!H42=0,0,ValProdCrop!H42/'q-AreaHarv'!H42*1000)</f>
        <v>336.34273385646469</v>
      </c>
      <c r="I42">
        <f>IF('q-AreaHarv'!I42=0,0,ValProdCrop!I42/'q-AreaHarv'!I42*1000)</f>
        <v>339.49289816889859</v>
      </c>
      <c r="J42">
        <f>IF('q-AreaHarv'!J42=0,0,ValProdCrop!J42/'q-AreaHarv'!J42*1000)</f>
        <v>330.38380036770423</v>
      </c>
      <c r="K42">
        <f>IF('q-AreaHarv'!K42=0,0,ValProdCrop!K42/'q-AreaHarv'!K42*1000)</f>
        <v>332.21374018080968</v>
      </c>
      <c r="L42">
        <f>IF('q-AreaHarv'!L42=0,0,ValProdCrop!L42/'q-AreaHarv'!L42*1000)</f>
        <v>374.93228444473516</v>
      </c>
      <c r="M42">
        <f>IF('q-AreaHarv'!M42=0,0,ValProdCrop!M42/'q-AreaHarv'!M42*1000)</f>
        <v>473.24122832610317</v>
      </c>
      <c r="N42">
        <f>IF('q-AreaHarv'!N42=0,0,ValProdCrop!N42/'q-AreaHarv'!N42*1000)</f>
        <v>370.48691244821634</v>
      </c>
      <c r="O42">
        <f>IF('q-AreaHarv'!O42=0,0,ValProdCrop!O42/'q-AreaHarv'!O42*1000)</f>
        <v>393.89811373481865</v>
      </c>
      <c r="P42">
        <f>IF('q-AreaHarv'!P42=0,0,ValProdCrop!P42/'q-AreaHarv'!P42*1000)</f>
        <v>379.70941849654349</v>
      </c>
      <c r="Q42">
        <f>IF('q-AreaHarv'!Q42=0,0,ValProdCrop!Q42/'q-AreaHarv'!Q42*1000)</f>
        <v>447.30414169440195</v>
      </c>
      <c r="R42">
        <f>IF('q-AreaHarv'!R42=0,0,ValProdCrop!R42/'q-AreaHarv'!R42*1000)</f>
        <v>465.18247236636364</v>
      </c>
      <c r="S42">
        <f>IF('q-AreaHarv'!S42=0,0,ValProdCrop!S42/'q-AreaHarv'!S42*1000)</f>
        <v>406.53949611745821</v>
      </c>
      <c r="T42">
        <f>IF('q-AreaHarv'!T42=0,0,ValProdCrop!T42/'q-AreaHarv'!T42*1000)</f>
        <v>516.16179785881843</v>
      </c>
      <c r="U42">
        <f>IF('q-AreaHarv'!U42=0,0,ValProdCrop!U42/'q-AreaHarv'!U42*1000)</f>
        <v>495.0057707151405</v>
      </c>
      <c r="V42">
        <f>IF('q-AreaHarv'!V42=0,0,ValProdCrop!V42/'q-AreaHarv'!V42*1000)</f>
        <v>469.68850047281887</v>
      </c>
      <c r="W42">
        <f>IF('q-AreaHarv'!W42=0,0,ValProdCrop!W42/'q-AreaHarv'!W42*1000)</f>
        <v>515.70614326285181</v>
      </c>
      <c r="X42">
        <f>IF('q-AreaHarv'!X42=0,0,ValProdCrop!X42/'q-AreaHarv'!X42*1000)</f>
        <v>547.93444016050137</v>
      </c>
      <c r="Y42">
        <f>IF('q-AreaHarv'!Y42=0,0,ValProdCrop!Y42/'q-AreaHarv'!Y42*1000)</f>
        <v>510.38495268201842</v>
      </c>
      <c r="Z42">
        <f>IF('q-AreaHarv'!Z42=0,0,ValProdCrop!Z42/'q-AreaHarv'!Z42*1000)</f>
        <v>583.33078061607523</v>
      </c>
      <c r="AA42">
        <f>IF('q-AreaHarv'!AA42=0,0,ValProdCrop!AA42/'q-AreaHarv'!AA42*1000)</f>
        <v>681.52406898936329</v>
      </c>
      <c r="AB42">
        <f>IF('q-AreaHarv'!AB42=0,0,ValProdCrop!AB42/'q-AreaHarv'!AB42*1000)</f>
        <v>549.3146219198328</v>
      </c>
      <c r="AC42">
        <f>IF('q-AreaHarv'!AC42=0,0,ValProdCrop!AC42/'q-AreaHarv'!AC42*1000)</f>
        <v>432.33607036706809</v>
      </c>
      <c r="AD42">
        <f>IF('q-AreaHarv'!AD42=0,0,ValProdCrop!AD42/'q-AreaHarv'!AD42*1000)</f>
        <v>472.24498099066545</v>
      </c>
      <c r="AE42">
        <f>IF('q-AreaHarv'!AE42=0,0,ValProdCrop!AE42/'q-AreaHarv'!AE42*1000)</f>
        <v>541.21408415852864</v>
      </c>
      <c r="AF42">
        <f>IF('q-AreaHarv'!AF42=0,0,ValProdCrop!AF42/'q-AreaHarv'!AF42*1000)</f>
        <v>525.3198730013878</v>
      </c>
      <c r="AG42">
        <f>IF('q-AreaHarv'!AG42=0,0,ValProdCrop!AG42/'q-AreaHarv'!AG42*1000)</f>
        <v>556.66644799714652</v>
      </c>
      <c r="AH42">
        <f>IF('q-AreaHarv'!AH42=0,0,ValProdCrop!AH42/'q-AreaHarv'!AH42*1000)</f>
        <v>577.36249561213845</v>
      </c>
      <c r="AI42">
        <f>IF('q-AreaHarv'!AI42=0,0,ValProdCrop!AI42/'q-AreaHarv'!AI42*1000)</f>
        <v>677.17575120826689</v>
      </c>
      <c r="AJ42">
        <f>IF('q-AreaHarv'!AJ42=0,0,ValProdCrop!AJ42/'q-AreaHarv'!AJ42*1000)</f>
        <v>648.8850670521864</v>
      </c>
      <c r="AK42">
        <f>IF('q-AreaHarv'!AK42=0,0,ValProdCrop!AK42/'q-AreaHarv'!AK42*1000)</f>
        <v>692.85448151192156</v>
      </c>
      <c r="AL42">
        <f>IF('q-AreaHarv'!AL42=0,0,ValProdCrop!AL42/'q-AreaHarv'!AL42*1000)</f>
        <v>542.41079060357356</v>
      </c>
      <c r="AM42">
        <f>IF('q-AreaHarv'!AM42=0,0,ValProdCrop!AM42/'q-AreaHarv'!AM42*1000)</f>
        <v>651.0404996190756</v>
      </c>
      <c r="AN42">
        <f>IF('q-AreaHarv'!AN42=0,0,ValProdCrop!AN42/'q-AreaHarv'!AN42*1000)</f>
        <v>715.36581331286766</v>
      </c>
      <c r="AO42">
        <f>IF('q-AreaHarv'!AO42=0,0,ValProdCrop!AO42/'q-AreaHarv'!AO42*1000)</f>
        <v>644.15908390816935</v>
      </c>
      <c r="AP42">
        <f>IF('q-AreaHarv'!AP42=0,0,ValProdCrop!AP42/'q-AreaHarv'!AP42*1000)</f>
        <v>793.42973974470169</v>
      </c>
      <c r="AQ42">
        <f>IF('q-AreaHarv'!AQ42=0,0,ValProdCrop!AQ42/'q-AreaHarv'!AQ42*1000)</f>
        <v>775.65809362488244</v>
      </c>
      <c r="AR42">
        <f>IF('q-AreaHarv'!AR42=0,0,ValProdCrop!AR42/'q-AreaHarv'!AR42*1000)</f>
        <v>839.39174900023613</v>
      </c>
      <c r="AS42">
        <f>IF('q-AreaHarv'!AS42=0,0,ValProdCrop!AS42/'q-AreaHarv'!AS42*1000)</f>
        <v>863.59261707498342</v>
      </c>
      <c r="AT42">
        <f>IF('q-AreaHarv'!AT42=0,0,ValProdCrop!AT42/'q-AreaHarv'!AT42*1000)</f>
        <v>906.00801071964315</v>
      </c>
      <c r="AU42">
        <f>IF('q-AreaHarv'!AU42=0,0,ValProdCrop!AU42/'q-AreaHarv'!AU42*1000)</f>
        <v>907.01585825517873</v>
      </c>
      <c r="AV42">
        <f>IF('q-AreaHarv'!AV42=0,0,ValProdCrop!AV42/'q-AreaHarv'!AV42*1000)</f>
        <v>940.49441947300295</v>
      </c>
      <c r="AW42">
        <f>IF('q-AreaHarv'!AW42=0,0,ValProdCrop!AW42/'q-AreaHarv'!AW42*1000)</f>
        <v>936.03930420910331</v>
      </c>
      <c r="AX42">
        <f>IF('q-AreaHarv'!AX42=0,0,ValProdCrop!AX42/'q-AreaHarv'!AX42*1000)</f>
        <v>1004.3396895967487</v>
      </c>
      <c r="AY42">
        <f>IF('q-AreaHarv'!AY42=0,0,ValProdCrop!AY42/'q-AreaHarv'!AY42*1000)</f>
        <v>1082.27493148081</v>
      </c>
      <c r="AZ42">
        <f>IF('q-AreaHarv'!AZ42=0,0,ValProdCrop!AZ42/'q-AreaHarv'!AZ42*1000)</f>
        <v>1207.4325860127008</v>
      </c>
      <c r="BA42">
        <f>IF('q-AreaHarv'!BA42=0,0,ValProdCrop!BA42/'q-AreaHarv'!BA42*1000)</f>
        <v>1153.490999762266</v>
      </c>
      <c r="BB42">
        <f>IF('q-AreaHarv'!BB42=0,0,ValProdCrop!BB42/'q-AreaHarv'!BB42*1000)</f>
        <v>1235.9479083130145</v>
      </c>
      <c r="BC42">
        <f>IF('q-AreaHarv'!BC42=0,0,ValProdCrop!BC42/'q-AreaHarv'!BC42*1000)</f>
        <v>1267.7357950128703</v>
      </c>
    </row>
    <row r="43" spans="1:55" x14ac:dyDescent="0.2">
      <c r="A43" s="6">
        <f>'q-ValProd_crop'!A43</f>
        <v>0</v>
      </c>
      <c r="B43" s="6" t="str">
        <f>'q-ValProd_crop'!B43</f>
        <v>Western Sahara</v>
      </c>
      <c r="C43" s="6">
        <f>'q-ValProd_crop'!C43</f>
        <v>205</v>
      </c>
      <c r="D43" s="6" t="str">
        <f>'q-ValProd_crop'!D43</f>
        <v>Western Sahara</v>
      </c>
      <c r="E43" s="6"/>
      <c r="F43" s="73" t="s">
        <v>602</v>
      </c>
      <c r="G43">
        <f>IF('q-AreaHarv'!G43=0,0,ValProdCrop!G43/'q-AreaHarv'!G43*1000)</f>
        <v>0</v>
      </c>
      <c r="H43">
        <f>IF('q-AreaHarv'!H43=0,0,ValProdCrop!H43/'q-AreaHarv'!H43*1000)</f>
        <v>0</v>
      </c>
      <c r="I43">
        <f>IF('q-AreaHarv'!I43=0,0,ValProdCrop!I43/'q-AreaHarv'!I43*1000)</f>
        <v>0</v>
      </c>
      <c r="J43">
        <f>IF('q-AreaHarv'!J43=0,0,ValProdCrop!J43/'q-AreaHarv'!J43*1000)</f>
        <v>0</v>
      </c>
      <c r="K43">
        <f>IF('q-AreaHarv'!K43=0,0,ValProdCrop!K43/'q-AreaHarv'!K43*1000)</f>
        <v>0</v>
      </c>
      <c r="L43">
        <f>IF('q-AreaHarv'!L43=0,0,ValProdCrop!L43/'q-AreaHarv'!L43*1000)</f>
        <v>0</v>
      </c>
      <c r="M43">
        <f>IF('q-AreaHarv'!M43=0,0,ValProdCrop!M43/'q-AreaHarv'!M43*1000)</f>
        <v>0</v>
      </c>
      <c r="N43">
        <f>IF('q-AreaHarv'!N43=0,0,ValProdCrop!N43/'q-AreaHarv'!N43*1000)</f>
        <v>83.105022831050235</v>
      </c>
      <c r="O43">
        <f>IF('q-AreaHarv'!O43=0,0,ValProdCrop!O43/'q-AreaHarv'!O43*1000)</f>
        <v>71.090047393364927</v>
      </c>
      <c r="P43">
        <f>IF('q-AreaHarv'!P43=0,0,ValProdCrop!P43/'q-AreaHarv'!P43*1000)</f>
        <v>71.126760563380287</v>
      </c>
      <c r="Q43">
        <f>IF('q-AreaHarv'!Q43=0,0,ValProdCrop!Q43/'q-AreaHarv'!Q43*1000)</f>
        <v>76.760563380281681</v>
      </c>
      <c r="R43">
        <f>IF('q-AreaHarv'!R43=0,0,ValProdCrop!R43/'q-AreaHarv'!R43*1000)</f>
        <v>72.535211267605632</v>
      </c>
      <c r="S43">
        <f>IF('q-AreaHarv'!S43=0,0,ValProdCrop!S43/'q-AreaHarv'!S43*1000)</f>
        <v>79.310344827586206</v>
      </c>
      <c r="T43">
        <f>IF('q-AreaHarv'!T43=0,0,ValProdCrop!T43/'q-AreaHarv'!T43*1000)</f>
        <v>79.333333333333343</v>
      </c>
      <c r="U43">
        <f>IF('q-AreaHarv'!U43=0,0,ValProdCrop!U43/'q-AreaHarv'!U43*1000)</f>
        <v>79.333333333333343</v>
      </c>
      <c r="V43">
        <f>IF('q-AreaHarv'!V43=0,0,ValProdCrop!V43/'q-AreaHarv'!V43*1000)</f>
        <v>88.75</v>
      </c>
      <c r="W43">
        <f>IF('q-AreaHarv'!W43=0,0,ValProdCrop!W43/'q-AreaHarv'!W43*1000)</f>
        <v>83.529411764705884</v>
      </c>
      <c r="X43">
        <f>IF('q-AreaHarv'!X43=0,0,ValProdCrop!X43/'q-AreaHarv'!X43*1000)</f>
        <v>83</v>
      </c>
      <c r="Y43">
        <f>IF('q-AreaHarv'!Y43=0,0,ValProdCrop!Y43/'q-AreaHarv'!Y43*1000)</f>
        <v>83</v>
      </c>
      <c r="Z43">
        <f>IF('q-AreaHarv'!Z43=0,0,ValProdCrop!Z43/'q-AreaHarv'!Z43*1000)</f>
        <v>77.391304347826079</v>
      </c>
      <c r="AA43">
        <f>IF('q-AreaHarv'!AA43=0,0,ValProdCrop!AA43/'q-AreaHarv'!AA43*1000)</f>
        <v>82.608695652173907</v>
      </c>
      <c r="AB43">
        <f>IF('q-AreaHarv'!AB43=0,0,ValProdCrop!AB43/'q-AreaHarv'!AB43*1000)</f>
        <v>82.608695652173907</v>
      </c>
      <c r="AC43">
        <f>IF('q-AreaHarv'!AC43=0,0,ValProdCrop!AC43/'q-AreaHarv'!AC43*1000)</f>
        <v>84.166666666666671</v>
      </c>
      <c r="AD43">
        <f>IF('q-AreaHarv'!AD43=0,0,ValProdCrop!AD43/'q-AreaHarv'!AD43*1000)</f>
        <v>87.916666666666671</v>
      </c>
      <c r="AE43">
        <f>IF('q-AreaHarv'!AE43=0,0,ValProdCrop!AE43/'q-AreaHarv'!AE43*1000)</f>
        <v>85.6</v>
      </c>
      <c r="AF43">
        <f>IF('q-AreaHarv'!AF43=0,0,ValProdCrop!AF43/'q-AreaHarv'!AF43*1000)</f>
        <v>86.92307692307692</v>
      </c>
      <c r="AG43">
        <f>IF('q-AreaHarv'!AG43=0,0,ValProdCrop!AG43/'q-AreaHarv'!AG43*1000)</f>
        <v>91.538461538461547</v>
      </c>
      <c r="AH43">
        <f>IF('q-AreaHarv'!AH43=0,0,ValProdCrop!AH43/'q-AreaHarv'!AH43*1000)</f>
        <v>88.148148148148138</v>
      </c>
      <c r="AI43">
        <f>IF('q-AreaHarv'!AI43=0,0,ValProdCrop!AI43/'q-AreaHarv'!AI43*1000)</f>
        <v>88.928571428571431</v>
      </c>
      <c r="AJ43">
        <f>IF('q-AreaHarv'!AJ43=0,0,ValProdCrop!AJ43/'q-AreaHarv'!AJ43*1000)</f>
        <v>90</v>
      </c>
      <c r="AK43">
        <f>IF('q-AreaHarv'!AK43=0,0,ValProdCrop!AK43/'q-AreaHarv'!AK43*1000)</f>
        <v>91</v>
      </c>
      <c r="AL43">
        <f>IF('q-AreaHarv'!AL43=0,0,ValProdCrop!AL43/'q-AreaHarv'!AL43*1000)</f>
        <v>67.786069651741286</v>
      </c>
      <c r="AM43">
        <f>IF('q-AreaHarv'!AM43=0,0,ValProdCrop!AM43/'q-AreaHarv'!AM43*1000)</f>
        <v>91.935483870967744</v>
      </c>
      <c r="AN43">
        <f>IF('q-AreaHarv'!AN43=0,0,ValProdCrop!AN43/'q-AreaHarv'!AN43*1000)</f>
        <v>139.20770085153646</v>
      </c>
      <c r="AO43">
        <f>IF('q-AreaHarv'!AO43=0,0,ValProdCrop!AO43/'q-AreaHarv'!AO43*1000)</f>
        <v>92.8125</v>
      </c>
      <c r="AP43">
        <f>IF('q-AreaHarv'!AP43=0,0,ValProdCrop!AP43/'q-AreaHarv'!AP43*1000)</f>
        <v>105.40950455005056</v>
      </c>
      <c r="AQ43">
        <f>IF('q-AreaHarv'!AQ43=0,0,ValProdCrop!AQ43/'q-AreaHarv'!AQ43*1000)</f>
        <v>93.63636363636364</v>
      </c>
      <c r="AR43">
        <f>IF('q-AreaHarv'!AR43=0,0,ValProdCrop!AR43/'q-AreaHarv'!AR43*1000)</f>
        <v>102.76073619631902</v>
      </c>
      <c r="AS43">
        <f>IF('q-AreaHarv'!AS43=0,0,ValProdCrop!AS43/'q-AreaHarv'!AS43*1000)</f>
        <v>94.411764705882348</v>
      </c>
      <c r="AT43">
        <f>IF('q-AreaHarv'!AT43=0,0,ValProdCrop!AT43/'q-AreaHarv'!AT43*1000)</f>
        <v>91.538461538461547</v>
      </c>
      <c r="AU43">
        <f>IF('q-AreaHarv'!AU43=0,0,ValProdCrop!AU43/'q-AreaHarv'!AU43*1000)</f>
        <v>101.66666666666667</v>
      </c>
      <c r="AV43">
        <f>IF('q-AreaHarv'!AV43=0,0,ValProdCrop!AV43/'q-AreaHarv'!AV43*1000)</f>
        <v>118.84615384615385</v>
      </c>
      <c r="AW43">
        <f>IF('q-AreaHarv'!AW43=0,0,ValProdCrop!AW43/'q-AreaHarv'!AW43*1000)</f>
        <v>133.14346742613029</v>
      </c>
      <c r="AX43">
        <f>IF('q-AreaHarv'!AX43=0,0,ValProdCrop!AX43/'q-AreaHarv'!AX43*1000)</f>
        <v>90.399999999999991</v>
      </c>
      <c r="AY43">
        <f>IF('q-AreaHarv'!AY43=0,0,ValProdCrop!AY43/'q-AreaHarv'!AY43*1000)</f>
        <v>56</v>
      </c>
      <c r="AZ43">
        <f>IF('q-AreaHarv'!AZ43=0,0,ValProdCrop!AZ43/'q-AreaHarv'!AZ43*1000)</f>
        <v>74.399999999999991</v>
      </c>
      <c r="BA43">
        <f>IF('q-AreaHarv'!BA43=0,0,ValProdCrop!BA43/'q-AreaHarv'!BA43*1000)</f>
        <v>91.538461538461547</v>
      </c>
      <c r="BB43">
        <f>IF('q-AreaHarv'!BB43=0,0,ValProdCrop!BB43/'q-AreaHarv'!BB43*1000)</f>
        <v>54</v>
      </c>
      <c r="BC43">
        <f>IF('q-AreaHarv'!BC43=0,0,ValProdCrop!BC43/'q-AreaHarv'!BC43*1000)</f>
        <v>66.646191646191653</v>
      </c>
    </row>
    <row r="44" spans="1:55" x14ac:dyDescent="0.2">
      <c r="A44" s="6">
        <f>'q-ValProd_crop'!A44</f>
        <v>2</v>
      </c>
      <c r="B44" s="6" t="str">
        <f>'q-ValProd_crop'!B44</f>
        <v>Sudan</v>
      </c>
      <c r="C44" s="6">
        <f>'q-ValProd_crop'!C44</f>
        <v>206</v>
      </c>
      <c r="D44" s="6" t="str">
        <f>'q-ValProd_crop'!D44</f>
        <v>Sudan</v>
      </c>
      <c r="E44" s="6"/>
      <c r="F44" s="73" t="s">
        <v>602</v>
      </c>
      <c r="G44">
        <f>IF('q-AreaHarv'!G44=0,0,ValProdCrop!G44/'q-AreaHarv'!G44*1000)</f>
        <v>387.00126782186419</v>
      </c>
      <c r="H44">
        <f>IF('q-AreaHarv'!H44=0,0,ValProdCrop!H44/'q-AreaHarv'!H44*1000)</f>
        <v>406.2767013149292</v>
      </c>
      <c r="I44">
        <f>IF('q-AreaHarv'!I44=0,0,ValProdCrop!I44/'q-AreaHarv'!I44*1000)</f>
        <v>372.47968859495444</v>
      </c>
      <c r="J44">
        <f>IF('q-AreaHarv'!J44=0,0,ValProdCrop!J44/'q-AreaHarv'!J44*1000)</f>
        <v>339.04351025612937</v>
      </c>
      <c r="K44">
        <f>IF('q-AreaHarv'!K44=0,0,ValProdCrop!K44/'q-AreaHarv'!K44*1000)</f>
        <v>349.96515675576109</v>
      </c>
      <c r="L44">
        <f>IF('q-AreaHarv'!L44=0,0,ValProdCrop!L44/'q-AreaHarv'!L44*1000)</f>
        <v>351.30739776052667</v>
      </c>
      <c r="M44">
        <f>IF('q-AreaHarv'!M44=0,0,ValProdCrop!M44/'q-AreaHarv'!M44*1000)</f>
        <v>349.40782964362319</v>
      </c>
      <c r="N44">
        <f>IF('q-AreaHarv'!N44=0,0,ValProdCrop!N44/'q-AreaHarv'!N44*1000)</f>
        <v>364.81532230272785</v>
      </c>
      <c r="O44">
        <f>IF('q-AreaHarv'!O44=0,0,ValProdCrop!O44/'q-AreaHarv'!O44*1000)</f>
        <v>363.73628617951385</v>
      </c>
      <c r="P44">
        <f>IF('q-AreaHarv'!P44=0,0,ValProdCrop!P44/'q-AreaHarv'!P44*1000)</f>
        <v>337.55453175859924</v>
      </c>
      <c r="Q44">
        <f>IF('q-AreaHarv'!Q44=0,0,ValProdCrop!Q44/'q-AreaHarv'!Q44*1000)</f>
        <v>337.75525034377767</v>
      </c>
      <c r="R44">
        <f>IF('q-AreaHarv'!R44=0,0,ValProdCrop!R44/'q-AreaHarv'!R44*1000)</f>
        <v>313.31545156388165</v>
      </c>
      <c r="S44">
        <f>IF('q-AreaHarv'!S44=0,0,ValProdCrop!S44/'q-AreaHarv'!S44*1000)</f>
        <v>282.65726790776733</v>
      </c>
      <c r="T44">
        <f>IF('q-AreaHarv'!T44=0,0,ValProdCrop!T44/'q-AreaHarv'!T44*1000)</f>
        <v>332.15409343194409</v>
      </c>
      <c r="U44">
        <f>IF('q-AreaHarv'!U44=0,0,ValProdCrop!U44/'q-AreaHarv'!U44*1000)</f>
        <v>294.7609726114556</v>
      </c>
      <c r="V44">
        <f>IF('q-AreaHarv'!V44=0,0,ValProdCrop!V44/'q-AreaHarv'!V44*1000)</f>
        <v>275.02308537925978</v>
      </c>
      <c r="W44">
        <f>IF('q-AreaHarv'!W44=0,0,ValProdCrop!W44/'q-AreaHarv'!W44*1000)</f>
        <v>281.10195304846661</v>
      </c>
      <c r="X44">
        <f>IF('q-AreaHarv'!X44=0,0,ValProdCrop!X44/'q-AreaHarv'!X44*1000)</f>
        <v>291.25942295675503</v>
      </c>
      <c r="Y44">
        <f>IF('q-AreaHarv'!Y44=0,0,ValProdCrop!Y44/'q-AreaHarv'!Y44*1000)</f>
        <v>284.70094922097542</v>
      </c>
      <c r="Z44">
        <f>IF('q-AreaHarv'!Z44=0,0,ValProdCrop!Z44/'q-AreaHarv'!Z44*1000)</f>
        <v>270.27986346115529</v>
      </c>
      <c r="AA44">
        <f>IF('q-AreaHarv'!AA44=0,0,ValProdCrop!AA44/'q-AreaHarv'!AA44*1000)</f>
        <v>262.06234868562871</v>
      </c>
      <c r="AB44">
        <f>IF('q-AreaHarv'!AB44=0,0,ValProdCrop!AB44/'q-AreaHarv'!AB44*1000)</f>
        <v>264.21474645574256</v>
      </c>
      <c r="AC44">
        <f>IF('q-AreaHarv'!AC44=0,0,ValProdCrop!AC44/'q-AreaHarv'!AC44*1000)</f>
        <v>260.06712533675989</v>
      </c>
      <c r="AD44">
        <f>IF('q-AreaHarv'!AD44=0,0,ValProdCrop!AD44/'q-AreaHarv'!AD44*1000)</f>
        <v>250.40479801974669</v>
      </c>
      <c r="AE44">
        <f>IF('q-AreaHarv'!AE44=0,0,ValProdCrop!AE44/'q-AreaHarv'!AE44*1000)</f>
        <v>229.3538721766331</v>
      </c>
      <c r="AF44">
        <f>IF('q-AreaHarv'!AF44=0,0,ValProdCrop!AF44/'q-AreaHarv'!AF44*1000)</f>
        <v>240.73205483037927</v>
      </c>
      <c r="AG44">
        <f>IF('q-AreaHarv'!AG44=0,0,ValProdCrop!AG44/'q-AreaHarv'!AG44*1000)</f>
        <v>275.72724507079994</v>
      </c>
      <c r="AH44">
        <f>IF('q-AreaHarv'!AH44=0,0,ValProdCrop!AH44/'q-AreaHarv'!AH44*1000)</f>
        <v>224.49819684819545</v>
      </c>
      <c r="AI44">
        <f>IF('q-AreaHarv'!AI44=0,0,ValProdCrop!AI44/'q-AreaHarv'!AI44*1000)</f>
        <v>224.19530273942817</v>
      </c>
      <c r="AJ44">
        <f>IF('q-AreaHarv'!AJ44=0,0,ValProdCrop!AJ44/'q-AreaHarv'!AJ44*1000)</f>
        <v>316.71886357719148</v>
      </c>
      <c r="AK44">
        <f>IF('q-AreaHarv'!AK44=0,0,ValProdCrop!AK44/'q-AreaHarv'!AK44*1000)</f>
        <v>271.90185316903438</v>
      </c>
      <c r="AL44">
        <f>IF('q-AreaHarv'!AL44=0,0,ValProdCrop!AL44/'q-AreaHarv'!AL44*1000)</f>
        <v>235.50017227518089</v>
      </c>
      <c r="AM44">
        <f>IF('q-AreaHarv'!AM44=0,0,ValProdCrop!AM44/'q-AreaHarv'!AM44*1000)</f>
        <v>243.35401475369122</v>
      </c>
      <c r="AN44">
        <f>IF('q-AreaHarv'!AN44=0,0,ValProdCrop!AN44/'q-AreaHarv'!AN44*1000)</f>
        <v>207.36484743742932</v>
      </c>
      <c r="AO44">
        <f>IF('q-AreaHarv'!AO44=0,0,ValProdCrop!AO44/'q-AreaHarv'!AO44*1000)</f>
        <v>239.43433451071607</v>
      </c>
      <c r="AP44">
        <f>IF('q-AreaHarv'!AP44=0,0,ValProdCrop!AP44/'q-AreaHarv'!AP44*1000)</f>
        <v>257.51587999609109</v>
      </c>
      <c r="AQ44">
        <f>IF('q-AreaHarv'!AQ44=0,0,ValProdCrop!AQ44/'q-AreaHarv'!AQ44*1000)</f>
        <v>222.88466895628324</v>
      </c>
      <c r="AR44">
        <f>IF('q-AreaHarv'!AR44=0,0,ValProdCrop!AR44/'q-AreaHarv'!AR44*1000)</f>
        <v>241.01333282432549</v>
      </c>
      <c r="AS44">
        <f>IF('q-AreaHarv'!AS44=0,0,ValProdCrop!AS44/'q-AreaHarv'!AS44*1000)</f>
        <v>256.56943814470952</v>
      </c>
      <c r="AT44">
        <f>IF('q-AreaHarv'!AT44=0,0,ValProdCrop!AT44/'q-AreaHarv'!AT44*1000)</f>
        <v>277.98222286177867</v>
      </c>
      <c r="AU44">
        <f>IF('q-AreaHarv'!AU44=0,0,ValProdCrop!AU44/'q-AreaHarv'!AU44*1000)</f>
        <v>274.63312585109895</v>
      </c>
      <c r="AV44">
        <f>IF('q-AreaHarv'!AV44=0,0,ValProdCrop!AV44/'q-AreaHarv'!AV44*1000)</f>
        <v>293.07844036088886</v>
      </c>
      <c r="AW44">
        <f>IF('q-AreaHarv'!AW44=0,0,ValProdCrop!AW44/'q-AreaHarv'!AW44*1000)</f>
        <v>267.36395534476242</v>
      </c>
      <c r="AX44">
        <f>IF('q-AreaHarv'!AX44=0,0,ValProdCrop!AX44/'q-AreaHarv'!AX44*1000)</f>
        <v>361.38223181473228</v>
      </c>
      <c r="AY44">
        <f>IF('q-AreaHarv'!AY44=0,0,ValProdCrop!AY44/'q-AreaHarv'!AY44*1000)</f>
        <v>216.20301960177775</v>
      </c>
      <c r="AZ44">
        <f>IF('q-AreaHarv'!AZ44=0,0,ValProdCrop!AZ44/'q-AreaHarv'!AZ44*1000)</f>
        <v>273.61351869660979</v>
      </c>
      <c r="BA44">
        <f>IF('q-AreaHarv'!BA44=0,0,ValProdCrop!BA44/'q-AreaHarv'!BA44*1000)</f>
        <v>296.64017083191862</v>
      </c>
      <c r="BB44">
        <f>IF('q-AreaHarv'!BB44=0,0,ValProdCrop!BB44/'q-AreaHarv'!BB44*1000)</f>
        <v>259.4758360928891</v>
      </c>
      <c r="BC44">
        <f>IF('q-AreaHarv'!BC44=0,0,ValProdCrop!BC44/'q-AreaHarv'!BC44*1000)</f>
        <v>271.89072887890472</v>
      </c>
    </row>
    <row r="45" spans="1:55" x14ac:dyDescent="0.2">
      <c r="A45" s="6">
        <f>'q-ValProd_crop'!A45</f>
        <v>3</v>
      </c>
      <c r="B45" s="6" t="str">
        <f>'q-ValProd_crop'!B45</f>
        <v>Swaziland</v>
      </c>
      <c r="C45" s="6">
        <f>'q-ValProd_crop'!C45</f>
        <v>209</v>
      </c>
      <c r="D45" s="6" t="str">
        <f>'q-ValProd_crop'!D45</f>
        <v>Swaziland</v>
      </c>
      <c r="E45" s="6"/>
      <c r="F45" s="73" t="s">
        <v>602</v>
      </c>
      <c r="G45">
        <f>IF('q-AreaHarv'!G45=0,0,ValProdCrop!G45/'q-AreaHarv'!G45*1000)</f>
        <v>344.47779068855641</v>
      </c>
      <c r="H45">
        <f>IF('q-AreaHarv'!H45=0,0,ValProdCrop!H45/'q-AreaHarv'!H45*1000)</f>
        <v>330.76055849449307</v>
      </c>
      <c r="I45">
        <f>IF('q-AreaHarv'!I45=0,0,ValProdCrop!I45/'q-AreaHarv'!I45*1000)</f>
        <v>390.2917763619086</v>
      </c>
      <c r="J45">
        <f>IF('q-AreaHarv'!J45=0,0,ValProdCrop!J45/'q-AreaHarv'!J45*1000)</f>
        <v>428.61497100520501</v>
      </c>
      <c r="K45">
        <f>IF('q-AreaHarv'!K45=0,0,ValProdCrop!K45/'q-AreaHarv'!K45*1000)</f>
        <v>459.40826807612262</v>
      </c>
      <c r="L45">
        <f>IF('q-AreaHarv'!L45=0,0,ValProdCrop!L45/'q-AreaHarv'!L45*1000)</f>
        <v>498.03831376156722</v>
      </c>
      <c r="M45">
        <f>IF('q-AreaHarv'!M45=0,0,ValProdCrop!M45/'q-AreaHarv'!M45*1000)</f>
        <v>545.85631185313889</v>
      </c>
      <c r="N45">
        <f>IF('q-AreaHarv'!N45=0,0,ValProdCrop!N45/'q-AreaHarv'!N45*1000)</f>
        <v>503.50400370510306</v>
      </c>
      <c r="O45">
        <f>IF('q-AreaHarv'!O45=0,0,ValProdCrop!O45/'q-AreaHarv'!O45*1000)</f>
        <v>533.50592511987759</v>
      </c>
      <c r="P45">
        <f>IF('q-AreaHarv'!P45=0,0,ValProdCrop!P45/'q-AreaHarv'!P45*1000)</f>
        <v>600.27587651906686</v>
      </c>
      <c r="Q45">
        <f>IF('q-AreaHarv'!Q45=0,0,ValProdCrop!Q45/'q-AreaHarv'!Q45*1000)</f>
        <v>804.8548494362559</v>
      </c>
      <c r="R45">
        <f>IF('q-AreaHarv'!R45=0,0,ValProdCrop!R45/'q-AreaHarv'!R45*1000)</f>
        <v>835.67240939828764</v>
      </c>
      <c r="S45">
        <f>IF('q-AreaHarv'!S45=0,0,ValProdCrop!S45/'q-AreaHarv'!S45*1000)</f>
        <v>759.89075411953854</v>
      </c>
      <c r="T45">
        <f>IF('q-AreaHarv'!T45=0,0,ValProdCrop!T45/'q-AreaHarv'!T45*1000)</f>
        <v>890.35284254347289</v>
      </c>
      <c r="U45">
        <f>IF('q-AreaHarv'!U45=0,0,ValProdCrop!U45/'q-AreaHarv'!U45*1000)</f>
        <v>905.64717424865455</v>
      </c>
      <c r="V45">
        <f>IF('q-AreaHarv'!V45=0,0,ValProdCrop!V45/'q-AreaHarv'!V45*1000)</f>
        <v>925.14464628392511</v>
      </c>
      <c r="W45">
        <f>IF('q-AreaHarv'!W45=0,0,ValProdCrop!W45/'q-AreaHarv'!W45*1000)</f>
        <v>1018.9403741329081</v>
      </c>
      <c r="X45">
        <f>IF('q-AreaHarv'!X45=0,0,ValProdCrop!X45/'q-AreaHarv'!X45*1000)</f>
        <v>1070.3599689798746</v>
      </c>
      <c r="Y45">
        <f>IF('q-AreaHarv'!Y45=0,0,ValProdCrop!Y45/'q-AreaHarv'!Y45*1000)</f>
        <v>884.55996051982231</v>
      </c>
      <c r="Z45">
        <f>IF('q-AreaHarv'!Z45=0,0,ValProdCrop!Z45/'q-AreaHarv'!Z45*1000)</f>
        <v>1010.9551501834277</v>
      </c>
      <c r="AA45">
        <f>IF('q-AreaHarv'!AA45=0,0,ValProdCrop!AA45/'q-AreaHarv'!AA45*1000)</f>
        <v>1276.3746344819679</v>
      </c>
      <c r="AB45">
        <f>IF('q-AreaHarv'!AB45=0,0,ValProdCrop!AB45/'q-AreaHarv'!AB45*1000)</f>
        <v>1227.3512730610107</v>
      </c>
      <c r="AC45">
        <f>IF('q-AreaHarv'!AC45=0,0,ValProdCrop!AC45/'q-AreaHarv'!AC45*1000)</f>
        <v>1359.4059566728379</v>
      </c>
      <c r="AD45">
        <f>IF('q-AreaHarv'!AD45=0,0,ValProdCrop!AD45/'q-AreaHarv'!AD45*1000)</f>
        <v>1177.2943023587109</v>
      </c>
      <c r="AE45">
        <f>IF('q-AreaHarv'!AE45=0,0,ValProdCrop!AE45/'q-AreaHarv'!AE45*1000)</f>
        <v>1170.227532442668</v>
      </c>
      <c r="AF45">
        <f>IF('q-AreaHarv'!AF45=0,0,ValProdCrop!AF45/'q-AreaHarv'!AF45*1000)</f>
        <v>1352.9071357256869</v>
      </c>
      <c r="AG45">
        <f>IF('q-AreaHarv'!AG45=0,0,ValProdCrop!AG45/'q-AreaHarv'!AG45*1000)</f>
        <v>1245.4092824924207</v>
      </c>
      <c r="AH45">
        <f>IF('q-AreaHarv'!AH45=0,0,ValProdCrop!AH45/'q-AreaHarv'!AH45*1000)</f>
        <v>1019.6840171934649</v>
      </c>
      <c r="AI45">
        <f>IF('q-AreaHarv'!AI45=0,0,ValProdCrop!AI45/'q-AreaHarv'!AI45*1000)</f>
        <v>1054.7839315002652</v>
      </c>
      <c r="AJ45">
        <f>IF('q-AreaHarv'!AJ45=0,0,ValProdCrop!AJ45/'q-AreaHarv'!AJ45*1000)</f>
        <v>1166.5217252972182</v>
      </c>
      <c r="AK45">
        <f>IF('q-AreaHarv'!AK45=0,0,ValProdCrop!AK45/'q-AreaHarv'!AK45*1000)</f>
        <v>1339.3241999924378</v>
      </c>
      <c r="AL45">
        <f>IF('q-AreaHarv'!AL45=0,0,ValProdCrop!AL45/'q-AreaHarv'!AL45*1000)</f>
        <v>1309.5392473402846</v>
      </c>
      <c r="AM45">
        <f>IF('q-AreaHarv'!AM45=0,0,ValProdCrop!AM45/'q-AreaHarv'!AM45*1000)</f>
        <v>1242.0265996324961</v>
      </c>
      <c r="AN45">
        <f>IF('q-AreaHarv'!AN45=0,0,ValProdCrop!AN45/'q-AreaHarv'!AN45*1000)</f>
        <v>1220.657338275988</v>
      </c>
      <c r="AO45">
        <f>IF('q-AreaHarv'!AO45=0,0,ValProdCrop!AO45/'q-AreaHarv'!AO45*1000)</f>
        <v>1169.3708033492951</v>
      </c>
      <c r="AP45">
        <f>IF('q-AreaHarv'!AP45=0,0,ValProdCrop!AP45/'q-AreaHarv'!AP45*1000)</f>
        <v>1228.021537257016</v>
      </c>
      <c r="AQ45">
        <f>IF('q-AreaHarv'!AQ45=0,0,ValProdCrop!AQ45/'q-AreaHarv'!AQ45*1000)</f>
        <v>1135.2073085031625</v>
      </c>
      <c r="AR45">
        <f>IF('q-AreaHarv'!AR45=0,0,ValProdCrop!AR45/'q-AreaHarv'!AR45*1000)</f>
        <v>1159.8753989112072</v>
      </c>
      <c r="AS45">
        <f>IF('q-AreaHarv'!AS45=0,0,ValProdCrop!AS45/'q-AreaHarv'!AS45*1000)</f>
        <v>1174.9593928904274</v>
      </c>
      <c r="AT45">
        <f>IF('q-AreaHarv'!AT45=0,0,ValProdCrop!AT45/'q-AreaHarv'!AT45*1000)</f>
        <v>1145.8698960404411</v>
      </c>
      <c r="AU45">
        <f>IF('q-AreaHarv'!AU45=0,0,ValProdCrop!AU45/'q-AreaHarv'!AU45*1000)</f>
        <v>1324.5274316836114</v>
      </c>
      <c r="AV45">
        <f>IF('q-AreaHarv'!AV45=0,0,ValProdCrop!AV45/'q-AreaHarv'!AV45*1000)</f>
        <v>1297.302127240011</v>
      </c>
      <c r="AW45">
        <f>IF('q-AreaHarv'!AW45=0,0,ValProdCrop!AW45/'q-AreaHarv'!AW45*1000)</f>
        <v>1296.180840854779</v>
      </c>
      <c r="AX45">
        <f>IF('q-AreaHarv'!AX45=0,0,ValProdCrop!AX45/'q-AreaHarv'!AX45*1000)</f>
        <v>1484.5324328740264</v>
      </c>
      <c r="AY45">
        <f>IF('q-AreaHarv'!AY45=0,0,ValProdCrop!AY45/'q-AreaHarv'!AY45*1000)</f>
        <v>1498.5211184288362</v>
      </c>
      <c r="AZ45">
        <f>IF('q-AreaHarv'!AZ45=0,0,ValProdCrop!AZ45/'q-AreaHarv'!AZ45*1000)</f>
        <v>1554.2229028610686</v>
      </c>
      <c r="BA45">
        <f>IF('q-AreaHarv'!BA45=0,0,ValProdCrop!BA45/'q-AreaHarv'!BA45*1000)</f>
        <v>1530.321741956451</v>
      </c>
      <c r="BB45">
        <f>IF('q-AreaHarv'!BB45=0,0,ValProdCrop!BB45/'q-AreaHarv'!BB45*1000)</f>
        <v>1482.6967635847222</v>
      </c>
      <c r="BC45">
        <f>IF('q-AreaHarv'!BC45=0,0,ValProdCrop!BC45/'q-AreaHarv'!BC45*1000)</f>
        <v>1476.7814552338257</v>
      </c>
    </row>
    <row r="46" spans="1:55" x14ac:dyDescent="0.2">
      <c r="A46" s="6">
        <f>'q-ValProd_crop'!A46</f>
        <v>2</v>
      </c>
      <c r="B46" s="6" t="str">
        <f>'q-ValProd_crop'!B46</f>
        <v>United Republic of Tanzania</v>
      </c>
      <c r="C46" s="6">
        <f>'q-ValProd_crop'!C46</f>
        <v>215</v>
      </c>
      <c r="D46" s="6" t="str">
        <f>'q-ValProd_crop'!D46</f>
        <v>United Republic of Tanzania</v>
      </c>
      <c r="E46" s="6"/>
      <c r="F46" s="73" t="s">
        <v>602</v>
      </c>
      <c r="G46">
        <f>IF('q-AreaHarv'!G46=0,0,ValProdCrop!G46/'q-AreaHarv'!G46*1000)</f>
        <v>360.40136868018129</v>
      </c>
      <c r="H46">
        <f>IF('q-AreaHarv'!H46=0,0,ValProdCrop!H46/'q-AreaHarv'!H46*1000)</f>
        <v>368.58428256915857</v>
      </c>
      <c r="I46">
        <f>IF('q-AreaHarv'!I46=0,0,ValProdCrop!I46/'q-AreaHarv'!I46*1000)</f>
        <v>369.01245903488359</v>
      </c>
      <c r="J46">
        <f>IF('q-AreaHarv'!J46=0,0,ValProdCrop!J46/'q-AreaHarv'!J46*1000)</f>
        <v>373.78008624177841</v>
      </c>
      <c r="K46">
        <f>IF('q-AreaHarv'!K46=0,0,ValProdCrop!K46/'q-AreaHarv'!K46*1000)</f>
        <v>376.39964781123075</v>
      </c>
      <c r="L46">
        <f>IF('q-AreaHarv'!L46=0,0,ValProdCrop!L46/'q-AreaHarv'!L46*1000)</f>
        <v>366.93850957997006</v>
      </c>
      <c r="M46">
        <f>IF('q-AreaHarv'!M46=0,0,ValProdCrop!M46/'q-AreaHarv'!M46*1000)</f>
        <v>372.23449384221919</v>
      </c>
      <c r="N46">
        <f>IF('q-AreaHarv'!N46=0,0,ValProdCrop!N46/'q-AreaHarv'!N46*1000)</f>
        <v>351.63878755163034</v>
      </c>
      <c r="O46">
        <f>IF('q-AreaHarv'!O46=0,0,ValProdCrop!O46/'q-AreaHarv'!O46*1000)</f>
        <v>349.74919682844489</v>
      </c>
      <c r="P46">
        <f>IF('q-AreaHarv'!P46=0,0,ValProdCrop!P46/'q-AreaHarv'!P46*1000)</f>
        <v>349.26876397711857</v>
      </c>
      <c r="Q46">
        <f>IF('q-AreaHarv'!Q46=0,0,ValProdCrop!Q46/'q-AreaHarv'!Q46*1000)</f>
        <v>358.87830817688956</v>
      </c>
      <c r="R46">
        <f>IF('q-AreaHarv'!R46=0,0,ValProdCrop!R46/'q-AreaHarv'!R46*1000)</f>
        <v>361.01616306276162</v>
      </c>
      <c r="S46">
        <f>IF('q-AreaHarv'!S46=0,0,ValProdCrop!S46/'q-AreaHarv'!S46*1000)</f>
        <v>377.56421633490925</v>
      </c>
      <c r="T46">
        <f>IF('q-AreaHarv'!T46=0,0,ValProdCrop!T46/'q-AreaHarv'!T46*1000)</f>
        <v>367.67480460994943</v>
      </c>
      <c r="U46">
        <f>IF('q-AreaHarv'!U46=0,0,ValProdCrop!U46/'q-AreaHarv'!U46*1000)</f>
        <v>413.18848708324248</v>
      </c>
      <c r="V46">
        <f>IF('q-AreaHarv'!V46=0,0,ValProdCrop!V46/'q-AreaHarv'!V46*1000)</f>
        <v>393.43704013765455</v>
      </c>
      <c r="W46">
        <f>IF('q-AreaHarv'!W46=0,0,ValProdCrop!W46/'q-AreaHarv'!W46*1000)</f>
        <v>396.267241096595</v>
      </c>
      <c r="X46">
        <f>IF('q-AreaHarv'!X46=0,0,ValProdCrop!X46/'q-AreaHarv'!X46*1000)</f>
        <v>378.90221153184268</v>
      </c>
      <c r="Y46">
        <f>IF('q-AreaHarv'!Y46=0,0,ValProdCrop!Y46/'q-AreaHarv'!Y46*1000)</f>
        <v>409.04330555891664</v>
      </c>
      <c r="Z46">
        <f>IF('q-AreaHarv'!Z46=0,0,ValProdCrop!Z46/'q-AreaHarv'!Z46*1000)</f>
        <v>374.19897119742996</v>
      </c>
      <c r="AA46">
        <f>IF('q-AreaHarv'!AA46=0,0,ValProdCrop!AA46/'q-AreaHarv'!AA46*1000)</f>
        <v>395.17303240087557</v>
      </c>
      <c r="AB46">
        <f>IF('q-AreaHarv'!AB46=0,0,ValProdCrop!AB46/'q-AreaHarv'!AB46*1000)</f>
        <v>456.17024916345048</v>
      </c>
      <c r="AC46">
        <f>IF('q-AreaHarv'!AC46=0,0,ValProdCrop!AC46/'q-AreaHarv'!AC46*1000)</f>
        <v>454.5392169715729</v>
      </c>
      <c r="AD46">
        <f>IF('q-AreaHarv'!AD46=0,0,ValProdCrop!AD46/'q-AreaHarv'!AD46*1000)</f>
        <v>436.57376857491664</v>
      </c>
      <c r="AE46">
        <f>IF('q-AreaHarv'!AE46=0,0,ValProdCrop!AE46/'q-AreaHarv'!AE46*1000)</f>
        <v>420.68889150233758</v>
      </c>
      <c r="AF46">
        <f>IF('q-AreaHarv'!AF46=0,0,ValProdCrop!AF46/'q-AreaHarv'!AF46*1000)</f>
        <v>411.61610307264755</v>
      </c>
      <c r="AG46">
        <f>IF('q-AreaHarv'!AG46=0,0,ValProdCrop!AG46/'q-AreaHarv'!AG46*1000)</f>
        <v>405.74746782972284</v>
      </c>
      <c r="AH46">
        <f>IF('q-AreaHarv'!AH46=0,0,ValProdCrop!AH46/'q-AreaHarv'!AH46*1000)</f>
        <v>408.43501204984534</v>
      </c>
      <c r="AI46">
        <f>IF('q-AreaHarv'!AI46=0,0,ValProdCrop!AI46/'q-AreaHarv'!AI46*1000)</f>
        <v>411.63499470107354</v>
      </c>
      <c r="AJ46">
        <f>IF('q-AreaHarv'!AJ46=0,0,ValProdCrop!AJ46/'q-AreaHarv'!AJ46*1000)</f>
        <v>455.29457840587202</v>
      </c>
      <c r="AK46">
        <f>IF('q-AreaHarv'!AK46=0,0,ValProdCrop!AK46/'q-AreaHarv'!AK46*1000)</f>
        <v>425.16331053947823</v>
      </c>
      <c r="AL46">
        <f>IF('q-AreaHarv'!AL46=0,0,ValProdCrop!AL46/'q-AreaHarv'!AL46*1000)</f>
        <v>404.56840421897505</v>
      </c>
      <c r="AM46">
        <f>IF('q-AreaHarv'!AM46=0,0,ValProdCrop!AM46/'q-AreaHarv'!AM46*1000)</f>
        <v>397.92920509606734</v>
      </c>
      <c r="AN46">
        <f>IF('q-AreaHarv'!AN46=0,0,ValProdCrop!AN46/'q-AreaHarv'!AN46*1000)</f>
        <v>429.92175228902488</v>
      </c>
      <c r="AO46">
        <f>IF('q-AreaHarv'!AO46=0,0,ValProdCrop!AO46/'q-AreaHarv'!AO46*1000)</f>
        <v>450.31668694572204</v>
      </c>
      <c r="AP46">
        <f>IF('q-AreaHarv'!AP46=0,0,ValProdCrop!AP46/'q-AreaHarv'!AP46*1000)</f>
        <v>437.46065103085652</v>
      </c>
      <c r="AQ46">
        <f>IF('q-AreaHarv'!AQ46=0,0,ValProdCrop!AQ46/'q-AreaHarv'!AQ46*1000)</f>
        <v>396.2665206707253</v>
      </c>
      <c r="AR46">
        <f>IF('q-AreaHarv'!AR46=0,0,ValProdCrop!AR46/'q-AreaHarv'!AR46*1000)</f>
        <v>384.74329472238759</v>
      </c>
      <c r="AS46">
        <f>IF('q-AreaHarv'!AS46=0,0,ValProdCrop!AS46/'q-AreaHarv'!AS46*1000)</f>
        <v>476.36934063968039</v>
      </c>
      <c r="AT46">
        <f>IF('q-AreaHarv'!AT46=0,0,ValProdCrop!AT46/'q-AreaHarv'!AT46*1000)</f>
        <v>426.04852402940065</v>
      </c>
      <c r="AU46">
        <f>IF('q-AreaHarv'!AU46=0,0,ValProdCrop!AU46/'q-AreaHarv'!AU46*1000)</f>
        <v>467.30327520494336</v>
      </c>
      <c r="AV46">
        <f>IF('q-AreaHarv'!AV46=0,0,ValProdCrop!AV46/'q-AreaHarv'!AV46*1000)</f>
        <v>479.2993272520477</v>
      </c>
      <c r="AW46">
        <f>IF('q-AreaHarv'!AW46=0,0,ValProdCrop!AW46/'q-AreaHarv'!AW46*1000)</f>
        <v>360.38102900707059</v>
      </c>
      <c r="AX46">
        <f>IF('q-AreaHarv'!AX46=0,0,ValProdCrop!AX46/'q-AreaHarv'!AX46*1000)</f>
        <v>432.67968688819002</v>
      </c>
      <c r="AY46">
        <f>IF('q-AreaHarv'!AY46=0,0,ValProdCrop!AY46/'q-AreaHarv'!AY46*1000)</f>
        <v>406.28452861565512</v>
      </c>
      <c r="AZ46">
        <f>IF('q-AreaHarv'!AZ46=0,0,ValProdCrop!AZ46/'q-AreaHarv'!AZ46*1000)</f>
        <v>464.81617785873772</v>
      </c>
      <c r="BA46">
        <f>IF('q-AreaHarv'!BA46=0,0,ValProdCrop!BA46/'q-AreaHarv'!BA46*1000)</f>
        <v>468.78444454977659</v>
      </c>
      <c r="BB46">
        <f>IF('q-AreaHarv'!BB46=0,0,ValProdCrop!BB46/'q-AreaHarv'!BB46*1000)</f>
        <v>436.91863061449629</v>
      </c>
      <c r="BC46">
        <f>IF('q-AreaHarv'!BC46=0,0,ValProdCrop!BC46/'q-AreaHarv'!BC46*1000)</f>
        <v>424.22854907868015</v>
      </c>
    </row>
    <row r="47" spans="1:55" x14ac:dyDescent="0.2">
      <c r="A47" s="6">
        <f>'q-ValProd_crop'!A47</f>
        <v>1</v>
      </c>
      <c r="B47" s="6" t="str">
        <f>'q-ValProd_crop'!B47</f>
        <v>Togo</v>
      </c>
      <c r="C47" s="6">
        <f>'q-ValProd_crop'!C47</f>
        <v>217</v>
      </c>
      <c r="D47" s="6" t="str">
        <f>'q-ValProd_crop'!D47</f>
        <v>Togo</v>
      </c>
      <c r="E47" s="6"/>
      <c r="F47" s="73" t="s">
        <v>602</v>
      </c>
      <c r="G47">
        <f>IF('q-AreaHarv'!G47=0,0,ValProdCrop!G47/'q-AreaHarv'!G47*1000)</f>
        <v>342.07163175469856</v>
      </c>
      <c r="H47">
        <f>IF('q-AreaHarv'!H47=0,0,ValProdCrop!H47/'q-AreaHarv'!H47*1000)</f>
        <v>340.09515500217748</v>
      </c>
      <c r="I47">
        <f>IF('q-AreaHarv'!I47=0,0,ValProdCrop!I47/'q-AreaHarv'!I47*1000)</f>
        <v>324.59590225970373</v>
      </c>
      <c r="J47">
        <f>IF('q-AreaHarv'!J47=0,0,ValProdCrop!J47/'q-AreaHarv'!J47*1000)</f>
        <v>317.25171942987663</v>
      </c>
      <c r="K47">
        <f>IF('q-AreaHarv'!K47=0,0,ValProdCrop!K47/'q-AreaHarv'!K47*1000)</f>
        <v>298.41389843362055</v>
      </c>
      <c r="L47">
        <f>IF('q-AreaHarv'!L47=0,0,ValProdCrop!L47/'q-AreaHarv'!L47*1000)</f>
        <v>264.61590158966419</v>
      </c>
      <c r="M47">
        <f>IF('q-AreaHarv'!M47=0,0,ValProdCrop!M47/'q-AreaHarv'!M47*1000)</f>
        <v>297.02998586251783</v>
      </c>
      <c r="N47">
        <f>IF('q-AreaHarv'!N47=0,0,ValProdCrop!N47/'q-AreaHarv'!N47*1000)</f>
        <v>342.91552976515914</v>
      </c>
      <c r="O47">
        <f>IF('q-AreaHarv'!O47=0,0,ValProdCrop!O47/'q-AreaHarv'!O47*1000)</f>
        <v>415.63961224101882</v>
      </c>
      <c r="P47">
        <f>IF('q-AreaHarv'!P47=0,0,ValProdCrop!P47/'q-AreaHarv'!P47*1000)</f>
        <v>390.50012907433324</v>
      </c>
      <c r="Q47">
        <f>IF('q-AreaHarv'!Q47=0,0,ValProdCrop!Q47/'q-AreaHarv'!Q47*1000)</f>
        <v>410.57861023613725</v>
      </c>
      <c r="R47">
        <f>IF('q-AreaHarv'!R47=0,0,ValProdCrop!R47/'q-AreaHarv'!R47*1000)</f>
        <v>500.01816827455889</v>
      </c>
      <c r="S47">
        <f>IF('q-AreaHarv'!S47=0,0,ValProdCrop!S47/'q-AreaHarv'!S47*1000)</f>
        <v>476.4020965291175</v>
      </c>
      <c r="T47">
        <f>IF('q-AreaHarv'!T47=0,0,ValProdCrop!T47/'q-AreaHarv'!T47*1000)</f>
        <v>512.13514479402568</v>
      </c>
      <c r="U47">
        <f>IF('q-AreaHarv'!U47=0,0,ValProdCrop!U47/'q-AreaHarv'!U47*1000)</f>
        <v>526.66915397985281</v>
      </c>
      <c r="V47">
        <f>IF('q-AreaHarv'!V47=0,0,ValProdCrop!V47/'q-AreaHarv'!V47*1000)</f>
        <v>480.24236312742318</v>
      </c>
      <c r="W47">
        <f>IF('q-AreaHarv'!W47=0,0,ValProdCrop!W47/'q-AreaHarv'!W47*1000)</f>
        <v>443.59663719243736</v>
      </c>
      <c r="X47">
        <f>IF('q-AreaHarv'!X47=0,0,ValProdCrop!X47/'q-AreaHarv'!X47*1000)</f>
        <v>452.976583372623</v>
      </c>
      <c r="Y47">
        <f>IF('q-AreaHarv'!Y47=0,0,ValProdCrop!Y47/'q-AreaHarv'!Y47*1000)</f>
        <v>410.88529772718681</v>
      </c>
      <c r="Z47">
        <f>IF('q-AreaHarv'!Z47=0,0,ValProdCrop!Z47/'q-AreaHarv'!Z47*1000)</f>
        <v>373.83324327195305</v>
      </c>
      <c r="AA47">
        <f>IF('q-AreaHarv'!AA47=0,0,ValProdCrop!AA47/'q-AreaHarv'!AA47*1000)</f>
        <v>406.94595202713896</v>
      </c>
      <c r="AB47">
        <f>IF('q-AreaHarv'!AB47=0,0,ValProdCrop!AB47/'q-AreaHarv'!AB47*1000)</f>
        <v>387.00084030543275</v>
      </c>
      <c r="AC47">
        <f>IF('q-AreaHarv'!AC47=0,0,ValProdCrop!AC47/'q-AreaHarv'!AC47*1000)</f>
        <v>346.60608921406657</v>
      </c>
      <c r="AD47">
        <f>IF('q-AreaHarv'!AD47=0,0,ValProdCrop!AD47/'q-AreaHarv'!AD47*1000)</f>
        <v>333.12646870326853</v>
      </c>
      <c r="AE47">
        <f>IF('q-AreaHarv'!AE47=0,0,ValProdCrop!AE47/'q-AreaHarv'!AE47*1000)</f>
        <v>391.38521564671845</v>
      </c>
      <c r="AF47">
        <f>IF('q-AreaHarv'!AF47=0,0,ValProdCrop!AF47/'q-AreaHarv'!AF47*1000)</f>
        <v>383.58760360636279</v>
      </c>
      <c r="AG47">
        <f>IF('q-AreaHarv'!AG47=0,0,ValProdCrop!AG47/'q-AreaHarv'!AG47*1000)</f>
        <v>374.90491095764543</v>
      </c>
      <c r="AH47">
        <f>IF('q-AreaHarv'!AH47=0,0,ValProdCrop!AH47/'q-AreaHarv'!AH47*1000)</f>
        <v>356.25646570892258</v>
      </c>
      <c r="AI47">
        <f>IF('q-AreaHarv'!AI47=0,0,ValProdCrop!AI47/'q-AreaHarv'!AI47*1000)</f>
        <v>368.90152839700443</v>
      </c>
      <c r="AJ47">
        <f>IF('q-AreaHarv'!AJ47=0,0,ValProdCrop!AJ47/'q-AreaHarv'!AJ47*1000)</f>
        <v>359.52957072639407</v>
      </c>
      <c r="AK47">
        <f>IF('q-AreaHarv'!AK47=0,0,ValProdCrop!AK47/'q-AreaHarv'!AK47*1000)</f>
        <v>393.32156119543436</v>
      </c>
      <c r="AL47">
        <f>IF('q-AreaHarv'!AL47=0,0,ValProdCrop!AL47/'q-AreaHarv'!AL47*1000)</f>
        <v>394.39467457080997</v>
      </c>
      <c r="AM47">
        <f>IF('q-AreaHarv'!AM47=0,0,ValProdCrop!AM47/'q-AreaHarv'!AM47*1000)</f>
        <v>371.38530650246832</v>
      </c>
      <c r="AN47">
        <f>IF('q-AreaHarv'!AN47=0,0,ValProdCrop!AN47/'q-AreaHarv'!AN47*1000)</f>
        <v>367.03967724496482</v>
      </c>
      <c r="AO47">
        <f>IF('q-AreaHarv'!AO47=0,0,ValProdCrop!AO47/'q-AreaHarv'!AO47*1000)</f>
        <v>383.75505844478209</v>
      </c>
      <c r="AP47">
        <f>IF('q-AreaHarv'!AP47=0,0,ValProdCrop!AP47/'q-AreaHarv'!AP47*1000)</f>
        <v>369.3567528481754</v>
      </c>
      <c r="AQ47">
        <f>IF('q-AreaHarv'!AQ47=0,0,ValProdCrop!AQ47/'q-AreaHarv'!AQ47*1000)</f>
        <v>407.88068459008559</v>
      </c>
      <c r="AR47">
        <f>IF('q-AreaHarv'!AR47=0,0,ValProdCrop!AR47/'q-AreaHarv'!AR47*1000)</f>
        <v>398.95106157426096</v>
      </c>
      <c r="AS47">
        <f>IF('q-AreaHarv'!AS47=0,0,ValProdCrop!AS47/'q-AreaHarv'!AS47*1000)</f>
        <v>416.90627076501346</v>
      </c>
      <c r="AT47">
        <f>IF('q-AreaHarv'!AT47=0,0,ValProdCrop!AT47/'q-AreaHarv'!AT47*1000)</f>
        <v>392.33348679741061</v>
      </c>
      <c r="AU47">
        <f>IF('q-AreaHarv'!AU47=0,0,ValProdCrop!AU47/'q-AreaHarv'!AU47*1000)</f>
        <v>435.54953089476891</v>
      </c>
      <c r="AV47">
        <f>IF('q-AreaHarv'!AV47=0,0,ValProdCrop!AV47/'q-AreaHarv'!AV47*1000)</f>
        <v>433.22045612093643</v>
      </c>
      <c r="AW47">
        <f>IF('q-AreaHarv'!AW47=0,0,ValProdCrop!AW47/'q-AreaHarv'!AW47*1000)</f>
        <v>436.43038669999544</v>
      </c>
      <c r="AX47">
        <f>IF('q-AreaHarv'!AX47=0,0,ValProdCrop!AX47/'q-AreaHarv'!AX47*1000)</f>
        <v>431.77018508852933</v>
      </c>
      <c r="AY47">
        <f>IF('q-AreaHarv'!AY47=0,0,ValProdCrop!AY47/'q-AreaHarv'!AY47*1000)</f>
        <v>406.35055489887048</v>
      </c>
      <c r="AZ47">
        <f>IF('q-AreaHarv'!AZ47=0,0,ValProdCrop!AZ47/'q-AreaHarv'!AZ47*1000)</f>
        <v>404.62185948346007</v>
      </c>
      <c r="BA47">
        <f>IF('q-AreaHarv'!BA47=0,0,ValProdCrop!BA47/'q-AreaHarv'!BA47*1000)</f>
        <v>419.06974871824991</v>
      </c>
      <c r="BB47">
        <f>IF('q-AreaHarv'!BB47=0,0,ValProdCrop!BB47/'q-AreaHarv'!BB47*1000)</f>
        <v>431.46515769777039</v>
      </c>
      <c r="BC47">
        <f>IF('q-AreaHarv'!BC47=0,0,ValProdCrop!BC47/'q-AreaHarv'!BC47*1000)</f>
        <v>463.13086546237327</v>
      </c>
    </row>
    <row r="48" spans="1:55" x14ac:dyDescent="0.2">
      <c r="A48" s="6">
        <f>'q-ValProd_crop'!A48</f>
        <v>2</v>
      </c>
      <c r="B48" s="6" t="str">
        <f>'q-ValProd_crop'!B48</f>
        <v>Uganda</v>
      </c>
      <c r="C48" s="6">
        <f>'q-ValProd_crop'!C48</f>
        <v>226</v>
      </c>
      <c r="D48" s="6" t="str">
        <f>'q-ValProd_crop'!D48</f>
        <v>Uganda</v>
      </c>
      <c r="E48" s="6"/>
      <c r="F48" s="73" t="s">
        <v>602</v>
      </c>
      <c r="G48">
        <f>IF('q-AreaHarv'!G48=0,0,ValProdCrop!G48/'q-AreaHarv'!G48*1000)</f>
        <v>422.60549527966691</v>
      </c>
      <c r="H48">
        <f>IF('q-AreaHarv'!H48=0,0,ValProdCrop!H48/'q-AreaHarv'!H48*1000)</f>
        <v>437.70359810012036</v>
      </c>
      <c r="I48">
        <f>IF('q-AreaHarv'!I48=0,0,ValProdCrop!I48/'q-AreaHarv'!I48*1000)</f>
        <v>471.80626903357694</v>
      </c>
      <c r="J48">
        <f>IF('q-AreaHarv'!J48=0,0,ValProdCrop!J48/'q-AreaHarv'!J48*1000)</f>
        <v>466.2813994723619</v>
      </c>
      <c r="K48">
        <f>IF('q-AreaHarv'!K48=0,0,ValProdCrop!K48/'q-AreaHarv'!K48*1000)</f>
        <v>409.84071370469508</v>
      </c>
      <c r="L48">
        <f>IF('q-AreaHarv'!L48=0,0,ValProdCrop!L48/'q-AreaHarv'!L48*1000)</f>
        <v>437.95884966962944</v>
      </c>
      <c r="M48">
        <f>IF('q-AreaHarv'!M48=0,0,ValProdCrop!M48/'q-AreaHarv'!M48*1000)</f>
        <v>482.34020986044521</v>
      </c>
      <c r="N48">
        <f>IF('q-AreaHarv'!N48=0,0,ValProdCrop!N48/'q-AreaHarv'!N48*1000)</f>
        <v>496.37071027101609</v>
      </c>
      <c r="O48">
        <f>IF('q-AreaHarv'!O48=0,0,ValProdCrop!O48/'q-AreaHarv'!O48*1000)</f>
        <v>528.74823232153994</v>
      </c>
      <c r="P48">
        <f>IF('q-AreaHarv'!P48=0,0,ValProdCrop!P48/'q-AreaHarv'!P48*1000)</f>
        <v>605.63050440428742</v>
      </c>
      <c r="Q48">
        <f>IF('q-AreaHarv'!Q48=0,0,ValProdCrop!Q48/'q-AreaHarv'!Q48*1000)</f>
        <v>528.60599392260815</v>
      </c>
      <c r="R48">
        <f>IF('q-AreaHarv'!R48=0,0,ValProdCrop!R48/'q-AreaHarv'!R48*1000)</f>
        <v>558.57530183301276</v>
      </c>
      <c r="S48">
        <f>IF('q-AreaHarv'!S48=0,0,ValProdCrop!S48/'q-AreaHarv'!S48*1000)</f>
        <v>564.10667930503348</v>
      </c>
      <c r="T48">
        <f>IF('q-AreaHarv'!T48=0,0,ValProdCrop!T48/'q-AreaHarv'!T48*1000)</f>
        <v>618.83213549459367</v>
      </c>
      <c r="U48">
        <f>IF('q-AreaHarv'!U48=0,0,ValProdCrop!U48/'q-AreaHarv'!U48*1000)</f>
        <v>628.22084764716328</v>
      </c>
      <c r="V48">
        <f>IF('q-AreaHarv'!V48=0,0,ValProdCrop!V48/'q-AreaHarv'!V48*1000)</f>
        <v>571.5724969987524</v>
      </c>
      <c r="W48">
        <f>IF('q-AreaHarv'!W48=0,0,ValProdCrop!W48/'q-AreaHarv'!W48*1000)</f>
        <v>600.70276499424563</v>
      </c>
      <c r="X48">
        <f>IF('q-AreaHarv'!X48=0,0,ValProdCrop!X48/'q-AreaHarv'!X48*1000)</f>
        <v>554.01431905798438</v>
      </c>
      <c r="Y48">
        <f>IF('q-AreaHarv'!Y48=0,0,ValProdCrop!Y48/'q-AreaHarv'!Y48*1000)</f>
        <v>545.44414021066132</v>
      </c>
      <c r="Z48">
        <f>IF('q-AreaHarv'!Z48=0,0,ValProdCrop!Z48/'q-AreaHarv'!Z48*1000)</f>
        <v>592.09088450094669</v>
      </c>
      <c r="AA48">
        <f>IF('q-AreaHarv'!AA48=0,0,ValProdCrop!AA48/'q-AreaHarv'!AA48*1000)</f>
        <v>635.56823005093372</v>
      </c>
      <c r="AB48">
        <f>IF('q-AreaHarv'!AB48=0,0,ValProdCrop!AB48/'q-AreaHarv'!AB48*1000)</f>
        <v>652.24295032242946</v>
      </c>
      <c r="AC48">
        <f>IF('q-AreaHarv'!AC48=0,0,ValProdCrop!AC48/'q-AreaHarv'!AC48*1000)</f>
        <v>645.71060481203358</v>
      </c>
      <c r="AD48">
        <f>IF('q-AreaHarv'!AD48=0,0,ValProdCrop!AD48/'q-AreaHarv'!AD48*1000)</f>
        <v>597.01125329708941</v>
      </c>
      <c r="AE48">
        <f>IF('q-AreaHarv'!AE48=0,0,ValProdCrop!AE48/'q-AreaHarv'!AE48*1000)</f>
        <v>663.5940050675506</v>
      </c>
      <c r="AF48">
        <f>IF('q-AreaHarv'!AF48=0,0,ValProdCrop!AF48/'q-AreaHarv'!AF48*1000)</f>
        <v>621.47949667630576</v>
      </c>
      <c r="AG48">
        <f>IF('q-AreaHarv'!AG48=0,0,ValProdCrop!AG48/'q-AreaHarv'!AG48*1000)</f>
        <v>678.29393030167614</v>
      </c>
      <c r="AH48">
        <f>IF('q-AreaHarv'!AH48=0,0,ValProdCrop!AH48/'q-AreaHarv'!AH48*1000)</f>
        <v>667.31793724362046</v>
      </c>
      <c r="AI48">
        <f>IF('q-AreaHarv'!AI48=0,0,ValProdCrop!AI48/'q-AreaHarv'!AI48*1000)</f>
        <v>673.32595676781614</v>
      </c>
      <c r="AJ48">
        <f>IF('q-AreaHarv'!AJ48=0,0,ValProdCrop!AJ48/'q-AreaHarv'!AJ48*1000)</f>
        <v>663.3995267832837</v>
      </c>
      <c r="AK48">
        <f>IF('q-AreaHarv'!AK48=0,0,ValProdCrop!AK48/'q-AreaHarv'!AK48*1000)</f>
        <v>654.78826170855166</v>
      </c>
      <c r="AL48">
        <f>IF('q-AreaHarv'!AL48=0,0,ValProdCrop!AL48/'q-AreaHarv'!AL48*1000)</f>
        <v>622.49001857349697</v>
      </c>
      <c r="AM48">
        <f>IF('q-AreaHarv'!AM48=0,0,ValProdCrop!AM48/'q-AreaHarv'!AM48*1000)</f>
        <v>652.11980476977033</v>
      </c>
      <c r="AN48">
        <f>IF('q-AreaHarv'!AN48=0,0,ValProdCrop!AN48/'q-AreaHarv'!AN48*1000)</f>
        <v>642.39032172343229</v>
      </c>
      <c r="AO48">
        <f>IF('q-AreaHarv'!AO48=0,0,ValProdCrop!AO48/'q-AreaHarv'!AO48*1000)</f>
        <v>659.78795488921708</v>
      </c>
      <c r="AP48">
        <f>IF('q-AreaHarv'!AP48=0,0,ValProdCrop!AP48/'q-AreaHarv'!AP48*1000)</f>
        <v>631.48550182797362</v>
      </c>
      <c r="AQ48">
        <f>IF('q-AreaHarv'!AQ48=0,0,ValProdCrop!AQ48/'q-AreaHarv'!AQ48*1000)</f>
        <v>623.02058520589958</v>
      </c>
      <c r="AR48">
        <f>IF('q-AreaHarv'!AR48=0,0,ValProdCrop!AR48/'q-AreaHarv'!AR48*1000)</f>
        <v>657.47301178659484</v>
      </c>
      <c r="AS48">
        <f>IF('q-AreaHarv'!AS48=0,0,ValProdCrop!AS48/'q-AreaHarv'!AS48*1000)</f>
        <v>679.11886877976406</v>
      </c>
      <c r="AT48">
        <f>IF('q-AreaHarv'!AT48=0,0,ValProdCrop!AT48/'q-AreaHarv'!AT48*1000)</f>
        <v>663.06491935293309</v>
      </c>
      <c r="AU48">
        <f>IF('q-AreaHarv'!AU48=0,0,ValProdCrop!AU48/'q-AreaHarv'!AU48*1000)</f>
        <v>692.90031361702074</v>
      </c>
      <c r="AV48">
        <f>IF('q-AreaHarv'!AV48=0,0,ValProdCrop!AV48/'q-AreaHarv'!AV48*1000)</f>
        <v>704.6371458953347</v>
      </c>
      <c r="AW48">
        <f>IF('q-AreaHarv'!AW48=0,0,ValProdCrop!AW48/'q-AreaHarv'!AW48*1000)</f>
        <v>672.48655525458173</v>
      </c>
      <c r="AX48">
        <f>IF('q-AreaHarv'!AX48=0,0,ValProdCrop!AX48/'q-AreaHarv'!AX48*1000)</f>
        <v>661.30962936690912</v>
      </c>
      <c r="AY48">
        <f>IF('q-AreaHarv'!AY48=0,0,ValProdCrop!AY48/'q-AreaHarv'!AY48*1000)</f>
        <v>644.97413107677107</v>
      </c>
      <c r="AZ48">
        <f>IF('q-AreaHarv'!AZ48=0,0,ValProdCrop!AZ48/'q-AreaHarv'!AZ48*1000)</f>
        <v>628.07682529738292</v>
      </c>
      <c r="BA48">
        <f>IF('q-AreaHarv'!BA48=0,0,ValProdCrop!BA48/'q-AreaHarv'!BA48*1000)</f>
        <v>632.70768565315461</v>
      </c>
      <c r="BB48">
        <f>IF('q-AreaHarv'!BB48=0,0,ValProdCrop!BB48/'q-AreaHarv'!BB48*1000)</f>
        <v>631.41039062835546</v>
      </c>
      <c r="BC48">
        <f>IF('q-AreaHarv'!BC48=0,0,ValProdCrop!BC48/'q-AreaHarv'!BC48*1000)</f>
        <v>634.97537245910951</v>
      </c>
    </row>
    <row r="49" spans="1:55" x14ac:dyDescent="0.2">
      <c r="A49" s="6">
        <f>'q-ValProd_crop'!A49</f>
        <v>1</v>
      </c>
      <c r="B49" s="6" t="str">
        <f>'q-ValProd_crop'!B49</f>
        <v>Burkina Faso</v>
      </c>
      <c r="C49" s="6">
        <f>'q-ValProd_crop'!C49</f>
        <v>233</v>
      </c>
      <c r="D49" s="6" t="str">
        <f>'q-ValProd_crop'!D49</f>
        <v>Burkina Faso</v>
      </c>
      <c r="E49" s="6"/>
      <c r="F49" s="73" t="s">
        <v>602</v>
      </c>
      <c r="G49">
        <f>IF('q-AreaHarv'!G49=0,0,ValProdCrop!G49/'q-AreaHarv'!G49*1000)</f>
        <v>113.48344124119589</v>
      </c>
      <c r="H49">
        <f>IF('q-AreaHarv'!H49=0,0,ValProdCrop!H49/'q-AreaHarv'!H49*1000)</f>
        <v>120.10049890588593</v>
      </c>
      <c r="I49">
        <f>IF('q-AreaHarv'!I49=0,0,ValProdCrop!I49/'q-AreaHarv'!I49*1000)</f>
        <v>117.84391129195397</v>
      </c>
      <c r="J49">
        <f>IF('q-AreaHarv'!J49=0,0,ValProdCrop!J49/'q-AreaHarv'!J49*1000)</f>
        <v>128.14167411091529</v>
      </c>
      <c r="K49">
        <f>IF('q-AreaHarv'!K49=0,0,ValProdCrop!K49/'q-AreaHarv'!K49*1000)</f>
        <v>122.69925864054306</v>
      </c>
      <c r="L49">
        <f>IF('q-AreaHarv'!L49=0,0,ValProdCrop!L49/'q-AreaHarv'!L49*1000)</f>
        <v>126.45973342958256</v>
      </c>
      <c r="M49">
        <f>IF('q-AreaHarv'!M49=0,0,ValProdCrop!M49/'q-AreaHarv'!M49*1000)</f>
        <v>117.15504245838018</v>
      </c>
      <c r="N49">
        <f>IF('q-AreaHarv'!N49=0,0,ValProdCrop!N49/'q-AreaHarv'!N49*1000)</f>
        <v>156.74777199235012</v>
      </c>
      <c r="O49">
        <f>IF('q-AreaHarv'!O49=0,0,ValProdCrop!O49/'q-AreaHarv'!O49*1000)</f>
        <v>129.61592693449305</v>
      </c>
      <c r="P49">
        <f>IF('q-AreaHarv'!P49=0,0,ValProdCrop!P49/'q-AreaHarv'!P49*1000)</f>
        <v>132.22147578253325</v>
      </c>
      <c r="Q49">
        <f>IF('q-AreaHarv'!Q49=0,0,ValProdCrop!Q49/'q-AreaHarv'!Q49*1000)</f>
        <v>125.47638174838849</v>
      </c>
      <c r="R49">
        <f>IF('q-AreaHarv'!R49=0,0,ValProdCrop!R49/'q-AreaHarv'!R49*1000)</f>
        <v>131.46992814050694</v>
      </c>
      <c r="S49">
        <f>IF('q-AreaHarv'!S49=0,0,ValProdCrop!S49/'q-AreaHarv'!S49*1000)</f>
        <v>123.6370627274604</v>
      </c>
      <c r="T49">
        <f>IF('q-AreaHarv'!T49=0,0,ValProdCrop!T49/'q-AreaHarv'!T49*1000)</f>
        <v>130.41345381737341</v>
      </c>
      <c r="U49">
        <f>IF('q-AreaHarv'!U49=0,0,ValProdCrop!U49/'q-AreaHarv'!U49*1000)</f>
        <v>146.12392563265962</v>
      </c>
      <c r="V49">
        <f>IF('q-AreaHarv'!V49=0,0,ValProdCrop!V49/'q-AreaHarv'!V49*1000)</f>
        <v>146.50201696270227</v>
      </c>
      <c r="W49">
        <f>IF('q-AreaHarv'!W49=0,0,ValProdCrop!W49/'q-AreaHarv'!W49*1000)</f>
        <v>141.03938934604517</v>
      </c>
      <c r="X49">
        <f>IF('q-AreaHarv'!X49=0,0,ValProdCrop!X49/'q-AreaHarv'!X49*1000)</f>
        <v>158.92551881604743</v>
      </c>
      <c r="Y49">
        <f>IF('q-AreaHarv'!Y49=0,0,ValProdCrop!Y49/'q-AreaHarv'!Y49*1000)</f>
        <v>166.30280360786833</v>
      </c>
      <c r="Z49">
        <f>IF('q-AreaHarv'!Z49=0,0,ValProdCrop!Z49/'q-AreaHarv'!Z49*1000)</f>
        <v>168.48013969929872</v>
      </c>
      <c r="AA49">
        <f>IF('q-AreaHarv'!AA49=0,0,ValProdCrop!AA49/'q-AreaHarv'!AA49*1000)</f>
        <v>163.6442942729538</v>
      </c>
      <c r="AB49">
        <f>IF('q-AreaHarv'!AB49=0,0,ValProdCrop!AB49/'q-AreaHarv'!AB49*1000)</f>
        <v>168.19284369222709</v>
      </c>
      <c r="AC49">
        <f>IF('q-AreaHarv'!AC49=0,0,ValProdCrop!AC49/'q-AreaHarv'!AC49*1000)</f>
        <v>165.68081099422537</v>
      </c>
      <c r="AD49">
        <f>IF('q-AreaHarv'!AD49=0,0,ValProdCrop!AD49/'q-AreaHarv'!AD49*1000)</f>
        <v>192.29843796740673</v>
      </c>
      <c r="AE49">
        <f>IF('q-AreaHarv'!AE49=0,0,ValProdCrop!AE49/'q-AreaHarv'!AE49*1000)</f>
        <v>200.53888192210943</v>
      </c>
      <c r="AF49">
        <f>IF('q-AreaHarv'!AF49=0,0,ValProdCrop!AF49/'q-AreaHarv'!AF49*1000)</f>
        <v>198.62602396101965</v>
      </c>
      <c r="AG49">
        <f>IF('q-AreaHarv'!AG49=0,0,ValProdCrop!AG49/'q-AreaHarv'!AG49*1000)</f>
        <v>185.1455748366366</v>
      </c>
      <c r="AH49">
        <f>IF('q-AreaHarv'!AH49=0,0,ValProdCrop!AH49/'q-AreaHarv'!AH49*1000)</f>
        <v>192.50912645089821</v>
      </c>
      <c r="AI49">
        <f>IF('q-AreaHarv'!AI49=0,0,ValProdCrop!AI49/'q-AreaHarv'!AI49*1000)</f>
        <v>185.22340571491645</v>
      </c>
      <c r="AJ49">
        <f>IF('q-AreaHarv'!AJ49=0,0,ValProdCrop!AJ49/'q-AreaHarv'!AJ49*1000)</f>
        <v>193.66188411934374</v>
      </c>
      <c r="AK49">
        <f>IF('q-AreaHarv'!AK49=0,0,ValProdCrop!AK49/'q-AreaHarv'!AK49*1000)</f>
        <v>207.57361082463802</v>
      </c>
      <c r="AL49">
        <f>IF('q-AreaHarv'!AL49=0,0,ValProdCrop!AL49/'q-AreaHarv'!AL49*1000)</f>
        <v>214.34954906286555</v>
      </c>
      <c r="AM49">
        <f>IF('q-AreaHarv'!AM49=0,0,ValProdCrop!AM49/'q-AreaHarv'!AM49*1000)</f>
        <v>234.81062155353078</v>
      </c>
      <c r="AN49">
        <f>IF('q-AreaHarv'!AN49=0,0,ValProdCrop!AN49/'q-AreaHarv'!AN49*1000)</f>
        <v>214.28595197827678</v>
      </c>
      <c r="AO49">
        <f>IF('q-AreaHarv'!AO49=0,0,ValProdCrop!AO49/'q-AreaHarv'!AO49*1000)</f>
        <v>220.37199515169945</v>
      </c>
      <c r="AP49">
        <f>IF('q-AreaHarv'!AP49=0,0,ValProdCrop!AP49/'q-AreaHarv'!AP49*1000)</f>
        <v>245.80210291285886</v>
      </c>
      <c r="AQ49">
        <f>IF('q-AreaHarv'!AQ49=0,0,ValProdCrop!AQ49/'q-AreaHarv'!AQ49*1000)</f>
        <v>233.61706204336198</v>
      </c>
      <c r="AR49">
        <f>IF('q-AreaHarv'!AR49=0,0,ValProdCrop!AR49/'q-AreaHarv'!AR49*1000)</f>
        <v>254.82389689896235</v>
      </c>
      <c r="AS49">
        <f>IF('q-AreaHarv'!AS49=0,0,ValProdCrop!AS49/'q-AreaHarv'!AS49*1000)</f>
        <v>260.51132340962653</v>
      </c>
      <c r="AT49">
        <f>IF('q-AreaHarv'!AT49=0,0,ValProdCrop!AT49/'q-AreaHarv'!AT49*1000)</f>
        <v>251.89028267047587</v>
      </c>
      <c r="AU49">
        <f>IF('q-AreaHarv'!AU49=0,0,ValProdCrop!AU49/'q-AreaHarv'!AU49*1000)</f>
        <v>252.01834514649585</v>
      </c>
      <c r="AV49">
        <f>IF('q-AreaHarv'!AV49=0,0,ValProdCrop!AV49/'q-AreaHarv'!AV49*1000)</f>
        <v>260.41878540030007</v>
      </c>
      <c r="AW49">
        <f>IF('q-AreaHarv'!AW49=0,0,ValProdCrop!AW49/'q-AreaHarv'!AW49*1000)</f>
        <v>256.8909400091627</v>
      </c>
      <c r="AX49">
        <f>IF('q-AreaHarv'!AX49=0,0,ValProdCrop!AX49/'q-AreaHarv'!AX49*1000)</f>
        <v>279.01015606019376</v>
      </c>
      <c r="AY49">
        <f>IF('q-AreaHarv'!AY49=0,0,ValProdCrop!AY49/'q-AreaHarv'!AY49*1000)</f>
        <v>288.66059470195802</v>
      </c>
      <c r="AZ49">
        <f>IF('q-AreaHarv'!AZ49=0,0,ValProdCrop!AZ49/'q-AreaHarv'!AZ49*1000)</f>
        <v>311.10611243061578</v>
      </c>
      <c r="BA49">
        <f>IF('q-AreaHarv'!BA49=0,0,ValProdCrop!BA49/'q-AreaHarv'!BA49*1000)</f>
        <v>236.41116218261914</v>
      </c>
      <c r="BB49">
        <f>IF('q-AreaHarv'!BB49=0,0,ValProdCrop!BB49/'q-AreaHarv'!BB49*1000)</f>
        <v>279.9136192469627</v>
      </c>
      <c r="BC49">
        <f>IF('q-AreaHarv'!BC49=0,0,ValProdCrop!BC49/'q-AreaHarv'!BC49*1000)</f>
        <v>262.64733560228984</v>
      </c>
    </row>
    <row r="50" spans="1:55" x14ac:dyDescent="0.2">
      <c r="A50" s="6">
        <f>'q-ValProd_crop'!A50</f>
        <v>2</v>
      </c>
      <c r="B50" s="6" t="str">
        <f>'q-ValProd_crop'!B50</f>
        <v>Ethiopia</v>
      </c>
      <c r="C50" s="6">
        <f>'q-ValProd_crop'!C50</f>
        <v>238</v>
      </c>
      <c r="D50" s="6" t="str">
        <f>'q-ValProd_crop'!D50</f>
        <v>Ethiopia</v>
      </c>
      <c r="E50" s="6"/>
      <c r="F50" s="73" t="s">
        <v>602</v>
      </c>
      <c r="G50">
        <f>IF('q-AreaHarv'!G50=0,0,ValProdCrop!G50/'q-AreaHarv'!G50*1000)</f>
        <v>0</v>
      </c>
      <c r="H50">
        <f>IF('q-AreaHarv'!H50=0,0,ValProdCrop!H50/'q-AreaHarv'!H50*1000)</f>
        <v>0</v>
      </c>
      <c r="I50">
        <f>IF('q-AreaHarv'!I50=0,0,ValProdCrop!I50/'q-AreaHarv'!I50*1000)</f>
        <v>0</v>
      </c>
      <c r="J50">
        <f>IF('q-AreaHarv'!J50=0,0,ValProdCrop!J50/'q-AreaHarv'!J50*1000)</f>
        <v>0</v>
      </c>
      <c r="K50">
        <f>IF('q-AreaHarv'!K50=0,0,ValProdCrop!K50/'q-AreaHarv'!K50*1000)</f>
        <v>0</v>
      </c>
      <c r="L50">
        <f>IF('q-AreaHarv'!L50=0,0,ValProdCrop!L50/'q-AreaHarv'!L50*1000)</f>
        <v>0</v>
      </c>
      <c r="M50">
        <f>IF('q-AreaHarv'!M50=0,0,ValProdCrop!M50/'q-AreaHarv'!M50*1000)</f>
        <v>0</v>
      </c>
      <c r="N50">
        <f>IF('q-AreaHarv'!N50=0,0,ValProdCrop!N50/'q-AreaHarv'!N50*1000)</f>
        <v>0</v>
      </c>
      <c r="O50">
        <f>IF('q-AreaHarv'!O50=0,0,ValProdCrop!O50/'q-AreaHarv'!O50*1000)</f>
        <v>0</v>
      </c>
      <c r="P50">
        <f>IF('q-AreaHarv'!P50=0,0,ValProdCrop!P50/'q-AreaHarv'!P50*1000)</f>
        <v>0</v>
      </c>
      <c r="Q50">
        <f>IF('q-AreaHarv'!Q50=0,0,ValProdCrop!Q50/'q-AreaHarv'!Q50*1000)</f>
        <v>0</v>
      </c>
      <c r="R50">
        <f>IF('q-AreaHarv'!R50=0,0,ValProdCrop!R50/'q-AreaHarv'!R50*1000)</f>
        <v>0</v>
      </c>
      <c r="S50">
        <f>IF('q-AreaHarv'!S50=0,0,ValProdCrop!S50/'q-AreaHarv'!S50*1000)</f>
        <v>0</v>
      </c>
      <c r="T50">
        <f>IF('q-AreaHarv'!T50=0,0,ValProdCrop!T50/'q-AreaHarv'!T50*1000)</f>
        <v>0</v>
      </c>
      <c r="U50">
        <f>IF('q-AreaHarv'!U50=0,0,ValProdCrop!U50/'q-AreaHarv'!U50*1000)</f>
        <v>0</v>
      </c>
      <c r="V50">
        <f>IF('q-AreaHarv'!V50=0,0,ValProdCrop!V50/'q-AreaHarv'!V50*1000)</f>
        <v>0</v>
      </c>
      <c r="W50">
        <f>IF('q-AreaHarv'!W50=0,0,ValProdCrop!W50/'q-AreaHarv'!W50*1000)</f>
        <v>0</v>
      </c>
      <c r="X50">
        <f>IF('q-AreaHarv'!X50=0,0,ValProdCrop!X50/'q-AreaHarv'!X50*1000)</f>
        <v>0</v>
      </c>
      <c r="Y50">
        <f>IF('q-AreaHarv'!Y50=0,0,ValProdCrop!Y50/'q-AreaHarv'!Y50*1000)</f>
        <v>0</v>
      </c>
      <c r="Z50">
        <f>IF('q-AreaHarv'!Z50=0,0,ValProdCrop!Z50/'q-AreaHarv'!Z50*1000)</f>
        <v>0</v>
      </c>
      <c r="AA50">
        <f>IF('q-AreaHarv'!AA50=0,0,ValProdCrop!AA50/'q-AreaHarv'!AA50*1000)</f>
        <v>0</v>
      </c>
      <c r="AB50">
        <f>IF('q-AreaHarv'!AB50=0,0,ValProdCrop!AB50/'q-AreaHarv'!AB50*1000)</f>
        <v>0</v>
      </c>
      <c r="AC50">
        <f>IF('q-AreaHarv'!AC50=0,0,ValProdCrop!AC50/'q-AreaHarv'!AC50*1000)</f>
        <v>0</v>
      </c>
      <c r="AD50">
        <f>IF('q-AreaHarv'!AD50=0,0,ValProdCrop!AD50/'q-AreaHarv'!AD50*1000)</f>
        <v>0</v>
      </c>
      <c r="AE50">
        <f>IF('q-AreaHarv'!AE50=0,0,ValProdCrop!AE50/'q-AreaHarv'!AE50*1000)</f>
        <v>0</v>
      </c>
      <c r="AF50">
        <f>IF('q-AreaHarv'!AF50=0,0,ValProdCrop!AF50/'q-AreaHarv'!AF50*1000)</f>
        <v>0</v>
      </c>
      <c r="AG50">
        <f>IF('q-AreaHarv'!AG50=0,0,ValProdCrop!AG50/'q-AreaHarv'!AG50*1000)</f>
        <v>0</v>
      </c>
      <c r="AH50">
        <f>IF('q-AreaHarv'!AH50=0,0,ValProdCrop!AH50/'q-AreaHarv'!AH50*1000)</f>
        <v>0</v>
      </c>
      <c r="AI50">
        <f>IF('q-AreaHarv'!AI50=0,0,ValProdCrop!AI50/'q-AreaHarv'!AI50*1000)</f>
        <v>0</v>
      </c>
      <c r="AJ50">
        <f>IF('q-AreaHarv'!AJ50=0,0,ValProdCrop!AJ50/'q-AreaHarv'!AJ50*1000)</f>
        <v>0</v>
      </c>
      <c r="AK50">
        <f>IF('q-AreaHarv'!AK50=0,0,ValProdCrop!AK50/'q-AreaHarv'!AK50*1000)</f>
        <v>0</v>
      </c>
      <c r="AL50">
        <f>IF('q-AreaHarv'!AL50=0,0,ValProdCrop!AL50/'q-AreaHarv'!AL50*1000)</f>
        <v>0</v>
      </c>
      <c r="AM50">
        <f>IF('q-AreaHarv'!AM50=0,0,ValProdCrop!AM50/'q-AreaHarv'!AM50*1000)</f>
        <v>380.85924706613571</v>
      </c>
      <c r="AN50">
        <f>IF('q-AreaHarv'!AN50=0,0,ValProdCrop!AN50/'q-AreaHarv'!AN50*1000)</f>
        <v>317.82803213592689</v>
      </c>
      <c r="AO50">
        <f>IF('q-AreaHarv'!AO50=0,0,ValProdCrop!AO50/'q-AreaHarv'!AO50*1000)</f>
        <v>316.90716819903474</v>
      </c>
      <c r="AP50">
        <f>IF('q-AreaHarv'!AP50=0,0,ValProdCrop!AP50/'q-AreaHarv'!AP50*1000)</f>
        <v>329.62117516464838</v>
      </c>
      <c r="AQ50">
        <f>IF('q-AreaHarv'!AQ50=0,0,ValProdCrop!AQ50/'q-AreaHarv'!AQ50*1000)</f>
        <v>345.91425138122179</v>
      </c>
      <c r="AR50">
        <f>IF('q-AreaHarv'!AR50=0,0,ValProdCrop!AR50/'q-AreaHarv'!AR50*1000)</f>
        <v>352.36995798332589</v>
      </c>
      <c r="AS50">
        <f>IF('q-AreaHarv'!AS50=0,0,ValProdCrop!AS50/'q-AreaHarv'!AS50*1000)</f>
        <v>336.53211979455142</v>
      </c>
      <c r="AT50">
        <f>IF('q-AreaHarv'!AT50=0,0,ValProdCrop!AT50/'q-AreaHarv'!AT50*1000)</f>
        <v>360.69888622668856</v>
      </c>
      <c r="AU50">
        <f>IF('q-AreaHarv'!AU50=0,0,ValProdCrop!AU50/'q-AreaHarv'!AU50*1000)</f>
        <v>354.5349644179056</v>
      </c>
      <c r="AV50">
        <f>IF('q-AreaHarv'!AV50=0,0,ValProdCrop!AV50/'q-AreaHarv'!AV50*1000)</f>
        <v>403.2498949037012</v>
      </c>
      <c r="AW50">
        <f>IF('q-AreaHarv'!AW50=0,0,ValProdCrop!AW50/'q-AreaHarv'!AW50*1000)</f>
        <v>355.90991368083627</v>
      </c>
      <c r="AX50">
        <f>IF('q-AreaHarv'!AX50=0,0,ValProdCrop!AX50/'q-AreaHarv'!AX50*1000)</f>
        <v>351.49851789331382</v>
      </c>
      <c r="AY50">
        <f>IF('q-AreaHarv'!AY50=0,0,ValProdCrop!AY50/'q-AreaHarv'!AY50*1000)</f>
        <v>372.87993220619416</v>
      </c>
      <c r="AZ50">
        <f>IF('q-AreaHarv'!AZ50=0,0,ValProdCrop!AZ50/'q-AreaHarv'!AZ50*1000)</f>
        <v>423.43063690342404</v>
      </c>
      <c r="BA50">
        <f>IF('q-AreaHarv'!BA50=0,0,ValProdCrop!BA50/'q-AreaHarv'!BA50*1000)</f>
        <v>405.9536179667254</v>
      </c>
      <c r="BB50">
        <f>IF('q-AreaHarv'!BB50=0,0,ValProdCrop!BB50/'q-AreaHarv'!BB50*1000)</f>
        <v>407.95040868664898</v>
      </c>
      <c r="BC50">
        <f>IF('q-AreaHarv'!BC50=0,0,ValProdCrop!BC50/'q-AreaHarv'!BC50*1000)</f>
        <v>450.68173938454896</v>
      </c>
    </row>
    <row r="51" spans="1:55" x14ac:dyDescent="0.2">
      <c r="A51" s="6">
        <f>'q-ValProd_crop'!A51</f>
        <v>2</v>
      </c>
      <c r="B51" s="6" t="str">
        <f>'q-ValProd_crop'!B51</f>
        <v>Democratic Republic of the Congo</v>
      </c>
      <c r="C51" s="6">
        <f>'q-ValProd_crop'!C51</f>
        <v>250</v>
      </c>
      <c r="D51" s="6" t="str">
        <f>'q-ValProd_crop'!D51</f>
        <v>Democratic Republic of the Congo</v>
      </c>
      <c r="E51" s="6"/>
      <c r="F51" s="73" t="s">
        <v>602</v>
      </c>
      <c r="G51">
        <f>IF('q-AreaHarv'!G51=0,0,ValProdCrop!G51/'q-AreaHarv'!G51*1000)</f>
        <v>555.27286344726531</v>
      </c>
      <c r="H51">
        <f>IF('q-AreaHarv'!H51=0,0,ValProdCrop!H51/'q-AreaHarv'!H51*1000)</f>
        <v>558.75589503508468</v>
      </c>
      <c r="I51">
        <f>IF('q-AreaHarv'!I51=0,0,ValProdCrop!I51/'q-AreaHarv'!I51*1000)</f>
        <v>571.64372068714158</v>
      </c>
      <c r="J51">
        <f>IF('q-AreaHarv'!J51=0,0,ValProdCrop!J51/'q-AreaHarv'!J51*1000)</f>
        <v>573.12000749091521</v>
      </c>
      <c r="K51">
        <f>IF('q-AreaHarv'!K51=0,0,ValProdCrop!K51/'q-AreaHarv'!K51*1000)</f>
        <v>574.77763654218938</v>
      </c>
      <c r="L51">
        <f>IF('q-AreaHarv'!L51=0,0,ValProdCrop!L51/'q-AreaHarv'!L51*1000)</f>
        <v>570.73866487933924</v>
      </c>
      <c r="M51">
        <f>IF('q-AreaHarv'!M51=0,0,ValProdCrop!M51/'q-AreaHarv'!M51*1000)</f>
        <v>572.23012675283326</v>
      </c>
      <c r="N51">
        <f>IF('q-AreaHarv'!N51=0,0,ValProdCrop!N51/'q-AreaHarv'!N51*1000)</f>
        <v>569.92489136211589</v>
      </c>
      <c r="O51">
        <f>IF('q-AreaHarv'!O51=0,0,ValProdCrop!O51/'q-AreaHarv'!O51*1000)</f>
        <v>572.9159621176907</v>
      </c>
      <c r="P51">
        <f>IF('q-AreaHarv'!P51=0,0,ValProdCrop!P51/'q-AreaHarv'!P51*1000)</f>
        <v>568.7314835785005</v>
      </c>
      <c r="Q51">
        <f>IF('q-AreaHarv'!Q51=0,0,ValProdCrop!Q51/'q-AreaHarv'!Q51*1000)</f>
        <v>566.69210228574957</v>
      </c>
      <c r="R51">
        <f>IF('q-AreaHarv'!R51=0,0,ValProdCrop!R51/'q-AreaHarv'!R51*1000)</f>
        <v>570.31310524508046</v>
      </c>
      <c r="S51">
        <f>IF('q-AreaHarv'!S51=0,0,ValProdCrop!S51/'q-AreaHarv'!S51*1000)</f>
        <v>572.76178799632714</v>
      </c>
      <c r="T51">
        <f>IF('q-AreaHarv'!T51=0,0,ValProdCrop!T51/'q-AreaHarv'!T51*1000)</f>
        <v>576.22223290669922</v>
      </c>
      <c r="U51">
        <f>IF('q-AreaHarv'!U51=0,0,ValProdCrop!U51/'q-AreaHarv'!U51*1000)</f>
        <v>580.78529017105154</v>
      </c>
      <c r="V51">
        <f>IF('q-AreaHarv'!V51=0,0,ValProdCrop!V51/'q-AreaHarv'!V51*1000)</f>
        <v>580.31647457005045</v>
      </c>
      <c r="W51">
        <f>IF('q-AreaHarv'!W51=0,0,ValProdCrop!W51/'q-AreaHarv'!W51*1000)</f>
        <v>575.58050696033297</v>
      </c>
      <c r="X51">
        <f>IF('q-AreaHarv'!X51=0,0,ValProdCrop!X51/'q-AreaHarv'!X51*1000)</f>
        <v>551.91284101857946</v>
      </c>
      <c r="Y51">
        <f>IF('q-AreaHarv'!Y51=0,0,ValProdCrop!Y51/'q-AreaHarv'!Y51*1000)</f>
        <v>577.7174552790417</v>
      </c>
      <c r="Z51">
        <f>IF('q-AreaHarv'!Z51=0,0,ValProdCrop!Z51/'q-AreaHarv'!Z51*1000)</f>
        <v>581.40217633981979</v>
      </c>
      <c r="AA51">
        <f>IF('q-AreaHarv'!AA51=0,0,ValProdCrop!AA51/'q-AreaHarv'!AA51*1000)</f>
        <v>574.42821123063129</v>
      </c>
      <c r="AB51">
        <f>IF('q-AreaHarv'!AB51=0,0,ValProdCrop!AB51/'q-AreaHarv'!AB51*1000)</f>
        <v>581.20276587899514</v>
      </c>
      <c r="AC51">
        <f>IF('q-AreaHarv'!AC51=0,0,ValProdCrop!AC51/'q-AreaHarv'!AC51*1000)</f>
        <v>580.46735257146997</v>
      </c>
      <c r="AD51">
        <f>IF('q-AreaHarv'!AD51=0,0,ValProdCrop!AD51/'q-AreaHarv'!AD51*1000)</f>
        <v>583.70737186757719</v>
      </c>
      <c r="AE51">
        <f>IF('q-AreaHarv'!AE51=0,0,ValProdCrop!AE51/'q-AreaHarv'!AE51*1000)</f>
        <v>596.11705930689845</v>
      </c>
      <c r="AF51">
        <f>IF('q-AreaHarv'!AF51=0,0,ValProdCrop!AF51/'q-AreaHarv'!AF51*1000)</f>
        <v>591.745601737887</v>
      </c>
      <c r="AG51">
        <f>IF('q-AreaHarv'!AG51=0,0,ValProdCrop!AG51/'q-AreaHarv'!AG51*1000)</f>
        <v>603.96755947189968</v>
      </c>
      <c r="AH51">
        <f>IF('q-AreaHarv'!AH51=0,0,ValProdCrop!AH51/'q-AreaHarv'!AH51*1000)</f>
        <v>598.924091513608</v>
      </c>
      <c r="AI51">
        <f>IF('q-AreaHarv'!AI51=0,0,ValProdCrop!AI51/'q-AreaHarv'!AI51*1000)</f>
        <v>591.86805859744402</v>
      </c>
      <c r="AJ51">
        <f>IF('q-AreaHarv'!AJ51=0,0,ValProdCrop!AJ51/'q-AreaHarv'!AJ51*1000)</f>
        <v>595.54881266684436</v>
      </c>
      <c r="AK51">
        <f>IF('q-AreaHarv'!AK51=0,0,ValProdCrop!AK51/'q-AreaHarv'!AK51*1000)</f>
        <v>603.99799114386678</v>
      </c>
      <c r="AL51">
        <f>IF('q-AreaHarv'!AL51=0,0,ValProdCrop!AL51/'q-AreaHarv'!AL51*1000)</f>
        <v>600.24849266721037</v>
      </c>
      <c r="AM51">
        <f>IF('q-AreaHarv'!AM51=0,0,ValProdCrop!AM51/'q-AreaHarv'!AM51*1000)</f>
        <v>590.27803265214686</v>
      </c>
      <c r="AN51">
        <f>IF('q-AreaHarv'!AN51=0,0,ValProdCrop!AN51/'q-AreaHarv'!AN51*1000)</f>
        <v>594.88879314987344</v>
      </c>
      <c r="AO51">
        <f>IF('q-AreaHarv'!AO51=0,0,ValProdCrop!AO51/'q-AreaHarv'!AO51*1000)</f>
        <v>572.62907240149559</v>
      </c>
      <c r="AP51">
        <f>IF('q-AreaHarv'!AP51=0,0,ValProdCrop!AP51/'q-AreaHarv'!AP51*1000)</f>
        <v>564.11651963645056</v>
      </c>
      <c r="AQ51">
        <f>IF('q-AreaHarv'!AQ51=0,0,ValProdCrop!AQ51/'q-AreaHarv'!AQ51*1000)</f>
        <v>566.3285010179618</v>
      </c>
      <c r="AR51">
        <f>IF('q-AreaHarv'!AR51=0,0,ValProdCrop!AR51/'q-AreaHarv'!AR51*1000)</f>
        <v>565.49612642924581</v>
      </c>
      <c r="AS51">
        <f>IF('q-AreaHarv'!AS51=0,0,ValProdCrop!AS51/'q-AreaHarv'!AS51*1000)</f>
        <v>560.11400029151321</v>
      </c>
      <c r="AT51">
        <f>IF('q-AreaHarv'!AT51=0,0,ValProdCrop!AT51/'q-AreaHarv'!AT51*1000)</f>
        <v>559.08543561724252</v>
      </c>
      <c r="AU51">
        <f>IF('q-AreaHarv'!AU51=0,0,ValProdCrop!AU51/'q-AreaHarv'!AU51*1000)</f>
        <v>558.35508886616765</v>
      </c>
      <c r="AV51">
        <f>IF('q-AreaHarv'!AV51=0,0,ValProdCrop!AV51/'q-AreaHarv'!AV51*1000)</f>
        <v>556.67102288843603</v>
      </c>
      <c r="AW51">
        <f>IF('q-AreaHarv'!AW51=0,0,ValProdCrop!AW51/'q-AreaHarv'!AW51*1000)</f>
        <v>556.81390255764495</v>
      </c>
      <c r="AX51">
        <f>IF('q-AreaHarv'!AX51=0,0,ValProdCrop!AX51/'q-AreaHarv'!AX51*1000)</f>
        <v>554.61978700118016</v>
      </c>
      <c r="AY51">
        <f>IF('q-AreaHarv'!AY51=0,0,ValProdCrop!AY51/'q-AreaHarv'!AY51*1000)</f>
        <v>554.08150883540929</v>
      </c>
      <c r="AZ51">
        <f>IF('q-AreaHarv'!AZ51=0,0,ValProdCrop!AZ51/'q-AreaHarv'!AZ51*1000)</f>
        <v>549.72242748835674</v>
      </c>
      <c r="BA51">
        <f>IF('q-AreaHarv'!BA51=0,0,ValProdCrop!BA51/'q-AreaHarv'!BA51*1000)</f>
        <v>556.89047652682416</v>
      </c>
      <c r="BB51">
        <f>IF('q-AreaHarv'!BB51=0,0,ValProdCrop!BB51/'q-AreaHarv'!BB51*1000)</f>
        <v>556.16274205049683</v>
      </c>
      <c r="BC51">
        <f>IF('q-AreaHarv'!BC51=0,0,ValProdCrop!BC51/'q-AreaHarv'!BC51*1000)</f>
        <v>550.17358910982045</v>
      </c>
    </row>
    <row r="52" spans="1:55" x14ac:dyDescent="0.2">
      <c r="A52" s="6">
        <f>'q-ValProd_crop'!A52</f>
        <v>3</v>
      </c>
      <c r="B52" s="6" t="str">
        <f>'q-ValProd_crop'!B52</f>
        <v>Zambia</v>
      </c>
      <c r="C52" s="6">
        <f>'q-ValProd_crop'!C52</f>
        <v>251</v>
      </c>
      <c r="D52" s="6" t="str">
        <f>'q-ValProd_crop'!D52</f>
        <v>Zambia</v>
      </c>
      <c r="E52" s="6"/>
      <c r="F52" s="73" t="s">
        <v>602</v>
      </c>
      <c r="G52">
        <f>IF('q-AreaHarv'!G52=0,0,ValProdCrop!G52/'q-AreaHarv'!G52*1000)</f>
        <v>196.08078944178919</v>
      </c>
      <c r="H52">
        <f>IF('q-AreaHarv'!H52=0,0,ValProdCrop!H52/'q-AreaHarv'!H52*1000)</f>
        <v>193.93014041233829</v>
      </c>
      <c r="I52">
        <f>IF('q-AreaHarv'!I52=0,0,ValProdCrop!I52/'q-AreaHarv'!I52*1000)</f>
        <v>183.16117327324801</v>
      </c>
      <c r="J52">
        <f>IF('q-AreaHarv'!J52=0,0,ValProdCrop!J52/'q-AreaHarv'!J52*1000)</f>
        <v>194.2255438418706</v>
      </c>
      <c r="K52">
        <f>IF('q-AreaHarv'!K52=0,0,ValProdCrop!K52/'q-AreaHarv'!K52*1000)</f>
        <v>198.1092653643305</v>
      </c>
      <c r="L52">
        <f>IF('q-AreaHarv'!L52=0,0,ValProdCrop!L52/'q-AreaHarv'!L52*1000)</f>
        <v>210.41570932999363</v>
      </c>
      <c r="M52">
        <f>IF('q-AreaHarv'!M52=0,0,ValProdCrop!M52/'q-AreaHarv'!M52*1000)</f>
        <v>207.0731106363302</v>
      </c>
      <c r="N52">
        <f>IF('q-AreaHarv'!N52=0,0,ValProdCrop!N52/'q-AreaHarv'!N52*1000)</f>
        <v>203.2305197332785</v>
      </c>
      <c r="O52">
        <f>IF('q-AreaHarv'!O52=0,0,ValProdCrop!O52/'q-AreaHarv'!O52*1000)</f>
        <v>203.42715121758269</v>
      </c>
      <c r="P52">
        <f>IF('q-AreaHarv'!P52=0,0,ValProdCrop!P52/'q-AreaHarv'!P52*1000)</f>
        <v>185.91845336165042</v>
      </c>
      <c r="Q52">
        <f>IF('q-AreaHarv'!Q52=0,0,ValProdCrop!Q52/'q-AreaHarv'!Q52*1000)</f>
        <v>213.95458462953945</v>
      </c>
      <c r="R52">
        <f>IF('q-AreaHarv'!R52=0,0,ValProdCrop!R52/'q-AreaHarv'!R52*1000)</f>
        <v>226.32978959671965</v>
      </c>
      <c r="S52">
        <f>IF('q-AreaHarv'!S52=0,0,ValProdCrop!S52/'q-AreaHarv'!S52*1000)</f>
        <v>210.95507781052456</v>
      </c>
      <c r="T52">
        <f>IF('q-AreaHarv'!T52=0,0,ValProdCrop!T52/'q-AreaHarv'!T52*1000)</f>
        <v>221.87140665607362</v>
      </c>
      <c r="U52">
        <f>IF('q-AreaHarv'!U52=0,0,ValProdCrop!U52/'q-AreaHarv'!U52*1000)</f>
        <v>272.80824567607914</v>
      </c>
      <c r="V52">
        <f>IF('q-AreaHarv'!V52=0,0,ValProdCrop!V52/'q-AreaHarv'!V52*1000)</f>
        <v>285.81606110310321</v>
      </c>
      <c r="W52">
        <f>IF('q-AreaHarv'!W52=0,0,ValProdCrop!W52/'q-AreaHarv'!W52*1000)</f>
        <v>300.82340908944724</v>
      </c>
      <c r="X52">
        <f>IF('q-AreaHarv'!X52=0,0,ValProdCrop!X52/'q-AreaHarv'!X52*1000)</f>
        <v>301.67452906394391</v>
      </c>
      <c r="Y52">
        <f>IF('q-AreaHarv'!Y52=0,0,ValProdCrop!Y52/'q-AreaHarv'!Y52*1000)</f>
        <v>371.1308433214503</v>
      </c>
      <c r="Z52">
        <f>IF('q-AreaHarv'!Z52=0,0,ValProdCrop!Z52/'q-AreaHarv'!Z52*1000)</f>
        <v>375.96514657061442</v>
      </c>
      <c r="AA52">
        <f>IF('q-AreaHarv'!AA52=0,0,ValProdCrop!AA52/'q-AreaHarv'!AA52*1000)</f>
        <v>415.72911143863888</v>
      </c>
      <c r="AB52">
        <f>IF('q-AreaHarv'!AB52=0,0,ValProdCrop!AB52/'q-AreaHarv'!AB52*1000)</f>
        <v>405.15749109832922</v>
      </c>
      <c r="AC52">
        <f>IF('q-AreaHarv'!AC52=0,0,ValProdCrop!AC52/'q-AreaHarv'!AC52*1000)</f>
        <v>401.39276855414937</v>
      </c>
      <c r="AD52">
        <f>IF('q-AreaHarv'!AD52=0,0,ValProdCrop!AD52/'q-AreaHarv'!AD52*1000)</f>
        <v>429.29487763150956</v>
      </c>
      <c r="AE52">
        <f>IF('q-AreaHarv'!AE52=0,0,ValProdCrop!AE52/'q-AreaHarv'!AE52*1000)</f>
        <v>422.81341650736016</v>
      </c>
      <c r="AF52">
        <f>IF('q-AreaHarv'!AF52=0,0,ValProdCrop!AF52/'q-AreaHarv'!AF52*1000)</f>
        <v>425.42908200570997</v>
      </c>
      <c r="AG52">
        <f>IF('q-AreaHarv'!AG52=0,0,ValProdCrop!AG52/'q-AreaHarv'!AG52*1000)</f>
        <v>373.4954486632746</v>
      </c>
      <c r="AH52">
        <f>IF('q-AreaHarv'!AH52=0,0,ValProdCrop!AH52/'q-AreaHarv'!AH52*1000)</f>
        <v>465.42190808063333</v>
      </c>
      <c r="AI52">
        <f>IF('q-AreaHarv'!AI52=0,0,ValProdCrop!AI52/'q-AreaHarv'!AI52*1000)</f>
        <v>362.05108450871165</v>
      </c>
      <c r="AJ52">
        <f>IF('q-AreaHarv'!AJ52=0,0,ValProdCrop!AJ52/'q-AreaHarv'!AJ52*1000)</f>
        <v>339.06776917781264</v>
      </c>
      <c r="AK52">
        <f>IF('q-AreaHarv'!AK52=0,0,ValProdCrop!AK52/'q-AreaHarv'!AK52*1000)</f>
        <v>399.57420521984687</v>
      </c>
      <c r="AL52">
        <f>IF('q-AreaHarv'!AL52=0,0,ValProdCrop!AL52/'q-AreaHarv'!AL52*1000)</f>
        <v>282.85116201503882</v>
      </c>
      <c r="AM52">
        <f>IF('q-AreaHarv'!AM52=0,0,ValProdCrop!AM52/'q-AreaHarv'!AM52*1000)</f>
        <v>462.09768167251235</v>
      </c>
      <c r="AN52">
        <f>IF('q-AreaHarv'!AN52=0,0,ValProdCrop!AN52/'q-AreaHarv'!AN52*1000)</f>
        <v>362.89941286201827</v>
      </c>
      <c r="AO52">
        <f>IF('q-AreaHarv'!AO52=0,0,ValProdCrop!AO52/'q-AreaHarv'!AO52*1000)</f>
        <v>372.14604654103721</v>
      </c>
      <c r="AP52">
        <f>IF('q-AreaHarv'!AP52=0,0,ValProdCrop!AP52/'q-AreaHarv'!AP52*1000)</f>
        <v>412.87408313239791</v>
      </c>
      <c r="AQ52">
        <f>IF('q-AreaHarv'!AQ52=0,0,ValProdCrop!AQ52/'q-AreaHarv'!AQ52*1000)</f>
        <v>389.00646711654133</v>
      </c>
      <c r="AR52">
        <f>IF('q-AreaHarv'!AR52=0,0,ValProdCrop!AR52/'q-AreaHarv'!AR52*1000)</f>
        <v>389.41330679289325</v>
      </c>
      <c r="AS52">
        <f>IF('q-AreaHarv'!AS52=0,0,ValProdCrop!AS52/'q-AreaHarv'!AS52*1000)</f>
        <v>424.67097343260946</v>
      </c>
      <c r="AT52">
        <f>IF('q-AreaHarv'!AT52=0,0,ValProdCrop!AT52/'q-AreaHarv'!AT52*1000)</f>
        <v>419.33926011262685</v>
      </c>
      <c r="AU52">
        <f>IF('q-AreaHarv'!AU52=0,0,ValProdCrop!AU52/'q-AreaHarv'!AU52*1000)</f>
        <v>439.85286397134956</v>
      </c>
      <c r="AV52">
        <f>IF('q-AreaHarv'!AV52=0,0,ValProdCrop!AV52/'q-AreaHarv'!AV52*1000)</f>
        <v>497.97807997384541</v>
      </c>
      <c r="AW52">
        <f>IF('q-AreaHarv'!AW52=0,0,ValProdCrop!AW52/'q-AreaHarv'!AW52*1000)</f>
        <v>478.83242439827893</v>
      </c>
      <c r="AX52">
        <f>IF('q-AreaHarv'!AX52=0,0,ValProdCrop!AX52/'q-AreaHarv'!AX52*1000)</f>
        <v>521.01728022559678</v>
      </c>
      <c r="AY52">
        <f>IF('q-AreaHarv'!AY52=0,0,ValProdCrop!AY52/'q-AreaHarv'!AY52*1000)</f>
        <v>597.68090415382358</v>
      </c>
      <c r="AZ52">
        <f>IF('q-AreaHarv'!AZ52=0,0,ValProdCrop!AZ52/'q-AreaHarv'!AZ52*1000)</f>
        <v>507.16200410204073</v>
      </c>
      <c r="BA52">
        <f>IF('q-AreaHarv'!BA52=0,0,ValProdCrop!BA52/'q-AreaHarv'!BA52*1000)</f>
        <v>541.76404031004472</v>
      </c>
      <c r="BB52">
        <f>IF('q-AreaHarv'!BB52=0,0,ValProdCrop!BB52/'q-AreaHarv'!BB52*1000)</f>
        <v>514.33028902586909</v>
      </c>
      <c r="BC52">
        <f>IF('q-AreaHarv'!BC52=0,0,ValProdCrop!BC52/'q-AreaHarv'!BC52*1000)</f>
        <v>497.47509445095955</v>
      </c>
    </row>
    <row r="53" spans="1:55" x14ac:dyDescent="0.2">
      <c r="A53">
        <v>2</v>
      </c>
      <c r="B53" t="s">
        <v>446</v>
      </c>
      <c r="C53" s="6"/>
      <c r="D53" t="s">
        <v>446</v>
      </c>
      <c r="E53" s="6"/>
      <c r="F53" s="73" t="s">
        <v>602</v>
      </c>
      <c r="G53">
        <f>IF('q-AreaHarv'!G53=0,0,ValProdCrop!G53/'q-AreaHarv'!G53*1000)</f>
        <v>407.07775134893069</v>
      </c>
      <c r="H53">
        <f>IF('q-AreaHarv'!H53=0,0,ValProdCrop!H53/'q-AreaHarv'!H53*1000)</f>
        <v>410.70687281765839</v>
      </c>
      <c r="I53">
        <f>IF('q-AreaHarv'!I53=0,0,ValProdCrop!I53/'q-AreaHarv'!I53*1000)</f>
        <v>411.21956459771525</v>
      </c>
      <c r="J53">
        <f>IF('q-AreaHarv'!J53=0,0,ValProdCrop!J53/'q-AreaHarv'!J53*1000)</f>
        <v>412.67380525597815</v>
      </c>
      <c r="K53">
        <f>IF('q-AreaHarv'!K53=0,0,ValProdCrop!K53/'q-AreaHarv'!K53*1000)</f>
        <v>406.38688152723103</v>
      </c>
      <c r="L53">
        <f>IF('q-AreaHarv'!L53=0,0,ValProdCrop!L53/'q-AreaHarv'!L53*1000)</f>
        <v>407.07090217613893</v>
      </c>
      <c r="M53">
        <f>IF('q-AreaHarv'!M53=0,0,ValProdCrop!M53/'q-AreaHarv'!M53*1000)</f>
        <v>419.33703436267649</v>
      </c>
      <c r="N53">
        <f>IF('q-AreaHarv'!N53=0,0,ValProdCrop!N53/'q-AreaHarv'!N53*1000)</f>
        <v>417.94863406013928</v>
      </c>
      <c r="O53">
        <f>IF('q-AreaHarv'!O53=0,0,ValProdCrop!O53/'q-AreaHarv'!O53*1000)</f>
        <v>429.19178235168647</v>
      </c>
      <c r="P53">
        <f>IF('q-AreaHarv'!P53=0,0,ValProdCrop!P53/'q-AreaHarv'!P53*1000)</f>
        <v>434.56345061590116</v>
      </c>
      <c r="Q53">
        <f>IF('q-AreaHarv'!Q53=0,0,ValProdCrop!Q53/'q-AreaHarv'!Q53*1000)</f>
        <v>433.75460100207812</v>
      </c>
      <c r="R53">
        <f>IF('q-AreaHarv'!R53=0,0,ValProdCrop!R53/'q-AreaHarv'!R53*1000)</f>
        <v>426.34939829149766</v>
      </c>
      <c r="S53">
        <f>IF('q-AreaHarv'!S53=0,0,ValProdCrop!S53/'q-AreaHarv'!S53*1000)</f>
        <v>440.5120102954458</v>
      </c>
      <c r="T53">
        <f>IF('q-AreaHarv'!T53=0,0,ValProdCrop!T53/'q-AreaHarv'!T53*1000)</f>
        <v>462.94763231304961</v>
      </c>
      <c r="U53">
        <f>IF('q-AreaHarv'!U53=0,0,ValProdCrop!U53/'q-AreaHarv'!U53*1000)</f>
        <v>473.74123076059891</v>
      </c>
      <c r="V53">
        <f>IF('q-AreaHarv'!V53=0,0,ValProdCrop!V53/'q-AreaHarv'!V53*1000)</f>
        <v>466.16567433082071</v>
      </c>
      <c r="W53">
        <f>IF('q-AreaHarv'!W53=0,0,ValProdCrop!W53/'q-AreaHarv'!W53*1000)</f>
        <v>460.7292062150953</v>
      </c>
      <c r="X53">
        <f>IF('q-AreaHarv'!X53=0,0,ValProdCrop!X53/'q-AreaHarv'!X53*1000)</f>
        <v>454.53664597404241</v>
      </c>
      <c r="Y53">
        <f>IF('q-AreaHarv'!Y53=0,0,ValProdCrop!Y53/'q-AreaHarv'!Y53*1000)</f>
        <v>463.96565044703067</v>
      </c>
      <c r="Z53">
        <f>IF('q-AreaHarv'!Z53=0,0,ValProdCrop!Z53/'q-AreaHarv'!Z53*1000)</f>
        <v>458.49950919108113</v>
      </c>
      <c r="AA53">
        <f>IF('q-AreaHarv'!AA53=0,0,ValProdCrop!AA53/'q-AreaHarv'!AA53*1000)</f>
        <v>473.53093512120091</v>
      </c>
      <c r="AB53">
        <f>IF('q-AreaHarv'!AB53=0,0,ValProdCrop!AB53/'q-AreaHarv'!AB53*1000)</f>
        <v>497.97707052915695</v>
      </c>
      <c r="AC53">
        <f>IF('q-AreaHarv'!AC53=0,0,ValProdCrop!AC53/'q-AreaHarv'!AC53*1000)</f>
        <v>488.69262582162543</v>
      </c>
      <c r="AD53">
        <f>IF('q-AreaHarv'!AD53=0,0,ValProdCrop!AD53/'q-AreaHarv'!AD53*1000)</f>
        <v>473.32924003103119</v>
      </c>
      <c r="AE53">
        <f>IF('q-AreaHarv'!AE53=0,0,ValProdCrop!AE53/'q-AreaHarv'!AE53*1000)</f>
        <v>459.71407765323175</v>
      </c>
      <c r="AF53">
        <f>IF('q-AreaHarv'!AF53=0,0,ValProdCrop!AF53/'q-AreaHarv'!AF53*1000)</f>
        <v>470.80147605960707</v>
      </c>
      <c r="AG53">
        <f>IF('q-AreaHarv'!AG53=0,0,ValProdCrop!AG53/'q-AreaHarv'!AG53*1000)</f>
        <v>496.87054266613774</v>
      </c>
      <c r="AH53">
        <f>IF('q-AreaHarv'!AH53=0,0,ValProdCrop!AH53/'q-AreaHarv'!AH53*1000)</f>
        <v>463.01030341433324</v>
      </c>
      <c r="AI53">
        <f>IF('q-AreaHarv'!AI53=0,0,ValProdCrop!AI53/'q-AreaHarv'!AI53*1000)</f>
        <v>488.51339571864952</v>
      </c>
      <c r="AJ53">
        <f>IF('q-AreaHarv'!AJ53=0,0,ValProdCrop!AJ53/'q-AreaHarv'!AJ53*1000)</f>
        <v>526.23537829887289</v>
      </c>
      <c r="AK53">
        <f>IF('q-AreaHarv'!AK53=0,0,ValProdCrop!AK53/'q-AreaHarv'!AK53*1000)</f>
        <v>514.03557637037693</v>
      </c>
      <c r="AL53">
        <f>IF('q-AreaHarv'!AL53=0,0,ValProdCrop!AL53/'q-AreaHarv'!AL53*1000)</f>
        <v>482.42077510239164</v>
      </c>
      <c r="AM53">
        <f>IF('q-AreaHarv'!AM53=0,0,ValProdCrop!AM53/'q-AreaHarv'!AM53*1000)</f>
        <v>482.43873086061973</v>
      </c>
      <c r="AN53">
        <f>IF('q-AreaHarv'!AN53=0,0,ValProdCrop!AN53/'q-AreaHarv'!AN53*1000)</f>
        <v>448.25946380073975</v>
      </c>
      <c r="AO53">
        <f>IF('q-AreaHarv'!AO53=0,0,ValProdCrop!AO53/'q-AreaHarv'!AO53*1000)</f>
        <v>469.83836640738139</v>
      </c>
      <c r="AP53">
        <f>IF('q-AreaHarv'!AP53=0,0,ValProdCrop!AP53/'q-AreaHarv'!AP53*1000)</f>
        <v>462.14154747788712</v>
      </c>
      <c r="AQ53">
        <f>IF('q-AreaHarv'!AQ53=0,0,ValProdCrop!AQ53/'q-AreaHarv'!AQ53*1000)</f>
        <v>441.51471059751958</v>
      </c>
      <c r="AR53">
        <f>IF('q-AreaHarv'!AR53=0,0,ValProdCrop!AR53/'q-AreaHarv'!AR53*1000)</f>
        <v>459.47535028210569</v>
      </c>
      <c r="AS53">
        <f>IF('q-AreaHarv'!AS53=0,0,ValProdCrop!AS53/'q-AreaHarv'!AS53*1000)</f>
        <v>486.92303362446921</v>
      </c>
      <c r="AT53">
        <f>IF('q-AreaHarv'!AT53=0,0,ValProdCrop!AT53/'q-AreaHarv'!AT53*1000)</f>
        <v>487.55444183776194</v>
      </c>
      <c r="AU53">
        <f>IF('q-AreaHarv'!AU53=0,0,ValProdCrop!AU53/'q-AreaHarv'!AU53*1000)</f>
        <v>488.64018724015489</v>
      </c>
      <c r="AV53">
        <f>IF('q-AreaHarv'!AV53=0,0,ValProdCrop!AV53/'q-AreaHarv'!AV53*1000)</f>
        <v>512.88954491533218</v>
      </c>
      <c r="AW53">
        <f>IF('q-AreaHarv'!AW53=0,0,ValProdCrop!AW53/'q-AreaHarv'!AW53*1000)</f>
        <v>465.27783153507505</v>
      </c>
      <c r="AX53">
        <f>IF('q-AreaHarv'!AX53=0,0,ValProdCrop!AX53/'q-AreaHarv'!AX53*1000)</f>
        <v>507.98088409953237</v>
      </c>
      <c r="AY53">
        <f>IF('q-AreaHarv'!AY53=0,0,ValProdCrop!AY53/'q-AreaHarv'!AY53*1000)</f>
        <v>459.77050221333565</v>
      </c>
      <c r="AZ53">
        <f>IF('q-AreaHarv'!AZ53=0,0,ValProdCrop!AZ53/'q-AreaHarv'!AZ53*1000)</f>
        <v>507.80328561313115</v>
      </c>
      <c r="BA53">
        <f>IF('q-AreaHarv'!BA53=0,0,ValProdCrop!BA53/'q-AreaHarv'!BA53*1000)</f>
        <v>513.62982077948516</v>
      </c>
      <c r="BB53">
        <f>IF('q-AreaHarv'!BB53=0,0,ValProdCrop!BB53/'q-AreaHarv'!BB53*1000)</f>
        <v>503.16062972079646</v>
      </c>
      <c r="BC53">
        <f>IF('q-AreaHarv'!BC53=0,0,ValProdCrop!BC53/'q-AreaHarv'!BC53*1000)</f>
        <v>506.23563937809655</v>
      </c>
    </row>
    <row r="54" spans="1:55" x14ac:dyDescent="0.2">
      <c r="A54">
        <v>1</v>
      </c>
      <c r="B54" t="s">
        <v>447</v>
      </c>
      <c r="C54" s="6"/>
      <c r="D54" t="s">
        <v>447</v>
      </c>
      <c r="E54" s="6"/>
      <c r="F54" s="73" t="s">
        <v>602</v>
      </c>
      <c r="G54">
        <f>IF('q-AreaHarv'!G54=0,0,ValProdCrop!G54/'q-AreaHarv'!G54*1000)</f>
        <v>298.23844413734054</v>
      </c>
      <c r="H54">
        <f>IF('q-AreaHarv'!H54=0,0,ValProdCrop!H54/'q-AreaHarv'!H54*1000)</f>
        <v>303.72951993833567</v>
      </c>
      <c r="I54">
        <f>IF('q-AreaHarv'!I54=0,0,ValProdCrop!I54/'q-AreaHarv'!I54*1000)</f>
        <v>302.12230278228316</v>
      </c>
      <c r="J54">
        <f>IF('q-AreaHarv'!J54=0,0,ValProdCrop!J54/'q-AreaHarv'!J54*1000)</f>
        <v>312.04644241763054</v>
      </c>
      <c r="K54">
        <f>IF('q-AreaHarv'!K54=0,0,ValProdCrop!K54/'q-AreaHarv'!K54*1000)</f>
        <v>303.2444784522969</v>
      </c>
      <c r="L54">
        <f>IF('q-AreaHarv'!L54=0,0,ValProdCrop!L54/'q-AreaHarv'!L54*1000)</f>
        <v>317.00139721686287</v>
      </c>
      <c r="M54">
        <f>IF('q-AreaHarv'!M54=0,0,ValProdCrop!M54/'q-AreaHarv'!M54*1000)</f>
        <v>313.83680777094605</v>
      </c>
      <c r="N54">
        <f>IF('q-AreaHarv'!N54=0,0,ValProdCrop!N54/'q-AreaHarv'!N54*1000)</f>
        <v>326.44903487670916</v>
      </c>
      <c r="O54">
        <f>IF('q-AreaHarv'!O54=0,0,ValProdCrop!O54/'q-AreaHarv'!O54*1000)</f>
        <v>318.40816879870829</v>
      </c>
      <c r="P54">
        <f>IF('q-AreaHarv'!P54=0,0,ValProdCrop!P54/'q-AreaHarv'!P54*1000)</f>
        <v>345.30945100068573</v>
      </c>
      <c r="Q54">
        <f>IF('q-AreaHarv'!Q54=0,0,ValProdCrop!Q54/'q-AreaHarv'!Q54*1000)</f>
        <v>332.56059386012936</v>
      </c>
      <c r="R54">
        <f>IF('q-AreaHarv'!R54=0,0,ValProdCrop!R54/'q-AreaHarv'!R54*1000)</f>
        <v>339.96245571259783</v>
      </c>
      <c r="S54">
        <f>IF('q-AreaHarv'!S54=0,0,ValProdCrop!S54/'q-AreaHarv'!S54*1000)</f>
        <v>317.9627848338888</v>
      </c>
      <c r="T54">
        <f>IF('q-AreaHarv'!T54=0,0,ValProdCrop!T54/'q-AreaHarv'!T54*1000)</f>
        <v>358.27052156971581</v>
      </c>
      <c r="U54">
        <f>IF('q-AreaHarv'!U54=0,0,ValProdCrop!U54/'q-AreaHarv'!U54*1000)</f>
        <v>367.67468445934952</v>
      </c>
      <c r="V54">
        <f>IF('q-AreaHarv'!V54=0,0,ValProdCrop!V54/'q-AreaHarv'!V54*1000)</f>
        <v>344.58649463882381</v>
      </c>
      <c r="W54">
        <f>IF('q-AreaHarv'!W54=0,0,ValProdCrop!W54/'q-AreaHarv'!W54*1000)</f>
        <v>361.73785281788309</v>
      </c>
      <c r="X54">
        <f>IF('q-AreaHarv'!X54=0,0,ValProdCrop!X54/'q-AreaHarv'!X54*1000)</f>
        <v>368.41137411935131</v>
      </c>
      <c r="Y54">
        <f>IF('q-AreaHarv'!Y54=0,0,ValProdCrop!Y54/'q-AreaHarv'!Y54*1000)</f>
        <v>379.67533995144487</v>
      </c>
      <c r="Z54">
        <f>IF('q-AreaHarv'!Z54=0,0,ValProdCrop!Z54/'q-AreaHarv'!Z54*1000)</f>
        <v>376.30876394793773</v>
      </c>
      <c r="AA54">
        <f>IF('q-AreaHarv'!AA54=0,0,ValProdCrop!AA54/'q-AreaHarv'!AA54*1000)</f>
        <v>398.85869761948629</v>
      </c>
      <c r="AB54">
        <f>IF('q-AreaHarv'!AB54=0,0,ValProdCrop!AB54/'q-AreaHarv'!AB54*1000)</f>
        <v>389.76728883402308</v>
      </c>
      <c r="AC54">
        <f>IF('q-AreaHarv'!AC54=0,0,ValProdCrop!AC54/'q-AreaHarv'!AC54*1000)</f>
        <v>388.25157616849356</v>
      </c>
      <c r="AD54">
        <f>IF('q-AreaHarv'!AD54=0,0,ValProdCrop!AD54/'q-AreaHarv'!AD54*1000)</f>
        <v>384.84287458860706</v>
      </c>
      <c r="AE54">
        <f>IF('q-AreaHarv'!AE54=0,0,ValProdCrop!AE54/'q-AreaHarv'!AE54*1000)</f>
        <v>389.83835656135886</v>
      </c>
      <c r="AF54">
        <f>IF('q-AreaHarv'!AF54=0,0,ValProdCrop!AF54/'q-AreaHarv'!AF54*1000)</f>
        <v>386.74463918858839</v>
      </c>
      <c r="AG54">
        <f>IF('q-AreaHarv'!AG54=0,0,ValProdCrop!AG54/'q-AreaHarv'!AG54*1000)</f>
        <v>382.40363228064126</v>
      </c>
      <c r="AH54">
        <f>IF('q-AreaHarv'!AH54=0,0,ValProdCrop!AH54/'q-AreaHarv'!AH54*1000)</f>
        <v>410.88105643028513</v>
      </c>
      <c r="AI54">
        <f>IF('q-AreaHarv'!AI54=0,0,ValProdCrop!AI54/'q-AreaHarv'!AI54*1000)</f>
        <v>417.50364077067303</v>
      </c>
      <c r="AJ54">
        <f>IF('q-AreaHarv'!AJ54=0,0,ValProdCrop!AJ54/'q-AreaHarv'!AJ54*1000)</f>
        <v>408.31395273709683</v>
      </c>
      <c r="AK54">
        <f>IF('q-AreaHarv'!AK54=0,0,ValProdCrop!AK54/'q-AreaHarv'!AK54*1000)</f>
        <v>435.06985292543646</v>
      </c>
      <c r="AL54">
        <f>IF('q-AreaHarv'!AL54=0,0,ValProdCrop!AL54/'q-AreaHarv'!AL54*1000)</f>
        <v>431.62721897188726</v>
      </c>
      <c r="AM54">
        <f>IF('q-AreaHarv'!AM54=0,0,ValProdCrop!AM54/'q-AreaHarv'!AM54*1000)</f>
        <v>443.85060529407178</v>
      </c>
      <c r="AN54">
        <f>IF('q-AreaHarv'!AN54=0,0,ValProdCrop!AN54/'q-AreaHarv'!AN54*1000)</f>
        <v>444.8425487790837</v>
      </c>
      <c r="AO54">
        <f>IF('q-AreaHarv'!AO54=0,0,ValProdCrop!AO54/'q-AreaHarv'!AO54*1000)</f>
        <v>443.08902579040699</v>
      </c>
      <c r="AP54">
        <f>IF('q-AreaHarv'!AP54=0,0,ValProdCrop!AP54/'q-AreaHarv'!AP54*1000)</f>
        <v>467.14955037990654</v>
      </c>
      <c r="AQ54">
        <f>IF('q-AreaHarv'!AQ54=0,0,ValProdCrop!AQ54/'q-AreaHarv'!AQ54*1000)</f>
        <v>480.10564967636458</v>
      </c>
      <c r="AR54">
        <f>IF('q-AreaHarv'!AR54=0,0,ValProdCrop!AR54/'q-AreaHarv'!AR54*1000)</f>
        <v>481.05251502288945</v>
      </c>
      <c r="AS54">
        <f>IF('q-AreaHarv'!AS54=0,0,ValProdCrop!AS54/'q-AreaHarv'!AS54*1000)</f>
        <v>498.11775516537807</v>
      </c>
      <c r="AT54">
        <f>IF('q-AreaHarv'!AT54=0,0,ValProdCrop!AT54/'q-AreaHarv'!AT54*1000)</f>
        <v>504.84439049963316</v>
      </c>
      <c r="AU54">
        <f>IF('q-AreaHarv'!AU54=0,0,ValProdCrop!AU54/'q-AreaHarv'!AU54*1000)</f>
        <v>506.77346138143764</v>
      </c>
      <c r="AV54">
        <f>IF('q-AreaHarv'!AV54=0,0,ValProdCrop!AV54/'q-AreaHarv'!AV54*1000)</f>
        <v>508.6323160097985</v>
      </c>
      <c r="AW54">
        <f>IF('q-AreaHarv'!AW54=0,0,ValProdCrop!AW54/'q-AreaHarv'!AW54*1000)</f>
        <v>517.88893438870889</v>
      </c>
      <c r="AX54">
        <f>IF('q-AreaHarv'!AX54=0,0,ValProdCrop!AX54/'q-AreaHarv'!AX54*1000)</f>
        <v>539.735694043546</v>
      </c>
      <c r="AY54">
        <f>IF('q-AreaHarv'!AY54=0,0,ValProdCrop!AY54/'q-AreaHarv'!AY54*1000)</f>
        <v>542.35352554335702</v>
      </c>
      <c r="AZ54">
        <f>IF('q-AreaHarv'!AZ54=0,0,ValProdCrop!AZ54/'q-AreaHarv'!AZ54*1000)</f>
        <v>550.34089682334832</v>
      </c>
      <c r="BA54">
        <f>IF('q-AreaHarv'!BA54=0,0,ValProdCrop!BA54/'q-AreaHarv'!BA54*1000)</f>
        <v>517.73439723680008</v>
      </c>
      <c r="BB54">
        <f>IF('q-AreaHarv'!BB54=0,0,ValProdCrop!BB54/'q-AreaHarv'!BB54*1000)</f>
        <v>547.0196303027958</v>
      </c>
      <c r="BC54">
        <f>IF('q-AreaHarv'!BC54=0,0,ValProdCrop!BC54/'q-AreaHarv'!BC54*1000)</f>
        <v>547.55464965768499</v>
      </c>
    </row>
    <row r="55" spans="1:55" x14ac:dyDescent="0.2">
      <c r="A55">
        <v>3</v>
      </c>
      <c r="B55" t="s">
        <v>448</v>
      </c>
      <c r="C55" s="6"/>
      <c r="D55" t="s">
        <v>448</v>
      </c>
      <c r="E55" s="6"/>
      <c r="F55" s="73" t="s">
        <v>602</v>
      </c>
      <c r="G55">
        <f>IF('q-AreaHarv'!G55=0,0,ValProdCrop!G55/'q-AreaHarv'!G55*1000)</f>
        <v>319.70496005855512</v>
      </c>
      <c r="H55">
        <f>IF('q-AreaHarv'!H55=0,0,ValProdCrop!H55/'q-AreaHarv'!H55*1000)</f>
        <v>324.67044341779848</v>
      </c>
      <c r="I55">
        <f>IF('q-AreaHarv'!I55=0,0,ValProdCrop!I55/'q-AreaHarv'!I55*1000)</f>
        <v>324.07131930870145</v>
      </c>
      <c r="J55">
        <f>IF('q-AreaHarv'!J55=0,0,ValProdCrop!J55/'q-AreaHarv'!J55*1000)</f>
        <v>330.30226435521627</v>
      </c>
      <c r="K55">
        <f>IF('q-AreaHarv'!K55=0,0,ValProdCrop!K55/'q-AreaHarv'!K55*1000)</f>
        <v>327.17632413206093</v>
      </c>
      <c r="L55">
        <f>IF('q-AreaHarv'!L55=0,0,ValProdCrop!L55/'q-AreaHarv'!L55*1000)</f>
        <v>346.86797039783983</v>
      </c>
      <c r="M55">
        <f>IF('q-AreaHarv'!M55=0,0,ValProdCrop!M55/'q-AreaHarv'!M55*1000)</f>
        <v>396.0957463707968</v>
      </c>
      <c r="N55">
        <f>IF('q-AreaHarv'!N55=0,0,ValProdCrop!N55/'q-AreaHarv'!N55*1000)</f>
        <v>343.79448903673352</v>
      </c>
      <c r="O55">
        <f>IF('q-AreaHarv'!O55=0,0,ValProdCrop!O55/'q-AreaHarv'!O55*1000)</f>
        <v>360.4529637430249</v>
      </c>
      <c r="P55">
        <f>IF('q-AreaHarv'!P55=0,0,ValProdCrop!P55/'q-AreaHarv'!P55*1000)</f>
        <v>351.62711821972334</v>
      </c>
      <c r="Q55">
        <f>IF('q-AreaHarv'!Q55=0,0,ValProdCrop!Q55/'q-AreaHarv'!Q55*1000)</f>
        <v>392.47666099819082</v>
      </c>
      <c r="R55">
        <f>IF('q-AreaHarv'!R55=0,0,ValProdCrop!R55/'q-AreaHarv'!R55*1000)</f>
        <v>407.18149330713084</v>
      </c>
      <c r="S55">
        <f>IF('q-AreaHarv'!S55=0,0,ValProdCrop!S55/'q-AreaHarv'!S55*1000)</f>
        <v>369.98642451398945</v>
      </c>
      <c r="T55">
        <f>IF('q-AreaHarv'!T55=0,0,ValProdCrop!T55/'q-AreaHarv'!T55*1000)</f>
        <v>423.41147305701736</v>
      </c>
      <c r="U55">
        <f>IF('q-AreaHarv'!U55=0,0,ValProdCrop!U55/'q-AreaHarv'!U55*1000)</f>
        <v>413.30623672428936</v>
      </c>
      <c r="V55">
        <f>IF('q-AreaHarv'!V55=0,0,ValProdCrop!V55/'q-AreaHarv'!V55*1000)</f>
        <v>408.41344688880878</v>
      </c>
      <c r="W55">
        <f>IF('q-AreaHarv'!W55=0,0,ValProdCrop!W55/'q-AreaHarv'!W55*1000)</f>
        <v>436.46453921268017</v>
      </c>
      <c r="X55">
        <f>IF('q-AreaHarv'!X55=0,0,ValProdCrop!X55/'q-AreaHarv'!X55*1000)</f>
        <v>447.37428369167333</v>
      </c>
      <c r="Y55">
        <f>IF('q-AreaHarv'!Y55=0,0,ValProdCrop!Y55/'q-AreaHarv'!Y55*1000)</f>
        <v>434.38137855918632</v>
      </c>
      <c r="Z55">
        <f>IF('q-AreaHarv'!Z55=0,0,ValProdCrop!Z55/'q-AreaHarv'!Z55*1000)</f>
        <v>459.17562750564508</v>
      </c>
      <c r="AA55">
        <f>IF('q-AreaHarv'!AA55=0,0,ValProdCrop!AA55/'q-AreaHarv'!AA55*1000)</f>
        <v>502.51561043360215</v>
      </c>
      <c r="AB55">
        <f>IF('q-AreaHarv'!AB55=0,0,ValProdCrop!AB55/'q-AreaHarv'!AB55*1000)</f>
        <v>437.55681739488944</v>
      </c>
      <c r="AC55">
        <f>IF('q-AreaHarv'!AC55=0,0,ValProdCrop!AC55/'q-AreaHarv'!AC55*1000)</f>
        <v>375.9395038452106</v>
      </c>
      <c r="AD55">
        <f>IF('q-AreaHarv'!AD55=0,0,ValProdCrop!AD55/'q-AreaHarv'!AD55*1000)</f>
        <v>403.971669342967</v>
      </c>
      <c r="AE55">
        <f>IF('q-AreaHarv'!AE55=0,0,ValProdCrop!AE55/'q-AreaHarv'!AE55*1000)</f>
        <v>446.36992320954516</v>
      </c>
      <c r="AF55">
        <f>IF('q-AreaHarv'!AF55=0,0,ValProdCrop!AF55/'q-AreaHarv'!AF55*1000)</f>
        <v>433.59452912297934</v>
      </c>
      <c r="AG55">
        <f>IF('q-AreaHarv'!AG55=0,0,ValProdCrop!AG55/'q-AreaHarv'!AG55*1000)</f>
        <v>429.52910189683416</v>
      </c>
      <c r="AH55">
        <f>IF('q-AreaHarv'!AH55=0,0,ValProdCrop!AH55/'q-AreaHarv'!AH55*1000)</f>
        <v>448.67337197555236</v>
      </c>
      <c r="AI55">
        <f>IF('q-AreaHarv'!AI55=0,0,ValProdCrop!AI55/'q-AreaHarv'!AI55*1000)</f>
        <v>478.58231925783838</v>
      </c>
      <c r="AJ55">
        <f>IF('q-AreaHarv'!AJ55=0,0,ValProdCrop!AJ55/'q-AreaHarv'!AJ55*1000)</f>
        <v>475.55041449094392</v>
      </c>
      <c r="AK55">
        <f>IF('q-AreaHarv'!AK55=0,0,ValProdCrop!AK55/'q-AreaHarv'!AK55*1000)</f>
        <v>487.23885884381218</v>
      </c>
      <c r="AL55">
        <f>IF('q-AreaHarv'!AL55=0,0,ValProdCrop!AL55/'q-AreaHarv'!AL55*1000)</f>
        <v>396.70746464219502</v>
      </c>
      <c r="AM55">
        <f>IF('q-AreaHarv'!AM55=0,0,ValProdCrop!AM55/'q-AreaHarv'!AM55*1000)</f>
        <v>483.33570664000439</v>
      </c>
      <c r="AN55">
        <f>IF('q-AreaHarv'!AN55=0,0,ValProdCrop!AN55/'q-AreaHarv'!AN55*1000)</f>
        <v>487.56689236445447</v>
      </c>
      <c r="AO55">
        <f>IF('q-AreaHarv'!AO55=0,0,ValProdCrop!AO55/'q-AreaHarv'!AO55*1000)</f>
        <v>454.76799153320042</v>
      </c>
      <c r="AP55">
        <f>IF('q-AreaHarv'!AP55=0,0,ValProdCrop!AP55/'q-AreaHarv'!AP55*1000)</f>
        <v>539.22013985385445</v>
      </c>
      <c r="AQ55">
        <f>IF('q-AreaHarv'!AQ55=0,0,ValProdCrop!AQ55/'q-AreaHarv'!AQ55*1000)</f>
        <v>528.4953725289206</v>
      </c>
      <c r="AR55">
        <f>IF('q-AreaHarv'!AR55=0,0,ValProdCrop!AR55/'q-AreaHarv'!AR55*1000)</f>
        <v>553.24138938170961</v>
      </c>
      <c r="AS55">
        <f>IF('q-AreaHarv'!AS55=0,0,ValProdCrop!AS55/'q-AreaHarv'!AS55*1000)</f>
        <v>569.23336626612308</v>
      </c>
      <c r="AT55">
        <f>IF('q-AreaHarv'!AT55=0,0,ValProdCrop!AT55/'q-AreaHarv'!AT55*1000)</f>
        <v>606.98796386776939</v>
      </c>
      <c r="AU55">
        <f>IF('q-AreaHarv'!AU55=0,0,ValProdCrop!AU55/'q-AreaHarv'!AU55*1000)</f>
        <v>616.14841549730284</v>
      </c>
      <c r="AV55">
        <f>IF('q-AreaHarv'!AV55=0,0,ValProdCrop!AV55/'q-AreaHarv'!AV55*1000)</f>
        <v>594.37869157824241</v>
      </c>
      <c r="AW55">
        <f>IF('q-AreaHarv'!AW55=0,0,ValProdCrop!AW55/'q-AreaHarv'!AW55*1000)</f>
        <v>586.02680014511111</v>
      </c>
      <c r="AX55">
        <f>IF('q-AreaHarv'!AX55=0,0,ValProdCrop!AX55/'q-AreaHarv'!AX55*1000)</f>
        <v>594.52476435322842</v>
      </c>
      <c r="AY55">
        <f>IF('q-AreaHarv'!AY55=0,0,ValProdCrop!AY55/'q-AreaHarv'!AY55*1000)</f>
        <v>599.47382729162609</v>
      </c>
      <c r="AZ55">
        <f>IF('q-AreaHarv'!AZ55=0,0,ValProdCrop!AZ55/'q-AreaHarv'!AZ55*1000)</f>
        <v>600.66923287841553</v>
      </c>
      <c r="BA55">
        <f>IF('q-AreaHarv'!BA55=0,0,ValProdCrop!BA55/'q-AreaHarv'!BA55*1000)</f>
        <v>633.47542858443057</v>
      </c>
      <c r="BB55">
        <f>IF('q-AreaHarv'!BB55=0,0,ValProdCrop!BB55/'q-AreaHarv'!BB55*1000)</f>
        <v>670.10400492350118</v>
      </c>
      <c r="BC55">
        <f>IF('q-AreaHarv'!BC55=0,0,ValProdCrop!BC55/'q-AreaHarv'!BC55*1000)</f>
        <v>635.41622036644605</v>
      </c>
    </row>
    <row r="56" spans="1:55" x14ac:dyDescent="0.2">
      <c r="B56" t="s">
        <v>449</v>
      </c>
      <c r="C56" s="6"/>
      <c r="D56" t="s">
        <v>449</v>
      </c>
      <c r="E56" s="6"/>
      <c r="F56" s="73" t="s">
        <v>602</v>
      </c>
      <c r="G56">
        <f>IF('q-AreaHarv'!G56=0,0,ValProdCrop!G56/'q-AreaHarv'!G56*1000)</f>
        <v>336.49943459472559</v>
      </c>
      <c r="H56">
        <f>IF('q-AreaHarv'!H56=0,0,ValProdCrop!H56/'q-AreaHarv'!H56*1000)</f>
        <v>341.46144150437141</v>
      </c>
      <c r="I56">
        <f>IF('q-AreaHarv'!I56=0,0,ValProdCrop!I56/'q-AreaHarv'!I56*1000)</f>
        <v>340.28339792113832</v>
      </c>
      <c r="J56">
        <f>IF('q-AreaHarv'!J56=0,0,ValProdCrop!J56/'q-AreaHarv'!J56*1000)</f>
        <v>346.90781156204969</v>
      </c>
      <c r="K56">
        <f>IF('q-AreaHarv'!K56=0,0,ValProdCrop!K56/'q-AreaHarv'!K56*1000)</f>
        <v>339.54391724734177</v>
      </c>
      <c r="L56">
        <f>IF('q-AreaHarv'!L56=0,0,ValProdCrop!L56/'q-AreaHarv'!L56*1000)</f>
        <v>351.35753074560301</v>
      </c>
      <c r="M56">
        <f>IF('q-AreaHarv'!M56=0,0,ValProdCrop!M56/'q-AreaHarv'!M56*1000)</f>
        <v>362.5849018627996</v>
      </c>
      <c r="N56">
        <f>IF('q-AreaHarv'!N56=0,0,ValProdCrop!N56/'q-AreaHarv'!N56*1000)</f>
        <v>359.02993162556851</v>
      </c>
      <c r="O56">
        <f>IF('q-AreaHarv'!O56=0,0,ValProdCrop!O56/'q-AreaHarv'!O56*1000)</f>
        <v>360.76825397817407</v>
      </c>
      <c r="P56">
        <f>IF('q-AreaHarv'!P56=0,0,ValProdCrop!P56/'q-AreaHarv'!P56*1000)</f>
        <v>375.66494859432197</v>
      </c>
      <c r="Q56">
        <f>IF('q-AreaHarv'!Q56=0,0,ValProdCrop!Q56/'q-AreaHarv'!Q56*1000)</f>
        <v>377.05220333481958</v>
      </c>
      <c r="R56">
        <f>IF('q-AreaHarv'!R56=0,0,ValProdCrop!R56/'q-AreaHarv'!R56*1000)</f>
        <v>383.20422162034447</v>
      </c>
      <c r="S56">
        <f>IF('q-AreaHarv'!S56=0,0,ValProdCrop!S56/'q-AreaHarv'!S56*1000)</f>
        <v>368.47235846175181</v>
      </c>
      <c r="T56">
        <f>IF('q-AreaHarv'!T56=0,0,ValProdCrop!T56/'q-AreaHarv'!T56*1000)</f>
        <v>406.03909295450694</v>
      </c>
      <c r="U56">
        <f>IF('q-AreaHarv'!U56=0,0,ValProdCrop!U56/'q-AreaHarv'!U56*1000)</f>
        <v>413.13032609617989</v>
      </c>
      <c r="V56">
        <f>IF('q-AreaHarv'!V56=0,0,ValProdCrop!V56/'q-AreaHarv'!V56*1000)</f>
        <v>398.86000619681857</v>
      </c>
      <c r="W56">
        <f>IF('q-AreaHarv'!W56=0,0,ValProdCrop!W56/'q-AreaHarv'!W56*1000)</f>
        <v>411.71427252908194</v>
      </c>
      <c r="X56">
        <f>IF('q-AreaHarv'!X56=0,0,ValProdCrop!X56/'q-AreaHarv'!X56*1000)</f>
        <v>415.25301227194961</v>
      </c>
      <c r="Y56">
        <f>IF('q-AreaHarv'!Y56=0,0,ValProdCrop!Y56/'q-AreaHarv'!Y56*1000)</f>
        <v>420.25663164371622</v>
      </c>
      <c r="Z56">
        <f>IF('q-AreaHarv'!Z56=0,0,ValProdCrop!Z56/'q-AreaHarv'!Z56*1000)</f>
        <v>421.18068513974896</v>
      </c>
      <c r="AA56">
        <f>IF('q-AreaHarv'!AA56=0,0,ValProdCrop!AA56/'q-AreaHarv'!AA56*1000)</f>
        <v>446.07653093363723</v>
      </c>
      <c r="AB56">
        <f>IF('q-AreaHarv'!AB56=0,0,ValProdCrop!AB56/'q-AreaHarv'!AB56*1000)</f>
        <v>437.95338925988165</v>
      </c>
      <c r="AC56">
        <f>IF('q-AreaHarv'!AC56=0,0,ValProdCrop!AC56/'q-AreaHarv'!AC56*1000)</f>
        <v>423.57112403271088</v>
      </c>
      <c r="AD56">
        <f>IF('q-AreaHarv'!AD56=0,0,ValProdCrop!AD56/'q-AreaHarv'!AD56*1000)</f>
        <v>420.2117732198634</v>
      </c>
      <c r="AE56">
        <f>IF('q-AreaHarv'!AE56=0,0,ValProdCrop!AE56/'q-AreaHarv'!AE56*1000)</f>
        <v>425.47389055756094</v>
      </c>
      <c r="AF56">
        <f>IF('q-AreaHarv'!AF56=0,0,ValProdCrop!AF56/'q-AreaHarv'!AF56*1000)</f>
        <v>424.69524225597667</v>
      </c>
      <c r="AG56">
        <f>IF('q-AreaHarv'!AG56=0,0,ValProdCrop!AG56/'q-AreaHarv'!AG56*1000)</f>
        <v>430.05338993041374</v>
      </c>
      <c r="AH56">
        <f>IF('q-AreaHarv'!AH56=0,0,ValProdCrop!AH56/'q-AreaHarv'!AH56*1000)</f>
        <v>435.87743492448539</v>
      </c>
      <c r="AI56">
        <f>IF('q-AreaHarv'!AI56=0,0,ValProdCrop!AI56/'q-AreaHarv'!AI56*1000)</f>
        <v>451.71196484885161</v>
      </c>
      <c r="AJ56">
        <f>IF('q-AreaHarv'!AJ56=0,0,ValProdCrop!AJ56/'q-AreaHarv'!AJ56*1000)</f>
        <v>456.4683237641359</v>
      </c>
      <c r="AK56">
        <f>IF('q-AreaHarv'!AK56=0,0,ValProdCrop!AK56/'q-AreaHarv'!AK56*1000)</f>
        <v>468.41286200941738</v>
      </c>
      <c r="AL56">
        <f>IF('q-AreaHarv'!AL56=0,0,ValProdCrop!AL56/'q-AreaHarv'!AL56*1000)</f>
        <v>444.05265093909287</v>
      </c>
      <c r="AM56">
        <f>IF('q-AreaHarv'!AM56=0,0,ValProdCrop!AM56/'q-AreaHarv'!AM56*1000)</f>
        <v>461.73905727661764</v>
      </c>
      <c r="AN56">
        <f>IF('q-AreaHarv'!AN56=0,0,ValProdCrop!AN56/'q-AreaHarv'!AN56*1000)</f>
        <v>451.76991408087378</v>
      </c>
      <c r="AO56">
        <f>IF('q-AreaHarv'!AO56=0,0,ValProdCrop!AO56/'q-AreaHarv'!AO56*1000)</f>
        <v>453.17222372322283</v>
      </c>
      <c r="AP56">
        <f>IF('q-AreaHarv'!AP56=0,0,ValProdCrop!AP56/'q-AreaHarv'!AP56*1000)</f>
        <v>475.00997182063247</v>
      </c>
      <c r="AQ56">
        <f>IF('q-AreaHarv'!AQ56=0,0,ValProdCrop!AQ56/'q-AreaHarv'!AQ56*1000)</f>
        <v>473.62059209580167</v>
      </c>
      <c r="AR56">
        <f>IF('q-AreaHarv'!AR56=0,0,ValProdCrop!AR56/'q-AreaHarv'!AR56*1000)</f>
        <v>482.90020442045699</v>
      </c>
      <c r="AS56">
        <f>IF('q-AreaHarv'!AS56=0,0,ValProdCrop!AS56/'q-AreaHarv'!AS56*1000)</f>
        <v>503.52964506379072</v>
      </c>
      <c r="AT56">
        <f>IF('q-AreaHarv'!AT56=0,0,ValProdCrop!AT56/'q-AreaHarv'!AT56*1000)</f>
        <v>512.47220965721397</v>
      </c>
      <c r="AU56">
        <f>IF('q-AreaHarv'!AU56=0,0,ValProdCrop!AU56/'q-AreaHarv'!AU56*1000)</f>
        <v>513.99035035116731</v>
      </c>
      <c r="AV56">
        <f>IF('q-AreaHarv'!AV56=0,0,ValProdCrop!AV56/'q-AreaHarv'!AV56*1000)</f>
        <v>520.54119256950241</v>
      </c>
      <c r="AW56">
        <f>IF('q-AreaHarv'!AW56=0,0,ValProdCrop!AW56/'q-AreaHarv'!AW56*1000)</f>
        <v>508.50001695798028</v>
      </c>
      <c r="AX56">
        <f>IF('q-AreaHarv'!AX56=0,0,ValProdCrop!AX56/'q-AreaHarv'!AX56*1000)</f>
        <v>536.25119529872632</v>
      </c>
      <c r="AY56">
        <f>IF('q-AreaHarv'!AY56=0,0,ValProdCrop!AY56/'q-AreaHarv'!AY56*1000)</f>
        <v>520.28300870869691</v>
      </c>
      <c r="AZ56">
        <f>IF('q-AreaHarv'!AZ56=0,0,ValProdCrop!AZ56/'q-AreaHarv'!AZ56*1000)</f>
        <v>542.41823077755623</v>
      </c>
      <c r="BA56">
        <f>IF('q-AreaHarv'!BA56=0,0,ValProdCrop!BA56/'q-AreaHarv'!BA56*1000)</f>
        <v>529.63555406495993</v>
      </c>
      <c r="BB56">
        <f>IF('q-AreaHarv'!BB56=0,0,ValProdCrop!BB56/'q-AreaHarv'!BB56*1000)</f>
        <v>546.82517538209038</v>
      </c>
      <c r="BC56">
        <f>IF('q-AreaHarv'!BC56=0,0,ValProdCrop!BC56/'q-AreaHarv'!BC56*1000)</f>
        <v>544.35952482196126</v>
      </c>
    </row>
    <row r="57" spans="1:55" x14ac:dyDescent="0.2">
      <c r="A57" s="6"/>
      <c r="B57" s="6" t="s">
        <v>454</v>
      </c>
      <c r="C57" s="6"/>
      <c r="D57" s="6" t="s">
        <v>454</v>
      </c>
      <c r="E57" s="16"/>
      <c r="F57" s="73" t="s">
        <v>602</v>
      </c>
      <c r="G57">
        <f>IF('q-AreaHarv'!G57=0,0,ValProdCrop!G57/'q-AreaHarv'!G57*1000)</f>
        <v>306.80550254062899</v>
      </c>
      <c r="H57">
        <f>IF('q-AreaHarv'!H57=0,0,ValProdCrop!H57/'q-AreaHarv'!H57*1000)</f>
        <v>315.70449780733259</v>
      </c>
      <c r="I57">
        <f>IF('q-AreaHarv'!I57=0,0,ValProdCrop!I57/'q-AreaHarv'!I57*1000)</f>
        <v>311.32781174391039</v>
      </c>
      <c r="J57">
        <f>IF('q-AreaHarv'!J57=0,0,ValProdCrop!J57/'q-AreaHarv'!J57*1000)</f>
        <v>330.23817671757524</v>
      </c>
      <c r="K57">
        <f>IF('q-AreaHarv'!K57=0,0,ValProdCrop!K57/'q-AreaHarv'!K57*1000)</f>
        <v>323.32853794757619</v>
      </c>
      <c r="L57">
        <f>IF('q-AreaHarv'!L57=0,0,ValProdCrop!L57/'q-AreaHarv'!L57*1000)</f>
        <v>326.63875444740501</v>
      </c>
      <c r="M57">
        <f>IF('q-AreaHarv'!M57=0,0,ValProdCrop!M57/'q-AreaHarv'!M57*1000)</f>
        <v>336.82157700586879</v>
      </c>
      <c r="N57">
        <f>IF('q-AreaHarv'!N57=0,0,ValProdCrop!N57/'q-AreaHarv'!N57*1000)</f>
        <v>323.02887806965163</v>
      </c>
      <c r="O57">
        <f>IF('q-AreaHarv'!O57=0,0,ValProdCrop!O57/'q-AreaHarv'!O57*1000)</f>
        <v>336.49834442546859</v>
      </c>
      <c r="P57">
        <f>IF('q-AreaHarv'!P57=0,0,ValProdCrop!P57/'q-AreaHarv'!P57*1000)</f>
        <v>330.63792500938814</v>
      </c>
      <c r="Q57">
        <f>IF('q-AreaHarv'!Q57=0,0,ValProdCrop!Q57/'q-AreaHarv'!Q57*1000)</f>
        <v>351.78470082879295</v>
      </c>
      <c r="R57">
        <f>IF('q-AreaHarv'!R57=0,0,ValProdCrop!R57/'q-AreaHarv'!R57*1000)</f>
        <v>363.97503775023267</v>
      </c>
      <c r="S57">
        <f>IF('q-AreaHarv'!S57=0,0,ValProdCrop!S57/'q-AreaHarv'!S57*1000)</f>
        <v>345.98855312782342</v>
      </c>
      <c r="T57">
        <f>IF('q-AreaHarv'!T57=0,0,ValProdCrop!T57/'q-AreaHarv'!T57*1000)</f>
        <v>358.43104544641056</v>
      </c>
      <c r="U57">
        <f>IF('q-AreaHarv'!U57=0,0,ValProdCrop!U57/'q-AreaHarv'!U57*1000)</f>
        <v>354.40053247532376</v>
      </c>
      <c r="V57">
        <f>IF('q-AreaHarv'!V57=0,0,ValProdCrop!V57/'q-AreaHarv'!V57*1000)</f>
        <v>362.57861970486317</v>
      </c>
      <c r="W57">
        <f>IF('q-AreaHarv'!W57=0,0,ValProdCrop!W57/'q-AreaHarv'!W57*1000)</f>
        <v>375.22809942800018</v>
      </c>
      <c r="X57">
        <f>IF('q-AreaHarv'!X57=0,0,ValProdCrop!X57/'q-AreaHarv'!X57*1000)</f>
        <v>369.55782847979361</v>
      </c>
      <c r="Y57">
        <f>IF('q-AreaHarv'!Y57=0,0,ValProdCrop!Y57/'q-AreaHarv'!Y57*1000)</f>
        <v>371.34341440935566</v>
      </c>
      <c r="Z57">
        <f>IF('q-AreaHarv'!Z57=0,0,ValProdCrop!Z57/'q-AreaHarv'!Z57*1000)</f>
        <v>364.67682391612107</v>
      </c>
      <c r="AA57">
        <f>IF('q-AreaHarv'!AA57=0,0,ValProdCrop!AA57/'q-AreaHarv'!AA57*1000)</f>
        <v>369.44252368010342</v>
      </c>
      <c r="AB57">
        <f>IF('q-AreaHarv'!AB57=0,0,ValProdCrop!AB57/'q-AreaHarv'!AB57*1000)</f>
        <v>353.11461834263491</v>
      </c>
      <c r="AC57">
        <f>IF('q-AreaHarv'!AC57=0,0,ValProdCrop!AC57/'q-AreaHarv'!AC57*1000)</f>
        <v>333.43836363972116</v>
      </c>
      <c r="AD57">
        <f>IF('q-AreaHarv'!AD57=0,0,ValProdCrop!AD57/'q-AreaHarv'!AD57*1000)</f>
        <v>349.99271185623172</v>
      </c>
      <c r="AE57">
        <f>IF('q-AreaHarv'!AE57=0,0,ValProdCrop!AE57/'q-AreaHarv'!AE57*1000)</f>
        <v>375.84359583015811</v>
      </c>
      <c r="AF57">
        <f>IF('q-AreaHarv'!AF57=0,0,ValProdCrop!AF57/'q-AreaHarv'!AF57*1000)</f>
        <v>365.44552923645665</v>
      </c>
      <c r="AG57">
        <f>IF('q-AreaHarv'!AG57=0,0,ValProdCrop!AG57/'q-AreaHarv'!AG57*1000)</f>
        <v>335.52034756057179</v>
      </c>
      <c r="AH57">
        <f>IF('q-AreaHarv'!AH57=0,0,ValProdCrop!AH57/'q-AreaHarv'!AH57*1000)</f>
        <v>358.87837741163639</v>
      </c>
      <c r="AI57">
        <f>IF('q-AreaHarv'!AI57=0,0,ValProdCrop!AI57/'q-AreaHarv'!AI57*1000)</f>
        <v>350.82355620431548</v>
      </c>
      <c r="AJ57">
        <f>IF('q-AreaHarv'!AJ57=0,0,ValProdCrop!AJ57/'q-AreaHarv'!AJ57*1000)</f>
        <v>365.39100918285794</v>
      </c>
      <c r="AK57">
        <f>IF('q-AreaHarv'!AK57=0,0,ValProdCrop!AK57/'q-AreaHarv'!AK57*1000)</f>
        <v>363.63239037421619</v>
      </c>
      <c r="AL57">
        <f>IF('q-AreaHarv'!AL57=0,0,ValProdCrop!AL57/'q-AreaHarv'!AL57*1000)</f>
        <v>308.66484535358137</v>
      </c>
      <c r="AM57">
        <f>IF('q-AreaHarv'!AM57=0,0,ValProdCrop!AM57/'q-AreaHarv'!AM57*1000)</f>
        <v>380.27808725448034</v>
      </c>
      <c r="AN57">
        <f>IF('q-AreaHarv'!AN57=0,0,ValProdCrop!AN57/'q-AreaHarv'!AN57*1000)</f>
        <v>351.88900950289809</v>
      </c>
      <c r="AO57">
        <f>IF('q-AreaHarv'!AO57=0,0,ValProdCrop!AO57/'q-AreaHarv'!AO57*1000)</f>
        <v>352.98321155612524</v>
      </c>
      <c r="AP57">
        <f>IF('q-AreaHarv'!AP57=0,0,ValProdCrop!AP57/'q-AreaHarv'!AP57*1000)</f>
        <v>402.92975734541841</v>
      </c>
      <c r="AQ57">
        <f>IF('q-AreaHarv'!AQ57=0,0,ValProdCrop!AQ57/'q-AreaHarv'!AQ57*1000)</f>
        <v>397.99994932064897</v>
      </c>
      <c r="AR57">
        <f>IF('q-AreaHarv'!AR57=0,0,ValProdCrop!AR57/'q-AreaHarv'!AR57*1000)</f>
        <v>420.72971651802544</v>
      </c>
      <c r="AS57">
        <f>IF('q-AreaHarv'!AS57=0,0,ValProdCrop!AS57/'q-AreaHarv'!AS57*1000)</f>
        <v>428.04506322445127</v>
      </c>
      <c r="AT57">
        <f>IF('q-AreaHarv'!AT57=0,0,ValProdCrop!AT57/'q-AreaHarv'!AT57*1000)</f>
        <v>460.64075174510276</v>
      </c>
      <c r="AU57">
        <f>IF('q-AreaHarv'!AU57=0,0,ValProdCrop!AU57/'q-AreaHarv'!AU57*1000)</f>
        <v>484.75327227948435</v>
      </c>
      <c r="AV57">
        <f>IF('q-AreaHarv'!AV57=0,0,ValProdCrop!AV57/'q-AreaHarv'!AV57*1000)</f>
        <v>433.5755079295962</v>
      </c>
      <c r="AW57">
        <f>IF('q-AreaHarv'!AW57=0,0,ValProdCrop!AW57/'q-AreaHarv'!AW57*1000)</f>
        <v>438.98410535977257</v>
      </c>
      <c r="AX57">
        <f>IF('q-AreaHarv'!AX57=0,0,ValProdCrop!AX57/'q-AreaHarv'!AX57*1000)</f>
        <v>437.95054694033439</v>
      </c>
      <c r="AY57">
        <f>IF('q-AreaHarv'!AY57=0,0,ValProdCrop!AY57/'q-AreaHarv'!AY57*1000)</f>
        <v>422.29069062346065</v>
      </c>
      <c r="AZ57">
        <f>IF('q-AreaHarv'!AZ57=0,0,ValProdCrop!AZ57/'q-AreaHarv'!AZ57*1000)</f>
        <v>437.18257011783965</v>
      </c>
      <c r="BA57">
        <f>IF('q-AreaHarv'!BA57=0,0,ValProdCrop!BA57/'q-AreaHarv'!BA57*1000)</f>
        <v>478.78254482177312</v>
      </c>
      <c r="BB57">
        <f>IF('q-AreaHarv'!BB57=0,0,ValProdCrop!BB57/'q-AreaHarv'!BB57*1000)</f>
        <v>482.1211455226391</v>
      </c>
      <c r="BC57">
        <f>IF('q-AreaHarv'!BC57=0,0,ValProdCrop!BC57/'q-AreaHarv'!BC57*1000)</f>
        <v>459.6937504752176</v>
      </c>
    </row>
    <row r="58" spans="1:55" x14ac:dyDescent="0.2">
      <c r="A58" s="6"/>
      <c r="B58" s="6" t="s">
        <v>456</v>
      </c>
      <c r="C58" s="6"/>
      <c r="D58" s="6" t="s">
        <v>456</v>
      </c>
      <c r="E58" s="16"/>
      <c r="F58" s="73" t="s">
        <v>602</v>
      </c>
      <c r="G58">
        <f>IF('q-AreaHarv'!G58=0,0,ValProdCrop!G58/'q-AreaHarv'!G58*1000)</f>
        <v>194.34252679754306</v>
      </c>
      <c r="H58">
        <f>IF('q-AreaHarv'!H58=0,0,ValProdCrop!H58/'q-AreaHarv'!H58*1000)</f>
        <v>189.03989503417694</v>
      </c>
      <c r="I58">
        <f>IF('q-AreaHarv'!I58=0,0,ValProdCrop!I58/'q-AreaHarv'!I58*1000)</f>
        <v>192.02828967978317</v>
      </c>
      <c r="J58">
        <f>IF('q-AreaHarv'!J58=0,0,ValProdCrop!J58/'q-AreaHarv'!J58*1000)</f>
        <v>199.6179042991682</v>
      </c>
      <c r="K58">
        <f>IF('q-AreaHarv'!K58=0,0,ValProdCrop!K58/'q-AreaHarv'!K58*1000)</f>
        <v>197.34241130329735</v>
      </c>
      <c r="L58">
        <f>IF('q-AreaHarv'!L58=0,0,ValProdCrop!L58/'q-AreaHarv'!L58*1000)</f>
        <v>200.17154678198483</v>
      </c>
      <c r="M58">
        <f>IF('q-AreaHarv'!M58=0,0,ValProdCrop!M58/'q-AreaHarv'!M58*1000)</f>
        <v>204.77678571428569</v>
      </c>
      <c r="N58">
        <f>IF('q-AreaHarv'!N58=0,0,ValProdCrop!N58/'q-AreaHarv'!N58*1000)</f>
        <v>204.80264734580686</v>
      </c>
      <c r="O58">
        <f>IF('q-AreaHarv'!O58=0,0,ValProdCrop!O58/'q-AreaHarv'!O58*1000)</f>
        <v>210.77349319541642</v>
      </c>
      <c r="P58">
        <f>IF('q-AreaHarv'!P58=0,0,ValProdCrop!P58/'q-AreaHarv'!P58*1000)</f>
        <v>214.95510773104172</v>
      </c>
      <c r="Q58">
        <f>IF('q-AreaHarv'!Q58=0,0,ValProdCrop!Q58/'q-AreaHarv'!Q58*1000)</f>
        <v>218.70168050860141</v>
      </c>
      <c r="R58">
        <f>IF('q-AreaHarv'!R58=0,0,ValProdCrop!R58/'q-AreaHarv'!R58*1000)</f>
        <v>224.17380102435118</v>
      </c>
      <c r="S58">
        <f>IF('q-AreaHarv'!S58=0,0,ValProdCrop!S58/'q-AreaHarv'!S58*1000)</f>
        <v>240.59247726700579</v>
      </c>
      <c r="T58">
        <f>IF('q-AreaHarv'!T58=0,0,ValProdCrop!T58/'q-AreaHarv'!T58*1000)</f>
        <v>238.72675340275012</v>
      </c>
      <c r="U58">
        <f>IF('q-AreaHarv'!U58=0,0,ValProdCrop!U58/'q-AreaHarv'!U58*1000)</f>
        <v>252.92708356292749</v>
      </c>
      <c r="V58">
        <f>IF('q-AreaHarv'!V58=0,0,ValProdCrop!V58/'q-AreaHarv'!V58*1000)</f>
        <v>286.87961035289277</v>
      </c>
      <c r="W58">
        <f>IF('q-AreaHarv'!W58=0,0,ValProdCrop!W58/'q-AreaHarv'!W58*1000)</f>
        <v>299.99378787620111</v>
      </c>
      <c r="X58">
        <f>IF('q-AreaHarv'!X58=0,0,ValProdCrop!X58/'q-AreaHarv'!X58*1000)</f>
        <v>285.02574241632402</v>
      </c>
      <c r="Y58">
        <f>IF('q-AreaHarv'!Y58=0,0,ValProdCrop!Y58/'q-AreaHarv'!Y58*1000)</f>
        <v>319.22014878188105</v>
      </c>
      <c r="Z58">
        <f>IF('q-AreaHarv'!Z58=0,0,ValProdCrop!Z58/'q-AreaHarv'!Z58*1000)</f>
        <v>336.18039351755459</v>
      </c>
      <c r="AA58">
        <f>IF('q-AreaHarv'!AA58=0,0,ValProdCrop!AA58/'q-AreaHarv'!AA58*1000)</f>
        <v>338.42625338517286</v>
      </c>
      <c r="AB58">
        <f>IF('q-AreaHarv'!AB58=0,0,ValProdCrop!AB58/'q-AreaHarv'!AB58*1000)</f>
        <v>333.24464353895507</v>
      </c>
      <c r="AC58">
        <f>IF('q-AreaHarv'!AC58=0,0,ValProdCrop!AC58/'q-AreaHarv'!AC58*1000)</f>
        <v>350.73505364859079</v>
      </c>
      <c r="AD58">
        <f>IF('q-AreaHarv'!AD58=0,0,ValProdCrop!AD58/'q-AreaHarv'!AD58*1000)</f>
        <v>322.16808956060254</v>
      </c>
      <c r="AE58">
        <f>IF('q-AreaHarv'!AE58=0,0,ValProdCrop!AE58/'q-AreaHarv'!AE58*1000)</f>
        <v>281.1847321994793</v>
      </c>
      <c r="AF58">
        <f>IF('q-AreaHarv'!AF58=0,0,ValProdCrop!AF58/'q-AreaHarv'!AF58*1000)</f>
        <v>298.34788861529591</v>
      </c>
      <c r="AG58">
        <f>IF('q-AreaHarv'!AG58=0,0,ValProdCrop!AG58/'q-AreaHarv'!AG58*1000)</f>
        <v>324.73072930395421</v>
      </c>
      <c r="AH58">
        <f>IF('q-AreaHarv'!AH58=0,0,ValProdCrop!AH58/'q-AreaHarv'!AH58*1000)</f>
        <v>329.33187204495846</v>
      </c>
      <c r="AI58">
        <f>IF('q-AreaHarv'!AI58=0,0,ValProdCrop!AI58/'q-AreaHarv'!AI58*1000)</f>
        <v>337.49014141910675</v>
      </c>
      <c r="AJ58">
        <f>IF('q-AreaHarv'!AJ58=0,0,ValProdCrop!AJ58/'q-AreaHarv'!AJ58*1000)</f>
        <v>347.4949118035322</v>
      </c>
      <c r="AK58">
        <f>IF('q-AreaHarv'!AK58=0,0,ValProdCrop!AK58/'q-AreaHarv'!AK58*1000)</f>
        <v>391.23547705012169</v>
      </c>
      <c r="AL58">
        <f>IF('q-AreaHarv'!AL58=0,0,ValProdCrop!AL58/'q-AreaHarv'!AL58*1000)</f>
        <v>353.74045306306147</v>
      </c>
      <c r="AM58">
        <f>IF('q-AreaHarv'!AM58=0,0,ValProdCrop!AM58/'q-AreaHarv'!AM58*1000)</f>
        <v>309.22782186738925</v>
      </c>
      <c r="AN58">
        <f>IF('q-AreaHarv'!AN58=0,0,ValProdCrop!AN58/'q-AreaHarv'!AN58*1000)</f>
        <v>310.99617758139385</v>
      </c>
      <c r="AO58">
        <f>IF('q-AreaHarv'!AO58=0,0,ValProdCrop!AO58/'q-AreaHarv'!AO58*1000)</f>
        <v>309.97019888677079</v>
      </c>
      <c r="AP58">
        <f>IF('q-AreaHarv'!AP58=0,0,ValProdCrop!AP58/'q-AreaHarv'!AP58*1000)</f>
        <v>321.30152812208974</v>
      </c>
      <c r="AQ58">
        <f>IF('q-AreaHarv'!AQ58=0,0,ValProdCrop!AQ58/'q-AreaHarv'!AQ58*1000)</f>
        <v>335.62335686623845</v>
      </c>
      <c r="AR58">
        <f>IF('q-AreaHarv'!AR58=0,0,ValProdCrop!AR58/'q-AreaHarv'!AR58*1000)</f>
        <v>342.9704472222088</v>
      </c>
      <c r="AS58">
        <f>IF('q-AreaHarv'!AS58=0,0,ValProdCrop!AS58/'q-AreaHarv'!AS58*1000)</f>
        <v>328.02926290822762</v>
      </c>
      <c r="AT58">
        <f>IF('q-AreaHarv'!AT58=0,0,ValProdCrop!AT58/'q-AreaHarv'!AT58*1000)</f>
        <v>349.98192573399848</v>
      </c>
      <c r="AU58">
        <f>IF('q-AreaHarv'!AU58=0,0,ValProdCrop!AU58/'q-AreaHarv'!AU58*1000)</f>
        <v>345.56754362284931</v>
      </c>
      <c r="AV58">
        <f>IF('q-AreaHarv'!AV58=0,0,ValProdCrop!AV58/'q-AreaHarv'!AV58*1000)</f>
        <v>388.82596091604574</v>
      </c>
      <c r="AW58">
        <f>IF('q-AreaHarv'!AW58=0,0,ValProdCrop!AW58/'q-AreaHarv'!AW58*1000)</f>
        <v>344.66707636176994</v>
      </c>
      <c r="AX58">
        <f>IF('q-AreaHarv'!AX58=0,0,ValProdCrop!AX58/'q-AreaHarv'!AX58*1000)</f>
        <v>340.77177744765544</v>
      </c>
      <c r="AY58">
        <f>IF('q-AreaHarv'!AY58=0,0,ValProdCrop!AY58/'q-AreaHarv'!AY58*1000)</f>
        <v>363.29359559900797</v>
      </c>
      <c r="AZ58">
        <f>IF('q-AreaHarv'!AZ58=0,0,ValProdCrop!AZ58/'q-AreaHarv'!AZ58*1000)</f>
        <v>411.34447990720781</v>
      </c>
      <c r="BA58">
        <f>IF('q-AreaHarv'!BA58=0,0,ValProdCrop!BA58/'q-AreaHarv'!BA58*1000)</f>
        <v>395.83837327048633</v>
      </c>
      <c r="BB58">
        <f>IF('q-AreaHarv'!BB58=0,0,ValProdCrop!BB58/'q-AreaHarv'!BB58*1000)</f>
        <v>396.16683572988904</v>
      </c>
      <c r="BC58">
        <f>IF('q-AreaHarv'!BC58=0,0,ValProdCrop!BC58/'q-AreaHarv'!BC58*1000)</f>
        <v>438.08682501660121</v>
      </c>
    </row>
    <row r="59" spans="1:55" x14ac:dyDescent="0.2">
      <c r="A59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58"/>
  <sheetViews>
    <sheetView workbookViewId="0"/>
  </sheetViews>
  <sheetFormatPr defaultRowHeight="12.75" x14ac:dyDescent="0.2"/>
  <cols>
    <col min="6" max="6" width="52.85546875" bestFit="1" customWidth="1"/>
  </cols>
  <sheetData>
    <row r="1" spans="1:55" x14ac:dyDescent="0.2">
      <c r="A1" t="str">
        <f>ValProdCrop_perHa!A1</f>
        <v>agg_SSA</v>
      </c>
      <c r="B1" t="str">
        <f>ValProdCrop_perHa!B1</f>
        <v>Name_TabLAC</v>
      </c>
      <c r="C1" t="str">
        <f>ValProdCrop_perHa!C1</f>
        <v>code_dream</v>
      </c>
      <c r="D1" t="str">
        <f>ValProdCrop_perHa!D1</f>
        <v>name_dream</v>
      </c>
      <c r="E1" t="str">
        <f>ValProdCrop_perHa!E1</f>
        <v>element</v>
      </c>
      <c r="F1" t="str">
        <f>ValProdCrop_perHa!F1</f>
        <v>element_txt</v>
      </c>
      <c r="G1">
        <f>ValProdCrop_perHa!G1</f>
        <v>1961</v>
      </c>
      <c r="H1">
        <f>ValProdCrop_perHa!H1</f>
        <v>1962</v>
      </c>
      <c r="I1">
        <f>ValProdCrop_perHa!I1</f>
        <v>1963</v>
      </c>
      <c r="J1">
        <f>ValProdCrop_perHa!J1</f>
        <v>1964</v>
      </c>
      <c r="K1">
        <f>ValProdCrop_perHa!K1</f>
        <v>1965</v>
      </c>
      <c r="L1">
        <f>ValProdCrop_perHa!L1</f>
        <v>1966</v>
      </c>
      <c r="M1">
        <f>ValProdCrop_perHa!M1</f>
        <v>1967</v>
      </c>
      <c r="N1">
        <f>ValProdCrop_perHa!N1</f>
        <v>1968</v>
      </c>
      <c r="O1">
        <f>ValProdCrop_perHa!O1</f>
        <v>1969</v>
      </c>
      <c r="P1">
        <f>ValProdCrop_perHa!P1</f>
        <v>1970</v>
      </c>
      <c r="Q1">
        <f>ValProdCrop_perHa!Q1</f>
        <v>1971</v>
      </c>
      <c r="R1">
        <f>ValProdCrop_perHa!R1</f>
        <v>1972</v>
      </c>
      <c r="S1">
        <f>ValProdCrop_perHa!S1</f>
        <v>1973</v>
      </c>
      <c r="T1">
        <f>ValProdCrop_perHa!T1</f>
        <v>1974</v>
      </c>
      <c r="U1">
        <f>ValProdCrop_perHa!U1</f>
        <v>1975</v>
      </c>
      <c r="V1">
        <f>ValProdCrop_perHa!V1</f>
        <v>1976</v>
      </c>
      <c r="W1">
        <f>ValProdCrop_perHa!W1</f>
        <v>1977</v>
      </c>
      <c r="X1">
        <f>ValProdCrop_perHa!X1</f>
        <v>1978</v>
      </c>
      <c r="Y1">
        <f>ValProdCrop_perHa!Y1</f>
        <v>1979</v>
      </c>
      <c r="Z1">
        <f>ValProdCrop_perHa!Z1</f>
        <v>1980</v>
      </c>
      <c r="AA1">
        <f>ValProdCrop_perHa!AA1</f>
        <v>1981</v>
      </c>
      <c r="AB1">
        <f>ValProdCrop_perHa!AB1</f>
        <v>1982</v>
      </c>
      <c r="AC1">
        <f>ValProdCrop_perHa!AC1</f>
        <v>1983</v>
      </c>
      <c r="AD1">
        <f>ValProdCrop_perHa!AD1</f>
        <v>1984</v>
      </c>
      <c r="AE1">
        <f>ValProdCrop_perHa!AE1</f>
        <v>1985</v>
      </c>
      <c r="AF1">
        <f>ValProdCrop_perHa!AF1</f>
        <v>1986</v>
      </c>
      <c r="AG1">
        <f>ValProdCrop_perHa!AG1</f>
        <v>1987</v>
      </c>
      <c r="AH1">
        <f>ValProdCrop_perHa!AH1</f>
        <v>1988</v>
      </c>
      <c r="AI1">
        <f>ValProdCrop_perHa!AI1</f>
        <v>1989</v>
      </c>
      <c r="AJ1">
        <f>ValProdCrop_perHa!AJ1</f>
        <v>1990</v>
      </c>
      <c r="AK1">
        <f>ValProdCrop_perHa!AK1</f>
        <v>1991</v>
      </c>
      <c r="AL1">
        <f>ValProdCrop_perHa!AL1</f>
        <v>1992</v>
      </c>
      <c r="AM1">
        <f>ValProdCrop_perHa!AM1</f>
        <v>1993</v>
      </c>
      <c r="AN1">
        <f>ValProdCrop_perHa!AN1</f>
        <v>1994</v>
      </c>
      <c r="AO1">
        <f>ValProdCrop_perHa!AO1</f>
        <v>1995</v>
      </c>
      <c r="AP1">
        <f>ValProdCrop_perHa!AP1</f>
        <v>1996</v>
      </c>
      <c r="AQ1">
        <f>ValProdCrop_perHa!AQ1</f>
        <v>1997</v>
      </c>
      <c r="AR1">
        <f>ValProdCrop_perHa!AR1</f>
        <v>1998</v>
      </c>
      <c r="AS1">
        <f>ValProdCrop_perHa!AS1</f>
        <v>1999</v>
      </c>
      <c r="AT1">
        <f>ValProdCrop_perHa!AT1</f>
        <v>2000</v>
      </c>
      <c r="AU1">
        <f>ValProdCrop_perHa!AU1</f>
        <v>2001</v>
      </c>
      <c r="AV1">
        <f>ValProdCrop_perHa!AV1</f>
        <v>2002</v>
      </c>
      <c r="AW1">
        <f>ValProdCrop_perHa!AW1</f>
        <v>2003</v>
      </c>
      <c r="AX1">
        <f>ValProdCrop_perHa!AX1</f>
        <v>2004</v>
      </c>
      <c r="AY1">
        <f>ValProdCrop_perHa!AY1</f>
        <v>2005</v>
      </c>
      <c r="AZ1">
        <f>ValProdCrop_perHa!AZ1</f>
        <v>2006</v>
      </c>
      <c r="BA1">
        <f>ValProdCrop_perHa!BA1</f>
        <v>2007</v>
      </c>
      <c r="BB1">
        <f>ValProdCrop_perHa!BB1</f>
        <v>2008</v>
      </c>
      <c r="BC1">
        <f>ValProdCrop_perHa!BC1</f>
        <v>2009</v>
      </c>
    </row>
    <row r="2" spans="1:55" x14ac:dyDescent="0.2">
      <c r="A2">
        <f>ValProdCrop_perHa!A2</f>
        <v>3</v>
      </c>
      <c r="B2" t="str">
        <f>ValProdCrop_perHa!B2</f>
        <v>Angola</v>
      </c>
      <c r="C2">
        <f>ValProdCrop_perHa!C2</f>
        <v>7</v>
      </c>
      <c r="D2" t="str">
        <f>ValProdCrop_perHa!D2</f>
        <v>Angola</v>
      </c>
      <c r="F2" s="72" t="s">
        <v>575</v>
      </c>
      <c r="H2">
        <f>IF(ValProdCrop_perHa!G2=0,0,(ValProdCrop_perHa!H2-ValProdCrop_perHa!G2)/ValProdCrop_perHa!G2*100)</f>
        <v>-4.8447224956793464</v>
      </c>
      <c r="I2">
        <f>IF(ValProdCrop_perHa!H2=0,0,(ValProdCrop_perHa!I2-ValProdCrop_perHa!H2)/ValProdCrop_perHa!H2*100)</f>
        <v>-2.7298828106151705</v>
      </c>
      <c r="J2">
        <f>IF(ValProdCrop_perHa!I2=0,0,(ValProdCrop_perHa!J2-ValProdCrop_perHa!I2)/ValProdCrop_perHa!I2*100)</f>
        <v>7.3853835047323058</v>
      </c>
      <c r="K2">
        <f>IF(ValProdCrop_perHa!J2=0,0,(ValProdCrop_perHa!K2-ValProdCrop_perHa!J2)/ValProdCrop_perHa!J2*100)</f>
        <v>4.1472817647574853</v>
      </c>
      <c r="L2">
        <f>IF(ValProdCrop_perHa!K2=0,0,(ValProdCrop_perHa!L2-ValProdCrop_perHa!K2)/ValProdCrop_perHa!K2*100)</f>
        <v>2.1599164726255915</v>
      </c>
      <c r="M2">
        <f>IF(ValProdCrop_perHa!L2=0,0,(ValProdCrop_perHa!M2-ValProdCrop_perHa!L2)/ValProdCrop_perHa!L2*100)</f>
        <v>1.0425115756595567</v>
      </c>
      <c r="N2">
        <f>IF(ValProdCrop_perHa!M2=0,0,(ValProdCrop_perHa!N2-ValProdCrop_perHa!M2)/ValProdCrop_perHa!M2*100)</f>
        <v>-3.8042170792694923</v>
      </c>
      <c r="O2">
        <f>IF(ValProdCrop_perHa!N2=0,0,(ValProdCrop_perHa!O2-ValProdCrop_perHa!N2)/ValProdCrop_perHa!N2*100)</f>
        <v>3.0979649087521275</v>
      </c>
      <c r="P2">
        <f>IF(ValProdCrop_perHa!O2=0,0,(ValProdCrop_perHa!P2-ValProdCrop_perHa!O2)/ValProdCrop_perHa!O2*100)</f>
        <v>5.6817444872197651</v>
      </c>
      <c r="Q2">
        <f>IF(ValProdCrop_perHa!P2=0,0,(ValProdCrop_perHa!Q2-ValProdCrop_perHa!P2)/ValProdCrop_perHa!P2*100)</f>
        <v>0.53030153926376189</v>
      </c>
      <c r="R2">
        <f>IF(ValProdCrop_perHa!Q2=0,0,(ValProdCrop_perHa!R2-ValProdCrop_perHa!Q2)/ValProdCrop_perHa!Q2*100)</f>
        <v>-3.534231735315855</v>
      </c>
      <c r="S2">
        <f>IF(ValProdCrop_perHa!R2=0,0,(ValProdCrop_perHa!S2-ValProdCrop_perHa!R2)/ValProdCrop_perHa!R2*100)</f>
        <v>-0.72799243243757672</v>
      </c>
      <c r="T2">
        <f>IF(ValProdCrop_perHa!S2=0,0,(ValProdCrop_perHa!T2-ValProdCrop_perHa!S2)/ValProdCrop_perHa!S2*100)</f>
        <v>2.246159552090135</v>
      </c>
      <c r="U2">
        <f>IF(ValProdCrop_perHa!T2=0,0,(ValProdCrop_perHa!U2-ValProdCrop_perHa!T2)/ValProdCrop_perHa!T2*100)</f>
        <v>-5.5210875415133929</v>
      </c>
      <c r="V2">
        <f>IF(ValProdCrop_perHa!U2=0,0,(ValProdCrop_perHa!V2-ValProdCrop_perHa!U2)/ValProdCrop_perHa!U2*100)</f>
        <v>-8.2905866967893616</v>
      </c>
      <c r="W2">
        <f>IF(ValProdCrop_perHa!V2=0,0,(ValProdCrop_perHa!W2-ValProdCrop_perHa!V2)/ValProdCrop_perHa!V2*100)</f>
        <v>-4.791374324302037</v>
      </c>
      <c r="X2">
        <f>IF(ValProdCrop_perHa!W2=0,0,(ValProdCrop_perHa!X2-ValProdCrop_perHa!W2)/ValProdCrop_perHa!W2*100)</f>
        <v>-4.3304740300616045</v>
      </c>
      <c r="Y2">
        <f>IF(ValProdCrop_perHa!X2=0,0,(ValProdCrop_perHa!Y2-ValProdCrop_perHa!X2)/ValProdCrop_perHa!X2*100)</f>
        <v>-7.6519874460123223</v>
      </c>
      <c r="Z2">
        <f>IF(ValProdCrop_perHa!Y2=0,0,(ValProdCrop_perHa!Z2-ValProdCrop_perHa!Y2)/ValProdCrop_perHa!Y2*100)</f>
        <v>4.7793110503316933</v>
      </c>
      <c r="AA2">
        <f>IF(ValProdCrop_perHa!Z2=0,0,(ValProdCrop_perHa!AA2-ValProdCrop_perHa!Z2)/ValProdCrop_perHa!Z2*100)</f>
        <v>-5.7161642661512237</v>
      </c>
      <c r="AB2">
        <f>IF(ValProdCrop_perHa!AA2=0,0,(ValProdCrop_perHa!AB2-ValProdCrop_perHa!AA2)/ValProdCrop_perHa!AA2*100)</f>
        <v>-2.2875423241330592</v>
      </c>
      <c r="AC2">
        <f>IF(ValProdCrop_perHa!AB2=0,0,(ValProdCrop_perHa!AC2-ValProdCrop_perHa!AB2)/ValProdCrop_perHa!AB2*100)</f>
        <v>-0.55042104362071487</v>
      </c>
      <c r="AD2">
        <f>IF(ValProdCrop_perHa!AC2=0,0,(ValProdCrop_perHa!AD2-ValProdCrop_perHa!AC2)/ValProdCrop_perHa!AC2*100)</f>
        <v>-0.32615722175397094</v>
      </c>
      <c r="AE2">
        <f>IF(ValProdCrop_perHa!AD2=0,0,(ValProdCrop_perHa!AE2-ValProdCrop_perHa!AD2)/ValProdCrop_perHa!AD2*100)</f>
        <v>-1.1125542578054484</v>
      </c>
      <c r="AF2">
        <f>IF(ValProdCrop_perHa!AE2=0,0,(ValProdCrop_perHa!AF2-ValProdCrop_perHa!AE2)/ValProdCrop_perHa!AE2*100)</f>
        <v>-8.7863622185780148</v>
      </c>
      <c r="AG2">
        <f>IF(ValProdCrop_perHa!AF2=0,0,(ValProdCrop_perHa!AG2-ValProdCrop_perHa!AF2)/ValProdCrop_perHa!AF2*100)</f>
        <v>-2.2280052494828189</v>
      </c>
      <c r="AH2">
        <f>IF(ValProdCrop_perHa!AG2=0,0,(ValProdCrop_perHa!AH2-ValProdCrop_perHa!AG2)/ValProdCrop_perHa!AG2*100)</f>
        <v>-0.21470314647153071</v>
      </c>
      <c r="AI2">
        <f>IF(ValProdCrop_perHa!AH2=0,0,(ValProdCrop_perHa!AI2-ValProdCrop_perHa!AH2)/ValProdCrop_perHa!AH2*100)</f>
        <v>-0.13010706500328431</v>
      </c>
      <c r="AJ2">
        <f>IF(ValProdCrop_perHa!AI2=0,0,(ValProdCrop_perHa!AJ2-ValProdCrop_perHa!AI2)/ValProdCrop_perHa!AI2*100)</f>
        <v>12.636282024703648</v>
      </c>
      <c r="AK2">
        <f>IF(ValProdCrop_perHa!AJ2=0,0,(ValProdCrop_perHa!AK2-ValProdCrop_perHa!AJ2)/ValProdCrop_perHa!AJ2*100)</f>
        <v>0.49358484903350819</v>
      </c>
      <c r="AL2">
        <f>IF(ValProdCrop_perHa!AK2=0,0,(ValProdCrop_perHa!AL2-ValProdCrop_perHa!AK2)/ValProdCrop_perHa!AK2*100)</f>
        <v>-2.7678947815067807</v>
      </c>
      <c r="AM2">
        <f>IF(ValProdCrop_perHa!AL2=0,0,(ValProdCrop_perHa!AM2-ValProdCrop_perHa!AL2)/ValProdCrop_perHa!AL2*100)</f>
        <v>-10.685491854449552</v>
      </c>
      <c r="AN2">
        <f>IF(ValProdCrop_perHa!AM2=0,0,(ValProdCrop_perHa!AN2-ValProdCrop_perHa!AM2)/ValProdCrop_perHa!AM2*100)</f>
        <v>30.168361808926392</v>
      </c>
      <c r="AO2">
        <f>IF(ValProdCrop_perHa!AN2=0,0,(ValProdCrop_perHa!AO2-ValProdCrop_perHa!AN2)/ValProdCrop_perHa!AN2*100)</f>
        <v>7.9251817770496125</v>
      </c>
      <c r="AP2">
        <f>IF(ValProdCrop_perHa!AO2=0,0,(ValProdCrop_perHa!AP2-ValProdCrop_perHa!AO2)/ValProdCrop_perHa!AO2*100)</f>
        <v>1.73433681791204</v>
      </c>
      <c r="AQ2">
        <f>IF(ValProdCrop_perHa!AP2=0,0,(ValProdCrop_perHa!AQ2-ValProdCrop_perHa!AP2)/ValProdCrop_perHa!AP2*100)</f>
        <v>-5.8076226276803267</v>
      </c>
      <c r="AR2">
        <f>IF(ValProdCrop_perHa!AQ2=0,0,(ValProdCrop_perHa!AR2-ValProdCrop_perHa!AQ2)/ValProdCrop_perHa!AQ2*100)</f>
        <v>10.917893757157058</v>
      </c>
      <c r="AS2">
        <f>IF(ValProdCrop_perHa!AR2=0,0,(ValProdCrop_perHa!AS2-ValProdCrop_perHa!AR2)/ValProdCrop_perHa!AR2*100)</f>
        <v>-2.1194498671864839</v>
      </c>
      <c r="AT2">
        <f>IF(ValProdCrop_perHa!AS2=0,0,(ValProdCrop_perHa!AT2-ValProdCrop_perHa!AS2)/ValProdCrop_perHa!AS2*100)</f>
        <v>15.786301825165417</v>
      </c>
      <c r="AU2">
        <f>IF(ValProdCrop_perHa!AT2=0,0,(ValProdCrop_perHa!AU2-ValProdCrop_perHa!AT2)/ValProdCrop_perHa!AT2*100)</f>
        <v>9.6551678249125228</v>
      </c>
      <c r="AV2">
        <f>IF(ValProdCrop_perHa!AU2=0,0,(ValProdCrop_perHa!AV2-ValProdCrop_perHa!AU2)/ValProdCrop_perHa!AU2*100)</f>
        <v>4.2228747462428693</v>
      </c>
      <c r="AW2">
        <f>IF(ValProdCrop_perHa!AV2=0,0,(ValProdCrop_perHa!AW2-ValProdCrop_perHa!AV2)/ValProdCrop_perHa!AV2*100)</f>
        <v>-2.7848891439472481</v>
      </c>
      <c r="AX2">
        <f>IF(ValProdCrop_perHa!AW2=0,0,(ValProdCrop_perHa!AX2-ValProdCrop_perHa!AW2)/ValProdCrop_perHa!AW2*100)</f>
        <v>-15.701675854926927</v>
      </c>
      <c r="AY2">
        <f>IF(ValProdCrop_perHa!AX2=0,0,(ValProdCrop_perHa!AY2-ValProdCrop_perHa!AX2)/ValProdCrop_perHa!AX2*100)</f>
        <v>15.201114548330519</v>
      </c>
      <c r="AZ2">
        <f>IF(ValProdCrop_perHa!AY2=0,0,(ValProdCrop_perHa!AZ2-ValProdCrop_perHa!AY2)/ValProdCrop_perHa!AY2*100)</f>
        <v>1.9667525684699478</v>
      </c>
      <c r="BA2">
        <f>IF(ValProdCrop_perHa!AZ2=0,0,(ValProdCrop_perHa!BA2-ValProdCrop_perHa!AZ2)/ValProdCrop_perHa!AZ2*100)</f>
        <v>2.7124082894217407</v>
      </c>
      <c r="BB2">
        <f>IF(ValProdCrop_perHa!BA2=0,0,(ValProdCrop_perHa!BB2-ValProdCrop_perHa!BA2)/ValProdCrop_perHa!BA2*100)</f>
        <v>28.284041899112509</v>
      </c>
      <c r="BC2">
        <f>IF(ValProdCrop_perHa!BB2=0,0,(ValProdCrop_perHa!BC2-ValProdCrop_perHa!BB2)/ValProdCrop_perHa!BB2*100)</f>
        <v>-16.718057673385189</v>
      </c>
    </row>
    <row r="3" spans="1:55" x14ac:dyDescent="0.2">
      <c r="A3">
        <f>ValProdCrop_perHa!A3</f>
        <v>3</v>
      </c>
      <c r="B3" t="str">
        <f>ValProdCrop_perHa!B3</f>
        <v>Botswana</v>
      </c>
      <c r="C3">
        <f>ValProdCrop_perHa!C3</f>
        <v>20</v>
      </c>
      <c r="D3" t="str">
        <f>ValProdCrop_perHa!D3</f>
        <v>Botswana</v>
      </c>
      <c r="F3" s="72" t="s">
        <v>575</v>
      </c>
      <c r="H3">
        <f>IF(ValProdCrop_perHa!G3=0,0,(ValProdCrop_perHa!H3-ValProdCrop_perHa!G3)/ValProdCrop_perHa!G3*100)</f>
        <v>73.653290133951216</v>
      </c>
      <c r="I3">
        <f>IF(ValProdCrop_perHa!H3=0,0,(ValProdCrop_perHa!I3-ValProdCrop_perHa!H3)/ValProdCrop_perHa!H3*100)</f>
        <v>5.5968420592859971</v>
      </c>
      <c r="J3">
        <f>IF(ValProdCrop_perHa!I3=0,0,(ValProdCrop_perHa!J3-ValProdCrop_perHa!I3)/ValProdCrop_perHa!I3*100)</f>
        <v>19.019221730567498</v>
      </c>
      <c r="K3">
        <f>IF(ValProdCrop_perHa!J3=0,0,(ValProdCrop_perHa!K3-ValProdCrop_perHa!J3)/ValProdCrop_perHa!J3*100)</f>
        <v>9.2283877448415339</v>
      </c>
      <c r="L3">
        <f>IF(ValProdCrop_perHa!K3=0,0,(ValProdCrop_perHa!L3-ValProdCrop_perHa!K3)/ValProdCrop_perHa!K3*100)</f>
        <v>-36.101404676104885</v>
      </c>
      <c r="M3">
        <f>IF(ValProdCrop_perHa!L3=0,0,(ValProdCrop_perHa!M3-ValProdCrop_perHa!L3)/ValProdCrop_perHa!L3*100)</f>
        <v>-42.650975835317638</v>
      </c>
      <c r="N3">
        <f>IF(ValProdCrop_perHa!M3=0,0,(ValProdCrop_perHa!N3-ValProdCrop_perHa!M3)/ValProdCrop_perHa!M3*100)</f>
        <v>47.093237755610694</v>
      </c>
      <c r="O3">
        <f>IF(ValProdCrop_perHa!N3=0,0,(ValProdCrop_perHa!O3-ValProdCrop_perHa!N3)/ValProdCrop_perHa!N3*100)</f>
        <v>-18.723102603703946</v>
      </c>
      <c r="P3">
        <f>IF(ValProdCrop_perHa!O3=0,0,(ValProdCrop_perHa!P3-ValProdCrop_perHa!O3)/ValProdCrop_perHa!O3*100)</f>
        <v>-31.073033282044012</v>
      </c>
      <c r="Q3">
        <f>IF(ValProdCrop_perHa!P3=0,0,(ValProdCrop_perHa!Q3-ValProdCrop_perHa!P3)/ValProdCrop_perHa!P3*100)</f>
        <v>47.434812460537763</v>
      </c>
      <c r="R3">
        <f>IF(ValProdCrop_perHa!Q3=0,0,(ValProdCrop_perHa!R3-ValProdCrop_perHa!Q3)/ValProdCrop_perHa!Q3*100)</f>
        <v>78.453067608607654</v>
      </c>
      <c r="S3">
        <f>IF(ValProdCrop_perHa!R3=0,0,(ValProdCrop_perHa!S3-ValProdCrop_perHa!R3)/ValProdCrop_perHa!R3*100)</f>
        <v>-38.718296389385152</v>
      </c>
      <c r="T3">
        <f>IF(ValProdCrop_perHa!S3=0,0,(ValProdCrop_perHa!T3-ValProdCrop_perHa!S3)/ValProdCrop_perHa!S3*100)</f>
        <v>21.868606568057473</v>
      </c>
      <c r="U3">
        <f>IF(ValProdCrop_perHa!T3=0,0,(ValProdCrop_perHa!U3-ValProdCrop_perHa!T3)/ValProdCrop_perHa!T3*100)</f>
        <v>-11.028566598237296</v>
      </c>
      <c r="V3">
        <f>IF(ValProdCrop_perHa!U3=0,0,(ValProdCrop_perHa!V3-ValProdCrop_perHa!U3)/ValProdCrop_perHa!U3*100)</f>
        <v>4.8386805429043278</v>
      </c>
      <c r="W3">
        <f>IF(ValProdCrop_perHa!V3=0,0,(ValProdCrop_perHa!W3-ValProdCrop_perHa!V3)/ValProdCrop_perHa!V3*100)</f>
        <v>-8.0167127253471069</v>
      </c>
      <c r="X3">
        <f>IF(ValProdCrop_perHa!W3=0,0,(ValProdCrop_perHa!X3-ValProdCrop_perHa!W3)/ValProdCrop_perHa!W3*100)</f>
        <v>11.208966071643733</v>
      </c>
      <c r="Y3">
        <f>IF(ValProdCrop_perHa!X3=0,0,(ValProdCrop_perHa!Y3-ValProdCrop_perHa!X3)/ValProdCrop_perHa!X3*100)</f>
        <v>26.531512550953362</v>
      </c>
      <c r="Z3">
        <f>IF(ValProdCrop_perHa!Y3=0,0,(ValProdCrop_perHa!Z3-ValProdCrop_perHa!Y3)/ValProdCrop_perHa!Y3*100)</f>
        <v>-41.189442658905492</v>
      </c>
      <c r="AA3">
        <f>IF(ValProdCrop_perHa!Z3=0,0,(ValProdCrop_perHa!AA3-ValProdCrop_perHa!Z3)/ValProdCrop_perHa!Z3*100)</f>
        <v>4.577176773565844</v>
      </c>
      <c r="AB3">
        <f>IF(ValProdCrop_perHa!AA3=0,0,(ValProdCrop_perHa!AB3-ValProdCrop_perHa!AA3)/ValProdCrop_perHa!AA3*100)</f>
        <v>86.680449512735009</v>
      </c>
      <c r="AC3">
        <f>IF(ValProdCrop_perHa!AB3=0,0,(ValProdCrop_perHa!AC3-ValProdCrop_perHa!AB3)/ValProdCrop_perHa!AB3*100)</f>
        <v>-0.77793385362728973</v>
      </c>
      <c r="AD3">
        <f>IF(ValProdCrop_perHa!AC3=0,0,(ValProdCrop_perHa!AD3-ValProdCrop_perHa!AC3)/ValProdCrop_perHa!AC3*100)</f>
        <v>-8.4644909938555095</v>
      </c>
      <c r="AE3">
        <f>IF(ValProdCrop_perHa!AD3=0,0,(ValProdCrop_perHa!AE3-ValProdCrop_perHa!AD3)/ValProdCrop_perHa!AD3*100)</f>
        <v>-18.934443854175843</v>
      </c>
      <c r="AF3">
        <f>IF(ValProdCrop_perHa!AE3=0,0,(ValProdCrop_perHa!AF3-ValProdCrop_perHa!AE3)/ValProdCrop_perHa!AE3*100)</f>
        <v>-7.6472774249927777</v>
      </c>
      <c r="AG3">
        <f>IF(ValProdCrop_perHa!AF3=0,0,(ValProdCrop_perHa!AG3-ValProdCrop_perHa!AF3)/ValProdCrop_perHa!AF3*100)</f>
        <v>-6.0855246479637533</v>
      </c>
      <c r="AH3">
        <f>IF(ValProdCrop_perHa!AG3=0,0,(ValProdCrop_perHa!AH3-ValProdCrop_perHa!AG3)/ValProdCrop_perHa!AG3*100)</f>
        <v>-26.194627601477471</v>
      </c>
      <c r="AI3">
        <f>IF(ValProdCrop_perHa!AH3=0,0,(ValProdCrop_perHa!AI3-ValProdCrop_perHa!AH3)/ValProdCrop_perHa!AH3*100)</f>
        <v>1.5628397146846509</v>
      </c>
      <c r="AJ3">
        <f>IF(ValProdCrop_perHa!AI3=0,0,(ValProdCrop_perHa!AJ3-ValProdCrop_perHa!AI3)/ValProdCrop_perHa!AI3*100)</f>
        <v>17.180899107819766</v>
      </c>
      <c r="AK3">
        <f>IF(ValProdCrop_perHa!AJ3=0,0,(ValProdCrop_perHa!AK3-ValProdCrop_perHa!AJ3)/ValProdCrop_perHa!AJ3*100)</f>
        <v>36.707578894959823</v>
      </c>
      <c r="AL3">
        <f>IF(ValProdCrop_perHa!AK3=0,0,(ValProdCrop_perHa!AL3-ValProdCrop_perHa!AK3)/ValProdCrop_perHa!AK3*100)</f>
        <v>18.228162934089202</v>
      </c>
      <c r="AM3">
        <f>IF(ValProdCrop_perHa!AL3=0,0,(ValProdCrop_perHa!AM3-ValProdCrop_perHa!AL3)/ValProdCrop_perHa!AL3*100)</f>
        <v>-1.353867184753895</v>
      </c>
      <c r="AN3">
        <f>IF(ValProdCrop_perHa!AM3=0,0,(ValProdCrop_perHa!AN3-ValProdCrop_perHa!AM3)/ValProdCrop_perHa!AM3*100)</f>
        <v>-44.586904772299938</v>
      </c>
      <c r="AO3">
        <f>IF(ValProdCrop_perHa!AN3=0,0,(ValProdCrop_perHa!AO3-ValProdCrop_perHa!AN3)/ValProdCrop_perHa!AN3*100)</f>
        <v>53.595806621189801</v>
      </c>
      <c r="AP3">
        <f>IF(ValProdCrop_perHa!AO3=0,0,(ValProdCrop_perHa!AP3-ValProdCrop_perHa!AO3)/ValProdCrop_perHa!AO3*100)</f>
        <v>-32.240539496630497</v>
      </c>
      <c r="AQ3">
        <f>IF(ValProdCrop_perHa!AP3=0,0,(ValProdCrop_perHa!AQ3-ValProdCrop_perHa!AP3)/ValProdCrop_perHa!AP3*100)</f>
        <v>32.757766958322932</v>
      </c>
      <c r="AR3">
        <f>IF(ValProdCrop_perHa!AQ3=0,0,(ValProdCrop_perHa!AR3-ValProdCrop_perHa!AQ3)/ValProdCrop_perHa!AQ3*100)</f>
        <v>47.431298529474454</v>
      </c>
      <c r="AS3">
        <f>IF(ValProdCrop_perHa!AR3=0,0,(ValProdCrop_perHa!AS3-ValProdCrop_perHa!AR3)/ValProdCrop_perHa!AR3*100)</f>
        <v>-5.4667862121667712</v>
      </c>
      <c r="AT3">
        <f>IF(ValProdCrop_perHa!AS3=0,0,(ValProdCrop_perHa!AT3-ValProdCrop_perHa!AS3)/ValProdCrop_perHa!AS3*100)</f>
        <v>-35.897483960632293</v>
      </c>
      <c r="AU3">
        <f>IF(ValProdCrop_perHa!AT3=0,0,(ValProdCrop_perHa!AU3-ValProdCrop_perHa!AT3)/ValProdCrop_perHa!AT3*100)</f>
        <v>58.832476270420173</v>
      </c>
      <c r="AV3">
        <f>IF(ValProdCrop_perHa!AU3=0,0,(ValProdCrop_perHa!AV3-ValProdCrop_perHa!AU3)/ValProdCrop_perHa!AU3*100)</f>
        <v>2.9951064454161092</v>
      </c>
      <c r="AW3">
        <f>IF(ValProdCrop_perHa!AV3=0,0,(ValProdCrop_perHa!AW3-ValProdCrop_perHa!AV3)/ValProdCrop_perHa!AV3*100)</f>
        <v>76.647890606995787</v>
      </c>
      <c r="AX3">
        <f>IF(ValProdCrop_perHa!AW3=0,0,(ValProdCrop_perHa!AX3-ValProdCrop_perHa!AW3)/ValProdCrop_perHa!AW3*100)</f>
        <v>-5.9523963870934091</v>
      </c>
      <c r="AY3">
        <f>IF(ValProdCrop_perHa!AX3=0,0,(ValProdCrop_perHa!AY3-ValProdCrop_perHa!AX3)/ValProdCrop_perHa!AX3*100)</f>
        <v>-5.6072416651900374</v>
      </c>
      <c r="AZ3">
        <f>IF(ValProdCrop_perHa!AY3=0,0,(ValProdCrop_perHa!AZ3-ValProdCrop_perHa!AY3)/ValProdCrop_perHa!AY3*100)</f>
        <v>-15.9367841916212</v>
      </c>
      <c r="BA3">
        <f>IF(ValProdCrop_perHa!AZ3=0,0,(ValProdCrop_perHa!BA3-ValProdCrop_perHa!AZ3)/ValProdCrop_perHa!AZ3*100)</f>
        <v>12.747085875177497</v>
      </c>
      <c r="BB3">
        <f>IF(ValProdCrop_perHa!BA3=0,0,(ValProdCrop_perHa!BB3-ValProdCrop_perHa!BA3)/ValProdCrop_perHa!BA3*100)</f>
        <v>6.522691733436897</v>
      </c>
      <c r="BC3">
        <f>IF(ValProdCrop_perHa!BB3=0,0,(ValProdCrop_perHa!BC3-ValProdCrop_perHa!BB3)/ValProdCrop_perHa!BB3*100)</f>
        <v>-13.831624507793805</v>
      </c>
    </row>
    <row r="4" spans="1:55" x14ac:dyDescent="0.2">
      <c r="A4">
        <f>ValProdCrop_perHa!A4</f>
        <v>2</v>
      </c>
      <c r="B4" t="str">
        <f>ValProdCrop_perHa!B4</f>
        <v>Burundi</v>
      </c>
      <c r="C4">
        <f>ValProdCrop_perHa!C4</f>
        <v>29</v>
      </c>
      <c r="D4" t="str">
        <f>ValProdCrop_perHa!D4</f>
        <v>Burundi</v>
      </c>
      <c r="F4" s="72" t="s">
        <v>575</v>
      </c>
      <c r="H4">
        <f>IF(ValProdCrop_perHa!G4=0,0,(ValProdCrop_perHa!H4-ValProdCrop_perHa!G4)/ValProdCrop_perHa!G4*100)</f>
        <v>1.6399202983135779</v>
      </c>
      <c r="I4">
        <f>IF(ValProdCrop_perHa!H4=0,0,(ValProdCrop_perHa!I4-ValProdCrop_perHa!H4)/ValProdCrop_perHa!H4*100)</f>
        <v>-3.4477823348180467</v>
      </c>
      <c r="J4">
        <f>IF(ValProdCrop_perHa!I4=0,0,(ValProdCrop_perHa!J4-ValProdCrop_perHa!I4)/ValProdCrop_perHa!I4*100)</f>
        <v>4.6841760109496002</v>
      </c>
      <c r="K4">
        <f>IF(ValProdCrop_perHa!J4=0,0,(ValProdCrop_perHa!K4-ValProdCrop_perHa!J4)/ValProdCrop_perHa!J4*100)</f>
        <v>-2.8641292665188258</v>
      </c>
      <c r="L4">
        <f>IF(ValProdCrop_perHa!K4=0,0,(ValProdCrop_perHa!L4-ValProdCrop_perHa!K4)/ValProdCrop_perHa!K4*100)</f>
        <v>-0.30428020701703457</v>
      </c>
      <c r="M4">
        <f>IF(ValProdCrop_perHa!L4=0,0,(ValProdCrop_perHa!M4-ValProdCrop_perHa!L4)/ValProdCrop_perHa!L4*100)</f>
        <v>1.3733382790549871</v>
      </c>
      <c r="N4">
        <f>IF(ValProdCrop_perHa!M4=0,0,(ValProdCrop_perHa!N4-ValProdCrop_perHa!M4)/ValProdCrop_perHa!M4*100)</f>
        <v>0.43216130935931324</v>
      </c>
      <c r="O4">
        <f>IF(ValProdCrop_perHa!N4=0,0,(ValProdCrop_perHa!O4-ValProdCrop_perHa!N4)/ValProdCrop_perHa!N4*100)</f>
        <v>3.217738514301729</v>
      </c>
      <c r="P4">
        <f>IF(ValProdCrop_perHa!O4=0,0,(ValProdCrop_perHa!P4-ValProdCrop_perHa!O4)/ValProdCrop_perHa!O4*100)</f>
        <v>0.45204368967944819</v>
      </c>
      <c r="Q4">
        <f>IF(ValProdCrop_perHa!P4=0,0,(ValProdCrop_perHa!Q4-ValProdCrop_perHa!P4)/ValProdCrop_perHa!P4*100)</f>
        <v>1.2416753056671679</v>
      </c>
      <c r="R4">
        <f>IF(ValProdCrop_perHa!Q4=0,0,(ValProdCrop_perHa!R4-ValProdCrop_perHa!Q4)/ValProdCrop_perHa!Q4*100)</f>
        <v>-6.1310657996288827</v>
      </c>
      <c r="S4">
        <f>IF(ValProdCrop_perHa!R4=0,0,(ValProdCrop_perHa!S4-ValProdCrop_perHa!R4)/ValProdCrop_perHa!R4*100)</f>
        <v>5.7179112106370136</v>
      </c>
      <c r="T4">
        <f>IF(ValProdCrop_perHa!S4=0,0,(ValProdCrop_perHa!T4-ValProdCrop_perHa!S4)/ValProdCrop_perHa!S4*100)</f>
        <v>2.1379452023839272</v>
      </c>
      <c r="U4">
        <f>IF(ValProdCrop_perHa!T4=0,0,(ValProdCrop_perHa!U4-ValProdCrop_perHa!T4)/ValProdCrop_perHa!T4*100)</f>
        <v>-2.3736640417424573</v>
      </c>
      <c r="V4">
        <f>IF(ValProdCrop_perHa!U4=0,0,(ValProdCrop_perHa!V4-ValProdCrop_perHa!U4)/ValProdCrop_perHa!U4*100)</f>
        <v>0.72078822882811189</v>
      </c>
      <c r="W4">
        <f>IF(ValProdCrop_perHa!V4=0,0,(ValProdCrop_perHa!W4-ValProdCrop_perHa!V4)/ValProdCrop_perHa!V4*100)</f>
        <v>1.2533666701331376</v>
      </c>
      <c r="X4">
        <f>IF(ValProdCrop_perHa!W4=0,0,(ValProdCrop_perHa!X4-ValProdCrop_perHa!W4)/ValProdCrop_perHa!W4*100)</f>
        <v>-3.2035905935205258</v>
      </c>
      <c r="Y4">
        <f>IF(ValProdCrop_perHa!X4=0,0,(ValProdCrop_perHa!Y4-ValProdCrop_perHa!X4)/ValProdCrop_perHa!X4*100)</f>
        <v>-1.6217437575903759</v>
      </c>
      <c r="Z4">
        <f>IF(ValProdCrop_perHa!Y4=0,0,(ValProdCrop_perHa!Z4-ValProdCrop_perHa!Y4)/ValProdCrop_perHa!Y4*100)</f>
        <v>-8.4976803360662654</v>
      </c>
      <c r="AA4">
        <f>IF(ValProdCrop_perHa!Z4=0,0,(ValProdCrop_perHa!AA4-ValProdCrop_perHa!Z4)/ValProdCrop_perHa!Z4*100)</f>
        <v>11.799132377167892</v>
      </c>
      <c r="AB4">
        <f>IF(ValProdCrop_perHa!AA4=0,0,(ValProdCrop_perHa!AB4-ValProdCrop_perHa!AA4)/ValProdCrop_perHa!AA4*100)</f>
        <v>-7.7687038250938585</v>
      </c>
      <c r="AC4">
        <f>IF(ValProdCrop_perHa!AB4=0,0,(ValProdCrop_perHa!AC4-ValProdCrop_perHa!AB4)/ValProdCrop_perHa!AB4*100)</f>
        <v>-0.14979113210965528</v>
      </c>
      <c r="AD4">
        <f>IF(ValProdCrop_perHa!AC4=0,0,(ValProdCrop_perHa!AD4-ValProdCrop_perHa!AC4)/ValProdCrop_perHa!AC4*100)</f>
        <v>4.6121978658393186</v>
      </c>
      <c r="AE4">
        <f>IF(ValProdCrop_perHa!AD4=0,0,(ValProdCrop_perHa!AE4-ValProdCrop_perHa!AD4)/ValProdCrop_perHa!AD4*100)</f>
        <v>1.513037189964537</v>
      </c>
      <c r="AF4">
        <f>IF(ValProdCrop_perHa!AE4=0,0,(ValProdCrop_perHa!AF4-ValProdCrop_perHa!AE4)/ValProdCrop_perHa!AE4*100)</f>
        <v>0.51514261358578695</v>
      </c>
      <c r="AG4">
        <f>IF(ValProdCrop_perHa!AF4=0,0,(ValProdCrop_perHa!AG4-ValProdCrop_perHa!AF4)/ValProdCrop_perHa!AF4*100)</f>
        <v>4.3842785457259788E-2</v>
      </c>
      <c r="AH4">
        <f>IF(ValProdCrop_perHa!AG4=0,0,(ValProdCrop_perHa!AH4-ValProdCrop_perHa!AG4)/ValProdCrop_perHa!AG4*100)</f>
        <v>-0.70171622088722574</v>
      </c>
      <c r="AI4">
        <f>IF(ValProdCrop_perHa!AH4=0,0,(ValProdCrop_perHa!AI4-ValProdCrop_perHa!AH4)/ValProdCrop_perHa!AH4*100)</f>
        <v>0.9064638751260633</v>
      </c>
      <c r="AJ4">
        <f>IF(ValProdCrop_perHa!AI4=0,0,(ValProdCrop_perHa!AJ4-ValProdCrop_perHa!AI4)/ValProdCrop_perHa!AI4*100)</f>
        <v>7.5457880160507544</v>
      </c>
      <c r="AK4">
        <f>IF(ValProdCrop_perHa!AJ4=0,0,(ValProdCrop_perHa!AK4-ValProdCrop_perHa!AJ4)/ValProdCrop_perHa!AJ4*100)</f>
        <v>-1.805597863841361</v>
      </c>
      <c r="AL4">
        <f>IF(ValProdCrop_perHa!AK4=0,0,(ValProdCrop_perHa!AL4-ValProdCrop_perHa!AK4)/ValProdCrop_perHa!AK4*100)</f>
        <v>1.1826477091363985</v>
      </c>
      <c r="AM4">
        <f>IF(ValProdCrop_perHa!AL4=0,0,(ValProdCrop_perHa!AM4-ValProdCrop_perHa!AL4)/ValProdCrop_perHa!AL4*100)</f>
        <v>-0.48560973715992262</v>
      </c>
      <c r="AN4">
        <f>IF(ValProdCrop_perHa!AM4=0,0,(ValProdCrop_perHa!AN4-ValProdCrop_perHa!AM4)/ValProdCrop_perHa!AM4*100)</f>
        <v>0.13770669095255381</v>
      </c>
      <c r="AO4">
        <f>IF(ValProdCrop_perHa!AN4=0,0,(ValProdCrop_perHa!AO4-ValProdCrop_perHa!AN4)/ValProdCrop_perHa!AN4*100)</f>
        <v>-1.2568837282188443</v>
      </c>
      <c r="AP4">
        <f>IF(ValProdCrop_perHa!AO4=0,0,(ValProdCrop_perHa!AP4-ValProdCrop_perHa!AO4)/ValProdCrop_perHa!AO4*100)</f>
        <v>-4.1858651301902388</v>
      </c>
      <c r="AQ4">
        <f>IF(ValProdCrop_perHa!AP4=0,0,(ValProdCrop_perHa!AQ4-ValProdCrop_perHa!AP4)/ValProdCrop_perHa!AP4*100)</f>
        <v>-3.0739039661240768</v>
      </c>
      <c r="AR4">
        <f>IF(ValProdCrop_perHa!AQ4=0,0,(ValProdCrop_perHa!AR4-ValProdCrop_perHa!AQ4)/ValProdCrop_perHa!AQ4*100)</f>
        <v>-1.3457914356970524</v>
      </c>
      <c r="AS4">
        <f>IF(ValProdCrop_perHa!AR4=0,0,(ValProdCrop_perHa!AS4-ValProdCrop_perHa!AR4)/ValProdCrop_perHa!AR4*100)</f>
        <v>7.3355688854367482</v>
      </c>
      <c r="AT4">
        <f>IF(ValProdCrop_perHa!AS4=0,0,(ValProdCrop_perHa!AT4-ValProdCrop_perHa!AS4)/ValProdCrop_perHa!AS4*100)</f>
        <v>-5.5526654654420495</v>
      </c>
      <c r="AU4">
        <f>IF(ValProdCrop_perHa!AT4=0,0,(ValProdCrop_perHa!AU4-ValProdCrop_perHa!AT4)/ValProdCrop_perHa!AT4*100)</f>
        <v>4.6196010771552976</v>
      </c>
      <c r="AV4">
        <f>IF(ValProdCrop_perHa!AU4=0,0,(ValProdCrop_perHa!AV4-ValProdCrop_perHa!AU4)/ValProdCrop_perHa!AU4*100)</f>
        <v>0.91471323090266743</v>
      </c>
      <c r="AW4">
        <f>IF(ValProdCrop_perHa!AV4=0,0,(ValProdCrop_perHa!AW4-ValProdCrop_perHa!AV4)/ValProdCrop_perHa!AV4*100)</f>
        <v>-0.88651904147618799</v>
      </c>
      <c r="AX4">
        <f>IF(ValProdCrop_perHa!AW4=0,0,(ValProdCrop_perHa!AX4-ValProdCrop_perHa!AW4)/ValProdCrop_perHa!AW4*100)</f>
        <v>0.20281013284458266</v>
      </c>
      <c r="AY4">
        <f>IF(ValProdCrop_perHa!AX4=0,0,(ValProdCrop_perHa!AY4-ValProdCrop_perHa!AX4)/ValProdCrop_perHa!AX4*100)</f>
        <v>-0.86020349662445561</v>
      </c>
      <c r="AZ4">
        <f>IF(ValProdCrop_perHa!AY4=0,0,(ValProdCrop_perHa!AZ4-ValProdCrop_perHa!AY4)/ValProdCrop_perHa!AY4*100)</f>
        <v>4.9545935047778276</v>
      </c>
      <c r="BA4">
        <f>IF(ValProdCrop_perHa!AZ4=0,0,(ValProdCrop_perHa!BA4-ValProdCrop_perHa!AZ4)/ValProdCrop_perHa!AZ4*100)</f>
        <v>-0.77652195356216769</v>
      </c>
      <c r="BB4">
        <f>IF(ValProdCrop_perHa!BA4=0,0,(ValProdCrop_perHa!BB4-ValProdCrop_perHa!BA4)/ValProdCrop_perHa!BA4*100)</f>
        <v>-1.2105101667467006</v>
      </c>
      <c r="BC4">
        <f>IF(ValProdCrop_perHa!BB4=0,0,(ValProdCrop_perHa!BC4-ValProdCrop_perHa!BB4)/ValProdCrop_perHa!BB4*100)</f>
        <v>-28.611234582877891</v>
      </c>
    </row>
    <row r="5" spans="1:55" x14ac:dyDescent="0.2">
      <c r="A5">
        <f>ValProdCrop_perHa!A5</f>
        <v>1</v>
      </c>
      <c r="B5" t="str">
        <f>ValProdCrop_perHa!B5</f>
        <v>Cameroon</v>
      </c>
      <c r="C5">
        <f>ValProdCrop_perHa!C5</f>
        <v>32</v>
      </c>
      <c r="D5" t="str">
        <f>ValProdCrop_perHa!D5</f>
        <v>Cameroon</v>
      </c>
      <c r="F5" s="72" t="s">
        <v>575</v>
      </c>
      <c r="H5">
        <f>IF(ValProdCrop_perHa!G5=0,0,(ValProdCrop_perHa!H5-ValProdCrop_perHa!G5)/ValProdCrop_perHa!G5*100)</f>
        <v>0.93785672382506768</v>
      </c>
      <c r="I5">
        <f>IF(ValProdCrop_perHa!H5=0,0,(ValProdCrop_perHa!I5-ValProdCrop_perHa!H5)/ValProdCrop_perHa!H5*100)</f>
        <v>3.3355487572889331</v>
      </c>
      <c r="J5">
        <f>IF(ValProdCrop_perHa!I5=0,0,(ValProdCrop_perHa!J5-ValProdCrop_perHa!I5)/ValProdCrop_perHa!I5*100)</f>
        <v>3.7707809943128301</v>
      </c>
      <c r="K5">
        <f>IF(ValProdCrop_perHa!J5=0,0,(ValProdCrop_perHa!K5-ValProdCrop_perHa!J5)/ValProdCrop_perHa!J5*100)</f>
        <v>-5.3275981786642026</v>
      </c>
      <c r="L5">
        <f>IF(ValProdCrop_perHa!K5=0,0,(ValProdCrop_perHa!L5-ValProdCrop_perHa!K5)/ValProdCrop_perHa!K5*100)</f>
        <v>1.0221050882800991</v>
      </c>
      <c r="M5">
        <f>IF(ValProdCrop_perHa!L5=0,0,(ValProdCrop_perHa!M5-ValProdCrop_perHa!L5)/ValProdCrop_perHa!L5*100)</f>
        <v>5.1541727639931896</v>
      </c>
      <c r="N5">
        <f>IF(ValProdCrop_perHa!M5=0,0,(ValProdCrop_perHa!N5-ValProdCrop_perHa!M5)/ValProdCrop_perHa!M5*100)</f>
        <v>3.3870000888452783</v>
      </c>
      <c r="O5">
        <f>IF(ValProdCrop_perHa!N5=0,0,(ValProdCrop_perHa!O5-ValProdCrop_perHa!N5)/ValProdCrop_perHa!N5*100)</f>
        <v>-4.0434611182834104</v>
      </c>
      <c r="P5">
        <f>IF(ValProdCrop_perHa!O5=0,0,(ValProdCrop_perHa!P5-ValProdCrop_perHa!O5)/ValProdCrop_perHa!O5*100)</f>
        <v>4.9020489694377689</v>
      </c>
      <c r="Q5">
        <f>IF(ValProdCrop_perHa!P5=0,0,(ValProdCrop_perHa!Q5-ValProdCrop_perHa!P5)/ValProdCrop_perHa!P5*100)</f>
        <v>-3.8690090874700322</v>
      </c>
      <c r="R5">
        <f>IF(ValProdCrop_perHa!Q5=0,0,(ValProdCrop_perHa!R5-ValProdCrop_perHa!Q5)/ValProdCrop_perHa!Q5*100)</f>
        <v>8.0875199017180144</v>
      </c>
      <c r="S5">
        <f>IF(ValProdCrop_perHa!R5=0,0,(ValProdCrop_perHa!S5-ValProdCrop_perHa!R5)/ValProdCrop_perHa!R5*100)</f>
        <v>-1.6208062770557943</v>
      </c>
      <c r="T5">
        <f>IF(ValProdCrop_perHa!S5=0,0,(ValProdCrop_perHa!T5-ValProdCrop_perHa!S5)/ValProdCrop_perHa!S5*100)</f>
        <v>4.9264648300606737</v>
      </c>
      <c r="U5">
        <f>IF(ValProdCrop_perHa!T5=0,0,(ValProdCrop_perHa!U5-ValProdCrop_perHa!T5)/ValProdCrop_perHa!T5*100)</f>
        <v>-5.5422370626644586</v>
      </c>
      <c r="V5">
        <f>IF(ValProdCrop_perHa!U5=0,0,(ValProdCrop_perHa!V5-ValProdCrop_perHa!U5)/ValProdCrop_perHa!U5*100)</f>
        <v>-3.1961528255800515</v>
      </c>
      <c r="W5">
        <f>IF(ValProdCrop_perHa!V5=0,0,(ValProdCrop_perHa!W5-ValProdCrop_perHa!V5)/ValProdCrop_perHa!V5*100)</f>
        <v>0.452506087539221</v>
      </c>
      <c r="X5">
        <f>IF(ValProdCrop_perHa!W5=0,0,(ValProdCrop_perHa!X5-ValProdCrop_perHa!W5)/ValProdCrop_perHa!W5*100)</f>
        <v>-2.6315499118413013</v>
      </c>
      <c r="Y5">
        <f>IF(ValProdCrop_perHa!X5=0,0,(ValProdCrop_perHa!Y5-ValProdCrop_perHa!X5)/ValProdCrop_perHa!X5*100)</f>
        <v>2.638893110134251</v>
      </c>
      <c r="Z5">
        <f>IF(ValProdCrop_perHa!Y5=0,0,(ValProdCrop_perHa!Z5-ValProdCrop_perHa!Y5)/ValProdCrop_perHa!Y5*100)</f>
        <v>1.6131002586881209</v>
      </c>
      <c r="AA5">
        <f>IF(ValProdCrop_perHa!Z5=0,0,(ValProdCrop_perHa!AA5-ValProdCrop_perHa!Z5)/ValProdCrop_perHa!Z5*100)</f>
        <v>6.4369881479176199</v>
      </c>
      <c r="AB5">
        <f>IF(ValProdCrop_perHa!AA5=0,0,(ValProdCrop_perHa!AB5-ValProdCrop_perHa!AA5)/ValProdCrop_perHa!AA5*100)</f>
        <v>-1.4503971392605726</v>
      </c>
      <c r="AC5">
        <f>IF(ValProdCrop_perHa!AB5=0,0,(ValProdCrop_perHa!AC5-ValProdCrop_perHa!AB5)/ValProdCrop_perHa!AB5*100)</f>
        <v>-2.7010262985063016</v>
      </c>
      <c r="AD5">
        <f>IF(ValProdCrop_perHa!AC5=0,0,(ValProdCrop_perHa!AD5-ValProdCrop_perHa!AC5)/ValProdCrop_perHa!AC5*100)</f>
        <v>16.56781986733095</v>
      </c>
      <c r="AE5">
        <f>IF(ValProdCrop_perHa!AD5=0,0,(ValProdCrop_perHa!AE5-ValProdCrop_perHa!AD5)/ValProdCrop_perHa!AD5*100)</f>
        <v>-1.871990700062653</v>
      </c>
      <c r="AF5">
        <f>IF(ValProdCrop_perHa!AE5=0,0,(ValProdCrop_perHa!AF5-ValProdCrop_perHa!AE5)/ValProdCrop_perHa!AE5*100)</f>
        <v>2.866204191900954</v>
      </c>
      <c r="AG5">
        <f>IF(ValProdCrop_perHa!AF5=0,0,(ValProdCrop_perHa!AG5-ValProdCrop_perHa!AF5)/ValProdCrop_perHa!AF5*100)</f>
        <v>0.88028654231610515</v>
      </c>
      <c r="AH5">
        <f>IF(ValProdCrop_perHa!AG5=0,0,(ValProdCrop_perHa!AH5-ValProdCrop_perHa!AG5)/ValProdCrop_perHa!AG5*100)</f>
        <v>-1.3608591805854311</v>
      </c>
      <c r="AI5">
        <f>IF(ValProdCrop_perHa!AH5=0,0,(ValProdCrop_perHa!AI5-ValProdCrop_perHa!AH5)/ValProdCrop_perHa!AH5*100)</f>
        <v>3.1493517095945056</v>
      </c>
      <c r="AJ5">
        <f>IF(ValProdCrop_perHa!AI5=0,0,(ValProdCrop_perHa!AJ5-ValProdCrop_perHa!AI5)/ValProdCrop_perHa!AI5*100)</f>
        <v>9.638348378958943</v>
      </c>
      <c r="AK5">
        <f>IF(ValProdCrop_perHa!AJ5=0,0,(ValProdCrop_perHa!AK5-ValProdCrop_perHa!AJ5)/ValProdCrop_perHa!AJ5*100)</f>
        <v>-5.4055868719469995</v>
      </c>
      <c r="AL5">
        <f>IF(ValProdCrop_perHa!AK5=0,0,(ValProdCrop_perHa!AL5-ValProdCrop_perHa!AK5)/ValProdCrop_perHa!AK5*100)</f>
        <v>-4.9380463089109305</v>
      </c>
      <c r="AM5">
        <f>IF(ValProdCrop_perHa!AL5=0,0,(ValProdCrop_perHa!AM5-ValProdCrop_perHa!AL5)/ValProdCrop_perHa!AL5*100)</f>
        <v>0.37309871666770178</v>
      </c>
      <c r="AN5">
        <f>IF(ValProdCrop_perHa!AM5=0,0,(ValProdCrop_perHa!AN5-ValProdCrop_perHa!AM5)/ValProdCrop_perHa!AM5*100)</f>
        <v>3.8476796680868159</v>
      </c>
      <c r="AO5">
        <f>IF(ValProdCrop_perHa!AN5=0,0,(ValProdCrop_perHa!AO5-ValProdCrop_perHa!AN5)/ValProdCrop_perHa!AN5*100)</f>
        <v>2.7839143159450073</v>
      </c>
      <c r="AP5">
        <f>IF(ValProdCrop_perHa!AO5=0,0,(ValProdCrop_perHa!AP5-ValProdCrop_perHa!AO5)/ValProdCrop_perHa!AO5*100)</f>
        <v>7.3360014984465511</v>
      </c>
      <c r="AQ5">
        <f>IF(ValProdCrop_perHa!AP5=0,0,(ValProdCrop_perHa!AQ5-ValProdCrop_perHa!AP5)/ValProdCrop_perHa!AP5*100)</f>
        <v>-5.8996995641923728</v>
      </c>
      <c r="AR5">
        <f>IF(ValProdCrop_perHa!AQ5=0,0,(ValProdCrop_perHa!AR5-ValProdCrop_perHa!AQ5)/ValProdCrop_perHa!AQ5*100)</f>
        <v>2.47736090444086</v>
      </c>
      <c r="AS5">
        <f>IF(ValProdCrop_perHa!AR5=0,0,(ValProdCrop_perHa!AS5-ValProdCrop_perHa!AR5)/ValProdCrop_perHa!AR5*100)</f>
        <v>20.430792791179506</v>
      </c>
      <c r="AT5">
        <f>IF(ValProdCrop_perHa!AS5=0,0,(ValProdCrop_perHa!AT5-ValProdCrop_perHa!AS5)/ValProdCrop_perHa!AS5*100)</f>
        <v>-2.6502807009330045</v>
      </c>
      <c r="AU5">
        <f>IF(ValProdCrop_perHa!AT5=0,0,(ValProdCrop_perHa!AU5-ValProdCrop_perHa!AT5)/ValProdCrop_perHa!AT5*100)</f>
        <v>-2.2207379459227585</v>
      </c>
      <c r="AV5">
        <f>IF(ValProdCrop_perHa!AU5=0,0,(ValProdCrop_perHa!AV5-ValProdCrop_perHa!AU5)/ValProdCrop_perHa!AU5*100)</f>
        <v>-5.3818226865689827</v>
      </c>
      <c r="AW5">
        <f>IF(ValProdCrop_perHa!AV5=0,0,(ValProdCrop_perHa!AW5-ValProdCrop_perHa!AV5)/ValProdCrop_perHa!AV5*100)</f>
        <v>-4.80188909271358</v>
      </c>
      <c r="AX5">
        <f>IF(ValProdCrop_perHa!AW5=0,0,(ValProdCrop_perHa!AX5-ValProdCrop_perHa!AW5)/ValProdCrop_perHa!AW5*100)</f>
        <v>-0.24648917098065945</v>
      </c>
      <c r="AY5">
        <f>IF(ValProdCrop_perHa!AX5=0,0,(ValProdCrop_perHa!AY5-ValProdCrop_perHa!AX5)/ValProdCrop_perHa!AX5*100)</f>
        <v>8.0973978191921461</v>
      </c>
      <c r="AZ5">
        <f>IF(ValProdCrop_perHa!AY5=0,0,(ValProdCrop_perHa!AZ5-ValProdCrop_perHa!AY5)/ValProdCrop_perHa!AY5*100)</f>
        <v>2.4265539059178587</v>
      </c>
      <c r="BA5">
        <f>IF(ValProdCrop_perHa!AZ5=0,0,(ValProdCrop_perHa!BA5-ValProdCrop_perHa!AZ5)/ValProdCrop_perHa!AZ5*100)</f>
        <v>2.4659858514509918</v>
      </c>
      <c r="BB5">
        <f>IF(ValProdCrop_perHa!BA5=0,0,(ValProdCrop_perHa!BB5-ValProdCrop_perHa!BA5)/ValProdCrop_perHa!BA5*100)</f>
        <v>1.1371210901005364</v>
      </c>
      <c r="BC5">
        <f>IF(ValProdCrop_perHa!BB5=0,0,(ValProdCrop_perHa!BC5-ValProdCrop_perHa!BB5)/ValProdCrop_perHa!BB5*100)</f>
        <v>-1.3834200655938615</v>
      </c>
    </row>
    <row r="6" spans="1:55" x14ac:dyDescent="0.2">
      <c r="A6">
        <f>ValProdCrop_perHa!A6</f>
        <v>1</v>
      </c>
      <c r="B6" t="str">
        <f>ValProdCrop_perHa!B6</f>
        <v>Cape Verde</v>
      </c>
      <c r="C6">
        <f>ValProdCrop_perHa!C6</f>
        <v>35</v>
      </c>
      <c r="D6" t="str">
        <f>ValProdCrop_perHa!D6</f>
        <v>Cape Verde</v>
      </c>
      <c r="F6" s="72" t="s">
        <v>575</v>
      </c>
      <c r="H6">
        <f>IF(ValProdCrop_perHa!G6=0,0,(ValProdCrop_perHa!H6-ValProdCrop_perHa!G6)/ValProdCrop_perHa!G6*100)</f>
        <v>8.2540180312516611</v>
      </c>
      <c r="I6">
        <f>IF(ValProdCrop_perHa!H6=0,0,(ValProdCrop_perHa!I6-ValProdCrop_perHa!H6)/ValProdCrop_perHa!H6*100)</f>
        <v>2.2503970497186963</v>
      </c>
      <c r="J6">
        <f>IF(ValProdCrop_perHa!I6=0,0,(ValProdCrop_perHa!J6-ValProdCrop_perHa!I6)/ValProdCrop_perHa!I6*100)</f>
        <v>9.7836660776737379</v>
      </c>
      <c r="K6">
        <f>IF(ValProdCrop_perHa!J6=0,0,(ValProdCrop_perHa!K6-ValProdCrop_perHa!J6)/ValProdCrop_perHa!J6*100)</f>
        <v>-16.53389881219519</v>
      </c>
      <c r="L6">
        <f>IF(ValProdCrop_perHa!K6=0,0,(ValProdCrop_perHa!L6-ValProdCrop_perHa!K6)/ValProdCrop_perHa!K6*100)</f>
        <v>-2.7233909989110892</v>
      </c>
      <c r="M6">
        <f>IF(ValProdCrop_perHa!L6=0,0,(ValProdCrop_perHa!M6-ValProdCrop_perHa!L6)/ValProdCrop_perHa!L6*100)</f>
        <v>-7.2522646550935193</v>
      </c>
      <c r="N6">
        <f>IF(ValProdCrop_perHa!M6=0,0,(ValProdCrop_perHa!N6-ValProdCrop_perHa!M6)/ValProdCrop_perHa!M6*100)</f>
        <v>33.522297775215868</v>
      </c>
      <c r="O6">
        <f>IF(ValProdCrop_perHa!N6=0,0,(ValProdCrop_perHa!O6-ValProdCrop_perHa!N6)/ValProdCrop_perHa!N6*100)</f>
        <v>23.504757515206538</v>
      </c>
      <c r="P6">
        <f>IF(ValProdCrop_perHa!O6=0,0,(ValProdCrop_perHa!P6-ValProdCrop_perHa!O6)/ValProdCrop_perHa!O6*100)</f>
        <v>78.109553197831659</v>
      </c>
      <c r="Q6">
        <f>IF(ValProdCrop_perHa!P6=0,0,(ValProdCrop_perHa!Q6-ValProdCrop_perHa!P6)/ValProdCrop_perHa!P6*100)</f>
        <v>-4.6550323483639744</v>
      </c>
      <c r="R6">
        <f>IF(ValProdCrop_perHa!Q6=0,0,(ValProdCrop_perHa!R6-ValProdCrop_perHa!Q6)/ValProdCrop_perHa!Q6*100)</f>
        <v>0.37646768239043565</v>
      </c>
      <c r="S6">
        <f>IF(ValProdCrop_perHa!R6=0,0,(ValProdCrop_perHa!S6-ValProdCrop_perHa!R6)/ValProdCrop_perHa!R6*100)</f>
        <v>7.5771684315111667</v>
      </c>
      <c r="T6">
        <f>IF(ValProdCrop_perHa!S6=0,0,(ValProdCrop_perHa!T6-ValProdCrop_perHa!S6)/ValProdCrop_perHa!S6*100)</f>
        <v>-30.66825103491912</v>
      </c>
      <c r="U6">
        <f>IF(ValProdCrop_perHa!T6=0,0,(ValProdCrop_perHa!U6-ValProdCrop_perHa!T6)/ValProdCrop_perHa!T6*100)</f>
        <v>-10.472968643883181</v>
      </c>
      <c r="V6">
        <f>IF(ValProdCrop_perHa!U6=0,0,(ValProdCrop_perHa!V6-ValProdCrop_perHa!U6)/ValProdCrop_perHa!U6*100)</f>
        <v>-7.3524457620266759</v>
      </c>
      <c r="W6">
        <f>IF(ValProdCrop_perHa!V6=0,0,(ValProdCrop_perHa!W6-ValProdCrop_perHa!V6)/ValProdCrop_perHa!V6*100)</f>
        <v>82.55729965809978</v>
      </c>
      <c r="X6">
        <f>IF(ValProdCrop_perHa!W6=0,0,(ValProdCrop_perHa!X6-ValProdCrop_perHa!W6)/ValProdCrop_perHa!W6*100)</f>
        <v>-11.659343875863382</v>
      </c>
      <c r="Y6">
        <f>IF(ValProdCrop_perHa!X6=0,0,(ValProdCrop_perHa!Y6-ValProdCrop_perHa!X6)/ValProdCrop_perHa!X6*100)</f>
        <v>-45.125853499683103</v>
      </c>
      <c r="Z6">
        <f>IF(ValProdCrop_perHa!Y6=0,0,(ValProdCrop_perHa!Z6-ValProdCrop_perHa!Y6)/ValProdCrop_perHa!Y6*100)</f>
        <v>-3.2924908324923043</v>
      </c>
      <c r="AA6">
        <f>IF(ValProdCrop_perHa!Z6=0,0,(ValProdCrop_perHa!AA6-ValProdCrop_perHa!Z6)/ValProdCrop_perHa!Z6*100)</f>
        <v>49.260858778549057</v>
      </c>
      <c r="AB6">
        <f>IF(ValProdCrop_perHa!AA6=0,0,(ValProdCrop_perHa!AB6-ValProdCrop_perHa!AA6)/ValProdCrop_perHa!AA6*100)</f>
        <v>-35.029710636892361</v>
      </c>
      <c r="AC6">
        <f>IF(ValProdCrop_perHa!AB6=0,0,(ValProdCrop_perHa!AC6-ValProdCrop_perHa!AB6)/ValProdCrop_perHa!AB6*100)</f>
        <v>15.612797904450623</v>
      </c>
      <c r="AD6">
        <f>IF(ValProdCrop_perHa!AC6=0,0,(ValProdCrop_perHa!AD6-ValProdCrop_perHa!AC6)/ValProdCrop_perHa!AC6*100)</f>
        <v>-0.9942235558889736</v>
      </c>
      <c r="AE6">
        <f>IF(ValProdCrop_perHa!AD6=0,0,(ValProdCrop_perHa!AE6-ValProdCrop_perHa!AD6)/ValProdCrop_perHa!AD6*100)</f>
        <v>37.159929814115131</v>
      </c>
      <c r="AF6">
        <f>IF(ValProdCrop_perHa!AE6=0,0,(ValProdCrop_perHa!AF6-ValProdCrop_perHa!AE6)/ValProdCrop_perHa!AE6*100)</f>
        <v>-43.385687088031979</v>
      </c>
      <c r="AG6">
        <f>IF(ValProdCrop_perHa!AF6=0,0,(ValProdCrop_perHa!AG6-ValProdCrop_perHa!AF6)/ValProdCrop_perHa!AF6*100)</f>
        <v>-15.064505727590042</v>
      </c>
      <c r="AH6">
        <f>IF(ValProdCrop_perHa!AG6=0,0,(ValProdCrop_perHa!AH6-ValProdCrop_perHa!AG6)/ValProdCrop_perHa!AG6*100)</f>
        <v>3.091172598358487</v>
      </c>
      <c r="AI6">
        <f>IF(ValProdCrop_perHa!AH6=0,0,(ValProdCrop_perHa!AI6-ValProdCrop_perHa!AH6)/ValProdCrop_perHa!AH6*100)</f>
        <v>-8.0394227675327787</v>
      </c>
      <c r="AJ6">
        <f>IF(ValProdCrop_perHa!AI6=0,0,(ValProdCrop_perHa!AJ6-ValProdCrop_perHa!AI6)/ValProdCrop_perHa!AI6*100)</f>
        <v>-7.3779940991902553</v>
      </c>
      <c r="AK6">
        <f>IF(ValProdCrop_perHa!AJ6=0,0,(ValProdCrop_perHa!AK6-ValProdCrop_perHa!AJ6)/ValProdCrop_perHa!AJ6*100)</f>
        <v>-13.747570352676403</v>
      </c>
      <c r="AL6">
        <f>IF(ValProdCrop_perHa!AK6=0,0,(ValProdCrop_perHa!AL6-ValProdCrop_perHa!AK6)/ValProdCrop_perHa!AK6*100)</f>
        <v>-1.8019078322097042</v>
      </c>
      <c r="AM6">
        <f>IF(ValProdCrop_perHa!AL6=0,0,(ValProdCrop_perHa!AM6-ValProdCrop_perHa!AL6)/ValProdCrop_perHa!AL6*100)</f>
        <v>4.05594274828902</v>
      </c>
      <c r="AN6">
        <f>IF(ValProdCrop_perHa!AM6=0,0,(ValProdCrop_perHa!AN6-ValProdCrop_perHa!AM6)/ValProdCrop_perHa!AM6*100)</f>
        <v>-10.651773516141176</v>
      </c>
      <c r="AO6">
        <f>IF(ValProdCrop_perHa!AN6=0,0,(ValProdCrop_perHa!AO6-ValProdCrop_perHa!AN6)/ValProdCrop_perHa!AN6*100)</f>
        <v>7.9454063847179732</v>
      </c>
      <c r="AP6">
        <f>IF(ValProdCrop_perHa!AO6=0,0,(ValProdCrop_perHa!AP6-ValProdCrop_perHa!AO6)/ValProdCrop_perHa!AO6*100)</f>
        <v>12.025268156075326</v>
      </c>
      <c r="AQ6">
        <f>IF(ValProdCrop_perHa!AP6=0,0,(ValProdCrop_perHa!AQ6-ValProdCrop_perHa!AP6)/ValProdCrop_perHa!AP6*100)</f>
        <v>-3.6686492485273758</v>
      </c>
      <c r="AR6">
        <f>IF(ValProdCrop_perHa!AQ6=0,0,(ValProdCrop_perHa!AR6-ValProdCrop_perHa!AQ6)/ValProdCrop_perHa!AQ6*100)</f>
        <v>14.017939234018748</v>
      </c>
      <c r="AS6">
        <f>IF(ValProdCrop_perHa!AR6=0,0,(ValProdCrop_perHa!AS6-ValProdCrop_perHa!AR6)/ValProdCrop_perHa!AR6*100)</f>
        <v>46.191392606834384</v>
      </c>
      <c r="AT6">
        <f>IF(ValProdCrop_perHa!AS6=0,0,(ValProdCrop_perHa!AT6-ValProdCrop_perHa!AS6)/ValProdCrop_perHa!AS6*100)</f>
        <v>-9.2485055504499964</v>
      </c>
      <c r="AU6">
        <f>IF(ValProdCrop_perHa!AT6=0,0,(ValProdCrop_perHa!AU6-ValProdCrop_perHa!AT6)/ValProdCrop_perHa!AT6*100)</f>
        <v>-7.5818750549224116</v>
      </c>
      <c r="AV6">
        <f>IF(ValProdCrop_perHa!AU6=0,0,(ValProdCrop_perHa!AV6-ValProdCrop_perHa!AU6)/ValProdCrop_perHa!AU6*100)</f>
        <v>-13.800512347358158</v>
      </c>
      <c r="AW6">
        <f>IF(ValProdCrop_perHa!AV6=0,0,(ValProdCrop_perHa!AW6-ValProdCrop_perHa!AV6)/ValProdCrop_perHa!AV6*100)</f>
        <v>6.4177223991229351</v>
      </c>
      <c r="AX6">
        <f>IF(ValProdCrop_perHa!AW6=0,0,(ValProdCrop_perHa!AX6-ValProdCrop_perHa!AW6)/ValProdCrop_perHa!AW6*100)</f>
        <v>18.814639726319818</v>
      </c>
      <c r="AY6">
        <f>IF(ValProdCrop_perHa!AX6=0,0,(ValProdCrop_perHa!AY6-ValProdCrop_perHa!AX6)/ValProdCrop_perHa!AX6*100)</f>
        <v>7.9095675019646583</v>
      </c>
      <c r="AZ6">
        <f>IF(ValProdCrop_perHa!AY6=0,0,(ValProdCrop_perHa!AZ6-ValProdCrop_perHa!AY6)/ValProdCrop_perHa!AY6*100)</f>
        <v>-11.676044431463922</v>
      </c>
      <c r="BA6">
        <f>IF(ValProdCrop_perHa!AZ6=0,0,(ValProdCrop_perHa!BA6-ValProdCrop_perHa!AZ6)/ValProdCrop_perHa!AZ6*100)</f>
        <v>10.461081003790969</v>
      </c>
      <c r="BB6">
        <f>IF(ValProdCrop_perHa!BA6=0,0,(ValProdCrop_perHa!BB6-ValProdCrop_perHa!BA6)/ValProdCrop_perHa!BA6*100)</f>
        <v>6.8017704838852788</v>
      </c>
      <c r="BC6">
        <f>IF(ValProdCrop_perHa!BB6=0,0,(ValProdCrop_perHa!BC6-ValProdCrop_perHa!BB6)/ValProdCrop_perHa!BB6*100)</f>
        <v>13.047195539106784</v>
      </c>
    </row>
    <row r="7" spans="1:55" x14ac:dyDescent="0.2">
      <c r="A7">
        <f>ValProdCrop_perHa!A7</f>
        <v>1</v>
      </c>
      <c r="B7" t="str">
        <f>ValProdCrop_perHa!B7</f>
        <v>Central African Republic</v>
      </c>
      <c r="C7">
        <f>ValProdCrop_perHa!C7</f>
        <v>37</v>
      </c>
      <c r="D7" t="str">
        <f>ValProdCrop_perHa!D7</f>
        <v>Central African Republic</v>
      </c>
      <c r="F7" s="72" t="s">
        <v>575</v>
      </c>
      <c r="H7">
        <f>IF(ValProdCrop_perHa!G7=0,0,(ValProdCrop_perHa!H7-ValProdCrop_perHa!G7)/ValProdCrop_perHa!G7*100)</f>
        <v>2.3173443355461245</v>
      </c>
      <c r="I7">
        <f>IF(ValProdCrop_perHa!H7=0,0,(ValProdCrop_perHa!I7-ValProdCrop_perHa!H7)/ValProdCrop_perHa!H7*100)</f>
        <v>4.4098355150966047</v>
      </c>
      <c r="J7">
        <f>IF(ValProdCrop_perHa!I7=0,0,(ValProdCrop_perHa!J7-ValProdCrop_perHa!I7)/ValProdCrop_perHa!I7*100)</f>
        <v>2.3749614740845608</v>
      </c>
      <c r="K7">
        <f>IF(ValProdCrop_perHa!J7=0,0,(ValProdCrop_perHa!K7-ValProdCrop_perHa!J7)/ValProdCrop_perHa!J7*100)</f>
        <v>11.833875681412172</v>
      </c>
      <c r="L7">
        <f>IF(ValProdCrop_perHa!K7=0,0,(ValProdCrop_perHa!L7-ValProdCrop_perHa!K7)/ValProdCrop_perHa!K7*100)</f>
        <v>-7.6300215098667623</v>
      </c>
      <c r="M7">
        <f>IF(ValProdCrop_perHa!L7=0,0,(ValProdCrop_perHa!M7-ValProdCrop_perHa!L7)/ValProdCrop_perHa!L7*100)</f>
        <v>0.16127197241492278</v>
      </c>
      <c r="N7">
        <f>IF(ValProdCrop_perHa!M7=0,0,(ValProdCrop_perHa!N7-ValProdCrop_perHa!M7)/ValProdCrop_perHa!M7*100)</f>
        <v>1.9463460130812404</v>
      </c>
      <c r="O7">
        <f>IF(ValProdCrop_perHa!N7=0,0,(ValProdCrop_perHa!O7-ValProdCrop_perHa!N7)/ValProdCrop_perHa!N7*100)</f>
        <v>1.7526311596589239</v>
      </c>
      <c r="P7">
        <f>IF(ValProdCrop_perHa!O7=0,0,(ValProdCrop_perHa!P7-ValProdCrop_perHa!O7)/ValProdCrop_perHa!O7*100)</f>
        <v>-2.8066075102636043</v>
      </c>
      <c r="Q7">
        <f>IF(ValProdCrop_perHa!P7=0,0,(ValProdCrop_perHa!Q7-ValProdCrop_perHa!P7)/ValProdCrop_perHa!P7*100)</f>
        <v>-3.8087659674647583</v>
      </c>
      <c r="R7">
        <f>IF(ValProdCrop_perHa!Q7=0,0,(ValProdCrop_perHa!R7-ValProdCrop_perHa!Q7)/ValProdCrop_perHa!Q7*100)</f>
        <v>2.2920377591661776</v>
      </c>
      <c r="S7">
        <f>IF(ValProdCrop_perHa!R7=0,0,(ValProdCrop_perHa!S7-ValProdCrop_perHa!R7)/ValProdCrop_perHa!R7*100)</f>
        <v>-0.86363800391432066</v>
      </c>
      <c r="T7">
        <f>IF(ValProdCrop_perHa!S7=0,0,(ValProdCrop_perHa!T7-ValProdCrop_perHa!S7)/ValProdCrop_perHa!S7*100)</f>
        <v>-1.5615972987972004</v>
      </c>
      <c r="U7">
        <f>IF(ValProdCrop_perHa!T7=0,0,(ValProdCrop_perHa!U7-ValProdCrop_perHa!T7)/ValProdCrop_perHa!T7*100)</f>
        <v>6.3214969643783467</v>
      </c>
      <c r="V7">
        <f>IF(ValProdCrop_perHa!U7=0,0,(ValProdCrop_perHa!V7-ValProdCrop_perHa!U7)/ValProdCrop_perHa!U7*100)</f>
        <v>1.4873136038495134</v>
      </c>
      <c r="W7">
        <f>IF(ValProdCrop_perHa!V7=0,0,(ValProdCrop_perHa!W7-ValProdCrop_perHa!V7)/ValProdCrop_perHa!V7*100)</f>
        <v>-0.69041432585233531</v>
      </c>
      <c r="X7">
        <f>IF(ValProdCrop_perHa!W7=0,0,(ValProdCrop_perHa!X7-ValProdCrop_perHa!W7)/ValProdCrop_perHa!W7*100)</f>
        <v>2.6788604919758168</v>
      </c>
      <c r="Y7">
        <f>IF(ValProdCrop_perHa!X7=0,0,(ValProdCrop_perHa!Y7-ValProdCrop_perHa!X7)/ValProdCrop_perHa!X7*100)</f>
        <v>0.77797781451772952</v>
      </c>
      <c r="Z7">
        <f>IF(ValProdCrop_perHa!Y7=0,0,(ValProdCrop_perHa!Z7-ValProdCrop_perHa!Y7)/ValProdCrop_perHa!Y7*100)</f>
        <v>-5.6456616879493104E-2</v>
      </c>
      <c r="AA7">
        <f>IF(ValProdCrop_perHa!Z7=0,0,(ValProdCrop_perHa!AA7-ValProdCrop_perHa!Z7)/ValProdCrop_perHa!Z7*100)</f>
        <v>3.2013955838418826</v>
      </c>
      <c r="AB7">
        <f>IF(ValProdCrop_perHa!AA7=0,0,(ValProdCrop_perHa!AB7-ValProdCrop_perHa!AA7)/ValProdCrop_perHa!AA7*100)</f>
        <v>5.7611705781587368</v>
      </c>
      <c r="AC7">
        <f>IF(ValProdCrop_perHa!AB7=0,0,(ValProdCrop_perHa!AC7-ValProdCrop_perHa!AB7)/ValProdCrop_perHa!AB7*100)</f>
        <v>9.9130922719955645</v>
      </c>
      <c r="AD7">
        <f>IF(ValProdCrop_perHa!AC7=0,0,(ValProdCrop_perHa!AD7-ValProdCrop_perHa!AC7)/ValProdCrop_perHa!AC7*100)</f>
        <v>8.4867762744254271</v>
      </c>
      <c r="AE7">
        <f>IF(ValProdCrop_perHa!AD7=0,0,(ValProdCrop_perHa!AE7-ValProdCrop_perHa!AD7)/ValProdCrop_perHa!AD7*100)</f>
        <v>6.2050338636449425</v>
      </c>
      <c r="AF7">
        <f>IF(ValProdCrop_perHa!AE7=0,0,(ValProdCrop_perHa!AF7-ValProdCrop_perHa!AE7)/ValProdCrop_perHa!AE7*100)</f>
        <v>-4.8061494723833063</v>
      </c>
      <c r="AG7">
        <f>IF(ValProdCrop_perHa!AF7=0,0,(ValProdCrop_perHa!AG7-ValProdCrop_perHa!AF7)/ValProdCrop_perHa!AF7*100)</f>
        <v>-1.430317723429096</v>
      </c>
      <c r="AH7">
        <f>IF(ValProdCrop_perHa!AG7=0,0,(ValProdCrop_perHa!AH7-ValProdCrop_perHa!AG7)/ValProdCrop_perHa!AG7*100)</f>
        <v>4.8654147405441286</v>
      </c>
      <c r="AI7">
        <f>IF(ValProdCrop_perHa!AH7=0,0,(ValProdCrop_perHa!AI7-ValProdCrop_perHa!AH7)/ValProdCrop_perHa!AH7*100)</f>
        <v>7.2564894684936156</v>
      </c>
      <c r="AJ7">
        <f>IF(ValProdCrop_perHa!AI7=0,0,(ValProdCrop_perHa!AJ7-ValProdCrop_perHa!AI7)/ValProdCrop_perHa!AI7*100)</f>
        <v>-5.9954910332992126</v>
      </c>
      <c r="AK7">
        <f>IF(ValProdCrop_perHa!AJ7=0,0,(ValProdCrop_perHa!AK7-ValProdCrop_perHa!AJ7)/ValProdCrop_perHa!AJ7*100)</f>
        <v>5.5152081570773177</v>
      </c>
      <c r="AL7">
        <f>IF(ValProdCrop_perHa!AK7=0,0,(ValProdCrop_perHa!AL7-ValProdCrop_perHa!AK7)/ValProdCrop_perHa!AK7*100)</f>
        <v>2.9138972641876189</v>
      </c>
      <c r="AM7">
        <f>IF(ValProdCrop_perHa!AL7=0,0,(ValProdCrop_perHa!AM7-ValProdCrop_perHa!AL7)/ValProdCrop_perHa!AL7*100)</f>
        <v>-3.2355286362917901E-2</v>
      </c>
      <c r="AN7">
        <f>IF(ValProdCrop_perHa!AM7=0,0,(ValProdCrop_perHa!AN7-ValProdCrop_perHa!AM7)/ValProdCrop_perHa!AM7*100)</f>
        <v>-2.6735866026619655</v>
      </c>
      <c r="AO7">
        <f>IF(ValProdCrop_perHa!AN7=0,0,(ValProdCrop_perHa!AO7-ValProdCrop_perHa!AN7)/ValProdCrop_perHa!AN7*100)</f>
        <v>2.4144903051875444</v>
      </c>
      <c r="AP7">
        <f>IF(ValProdCrop_perHa!AO7=0,0,(ValProdCrop_perHa!AP7-ValProdCrop_perHa!AO7)/ValProdCrop_perHa!AO7*100)</f>
        <v>-3.3393684116208119E-2</v>
      </c>
      <c r="AQ7">
        <f>IF(ValProdCrop_perHa!AP7=0,0,(ValProdCrop_perHa!AQ7-ValProdCrop_perHa!AP7)/ValProdCrop_perHa!AP7*100)</f>
        <v>2.1842021671795995</v>
      </c>
      <c r="AR7">
        <f>IF(ValProdCrop_perHa!AQ7=0,0,(ValProdCrop_perHa!AR7-ValProdCrop_perHa!AQ7)/ValProdCrop_perHa!AQ7*100)</f>
        <v>-2.8083861773420096</v>
      </c>
      <c r="AS7">
        <f>IF(ValProdCrop_perHa!AR7=0,0,(ValProdCrop_perHa!AS7-ValProdCrop_perHa!AR7)/ValProdCrop_perHa!AR7*100)</f>
        <v>-5.4530791257893139</v>
      </c>
      <c r="AT7">
        <f>IF(ValProdCrop_perHa!AS7=0,0,(ValProdCrop_perHa!AT7-ValProdCrop_perHa!AS7)/ValProdCrop_perHa!AS7*100)</f>
        <v>4.578515632513863</v>
      </c>
      <c r="AU7">
        <f>IF(ValProdCrop_perHa!AT7=0,0,(ValProdCrop_perHa!AU7-ValProdCrop_perHa!AT7)/ValProdCrop_perHa!AT7*100)</f>
        <v>-1.4431586562484282</v>
      </c>
      <c r="AV7">
        <f>IF(ValProdCrop_perHa!AU7=0,0,(ValProdCrop_perHa!AV7-ValProdCrop_perHa!AU7)/ValProdCrop_perHa!AU7*100)</f>
        <v>-0.87114870067747008</v>
      </c>
      <c r="AW7">
        <f>IF(ValProdCrop_perHa!AV7=0,0,(ValProdCrop_perHa!AW7-ValProdCrop_perHa!AV7)/ValProdCrop_perHa!AV7*100)</f>
        <v>-4.146973747736296</v>
      </c>
      <c r="AX7">
        <f>IF(ValProdCrop_perHa!AW7=0,0,(ValProdCrop_perHa!AX7-ValProdCrop_perHa!AW7)/ValProdCrop_perHa!AW7*100)</f>
        <v>-1.0276004864227153</v>
      </c>
      <c r="AY7">
        <f>IF(ValProdCrop_perHa!AX7=0,0,(ValProdCrop_perHa!AY7-ValProdCrop_perHa!AX7)/ValProdCrop_perHa!AX7*100)</f>
        <v>-1.6526665317096438</v>
      </c>
      <c r="AZ7">
        <f>IF(ValProdCrop_perHa!AY7=0,0,(ValProdCrop_perHa!AZ7-ValProdCrop_perHa!AY7)/ValProdCrop_perHa!AY7*100)</f>
        <v>-1.9334895312261555</v>
      </c>
      <c r="BA7">
        <f>IF(ValProdCrop_perHa!AZ7=0,0,(ValProdCrop_perHa!BA7-ValProdCrop_perHa!AZ7)/ValProdCrop_perHa!AZ7*100)</f>
        <v>1.0130024657212202</v>
      </c>
      <c r="BB7">
        <f>IF(ValProdCrop_perHa!BA7=0,0,(ValProdCrop_perHa!BB7-ValProdCrop_perHa!BA7)/ValProdCrop_perHa!BA7*100)</f>
        <v>1.1910385356396556</v>
      </c>
      <c r="BC7">
        <f>IF(ValProdCrop_perHa!BB7=0,0,(ValProdCrop_perHa!BC7-ValProdCrop_perHa!BB7)/ValProdCrop_perHa!BB7*100)</f>
        <v>-3.3916047370514208</v>
      </c>
    </row>
    <row r="8" spans="1:55" x14ac:dyDescent="0.2">
      <c r="A8">
        <f>ValProdCrop_perHa!A8</f>
        <v>1</v>
      </c>
      <c r="B8" t="str">
        <f>ValProdCrop_perHa!B8</f>
        <v>Chad</v>
      </c>
      <c r="C8">
        <f>ValProdCrop_perHa!C8</f>
        <v>39</v>
      </c>
      <c r="D8" t="str">
        <f>ValProdCrop_perHa!D8</f>
        <v>Chad</v>
      </c>
      <c r="F8" s="72" t="s">
        <v>575</v>
      </c>
      <c r="H8">
        <f>IF(ValProdCrop_perHa!G8=0,0,(ValProdCrop_perHa!H8-ValProdCrop_perHa!G8)/ValProdCrop_perHa!G8*100)</f>
        <v>10.631801380428628</v>
      </c>
      <c r="I8">
        <f>IF(ValProdCrop_perHa!H8=0,0,(ValProdCrop_perHa!I8-ValProdCrop_perHa!H8)/ValProdCrop_perHa!H8*100)</f>
        <v>16.62928824218568</v>
      </c>
      <c r="J8">
        <f>IF(ValProdCrop_perHa!I8=0,0,(ValProdCrop_perHa!J8-ValProdCrop_perHa!I8)/ValProdCrop_perHa!I8*100)</f>
        <v>-4.0712983872238349</v>
      </c>
      <c r="K8">
        <f>IF(ValProdCrop_perHa!J8=0,0,(ValProdCrop_perHa!K8-ValProdCrop_perHa!J8)/ValProdCrop_perHa!J8*100)</f>
        <v>-5.6165596398511619</v>
      </c>
      <c r="L8">
        <f>IF(ValProdCrop_perHa!K8=0,0,(ValProdCrop_perHa!L8-ValProdCrop_perHa!K8)/ValProdCrop_perHa!K8*100)</f>
        <v>16.132035939327807</v>
      </c>
      <c r="M8">
        <f>IF(ValProdCrop_perHa!L8=0,0,(ValProdCrop_perHa!M8-ValProdCrop_perHa!L8)/ValProdCrop_perHa!L8*100)</f>
        <v>-4.5692046146313681</v>
      </c>
      <c r="N8">
        <f>IF(ValProdCrop_perHa!M8=0,0,(ValProdCrop_perHa!N8-ValProdCrop_perHa!M8)/ValProdCrop_perHa!M8*100)</f>
        <v>10.385046709779559</v>
      </c>
      <c r="O8">
        <f>IF(ValProdCrop_perHa!N8=0,0,(ValProdCrop_perHa!O8-ValProdCrop_perHa!N8)/ValProdCrop_perHa!N8*100)</f>
        <v>0.13240035010202986</v>
      </c>
      <c r="P8">
        <f>IF(ValProdCrop_perHa!O8=0,0,(ValProdCrop_perHa!P8-ValProdCrop_perHa!O8)/ValProdCrop_perHa!O8*100)</f>
        <v>-5.5731251861416693</v>
      </c>
      <c r="Q8">
        <f>IF(ValProdCrop_perHa!P8=0,0,(ValProdCrop_perHa!Q8-ValProdCrop_perHa!P8)/ValProdCrop_perHa!P8*100)</f>
        <v>-4.0694168234539276</v>
      </c>
      <c r="R8">
        <f>IF(ValProdCrop_perHa!Q8=0,0,(ValProdCrop_perHa!R8-ValProdCrop_perHa!Q8)/ValProdCrop_perHa!Q8*100)</f>
        <v>-6.576211557949792</v>
      </c>
      <c r="S8">
        <f>IF(ValProdCrop_perHa!R8=0,0,(ValProdCrop_perHa!S8-ValProdCrop_perHa!R8)/ValProdCrop_perHa!R8*100)</f>
        <v>6.9093895023918313</v>
      </c>
      <c r="T8">
        <f>IF(ValProdCrop_perHa!S8=0,0,(ValProdCrop_perHa!T8-ValProdCrop_perHa!S8)/ValProdCrop_perHa!S8*100)</f>
        <v>13.261320167360136</v>
      </c>
      <c r="U8">
        <f>IF(ValProdCrop_perHa!T8=0,0,(ValProdCrop_perHa!U8-ValProdCrop_perHa!T8)/ValProdCrop_perHa!T8*100)</f>
        <v>-3.734695130683563</v>
      </c>
      <c r="V8">
        <f>IF(ValProdCrop_perHa!U8=0,0,(ValProdCrop_perHa!V8-ValProdCrop_perHa!U8)/ValProdCrop_perHa!U8*100)</f>
        <v>-9.4605242142230281</v>
      </c>
      <c r="W8">
        <f>IF(ValProdCrop_perHa!V8=0,0,(ValProdCrop_perHa!W8-ValProdCrop_perHa!V8)/ValProdCrop_perHa!V8*100)</f>
        <v>-1.200059727259615</v>
      </c>
      <c r="X8">
        <f>IF(ValProdCrop_perHa!W8=0,0,(ValProdCrop_perHa!X8-ValProdCrop_perHa!W8)/ValProdCrop_perHa!W8*100)</f>
        <v>1.1614637641428007</v>
      </c>
      <c r="Y8">
        <f>IF(ValProdCrop_perHa!X8=0,0,(ValProdCrop_perHa!Y8-ValProdCrop_perHa!X8)/ValProdCrop_perHa!X8*100)</f>
        <v>1.5675550283264827</v>
      </c>
      <c r="Z8">
        <f>IF(ValProdCrop_perHa!Y8=0,0,(ValProdCrop_perHa!Z8-ValProdCrop_perHa!Y8)/ValProdCrop_perHa!Y8*100)</f>
        <v>6.5903325174469618</v>
      </c>
      <c r="AA8">
        <f>IF(ValProdCrop_perHa!Z8=0,0,(ValProdCrop_perHa!AA8-ValProdCrop_perHa!Z8)/ValProdCrop_perHa!Z8*100)</f>
        <v>33.041660483700028</v>
      </c>
      <c r="AB8">
        <f>IF(ValProdCrop_perHa!AA8=0,0,(ValProdCrop_perHa!AB8-ValProdCrop_perHa!AA8)/ValProdCrop_perHa!AA8*100)</f>
        <v>10.553032021082636</v>
      </c>
      <c r="AC8">
        <f>IF(ValProdCrop_perHa!AB8=0,0,(ValProdCrop_perHa!AC8-ValProdCrop_perHa!AB8)/ValProdCrop_perHa!AB8*100)</f>
        <v>-10.971404586836698</v>
      </c>
      <c r="AD8">
        <f>IF(ValProdCrop_perHa!AC8=0,0,(ValProdCrop_perHa!AD8-ValProdCrop_perHa!AC8)/ValProdCrop_perHa!AC8*100)</f>
        <v>-3.6842131315716431</v>
      </c>
      <c r="AE8">
        <f>IF(ValProdCrop_perHa!AD8=0,0,(ValProdCrop_perHa!AE8-ValProdCrop_perHa!AD8)/ValProdCrop_perHa!AD8*100)</f>
        <v>-7.1669195323759611</v>
      </c>
      <c r="AF8">
        <f>IF(ValProdCrop_perHa!AE8=0,0,(ValProdCrop_perHa!AF8-ValProdCrop_perHa!AE8)/ValProdCrop_perHa!AE8*100)</f>
        <v>-4.2756458647757336</v>
      </c>
      <c r="AG8">
        <f>IF(ValProdCrop_perHa!AF8=0,0,(ValProdCrop_perHa!AG8-ValProdCrop_perHa!AF8)/ValProdCrop_perHa!AF8*100)</f>
        <v>6.5807500353848347</v>
      </c>
      <c r="AH8">
        <f>IF(ValProdCrop_perHa!AG8=0,0,(ValProdCrop_perHa!AH8-ValProdCrop_perHa!AG8)/ValProdCrop_perHa!AG8*100)</f>
        <v>10.347313854143929</v>
      </c>
      <c r="AI8">
        <f>IF(ValProdCrop_perHa!AH8=0,0,(ValProdCrop_perHa!AI8-ValProdCrop_perHa!AH8)/ValProdCrop_perHa!AH8*100)</f>
        <v>-1.6217323233882659</v>
      </c>
      <c r="AJ8">
        <f>IF(ValProdCrop_perHa!AI8=0,0,(ValProdCrop_perHa!AJ8-ValProdCrop_perHa!AI8)/ValProdCrop_perHa!AI8*100)</f>
        <v>-4.8237316658278067</v>
      </c>
      <c r="AK8">
        <f>IF(ValProdCrop_perHa!AJ8=0,0,(ValProdCrop_perHa!AK8-ValProdCrop_perHa!AJ8)/ValProdCrop_perHa!AJ8*100)</f>
        <v>3.0197645548357666</v>
      </c>
      <c r="AL8">
        <f>IF(ValProdCrop_perHa!AK8=0,0,(ValProdCrop_perHa!AL8-ValProdCrop_perHa!AK8)/ValProdCrop_perHa!AK8*100)</f>
        <v>-5.7119698447387881</v>
      </c>
      <c r="AM8">
        <f>IF(ValProdCrop_perHa!AL8=0,0,(ValProdCrop_perHa!AM8-ValProdCrop_perHa!AL8)/ValProdCrop_perHa!AL8*100)</f>
        <v>-12.426112288276753</v>
      </c>
      <c r="AN8">
        <f>IF(ValProdCrop_perHa!AM8=0,0,(ValProdCrop_perHa!AN8-ValProdCrop_perHa!AM8)/ValProdCrop_perHa!AM8*100)</f>
        <v>11.477609346142616</v>
      </c>
      <c r="AO8">
        <f>IF(ValProdCrop_perHa!AN8=0,0,(ValProdCrop_perHa!AO8-ValProdCrop_perHa!AN8)/ValProdCrop_perHa!AN8*100)</f>
        <v>-2.9399976148931519</v>
      </c>
      <c r="AP8">
        <f>IF(ValProdCrop_perHa!AO8=0,0,(ValProdCrop_perHa!AP8-ValProdCrop_perHa!AO8)/ValProdCrop_perHa!AO8*100)</f>
        <v>9.6747019660248874</v>
      </c>
      <c r="AQ8">
        <f>IF(ValProdCrop_perHa!AP8=0,0,(ValProdCrop_perHa!AQ8-ValProdCrop_perHa!AP8)/ValProdCrop_perHa!AP8*100)</f>
        <v>-5.7056706792034548</v>
      </c>
      <c r="AR8">
        <f>IF(ValProdCrop_perHa!AQ8=0,0,(ValProdCrop_perHa!AR8-ValProdCrop_perHa!AQ8)/ValProdCrop_perHa!AQ8*100)</f>
        <v>2.9474176179362148</v>
      </c>
      <c r="AS8">
        <f>IF(ValProdCrop_perHa!AR8=0,0,(ValProdCrop_perHa!AS8-ValProdCrop_perHa!AR8)/ValProdCrop_perHa!AR8*100)</f>
        <v>-4.4611962031378098</v>
      </c>
      <c r="AT8">
        <f>IF(ValProdCrop_perHa!AS8=0,0,(ValProdCrop_perHa!AT8-ValProdCrop_perHa!AS8)/ValProdCrop_perHa!AS8*100)</f>
        <v>-9.7672357642062071</v>
      </c>
      <c r="AU8">
        <f>IF(ValProdCrop_perHa!AT8=0,0,(ValProdCrop_perHa!AU8-ValProdCrop_perHa!AT8)/ValProdCrop_perHa!AT8*100)</f>
        <v>8.7934713236362576</v>
      </c>
      <c r="AV8">
        <f>IF(ValProdCrop_perHa!AU8=0,0,(ValProdCrop_perHa!AV8-ValProdCrop_perHa!AU8)/ValProdCrop_perHa!AU8*100)</f>
        <v>7.9858374190035653</v>
      </c>
      <c r="AW8">
        <f>IF(ValProdCrop_perHa!AV8=0,0,(ValProdCrop_perHa!AW8-ValProdCrop_perHa!AV8)/ValProdCrop_perHa!AV8*100)</f>
        <v>-2.3532551999461795</v>
      </c>
      <c r="AX8">
        <f>IF(ValProdCrop_perHa!AW8=0,0,(ValProdCrop_perHa!AX8-ValProdCrop_perHa!AW8)/ValProdCrop_perHa!AW8*100)</f>
        <v>4.1449858396979424</v>
      </c>
      <c r="AY8">
        <f>IF(ValProdCrop_perHa!AX8=0,0,(ValProdCrop_perHa!AY8-ValProdCrop_perHa!AX8)/ValProdCrop_perHa!AX8*100)</f>
        <v>-5.6251141738010437</v>
      </c>
      <c r="AZ8">
        <f>IF(ValProdCrop_perHa!AY8=0,0,(ValProdCrop_perHa!AZ8-ValProdCrop_perHa!AY8)/ValProdCrop_perHa!AY8*100)</f>
        <v>-4.1253656984915361</v>
      </c>
      <c r="BA8">
        <f>IF(ValProdCrop_perHa!AZ8=0,0,(ValProdCrop_perHa!BA8-ValProdCrop_perHa!AZ8)/ValProdCrop_perHa!AZ8*100)</f>
        <v>-4.899977461800602</v>
      </c>
      <c r="BB8">
        <f>IF(ValProdCrop_perHa!BA8=0,0,(ValProdCrop_perHa!BB8-ValProdCrop_perHa!BA8)/ValProdCrop_perHa!BA8*100)</f>
        <v>6.6605788444773006</v>
      </c>
      <c r="BC8">
        <f>IF(ValProdCrop_perHa!BB8=0,0,(ValProdCrop_perHa!BC8-ValProdCrop_perHa!BB8)/ValProdCrop_perHa!BB8*100)</f>
        <v>6.7620332616869838</v>
      </c>
    </row>
    <row r="9" spans="1:55" x14ac:dyDescent="0.2">
      <c r="A9">
        <f>ValProdCrop_perHa!A9</f>
        <v>2</v>
      </c>
      <c r="B9" t="str">
        <f>ValProdCrop_perHa!B9</f>
        <v>Comoros</v>
      </c>
      <c r="C9">
        <f>ValProdCrop_perHa!C9</f>
        <v>45</v>
      </c>
      <c r="D9" t="str">
        <f>ValProdCrop_perHa!D9</f>
        <v>Comoros</v>
      </c>
      <c r="F9" s="72" t="s">
        <v>575</v>
      </c>
      <c r="H9">
        <f>IF(ValProdCrop_perHa!G9=0,0,(ValProdCrop_perHa!H9-ValProdCrop_perHa!G9)/ValProdCrop_perHa!G9*100)</f>
        <v>-2.0023284574052012</v>
      </c>
      <c r="I9">
        <f>IF(ValProdCrop_perHa!H9=0,0,(ValProdCrop_perHa!I9-ValProdCrop_perHa!H9)/ValProdCrop_perHa!H9*100)</f>
        <v>7.7716633472774328</v>
      </c>
      <c r="J9">
        <f>IF(ValProdCrop_perHa!I9=0,0,(ValProdCrop_perHa!J9-ValProdCrop_perHa!I9)/ValProdCrop_perHa!I9*100)</f>
        <v>-0.38074242416467058</v>
      </c>
      <c r="K9">
        <f>IF(ValProdCrop_perHa!J9=0,0,(ValProdCrop_perHa!K9-ValProdCrop_perHa!J9)/ValProdCrop_perHa!J9*100)</f>
        <v>-4.0367079471040661</v>
      </c>
      <c r="L9">
        <f>IF(ValProdCrop_perHa!K9=0,0,(ValProdCrop_perHa!L9-ValProdCrop_perHa!K9)/ValProdCrop_perHa!K9*100)</f>
        <v>-2.3277190956737539</v>
      </c>
      <c r="M9">
        <f>IF(ValProdCrop_perHa!L9=0,0,(ValProdCrop_perHa!M9-ValProdCrop_perHa!L9)/ValProdCrop_perHa!L9*100)</f>
        <v>3.6390021643215928</v>
      </c>
      <c r="N9">
        <f>IF(ValProdCrop_perHa!M9=0,0,(ValProdCrop_perHa!N9-ValProdCrop_perHa!M9)/ValProdCrop_perHa!M9*100)</f>
        <v>5.2103179530460624</v>
      </c>
      <c r="O9">
        <f>IF(ValProdCrop_perHa!N9=0,0,(ValProdCrop_perHa!O9-ValProdCrop_perHa!N9)/ValProdCrop_perHa!N9*100)</f>
        <v>4.196204301614884</v>
      </c>
      <c r="P9">
        <f>IF(ValProdCrop_perHa!O9=0,0,(ValProdCrop_perHa!P9-ValProdCrop_perHa!O9)/ValProdCrop_perHa!O9*100)</f>
        <v>-4.1316838670223612</v>
      </c>
      <c r="Q9">
        <f>IF(ValProdCrop_perHa!P9=0,0,(ValProdCrop_perHa!Q9-ValProdCrop_perHa!P9)/ValProdCrop_perHa!P9*100)</f>
        <v>2.5088311072010088</v>
      </c>
      <c r="R9">
        <f>IF(ValProdCrop_perHa!Q9=0,0,(ValProdCrop_perHa!R9-ValProdCrop_perHa!Q9)/ValProdCrop_perHa!Q9*100)</f>
        <v>-1.2661570967270257</v>
      </c>
      <c r="S9">
        <f>IF(ValProdCrop_perHa!R9=0,0,(ValProdCrop_perHa!S9-ValProdCrop_perHa!R9)/ValProdCrop_perHa!R9*100)</f>
        <v>-2.454279173097849</v>
      </c>
      <c r="T9">
        <f>IF(ValProdCrop_perHa!S9=0,0,(ValProdCrop_perHa!T9-ValProdCrop_perHa!S9)/ValProdCrop_perHa!S9*100)</f>
        <v>4.6947536536009791</v>
      </c>
      <c r="U9">
        <f>IF(ValProdCrop_perHa!T9=0,0,(ValProdCrop_perHa!U9-ValProdCrop_perHa!T9)/ValProdCrop_perHa!T9*100)</f>
        <v>0.50351070275213827</v>
      </c>
      <c r="V9">
        <f>IF(ValProdCrop_perHa!U9=0,0,(ValProdCrop_perHa!V9-ValProdCrop_perHa!U9)/ValProdCrop_perHa!U9*100)</f>
        <v>0.8622551789475309</v>
      </c>
      <c r="W9">
        <f>IF(ValProdCrop_perHa!V9=0,0,(ValProdCrop_perHa!W9-ValProdCrop_perHa!V9)/ValProdCrop_perHa!V9*100)</f>
        <v>2.51727417043073</v>
      </c>
      <c r="X9">
        <f>IF(ValProdCrop_perHa!W9=0,0,(ValProdCrop_perHa!X9-ValProdCrop_perHa!W9)/ValProdCrop_perHa!W9*100)</f>
        <v>-5.9645447544450017</v>
      </c>
      <c r="Y9">
        <f>IF(ValProdCrop_perHa!X9=0,0,(ValProdCrop_perHa!Y9-ValProdCrop_perHa!X9)/ValProdCrop_perHa!X9*100)</f>
        <v>-3.0571846608409352</v>
      </c>
      <c r="Z9">
        <f>IF(ValProdCrop_perHa!Y9=0,0,(ValProdCrop_perHa!Z9-ValProdCrop_perHa!Y9)/ValProdCrop_perHa!Y9*100)</f>
        <v>1.2928863749367572</v>
      </c>
      <c r="AA9">
        <f>IF(ValProdCrop_perHa!Z9=0,0,(ValProdCrop_perHa!AA9-ValProdCrop_perHa!Z9)/ValProdCrop_perHa!Z9*100)</f>
        <v>-8.2745009207944964</v>
      </c>
      <c r="AB9">
        <f>IF(ValProdCrop_perHa!AA9=0,0,(ValProdCrop_perHa!AB9-ValProdCrop_perHa!AA9)/ValProdCrop_perHa!AA9*100)</f>
        <v>4.1448753321869809</v>
      </c>
      <c r="AC9">
        <f>IF(ValProdCrop_perHa!AB9=0,0,(ValProdCrop_perHa!AC9-ValProdCrop_perHa!AB9)/ValProdCrop_perHa!AB9*100)</f>
        <v>3.0030043186575601</v>
      </c>
      <c r="AD9">
        <f>IF(ValProdCrop_perHa!AC9=0,0,(ValProdCrop_perHa!AD9-ValProdCrop_perHa!AC9)/ValProdCrop_perHa!AC9*100)</f>
        <v>-5.5390506736896068</v>
      </c>
      <c r="AE9">
        <f>IF(ValProdCrop_perHa!AD9=0,0,(ValProdCrop_perHa!AE9-ValProdCrop_perHa!AD9)/ValProdCrop_perHa!AD9*100)</f>
        <v>-10.504984490117137</v>
      </c>
      <c r="AF9">
        <f>IF(ValProdCrop_perHa!AE9=0,0,(ValProdCrop_perHa!AF9-ValProdCrop_perHa!AE9)/ValProdCrop_perHa!AE9*100)</f>
        <v>2.4526556580649306</v>
      </c>
      <c r="AG9">
        <f>IF(ValProdCrop_perHa!AF9=0,0,(ValProdCrop_perHa!AG9-ValProdCrop_perHa!AF9)/ValProdCrop_perHa!AF9*100)</f>
        <v>1.4047204918148049</v>
      </c>
      <c r="AH9">
        <f>IF(ValProdCrop_perHa!AG9=0,0,(ValProdCrop_perHa!AH9-ValProdCrop_perHa!AG9)/ValProdCrop_perHa!AG9*100)</f>
        <v>1.7266399327361366</v>
      </c>
      <c r="AI9">
        <f>IF(ValProdCrop_perHa!AH9=0,0,(ValProdCrop_perHa!AI9-ValProdCrop_perHa!AH9)/ValProdCrop_perHa!AH9*100)</f>
        <v>-1.77248963469733</v>
      </c>
      <c r="AJ9">
        <f>IF(ValProdCrop_perHa!AI9=0,0,(ValProdCrop_perHa!AJ9-ValProdCrop_perHa!AI9)/ValProdCrop_perHa!AI9*100)</f>
        <v>5.0030553715078199</v>
      </c>
      <c r="AK9">
        <f>IF(ValProdCrop_perHa!AJ9=0,0,(ValProdCrop_perHa!AK9-ValProdCrop_perHa!AJ9)/ValProdCrop_perHa!AJ9*100)</f>
        <v>0.9801481985153333</v>
      </c>
      <c r="AL9">
        <f>IF(ValProdCrop_perHa!AK9=0,0,(ValProdCrop_perHa!AL9-ValProdCrop_perHa!AK9)/ValProdCrop_perHa!AK9*100)</f>
        <v>1.7482482573261164</v>
      </c>
      <c r="AM9">
        <f>IF(ValProdCrop_perHa!AL9=0,0,(ValProdCrop_perHa!AM9-ValProdCrop_perHa!AL9)/ValProdCrop_perHa!AL9*100)</f>
        <v>2.327773637231032</v>
      </c>
      <c r="AN9">
        <f>IF(ValProdCrop_perHa!AM9=0,0,(ValProdCrop_perHa!AN9-ValProdCrop_perHa!AM9)/ValProdCrop_perHa!AM9*100)</f>
        <v>-5.682881667725292</v>
      </c>
      <c r="AO9">
        <f>IF(ValProdCrop_perHa!AN9=0,0,(ValProdCrop_perHa!AO9-ValProdCrop_perHa!AN9)/ValProdCrop_perHa!AN9*100)</f>
        <v>-1.9862302370009375</v>
      </c>
      <c r="AP9">
        <f>IF(ValProdCrop_perHa!AO9=0,0,(ValProdCrop_perHa!AP9-ValProdCrop_perHa!AO9)/ValProdCrop_perHa!AO9*100)</f>
        <v>-3.7468938267497509</v>
      </c>
      <c r="AQ9">
        <f>IF(ValProdCrop_perHa!AP9=0,0,(ValProdCrop_perHa!AQ9-ValProdCrop_perHa!AP9)/ValProdCrop_perHa!AP9*100)</f>
        <v>-4.3421750769522944</v>
      </c>
      <c r="AR9">
        <f>IF(ValProdCrop_perHa!AQ9=0,0,(ValProdCrop_perHa!AR9-ValProdCrop_perHa!AQ9)/ValProdCrop_perHa!AQ9*100)</f>
        <v>-0.61346918991306709</v>
      </c>
      <c r="AS9">
        <f>IF(ValProdCrop_perHa!AR9=0,0,(ValProdCrop_perHa!AS9-ValProdCrop_perHa!AR9)/ValProdCrop_perHa!AR9*100)</f>
        <v>0.87321223752140753</v>
      </c>
      <c r="AT9">
        <f>IF(ValProdCrop_perHa!AS9=0,0,(ValProdCrop_perHa!AT9-ValProdCrop_perHa!AS9)/ValProdCrop_perHa!AS9*100)</f>
        <v>-2.7074777966554739</v>
      </c>
      <c r="AU9">
        <f>IF(ValProdCrop_perHa!AT9=0,0,(ValProdCrop_perHa!AU9-ValProdCrop_perHa!AT9)/ValProdCrop_perHa!AT9*100)</f>
        <v>-3.1141035508703006</v>
      </c>
      <c r="AV9">
        <f>IF(ValProdCrop_perHa!AU9=0,0,(ValProdCrop_perHa!AV9-ValProdCrop_perHa!AU9)/ValProdCrop_perHa!AU9*100)</f>
        <v>0.15486100679322573</v>
      </c>
      <c r="AW9">
        <f>IF(ValProdCrop_perHa!AV9=0,0,(ValProdCrop_perHa!AW9-ValProdCrop_perHa!AV9)/ValProdCrop_perHa!AV9*100)</f>
        <v>6.9397654337509866</v>
      </c>
      <c r="AX9">
        <f>IF(ValProdCrop_perHa!AW9=0,0,(ValProdCrop_perHa!AX9-ValProdCrop_perHa!AW9)/ValProdCrop_perHa!AW9*100)</f>
        <v>8.9457647246237357</v>
      </c>
      <c r="AY9">
        <f>IF(ValProdCrop_perHa!AX9=0,0,(ValProdCrop_perHa!AY9-ValProdCrop_perHa!AX9)/ValProdCrop_perHa!AX9*100)</f>
        <v>-5.0704495919974342</v>
      </c>
      <c r="AZ9">
        <f>IF(ValProdCrop_perHa!AY9=0,0,(ValProdCrop_perHa!AZ9-ValProdCrop_perHa!AY9)/ValProdCrop_perHa!AY9*100)</f>
        <v>-0.76091441430461981</v>
      </c>
      <c r="BA9">
        <f>IF(ValProdCrop_perHa!AZ9=0,0,(ValProdCrop_perHa!BA9-ValProdCrop_perHa!AZ9)/ValProdCrop_perHa!AZ9*100)</f>
        <v>0.16347400459392308</v>
      </c>
      <c r="BB9">
        <f>IF(ValProdCrop_perHa!BA9=0,0,(ValProdCrop_perHa!BB9-ValProdCrop_perHa!BA9)/ValProdCrop_perHa!BA9*100)</f>
        <v>-12.082523935812358</v>
      </c>
      <c r="BC9">
        <f>IF(ValProdCrop_perHa!BB9=0,0,(ValProdCrop_perHa!BC9-ValProdCrop_perHa!BB9)/ValProdCrop_perHa!BB9*100)</f>
        <v>-6.786550664308189</v>
      </c>
    </row>
    <row r="10" spans="1:55" x14ac:dyDescent="0.2">
      <c r="A10">
        <f>ValProdCrop_perHa!A10</f>
        <v>1</v>
      </c>
      <c r="B10" t="str">
        <f>ValProdCrop_perHa!B10</f>
        <v>Congo</v>
      </c>
      <c r="C10">
        <f>ValProdCrop_perHa!C10</f>
        <v>46</v>
      </c>
      <c r="D10" t="str">
        <f>ValProdCrop_perHa!D10</f>
        <v>Congo</v>
      </c>
      <c r="F10" s="72" t="s">
        <v>575</v>
      </c>
      <c r="H10">
        <f>IF(ValProdCrop_perHa!G10=0,0,(ValProdCrop_perHa!H10-ValProdCrop_perHa!G10)/ValProdCrop_perHa!G10*100)</f>
        <v>-0.47283951860356782</v>
      </c>
      <c r="I10">
        <f>IF(ValProdCrop_perHa!H10=0,0,(ValProdCrop_perHa!I10-ValProdCrop_perHa!H10)/ValProdCrop_perHa!H10*100)</f>
        <v>4.2621803970150447</v>
      </c>
      <c r="J10">
        <f>IF(ValProdCrop_perHa!I10=0,0,(ValProdCrop_perHa!J10-ValProdCrop_perHa!I10)/ValProdCrop_perHa!I10*100)</f>
        <v>3.1632295386270388</v>
      </c>
      <c r="K10">
        <f>IF(ValProdCrop_perHa!J10=0,0,(ValProdCrop_perHa!K10-ValProdCrop_perHa!J10)/ValProdCrop_perHa!J10*100)</f>
        <v>4.8487368727231654</v>
      </c>
      <c r="L10">
        <f>IF(ValProdCrop_perHa!K10=0,0,(ValProdCrop_perHa!L10-ValProdCrop_perHa!K10)/ValProdCrop_perHa!K10*100)</f>
        <v>4.3248141969998448</v>
      </c>
      <c r="M10">
        <f>IF(ValProdCrop_perHa!L10=0,0,(ValProdCrop_perHa!M10-ValProdCrop_perHa!L10)/ValProdCrop_perHa!L10*100)</f>
        <v>4.8542756278350092</v>
      </c>
      <c r="N10">
        <f>IF(ValProdCrop_perHa!M10=0,0,(ValProdCrop_perHa!N10-ValProdCrop_perHa!M10)/ValProdCrop_perHa!M10*100)</f>
        <v>-3.3031540008340512</v>
      </c>
      <c r="O10">
        <f>IF(ValProdCrop_perHa!N10=0,0,(ValProdCrop_perHa!O10-ValProdCrop_perHa!N10)/ValProdCrop_perHa!N10*100)</f>
        <v>-2.436102400964363</v>
      </c>
      <c r="P10">
        <f>IF(ValProdCrop_perHa!O10=0,0,(ValProdCrop_perHa!P10-ValProdCrop_perHa!O10)/ValProdCrop_perHa!O10*100)</f>
        <v>-0.65224551982592804</v>
      </c>
      <c r="Q10">
        <f>IF(ValProdCrop_perHa!P10=0,0,(ValProdCrop_perHa!Q10-ValProdCrop_perHa!P10)/ValProdCrop_perHa!P10*100)</f>
        <v>-2.5903594432101467</v>
      </c>
      <c r="R10">
        <f>IF(ValProdCrop_perHa!Q10=0,0,(ValProdCrop_perHa!R10-ValProdCrop_perHa!Q10)/ValProdCrop_perHa!Q10*100)</f>
        <v>-3.5623637030287716</v>
      </c>
      <c r="S10">
        <f>IF(ValProdCrop_perHa!R10=0,0,(ValProdCrop_perHa!S10-ValProdCrop_perHa!R10)/ValProdCrop_perHa!R10*100)</f>
        <v>0.70940221339910015</v>
      </c>
      <c r="T10">
        <f>IF(ValProdCrop_perHa!S10=0,0,(ValProdCrop_perHa!T10-ValProdCrop_perHa!S10)/ValProdCrop_perHa!S10*100)</f>
        <v>-6.5206031547328989</v>
      </c>
      <c r="U10">
        <f>IF(ValProdCrop_perHa!T10=0,0,(ValProdCrop_perHa!U10-ValProdCrop_perHa!T10)/ValProdCrop_perHa!T10*100)</f>
        <v>5.2400782751692176</v>
      </c>
      <c r="V10">
        <f>IF(ValProdCrop_perHa!U10=0,0,(ValProdCrop_perHa!V10-ValProdCrop_perHa!U10)/ValProdCrop_perHa!U10*100)</f>
        <v>9.2810553207299602</v>
      </c>
      <c r="W10">
        <f>IF(ValProdCrop_perHa!V10=0,0,(ValProdCrop_perHa!W10-ValProdCrop_perHa!V10)/ValProdCrop_perHa!V10*100)</f>
        <v>-6.989839979553393</v>
      </c>
      <c r="X10">
        <f>IF(ValProdCrop_perHa!W10=0,0,(ValProdCrop_perHa!X10-ValProdCrop_perHa!W10)/ValProdCrop_perHa!W10*100)</f>
        <v>1.0497750968719255</v>
      </c>
      <c r="Y10">
        <f>IF(ValProdCrop_perHa!X10=0,0,(ValProdCrop_perHa!Y10-ValProdCrop_perHa!X10)/ValProdCrop_perHa!X10*100)</f>
        <v>7.6624395704293526</v>
      </c>
      <c r="Z10">
        <f>IF(ValProdCrop_perHa!Y10=0,0,(ValProdCrop_perHa!Z10-ValProdCrop_perHa!Y10)/ValProdCrop_perHa!Y10*100)</f>
        <v>12.600574710739501</v>
      </c>
      <c r="AA10">
        <f>IF(ValProdCrop_perHa!Z10=0,0,(ValProdCrop_perHa!AA10-ValProdCrop_perHa!Z10)/ValProdCrop_perHa!Z10*100)</f>
        <v>1.2119466506048977</v>
      </c>
      <c r="AB10">
        <f>IF(ValProdCrop_perHa!AA10=0,0,(ValProdCrop_perHa!AB10-ValProdCrop_perHa!AA10)/ValProdCrop_perHa!AA10*100)</f>
        <v>2.9592132348259055</v>
      </c>
      <c r="AC10">
        <f>IF(ValProdCrop_perHa!AB10=0,0,(ValProdCrop_perHa!AC10-ValProdCrop_perHa!AB10)/ValProdCrop_perHa!AB10*100)</f>
        <v>-3.2691299898103892</v>
      </c>
      <c r="AD10">
        <f>IF(ValProdCrop_perHa!AC10=0,0,(ValProdCrop_perHa!AD10-ValProdCrop_perHa!AC10)/ValProdCrop_perHa!AC10*100)</f>
        <v>-2.4062155339451552</v>
      </c>
      <c r="AE10">
        <f>IF(ValProdCrop_perHa!AD10=0,0,(ValProdCrop_perHa!AE10-ValProdCrop_perHa!AD10)/ValProdCrop_perHa!AD10*100)</f>
        <v>0.49108700834393076</v>
      </c>
      <c r="AF10">
        <f>IF(ValProdCrop_perHa!AE10=0,0,(ValProdCrop_perHa!AF10-ValProdCrop_perHa!AE10)/ValProdCrop_perHa!AE10*100)</f>
        <v>-2.7056527473027931</v>
      </c>
      <c r="AG10">
        <f>IF(ValProdCrop_perHa!AF10=0,0,(ValProdCrop_perHa!AG10-ValProdCrop_perHa!AF10)/ValProdCrop_perHa!AF10*100)</f>
        <v>-4.4101381288831162E-2</v>
      </c>
      <c r="AH10">
        <f>IF(ValProdCrop_perHa!AG10=0,0,(ValProdCrop_perHa!AH10-ValProdCrop_perHa!AG10)/ValProdCrop_perHa!AG10*100)</f>
        <v>3.3427641878184963E-2</v>
      </c>
      <c r="AI10">
        <f>IF(ValProdCrop_perHa!AH10=0,0,(ValProdCrop_perHa!AI10-ValProdCrop_perHa!AH10)/ValProdCrop_perHa!AH10*100)</f>
        <v>-3.1466225713129661</v>
      </c>
      <c r="AJ10">
        <f>IF(ValProdCrop_perHa!AI10=0,0,(ValProdCrop_perHa!AJ10-ValProdCrop_perHa!AI10)/ValProdCrop_perHa!AI10*100)</f>
        <v>7.5480507571727991</v>
      </c>
      <c r="AK10">
        <f>IF(ValProdCrop_perHa!AJ10=0,0,(ValProdCrop_perHa!AK10-ValProdCrop_perHa!AJ10)/ValProdCrop_perHa!AJ10*100)</f>
        <v>5.6946527917491903</v>
      </c>
      <c r="AL10">
        <f>IF(ValProdCrop_perHa!AK10=0,0,(ValProdCrop_perHa!AL10-ValProdCrop_perHa!AK10)/ValProdCrop_perHa!AK10*100)</f>
        <v>0.79774918202445955</v>
      </c>
      <c r="AM10">
        <f>IF(ValProdCrop_perHa!AL10=0,0,(ValProdCrop_perHa!AM10-ValProdCrop_perHa!AL10)/ValProdCrop_perHa!AL10*100)</f>
        <v>-5.9238133298694926</v>
      </c>
      <c r="AN10">
        <f>IF(ValProdCrop_perHa!AM10=0,0,(ValProdCrop_perHa!AN10-ValProdCrop_perHa!AM10)/ValProdCrop_perHa!AM10*100)</f>
        <v>8.4217039793332358</v>
      </c>
      <c r="AO10">
        <f>IF(ValProdCrop_perHa!AN10=0,0,(ValProdCrop_perHa!AO10-ValProdCrop_perHa!AN10)/ValProdCrop_perHa!AN10*100)</f>
        <v>19.057352813354207</v>
      </c>
      <c r="AP10">
        <f>IF(ValProdCrop_perHa!AO10=0,0,(ValProdCrop_perHa!AP10-ValProdCrop_perHa!AO10)/ValProdCrop_perHa!AO10*100)</f>
        <v>1.2737520984672042</v>
      </c>
      <c r="AQ10">
        <f>IF(ValProdCrop_perHa!AP10=0,0,(ValProdCrop_perHa!AQ10-ValProdCrop_perHa!AP10)/ValProdCrop_perHa!AP10*100)</f>
        <v>0.54401465718233399</v>
      </c>
      <c r="AR10">
        <f>IF(ValProdCrop_perHa!AQ10=0,0,(ValProdCrop_perHa!AR10-ValProdCrop_perHa!AQ10)/ValProdCrop_perHa!AQ10*100)</f>
        <v>-0.14044958701666641</v>
      </c>
      <c r="AS10">
        <f>IF(ValProdCrop_perHa!AR10=0,0,(ValProdCrop_perHa!AS10-ValProdCrop_perHa!AR10)/ValProdCrop_perHa!AR10*100)</f>
        <v>-5.0657202845930209</v>
      </c>
      <c r="AT10">
        <f>IF(ValProdCrop_perHa!AS10=0,0,(ValProdCrop_perHa!AT10-ValProdCrop_perHa!AS10)/ValProdCrop_perHa!AS10*100)</f>
        <v>-2.1748121639934637E-3</v>
      </c>
      <c r="AU10">
        <f>IF(ValProdCrop_perHa!AT10=0,0,(ValProdCrop_perHa!AU10-ValProdCrop_perHa!AT10)/ValProdCrop_perHa!AT10*100)</f>
        <v>-3.5416973003580785</v>
      </c>
      <c r="AV10">
        <f>IF(ValProdCrop_perHa!AU10=0,0,(ValProdCrop_perHa!AV10-ValProdCrop_perHa!AU10)/ValProdCrop_perHa!AU10*100)</f>
        <v>-0.19622408914919098</v>
      </c>
      <c r="AW10">
        <f>IF(ValProdCrop_perHa!AV10=0,0,(ValProdCrop_perHa!AW10-ValProdCrop_perHa!AV10)/ValProdCrop_perHa!AV10*100)</f>
        <v>-5.972090580136246E-2</v>
      </c>
      <c r="AX10">
        <f>IF(ValProdCrop_perHa!AW10=0,0,(ValProdCrop_perHa!AX10-ValProdCrop_perHa!AW10)/ValProdCrop_perHa!AW10*100)</f>
        <v>-0.42373996136895353</v>
      </c>
      <c r="AY10">
        <f>IF(ValProdCrop_perHa!AX10=0,0,(ValProdCrop_perHa!AY10-ValProdCrop_perHa!AX10)/ValProdCrop_perHa!AX10*100)</f>
        <v>0.73905929820553173</v>
      </c>
      <c r="AZ10">
        <f>IF(ValProdCrop_perHa!AY10=0,0,(ValProdCrop_perHa!AZ10-ValProdCrop_perHa!AY10)/ValProdCrop_perHa!AY10*100)</f>
        <v>2.5559439690713477</v>
      </c>
      <c r="BA10">
        <f>IF(ValProdCrop_perHa!AZ10=0,0,(ValProdCrop_perHa!BA10-ValProdCrop_perHa!AZ10)/ValProdCrop_perHa!AZ10*100)</f>
        <v>-3.3559705267638527</v>
      </c>
      <c r="BB10">
        <f>IF(ValProdCrop_perHa!BA10=0,0,(ValProdCrop_perHa!BB10-ValProdCrop_perHa!BA10)/ValProdCrop_perHa!BA10*100)</f>
        <v>-1.5167460554823891</v>
      </c>
      <c r="BC10">
        <f>IF(ValProdCrop_perHa!BB10=0,0,(ValProdCrop_perHa!BC10-ValProdCrop_perHa!BB10)/ValProdCrop_perHa!BB10*100)</f>
        <v>-4.831399536714569</v>
      </c>
    </row>
    <row r="11" spans="1:55" x14ac:dyDescent="0.2">
      <c r="A11">
        <f>ValProdCrop_perHa!A11</f>
        <v>1</v>
      </c>
      <c r="B11" t="str">
        <f>ValProdCrop_perHa!B11</f>
        <v>Benin</v>
      </c>
      <c r="C11">
        <f>ValProdCrop_perHa!C11</f>
        <v>53</v>
      </c>
      <c r="D11" t="str">
        <f>ValProdCrop_perHa!D11</f>
        <v>Benin</v>
      </c>
      <c r="F11" s="72" t="s">
        <v>575</v>
      </c>
      <c r="H11">
        <f>IF(ValProdCrop_perHa!G11=0,0,(ValProdCrop_perHa!H11-ValProdCrop_perHa!G11)/ValProdCrop_perHa!G11*100)</f>
        <v>-11.834700447628164</v>
      </c>
      <c r="I11">
        <f>IF(ValProdCrop_perHa!H11=0,0,(ValProdCrop_perHa!I11-ValProdCrop_perHa!H11)/ValProdCrop_perHa!H11*100)</f>
        <v>2.9676905372226337</v>
      </c>
      <c r="J11">
        <f>IF(ValProdCrop_perHa!I11=0,0,(ValProdCrop_perHa!J11-ValProdCrop_perHa!I11)/ValProdCrop_perHa!I11*100)</f>
        <v>10.465868720672953</v>
      </c>
      <c r="K11">
        <f>IF(ValProdCrop_perHa!J11=0,0,(ValProdCrop_perHa!K11-ValProdCrop_perHa!J11)/ValProdCrop_perHa!J11*100)</f>
        <v>1.8167098841827198</v>
      </c>
      <c r="L11">
        <f>IF(ValProdCrop_perHa!K11=0,0,(ValProdCrop_perHa!L11-ValProdCrop_perHa!K11)/ValProdCrop_perHa!K11*100)</f>
        <v>0.25936202087942722</v>
      </c>
      <c r="M11">
        <f>IF(ValProdCrop_perHa!L11=0,0,(ValProdCrop_perHa!M11-ValProdCrop_perHa!L11)/ValProdCrop_perHa!L11*100)</f>
        <v>2.4820485285341412</v>
      </c>
      <c r="N11">
        <f>IF(ValProdCrop_perHa!M11=0,0,(ValProdCrop_perHa!N11-ValProdCrop_perHa!M11)/ValProdCrop_perHa!M11*100)</f>
        <v>9.3092888335060202</v>
      </c>
      <c r="O11">
        <f>IF(ValProdCrop_perHa!N11=0,0,(ValProdCrop_perHa!O11-ValProdCrop_perHa!N11)/ValProdCrop_perHa!N11*100)</f>
        <v>-3.8447976864893012</v>
      </c>
      <c r="P11">
        <f>IF(ValProdCrop_perHa!O11=0,0,(ValProdCrop_perHa!P11-ValProdCrop_perHa!O11)/ValProdCrop_perHa!O11*100)</f>
        <v>0.55273519145124572</v>
      </c>
      <c r="Q11">
        <f>IF(ValProdCrop_perHa!P11=0,0,(ValProdCrop_perHa!Q11-ValProdCrop_perHa!P11)/ValProdCrop_perHa!P11*100)</f>
        <v>10.42595656457727</v>
      </c>
      <c r="R11">
        <f>IF(ValProdCrop_perHa!Q11=0,0,(ValProdCrop_perHa!R11-ValProdCrop_perHa!Q11)/ValProdCrop_perHa!Q11*100)</f>
        <v>-2.6502239422823726</v>
      </c>
      <c r="S11">
        <f>IF(ValProdCrop_perHa!R11=0,0,(ValProdCrop_perHa!S11-ValProdCrop_perHa!R11)/ValProdCrop_perHa!R11*100)</f>
        <v>3.1629762551335823</v>
      </c>
      <c r="T11">
        <f>IF(ValProdCrop_perHa!S11=0,0,(ValProdCrop_perHa!T11-ValProdCrop_perHa!S11)/ValProdCrop_perHa!S11*100)</f>
        <v>-3.5725616544214409</v>
      </c>
      <c r="U11">
        <f>IF(ValProdCrop_perHa!T11=0,0,(ValProdCrop_perHa!U11-ValProdCrop_perHa!T11)/ValProdCrop_perHa!T11*100)</f>
        <v>13.160192634417706</v>
      </c>
      <c r="V11">
        <f>IF(ValProdCrop_perHa!U11=0,0,(ValProdCrop_perHa!V11-ValProdCrop_perHa!U11)/ValProdCrop_perHa!U11*100)</f>
        <v>13.304675683319184</v>
      </c>
      <c r="W11">
        <f>IF(ValProdCrop_perHa!V11=0,0,(ValProdCrop_perHa!W11-ValProdCrop_perHa!V11)/ValProdCrop_perHa!V11*100)</f>
        <v>-8.2831861735508632</v>
      </c>
      <c r="X11">
        <f>IF(ValProdCrop_perHa!W11=0,0,(ValProdCrop_perHa!X11-ValProdCrop_perHa!W11)/ValProdCrop_perHa!W11*100)</f>
        <v>-11.700292276278216</v>
      </c>
      <c r="Y11">
        <f>IF(ValProdCrop_perHa!X11=0,0,(ValProdCrop_perHa!Y11-ValProdCrop_perHa!X11)/ValProdCrop_perHa!X11*100)</f>
        <v>7.3249323076481225</v>
      </c>
      <c r="Z11">
        <f>IF(ValProdCrop_perHa!Y11=0,0,(ValProdCrop_perHa!Z11-ValProdCrop_perHa!Y11)/ValProdCrop_perHa!Y11*100)</f>
        <v>5.1505236961572125</v>
      </c>
      <c r="AA11">
        <f>IF(ValProdCrop_perHa!Z11=0,0,(ValProdCrop_perHa!AA11-ValProdCrop_perHa!Z11)/ValProdCrop_perHa!Z11*100)</f>
        <v>-11.077789991870642</v>
      </c>
      <c r="AB11">
        <f>IF(ValProdCrop_perHa!AA11=0,0,(ValProdCrop_perHa!AB11-ValProdCrop_perHa!AA11)/ValProdCrop_perHa!AA11*100)</f>
        <v>2.4288629787531124</v>
      </c>
      <c r="AC11">
        <f>IF(ValProdCrop_perHa!AB11=0,0,(ValProdCrop_perHa!AC11-ValProdCrop_perHa!AB11)/ValProdCrop_perHa!AB11*100)</f>
        <v>-4.0632840877605867</v>
      </c>
      <c r="AD11">
        <f>IF(ValProdCrop_perHa!AC11=0,0,(ValProdCrop_perHa!AD11-ValProdCrop_perHa!AC11)/ValProdCrop_perHa!AC11*100)</f>
        <v>21.837593060489109</v>
      </c>
      <c r="AE11">
        <f>IF(ValProdCrop_perHa!AD11=0,0,(ValProdCrop_perHa!AE11-ValProdCrop_perHa!AD11)/ValProdCrop_perHa!AD11*100)</f>
        <v>-7.6324129749471545</v>
      </c>
      <c r="AF11">
        <f>IF(ValProdCrop_perHa!AE11=0,0,(ValProdCrop_perHa!AF11-ValProdCrop_perHa!AE11)/ValProdCrop_perHa!AE11*100)</f>
        <v>11.018663049926843</v>
      </c>
      <c r="AG11">
        <f>IF(ValProdCrop_perHa!AF11=0,0,(ValProdCrop_perHa!AG11-ValProdCrop_perHa!AF11)/ValProdCrop_perHa!AF11*100)</f>
        <v>-6.7406785397110758</v>
      </c>
      <c r="AH11">
        <f>IF(ValProdCrop_perHa!AG11=0,0,(ValProdCrop_perHa!AH11-ValProdCrop_perHa!AG11)/ValProdCrop_perHa!AG11*100)</f>
        <v>4.7963509588665492</v>
      </c>
      <c r="AI11">
        <f>IF(ValProdCrop_perHa!AH11=0,0,(ValProdCrop_perHa!AI11-ValProdCrop_perHa!AH11)/ValProdCrop_perHa!AH11*100)</f>
        <v>5.7997310180353345</v>
      </c>
      <c r="AJ11">
        <f>IF(ValProdCrop_perHa!AI11=0,0,(ValProdCrop_perHa!AJ11-ValProdCrop_perHa!AI11)/ValProdCrop_perHa!AI11*100)</f>
        <v>3.8212470004299517</v>
      </c>
      <c r="AK11">
        <f>IF(ValProdCrop_perHa!AJ11=0,0,(ValProdCrop_perHa!AK11-ValProdCrop_perHa!AJ11)/ValProdCrop_perHa!AJ11*100)</f>
        <v>3.2422773843924517</v>
      </c>
      <c r="AL11">
        <f>IF(ValProdCrop_perHa!AK11=0,0,(ValProdCrop_perHa!AL11-ValProdCrop_perHa!AK11)/ValProdCrop_perHa!AK11*100)</f>
        <v>0.59679768383772924</v>
      </c>
      <c r="AM11">
        <f>IF(ValProdCrop_perHa!AL11=0,0,(ValProdCrop_perHa!AM11-ValProdCrop_perHa!AL11)/ValProdCrop_perHa!AL11*100)</f>
        <v>7.9042508256597701</v>
      </c>
      <c r="AN11">
        <f>IF(ValProdCrop_perHa!AM11=0,0,(ValProdCrop_perHa!AN11-ValProdCrop_perHa!AM11)/ValProdCrop_perHa!AM11*100)</f>
        <v>-2.8411359181541846</v>
      </c>
      <c r="AO11">
        <f>IF(ValProdCrop_perHa!AN11=0,0,(ValProdCrop_perHa!AO11-ValProdCrop_perHa!AN11)/ValProdCrop_perHa!AN11*100)</f>
        <v>0.7499589469586162</v>
      </c>
      <c r="AP11">
        <f>IF(ValProdCrop_perHa!AO11=0,0,(ValProdCrop_perHa!AP11-ValProdCrop_perHa!AO11)/ValProdCrop_perHa!AO11*100)</f>
        <v>0.96226917547862922</v>
      </c>
      <c r="AQ11">
        <f>IF(ValProdCrop_perHa!AP11=0,0,(ValProdCrop_perHa!AQ11-ValProdCrop_perHa!AP11)/ValProdCrop_perHa!AP11*100)</f>
        <v>-2.0122397969709747</v>
      </c>
      <c r="AR11">
        <f>IF(ValProdCrop_perHa!AQ11=0,0,(ValProdCrop_perHa!AR11-ValProdCrop_perHa!AQ11)/ValProdCrop_perHa!AQ11*100)</f>
        <v>-1.3789681153737485</v>
      </c>
      <c r="AS11">
        <f>IF(ValProdCrop_perHa!AR11=0,0,(ValProdCrop_perHa!AS11-ValProdCrop_perHa!AR11)/ValProdCrop_perHa!AR11*100)</f>
        <v>1.6043501324446627</v>
      </c>
      <c r="AT11">
        <f>IF(ValProdCrop_perHa!AS11=0,0,(ValProdCrop_perHa!AT11-ValProdCrop_perHa!AS11)/ValProdCrop_perHa!AS11*100)</f>
        <v>3.8448854865490252</v>
      </c>
      <c r="AU11">
        <f>IF(ValProdCrop_perHa!AT11=0,0,(ValProdCrop_perHa!AU11-ValProdCrop_perHa!AT11)/ValProdCrop_perHa!AT11*100)</f>
        <v>-0.17199778668428625</v>
      </c>
      <c r="AV11">
        <f>IF(ValProdCrop_perHa!AU11=0,0,(ValProdCrop_perHa!AV11-ValProdCrop_perHa!AU11)/ValProdCrop_perHa!AU11*100)</f>
        <v>-2.3570313721312046</v>
      </c>
      <c r="AW11">
        <f>IF(ValProdCrop_perHa!AV11=0,0,(ValProdCrop_perHa!AW11-ValProdCrop_perHa!AV11)/ValProdCrop_perHa!AV11*100)</f>
        <v>10.742383558596018</v>
      </c>
      <c r="AX11">
        <f>IF(ValProdCrop_perHa!AW11=0,0,(ValProdCrop_perHa!AX11-ValProdCrop_perHa!AW11)/ValProdCrop_perHa!AW11*100)</f>
        <v>2.1114306006872594</v>
      </c>
      <c r="AY11">
        <f>IF(ValProdCrop_perHa!AX11=0,0,(ValProdCrop_perHa!AY11-ValProdCrop_perHa!AX11)/ValProdCrop_perHa!AX11*100)</f>
        <v>-3.1833413188709212</v>
      </c>
      <c r="AZ11">
        <f>IF(ValProdCrop_perHa!AY11=0,0,(ValProdCrop_perHa!AZ11-ValProdCrop_perHa!AY11)/ValProdCrop_perHa!AY11*100)</f>
        <v>10.296668215848513</v>
      </c>
      <c r="BA11">
        <f>IF(ValProdCrop_perHa!AZ11=0,0,(ValProdCrop_perHa!BA11-ValProdCrop_perHa!AZ11)/ValProdCrop_perHa!AZ11*100)</f>
        <v>-10.53097815231034</v>
      </c>
      <c r="BB11">
        <f>IF(ValProdCrop_perHa!BA11=0,0,(ValProdCrop_perHa!BB11-ValProdCrop_perHa!BA11)/ValProdCrop_perHa!BA11*100)</f>
        <v>9.7099953713197316</v>
      </c>
      <c r="BC11">
        <f>IF(ValProdCrop_perHa!BB11=0,0,(ValProdCrop_perHa!BC11-ValProdCrop_perHa!BB11)/ValProdCrop_perHa!BB11*100)</f>
        <v>7.7371469918496238</v>
      </c>
    </row>
    <row r="12" spans="1:55" x14ac:dyDescent="0.2">
      <c r="A12">
        <f>ValProdCrop_perHa!A12</f>
        <v>1</v>
      </c>
      <c r="B12" t="str">
        <f>ValProdCrop_perHa!B12</f>
        <v>Equatorial Guinea</v>
      </c>
      <c r="C12">
        <f>ValProdCrop_perHa!C12</f>
        <v>61</v>
      </c>
      <c r="D12" t="str">
        <f>ValProdCrop_perHa!D12</f>
        <v>Equatorial Guinea</v>
      </c>
      <c r="F12" s="72" t="s">
        <v>575</v>
      </c>
      <c r="H12">
        <f>IF(ValProdCrop_perHa!G12=0,0,(ValProdCrop_perHa!H12-ValProdCrop_perHa!G12)/ValProdCrop_perHa!G12*100)</f>
        <v>14.537744815486125</v>
      </c>
      <c r="I12">
        <f>IF(ValProdCrop_perHa!H12=0,0,(ValProdCrop_perHa!I12-ValProdCrop_perHa!H12)/ValProdCrop_perHa!H12*100)</f>
        <v>3.6322103891757607</v>
      </c>
      <c r="J12">
        <f>IF(ValProdCrop_perHa!I12=0,0,(ValProdCrop_perHa!J12-ValProdCrop_perHa!I12)/ValProdCrop_perHa!I12*100)</f>
        <v>7.6302805599267707</v>
      </c>
      <c r="K12">
        <f>IF(ValProdCrop_perHa!J12=0,0,(ValProdCrop_perHa!K12-ValProdCrop_perHa!J12)/ValProdCrop_perHa!J12*100)</f>
        <v>-1.9240777005529643</v>
      </c>
      <c r="L12">
        <f>IF(ValProdCrop_perHa!K12=0,0,(ValProdCrop_perHa!L12-ValProdCrop_perHa!K12)/ValProdCrop_perHa!K12*100)</f>
        <v>2.8744439310552017</v>
      </c>
      <c r="M12">
        <f>IF(ValProdCrop_perHa!L12=0,0,(ValProdCrop_perHa!M12-ValProdCrop_perHa!L12)/ValProdCrop_perHa!L12*100)</f>
        <v>-6.2134310106571524</v>
      </c>
      <c r="N12">
        <f>IF(ValProdCrop_perHa!M12=0,0,(ValProdCrop_perHa!N12-ValProdCrop_perHa!M12)/ValProdCrop_perHa!M12*100)</f>
        <v>-3.8760245655931289</v>
      </c>
      <c r="O12">
        <f>IF(ValProdCrop_perHa!N12=0,0,(ValProdCrop_perHa!O12-ValProdCrop_perHa!N12)/ValProdCrop_perHa!N12*100)</f>
        <v>-10.533835572621866</v>
      </c>
      <c r="P12">
        <f>IF(ValProdCrop_perHa!O12=0,0,(ValProdCrop_perHa!P12-ValProdCrop_perHa!O12)/ValProdCrop_perHa!O12*100)</f>
        <v>14.785697182536522</v>
      </c>
      <c r="Q12">
        <f>IF(ValProdCrop_perHa!P12=0,0,(ValProdCrop_perHa!Q12-ValProdCrop_perHa!P12)/ValProdCrop_perHa!P12*100)</f>
        <v>-24.757493264300052</v>
      </c>
      <c r="R12">
        <f>IF(ValProdCrop_perHa!Q12=0,0,(ValProdCrop_perHa!R12-ValProdCrop_perHa!Q12)/ValProdCrop_perHa!Q12*100)</f>
        <v>-18.163212607750197</v>
      </c>
      <c r="S12">
        <f>IF(ValProdCrop_perHa!R12=0,0,(ValProdCrop_perHa!S12-ValProdCrop_perHa!R12)/ValProdCrop_perHa!R12*100)</f>
        <v>6.5530235322874084</v>
      </c>
      <c r="T12">
        <f>IF(ValProdCrop_perHa!S12=0,0,(ValProdCrop_perHa!T12-ValProdCrop_perHa!S12)/ValProdCrop_perHa!S12*100)</f>
        <v>1.8922261691853806</v>
      </c>
      <c r="U12">
        <f>IF(ValProdCrop_perHa!T12=0,0,(ValProdCrop_perHa!U12-ValProdCrop_perHa!T12)/ValProdCrop_perHa!T12*100)</f>
        <v>-15.586056132399484</v>
      </c>
      <c r="V12">
        <f>IF(ValProdCrop_perHa!U12=0,0,(ValProdCrop_perHa!V12-ValProdCrop_perHa!U12)/ValProdCrop_perHa!U12*100)</f>
        <v>-14.188643208697565</v>
      </c>
      <c r="W12">
        <f>IF(ValProdCrop_perHa!V12=0,0,(ValProdCrop_perHa!W12-ValProdCrop_perHa!V12)/ValProdCrop_perHa!V12*100)</f>
        <v>-1.338239745321504</v>
      </c>
      <c r="X12">
        <f>IF(ValProdCrop_perHa!W12=0,0,(ValProdCrop_perHa!X12-ValProdCrop_perHa!W12)/ValProdCrop_perHa!W12*100)</f>
        <v>1.2655763269831337</v>
      </c>
      <c r="Y12">
        <f>IF(ValProdCrop_perHa!X12=0,0,(ValProdCrop_perHa!Y12-ValProdCrop_perHa!X12)/ValProdCrop_perHa!X12*100)</f>
        <v>2.3487334370689394</v>
      </c>
      <c r="Z12">
        <f>IF(ValProdCrop_perHa!Y12=0,0,(ValProdCrop_perHa!Z12-ValProdCrop_perHa!Y12)/ValProdCrop_perHa!Y12*100)</f>
        <v>7.8039840885589182</v>
      </c>
      <c r="AA12">
        <f>IF(ValProdCrop_perHa!Z12=0,0,(ValProdCrop_perHa!AA12-ValProdCrop_perHa!Z12)/ValProdCrop_perHa!Z12*100)</f>
        <v>11.034820863524963</v>
      </c>
      <c r="AB12">
        <f>IF(ValProdCrop_perHa!AA12=0,0,(ValProdCrop_perHa!AB12-ValProdCrop_perHa!AA12)/ValProdCrop_perHa!AA12*100)</f>
        <v>-11.108422142952911</v>
      </c>
      <c r="AC12">
        <f>IF(ValProdCrop_perHa!AB12=0,0,(ValProdCrop_perHa!AC12-ValProdCrop_perHa!AB12)/ValProdCrop_perHa!AB12*100)</f>
        <v>3.8664860625935669</v>
      </c>
      <c r="AD12">
        <f>IF(ValProdCrop_perHa!AC12=0,0,(ValProdCrop_perHa!AD12-ValProdCrop_perHa!AC12)/ValProdCrop_perHa!AC12*100)</f>
        <v>2.8575818704748879</v>
      </c>
      <c r="AE12">
        <f>IF(ValProdCrop_perHa!AD12=0,0,(ValProdCrop_perHa!AE12-ValProdCrop_perHa!AD12)/ValProdCrop_perHa!AD12*100)</f>
        <v>-4.9027720533150916</v>
      </c>
      <c r="AF12">
        <f>IF(ValProdCrop_perHa!AE12=0,0,(ValProdCrop_perHa!AF12-ValProdCrop_perHa!AE12)/ValProdCrop_perHa!AE12*100)</f>
        <v>1.3669598365526321</v>
      </c>
      <c r="AG12">
        <f>IF(ValProdCrop_perHa!AF12=0,0,(ValProdCrop_perHa!AG12-ValProdCrop_perHa!AF12)/ValProdCrop_perHa!AF12*100)</f>
        <v>6.6301888443830128</v>
      </c>
      <c r="AH12">
        <f>IF(ValProdCrop_perHa!AG12=0,0,(ValProdCrop_perHa!AH12-ValProdCrop_perHa!AG12)/ValProdCrop_perHa!AG12*100)</f>
        <v>-0.24442116623813631</v>
      </c>
      <c r="AI12">
        <f>IF(ValProdCrop_perHa!AH12=0,0,(ValProdCrop_perHa!AI12-ValProdCrop_perHa!AH12)/ValProdCrop_perHa!AH12*100)</f>
        <v>-5.4265478863855039</v>
      </c>
      <c r="AJ12">
        <f>IF(ValProdCrop_perHa!AI12=0,0,(ValProdCrop_perHa!AJ12-ValProdCrop_perHa!AI12)/ValProdCrop_perHa!AI12*100)</f>
        <v>26.331612439077357</v>
      </c>
      <c r="AK12">
        <f>IF(ValProdCrop_perHa!AJ12=0,0,(ValProdCrop_perHa!AK12-ValProdCrop_perHa!AJ12)/ValProdCrop_perHa!AJ12*100)</f>
        <v>1.1751261764035004</v>
      </c>
      <c r="AL12">
        <f>IF(ValProdCrop_perHa!AK12=0,0,(ValProdCrop_perHa!AL12-ValProdCrop_perHa!AK12)/ValProdCrop_perHa!AK12*100)</f>
        <v>-11.030058843132776</v>
      </c>
      <c r="AM12">
        <f>IF(ValProdCrop_perHa!AL12=0,0,(ValProdCrop_perHa!AM12-ValProdCrop_perHa!AL12)/ValProdCrop_perHa!AL12*100)</f>
        <v>-7.8897787567973499</v>
      </c>
      <c r="AN12">
        <f>IF(ValProdCrop_perHa!AM12=0,0,(ValProdCrop_perHa!AN12-ValProdCrop_perHa!AM12)/ValProdCrop_perHa!AM12*100)</f>
        <v>20.008251360223227</v>
      </c>
      <c r="AO12">
        <f>IF(ValProdCrop_perHa!AN12=0,0,(ValProdCrop_perHa!AO12-ValProdCrop_perHa!AN12)/ValProdCrop_perHa!AN12*100)</f>
        <v>12.639367671075895</v>
      </c>
      <c r="AP12">
        <f>IF(ValProdCrop_perHa!AO12=0,0,(ValProdCrop_perHa!AP12-ValProdCrop_perHa!AO12)/ValProdCrop_perHa!AO12*100)</f>
        <v>3.7172861644710369</v>
      </c>
      <c r="AQ12">
        <f>IF(ValProdCrop_perHa!AP12=0,0,(ValProdCrop_perHa!AQ12-ValProdCrop_perHa!AP12)/ValProdCrop_perHa!AP12*100)</f>
        <v>-8.2633667908574129</v>
      </c>
      <c r="AR12">
        <f>IF(ValProdCrop_perHa!AQ12=0,0,(ValProdCrop_perHa!AR12-ValProdCrop_perHa!AQ12)/ValProdCrop_perHa!AQ12*100)</f>
        <v>7.0393749926381286</v>
      </c>
      <c r="AS12">
        <f>IF(ValProdCrop_perHa!AR12=0,0,(ValProdCrop_perHa!AS12-ValProdCrop_perHa!AR12)/ValProdCrop_perHa!AR12*100)</f>
        <v>-5.6934287366713372</v>
      </c>
      <c r="AT12">
        <f>IF(ValProdCrop_perHa!AS12=0,0,(ValProdCrop_perHa!AT12-ValProdCrop_perHa!AS12)/ValProdCrop_perHa!AS12*100)</f>
        <v>4.9729856554588032</v>
      </c>
      <c r="AU12">
        <f>IF(ValProdCrop_perHa!AT12=0,0,(ValProdCrop_perHa!AU12-ValProdCrop_perHa!AT12)/ValProdCrop_perHa!AT12*100)</f>
        <v>5.8873774885516958</v>
      </c>
      <c r="AV12">
        <f>IF(ValProdCrop_perHa!AU12=0,0,(ValProdCrop_perHa!AV12-ValProdCrop_perHa!AU12)/ValProdCrop_perHa!AU12*100)</f>
        <v>21.148913173442864</v>
      </c>
      <c r="AW12">
        <f>IF(ValProdCrop_perHa!AV12=0,0,(ValProdCrop_perHa!AW12-ValProdCrop_perHa!AV12)/ValProdCrop_perHa!AV12*100)</f>
        <v>-3.2149383941182226</v>
      </c>
      <c r="AX12">
        <f>IF(ValProdCrop_perHa!AW12=0,0,(ValProdCrop_perHa!AX12-ValProdCrop_perHa!AW12)/ValProdCrop_perHa!AW12*100)</f>
        <v>-6.2092977413230086</v>
      </c>
      <c r="AY12">
        <f>IF(ValProdCrop_perHa!AX12=0,0,(ValProdCrop_perHa!AY12-ValProdCrop_perHa!AX12)/ValProdCrop_perHa!AX12*100)</f>
        <v>4.3136308312472647</v>
      </c>
      <c r="AZ12">
        <f>IF(ValProdCrop_perHa!AY12=0,0,(ValProdCrop_perHa!AZ12-ValProdCrop_perHa!AY12)/ValProdCrop_perHa!AY12*100)</f>
        <v>11.600099454617673</v>
      </c>
      <c r="BA12">
        <f>IF(ValProdCrop_perHa!AZ12=0,0,(ValProdCrop_perHa!BA12-ValProdCrop_perHa!AZ12)/ValProdCrop_perHa!AZ12*100)</f>
        <v>3.3637962720173622</v>
      </c>
      <c r="BB12">
        <f>IF(ValProdCrop_perHa!BA12=0,0,(ValProdCrop_perHa!BB12-ValProdCrop_perHa!BA12)/ValProdCrop_perHa!BA12*100)</f>
        <v>4.4061803894361811</v>
      </c>
      <c r="BC12">
        <f>IF(ValProdCrop_perHa!BB12=0,0,(ValProdCrop_perHa!BC12-ValProdCrop_perHa!BB12)/ValProdCrop_perHa!BB12*100)</f>
        <v>-5.7221957505050689</v>
      </c>
    </row>
    <row r="13" spans="1:55" x14ac:dyDescent="0.2">
      <c r="A13">
        <f>ValProdCrop_perHa!A13</f>
        <v>2</v>
      </c>
      <c r="B13" t="str">
        <f>ValProdCrop_perHa!B13</f>
        <v>Ethiopia PDR</v>
      </c>
      <c r="C13">
        <f>ValProdCrop_perHa!C13</f>
        <v>62</v>
      </c>
      <c r="D13" t="str">
        <f>ValProdCrop_perHa!D13</f>
        <v>Ethiopia PDR</v>
      </c>
      <c r="F13" s="72" t="s">
        <v>575</v>
      </c>
      <c r="H13">
        <f>IF(ValProdCrop_perHa!G13=0,0,(ValProdCrop_perHa!H13-ValProdCrop_perHa!G13)/ValProdCrop_perHa!G13*100)</f>
        <v>-2.7284979004570395</v>
      </c>
      <c r="I13">
        <f>IF(ValProdCrop_perHa!H13=0,0,(ValProdCrop_perHa!I13-ValProdCrop_perHa!H13)/ValProdCrop_perHa!H13*100)</f>
        <v>1.5808274994365374</v>
      </c>
      <c r="J13">
        <f>IF(ValProdCrop_perHa!I13=0,0,(ValProdCrop_perHa!J13-ValProdCrop_perHa!I13)/ValProdCrop_perHa!I13*100)</f>
        <v>3.9523419346394717</v>
      </c>
      <c r="K13">
        <f>IF(ValProdCrop_perHa!J13=0,0,(ValProdCrop_perHa!K13-ValProdCrop_perHa!J13)/ValProdCrop_perHa!J13*100)</f>
        <v>-1.1399242988046592</v>
      </c>
      <c r="L13">
        <f>IF(ValProdCrop_perHa!K13=0,0,(ValProdCrop_perHa!L13-ValProdCrop_perHa!K13)/ValProdCrop_perHa!K13*100)</f>
        <v>1.433617568571893</v>
      </c>
      <c r="M13">
        <f>IF(ValProdCrop_perHa!L13=0,0,(ValProdCrop_perHa!M13-ValProdCrop_perHa!L13)/ValProdCrop_perHa!L13*100)</f>
        <v>2.3006461239551799</v>
      </c>
      <c r="N13">
        <f>IF(ValProdCrop_perHa!M13=0,0,(ValProdCrop_perHa!N13-ValProdCrop_perHa!M13)/ValProdCrop_perHa!M13*100)</f>
        <v>1.262918129658027E-2</v>
      </c>
      <c r="O13">
        <f>IF(ValProdCrop_perHa!N13=0,0,(ValProdCrop_perHa!O13-ValProdCrop_perHa!N13)/ValProdCrop_perHa!N13*100)</f>
        <v>2.9154143889204018</v>
      </c>
      <c r="P13">
        <f>IF(ValProdCrop_perHa!O13=0,0,(ValProdCrop_perHa!P13-ValProdCrop_perHa!O13)/ValProdCrop_perHa!O13*100)</f>
        <v>1.983937577837817</v>
      </c>
      <c r="Q13">
        <f>IF(ValProdCrop_perHa!P13=0,0,(ValProdCrop_perHa!Q13-ValProdCrop_perHa!P13)/ValProdCrop_perHa!P13*100)</f>
        <v>1.7429559209393228</v>
      </c>
      <c r="R13">
        <f>IF(ValProdCrop_perHa!Q13=0,0,(ValProdCrop_perHa!R13-ValProdCrop_perHa!Q13)/ValProdCrop_perHa!Q13*100)</f>
        <v>2.5020934923883904</v>
      </c>
      <c r="S13">
        <f>IF(ValProdCrop_perHa!R13=0,0,(ValProdCrop_perHa!S13-ValProdCrop_perHa!R13)/ValProdCrop_perHa!R13*100)</f>
        <v>7.3240834422355681</v>
      </c>
      <c r="T13">
        <f>IF(ValProdCrop_perHa!S13=0,0,(ValProdCrop_perHa!T13-ValProdCrop_perHa!S13)/ValProdCrop_perHa!S13*100)</f>
        <v>-0.77547057391371355</v>
      </c>
      <c r="U13">
        <f>IF(ValProdCrop_perHa!T13=0,0,(ValProdCrop_perHa!U13-ValProdCrop_perHa!T13)/ValProdCrop_perHa!T13*100)</f>
        <v>5.9483614457824672</v>
      </c>
      <c r="V13">
        <f>IF(ValProdCrop_perHa!U13=0,0,(ValProdCrop_perHa!V13-ValProdCrop_perHa!U13)/ValProdCrop_perHa!U13*100)</f>
        <v>13.423839911362434</v>
      </c>
      <c r="W13">
        <f>IF(ValProdCrop_perHa!V13=0,0,(ValProdCrop_perHa!W13-ValProdCrop_perHa!V13)/ValProdCrop_perHa!V13*100)</f>
        <v>4.5713173923990258</v>
      </c>
      <c r="X13">
        <f>IF(ValProdCrop_perHa!W13=0,0,(ValProdCrop_perHa!X13-ValProdCrop_perHa!W13)/ValProdCrop_perHa!W13*100)</f>
        <v>-4.9894518036000051</v>
      </c>
      <c r="Y13">
        <f>IF(ValProdCrop_perHa!X13=0,0,(ValProdCrop_perHa!Y13-ValProdCrop_perHa!X13)/ValProdCrop_perHa!X13*100)</f>
        <v>11.996953705188785</v>
      </c>
      <c r="Z13">
        <f>IF(ValProdCrop_perHa!Y13=0,0,(ValProdCrop_perHa!Z13-ValProdCrop_perHa!Y13)/ValProdCrop_perHa!Y13*100)</f>
        <v>5.3130245068779338</v>
      </c>
      <c r="AA13">
        <f>IF(ValProdCrop_perHa!Z13=0,0,(ValProdCrop_perHa!AA13-ValProdCrop_perHa!Z13)/ValProdCrop_perHa!Z13*100)</f>
        <v>0.66805200747109927</v>
      </c>
      <c r="AB13">
        <f>IF(ValProdCrop_perHa!AA13=0,0,(ValProdCrop_perHa!AB13-ValProdCrop_perHa!AA13)/ValProdCrop_perHa!AA13*100)</f>
        <v>-1.5310898000340534</v>
      </c>
      <c r="AC13">
        <f>IF(ValProdCrop_perHa!AB13=0,0,(ValProdCrop_perHa!AC13-ValProdCrop_perHa!AB13)/ValProdCrop_perHa!AB13*100)</f>
        <v>5.2485195032373122</v>
      </c>
      <c r="AD13">
        <f>IF(ValProdCrop_perHa!AC13=0,0,(ValProdCrop_perHa!AD13-ValProdCrop_perHa!AC13)/ValProdCrop_perHa!AC13*100)</f>
        <v>-8.1448842340720606</v>
      </c>
      <c r="AE13">
        <f>IF(ValProdCrop_perHa!AD13=0,0,(ValProdCrop_perHa!AE13-ValProdCrop_perHa!AD13)/ValProdCrop_perHa!AD13*100)</f>
        <v>-12.721110094118718</v>
      </c>
      <c r="AF13">
        <f>IF(ValProdCrop_perHa!AE13=0,0,(ValProdCrop_perHa!AF13-ValProdCrop_perHa!AE13)/ValProdCrop_perHa!AE13*100)</f>
        <v>6.1038720991581625</v>
      </c>
      <c r="AG13">
        <f>IF(ValProdCrop_perHa!AF13=0,0,(ValProdCrop_perHa!AG13-ValProdCrop_perHa!AF13)/ValProdCrop_perHa!AF13*100)</f>
        <v>8.8429788496601667</v>
      </c>
      <c r="AH13">
        <f>IF(ValProdCrop_perHa!AG13=0,0,(ValProdCrop_perHa!AH13-ValProdCrop_perHa!AG13)/ValProdCrop_perHa!AG13*100)</f>
        <v>1.4169101738128069</v>
      </c>
      <c r="AI13">
        <f>IF(ValProdCrop_perHa!AH13=0,0,(ValProdCrop_perHa!AI13-ValProdCrop_perHa!AH13)/ValProdCrop_perHa!AH13*100)</f>
        <v>2.4772182915337662</v>
      </c>
      <c r="AJ13">
        <f>IF(ValProdCrop_perHa!AI13=0,0,(ValProdCrop_perHa!AJ13-ValProdCrop_perHa!AI13)/ValProdCrop_perHa!AI13*100)</f>
        <v>2.9644630039729636</v>
      </c>
      <c r="AK13">
        <f>IF(ValProdCrop_perHa!AJ13=0,0,(ValProdCrop_perHa!AK13-ValProdCrop_perHa!AJ13)/ValProdCrop_perHa!AJ13*100)</f>
        <v>12.587397328948422</v>
      </c>
      <c r="AL13">
        <f>IF(ValProdCrop_perHa!AK13=0,0,(ValProdCrop_perHa!AL13-ValProdCrop_perHa!AK13)/ValProdCrop_perHa!AK13*100)</f>
        <v>-9.5837484549635263</v>
      </c>
      <c r="AM13">
        <f>IF(ValProdCrop_perHa!AL13=0,0,(ValProdCrop_perHa!AM13-ValProdCrop_perHa!AL13)/ValProdCrop_perHa!AL13*100)</f>
        <v>-100</v>
      </c>
      <c r="AN13">
        <f>IF(ValProdCrop_perHa!AM13=0,0,(ValProdCrop_perHa!AN13-ValProdCrop_perHa!AM13)/ValProdCrop_perHa!AM13*100)</f>
        <v>0</v>
      </c>
      <c r="AO13">
        <f>IF(ValProdCrop_perHa!AN13=0,0,(ValProdCrop_perHa!AO13-ValProdCrop_perHa!AN13)/ValProdCrop_perHa!AN13*100)</f>
        <v>0</v>
      </c>
      <c r="AP13">
        <f>IF(ValProdCrop_perHa!AO13=0,0,(ValProdCrop_perHa!AP13-ValProdCrop_perHa!AO13)/ValProdCrop_perHa!AO13*100)</f>
        <v>0</v>
      </c>
      <c r="AQ13">
        <f>IF(ValProdCrop_perHa!AP13=0,0,(ValProdCrop_perHa!AQ13-ValProdCrop_perHa!AP13)/ValProdCrop_perHa!AP13*100)</f>
        <v>0</v>
      </c>
      <c r="AR13">
        <f>IF(ValProdCrop_perHa!AQ13=0,0,(ValProdCrop_perHa!AR13-ValProdCrop_perHa!AQ13)/ValProdCrop_perHa!AQ13*100)</f>
        <v>0</v>
      </c>
      <c r="AS13">
        <f>IF(ValProdCrop_perHa!AR13=0,0,(ValProdCrop_perHa!AS13-ValProdCrop_perHa!AR13)/ValProdCrop_perHa!AR13*100)</f>
        <v>0</v>
      </c>
      <c r="AT13">
        <f>IF(ValProdCrop_perHa!AS13=0,0,(ValProdCrop_perHa!AT13-ValProdCrop_perHa!AS13)/ValProdCrop_perHa!AS13*100)</f>
        <v>0</v>
      </c>
      <c r="AU13">
        <f>IF(ValProdCrop_perHa!AT13=0,0,(ValProdCrop_perHa!AU13-ValProdCrop_perHa!AT13)/ValProdCrop_perHa!AT13*100)</f>
        <v>0</v>
      </c>
      <c r="AV13">
        <f>IF(ValProdCrop_perHa!AU13=0,0,(ValProdCrop_perHa!AV13-ValProdCrop_perHa!AU13)/ValProdCrop_perHa!AU13*100)</f>
        <v>0</v>
      </c>
      <c r="AW13">
        <f>IF(ValProdCrop_perHa!AV13=0,0,(ValProdCrop_perHa!AW13-ValProdCrop_perHa!AV13)/ValProdCrop_perHa!AV13*100)</f>
        <v>0</v>
      </c>
      <c r="AX13">
        <f>IF(ValProdCrop_perHa!AW13=0,0,(ValProdCrop_perHa!AX13-ValProdCrop_perHa!AW13)/ValProdCrop_perHa!AW13*100)</f>
        <v>0</v>
      </c>
      <c r="AY13">
        <f>IF(ValProdCrop_perHa!AX13=0,0,(ValProdCrop_perHa!AY13-ValProdCrop_perHa!AX13)/ValProdCrop_perHa!AX13*100)</f>
        <v>0</v>
      </c>
      <c r="AZ13">
        <f>IF(ValProdCrop_perHa!AY13=0,0,(ValProdCrop_perHa!AZ13-ValProdCrop_perHa!AY13)/ValProdCrop_perHa!AY13*100)</f>
        <v>0</v>
      </c>
      <c r="BA13">
        <f>IF(ValProdCrop_perHa!AZ13=0,0,(ValProdCrop_perHa!BA13-ValProdCrop_perHa!AZ13)/ValProdCrop_perHa!AZ13*100)</f>
        <v>0</v>
      </c>
      <c r="BB13">
        <f>IF(ValProdCrop_perHa!BA13=0,0,(ValProdCrop_perHa!BB13-ValProdCrop_perHa!BA13)/ValProdCrop_perHa!BA13*100)</f>
        <v>0</v>
      </c>
      <c r="BC13">
        <f>IF(ValProdCrop_perHa!BB13=0,0,(ValProdCrop_perHa!BC13-ValProdCrop_perHa!BB13)/ValProdCrop_perHa!BB13*100)</f>
        <v>0</v>
      </c>
    </row>
    <row r="14" spans="1:55" x14ac:dyDescent="0.2">
      <c r="A14">
        <f>ValProdCrop_perHa!A14</f>
        <v>2</v>
      </c>
      <c r="B14" t="str">
        <f>ValProdCrop_perHa!B14</f>
        <v>Djibouti</v>
      </c>
      <c r="C14">
        <f>ValProdCrop_perHa!C14</f>
        <v>72</v>
      </c>
      <c r="D14" t="str">
        <f>ValProdCrop_perHa!D14</f>
        <v>Djibouti</v>
      </c>
      <c r="F14" s="72" t="s">
        <v>575</v>
      </c>
      <c r="H14">
        <f>IF(ValProdCrop_perHa!G14=0,0,(ValProdCrop_perHa!H14-ValProdCrop_perHa!G14)/ValProdCrop_perHa!G14*100)</f>
        <v>0</v>
      </c>
      <c r="I14">
        <f>IF(ValProdCrop_perHa!H14=0,0,(ValProdCrop_perHa!I14-ValProdCrop_perHa!H14)/ValProdCrop_perHa!H14*100)</f>
        <v>0</v>
      </c>
      <c r="J14">
        <f>IF(ValProdCrop_perHa!I14=0,0,(ValProdCrop_perHa!J14-ValProdCrop_perHa!I14)/ValProdCrop_perHa!I14*100)</f>
        <v>10.599078341013826</v>
      </c>
      <c r="K14">
        <f>IF(ValProdCrop_perHa!J14=0,0,(ValProdCrop_perHa!K14-ValProdCrop_perHa!J14)/ValProdCrop_perHa!J14*100)</f>
        <v>-11.904761904761907</v>
      </c>
      <c r="L14">
        <f>IF(ValProdCrop_perHa!K14=0,0,(ValProdCrop_perHa!L14-ValProdCrop_perHa!K14)/ValProdCrop_perHa!K14*100)</f>
        <v>1.7707362534948743</v>
      </c>
      <c r="M14">
        <f>IF(ValProdCrop_perHa!L14=0,0,(ValProdCrop_perHa!M14-ValProdCrop_perHa!L14)/ValProdCrop_perHa!L14*100)</f>
        <v>-0.75475599669147697</v>
      </c>
      <c r="N14">
        <f>IF(ValProdCrop_perHa!M14=0,0,(ValProdCrop_perHa!N14-ValProdCrop_perHa!M14)/ValProdCrop_perHa!M14*100)</f>
        <v>-0.66831456559554203</v>
      </c>
      <c r="O14">
        <f>IF(ValProdCrop_perHa!N14=0,0,(ValProdCrop_perHa!O14-ValProdCrop_perHa!N14)/ValProdCrop_perHa!N14*100)</f>
        <v>-2.9411764705882404</v>
      </c>
      <c r="P14">
        <f>IF(ValProdCrop_perHa!O14=0,0,(ValProdCrop_perHa!P14-ValProdCrop_perHa!O14)/ValProdCrop_perHa!O14*100)</f>
        <v>3.2489795918367523</v>
      </c>
      <c r="Q14">
        <f>IF(ValProdCrop_perHa!P14=0,0,(ValProdCrop_perHa!Q14-ValProdCrop_perHa!P14)/ValProdCrop_perHa!P14*100)</f>
        <v>0</v>
      </c>
      <c r="R14">
        <f>IF(ValProdCrop_perHa!Q14=0,0,(ValProdCrop_perHa!R14-ValProdCrop_perHa!Q14)/ValProdCrop_perHa!Q14*100)</f>
        <v>-15.936185133239841</v>
      </c>
      <c r="S14">
        <f>IF(ValProdCrop_perHa!R14=0,0,(ValProdCrop_perHa!S14-ValProdCrop_perHa!R14)/ValProdCrop_perHa!R14*100)</f>
        <v>4.0637780193611848</v>
      </c>
      <c r="T14">
        <f>IF(ValProdCrop_perHa!S14=0,0,(ValProdCrop_perHa!T14-ValProdCrop_perHa!S14)/ValProdCrop_perHa!S14*100)</f>
        <v>8.6718154080854486</v>
      </c>
      <c r="U14">
        <f>IF(ValProdCrop_perHa!T14=0,0,(ValProdCrop_perHa!U14-ValProdCrop_perHa!T14)/ValProdCrop_perHa!T14*100)</f>
        <v>2.2680412371134091</v>
      </c>
      <c r="V14">
        <f>IF(ValProdCrop_perHa!U14=0,0,(ValProdCrop_perHa!V14-ValProdCrop_perHa!U14)/ValProdCrop_perHa!U14*100)</f>
        <v>0.24345709068776858</v>
      </c>
      <c r="W14">
        <f>IF(ValProdCrop_perHa!V14=0,0,(ValProdCrop_perHa!W14-ValProdCrop_perHa!V14)/ValProdCrop_perHa!V14*100)</f>
        <v>0.4346019876649459</v>
      </c>
      <c r="X14">
        <f>IF(ValProdCrop_perHa!W14=0,0,(ValProdCrop_perHa!X14-ValProdCrop_perHa!W14)/ValProdCrop_perHa!W14*100)</f>
        <v>4.2917369308600444</v>
      </c>
      <c r="Y14">
        <f>IF(ValProdCrop_perHa!X14=0,0,(ValProdCrop_perHa!Y14-ValProdCrop_perHa!X14)/ValProdCrop_perHa!X14*100)</f>
        <v>-4.9667178699436789</v>
      </c>
      <c r="Z14">
        <f>IF(ValProdCrop_perHa!Y14=0,0,(ValProdCrop_perHa!Z14-ValProdCrop_perHa!Y14)/ValProdCrop_perHa!Y14*100)</f>
        <v>-5.133228840125394</v>
      </c>
      <c r="AA14">
        <f>IF(ValProdCrop_perHa!Z14=0,0,(ValProdCrop_perHa!AA14-ValProdCrop_perHa!Z14)/ValProdCrop_perHa!Z14*100)</f>
        <v>-0.23362596679408007</v>
      </c>
      <c r="AB14">
        <f>IF(ValProdCrop_perHa!AA14=0,0,(ValProdCrop_perHa!AB14-ValProdCrop_perHa!AA14)/ValProdCrop_perHa!AA14*100)</f>
        <v>4.8399709632361532</v>
      </c>
      <c r="AC14">
        <f>IF(ValProdCrop_perHa!AB14=0,0,(ValProdCrop_perHa!AC14-ValProdCrop_perHa!AB14)/ValProdCrop_perHa!AB14*100)</f>
        <v>0.44655316773655163</v>
      </c>
      <c r="AD14">
        <f>IF(ValProdCrop_perHa!AC14=0,0,(ValProdCrop_perHa!AD14-ValProdCrop_perHa!AC14)/ValProdCrop_perHa!AC14*100)</f>
        <v>4.8271874392899932</v>
      </c>
      <c r="AE14">
        <f>IF(ValProdCrop_perHa!AD14=0,0,(ValProdCrop_perHa!AE14-ValProdCrop_perHa!AD14)/ValProdCrop_perHa!AD14*100)</f>
        <v>-1.4256209065327496</v>
      </c>
      <c r="AF14">
        <f>IF(ValProdCrop_perHa!AE14=0,0,(ValProdCrop_perHa!AF14-ValProdCrop_perHa!AE14)/ValProdCrop_perHa!AE14*100)</f>
        <v>-0.94257840676874771</v>
      </c>
      <c r="AG14">
        <f>IF(ValProdCrop_perHa!AF14=0,0,(ValProdCrop_perHa!AG14-ValProdCrop_perHa!AF14)/ValProdCrop_perHa!AF14*100)</f>
        <v>-2.5614449863517885</v>
      </c>
      <c r="AH14">
        <f>IF(ValProdCrop_perHa!AG14=0,0,(ValProdCrop_perHa!AH14-ValProdCrop_perHa!AG14)/ValProdCrop_perHa!AG14*100)</f>
        <v>1.1018439169494978</v>
      </c>
      <c r="AI14">
        <f>IF(ValProdCrop_perHa!AH14=0,0,(ValProdCrop_perHa!AI14-ValProdCrop_perHa!AH14)/ValProdCrop_perHa!AH14*100)</f>
        <v>-4.5586093767479063</v>
      </c>
      <c r="AJ14">
        <f>IF(ValProdCrop_perHa!AI14=0,0,(ValProdCrop_perHa!AJ14-ValProdCrop_perHa!AI14)/ValProdCrop_perHa!AI14*100)</f>
        <v>-44.23698948400822</v>
      </c>
      <c r="AK14">
        <f>IF(ValProdCrop_perHa!AJ14=0,0,(ValProdCrop_perHa!AK14-ValProdCrop_perHa!AJ14)/ValProdCrop_perHa!AJ14*100)</f>
        <v>-5.2185084175117424</v>
      </c>
      <c r="AL14">
        <f>IF(ValProdCrop_perHa!AK14=0,0,(ValProdCrop_perHa!AL14-ValProdCrop_perHa!AK14)/ValProdCrop_perHa!AK14*100)</f>
        <v>0.74383354761103271</v>
      </c>
      <c r="AM14">
        <f>IF(ValProdCrop_perHa!AL14=0,0,(ValProdCrop_perHa!AM14-ValProdCrop_perHa!AL14)/ValProdCrop_perHa!AL14*100)</f>
        <v>11.619855332183151</v>
      </c>
      <c r="AN14">
        <f>IF(ValProdCrop_perHa!AM14=0,0,(ValProdCrop_perHa!AN14-ValProdCrop_perHa!AM14)/ValProdCrop_perHa!AM14*100)</f>
        <v>-19.163724147870571</v>
      </c>
      <c r="AO14">
        <f>IF(ValProdCrop_perHa!AN14=0,0,(ValProdCrop_perHa!AO14-ValProdCrop_perHa!AN14)/ValProdCrop_perHa!AN14*100)</f>
        <v>23.097360781576313</v>
      </c>
      <c r="AP14">
        <f>IF(ValProdCrop_perHa!AO14=0,0,(ValProdCrop_perHa!AP14-ValProdCrop_perHa!AO14)/ValProdCrop_perHa!AO14*100)</f>
        <v>-16.240662343522931</v>
      </c>
      <c r="AQ14">
        <f>IF(ValProdCrop_perHa!AP14=0,0,(ValProdCrop_perHa!AQ14-ValProdCrop_perHa!AP14)/ValProdCrop_perHa!AP14*100)</f>
        <v>-3.3056228415878692</v>
      </c>
      <c r="AR14">
        <f>IF(ValProdCrop_perHa!AQ14=0,0,(ValProdCrop_perHa!AR14-ValProdCrop_perHa!AQ14)/ValProdCrop_perHa!AQ14*100)</f>
        <v>21.148114716679604</v>
      </c>
      <c r="AS14">
        <f>IF(ValProdCrop_perHa!AR14=0,0,(ValProdCrop_perHa!AS14-ValProdCrop_perHa!AR14)/ValProdCrop_perHa!AR14*100)</f>
        <v>-4.9800863272543766E-2</v>
      </c>
      <c r="AT14">
        <f>IF(ValProdCrop_perHa!AS14=0,0,(ValProdCrop_perHa!AT14-ValProdCrop_perHa!AS14)/ValProdCrop_perHa!AS14*100)</f>
        <v>0.79541037712358131</v>
      </c>
      <c r="AU14">
        <f>IF(ValProdCrop_perHa!AT14=0,0,(ValProdCrop_perHa!AU14-ValProdCrop_perHa!AT14)/ValProdCrop_perHa!AT14*100)</f>
        <v>-1.6686176565178825</v>
      </c>
      <c r="AV14">
        <f>IF(ValProdCrop_perHa!AU14=0,0,(ValProdCrop_perHa!AV14-ValProdCrop_perHa!AU14)/ValProdCrop_perHa!AU14*100)</f>
        <v>-4.515074929950333</v>
      </c>
      <c r="AW14">
        <f>IF(ValProdCrop_perHa!AV14=0,0,(ValProdCrop_perHa!AW14-ValProdCrop_perHa!AV14)/ValProdCrop_perHa!AV14*100)</f>
        <v>49.738057145377198</v>
      </c>
      <c r="AX14">
        <f>IF(ValProdCrop_perHa!AW14=0,0,(ValProdCrop_perHa!AX14-ValProdCrop_perHa!AW14)/ValProdCrop_perHa!AW14*100)</f>
        <v>-18.5598430882145</v>
      </c>
      <c r="AY14">
        <f>IF(ValProdCrop_perHa!AX14=0,0,(ValProdCrop_perHa!AY14-ValProdCrop_perHa!AX14)/ValProdCrop_perHa!AX14*100)</f>
        <v>5.2404897348396196</v>
      </c>
      <c r="AZ14">
        <f>IF(ValProdCrop_perHa!AY14=0,0,(ValProdCrop_perHa!AZ14-ValProdCrop_perHa!AY14)/ValProdCrop_perHa!AY14*100)</f>
        <v>15.517927640559328</v>
      </c>
      <c r="BA14">
        <f>IF(ValProdCrop_perHa!AZ14=0,0,(ValProdCrop_perHa!BA14-ValProdCrop_perHa!AZ14)/ValProdCrop_perHa!AZ14*100)</f>
        <v>10.356208824230581</v>
      </c>
      <c r="BB14">
        <f>IF(ValProdCrop_perHa!BA14=0,0,(ValProdCrop_perHa!BB14-ValProdCrop_perHa!BA14)/ValProdCrop_perHa!BA14*100)</f>
        <v>-7.5121191424632734</v>
      </c>
      <c r="BC14">
        <f>IF(ValProdCrop_perHa!BB14=0,0,(ValProdCrop_perHa!BC14-ValProdCrop_perHa!BB14)/ValProdCrop_perHa!BB14*100)</f>
        <v>0.29698461242909213</v>
      </c>
    </row>
    <row r="15" spans="1:55" x14ac:dyDescent="0.2">
      <c r="A15">
        <f>ValProdCrop_perHa!A15</f>
        <v>1</v>
      </c>
      <c r="B15" t="str">
        <f>ValProdCrop_perHa!B15</f>
        <v>Gabon</v>
      </c>
      <c r="C15">
        <f>ValProdCrop_perHa!C15</f>
        <v>74</v>
      </c>
      <c r="D15" t="str">
        <f>ValProdCrop_perHa!D15</f>
        <v>Gabon</v>
      </c>
      <c r="F15" s="72" t="s">
        <v>575</v>
      </c>
      <c r="H15">
        <f>IF(ValProdCrop_perHa!G15=0,0,(ValProdCrop_perHa!H15-ValProdCrop_perHa!G15)/ValProdCrop_perHa!G15*100)</f>
        <v>-2.2255453280187232</v>
      </c>
      <c r="I15">
        <f>IF(ValProdCrop_perHa!H15=0,0,(ValProdCrop_perHa!I15-ValProdCrop_perHa!H15)/ValProdCrop_perHa!H15*100)</f>
        <v>1.724631366794773</v>
      </c>
      <c r="J15">
        <f>IF(ValProdCrop_perHa!I15=0,0,(ValProdCrop_perHa!J15-ValProdCrop_perHa!I15)/ValProdCrop_perHa!I15*100)</f>
        <v>-2.5440563422989637</v>
      </c>
      <c r="K15">
        <f>IF(ValProdCrop_perHa!J15=0,0,(ValProdCrop_perHa!K15-ValProdCrop_perHa!J15)/ValProdCrop_perHa!J15*100)</f>
        <v>-0.88492949483869132</v>
      </c>
      <c r="L15">
        <f>IF(ValProdCrop_perHa!K15=0,0,(ValProdCrop_perHa!L15-ValProdCrop_perHa!K15)/ValProdCrop_perHa!K15*100)</f>
        <v>-10.038856080861491</v>
      </c>
      <c r="M15">
        <f>IF(ValProdCrop_perHa!L15=0,0,(ValProdCrop_perHa!M15-ValProdCrop_perHa!L15)/ValProdCrop_perHa!L15*100)</f>
        <v>2.2600336234407021</v>
      </c>
      <c r="N15">
        <f>IF(ValProdCrop_perHa!M15=0,0,(ValProdCrop_perHa!N15-ValProdCrop_perHa!M15)/ValProdCrop_perHa!M15*100)</f>
        <v>-0.21064601030466099</v>
      </c>
      <c r="O15">
        <f>IF(ValProdCrop_perHa!N15=0,0,(ValProdCrop_perHa!O15-ValProdCrop_perHa!N15)/ValProdCrop_perHa!N15*100)</f>
        <v>0.45789779673153319</v>
      </c>
      <c r="P15">
        <f>IF(ValProdCrop_perHa!O15=0,0,(ValProdCrop_perHa!P15-ValProdCrop_perHa!O15)/ValProdCrop_perHa!O15*100)</f>
        <v>3.9850931355698687</v>
      </c>
      <c r="Q15">
        <f>IF(ValProdCrop_perHa!P15=0,0,(ValProdCrop_perHa!Q15-ValProdCrop_perHa!P15)/ValProdCrop_perHa!P15*100)</f>
        <v>-0.87372770239794972</v>
      </c>
      <c r="R15">
        <f>IF(ValProdCrop_perHa!Q15=0,0,(ValProdCrop_perHa!R15-ValProdCrop_perHa!Q15)/ValProdCrop_perHa!Q15*100)</f>
        <v>2.3613945976968678</v>
      </c>
      <c r="S15">
        <f>IF(ValProdCrop_perHa!R15=0,0,(ValProdCrop_perHa!S15-ValProdCrop_perHa!R15)/ValProdCrop_perHa!R15*100)</f>
        <v>-1.1080201450930014</v>
      </c>
      <c r="T15">
        <f>IF(ValProdCrop_perHa!S15=0,0,(ValProdCrop_perHa!T15-ValProdCrop_perHa!S15)/ValProdCrop_perHa!S15*100)</f>
        <v>-0.39044992185625288</v>
      </c>
      <c r="U15">
        <f>IF(ValProdCrop_perHa!T15=0,0,(ValProdCrop_perHa!U15-ValProdCrop_perHa!T15)/ValProdCrop_perHa!T15*100)</f>
        <v>5.21473253361125</v>
      </c>
      <c r="V15">
        <f>IF(ValProdCrop_perHa!U15=0,0,(ValProdCrop_perHa!V15-ValProdCrop_perHa!U15)/ValProdCrop_perHa!U15*100)</f>
        <v>0.56583814799021426</v>
      </c>
      <c r="W15">
        <f>IF(ValProdCrop_perHa!V15=0,0,(ValProdCrop_perHa!W15-ValProdCrop_perHa!V15)/ValProdCrop_perHa!V15*100)</f>
        <v>1.7638660037684268</v>
      </c>
      <c r="X15">
        <f>IF(ValProdCrop_perHa!W15=0,0,(ValProdCrop_perHa!X15-ValProdCrop_perHa!W15)/ValProdCrop_perHa!W15*100)</f>
        <v>1.6058164119111162</v>
      </c>
      <c r="Y15">
        <f>IF(ValProdCrop_perHa!X15=0,0,(ValProdCrop_perHa!Y15-ValProdCrop_perHa!X15)/ValProdCrop_perHa!X15*100)</f>
        <v>3.2932358056570883</v>
      </c>
      <c r="Z15">
        <f>IF(ValProdCrop_perHa!Y15=0,0,(ValProdCrop_perHa!Z15-ValProdCrop_perHa!Y15)/ValProdCrop_perHa!Y15*100)</f>
        <v>-0.22486216988014365</v>
      </c>
      <c r="AA15">
        <f>IF(ValProdCrop_perHa!Z15=0,0,(ValProdCrop_perHa!AA15-ValProdCrop_perHa!Z15)/ValProdCrop_perHa!Z15*100)</f>
        <v>0.25679112559513784</v>
      </c>
      <c r="AB15">
        <f>IF(ValProdCrop_perHa!AA15=0,0,(ValProdCrop_perHa!AB15-ValProdCrop_perHa!AA15)/ValProdCrop_perHa!AA15*100)</f>
        <v>2.6849417137687071</v>
      </c>
      <c r="AC15">
        <f>IF(ValProdCrop_perHa!AB15=0,0,(ValProdCrop_perHa!AC15-ValProdCrop_perHa!AB15)/ValProdCrop_perHa!AB15*100)</f>
        <v>1.3523904594751768</v>
      </c>
      <c r="AD15">
        <f>IF(ValProdCrop_perHa!AC15=0,0,(ValProdCrop_perHa!AD15-ValProdCrop_perHa!AC15)/ValProdCrop_perHa!AC15*100)</f>
        <v>1.5600652530093904</v>
      </c>
      <c r="AE15">
        <f>IF(ValProdCrop_perHa!AD15=0,0,(ValProdCrop_perHa!AE15-ValProdCrop_perHa!AD15)/ValProdCrop_perHa!AD15*100)</f>
        <v>-2.9252783670924551</v>
      </c>
      <c r="AF15">
        <f>IF(ValProdCrop_perHa!AE15=0,0,(ValProdCrop_perHa!AF15-ValProdCrop_perHa!AE15)/ValProdCrop_perHa!AE15*100)</f>
        <v>1.0549851321306014</v>
      </c>
      <c r="AG15">
        <f>IF(ValProdCrop_perHa!AF15=0,0,(ValProdCrop_perHa!AG15-ValProdCrop_perHa!AF15)/ValProdCrop_perHa!AF15*100)</f>
        <v>-0.29667970601532695</v>
      </c>
      <c r="AH15">
        <f>IF(ValProdCrop_perHa!AG15=0,0,(ValProdCrop_perHa!AH15-ValProdCrop_perHa!AG15)/ValProdCrop_perHa!AG15*100)</f>
        <v>-1.266023741469388</v>
      </c>
      <c r="AI15">
        <f>IF(ValProdCrop_perHa!AH15=0,0,(ValProdCrop_perHa!AI15-ValProdCrop_perHa!AH15)/ValProdCrop_perHa!AH15*100)</f>
        <v>0.29916470792465483</v>
      </c>
      <c r="AJ15">
        <f>IF(ValProdCrop_perHa!AI15=0,0,(ValProdCrop_perHa!AJ15-ValProdCrop_perHa!AI15)/ValProdCrop_perHa!AI15*100)</f>
        <v>-3.8313378817612613</v>
      </c>
      <c r="AK15">
        <f>IF(ValProdCrop_perHa!AJ15=0,0,(ValProdCrop_perHa!AK15-ValProdCrop_perHa!AJ15)/ValProdCrop_perHa!AJ15*100)</f>
        <v>17.293662390748896</v>
      </c>
      <c r="AL15">
        <f>IF(ValProdCrop_perHa!AK15=0,0,(ValProdCrop_perHa!AL15-ValProdCrop_perHa!AK15)/ValProdCrop_perHa!AK15*100)</f>
        <v>-6.8501480065544911</v>
      </c>
      <c r="AM15">
        <f>IF(ValProdCrop_perHa!AL15=0,0,(ValProdCrop_perHa!AM15-ValProdCrop_perHa!AL15)/ValProdCrop_perHa!AL15*100)</f>
        <v>-1.9863055060054047</v>
      </c>
      <c r="AN15">
        <f>IF(ValProdCrop_perHa!AM15=0,0,(ValProdCrop_perHa!AN15-ValProdCrop_perHa!AM15)/ValProdCrop_perHa!AM15*100)</f>
        <v>4.3562925748278332</v>
      </c>
      <c r="AO15">
        <f>IF(ValProdCrop_perHa!AN15=0,0,(ValProdCrop_perHa!AO15-ValProdCrop_perHa!AN15)/ValProdCrop_perHa!AN15*100)</f>
        <v>17.97597222893539</v>
      </c>
      <c r="AP15">
        <f>IF(ValProdCrop_perHa!AO15=0,0,(ValProdCrop_perHa!AP15-ValProdCrop_perHa!AO15)/ValProdCrop_perHa!AO15*100)</f>
        <v>-2.8864942984714155</v>
      </c>
      <c r="AQ15">
        <f>IF(ValProdCrop_perHa!AP15=0,0,(ValProdCrop_perHa!AQ15-ValProdCrop_perHa!AP15)/ValProdCrop_perHa!AP15*100)</f>
        <v>-2.9797045723706983</v>
      </c>
      <c r="AR15">
        <f>IF(ValProdCrop_perHa!AQ15=0,0,(ValProdCrop_perHa!AR15-ValProdCrop_perHa!AQ15)/ValProdCrop_perHa!AQ15*100)</f>
        <v>1.0628475983414112</v>
      </c>
      <c r="AS15">
        <f>IF(ValProdCrop_perHa!AR15=0,0,(ValProdCrop_perHa!AS15-ValProdCrop_perHa!AR15)/ValProdCrop_perHa!AR15*100)</f>
        <v>0.76986350412483695</v>
      </c>
      <c r="AT15">
        <f>IF(ValProdCrop_perHa!AS15=0,0,(ValProdCrop_perHa!AT15-ValProdCrop_perHa!AS15)/ValProdCrop_perHa!AS15*100)</f>
        <v>0.42278447503887168</v>
      </c>
      <c r="AU15">
        <f>IF(ValProdCrop_perHa!AT15=0,0,(ValProdCrop_perHa!AU15-ValProdCrop_perHa!AT15)/ValProdCrop_perHa!AT15*100)</f>
        <v>-6.524472659148663</v>
      </c>
      <c r="AV15">
        <f>IF(ValProdCrop_perHa!AU15=0,0,(ValProdCrop_perHa!AV15-ValProdCrop_perHa!AU15)/ValProdCrop_perHa!AU15*100)</f>
        <v>-1.2929422109699873</v>
      </c>
      <c r="AW15">
        <f>IF(ValProdCrop_perHa!AV15=0,0,(ValProdCrop_perHa!AW15-ValProdCrop_perHa!AV15)/ValProdCrop_perHa!AV15*100)</f>
        <v>-2.5676176979916585</v>
      </c>
      <c r="AX15">
        <f>IF(ValProdCrop_perHa!AW15=0,0,(ValProdCrop_perHa!AX15-ValProdCrop_perHa!AW15)/ValProdCrop_perHa!AW15*100)</f>
        <v>-5.0079607683554656E-2</v>
      </c>
      <c r="AY15">
        <f>IF(ValProdCrop_perHa!AX15=0,0,(ValProdCrop_perHa!AY15-ValProdCrop_perHa!AX15)/ValProdCrop_perHa!AX15*100)</f>
        <v>-1.5947845864577683</v>
      </c>
      <c r="AZ15">
        <f>IF(ValProdCrop_perHa!AY15=0,0,(ValProdCrop_perHa!AZ15-ValProdCrop_perHa!AY15)/ValProdCrop_perHa!AY15*100)</f>
        <v>3.5510992944557467</v>
      </c>
      <c r="BA15">
        <f>IF(ValProdCrop_perHa!AZ15=0,0,(ValProdCrop_perHa!BA15-ValProdCrop_perHa!AZ15)/ValProdCrop_perHa!AZ15*100)</f>
        <v>3.7750697049232023</v>
      </c>
      <c r="BB15">
        <f>IF(ValProdCrop_perHa!BA15=0,0,(ValProdCrop_perHa!BB15-ValProdCrop_perHa!BA15)/ValProdCrop_perHa!BA15*100)</f>
        <v>2.2745363803994181</v>
      </c>
      <c r="BC15">
        <f>IF(ValProdCrop_perHa!BB15=0,0,(ValProdCrop_perHa!BC15-ValProdCrop_perHa!BB15)/ValProdCrop_perHa!BB15*100)</f>
        <v>-2.7286373945602151</v>
      </c>
    </row>
    <row r="16" spans="1:55" x14ac:dyDescent="0.2">
      <c r="A16">
        <f>ValProdCrop_perHa!A16</f>
        <v>1</v>
      </c>
      <c r="B16" t="str">
        <f>ValProdCrop_perHa!B16</f>
        <v>Gambia</v>
      </c>
      <c r="C16">
        <f>ValProdCrop_perHa!C16</f>
        <v>75</v>
      </c>
      <c r="D16" t="str">
        <f>ValProdCrop_perHa!D16</f>
        <v>Gambia</v>
      </c>
      <c r="F16" s="72" t="s">
        <v>575</v>
      </c>
      <c r="H16">
        <f>IF(ValProdCrop_perHa!G16=0,0,(ValProdCrop_perHa!H16-ValProdCrop_perHa!G16)/ValProdCrop_perHa!G16*100)</f>
        <v>-0.83237223757234435</v>
      </c>
      <c r="I16">
        <f>IF(ValProdCrop_perHa!H16=0,0,(ValProdCrop_perHa!I16-ValProdCrop_perHa!H16)/ValProdCrop_perHa!H16*100)</f>
        <v>-0.27461680335960986</v>
      </c>
      <c r="J16">
        <f>IF(ValProdCrop_perHa!I16=0,0,(ValProdCrop_perHa!J16-ValProdCrop_perHa!I16)/ValProdCrop_perHa!I16*100)</f>
        <v>2.4525766752751839</v>
      </c>
      <c r="K16">
        <f>IF(ValProdCrop_perHa!J16=0,0,(ValProdCrop_perHa!K16-ValProdCrop_perHa!J16)/ValProdCrop_perHa!J16*100)</f>
        <v>9.0904174249325447</v>
      </c>
      <c r="L16">
        <f>IF(ValProdCrop_perHa!K16=0,0,(ValProdCrop_perHa!L16-ValProdCrop_perHa!K16)/ValProdCrop_perHa!K16*100)</f>
        <v>6.4511308264767715</v>
      </c>
      <c r="M16">
        <f>IF(ValProdCrop_perHa!L16=0,0,(ValProdCrop_perHa!M16-ValProdCrop_perHa!L16)/ValProdCrop_perHa!L16*100)</f>
        <v>0.63483843677167751</v>
      </c>
      <c r="N16">
        <f>IF(ValProdCrop_perHa!M16=0,0,(ValProdCrop_perHa!N16-ValProdCrop_perHa!M16)/ValProdCrop_perHa!M16*100)</f>
        <v>2.1784898941186128</v>
      </c>
      <c r="O16">
        <f>IF(ValProdCrop_perHa!N16=0,0,(ValProdCrop_perHa!O16-ValProdCrop_perHa!N16)/ValProdCrop_perHa!N16*100)</f>
        <v>-3.9113829916708793</v>
      </c>
      <c r="P16">
        <f>IF(ValProdCrop_perHa!O16=0,0,(ValProdCrop_perHa!P16-ValProdCrop_perHa!O16)/ValProdCrop_perHa!O16*100)</f>
        <v>6.1342825396680081E-2</v>
      </c>
      <c r="Q16">
        <f>IF(ValProdCrop_perHa!P16=0,0,(ValProdCrop_perHa!Q16-ValProdCrop_perHa!P16)/ValProdCrop_perHa!P16*100)</f>
        <v>0.5536083651093574</v>
      </c>
      <c r="R16">
        <f>IF(ValProdCrop_perHa!Q16=0,0,(ValProdCrop_perHa!R16-ValProdCrop_perHa!Q16)/ValProdCrop_perHa!Q16*100)</f>
        <v>-6.589688793585756</v>
      </c>
      <c r="S16">
        <f>IF(ValProdCrop_perHa!R16=0,0,(ValProdCrop_perHa!S16-ValProdCrop_perHa!R16)/ValProdCrop_perHa!R16*100)</f>
        <v>9.3140678155338374</v>
      </c>
      <c r="T16">
        <f>IF(ValProdCrop_perHa!S16=0,0,(ValProdCrop_perHa!T16-ValProdCrop_perHa!S16)/ValProdCrop_perHa!S16*100)</f>
        <v>2.2675501049185023</v>
      </c>
      <c r="U16">
        <f>IF(ValProdCrop_perHa!T16=0,0,(ValProdCrop_perHa!U16-ValProdCrop_perHa!T16)/ValProdCrop_perHa!T16*100)</f>
        <v>1.1829118652106463</v>
      </c>
      <c r="V16">
        <f>IF(ValProdCrop_perHa!U16=0,0,(ValProdCrop_perHa!V16-ValProdCrop_perHa!U16)/ValProdCrop_perHa!U16*100)</f>
        <v>-2.8141197849200346</v>
      </c>
      <c r="W16">
        <f>IF(ValProdCrop_perHa!V16=0,0,(ValProdCrop_perHa!W16-ValProdCrop_perHa!V16)/ValProdCrop_perHa!V16*100)</f>
        <v>-23.482552732776398</v>
      </c>
      <c r="X16">
        <f>IF(ValProdCrop_perHa!W16=0,0,(ValProdCrop_perHa!X16-ValProdCrop_perHa!W16)/ValProdCrop_perHa!W16*100)</f>
        <v>23.732746581768925</v>
      </c>
      <c r="Y16">
        <f>IF(ValProdCrop_perHa!X16=0,0,(ValProdCrop_perHa!Y16-ValProdCrop_perHa!X16)/ValProdCrop_perHa!X16*100)</f>
        <v>-14.22423357703337</v>
      </c>
      <c r="Z16">
        <f>IF(ValProdCrop_perHa!Y16=0,0,(ValProdCrop_perHa!Z16-ValProdCrop_perHa!Y16)/ValProdCrop_perHa!Y16*100)</f>
        <v>-5.0361144422367623</v>
      </c>
      <c r="AA16">
        <f>IF(ValProdCrop_perHa!Z16=0,0,(ValProdCrop_perHa!AA16-ValProdCrop_perHa!Z16)/ValProdCrop_perHa!Z16*100)</f>
        <v>27.016786295922351</v>
      </c>
      <c r="AB16">
        <f>IF(ValProdCrop_perHa!AA16=0,0,(ValProdCrop_perHa!AB16-ValProdCrop_perHa!AA16)/ValProdCrop_perHa!AA16*100)</f>
        <v>9.4798494480875863</v>
      </c>
      <c r="AC16">
        <f>IF(ValProdCrop_perHa!AB16=0,0,(ValProdCrop_perHa!AC16-ValProdCrop_perHa!AB16)/ValProdCrop_perHa!AB16*100)</f>
        <v>-14.958115275614938</v>
      </c>
      <c r="AD16">
        <f>IF(ValProdCrop_perHa!AC16=0,0,(ValProdCrop_perHa!AD16-ValProdCrop_perHa!AC16)/ValProdCrop_perHa!AC16*100)</f>
        <v>-0.59996441249212895</v>
      </c>
      <c r="AE16">
        <f>IF(ValProdCrop_perHa!AD16=0,0,(ValProdCrop_perHa!AE16-ValProdCrop_perHa!AD16)/ValProdCrop_perHa!AD16*100)</f>
        <v>-12.873762909999362</v>
      </c>
      <c r="AF16">
        <f>IF(ValProdCrop_perHa!AE16=0,0,(ValProdCrop_perHa!AF16-ValProdCrop_perHa!AE16)/ValProdCrop_perHa!AE16*100)</f>
        <v>15.423103162108676</v>
      </c>
      <c r="AG16">
        <f>IF(ValProdCrop_perHa!AF16=0,0,(ValProdCrop_perHa!AG16-ValProdCrop_perHa!AF16)/ValProdCrop_perHa!AF16*100)</f>
        <v>-5.5291721590036405</v>
      </c>
      <c r="AH16">
        <f>IF(ValProdCrop_perHa!AG16=0,0,(ValProdCrop_perHa!AH16-ValProdCrop_perHa!AG16)/ValProdCrop_perHa!AG16*100)</f>
        <v>-9.6043550136698244</v>
      </c>
      <c r="AI16">
        <f>IF(ValProdCrop_perHa!AH16=0,0,(ValProdCrop_perHa!AI16-ValProdCrop_perHa!AH16)/ValProdCrop_perHa!AH16*100)</f>
        <v>21.193624174747686</v>
      </c>
      <c r="AJ16">
        <f>IF(ValProdCrop_perHa!AI16=0,0,(ValProdCrop_perHa!AJ16-ValProdCrop_perHa!AI16)/ValProdCrop_perHa!AI16*100)</f>
        <v>-33.401202312159832</v>
      </c>
      <c r="AK16">
        <f>IF(ValProdCrop_perHa!AJ16=0,0,(ValProdCrop_perHa!AK16-ValProdCrop_perHa!AJ16)/ValProdCrop_perHa!AJ16*100)</f>
        <v>13.51381652012603</v>
      </c>
      <c r="AL16">
        <f>IF(ValProdCrop_perHa!AK16=0,0,(ValProdCrop_perHa!AL16-ValProdCrop_perHa!AK16)/ValProdCrop_perHa!AK16*100)</f>
        <v>-6.4021717938183063</v>
      </c>
      <c r="AM16">
        <f>IF(ValProdCrop_perHa!AL16=0,0,(ValProdCrop_perHa!AM16-ValProdCrop_perHa!AL16)/ValProdCrop_perHa!AL16*100)</f>
        <v>16.587690843557919</v>
      </c>
      <c r="AN16">
        <f>IF(ValProdCrop_perHa!AM16=0,0,(ValProdCrop_perHa!AN16-ValProdCrop_perHa!AM16)/ValProdCrop_perHa!AM16*100)</f>
        <v>-4.7440172496326252</v>
      </c>
      <c r="AO16">
        <f>IF(ValProdCrop_perHa!AN16=0,0,(ValProdCrop_perHa!AO16-ValProdCrop_perHa!AN16)/ValProdCrop_perHa!AN16*100)</f>
        <v>-11.630314939880574</v>
      </c>
      <c r="AP16">
        <f>IF(ValProdCrop_perHa!AO16=0,0,(ValProdCrop_perHa!AP16-ValProdCrop_perHa!AO16)/ValProdCrop_perHa!AO16*100)</f>
        <v>-12.408095516359746</v>
      </c>
      <c r="AQ16">
        <f>IF(ValProdCrop_perHa!AP16=0,0,(ValProdCrop_perHa!AQ16-ValProdCrop_perHa!AP16)/ValProdCrop_perHa!AP16*100)</f>
        <v>12.87901278934584</v>
      </c>
      <c r="AR16">
        <f>IF(ValProdCrop_perHa!AQ16=0,0,(ValProdCrop_perHa!AR16-ValProdCrop_perHa!AQ16)/ValProdCrop_perHa!AQ16*100)</f>
        <v>3.9990529051260446</v>
      </c>
      <c r="AS16">
        <f>IF(ValProdCrop_perHa!AR16=0,0,(ValProdCrop_perHa!AS16-ValProdCrop_perHa!AR16)/ValProdCrop_perHa!AR16*100)</f>
        <v>24.469367834426858</v>
      </c>
      <c r="AT16">
        <f>IF(ValProdCrop_perHa!AS16=0,0,(ValProdCrop_perHa!AT16-ValProdCrop_perHa!AS16)/ValProdCrop_perHa!AS16*100)</f>
        <v>-2.9972867658348239</v>
      </c>
      <c r="AU16">
        <f>IF(ValProdCrop_perHa!AT16=0,0,(ValProdCrop_perHa!AU16-ValProdCrop_perHa!AT16)/ValProdCrop_perHa!AT16*100)</f>
        <v>-4.7756152637940392</v>
      </c>
      <c r="AV16">
        <f>IF(ValProdCrop_perHa!AU16=0,0,(ValProdCrop_perHa!AV16-ValProdCrop_perHa!AU16)/ValProdCrop_perHa!AU16*100)</f>
        <v>-31.770632007788123</v>
      </c>
      <c r="AW16">
        <f>IF(ValProdCrop_perHa!AV16=0,0,(ValProdCrop_perHa!AW16-ValProdCrop_perHa!AV16)/ValProdCrop_perHa!AV16*100)</f>
        <v>18.651621923388291</v>
      </c>
      <c r="AX16">
        <f>IF(ValProdCrop_perHa!AW16=0,0,(ValProdCrop_perHa!AX16-ValProdCrop_perHa!AW16)/ValProdCrop_perHa!AW16*100)</f>
        <v>17.295748134671179</v>
      </c>
      <c r="AY16">
        <f>IF(ValProdCrop_perHa!AX16=0,0,(ValProdCrop_perHa!AY16-ValProdCrop_perHa!AX16)/ValProdCrop_perHa!AX16*100)</f>
        <v>-13.901107368388621</v>
      </c>
      <c r="AZ16">
        <f>IF(ValProdCrop_perHa!AY16=0,0,(ValProdCrop_perHa!AZ16-ValProdCrop_perHa!AY16)/ValProdCrop_perHa!AY16*100)</f>
        <v>1.4110413041786476</v>
      </c>
      <c r="BA16">
        <f>IF(ValProdCrop_perHa!AZ16=0,0,(ValProdCrop_perHa!BA16-ValProdCrop_perHa!AZ16)/ValProdCrop_perHa!AZ16*100)</f>
        <v>-29.4480152042009</v>
      </c>
      <c r="BB16">
        <f>IF(ValProdCrop_perHa!BA16=0,0,(ValProdCrop_perHa!BB16-ValProdCrop_perHa!BA16)/ValProdCrop_perHa!BA16*100)</f>
        <v>24.027577837354343</v>
      </c>
      <c r="BC16">
        <f>IF(ValProdCrop_perHa!BB16=0,0,(ValProdCrop_perHa!BC16-ValProdCrop_perHa!BB16)/ValProdCrop_perHa!BB16*100)</f>
        <v>4.437883652364297</v>
      </c>
    </row>
    <row r="17" spans="1:55" x14ac:dyDescent="0.2">
      <c r="A17">
        <f>ValProdCrop_perHa!A17</f>
        <v>1</v>
      </c>
      <c r="B17" t="str">
        <f>ValProdCrop_perHa!B17</f>
        <v>Ghana</v>
      </c>
      <c r="C17">
        <f>ValProdCrop_perHa!C17</f>
        <v>81</v>
      </c>
      <c r="D17" t="str">
        <f>ValProdCrop_perHa!D17</f>
        <v>Ghana</v>
      </c>
      <c r="F17" s="72" t="s">
        <v>575</v>
      </c>
      <c r="H17">
        <f>IF(ValProdCrop_perHa!G17=0,0,(ValProdCrop_perHa!H17-ValProdCrop_perHa!G17)/ValProdCrop_perHa!G17*100)</f>
        <v>0.19057322968355686</v>
      </c>
      <c r="I17">
        <f>IF(ValProdCrop_perHa!H17=0,0,(ValProdCrop_perHa!I17-ValProdCrop_perHa!H17)/ValProdCrop_perHa!H17*100)</f>
        <v>0.17605586104176016</v>
      </c>
      <c r="J17">
        <f>IF(ValProdCrop_perHa!I17=0,0,(ValProdCrop_perHa!J17-ValProdCrop_perHa!I17)/ValProdCrop_perHa!I17*100)</f>
        <v>9.9020008965311117</v>
      </c>
      <c r="K17">
        <f>IF(ValProdCrop_perHa!J17=0,0,(ValProdCrop_perHa!K17-ValProdCrop_perHa!J17)/ValProdCrop_perHa!J17*100)</f>
        <v>-6.1814153381337622</v>
      </c>
      <c r="L17">
        <f>IF(ValProdCrop_perHa!K17=0,0,(ValProdCrop_perHa!L17-ValProdCrop_perHa!K17)/ValProdCrop_perHa!K17*100)</f>
        <v>10.921074075731322</v>
      </c>
      <c r="M17">
        <f>IF(ValProdCrop_perHa!L17=0,0,(ValProdCrop_perHa!M17-ValProdCrop_perHa!L17)/ValProdCrop_perHa!L17*100)</f>
        <v>2.1773712638967515</v>
      </c>
      <c r="N17">
        <f>IF(ValProdCrop_perHa!M17=0,0,(ValProdCrop_perHa!N17-ValProdCrop_perHa!M17)/ValProdCrop_perHa!M17*100)</f>
        <v>0.15455426588911078</v>
      </c>
      <c r="O17">
        <f>IF(ValProdCrop_perHa!N17=0,0,(ValProdCrop_perHa!O17-ValProdCrop_perHa!N17)/ValProdCrop_perHa!N17*100)</f>
        <v>-0.67415088957171387</v>
      </c>
      <c r="P17">
        <f>IF(ValProdCrop_perHa!O17=0,0,(ValProdCrop_perHa!P17-ValProdCrop_perHa!O17)/ValProdCrop_perHa!O17*100)</f>
        <v>-13.39557446445122</v>
      </c>
      <c r="Q17">
        <f>IF(ValProdCrop_perHa!P17=0,0,(ValProdCrop_perHa!Q17-ValProdCrop_perHa!P17)/ValProdCrop_perHa!P17*100)</f>
        <v>3.8716092875187886</v>
      </c>
      <c r="R17">
        <f>IF(ValProdCrop_perHa!Q17=0,0,(ValProdCrop_perHa!R17-ValProdCrop_perHa!Q17)/ValProdCrop_perHa!Q17*100)</f>
        <v>1.5789611172709008</v>
      </c>
      <c r="S17">
        <f>IF(ValProdCrop_perHa!R17=0,0,(ValProdCrop_perHa!S17-ValProdCrop_perHa!R17)/ValProdCrop_perHa!R17*100)</f>
        <v>1.6055421786933284</v>
      </c>
      <c r="T17">
        <f>IF(ValProdCrop_perHa!S17=0,0,(ValProdCrop_perHa!T17-ValProdCrop_perHa!S17)/ValProdCrop_perHa!S17*100)</f>
        <v>7.5229949662138296</v>
      </c>
      <c r="U17">
        <f>IF(ValProdCrop_perHa!T17=0,0,(ValProdCrop_perHa!U17-ValProdCrop_perHa!T17)/ValProdCrop_perHa!T17*100)</f>
        <v>-3.8488185836974824</v>
      </c>
      <c r="V17">
        <f>IF(ValProdCrop_perHa!U17=0,0,(ValProdCrop_perHa!V17-ValProdCrop_perHa!U17)/ValProdCrop_perHa!U17*100)</f>
        <v>-8.0724715367349624</v>
      </c>
      <c r="W17">
        <f>IF(ValProdCrop_perHa!V17=0,0,(ValProdCrop_perHa!W17-ValProdCrop_perHa!V17)/ValProdCrop_perHa!V17*100)</f>
        <v>-4.4683785300425098</v>
      </c>
      <c r="X17">
        <f>IF(ValProdCrop_perHa!W17=0,0,(ValProdCrop_perHa!X17-ValProdCrop_perHa!W17)/ValProdCrop_perHa!W17*100)</f>
        <v>3.5413664663638578</v>
      </c>
      <c r="Y17">
        <f>IF(ValProdCrop_perHa!X17=0,0,(ValProdCrop_perHa!Y17-ValProdCrop_perHa!X17)/ValProdCrop_perHa!X17*100)</f>
        <v>-5.2350756380828338</v>
      </c>
      <c r="Z17">
        <f>IF(ValProdCrop_perHa!Y17=0,0,(ValProdCrop_perHa!Z17-ValProdCrop_perHa!Y17)/ValProdCrop_perHa!Y17*100)</f>
        <v>0.49469601012908127</v>
      </c>
      <c r="AA17">
        <f>IF(ValProdCrop_perHa!Z17=0,0,(ValProdCrop_perHa!AA17-ValProdCrop_perHa!Z17)/ValProdCrop_perHa!Z17*100)</f>
        <v>-2.1552680579921377</v>
      </c>
      <c r="AB17">
        <f>IF(ValProdCrop_perHa!AA17=0,0,(ValProdCrop_perHa!AB17-ValProdCrop_perHa!AA17)/ValProdCrop_perHa!AA17*100)</f>
        <v>0.90052052623211443</v>
      </c>
      <c r="AC17">
        <f>IF(ValProdCrop_perHa!AB17=0,0,(ValProdCrop_perHa!AC17-ValProdCrop_perHa!AB17)/ValProdCrop_perHa!AB17*100)</f>
        <v>5.7992682535822615</v>
      </c>
      <c r="AD17">
        <f>IF(ValProdCrop_perHa!AC17=0,0,(ValProdCrop_perHa!AD17-ValProdCrop_perHa!AC17)/ValProdCrop_perHa!AC17*100)</f>
        <v>-1.9490150806910536</v>
      </c>
      <c r="AE17">
        <f>IF(ValProdCrop_perHa!AD17=0,0,(ValProdCrop_perHa!AE17-ValProdCrop_perHa!AD17)/ValProdCrop_perHa!AD17*100)</f>
        <v>6.3649033028141293</v>
      </c>
      <c r="AF17">
        <f>IF(ValProdCrop_perHa!AE17=0,0,(ValProdCrop_perHa!AF17-ValProdCrop_perHa!AE17)/ValProdCrop_perHa!AE17*100)</f>
        <v>11.331305532219931</v>
      </c>
      <c r="AG17">
        <f>IF(ValProdCrop_perHa!AF17=0,0,(ValProdCrop_perHa!AG17-ValProdCrop_perHa!AF17)/ValProdCrop_perHa!AF17*100)</f>
        <v>0.61224761615610956</v>
      </c>
      <c r="AH17">
        <f>IF(ValProdCrop_perHa!AG17=0,0,(ValProdCrop_perHa!AH17-ValProdCrop_perHa!AG17)/ValProdCrop_perHa!AG17*100)</f>
        <v>9.0338835437379128</v>
      </c>
      <c r="AI17">
        <f>IF(ValProdCrop_perHa!AH17=0,0,(ValProdCrop_perHa!AI17-ValProdCrop_perHa!AH17)/ValProdCrop_perHa!AH17*100)</f>
        <v>1.3497801864795462</v>
      </c>
      <c r="AJ17">
        <f>IF(ValProdCrop_perHa!AI17=0,0,(ValProdCrop_perHa!AJ17-ValProdCrop_perHa!AI17)/ValProdCrop_perHa!AI17*100)</f>
        <v>0.96088321960145862</v>
      </c>
      <c r="AK17">
        <f>IF(ValProdCrop_perHa!AJ17=0,0,(ValProdCrop_perHa!AK17-ValProdCrop_perHa!AJ17)/ValProdCrop_perHa!AJ17*100)</f>
        <v>24.298930172980278</v>
      </c>
      <c r="AL17">
        <f>IF(ValProdCrop_perHa!AK17=0,0,(ValProdCrop_perHa!AL17-ValProdCrop_perHa!AK17)/ValProdCrop_perHa!AK17*100)</f>
        <v>-3.0011010350914797</v>
      </c>
      <c r="AM17">
        <f>IF(ValProdCrop_perHa!AL17=0,0,(ValProdCrop_perHa!AM17-ValProdCrop_perHa!AL17)/ValProdCrop_perHa!AL17*100)</f>
        <v>8.4685103182461035</v>
      </c>
      <c r="AN17">
        <f>IF(ValProdCrop_perHa!AM17=0,0,(ValProdCrop_perHa!AN17-ValProdCrop_perHa!AM17)/ValProdCrop_perHa!AM17*100)</f>
        <v>-4.815081503006299</v>
      </c>
      <c r="AO17">
        <f>IF(ValProdCrop_perHa!AN17=0,0,(ValProdCrop_perHa!AO17-ValProdCrop_perHa!AN17)/ValProdCrop_perHa!AN17*100)</f>
        <v>1.1828129636271703</v>
      </c>
      <c r="AP17">
        <f>IF(ValProdCrop_perHa!AO17=0,0,(ValProdCrop_perHa!AP17-ValProdCrop_perHa!AO17)/ValProdCrop_perHa!AO17*100)</f>
        <v>4.0752550223263402</v>
      </c>
      <c r="AQ17">
        <f>IF(ValProdCrop_perHa!AP17=0,0,(ValProdCrop_perHa!AQ17-ValProdCrop_perHa!AP17)/ValProdCrop_perHa!AP17*100)</f>
        <v>-2.3144045492004599</v>
      </c>
      <c r="AR17">
        <f>IF(ValProdCrop_perHa!AQ17=0,0,(ValProdCrop_perHa!AR17-ValProdCrop_perHa!AQ17)/ValProdCrop_perHa!AQ17*100)</f>
        <v>-1.7531262376726864</v>
      </c>
      <c r="AS17">
        <f>IF(ValProdCrop_perHa!AR17=0,0,(ValProdCrop_perHa!AS17-ValProdCrop_perHa!AR17)/ValProdCrop_perHa!AR17*100)</f>
        <v>7.365481810912371</v>
      </c>
      <c r="AT17">
        <f>IF(ValProdCrop_perHa!AS17=0,0,(ValProdCrop_perHa!AT17-ValProdCrop_perHa!AS17)/ValProdCrop_perHa!AS17*100)</f>
        <v>-7.7940323355664241</v>
      </c>
      <c r="AU17">
        <f>IF(ValProdCrop_perHa!AT17=0,0,(ValProdCrop_perHa!AU17-ValProdCrop_perHa!AT17)/ValProdCrop_perHa!AT17*100)</f>
        <v>3.3488626699682036</v>
      </c>
      <c r="AV17">
        <f>IF(ValProdCrop_perHa!AU17=0,0,(ValProdCrop_perHa!AV17-ValProdCrop_perHa!AU17)/ValProdCrop_perHa!AU17*100)</f>
        <v>2.4595372958692612</v>
      </c>
      <c r="AW17">
        <f>IF(ValProdCrop_perHa!AV17=0,0,(ValProdCrop_perHa!AW17-ValProdCrop_perHa!AV17)/ValProdCrop_perHa!AV17*100)</f>
        <v>-2.9199111572618235</v>
      </c>
      <c r="AX17">
        <f>IF(ValProdCrop_perHa!AW17=0,0,(ValProdCrop_perHa!AX17-ValProdCrop_perHa!AW17)/ValProdCrop_perHa!AW17*100)</f>
        <v>-1.6813943910714662</v>
      </c>
      <c r="AY17">
        <f>IF(ValProdCrop_perHa!AX17=0,0,(ValProdCrop_perHa!AY17-ValProdCrop_perHa!AX17)/ValProdCrop_perHa!AX17*100)</f>
        <v>3.466359759140762</v>
      </c>
      <c r="AZ17">
        <f>IF(ValProdCrop_perHa!AY17=0,0,(ValProdCrop_perHa!AZ17-ValProdCrop_perHa!AY17)/ValProdCrop_perHa!AY17*100)</f>
        <v>1.4867701412634839</v>
      </c>
      <c r="BA17">
        <f>IF(ValProdCrop_perHa!AZ17=0,0,(ValProdCrop_perHa!BA17-ValProdCrop_perHa!AZ17)/ValProdCrop_perHa!AZ17*100)</f>
        <v>9.8564711992261724</v>
      </c>
      <c r="BB17">
        <f>IF(ValProdCrop_perHa!BA17=0,0,(ValProdCrop_perHa!BB17-ValProdCrop_perHa!BA17)/ValProdCrop_perHa!BA17*100)</f>
        <v>0.72074534815376001</v>
      </c>
      <c r="BC17">
        <f>IF(ValProdCrop_perHa!BB17=0,0,(ValProdCrop_perHa!BC17-ValProdCrop_perHa!BB17)/ValProdCrop_perHa!BB17*100)</f>
        <v>6.106990122018594</v>
      </c>
    </row>
    <row r="18" spans="1:55" x14ac:dyDescent="0.2">
      <c r="A18">
        <f>ValProdCrop_perHa!A18</f>
        <v>1</v>
      </c>
      <c r="B18" t="str">
        <f>ValProdCrop_perHa!B18</f>
        <v>Guinea</v>
      </c>
      <c r="C18">
        <f>ValProdCrop_perHa!C18</f>
        <v>90</v>
      </c>
      <c r="D18" t="str">
        <f>ValProdCrop_perHa!D18</f>
        <v>Guinea</v>
      </c>
      <c r="F18" s="72" t="s">
        <v>575</v>
      </c>
      <c r="H18">
        <f>IF(ValProdCrop_perHa!G18=0,0,(ValProdCrop_perHa!H18-ValProdCrop_perHa!G18)/ValProdCrop_perHa!G18*100)</f>
        <v>1.4301522319801061</v>
      </c>
      <c r="I18">
        <f>IF(ValProdCrop_perHa!H18=0,0,(ValProdCrop_perHa!I18-ValProdCrop_perHa!H18)/ValProdCrop_perHa!H18*100)</f>
        <v>-4.4280857023890512</v>
      </c>
      <c r="J18">
        <f>IF(ValProdCrop_perHa!I18=0,0,(ValProdCrop_perHa!J18-ValProdCrop_perHa!I18)/ValProdCrop_perHa!I18*100)</f>
        <v>3.156475421127551</v>
      </c>
      <c r="K18">
        <f>IF(ValProdCrop_perHa!J18=0,0,(ValProdCrop_perHa!K18-ValProdCrop_perHa!J18)/ValProdCrop_perHa!J18*100)</f>
        <v>-0.29716539375196332</v>
      </c>
      <c r="L18">
        <f>IF(ValProdCrop_perHa!K18=0,0,(ValProdCrop_perHa!L18-ValProdCrop_perHa!K18)/ValProdCrop_perHa!K18*100)</f>
        <v>4.8680458197631715</v>
      </c>
      <c r="M18">
        <f>IF(ValProdCrop_perHa!L18=0,0,(ValProdCrop_perHa!M18-ValProdCrop_perHa!L18)/ValProdCrop_perHa!L18*100)</f>
        <v>1.4801807128531586</v>
      </c>
      <c r="N18">
        <f>IF(ValProdCrop_perHa!M18=0,0,(ValProdCrop_perHa!N18-ValProdCrop_perHa!M18)/ValProdCrop_perHa!M18*100)</f>
        <v>0.94544946200766422</v>
      </c>
      <c r="O18">
        <f>IF(ValProdCrop_perHa!N18=0,0,(ValProdCrop_perHa!O18-ValProdCrop_perHa!N18)/ValProdCrop_perHa!N18*100)</f>
        <v>-0.25668634397068635</v>
      </c>
      <c r="P18">
        <f>IF(ValProdCrop_perHa!O18=0,0,(ValProdCrop_perHa!P18-ValProdCrop_perHa!O18)/ValProdCrop_perHa!O18*100)</f>
        <v>0.70198579390812066</v>
      </c>
      <c r="Q18">
        <f>IF(ValProdCrop_perHa!P18=0,0,(ValProdCrop_perHa!Q18-ValProdCrop_perHa!P18)/ValProdCrop_perHa!P18*100)</f>
        <v>2.7930170552205853</v>
      </c>
      <c r="R18">
        <f>IF(ValProdCrop_perHa!Q18=0,0,(ValProdCrop_perHa!R18-ValProdCrop_perHa!Q18)/ValProdCrop_perHa!Q18*100)</f>
        <v>-3.1099097976267625</v>
      </c>
      <c r="S18">
        <f>IF(ValProdCrop_perHa!R18=0,0,(ValProdCrop_perHa!S18-ValProdCrop_perHa!R18)/ValProdCrop_perHa!R18*100)</f>
        <v>-0.18262162946592991</v>
      </c>
      <c r="T18">
        <f>IF(ValProdCrop_perHa!S18=0,0,(ValProdCrop_perHa!T18-ValProdCrop_perHa!S18)/ValProdCrop_perHa!S18*100)</f>
        <v>-0.67986614622682007</v>
      </c>
      <c r="U18">
        <f>IF(ValProdCrop_perHa!T18=0,0,(ValProdCrop_perHa!U18-ValProdCrop_perHa!T18)/ValProdCrop_perHa!T18*100)</f>
        <v>0.44870743278574526</v>
      </c>
      <c r="V18">
        <f>IF(ValProdCrop_perHa!U18=0,0,(ValProdCrop_perHa!V18-ValProdCrop_perHa!U18)/ValProdCrop_perHa!U18*100)</f>
        <v>1.7532632993425314</v>
      </c>
      <c r="W18">
        <f>IF(ValProdCrop_perHa!V18=0,0,(ValProdCrop_perHa!W18-ValProdCrop_perHa!V18)/ValProdCrop_perHa!V18*100)</f>
        <v>-0.31326609091157237</v>
      </c>
      <c r="X18">
        <f>IF(ValProdCrop_perHa!W18=0,0,(ValProdCrop_perHa!X18-ValProdCrop_perHa!W18)/ValProdCrop_perHa!W18*100)</f>
        <v>-1.1001792221453246</v>
      </c>
      <c r="Y18">
        <f>IF(ValProdCrop_perHa!X18=0,0,(ValProdCrop_perHa!Y18-ValProdCrop_perHa!X18)/ValProdCrop_perHa!X18*100)</f>
        <v>1.3120916551972046</v>
      </c>
      <c r="Z18">
        <f>IF(ValProdCrop_perHa!Y18=0,0,(ValProdCrop_perHa!Z18-ValProdCrop_perHa!Y18)/ValProdCrop_perHa!Y18*100)</f>
        <v>-0.6712646768943471</v>
      </c>
      <c r="AA18">
        <f>IF(ValProdCrop_perHa!Z18=0,0,(ValProdCrop_perHa!AA18-ValProdCrop_perHa!Z18)/ValProdCrop_perHa!Z18*100)</f>
        <v>-0.68664584531573514</v>
      </c>
      <c r="AB18">
        <f>IF(ValProdCrop_perHa!AA18=0,0,(ValProdCrop_perHa!AB18-ValProdCrop_perHa!AA18)/ValProdCrop_perHa!AA18*100)</f>
        <v>0.23269217263383216</v>
      </c>
      <c r="AC18">
        <f>IF(ValProdCrop_perHa!AB18=0,0,(ValProdCrop_perHa!AC18-ValProdCrop_perHa!AB18)/ValProdCrop_perHa!AB18*100)</f>
        <v>-0.63323013668105443</v>
      </c>
      <c r="AD18">
        <f>IF(ValProdCrop_perHa!AC18=0,0,(ValProdCrop_perHa!AD18-ValProdCrop_perHa!AC18)/ValProdCrop_perHa!AC18*100)</f>
        <v>0.78682166998130543</v>
      </c>
      <c r="AE18">
        <f>IF(ValProdCrop_perHa!AD18=0,0,(ValProdCrop_perHa!AE18-ValProdCrop_perHa!AD18)/ValProdCrop_perHa!AD18*100)</f>
        <v>0.34401629006435253</v>
      </c>
      <c r="AF18">
        <f>IF(ValProdCrop_perHa!AE18=0,0,(ValProdCrop_perHa!AF18-ValProdCrop_perHa!AE18)/ValProdCrop_perHa!AE18*100)</f>
        <v>2.7403277484193387</v>
      </c>
      <c r="AG18">
        <f>IF(ValProdCrop_perHa!AF18=0,0,(ValProdCrop_perHa!AG18-ValProdCrop_perHa!AF18)/ValProdCrop_perHa!AF18*100)</f>
        <v>1.1743496111339533</v>
      </c>
      <c r="AH18">
        <f>IF(ValProdCrop_perHa!AG18=0,0,(ValProdCrop_perHa!AH18-ValProdCrop_perHa!AG18)/ValProdCrop_perHa!AG18*100)</f>
        <v>-0.80708402322513861</v>
      </c>
      <c r="AI18">
        <f>IF(ValProdCrop_perHa!AH18=0,0,(ValProdCrop_perHa!AI18-ValProdCrop_perHa!AH18)/ValProdCrop_perHa!AH18*100)</f>
        <v>3.2087648615393047</v>
      </c>
      <c r="AJ18">
        <f>IF(ValProdCrop_perHa!AI18=0,0,(ValProdCrop_perHa!AJ18-ValProdCrop_perHa!AI18)/ValProdCrop_perHa!AI18*100)</f>
        <v>-0.10302838081800976</v>
      </c>
      <c r="AK18">
        <f>IF(ValProdCrop_perHa!AJ18=0,0,(ValProdCrop_perHa!AK18-ValProdCrop_perHa!AJ18)/ValProdCrop_perHa!AJ18*100)</f>
        <v>-0.30376569626679883</v>
      </c>
      <c r="AL18">
        <f>IF(ValProdCrop_perHa!AK18=0,0,(ValProdCrop_perHa!AL18-ValProdCrop_perHa!AK18)/ValProdCrop_perHa!AK18*100)</f>
        <v>0.78223262732193666</v>
      </c>
      <c r="AM18">
        <f>IF(ValProdCrop_perHa!AL18=0,0,(ValProdCrop_perHa!AM18-ValProdCrop_perHa!AL18)/ValProdCrop_perHa!AL18*100)</f>
        <v>-1.9282753649594464</v>
      </c>
      <c r="AN18">
        <f>IF(ValProdCrop_perHa!AM18=0,0,(ValProdCrop_perHa!AN18-ValProdCrop_perHa!AM18)/ValProdCrop_perHa!AM18*100)</f>
        <v>3.5354353944068286</v>
      </c>
      <c r="AO18">
        <f>IF(ValProdCrop_perHa!AN18=0,0,(ValProdCrop_perHa!AO18-ValProdCrop_perHa!AN18)/ValProdCrop_perHa!AN18*100)</f>
        <v>-3.2153336863209594</v>
      </c>
      <c r="AP18">
        <f>IF(ValProdCrop_perHa!AO18=0,0,(ValProdCrop_perHa!AP18-ValProdCrop_perHa!AO18)/ValProdCrop_perHa!AO18*100)</f>
        <v>-0.83534612371591321</v>
      </c>
      <c r="AQ18">
        <f>IF(ValProdCrop_perHa!AP18=0,0,(ValProdCrop_perHa!AQ18-ValProdCrop_perHa!AP18)/ValProdCrop_perHa!AP18*100)</f>
        <v>-0.17216622290765912</v>
      </c>
      <c r="AR18">
        <f>IF(ValProdCrop_perHa!AQ18=0,0,(ValProdCrop_perHa!AR18-ValProdCrop_perHa!AQ18)/ValProdCrop_perHa!AQ18*100)</f>
        <v>-6.8512503553354991</v>
      </c>
      <c r="AS18">
        <f>IF(ValProdCrop_perHa!AR18=0,0,(ValProdCrop_perHa!AS18-ValProdCrop_perHa!AR18)/ValProdCrop_perHa!AR18*100)</f>
        <v>-0.74525070236459423</v>
      </c>
      <c r="AT18">
        <f>IF(ValProdCrop_perHa!AS18=0,0,(ValProdCrop_perHa!AT18-ValProdCrop_perHa!AS18)/ValProdCrop_perHa!AS18*100)</f>
        <v>1.6845944621954028</v>
      </c>
      <c r="AU18">
        <f>IF(ValProdCrop_perHa!AT18=0,0,(ValProdCrop_perHa!AU18-ValProdCrop_perHa!AT18)/ValProdCrop_perHa!AT18*100)</f>
        <v>2.2579684154503106</v>
      </c>
      <c r="AV18">
        <f>IF(ValProdCrop_perHa!AU18=0,0,(ValProdCrop_perHa!AV18-ValProdCrop_perHa!AU18)/ValProdCrop_perHa!AU18*100)</f>
        <v>-0.29043777844475771</v>
      </c>
      <c r="AW18">
        <f>IF(ValProdCrop_perHa!AV18=0,0,(ValProdCrop_perHa!AW18-ValProdCrop_perHa!AV18)/ValProdCrop_perHa!AV18*100)</f>
        <v>-0.15325158361311936</v>
      </c>
      <c r="AX18">
        <f>IF(ValProdCrop_perHa!AW18=0,0,(ValProdCrop_perHa!AX18-ValProdCrop_perHa!AW18)/ValProdCrop_perHa!AW18*100)</f>
        <v>0.72018001708921153</v>
      </c>
      <c r="AY18">
        <f>IF(ValProdCrop_perHa!AX18=0,0,(ValProdCrop_perHa!AY18-ValProdCrop_perHa!AX18)/ValProdCrop_perHa!AX18*100)</f>
        <v>-2.4132529200566135</v>
      </c>
      <c r="AZ18">
        <f>IF(ValProdCrop_perHa!AY18=0,0,(ValProdCrop_perHa!AZ18-ValProdCrop_perHa!AY18)/ValProdCrop_perHa!AY18*100)</f>
        <v>3.7011162386751431</v>
      </c>
      <c r="BA18">
        <f>IF(ValProdCrop_perHa!AZ18=0,0,(ValProdCrop_perHa!BA18-ValProdCrop_perHa!AZ18)/ValProdCrop_perHa!AZ18*100)</f>
        <v>-0.11205687150597197</v>
      </c>
      <c r="BB18">
        <f>IF(ValProdCrop_perHa!BA18=0,0,(ValProdCrop_perHa!BB18-ValProdCrop_perHa!BA18)/ValProdCrop_perHa!BA18*100)</f>
        <v>2.4899561373714909</v>
      </c>
      <c r="BC18">
        <f>IF(ValProdCrop_perHa!BB18=0,0,(ValProdCrop_perHa!BC18-ValProdCrop_perHa!BB18)/ValProdCrop_perHa!BB18*100)</f>
        <v>-6.7824252523081414</v>
      </c>
    </row>
    <row r="19" spans="1:55" x14ac:dyDescent="0.2">
      <c r="A19">
        <f>ValProdCrop_perHa!A19</f>
        <v>1</v>
      </c>
      <c r="B19" t="str">
        <f>ValProdCrop_perHa!B19</f>
        <v>Côte d'Ivoire</v>
      </c>
      <c r="C19">
        <f>ValProdCrop_perHa!C19</f>
        <v>107</v>
      </c>
      <c r="D19" t="str">
        <f>ValProdCrop_perHa!D19</f>
        <v>Côte d'Ivoire</v>
      </c>
      <c r="F19" s="72" t="s">
        <v>575</v>
      </c>
      <c r="H19">
        <f>IF(ValProdCrop_perHa!G19=0,0,(ValProdCrop_perHa!H19-ValProdCrop_perHa!G19)/ValProdCrop_perHa!G19*100)</f>
        <v>-8.8748915960630512</v>
      </c>
      <c r="I19">
        <f>IF(ValProdCrop_perHa!H19=0,0,(ValProdCrop_perHa!I19-ValProdCrop_perHa!H19)/ValProdCrop_perHa!H19*100)</f>
        <v>5.9054246817559166</v>
      </c>
      <c r="J19">
        <f>IF(ValProdCrop_perHa!I19=0,0,(ValProdCrop_perHa!J19-ValProdCrop_perHa!I19)/ValProdCrop_perHa!I19*100)</f>
        <v>5.6870421958889779</v>
      </c>
      <c r="K19">
        <f>IF(ValProdCrop_perHa!J19=0,0,(ValProdCrop_perHa!K19-ValProdCrop_perHa!J19)/ValProdCrop_perHa!J19*100)</f>
        <v>-6.6198416202148387</v>
      </c>
      <c r="L19">
        <f>IF(ValProdCrop_perHa!K19=0,0,(ValProdCrop_perHa!L19-ValProdCrop_perHa!K19)/ValProdCrop_perHa!K19*100)</f>
        <v>10.97320772687968</v>
      </c>
      <c r="M19">
        <f>IF(ValProdCrop_perHa!L19=0,0,(ValProdCrop_perHa!M19-ValProdCrop_perHa!L19)/ValProdCrop_perHa!L19*100)</f>
        <v>-11.186993506973666</v>
      </c>
      <c r="N19">
        <f>IF(ValProdCrop_perHa!M19=0,0,(ValProdCrop_perHa!N19-ValProdCrop_perHa!M19)/ValProdCrop_perHa!M19*100)</f>
        <v>14.397386625580912</v>
      </c>
      <c r="O19">
        <f>IF(ValProdCrop_perHa!N19=0,0,(ValProdCrop_perHa!O19-ValProdCrop_perHa!N19)/ValProdCrop_perHa!N19*100)</f>
        <v>-2.5441275445931661</v>
      </c>
      <c r="P19">
        <f>IF(ValProdCrop_perHa!O19=0,0,(ValProdCrop_perHa!P19-ValProdCrop_perHa!O19)/ValProdCrop_perHa!O19*100)</f>
        <v>7.1527394012686765</v>
      </c>
      <c r="Q19">
        <f>IF(ValProdCrop_perHa!P19=0,0,(ValProdCrop_perHa!Q19-ValProdCrop_perHa!P19)/ValProdCrop_perHa!P19*100)</f>
        <v>2.1108548333312558</v>
      </c>
      <c r="R19">
        <f>IF(ValProdCrop_perHa!Q19=0,0,(ValProdCrop_perHa!R19-ValProdCrop_perHa!Q19)/ValProdCrop_perHa!Q19*100)</f>
        <v>-2.869370486062202</v>
      </c>
      <c r="S19">
        <f>IF(ValProdCrop_perHa!R19=0,0,(ValProdCrop_perHa!S19-ValProdCrop_perHa!R19)/ValProdCrop_perHa!R19*100)</f>
        <v>3.6338818269046209</v>
      </c>
      <c r="T19">
        <f>IF(ValProdCrop_perHa!S19=0,0,(ValProdCrop_perHa!T19-ValProdCrop_perHa!S19)/ValProdCrop_perHa!S19*100)</f>
        <v>-3.4317129512292586</v>
      </c>
      <c r="U19">
        <f>IF(ValProdCrop_perHa!T19=0,0,(ValProdCrop_perHa!U19-ValProdCrop_perHa!T19)/ValProdCrop_perHa!T19*100)</f>
        <v>4.6078748608430171</v>
      </c>
      <c r="V19">
        <f>IF(ValProdCrop_perHa!U19=0,0,(ValProdCrop_perHa!V19-ValProdCrop_perHa!U19)/ValProdCrop_perHa!U19*100)</f>
        <v>-3.2530983657259198</v>
      </c>
      <c r="W19">
        <f>IF(ValProdCrop_perHa!V19=0,0,(ValProdCrop_perHa!W19-ValProdCrop_perHa!V19)/ValProdCrop_perHa!V19*100)</f>
        <v>-5.262959735060746</v>
      </c>
      <c r="X19">
        <f>IF(ValProdCrop_perHa!W19=0,0,(ValProdCrop_perHa!X19-ValProdCrop_perHa!W19)/ValProdCrop_perHa!W19*100)</f>
        <v>-3.3539727954054221</v>
      </c>
      <c r="Y19">
        <f>IF(ValProdCrop_perHa!X19=0,0,(ValProdCrop_perHa!Y19-ValProdCrop_perHa!X19)/ValProdCrop_perHa!X19*100)</f>
        <v>7.3182004925228723</v>
      </c>
      <c r="Z19">
        <f>IF(ValProdCrop_perHa!Y19=0,0,(ValProdCrop_perHa!Z19-ValProdCrop_perHa!Y19)/ValProdCrop_perHa!Y19*100)</f>
        <v>13.887126290846957</v>
      </c>
      <c r="AA19">
        <f>IF(ValProdCrop_perHa!Z19=0,0,(ValProdCrop_perHa!AA19-ValProdCrop_perHa!Z19)/ValProdCrop_perHa!Z19*100)</f>
        <v>4.2175020706041435</v>
      </c>
      <c r="AB19">
        <f>IF(ValProdCrop_perHa!AA19=0,0,(ValProdCrop_perHa!AB19-ValProdCrop_perHa!AA19)/ValProdCrop_perHa!AA19*100)</f>
        <v>-9.618849929681641</v>
      </c>
      <c r="AC19">
        <f>IF(ValProdCrop_perHa!AB19=0,0,(ValProdCrop_perHa!AC19-ValProdCrop_perHa!AB19)/ValProdCrop_perHa!AB19*100)</f>
        <v>-2.7547701464173446</v>
      </c>
      <c r="AD19">
        <f>IF(ValProdCrop_perHa!AC19=0,0,(ValProdCrop_perHa!AD19-ValProdCrop_perHa!AC19)/ValProdCrop_perHa!AC19*100)</f>
        <v>3.3881374653633745</v>
      </c>
      <c r="AE19">
        <f>IF(ValProdCrop_perHa!AD19=0,0,(ValProdCrop_perHa!AE19-ValProdCrop_perHa!AD19)/ValProdCrop_perHa!AD19*100)</f>
        <v>5.2831386058062249</v>
      </c>
      <c r="AF19">
        <f>IF(ValProdCrop_perHa!AE19=0,0,(ValProdCrop_perHa!AF19-ValProdCrop_perHa!AE19)/ValProdCrop_perHa!AE19*100)</f>
        <v>-2.1438080952580476</v>
      </c>
      <c r="AG19">
        <f>IF(ValProdCrop_perHa!AF19=0,0,(ValProdCrop_perHa!AG19-ValProdCrop_perHa!AF19)/ValProdCrop_perHa!AF19*100)</f>
        <v>0.69339988752231851</v>
      </c>
      <c r="AH19">
        <f>IF(ValProdCrop_perHa!AG19=0,0,(ValProdCrop_perHa!AH19-ValProdCrop_perHa!AG19)/ValProdCrop_perHa!AG19*100)</f>
        <v>-3.4963244706534278</v>
      </c>
      <c r="AI19">
        <f>IF(ValProdCrop_perHa!AH19=0,0,(ValProdCrop_perHa!AI19-ValProdCrop_perHa!AH19)/ValProdCrop_perHa!AH19*100)</f>
        <v>5.3212839536105152</v>
      </c>
      <c r="AJ19">
        <f>IF(ValProdCrop_perHa!AI19=0,0,(ValProdCrop_perHa!AJ19-ValProdCrop_perHa!AI19)/ValProdCrop_perHa!AI19*100)</f>
        <v>-3.688833123964836</v>
      </c>
      <c r="AK19">
        <f>IF(ValProdCrop_perHa!AJ19=0,0,(ValProdCrop_perHa!AK19-ValProdCrop_perHa!AJ19)/ValProdCrop_perHa!AJ19*100)</f>
        <v>3.7350944253762117</v>
      </c>
      <c r="AL19">
        <f>IF(ValProdCrop_perHa!AK19=0,0,(ValProdCrop_perHa!AL19-ValProdCrop_perHa!AK19)/ValProdCrop_perHa!AK19*100)</f>
        <v>5.6628371480483493</v>
      </c>
      <c r="AM19">
        <f>IF(ValProdCrop_perHa!AL19=0,0,(ValProdCrop_perHa!AM19-ValProdCrop_perHa!AL19)/ValProdCrop_perHa!AL19*100)</f>
        <v>-0.63284645549042062</v>
      </c>
      <c r="AN19">
        <f>IF(ValProdCrop_perHa!AM19=0,0,(ValProdCrop_perHa!AN19-ValProdCrop_perHa!AM19)/ValProdCrop_perHa!AM19*100)</f>
        <v>-1.5347266129565886</v>
      </c>
      <c r="AO19">
        <f>IF(ValProdCrop_perHa!AN19=0,0,(ValProdCrop_perHa!AO19-ValProdCrop_perHa!AN19)/ValProdCrop_perHa!AN19*100)</f>
        <v>0.39698070961235604</v>
      </c>
      <c r="AP19">
        <f>IF(ValProdCrop_perHa!AO19=0,0,(ValProdCrop_perHa!AP19-ValProdCrop_perHa!AO19)/ValProdCrop_perHa!AO19*100)</f>
        <v>11.322377157576181</v>
      </c>
      <c r="AQ19">
        <f>IF(ValProdCrop_perHa!AP19=0,0,(ValProdCrop_perHa!AQ19-ValProdCrop_perHa!AP19)/ValProdCrop_perHa!AP19*100)</f>
        <v>9.7176260806554957</v>
      </c>
      <c r="AR19">
        <f>IF(ValProdCrop_perHa!AQ19=0,0,(ValProdCrop_perHa!AR19-ValProdCrop_perHa!AQ19)/ValProdCrop_perHa!AQ19*100)</f>
        <v>6.5532538045742381</v>
      </c>
      <c r="AS19">
        <f>IF(ValProdCrop_perHa!AR19=0,0,(ValProdCrop_perHa!AS19-ValProdCrop_perHa!AR19)/ValProdCrop_perHa!AR19*100)</f>
        <v>-0.81608601023200333</v>
      </c>
      <c r="AT19">
        <f>IF(ValProdCrop_perHa!AS19=0,0,(ValProdCrop_perHa!AT19-ValProdCrop_perHa!AS19)/ValProdCrop_perHa!AS19*100)</f>
        <v>5.7730436290463203</v>
      </c>
      <c r="AU19">
        <f>IF(ValProdCrop_perHa!AT19=0,0,(ValProdCrop_perHa!AU19-ValProdCrop_perHa!AT19)/ValProdCrop_perHa!AT19*100)</f>
        <v>3.596752142780868</v>
      </c>
      <c r="AV19">
        <f>IF(ValProdCrop_perHa!AU19=0,0,(ValProdCrop_perHa!AV19-ValProdCrop_perHa!AU19)/ValProdCrop_perHa!AU19*100)</f>
        <v>-2.0900985978051265</v>
      </c>
      <c r="AW19">
        <f>IF(ValProdCrop_perHa!AV19=0,0,(ValProdCrop_perHa!AW19-ValProdCrop_perHa!AV19)/ValProdCrop_perHa!AV19*100)</f>
        <v>-0.68126951189803453</v>
      </c>
      <c r="AX19">
        <f>IF(ValProdCrop_perHa!AW19=0,0,(ValProdCrop_perHa!AX19-ValProdCrop_perHa!AW19)/ValProdCrop_perHa!AW19*100)</f>
        <v>-3.1810813974521874</v>
      </c>
      <c r="AY19">
        <f>IF(ValProdCrop_perHa!AX19=0,0,(ValProdCrop_perHa!AY19-ValProdCrop_perHa!AX19)/ValProdCrop_perHa!AX19*100)</f>
        <v>-4.2948278852480355</v>
      </c>
      <c r="AZ19">
        <f>IF(ValProdCrop_perHa!AY19=0,0,(ValProdCrop_perHa!AZ19-ValProdCrop_perHa!AY19)/ValProdCrop_perHa!AY19*100)</f>
        <v>-3.4678746171304349</v>
      </c>
      <c r="BA19">
        <f>IF(ValProdCrop_perHa!AZ19=0,0,(ValProdCrop_perHa!BA19-ValProdCrop_perHa!AZ19)/ValProdCrop_perHa!AZ19*100)</f>
        <v>-2.4348939727086383</v>
      </c>
      <c r="BB19">
        <f>IF(ValProdCrop_perHa!BA19=0,0,(ValProdCrop_perHa!BB19-ValProdCrop_perHa!BA19)/ValProdCrop_perHa!BA19*100)</f>
        <v>12.305628681158693</v>
      </c>
      <c r="BC19">
        <f>IF(ValProdCrop_perHa!BB19=0,0,(ValProdCrop_perHa!BC19-ValProdCrop_perHa!BB19)/ValProdCrop_perHa!BB19*100)</f>
        <v>1.1902875947622373</v>
      </c>
    </row>
    <row r="20" spans="1:55" x14ac:dyDescent="0.2">
      <c r="A20">
        <f>ValProdCrop_perHa!A20</f>
        <v>2</v>
      </c>
      <c r="B20" t="str">
        <f>ValProdCrop_perHa!B20</f>
        <v>Kenya</v>
      </c>
      <c r="C20">
        <f>ValProdCrop_perHa!C20</f>
        <v>114</v>
      </c>
      <c r="D20" t="str">
        <f>ValProdCrop_perHa!D20</f>
        <v>Kenya</v>
      </c>
      <c r="F20" s="72" t="s">
        <v>575</v>
      </c>
      <c r="H20">
        <f>IF(ValProdCrop_perHa!G20=0,0,(ValProdCrop_perHa!H20-ValProdCrop_perHa!G20)/ValProdCrop_perHa!G20*100)</f>
        <v>-1.9967376501801988</v>
      </c>
      <c r="I20">
        <f>IF(ValProdCrop_perHa!H20=0,0,(ValProdCrop_perHa!I20-ValProdCrop_perHa!H20)/ValProdCrop_perHa!H20*100)</f>
        <v>0.17358686586284613</v>
      </c>
      <c r="J20">
        <f>IF(ValProdCrop_perHa!I20=0,0,(ValProdCrop_perHa!J20-ValProdCrop_perHa!I20)/ValProdCrop_perHa!I20*100)</f>
        <v>-0.83339191577997307</v>
      </c>
      <c r="K20">
        <f>IF(ValProdCrop_perHa!J20=0,0,(ValProdCrop_perHa!K20-ValProdCrop_perHa!J20)/ValProdCrop_perHa!J20*100)</f>
        <v>-6.060356812994919</v>
      </c>
      <c r="L20">
        <f>IF(ValProdCrop_perHa!K20=0,0,(ValProdCrop_perHa!L20-ValProdCrop_perHa!K20)/ValProdCrop_perHa!K20*100)</f>
        <v>6.3756470280420006</v>
      </c>
      <c r="M20">
        <f>IF(ValProdCrop_perHa!L20=0,0,(ValProdCrop_perHa!M20-ValProdCrop_perHa!L20)/ValProdCrop_perHa!L20*100)</f>
        <v>-1.2222668940247023</v>
      </c>
      <c r="N20">
        <f>IF(ValProdCrop_perHa!M20=0,0,(ValProdCrop_perHa!N20-ValProdCrop_perHa!M20)/ValProdCrop_perHa!M20*100)</f>
        <v>1.3156417703545764</v>
      </c>
      <c r="O20">
        <f>IF(ValProdCrop_perHa!N20=0,0,(ValProdCrop_perHa!O20-ValProdCrop_perHa!N20)/ValProdCrop_perHa!N20*100)</f>
        <v>3.071737125187235</v>
      </c>
      <c r="P20">
        <f>IF(ValProdCrop_perHa!O20=0,0,(ValProdCrop_perHa!P20-ValProdCrop_perHa!O20)/ValProdCrop_perHa!O20*100)</f>
        <v>2.762552272954681</v>
      </c>
      <c r="Q20">
        <f>IF(ValProdCrop_perHa!P20=0,0,(ValProdCrop_perHa!Q20-ValProdCrop_perHa!P20)/ValProdCrop_perHa!P20*100)</f>
        <v>1.5301342814775509</v>
      </c>
      <c r="R20">
        <f>IF(ValProdCrop_perHa!Q20=0,0,(ValProdCrop_perHa!R20-ValProdCrop_perHa!Q20)/ValProdCrop_perHa!Q20*100)</f>
        <v>-7.3748650490628467E-2</v>
      </c>
      <c r="S20">
        <f>IF(ValProdCrop_perHa!R20=0,0,(ValProdCrop_perHa!S20-ValProdCrop_perHa!R20)/ValProdCrop_perHa!R20*100)</f>
        <v>1.1703393510239948</v>
      </c>
      <c r="T20">
        <f>IF(ValProdCrop_perHa!S20=0,0,(ValProdCrop_perHa!T20-ValProdCrop_perHa!S20)/ValProdCrop_perHa!S20*100)</f>
        <v>1.2044015785520596</v>
      </c>
      <c r="U20">
        <f>IF(ValProdCrop_perHa!T20=0,0,(ValProdCrop_perHa!U20-ValProdCrop_perHa!T20)/ValProdCrop_perHa!T20*100)</f>
        <v>-1.5775834193360705</v>
      </c>
      <c r="V20">
        <f>IF(ValProdCrop_perHa!U20=0,0,(ValProdCrop_perHa!V20-ValProdCrop_perHa!U20)/ValProdCrop_perHa!U20*100)</f>
        <v>5.2872920888327464</v>
      </c>
      <c r="W20">
        <f>IF(ValProdCrop_perHa!V20=0,0,(ValProdCrop_perHa!W20-ValProdCrop_perHa!V20)/ValProdCrop_perHa!V20*100)</f>
        <v>3.0722858880625084</v>
      </c>
      <c r="X20">
        <f>IF(ValProdCrop_perHa!W20=0,0,(ValProdCrop_perHa!X20-ValProdCrop_perHa!W20)/ValProdCrop_perHa!W20*100)</f>
        <v>-1.3694285339324297</v>
      </c>
      <c r="Y20">
        <f>IF(ValProdCrop_perHa!X20=0,0,(ValProdCrop_perHa!Y20-ValProdCrop_perHa!X20)/ValProdCrop_perHa!X20*100)</f>
        <v>10.365802659955605</v>
      </c>
      <c r="Z20">
        <f>IF(ValProdCrop_perHa!Y20=0,0,(ValProdCrop_perHa!Z20-ValProdCrop_perHa!Y20)/ValProdCrop_perHa!Y20*100)</f>
        <v>3.9113168646712859</v>
      </c>
      <c r="AA20">
        <f>IF(ValProdCrop_perHa!Z20=0,0,(ValProdCrop_perHa!AA20-ValProdCrop_perHa!Z20)/ValProdCrop_perHa!Z20*100)</f>
        <v>12.573433148599181</v>
      </c>
      <c r="AB20">
        <f>IF(ValProdCrop_perHa!AA20=0,0,(ValProdCrop_perHa!AB20-ValProdCrop_perHa!AA20)/ValProdCrop_perHa!AA20*100)</f>
        <v>7.1717272079877947</v>
      </c>
      <c r="AC20">
        <f>IF(ValProdCrop_perHa!AB20=0,0,(ValProdCrop_perHa!AC20-ValProdCrop_perHa!AB20)/ValProdCrop_perHa!AB20*100)</f>
        <v>-2.7149553161445925</v>
      </c>
      <c r="AD20">
        <f>IF(ValProdCrop_perHa!AC20=0,0,(ValProdCrop_perHa!AD20-ValProdCrop_perHa!AC20)/ValProdCrop_perHa!AC20*100)</f>
        <v>-4.5625872827150618</v>
      </c>
      <c r="AE20">
        <f>IF(ValProdCrop_perHa!AD20=0,0,(ValProdCrop_perHa!AE20-ValProdCrop_perHa!AD20)/ValProdCrop_perHa!AD20*100)</f>
        <v>-3.9066564980403986</v>
      </c>
      <c r="AF20">
        <f>IF(ValProdCrop_perHa!AE20=0,0,(ValProdCrop_perHa!AF20-ValProdCrop_perHa!AE20)/ValProdCrop_perHa!AE20*100)</f>
        <v>9.6815859648763869</v>
      </c>
      <c r="AG20">
        <f>IF(ValProdCrop_perHa!AF20=0,0,(ValProdCrop_perHa!AG20-ValProdCrop_perHa!AF20)/ValProdCrop_perHa!AF20*100)</f>
        <v>-7.5802186061959747</v>
      </c>
      <c r="AH20">
        <f>IF(ValProdCrop_perHa!AG20=0,0,(ValProdCrop_perHa!AH20-ValProdCrop_perHa!AG20)/ValProdCrop_perHa!AG20*100)</f>
        <v>0.9936898042566944</v>
      </c>
      <c r="AI20">
        <f>IF(ValProdCrop_perHa!AH20=0,0,(ValProdCrop_perHa!AI20-ValProdCrop_perHa!AH20)/ValProdCrop_perHa!AH20*100)</f>
        <v>2.4733327556768683</v>
      </c>
      <c r="AJ20">
        <f>IF(ValProdCrop_perHa!AI20=0,0,(ValProdCrop_perHa!AJ20-ValProdCrop_perHa!AI20)/ValProdCrop_perHa!AI20*100)</f>
        <v>3.0802936027051167</v>
      </c>
      <c r="AK20">
        <f>IF(ValProdCrop_perHa!AJ20=0,0,(ValProdCrop_perHa!AK20-ValProdCrop_perHa!AJ20)/ValProdCrop_perHa!AJ20*100)</f>
        <v>1.4382750613463404</v>
      </c>
      <c r="AL20">
        <f>IF(ValProdCrop_perHa!AK20=0,0,(ValProdCrop_perHa!AL20-ValProdCrop_perHa!AK20)/ValProdCrop_perHa!AK20*100)</f>
        <v>4.307961644257019</v>
      </c>
      <c r="AM20">
        <f>IF(ValProdCrop_perHa!AL20=0,0,(ValProdCrop_perHa!AM20-ValProdCrop_perHa!AL20)/ValProdCrop_perHa!AL20*100)</f>
        <v>-2.544299097959149E-2</v>
      </c>
      <c r="AN20">
        <f>IF(ValProdCrop_perHa!AM20=0,0,(ValProdCrop_perHa!AN20-ValProdCrop_perHa!AM20)/ValProdCrop_perHa!AM20*100)</f>
        <v>-3.3997479638348751</v>
      </c>
      <c r="AO20">
        <f>IF(ValProdCrop_perHa!AN20=0,0,(ValProdCrop_perHa!AO20-ValProdCrop_perHa!AN20)/ValProdCrop_perHa!AN20*100)</f>
        <v>3.5534525284225591</v>
      </c>
      <c r="AP20">
        <f>IF(ValProdCrop_perHa!AO20=0,0,(ValProdCrop_perHa!AP20-ValProdCrop_perHa!AO20)/ValProdCrop_perHa!AO20*100)</f>
        <v>2.6454664507967807</v>
      </c>
      <c r="AQ20">
        <f>IF(ValProdCrop_perHa!AP20=0,0,(ValProdCrop_perHa!AQ20-ValProdCrop_perHa!AP20)/ValProdCrop_perHa!AP20*100)</f>
        <v>-3.1164808055243109</v>
      </c>
      <c r="AR20">
        <f>IF(ValProdCrop_perHa!AQ20=0,0,(ValProdCrop_perHa!AR20-ValProdCrop_perHa!AQ20)/ValProdCrop_perHa!AQ20*100)</f>
        <v>13.866556315777096</v>
      </c>
      <c r="AS20">
        <f>IF(ValProdCrop_perHa!AR20=0,0,(ValProdCrop_perHa!AS20-ValProdCrop_perHa!AR20)/ValProdCrop_perHa!AR20*100)</f>
        <v>-0.99341470196479753</v>
      </c>
      <c r="AT20">
        <f>IF(ValProdCrop_perHa!AS20=0,0,(ValProdCrop_perHa!AT20-ValProdCrop_perHa!AS20)/ValProdCrop_perHa!AS20*100)</f>
        <v>-5.2525124505724534</v>
      </c>
      <c r="AU20">
        <f>IF(ValProdCrop_perHa!AT20=0,0,(ValProdCrop_perHa!AU20-ValProdCrop_perHa!AT20)/ValProdCrop_perHa!AT20*100)</f>
        <v>4.1447860009654214</v>
      </c>
      <c r="AV20">
        <f>IF(ValProdCrop_perHa!AU20=0,0,(ValProdCrop_perHa!AV20-ValProdCrop_perHa!AU20)/ValProdCrop_perHa!AU20*100)</f>
        <v>0.11712581027646675</v>
      </c>
      <c r="AW20">
        <f>IF(ValProdCrop_perHa!AV20=0,0,(ValProdCrop_perHa!AW20-ValProdCrop_perHa!AV20)/ValProdCrop_perHa!AV20*100)</f>
        <v>-0.99228978250191346</v>
      </c>
      <c r="AX20">
        <f>IF(ValProdCrop_perHa!AW20=0,0,(ValProdCrop_perHa!AX20-ValProdCrop_perHa!AW20)/ValProdCrop_perHa!AW20*100)</f>
        <v>10.487856418955664</v>
      </c>
      <c r="AY20">
        <f>IF(ValProdCrop_perHa!AX20=0,0,(ValProdCrop_perHa!AY20-ValProdCrop_perHa!AX20)/ValProdCrop_perHa!AX20*100)</f>
        <v>-7.0905643507937475</v>
      </c>
      <c r="AZ20">
        <f>IF(ValProdCrop_perHa!AY20=0,0,(ValProdCrop_perHa!AZ20-ValProdCrop_perHa!AY20)/ValProdCrop_perHa!AY20*100)</f>
        <v>0.18397619386106856</v>
      </c>
      <c r="BA20">
        <f>IF(ValProdCrop_perHa!AZ20=0,0,(ValProdCrop_perHa!BA20-ValProdCrop_perHa!AZ20)/ValProdCrop_perHa!AZ20*100)</f>
        <v>14.911263082422915</v>
      </c>
      <c r="BB20">
        <f>IF(ValProdCrop_perHa!BA20=0,0,(ValProdCrop_perHa!BB20-ValProdCrop_perHa!BA20)/ValProdCrop_perHa!BA20*100)</f>
        <v>-2.7020942452590906</v>
      </c>
      <c r="BC20">
        <f>IF(ValProdCrop_perHa!BB20=0,0,(ValProdCrop_perHa!BC20-ValProdCrop_perHa!BB20)/ValProdCrop_perHa!BB20*100)</f>
        <v>-10.800948176973423</v>
      </c>
    </row>
    <row r="21" spans="1:55" x14ac:dyDescent="0.2">
      <c r="A21">
        <f>ValProdCrop_perHa!A21</f>
        <v>3</v>
      </c>
      <c r="B21" t="str">
        <f>ValProdCrop_perHa!B21</f>
        <v>Lesotho</v>
      </c>
      <c r="C21">
        <f>ValProdCrop_perHa!C21</f>
        <v>122</v>
      </c>
      <c r="D21" t="str">
        <f>ValProdCrop_perHa!D21</f>
        <v>Lesotho</v>
      </c>
      <c r="F21" s="72" t="s">
        <v>575</v>
      </c>
      <c r="H21">
        <f>IF(ValProdCrop_perHa!G21=0,0,(ValProdCrop_perHa!H21-ValProdCrop_perHa!G21)/ValProdCrop_perHa!G21*100)</f>
        <v>-2.4258695332199802</v>
      </c>
      <c r="I21">
        <f>IF(ValProdCrop_perHa!H21=0,0,(ValProdCrop_perHa!I21-ValProdCrop_perHa!H21)/ValProdCrop_perHa!H21*100)</f>
        <v>0.21824622749819639</v>
      </c>
      <c r="J21">
        <f>IF(ValProdCrop_perHa!I21=0,0,(ValProdCrop_perHa!J21-ValProdCrop_perHa!I21)/ValProdCrop_perHa!I21*100)</f>
        <v>-1.3846734826325848</v>
      </c>
      <c r="K21">
        <f>IF(ValProdCrop_perHa!J21=0,0,(ValProdCrop_perHa!K21-ValProdCrop_perHa!J21)/ValProdCrop_perHa!J21*100)</f>
        <v>-5.8558103550184608</v>
      </c>
      <c r="L21">
        <f>IF(ValProdCrop_perHa!K21=0,0,(ValProdCrop_perHa!L21-ValProdCrop_perHa!K21)/ValProdCrop_perHa!K21*100)</f>
        <v>8.2129958963560412</v>
      </c>
      <c r="M21">
        <f>IF(ValProdCrop_perHa!L21=0,0,(ValProdCrop_perHa!M21-ValProdCrop_perHa!L21)/ValProdCrop_perHa!L21*100)</f>
        <v>-6.4733546874231411</v>
      </c>
      <c r="N21">
        <f>IF(ValProdCrop_perHa!M21=0,0,(ValProdCrop_perHa!N21-ValProdCrop_perHa!M21)/ValProdCrop_perHa!M21*100)</f>
        <v>-7.614690380610817</v>
      </c>
      <c r="O21">
        <f>IF(ValProdCrop_perHa!N21=0,0,(ValProdCrop_perHa!O21-ValProdCrop_perHa!N21)/ValProdCrop_perHa!N21*100)</f>
        <v>-6.6385307346731204E-2</v>
      </c>
      <c r="P21">
        <f>IF(ValProdCrop_perHa!O21=0,0,(ValProdCrop_perHa!P21-ValProdCrop_perHa!O21)/ValProdCrop_perHa!O21*100)</f>
        <v>-6.090234063552642</v>
      </c>
      <c r="Q21">
        <f>IF(ValProdCrop_perHa!P21=0,0,(ValProdCrop_perHa!Q21-ValProdCrop_perHa!P21)/ValProdCrop_perHa!P21*100)</f>
        <v>1.5240757546300823</v>
      </c>
      <c r="R21">
        <f>IF(ValProdCrop_perHa!Q21=0,0,(ValProdCrop_perHa!R21-ValProdCrop_perHa!Q21)/ValProdCrop_perHa!Q21*100)</f>
        <v>-28.188984137791568</v>
      </c>
      <c r="S21">
        <f>IF(ValProdCrop_perHa!R21=0,0,(ValProdCrop_perHa!S21-ValProdCrop_perHa!R21)/ValProdCrop_perHa!R21*100)</f>
        <v>44.783170657199243</v>
      </c>
      <c r="T21">
        <f>IF(ValProdCrop_perHa!S21=0,0,(ValProdCrop_perHa!T21-ValProdCrop_perHa!S21)/ValProdCrop_perHa!S21*100)</f>
        <v>36.284666649858714</v>
      </c>
      <c r="U21">
        <f>IF(ValProdCrop_perHa!T21=0,0,(ValProdCrop_perHa!U21-ValProdCrop_perHa!T21)/ValProdCrop_perHa!T21*100)</f>
        <v>-5.4116580709886577</v>
      </c>
      <c r="V21">
        <f>IF(ValProdCrop_perHa!U21=0,0,(ValProdCrop_perHa!V21-ValProdCrop_perHa!U21)/ValProdCrop_perHa!U21*100)</f>
        <v>-8.0796158314573852</v>
      </c>
      <c r="W21">
        <f>IF(ValProdCrop_perHa!V21=0,0,(ValProdCrop_perHa!W21-ValProdCrop_perHa!V21)/ValProdCrop_perHa!V21*100)</f>
        <v>118.4608034916659</v>
      </c>
      <c r="X21">
        <f>IF(ValProdCrop_perHa!W21=0,0,(ValProdCrop_perHa!X21-ValProdCrop_perHa!W21)/ValProdCrop_perHa!W21*100)</f>
        <v>-15.468678857879976</v>
      </c>
      <c r="Y21">
        <f>IF(ValProdCrop_perHa!X21=0,0,(ValProdCrop_perHa!Y21-ValProdCrop_perHa!X21)/ValProdCrop_perHa!X21*100)</f>
        <v>-13.343071121879424</v>
      </c>
      <c r="Z21">
        <f>IF(ValProdCrop_perHa!Y21=0,0,(ValProdCrop_perHa!Z21-ValProdCrop_perHa!Y21)/ValProdCrop_perHa!Y21*100)</f>
        <v>-16.017477676850188</v>
      </c>
      <c r="AA21">
        <f>IF(ValProdCrop_perHa!Z21=0,0,(ValProdCrop_perHa!AA21-ValProdCrop_perHa!Z21)/ValProdCrop_perHa!Z21*100)</f>
        <v>-9.3642359309161236</v>
      </c>
      <c r="AB21">
        <f>IF(ValProdCrop_perHa!AA21=0,0,(ValProdCrop_perHa!AB21-ValProdCrop_perHa!AA21)/ValProdCrop_perHa!AA21*100)</f>
        <v>-9.3020964370906203</v>
      </c>
      <c r="AC21">
        <f>IF(ValProdCrop_perHa!AB21=0,0,(ValProdCrop_perHa!AC21-ValProdCrop_perHa!AB21)/ValProdCrop_perHa!AB21*100)</f>
        <v>4.9054625280277699</v>
      </c>
      <c r="AD21">
        <f>IF(ValProdCrop_perHa!AC21=0,0,(ValProdCrop_perHa!AD21-ValProdCrop_perHa!AC21)/ValProdCrop_perHa!AC21*100)</f>
        <v>-6.5531932765057572</v>
      </c>
      <c r="AE21">
        <f>IF(ValProdCrop_perHa!AD21=0,0,(ValProdCrop_perHa!AE21-ValProdCrop_perHa!AD21)/ValProdCrop_perHa!AD21*100)</f>
        <v>5.0194412444692169</v>
      </c>
      <c r="AF21">
        <f>IF(ValProdCrop_perHa!AE21=0,0,(ValProdCrop_perHa!AF21-ValProdCrop_perHa!AE21)/ValProdCrop_perHa!AE21*100)</f>
        <v>2.1697948968422955</v>
      </c>
      <c r="AG21">
        <f>IF(ValProdCrop_perHa!AF21=0,0,(ValProdCrop_perHa!AG21-ValProdCrop_perHa!AF21)/ValProdCrop_perHa!AF21*100)</f>
        <v>-10.838444335085336</v>
      </c>
      <c r="AH21">
        <f>IF(ValProdCrop_perHa!AG21=0,0,(ValProdCrop_perHa!AH21-ValProdCrop_perHa!AG21)/ValProdCrop_perHa!AG21*100)</f>
        <v>16.906377973757053</v>
      </c>
      <c r="AI21">
        <f>IF(ValProdCrop_perHa!AH21=0,0,(ValProdCrop_perHa!AI21-ValProdCrop_perHa!AH21)/ValProdCrop_perHa!AH21*100)</f>
        <v>23.814404718188545</v>
      </c>
      <c r="AJ21">
        <f>IF(ValProdCrop_perHa!AI21=0,0,(ValProdCrop_perHa!AJ21-ValProdCrop_perHa!AI21)/ValProdCrop_perHa!AI21*100)</f>
        <v>4.4062739638882995</v>
      </c>
      <c r="AK21">
        <f>IF(ValProdCrop_perHa!AJ21=0,0,(ValProdCrop_perHa!AK21-ValProdCrop_perHa!AJ21)/ValProdCrop_perHa!AJ21*100)</f>
        <v>-23.943339795396533</v>
      </c>
      <c r="AL21">
        <f>IF(ValProdCrop_perHa!AK21=0,0,(ValProdCrop_perHa!AL21-ValProdCrop_perHa!AK21)/ValProdCrop_perHa!AK21*100)</f>
        <v>14.702248028443387</v>
      </c>
      <c r="AM21">
        <f>IF(ValProdCrop_perHa!AL21=0,0,(ValProdCrop_perHa!AM21-ValProdCrop_perHa!AL21)/ValProdCrop_perHa!AL21*100)</f>
        <v>25.49313943471449</v>
      </c>
      <c r="AN21">
        <f>IF(ValProdCrop_perHa!AM21=0,0,(ValProdCrop_perHa!AN21-ValProdCrop_perHa!AM21)/ValProdCrop_perHa!AM21*100)</f>
        <v>-23.045664511719799</v>
      </c>
      <c r="AO21">
        <f>IF(ValProdCrop_perHa!AN21=0,0,(ValProdCrop_perHa!AO21-ValProdCrop_perHa!AN21)/ValProdCrop_perHa!AN21*100)</f>
        <v>48.39783763476553</v>
      </c>
      <c r="AP21">
        <f>IF(ValProdCrop_perHa!AO21=0,0,(ValProdCrop_perHa!AP21-ValProdCrop_perHa!AO21)/ValProdCrop_perHa!AO21*100)</f>
        <v>-6.0963336601279075</v>
      </c>
      <c r="AQ21">
        <f>IF(ValProdCrop_perHa!AP21=0,0,(ValProdCrop_perHa!AQ21-ValProdCrop_perHa!AP21)/ValProdCrop_perHa!AP21*100)</f>
        <v>-2.5717989080156709</v>
      </c>
      <c r="AR21">
        <f>IF(ValProdCrop_perHa!AQ21=0,0,(ValProdCrop_perHa!AR21-ValProdCrop_perHa!AQ21)/ValProdCrop_perHa!AQ21*100)</f>
        <v>31.085800799871642</v>
      </c>
      <c r="AS21">
        <f>IF(ValProdCrop_perHa!AR21=0,0,(ValProdCrop_perHa!AS21-ValProdCrop_perHa!AR21)/ValProdCrop_perHa!AR21*100)</f>
        <v>-25.478205846373498</v>
      </c>
      <c r="AT21">
        <f>IF(ValProdCrop_perHa!AS21=0,0,(ValProdCrop_perHa!AT21-ValProdCrop_perHa!AS21)/ValProdCrop_perHa!AS21*100)</f>
        <v>-14.105540997974121</v>
      </c>
      <c r="AU21">
        <f>IF(ValProdCrop_perHa!AT21=0,0,(ValProdCrop_perHa!AU21-ValProdCrop_perHa!AT21)/ValProdCrop_perHa!AT21*100)</f>
        <v>6.8057920835842873</v>
      </c>
      <c r="AV21">
        <f>IF(ValProdCrop_perHa!AU21=0,0,(ValProdCrop_perHa!AV21-ValProdCrop_perHa!AU21)/ValProdCrop_perHa!AU21*100)</f>
        <v>-8.2614193432501377</v>
      </c>
      <c r="AW21">
        <f>IF(ValProdCrop_perHa!AV21=0,0,(ValProdCrop_perHa!AW21-ValProdCrop_perHa!AV21)/ValProdCrop_perHa!AV21*100)</f>
        <v>-8.0280598335895146</v>
      </c>
      <c r="AX21">
        <f>IF(ValProdCrop_perHa!AW21=0,0,(ValProdCrop_perHa!AX21-ValProdCrop_perHa!AW21)/ValProdCrop_perHa!AW21*100)</f>
        <v>13.797804234114841</v>
      </c>
      <c r="AY21">
        <f>IF(ValProdCrop_perHa!AX21=0,0,(ValProdCrop_perHa!AY21-ValProdCrop_perHa!AX21)/ValProdCrop_perHa!AX21*100)</f>
        <v>9.1864211205984958</v>
      </c>
      <c r="AZ21">
        <f>IF(ValProdCrop_perHa!AY21=0,0,(ValProdCrop_perHa!AZ21-ValProdCrop_perHa!AY21)/ValProdCrop_perHa!AY21*100)</f>
        <v>-30.229634743184477</v>
      </c>
      <c r="BA21">
        <f>IF(ValProdCrop_perHa!AZ21=0,0,(ValProdCrop_perHa!BA21-ValProdCrop_perHa!AZ21)/ValProdCrop_perHa!AZ21*100)</f>
        <v>20.000664284082578</v>
      </c>
      <c r="BB21">
        <f>IF(ValProdCrop_perHa!BA21=0,0,(ValProdCrop_perHa!BB21-ValProdCrop_perHa!BA21)/ValProdCrop_perHa!BA21*100)</f>
        <v>-5.6935459772716968</v>
      </c>
      <c r="BC21">
        <f>IF(ValProdCrop_perHa!BB21=0,0,(ValProdCrop_perHa!BC21-ValProdCrop_perHa!BB21)/ValProdCrop_perHa!BB21*100)</f>
        <v>-4.7162967774857627</v>
      </c>
    </row>
    <row r="22" spans="1:55" x14ac:dyDescent="0.2">
      <c r="A22">
        <f>ValProdCrop_perHa!A22</f>
        <v>1</v>
      </c>
      <c r="B22" t="str">
        <f>ValProdCrop_perHa!B22</f>
        <v>Liberia</v>
      </c>
      <c r="C22">
        <f>ValProdCrop_perHa!C22</f>
        <v>123</v>
      </c>
      <c r="D22" t="str">
        <f>ValProdCrop_perHa!D22</f>
        <v>Liberia</v>
      </c>
      <c r="F22" s="72" t="s">
        <v>575</v>
      </c>
      <c r="H22">
        <f>IF(ValProdCrop_perHa!G22=0,0,(ValProdCrop_perHa!H22-ValProdCrop_perHa!G22)/ValProdCrop_perHa!G22*100)</f>
        <v>1.1437494765213134</v>
      </c>
      <c r="I22">
        <f>IF(ValProdCrop_perHa!H22=0,0,(ValProdCrop_perHa!I22-ValProdCrop_perHa!H22)/ValProdCrop_perHa!H22*100)</f>
        <v>-7.8586762892198987</v>
      </c>
      <c r="J22">
        <f>IF(ValProdCrop_perHa!I22=0,0,(ValProdCrop_perHa!J22-ValProdCrop_perHa!I22)/ValProdCrop_perHa!I22*100)</f>
        <v>-1.4638315491465741</v>
      </c>
      <c r="K22">
        <f>IF(ValProdCrop_perHa!J22=0,0,(ValProdCrop_perHa!K22-ValProdCrop_perHa!J22)/ValProdCrop_perHa!J22*100)</f>
        <v>4.1615952911541498</v>
      </c>
      <c r="L22">
        <f>IF(ValProdCrop_perHa!K22=0,0,(ValProdCrop_perHa!L22-ValProdCrop_perHa!K22)/ValProdCrop_perHa!K22*100)</f>
        <v>41.24986078882246</v>
      </c>
      <c r="M22">
        <f>IF(ValProdCrop_perHa!L22=0,0,(ValProdCrop_perHa!M22-ValProdCrop_perHa!L22)/ValProdCrop_perHa!L22*100)</f>
        <v>4.7340326090594189</v>
      </c>
      <c r="N22">
        <f>IF(ValProdCrop_perHa!M22=0,0,(ValProdCrop_perHa!N22-ValProdCrop_perHa!M22)/ValProdCrop_perHa!M22*100)</f>
        <v>-0.49133339340252924</v>
      </c>
      <c r="O22">
        <f>IF(ValProdCrop_perHa!N22=0,0,(ValProdCrop_perHa!O22-ValProdCrop_perHa!N22)/ValProdCrop_perHa!N22*100)</f>
        <v>-0.65862708814305027</v>
      </c>
      <c r="P22">
        <f>IF(ValProdCrop_perHa!O22=0,0,(ValProdCrop_perHa!P22-ValProdCrop_perHa!O22)/ValProdCrop_perHa!O22*100)</f>
        <v>3.6772117086768348</v>
      </c>
      <c r="Q22">
        <f>IF(ValProdCrop_perHa!P22=0,0,(ValProdCrop_perHa!Q22-ValProdCrop_perHa!P22)/ValProdCrop_perHa!P22*100)</f>
        <v>-2.2263158768558458</v>
      </c>
      <c r="R22">
        <f>IF(ValProdCrop_perHa!Q22=0,0,(ValProdCrop_perHa!R22-ValProdCrop_perHa!Q22)/ValProdCrop_perHa!Q22*100)</f>
        <v>0.20798457066367573</v>
      </c>
      <c r="S22">
        <f>IF(ValProdCrop_perHa!R22=0,0,(ValProdCrop_perHa!S22-ValProdCrop_perHa!R22)/ValProdCrop_perHa!R22*100)</f>
        <v>0.5874903729157116</v>
      </c>
      <c r="T22">
        <f>IF(ValProdCrop_perHa!S22=0,0,(ValProdCrop_perHa!T22-ValProdCrop_perHa!S22)/ValProdCrop_perHa!S22*100)</f>
        <v>-0.88458365600257072</v>
      </c>
      <c r="U22">
        <f>IF(ValProdCrop_perHa!T22=0,0,(ValProdCrop_perHa!U22-ValProdCrop_perHa!T22)/ValProdCrop_perHa!T22*100)</f>
        <v>0.9982190996720125</v>
      </c>
      <c r="V22">
        <f>IF(ValProdCrop_perHa!U22=0,0,(ValProdCrop_perHa!V22-ValProdCrop_perHa!U22)/ValProdCrop_perHa!U22*100)</f>
        <v>3.7116368214591371</v>
      </c>
      <c r="W22">
        <f>IF(ValProdCrop_perHa!V22=0,0,(ValProdCrop_perHa!W22-ValProdCrop_perHa!V22)/ValProdCrop_perHa!V22*100)</f>
        <v>0.59052183616033049</v>
      </c>
      <c r="X22">
        <f>IF(ValProdCrop_perHa!W22=0,0,(ValProdCrop_perHa!X22-ValProdCrop_perHa!W22)/ValProdCrop_perHa!W22*100)</f>
        <v>-0.4564071414759267</v>
      </c>
      <c r="Y22">
        <f>IF(ValProdCrop_perHa!X22=0,0,(ValProdCrop_perHa!Y22-ValProdCrop_perHa!X22)/ValProdCrop_perHa!X22*100)</f>
        <v>-1.396742288531289</v>
      </c>
      <c r="Z22">
        <f>IF(ValProdCrop_perHa!Y22=0,0,(ValProdCrop_perHa!Z22-ValProdCrop_perHa!Y22)/ValProdCrop_perHa!Y22*100)</f>
        <v>1.618209634734151</v>
      </c>
      <c r="AA22">
        <f>IF(ValProdCrop_perHa!Z22=0,0,(ValProdCrop_perHa!AA22-ValProdCrop_perHa!Z22)/ValProdCrop_perHa!Z22*100)</f>
        <v>-2.1515742994983622</v>
      </c>
      <c r="AB22">
        <f>IF(ValProdCrop_perHa!AA22=0,0,(ValProdCrop_perHa!AB22-ValProdCrop_perHa!AA22)/ValProdCrop_perHa!AA22*100)</f>
        <v>-0.85529719707099305</v>
      </c>
      <c r="AC22">
        <f>IF(ValProdCrop_perHa!AB22=0,0,(ValProdCrop_perHa!AC22-ValProdCrop_perHa!AB22)/ValProdCrop_perHa!AB22*100)</f>
        <v>-0.6154422654823587</v>
      </c>
      <c r="AD22">
        <f>IF(ValProdCrop_perHa!AC22=0,0,(ValProdCrop_perHa!AD22-ValProdCrop_perHa!AC22)/ValProdCrop_perHa!AC22*100)</f>
        <v>7.0400642269087825</v>
      </c>
      <c r="AE22">
        <f>IF(ValProdCrop_perHa!AD22=0,0,(ValProdCrop_perHa!AE22-ValProdCrop_perHa!AD22)/ValProdCrop_perHa!AD22*100)</f>
        <v>-2.6957628689215661E-2</v>
      </c>
      <c r="AF22">
        <f>IF(ValProdCrop_perHa!AE22=0,0,(ValProdCrop_perHa!AF22-ValProdCrop_perHa!AE22)/ValProdCrop_perHa!AE22*100)</f>
        <v>0.6558179466521421</v>
      </c>
      <c r="AG22">
        <f>IF(ValProdCrop_perHa!AF22=0,0,(ValProdCrop_perHa!AG22-ValProdCrop_perHa!AF22)/ValProdCrop_perHa!AF22*100)</f>
        <v>1.6227469039847995</v>
      </c>
      <c r="AH22">
        <f>IF(ValProdCrop_perHa!AG22=0,0,(ValProdCrop_perHa!AH22-ValProdCrop_perHa!AG22)/ValProdCrop_perHa!AG22*100)</f>
        <v>1.3369595709095015</v>
      </c>
      <c r="AI22">
        <f>IF(ValProdCrop_perHa!AH22=0,0,(ValProdCrop_perHa!AI22-ValProdCrop_perHa!AH22)/ValProdCrop_perHa!AH22*100)</f>
        <v>-6.1912297885158223</v>
      </c>
      <c r="AJ22">
        <f>IF(ValProdCrop_perHa!AI22=0,0,(ValProdCrop_perHa!AJ22-ValProdCrop_perHa!AI22)/ValProdCrop_perHa!AI22*100)</f>
        <v>-7.2233955999814219</v>
      </c>
      <c r="AK22">
        <f>IF(ValProdCrop_perHa!AJ22=0,0,(ValProdCrop_perHa!AK22-ValProdCrop_perHa!AJ22)/ValProdCrop_perHa!AJ22*100)</f>
        <v>4.1253259654156649</v>
      </c>
      <c r="AL22">
        <f>IF(ValProdCrop_perHa!AK22=0,0,(ValProdCrop_perHa!AL22-ValProdCrop_perHa!AK22)/ValProdCrop_perHa!AK22*100)</f>
        <v>3.8233795751506539</v>
      </c>
      <c r="AM22">
        <f>IF(ValProdCrop_perHa!AL22=0,0,(ValProdCrop_perHa!AM22-ValProdCrop_perHa!AL22)/ValProdCrop_perHa!AL22*100)</f>
        <v>20.81135370051534</v>
      </c>
      <c r="AN22">
        <f>IF(ValProdCrop_perHa!AM22=0,0,(ValProdCrop_perHa!AN22-ValProdCrop_perHa!AM22)/ValProdCrop_perHa!AM22*100)</f>
        <v>-8.3178252674214068</v>
      </c>
      <c r="AO22">
        <f>IF(ValProdCrop_perHa!AN22=0,0,(ValProdCrop_perHa!AO22-ValProdCrop_perHa!AN22)/ValProdCrop_perHa!AN22*100)</f>
        <v>-0.31697939175714351</v>
      </c>
      <c r="AP22">
        <f>IF(ValProdCrop_perHa!AO22=0,0,(ValProdCrop_perHa!AP22-ValProdCrop_perHa!AO22)/ValProdCrop_perHa!AO22*100)</f>
        <v>4.4316564045011511</v>
      </c>
      <c r="AQ22">
        <f>IF(ValProdCrop_perHa!AP22=0,0,(ValProdCrop_perHa!AQ22-ValProdCrop_perHa!AP22)/ValProdCrop_perHa!AP22*100)</f>
        <v>-1.1243422059955508</v>
      </c>
      <c r="AR22">
        <f>IF(ValProdCrop_perHa!AQ22=0,0,(ValProdCrop_perHa!AR22-ValProdCrop_perHa!AQ22)/ValProdCrop_perHa!AQ22*100)</f>
        <v>-2.7594068930873403</v>
      </c>
      <c r="AS22">
        <f>IF(ValProdCrop_perHa!AR22=0,0,(ValProdCrop_perHa!AS22-ValProdCrop_perHa!AR22)/ValProdCrop_perHa!AR22*100)</f>
        <v>3.5645930366732861</v>
      </c>
      <c r="AT22">
        <f>IF(ValProdCrop_perHa!AS22=0,0,(ValProdCrop_perHa!AT22-ValProdCrop_perHa!AS22)/ValProdCrop_perHa!AS22*100)</f>
        <v>0.72957770614170325</v>
      </c>
      <c r="AU22">
        <f>IF(ValProdCrop_perHa!AT22=0,0,(ValProdCrop_perHa!AU22-ValProdCrop_perHa!AT22)/ValProdCrop_perHa!AT22*100)</f>
        <v>2.3400437483935215</v>
      </c>
      <c r="AV22">
        <f>IF(ValProdCrop_perHa!AU22=0,0,(ValProdCrop_perHa!AV22-ValProdCrop_perHa!AU22)/ValProdCrop_perHa!AU22*100)</f>
        <v>-0.83353748694136864</v>
      </c>
      <c r="AW22">
        <f>IF(ValProdCrop_perHa!AV22=0,0,(ValProdCrop_perHa!AW22-ValProdCrop_perHa!AV22)/ValProdCrop_perHa!AV22*100)</f>
        <v>-3.0455141798065473</v>
      </c>
      <c r="AX22">
        <f>IF(ValProdCrop_perHa!AW22=0,0,(ValProdCrop_perHa!AX22-ValProdCrop_perHa!AW22)/ValProdCrop_perHa!AW22*100)</f>
        <v>3.2389411532539185</v>
      </c>
      <c r="AY22">
        <f>IF(ValProdCrop_perHa!AX22=0,0,(ValProdCrop_perHa!AY22-ValProdCrop_perHa!AX22)/ValProdCrop_perHa!AX22*100)</f>
        <v>-1.6568111751857528</v>
      </c>
      <c r="AZ22">
        <f>IF(ValProdCrop_perHa!AY22=0,0,(ValProdCrop_perHa!AZ22-ValProdCrop_perHa!AY22)/ValProdCrop_perHa!AY22*100)</f>
        <v>-1.8172366550928514</v>
      </c>
      <c r="BA22">
        <f>IF(ValProdCrop_perHa!AZ22=0,0,(ValProdCrop_perHa!BA22-ValProdCrop_perHa!AZ22)/ValProdCrop_perHa!AZ22*100)</f>
        <v>0.51354072597203382</v>
      </c>
      <c r="BB22">
        <f>IF(ValProdCrop_perHa!BA22=0,0,(ValProdCrop_perHa!BB22-ValProdCrop_perHa!BA22)/ValProdCrop_perHa!BA22*100)</f>
        <v>-0.81350499317068592</v>
      </c>
      <c r="BC22">
        <f>IF(ValProdCrop_perHa!BB22=0,0,(ValProdCrop_perHa!BC22-ValProdCrop_perHa!BB22)/ValProdCrop_perHa!BB22*100)</f>
        <v>0.22388981819684031</v>
      </c>
    </row>
    <row r="23" spans="1:55" x14ac:dyDescent="0.2">
      <c r="A23">
        <f>ValProdCrop_perHa!A23</f>
        <v>2</v>
      </c>
      <c r="B23" t="str">
        <f>ValProdCrop_perHa!B23</f>
        <v>Madagascar</v>
      </c>
      <c r="C23">
        <f>ValProdCrop_perHa!C23</f>
        <v>129</v>
      </c>
      <c r="D23" t="str">
        <f>ValProdCrop_perHa!D23</f>
        <v>Madagascar</v>
      </c>
      <c r="F23" s="72" t="s">
        <v>575</v>
      </c>
      <c r="H23">
        <f>IF(ValProdCrop_perHa!G23=0,0,(ValProdCrop_perHa!H23-ValProdCrop_perHa!G23)/ValProdCrop_perHa!G23*100)</f>
        <v>0.38494072262647233</v>
      </c>
      <c r="I23">
        <f>IF(ValProdCrop_perHa!H23=0,0,(ValProdCrop_perHa!I23-ValProdCrop_perHa!H23)/ValProdCrop_perHa!H23*100)</f>
        <v>2.0139202531841769</v>
      </c>
      <c r="J23">
        <f>IF(ValProdCrop_perHa!I23=0,0,(ValProdCrop_perHa!J23-ValProdCrop_perHa!I23)/ValProdCrop_perHa!I23*100)</f>
        <v>2.9246456505183263</v>
      </c>
      <c r="K23">
        <f>IF(ValProdCrop_perHa!J23=0,0,(ValProdCrop_perHa!K23-ValProdCrop_perHa!J23)/ValProdCrop_perHa!J23*100)</f>
        <v>-0.31449370118420322</v>
      </c>
      <c r="L23">
        <f>IF(ValProdCrop_perHa!K23=0,0,(ValProdCrop_perHa!L23-ValProdCrop_perHa!K23)/ValProdCrop_perHa!K23*100)</f>
        <v>-5.7595588010575689</v>
      </c>
      <c r="M23">
        <f>IF(ValProdCrop_perHa!L23=0,0,(ValProdCrop_perHa!M23-ValProdCrop_perHa!L23)/ValProdCrop_perHa!L23*100)</f>
        <v>4.2343005101661397</v>
      </c>
      <c r="N23">
        <f>IF(ValProdCrop_perHa!M23=0,0,(ValProdCrop_perHa!N23-ValProdCrop_perHa!M23)/ValProdCrop_perHa!M23*100)</f>
        <v>-0.55659989296612578</v>
      </c>
      <c r="O23">
        <f>IF(ValProdCrop_perHa!N23=0,0,(ValProdCrop_perHa!O23-ValProdCrop_perHa!N23)/ValProdCrop_perHa!N23*100)</f>
        <v>6.1658701148246484</v>
      </c>
      <c r="P23">
        <f>IF(ValProdCrop_perHa!O23=0,0,(ValProdCrop_perHa!P23-ValProdCrop_perHa!O23)/ValProdCrop_perHa!O23*100)</f>
        <v>3.6344954868469457</v>
      </c>
      <c r="Q23">
        <f>IF(ValProdCrop_perHa!P23=0,0,(ValProdCrop_perHa!Q23-ValProdCrop_perHa!P23)/ValProdCrop_perHa!P23*100)</f>
        <v>-2.0420302625049578</v>
      </c>
      <c r="R23">
        <f>IF(ValProdCrop_perHa!Q23=0,0,(ValProdCrop_perHa!R23-ValProdCrop_perHa!Q23)/ValProdCrop_perHa!Q23*100)</f>
        <v>-0.43924386966451656</v>
      </c>
      <c r="S23">
        <f>IF(ValProdCrop_perHa!R23=0,0,(ValProdCrop_perHa!S23-ValProdCrop_perHa!R23)/ValProdCrop_perHa!R23*100)</f>
        <v>-0.43820684939448529</v>
      </c>
      <c r="T23">
        <f>IF(ValProdCrop_perHa!S23=0,0,(ValProdCrop_perHa!T23-ValProdCrop_perHa!S23)/ValProdCrop_perHa!S23*100)</f>
        <v>12.819547359319881</v>
      </c>
      <c r="U23">
        <f>IF(ValProdCrop_perHa!T23=0,0,(ValProdCrop_perHa!U23-ValProdCrop_perHa!T23)/ValProdCrop_perHa!T23*100)</f>
        <v>-5.0407743270527074</v>
      </c>
      <c r="V23">
        <f>IF(ValProdCrop_perHa!U23=0,0,(ValProdCrop_perHa!V23-ValProdCrop_perHa!U23)/ValProdCrop_perHa!U23*100)</f>
        <v>0.3822823385067034</v>
      </c>
      <c r="W23">
        <f>IF(ValProdCrop_perHa!V23=0,0,(ValProdCrop_perHa!W23-ValProdCrop_perHa!V23)/ValProdCrop_perHa!V23*100)</f>
        <v>-5.9488167056545764</v>
      </c>
      <c r="X23">
        <f>IF(ValProdCrop_perHa!W23=0,0,(ValProdCrop_perHa!X23-ValProdCrop_perHa!W23)/ValProdCrop_perHa!W23*100)</f>
        <v>-5.5004287206894364</v>
      </c>
      <c r="Y23">
        <f>IF(ValProdCrop_perHa!X23=0,0,(ValProdCrop_perHa!Y23-ValProdCrop_perHa!X23)/ValProdCrop_perHa!X23*100)</f>
        <v>-2.0310123872086279</v>
      </c>
      <c r="Z23">
        <f>IF(ValProdCrop_perHa!Y23=0,0,(ValProdCrop_perHa!Z23-ValProdCrop_perHa!Y23)/ValProdCrop_perHa!Y23*100)</f>
        <v>1.6656340186943626</v>
      </c>
      <c r="AA23">
        <f>IF(ValProdCrop_perHa!Z23=0,0,(ValProdCrop_perHa!AA23-ValProdCrop_perHa!Z23)/ValProdCrop_perHa!Z23*100)</f>
        <v>-1.1539404132050954</v>
      </c>
      <c r="AB23">
        <f>IF(ValProdCrop_perHa!AA23=0,0,(ValProdCrop_perHa!AB23-ValProdCrop_perHa!AA23)/ValProdCrop_perHa!AA23*100)</f>
        <v>0.28261423672282349</v>
      </c>
      <c r="AC23">
        <f>IF(ValProdCrop_perHa!AB23=0,0,(ValProdCrop_perHa!AC23-ValProdCrop_perHa!AB23)/ValProdCrop_perHa!AB23*100)</f>
        <v>3.0617549233575323</v>
      </c>
      <c r="AD23">
        <f>IF(ValProdCrop_perHa!AC23=0,0,(ValProdCrop_perHa!AD23-ValProdCrop_perHa!AC23)/ValProdCrop_perHa!AC23*100)</f>
        <v>2.5981856423369831</v>
      </c>
      <c r="AE23">
        <f>IF(ValProdCrop_perHa!AD23=0,0,(ValProdCrop_perHa!AE23-ValProdCrop_perHa!AD23)/ValProdCrop_perHa!AD23*100)</f>
        <v>-1.5686463689301564</v>
      </c>
      <c r="AF23">
        <f>IF(ValProdCrop_perHa!AE23=0,0,(ValProdCrop_perHa!AF23-ValProdCrop_perHa!AE23)/ValProdCrop_perHa!AE23*100)</f>
        <v>1.0868010452374308</v>
      </c>
      <c r="AG23">
        <f>IF(ValProdCrop_perHa!AF23=0,0,(ValProdCrop_perHa!AG23-ValProdCrop_perHa!AF23)/ValProdCrop_perHa!AF23*100)</f>
        <v>4.4369628072806071</v>
      </c>
      <c r="AH23">
        <f>IF(ValProdCrop_perHa!AG23=0,0,(ValProdCrop_perHa!AH23-ValProdCrop_perHa!AG23)/ValProdCrop_perHa!AG23*100)</f>
        <v>-1.2244175676035747</v>
      </c>
      <c r="AI23">
        <f>IF(ValProdCrop_perHa!AH23=0,0,(ValProdCrop_perHa!AI23-ValProdCrop_perHa!AH23)/ValProdCrop_perHa!AH23*100)</f>
        <v>2.7441413181550125</v>
      </c>
      <c r="AJ23">
        <f>IF(ValProdCrop_perHa!AI23=0,0,(ValProdCrop_perHa!AJ23-ValProdCrop_perHa!AI23)/ValProdCrop_perHa!AI23*100)</f>
        <v>-2.1319243133374535</v>
      </c>
      <c r="AK23">
        <f>IF(ValProdCrop_perHa!AJ23=0,0,(ValProdCrop_perHa!AK23-ValProdCrop_perHa!AJ23)/ValProdCrop_perHa!AJ23*100)</f>
        <v>1.7261870710216003</v>
      </c>
      <c r="AL23">
        <f>IF(ValProdCrop_perHa!AK23=0,0,(ValProdCrop_perHa!AL23-ValProdCrop_perHa!AK23)/ValProdCrop_perHa!AK23*100)</f>
        <v>-0.97235167791880217</v>
      </c>
      <c r="AM23">
        <f>IF(ValProdCrop_perHa!AL23=0,0,(ValProdCrop_perHa!AM23-ValProdCrop_perHa!AL23)/ValProdCrop_perHa!AL23*100)</f>
        <v>-0.7571725721492748</v>
      </c>
      <c r="AN23">
        <f>IF(ValProdCrop_perHa!AM23=0,0,(ValProdCrop_perHa!AN23-ValProdCrop_perHa!AM23)/ValProdCrop_perHa!AM23*100)</f>
        <v>1.4652024501845515</v>
      </c>
      <c r="AO23">
        <f>IF(ValProdCrop_perHa!AN23=0,0,(ValProdCrop_perHa!AO23-ValProdCrop_perHa!AN23)/ValProdCrop_perHa!AN23*100)</f>
        <v>0.57181755376126009</v>
      </c>
      <c r="AP23">
        <f>IF(ValProdCrop_perHa!AO23=0,0,(ValProdCrop_perHa!AP23-ValProdCrop_perHa!AO23)/ValProdCrop_perHa!AO23*100)</f>
        <v>0.90126658487948308</v>
      </c>
      <c r="AQ23">
        <f>IF(ValProdCrop_perHa!AP23=0,0,(ValProdCrop_perHa!AQ23-ValProdCrop_perHa!AP23)/ValProdCrop_perHa!AP23*100)</f>
        <v>-0.64599738412458607</v>
      </c>
      <c r="AR23">
        <f>IF(ValProdCrop_perHa!AQ23=0,0,(ValProdCrop_perHa!AR23-ValProdCrop_perHa!AQ23)/ValProdCrop_perHa!AQ23*100)</f>
        <v>-1.9258799776464997</v>
      </c>
      <c r="AS23">
        <f>IF(ValProdCrop_perHa!AR23=0,0,(ValProdCrop_perHa!AS23-ValProdCrop_perHa!AR23)/ValProdCrop_perHa!AR23*100)</f>
        <v>2.3584877465551646</v>
      </c>
      <c r="AT23">
        <f>IF(ValProdCrop_perHa!AS23=0,0,(ValProdCrop_perHa!AT23-ValProdCrop_perHa!AS23)/ValProdCrop_perHa!AS23*100)</f>
        <v>-2.6401550574800643</v>
      </c>
      <c r="AU23">
        <f>IF(ValProdCrop_perHa!AT23=0,0,(ValProdCrop_perHa!AU23-ValProdCrop_perHa!AT23)/ValProdCrop_perHa!AT23*100)</f>
        <v>5.7810540132969486</v>
      </c>
      <c r="AV23">
        <f>IF(ValProdCrop_perHa!AU23=0,0,(ValProdCrop_perHa!AV23-ValProdCrop_perHa!AU23)/ValProdCrop_perHa!AU23*100)</f>
        <v>-2.8702389012753913</v>
      </c>
      <c r="AW23">
        <f>IF(ValProdCrop_perHa!AV23=0,0,(ValProdCrop_perHa!AW23-ValProdCrop_perHa!AV23)/ValProdCrop_perHa!AV23*100)</f>
        <v>0.87738059992179973</v>
      </c>
      <c r="AX23">
        <f>IF(ValProdCrop_perHa!AW23=0,0,(ValProdCrop_perHa!AX23-ValProdCrop_perHa!AW23)/ValProdCrop_perHa!AW23*100)</f>
        <v>4.4837225630179871</v>
      </c>
      <c r="AY23">
        <f>IF(ValProdCrop_perHa!AX23=0,0,(ValProdCrop_perHa!AY23-ValProdCrop_perHa!AX23)/ValProdCrop_perHa!AX23*100)</f>
        <v>8.924396696123944</v>
      </c>
      <c r="AZ23">
        <f>IF(ValProdCrop_perHa!AY23=0,0,(ValProdCrop_perHa!AZ23-ValProdCrop_perHa!AY23)/ValProdCrop_perHa!AY23*100)</f>
        <v>0.21729698652815749</v>
      </c>
      <c r="BA23">
        <f>IF(ValProdCrop_perHa!AZ23=0,0,(ValProdCrop_perHa!BA23-ValProdCrop_perHa!AZ23)/ValProdCrop_perHa!AZ23*100)</f>
        <v>-1.4981136717403456</v>
      </c>
      <c r="BB23">
        <f>IF(ValProdCrop_perHa!BA23=0,0,(ValProdCrop_perHa!BB23-ValProdCrop_perHa!BA23)/ValProdCrop_perHa!BA23*100)</f>
        <v>5.082174609182661</v>
      </c>
      <c r="BC23">
        <f>IF(ValProdCrop_perHa!BB23=0,0,(ValProdCrop_perHa!BC23-ValProdCrop_perHa!BB23)/ValProdCrop_perHa!BB23*100)</f>
        <v>-5.0341505131769342</v>
      </c>
    </row>
    <row r="24" spans="1:55" x14ac:dyDescent="0.2">
      <c r="A24">
        <f>ValProdCrop_perHa!A24</f>
        <v>3</v>
      </c>
      <c r="B24" t="str">
        <f>ValProdCrop_perHa!B24</f>
        <v>Malawi</v>
      </c>
      <c r="C24">
        <f>ValProdCrop_perHa!C24</f>
        <v>130</v>
      </c>
      <c r="D24" t="str">
        <f>ValProdCrop_perHa!D24</f>
        <v>Malawi</v>
      </c>
      <c r="F24" s="72" t="s">
        <v>575</v>
      </c>
      <c r="H24">
        <f>IF(ValProdCrop_perHa!G24=0,0,(ValProdCrop_perHa!H24-ValProdCrop_perHa!G24)/ValProdCrop_perHa!G24*100)</f>
        <v>4.0973998836557248</v>
      </c>
      <c r="I24">
        <f>IF(ValProdCrop_perHa!H24=0,0,(ValProdCrop_perHa!I24-ValProdCrop_perHa!H24)/ValProdCrop_perHa!H24*100)</f>
        <v>-6.7070798485737493</v>
      </c>
      <c r="J24">
        <f>IF(ValProdCrop_perHa!I24=0,0,(ValProdCrop_perHa!J24-ValProdCrop_perHa!I24)/ValProdCrop_perHa!I24*100)</f>
        <v>7.1864618916602092</v>
      </c>
      <c r="K24">
        <f>IF(ValProdCrop_perHa!J24=0,0,(ValProdCrop_perHa!K24-ValProdCrop_perHa!J24)/ValProdCrop_perHa!J24*100)</f>
        <v>-9.1085714639122486</v>
      </c>
      <c r="L24">
        <f>IF(ValProdCrop_perHa!K24=0,0,(ValProdCrop_perHa!L24-ValProdCrop_perHa!K24)/ValProdCrop_perHa!K24*100)</f>
        <v>-5.7231104509822814E-2</v>
      </c>
      <c r="M24">
        <f>IF(ValProdCrop_perHa!L24=0,0,(ValProdCrop_perHa!M24-ValProdCrop_perHa!L24)/ValProdCrop_perHa!L24*100)</f>
        <v>22.898494583367647</v>
      </c>
      <c r="N24">
        <f>IF(ValProdCrop_perHa!M24=0,0,(ValProdCrop_perHa!N24-ValProdCrop_perHa!M24)/ValProdCrop_perHa!M24*100)</f>
        <v>-14.662881604759463</v>
      </c>
      <c r="O24">
        <f>IF(ValProdCrop_perHa!N24=0,0,(ValProdCrop_perHa!O24-ValProdCrop_perHa!N24)/ValProdCrop_perHa!N24*100)</f>
        <v>0.52276360819481471</v>
      </c>
      <c r="P24">
        <f>IF(ValProdCrop_perHa!O24=0,0,(ValProdCrop_perHa!P24-ValProdCrop_perHa!O24)/ValProdCrop_perHa!O24*100)</f>
        <v>0.23909969842656206</v>
      </c>
      <c r="Q24">
        <f>IF(ValProdCrop_perHa!P24=0,0,(ValProdCrop_perHa!Q24-ValProdCrop_perHa!P24)/ValProdCrop_perHa!P24*100)</f>
        <v>11.368637322011443</v>
      </c>
      <c r="R24">
        <f>IF(ValProdCrop_perHa!Q24=0,0,(ValProdCrop_perHa!R24-ValProdCrop_perHa!Q24)/ValProdCrop_perHa!Q24*100)</f>
        <v>1.903952615475639</v>
      </c>
      <c r="S24">
        <f>IF(ValProdCrop_perHa!R24=0,0,(ValProdCrop_perHa!S24-ValProdCrop_perHa!R24)/ValProdCrop_perHa!R24*100)</f>
        <v>1.3541044172559218</v>
      </c>
      <c r="T24">
        <f>IF(ValProdCrop_perHa!S24=0,0,(ValProdCrop_perHa!T24-ValProdCrop_perHa!S24)/ValProdCrop_perHa!S24*100)</f>
        <v>0.62178322337551672</v>
      </c>
      <c r="U24">
        <f>IF(ValProdCrop_perHa!T24=0,0,(ValProdCrop_perHa!U24-ValProdCrop_perHa!T24)/ValProdCrop_perHa!T24*100)</f>
        <v>4.9385522922406135</v>
      </c>
      <c r="V24">
        <f>IF(ValProdCrop_perHa!U24=0,0,(ValProdCrop_perHa!V24-ValProdCrop_perHa!U24)/ValProdCrop_perHa!U24*100)</f>
        <v>4.3392937783450023</v>
      </c>
      <c r="W24">
        <f>IF(ValProdCrop_perHa!V24=0,0,(ValProdCrop_perHa!W24-ValProdCrop_perHa!V24)/ValProdCrop_perHa!V24*100)</f>
        <v>8.3520318737651618</v>
      </c>
      <c r="X24">
        <f>IF(ValProdCrop_perHa!W24=0,0,(ValProdCrop_perHa!X24-ValProdCrop_perHa!W24)/ValProdCrop_perHa!W24*100)</f>
        <v>-2.0642599889502735</v>
      </c>
      <c r="Y24">
        <f>IF(ValProdCrop_perHa!X24=0,0,(ValProdCrop_perHa!Y24-ValProdCrop_perHa!X24)/ValProdCrop_perHa!X24*100)</f>
        <v>-1.3058720408108968</v>
      </c>
      <c r="Z24">
        <f>IF(ValProdCrop_perHa!Y24=0,0,(ValProdCrop_perHa!Z24-ValProdCrop_perHa!Y24)/ValProdCrop_perHa!Y24*100)</f>
        <v>7.4433062858489034</v>
      </c>
      <c r="AA24">
        <f>IF(ValProdCrop_perHa!Z24=0,0,(ValProdCrop_perHa!AA24-ValProdCrop_perHa!Z24)/ValProdCrop_perHa!Z24*100)</f>
        <v>-2.9432416124031096</v>
      </c>
      <c r="AB24">
        <f>IF(ValProdCrop_perHa!AA24=0,0,(ValProdCrop_perHa!AB24-ValProdCrop_perHa!AA24)/ValProdCrop_perHa!AA24*100)</f>
        <v>0.33986929625882312</v>
      </c>
      <c r="AC24">
        <f>IF(ValProdCrop_perHa!AB24=0,0,(ValProdCrop_perHa!AC24-ValProdCrop_perHa!AB24)/ValProdCrop_perHa!AB24*100)</f>
        <v>-0.56621309858936031</v>
      </c>
      <c r="AD24">
        <f>IF(ValProdCrop_perHa!AC24=0,0,(ValProdCrop_perHa!AD24-ValProdCrop_perHa!AC24)/ValProdCrop_perHa!AC24*100)</f>
        <v>2.0131620839931004</v>
      </c>
      <c r="AE24">
        <f>IF(ValProdCrop_perHa!AD24=0,0,(ValProdCrop_perHa!AE24-ValProdCrop_perHa!AD24)/ValProdCrop_perHa!AD24*100)</f>
        <v>1.4222082600099526</v>
      </c>
      <c r="AF24">
        <f>IF(ValProdCrop_perHa!AE24=0,0,(ValProdCrop_perHa!AF24-ValProdCrop_perHa!AE24)/ValProdCrop_perHa!AE24*100)</f>
        <v>-3.363384896548085</v>
      </c>
      <c r="AG24">
        <f>IF(ValProdCrop_perHa!AF24=0,0,(ValProdCrop_perHa!AG24-ValProdCrop_perHa!AF24)/ValProdCrop_perHa!AF24*100)</f>
        <v>-1.7078720964157093</v>
      </c>
      <c r="AH24">
        <f>IF(ValProdCrop_perHa!AG24=0,0,(ValProdCrop_perHa!AH24-ValProdCrop_perHa!AG24)/ValProdCrop_perHa!AG24*100)</f>
        <v>5.1417552790572554</v>
      </c>
      <c r="AI24">
        <f>IF(ValProdCrop_perHa!AH24=0,0,(ValProdCrop_perHa!AI24-ValProdCrop_perHa!AH24)/ValProdCrop_perHa!AH24*100)</f>
        <v>-1.1490386273336497</v>
      </c>
      <c r="AJ24">
        <f>IF(ValProdCrop_perHa!AI24=0,0,(ValProdCrop_perHa!AJ24-ValProdCrop_perHa!AI24)/ValProdCrop_perHa!AI24*100)</f>
        <v>-1.2175735693597811</v>
      </c>
      <c r="AK24">
        <f>IF(ValProdCrop_perHa!AJ24=0,0,(ValProdCrop_perHa!AK24-ValProdCrop_perHa!AJ24)/ValProdCrop_perHa!AJ24*100)</f>
        <v>4.4315509939853355</v>
      </c>
      <c r="AL24">
        <f>IF(ValProdCrop_perHa!AK24=0,0,(ValProdCrop_perHa!AL24-ValProdCrop_perHa!AK24)/ValProdCrop_perHa!AK24*100)</f>
        <v>-16.231878128291154</v>
      </c>
      <c r="AM24">
        <f>IF(ValProdCrop_perHa!AL24=0,0,(ValProdCrop_perHa!AM24-ValProdCrop_perHa!AL24)/ValProdCrop_perHa!AL24*100)</f>
        <v>30.558949318090463</v>
      </c>
      <c r="AN24">
        <f>IF(ValProdCrop_perHa!AM24=0,0,(ValProdCrop_perHa!AN24-ValProdCrop_perHa!AM24)/ValProdCrop_perHa!AM24*100)</f>
        <v>-12.046033818581513</v>
      </c>
      <c r="AO24">
        <f>IF(ValProdCrop_perHa!AN24=0,0,(ValProdCrop_perHa!AO24-ValProdCrop_perHa!AN24)/ValProdCrop_perHa!AN24*100)</f>
        <v>9.3752129200793917</v>
      </c>
      <c r="AP24">
        <f>IF(ValProdCrop_perHa!AO24=0,0,(ValProdCrop_perHa!AP24-ValProdCrop_perHa!AO24)/ValProdCrop_perHa!AO24*100)</f>
        <v>12.95876795406669</v>
      </c>
      <c r="AQ24">
        <f>IF(ValProdCrop_perHa!AP24=0,0,(ValProdCrop_perHa!AQ24-ValProdCrop_perHa!AP24)/ValProdCrop_perHa!AP24*100)</f>
        <v>-2.9144748032387024</v>
      </c>
      <c r="AR24">
        <f>IF(ValProdCrop_perHa!AQ24=0,0,(ValProdCrop_perHa!AR24-ValProdCrop_perHa!AQ24)/ValProdCrop_perHa!AQ24*100)</f>
        <v>6.450711001012027</v>
      </c>
      <c r="AS24">
        <f>IF(ValProdCrop_perHa!AR24=0,0,(ValProdCrop_perHa!AS24-ValProdCrop_perHa!AR24)/ValProdCrop_perHa!AR24*100)</f>
        <v>7.8118432378827523</v>
      </c>
      <c r="AT24">
        <f>IF(ValProdCrop_perHa!AS24=0,0,(ValProdCrop_perHa!AT24-ValProdCrop_perHa!AS24)/ValProdCrop_perHa!AS24*100)</f>
        <v>13.641332923802693</v>
      </c>
      <c r="AU24">
        <f>IF(ValProdCrop_perHa!AT24=0,0,(ValProdCrop_perHa!AU24-ValProdCrop_perHa!AT24)/ValProdCrop_perHa!AT24*100)</f>
        <v>0.72585755203764157</v>
      </c>
      <c r="AV24">
        <f>IF(ValProdCrop_perHa!AU24=0,0,(ValProdCrop_perHa!AV24-ValProdCrop_perHa!AU24)/ValProdCrop_perHa!AU24*100)</f>
        <v>-19.48798404247156</v>
      </c>
      <c r="AW24">
        <f>IF(ValProdCrop_perHa!AV24=0,0,(ValProdCrop_perHa!AW24-ValProdCrop_perHa!AV24)/ValProdCrop_perHa!AV24*100)</f>
        <v>4.951494968284111</v>
      </c>
      <c r="AX24">
        <f>IF(ValProdCrop_perHa!AW24=0,0,(ValProdCrop_perHa!AX24-ValProdCrop_perHa!AW24)/ValProdCrop_perHa!AW24*100)</f>
        <v>3.845530915022624</v>
      </c>
      <c r="AY24">
        <f>IF(ValProdCrop_perHa!AX24=0,0,(ValProdCrop_perHa!AY24-ValProdCrop_perHa!AX24)/ValProdCrop_perHa!AX24*100)</f>
        <v>-17.305715182247891</v>
      </c>
      <c r="AZ24">
        <f>IF(ValProdCrop_perHa!AY24=0,0,(ValProdCrop_perHa!AZ24-ValProdCrop_perHa!AY24)/ValProdCrop_perHa!AY24*100)</f>
        <v>29.778660702881073</v>
      </c>
      <c r="BA24">
        <f>IF(ValProdCrop_perHa!AZ24=0,0,(ValProdCrop_perHa!BA24-ValProdCrop_perHa!AZ24)/ValProdCrop_perHa!AZ24*100)</f>
        <v>33.244992754692696</v>
      </c>
      <c r="BB24">
        <f>IF(ValProdCrop_perHa!BA24=0,0,(ValProdCrop_perHa!BB24-ValProdCrop_perHa!BA24)/ValProdCrop_perHa!BA24*100)</f>
        <v>-13.572556621160709</v>
      </c>
      <c r="BC24">
        <f>IF(ValProdCrop_perHa!BB24=0,0,(ValProdCrop_perHa!BC24-ValProdCrop_perHa!BB24)/ValProdCrop_perHa!BB24*100)</f>
        <v>-7.7488958818082851</v>
      </c>
    </row>
    <row r="25" spans="1:55" x14ac:dyDescent="0.2">
      <c r="A25">
        <f>ValProdCrop_perHa!A25</f>
        <v>1</v>
      </c>
      <c r="B25" t="str">
        <f>ValProdCrop_perHa!B25</f>
        <v>Mali</v>
      </c>
      <c r="C25">
        <f>ValProdCrop_perHa!C25</f>
        <v>133</v>
      </c>
      <c r="D25" t="str">
        <f>ValProdCrop_perHa!D25</f>
        <v>Mali</v>
      </c>
      <c r="F25" s="72" t="s">
        <v>575</v>
      </c>
      <c r="H25">
        <f>IF(ValProdCrop_perHa!G25=0,0,(ValProdCrop_perHa!H25-ValProdCrop_perHa!G25)/ValProdCrop_perHa!G25*100)</f>
        <v>6.8233311018508092</v>
      </c>
      <c r="I25">
        <f>IF(ValProdCrop_perHa!H25=0,0,(ValProdCrop_perHa!I25-ValProdCrop_perHa!H25)/ValProdCrop_perHa!H25*100)</f>
        <v>-2.7677961301651917</v>
      </c>
      <c r="J25">
        <f>IF(ValProdCrop_perHa!I25=0,0,(ValProdCrop_perHa!J25-ValProdCrop_perHa!I25)/ValProdCrop_perHa!I25*100)</f>
        <v>19.047637641658511</v>
      </c>
      <c r="K25">
        <f>IF(ValProdCrop_perHa!J25=0,0,(ValProdCrop_perHa!K25-ValProdCrop_perHa!J25)/ValProdCrop_perHa!J25*100)</f>
        <v>6.8049647644607694</v>
      </c>
      <c r="L25">
        <f>IF(ValProdCrop_perHa!K25=0,0,(ValProdCrop_perHa!L25-ValProdCrop_perHa!K25)/ValProdCrop_perHa!K25*100)</f>
        <v>-5.7364945592086896</v>
      </c>
      <c r="M25">
        <f>IF(ValProdCrop_perHa!L25=0,0,(ValProdCrop_perHa!M25-ValProdCrop_perHa!L25)/ValProdCrop_perHa!L25*100)</f>
        <v>-4.5725314989299823</v>
      </c>
      <c r="N25">
        <f>IF(ValProdCrop_perHa!M25=0,0,(ValProdCrop_perHa!N25-ValProdCrop_perHa!M25)/ValProdCrop_perHa!M25*100)</f>
        <v>0.83431921215870664</v>
      </c>
      <c r="O25">
        <f>IF(ValProdCrop_perHa!N25=0,0,(ValProdCrop_perHa!O25-ValProdCrop_perHa!N25)/ValProdCrop_perHa!N25*100)</f>
        <v>12.972877169056716</v>
      </c>
      <c r="P25">
        <f>IF(ValProdCrop_perHa!O25=0,0,(ValProdCrop_perHa!P25-ValProdCrop_perHa!O25)/ValProdCrop_perHa!O25*100)</f>
        <v>3.2833031128044645</v>
      </c>
      <c r="Q25">
        <f>IF(ValProdCrop_perHa!P25=0,0,(ValProdCrop_perHa!Q25-ValProdCrop_perHa!P25)/ValProdCrop_perHa!P25*100)</f>
        <v>2.8715426334201473</v>
      </c>
      <c r="R25">
        <f>IF(ValProdCrop_perHa!Q25=0,0,(ValProdCrop_perHa!R25-ValProdCrop_perHa!Q25)/ValProdCrop_perHa!Q25*100)</f>
        <v>-9.5476489211166271</v>
      </c>
      <c r="S25">
        <f>IF(ValProdCrop_perHa!R25=0,0,(ValProdCrop_perHa!S25-ValProdCrop_perHa!R25)/ValProdCrop_perHa!R25*100)</f>
        <v>-3.8057497631372352</v>
      </c>
      <c r="T25">
        <f>IF(ValProdCrop_perHa!S25=0,0,(ValProdCrop_perHa!T25-ValProdCrop_perHa!S25)/ValProdCrop_perHa!S25*100)</f>
        <v>10.048226376755624</v>
      </c>
      <c r="U25">
        <f>IF(ValProdCrop_perHa!T25=0,0,(ValProdCrop_perHa!U25-ValProdCrop_perHa!T25)/ValProdCrop_perHa!T25*100)</f>
        <v>15.762813477104546</v>
      </c>
      <c r="V25">
        <f>IF(ValProdCrop_perHa!U25=0,0,(ValProdCrop_perHa!V25-ValProdCrop_perHa!U25)/ValProdCrop_perHa!U25*100)</f>
        <v>-11.040912633920231</v>
      </c>
      <c r="W25">
        <f>IF(ValProdCrop_perHa!V25=0,0,(ValProdCrop_perHa!W25-ValProdCrop_perHa!V25)/ValProdCrop_perHa!V25*100)</f>
        <v>-3.8627960657577058</v>
      </c>
      <c r="X25">
        <f>IF(ValProdCrop_perHa!W25=0,0,(ValProdCrop_perHa!X25-ValProdCrop_perHa!W25)/ValProdCrop_perHa!W25*100)</f>
        <v>42.685661590571591</v>
      </c>
      <c r="Y25">
        <f>IF(ValProdCrop_perHa!X25=0,0,(ValProdCrop_perHa!Y25-ValProdCrop_perHa!X25)/ValProdCrop_perHa!X25*100)</f>
        <v>-11.097436828866188</v>
      </c>
      <c r="Z25">
        <f>IF(ValProdCrop_perHa!Y25=0,0,(ValProdCrop_perHa!Z25-ValProdCrop_perHa!Y25)/ValProdCrop_perHa!Y25*100)</f>
        <v>-12.048559075448468</v>
      </c>
      <c r="AA25">
        <f>IF(ValProdCrop_perHa!Z25=0,0,(ValProdCrop_perHa!AA25-ValProdCrop_perHa!Z25)/ValProdCrop_perHa!Z25*100)</f>
        <v>2.8691962133949476</v>
      </c>
      <c r="AB25">
        <f>IF(ValProdCrop_perHa!AA25=0,0,(ValProdCrop_perHa!AB25-ValProdCrop_perHa!AA25)/ValProdCrop_perHa!AA25*100)</f>
        <v>-3.4332190310838526</v>
      </c>
      <c r="AC25">
        <f>IF(ValProdCrop_perHa!AB25=0,0,(ValProdCrop_perHa!AC25-ValProdCrop_perHa!AB25)/ValProdCrop_perHa!AB25*100)</f>
        <v>1.9499722202168608</v>
      </c>
      <c r="AD25">
        <f>IF(ValProdCrop_perHa!AC25=0,0,(ValProdCrop_perHa!AD25-ValProdCrop_perHa!AC25)/ValProdCrop_perHa!AC25*100)</f>
        <v>-10.580174614407877</v>
      </c>
      <c r="AE25">
        <f>IF(ValProdCrop_perHa!AD25=0,0,(ValProdCrop_perHa!AE25-ValProdCrop_perHa!AD25)/ValProdCrop_perHa!AD25*100)</f>
        <v>28.757968746167649</v>
      </c>
      <c r="AF25">
        <f>IF(ValProdCrop_perHa!AE25=0,0,(ValProdCrop_perHa!AF25-ValProdCrop_perHa!AE25)/ValProdCrop_perHa!AE25*100)</f>
        <v>7.9021398161477157</v>
      </c>
      <c r="AG25">
        <f>IF(ValProdCrop_perHa!AF25=0,0,(ValProdCrop_perHa!AG25-ValProdCrop_perHa!AF25)/ValProdCrop_perHa!AF25*100)</f>
        <v>-4.9193347809715879</v>
      </c>
      <c r="AH25">
        <f>IF(ValProdCrop_perHa!AG25=0,0,(ValProdCrop_perHa!AH25-ValProdCrop_perHa!AG25)/ValProdCrop_perHa!AG25*100)</f>
        <v>-10.416436590517549</v>
      </c>
      <c r="AI25">
        <f>IF(ValProdCrop_perHa!AH25=0,0,(ValProdCrop_perHa!AI25-ValProdCrop_perHa!AH25)/ValProdCrop_perHa!AH25*100)</f>
        <v>0.99209872844470037</v>
      </c>
      <c r="AJ25">
        <f>IF(ValProdCrop_perHa!AI25=0,0,(ValProdCrop_perHa!AJ25-ValProdCrop_perHa!AI25)/ValProdCrop_perHa!AI25*100)</f>
        <v>-10.956163580396982</v>
      </c>
      <c r="AK25">
        <f>IF(ValProdCrop_perHa!AJ25=0,0,(ValProdCrop_perHa!AK25-ValProdCrop_perHa!AJ25)/ValProdCrop_perHa!AJ25*100)</f>
        <v>27.763511055064281</v>
      </c>
      <c r="AL25">
        <f>IF(ValProdCrop_perHa!AK25=0,0,(ValProdCrop_perHa!AL25-ValProdCrop_perHa!AK25)/ValProdCrop_perHa!AK25*100)</f>
        <v>-21.585553153295375</v>
      </c>
      <c r="AM25">
        <f>IF(ValProdCrop_perHa!AL25=0,0,(ValProdCrop_perHa!AM25-ValProdCrop_perHa!AL25)/ValProdCrop_perHa!AL25*100)</f>
        <v>-11.954254921535329</v>
      </c>
      <c r="AN25">
        <f>IF(ValProdCrop_perHa!AM25=0,0,(ValProdCrop_perHa!AN25-ValProdCrop_perHa!AM25)/ValProdCrop_perHa!AM25*100)</f>
        <v>20.214239789315808</v>
      </c>
      <c r="AO25">
        <f>IF(ValProdCrop_perHa!AN25=0,0,(ValProdCrop_perHa!AO25-ValProdCrop_perHa!AN25)/ValProdCrop_perHa!AN25*100)</f>
        <v>10.013256811666018</v>
      </c>
      <c r="AP25">
        <f>IF(ValProdCrop_perHa!AO25=0,0,(ValProdCrop_perHa!AP25-ValProdCrop_perHa!AO25)/ValProdCrop_perHa!AO25*100)</f>
        <v>22.818211786278308</v>
      </c>
      <c r="AQ25">
        <f>IF(ValProdCrop_perHa!AP25=0,0,(ValProdCrop_perHa!AQ25-ValProdCrop_perHa!AP25)/ValProdCrop_perHa!AP25*100)</f>
        <v>3.7621834564874246</v>
      </c>
      <c r="AR25">
        <f>IF(ValProdCrop_perHa!AQ25=0,0,(ValProdCrop_perHa!AR25-ValProdCrop_perHa!AQ25)/ValProdCrop_perHa!AQ25*100)</f>
        <v>4.1402215105420099</v>
      </c>
      <c r="AS25">
        <f>IF(ValProdCrop_perHa!AR25=0,0,(ValProdCrop_perHa!AS25-ValProdCrop_perHa!AR25)/ValProdCrop_perHa!AR25*100)</f>
        <v>-6.6293513357774181</v>
      </c>
      <c r="AT25">
        <f>IF(ValProdCrop_perHa!AS25=0,0,(ValProdCrop_perHa!AT25-ValProdCrop_perHa!AS25)/ValProdCrop_perHa!AS25*100)</f>
        <v>-9.9433490949868926</v>
      </c>
      <c r="AU25">
        <f>IF(ValProdCrop_perHa!AT25=0,0,(ValProdCrop_perHa!AU25-ValProdCrop_perHa!AT25)/ValProdCrop_perHa!AT25*100)</f>
        <v>8.2181897803328283</v>
      </c>
      <c r="AV25">
        <f>IF(ValProdCrop_perHa!AU25=0,0,(ValProdCrop_perHa!AV25-ValProdCrop_perHa!AU25)/ValProdCrop_perHa!AU25*100)</f>
        <v>-19.993465816973501</v>
      </c>
      <c r="AW25">
        <f>IF(ValProdCrop_perHa!AV25=0,0,(ValProdCrop_perHa!AW25-ValProdCrop_perHa!AV25)/ValProdCrop_perHa!AV25*100)</f>
        <v>18.357638297614205</v>
      </c>
      <c r="AX25">
        <f>IF(ValProdCrop_perHa!AW25=0,0,(ValProdCrop_perHa!AX25-ValProdCrop_perHa!AW25)/ValProdCrop_perHa!AW25*100)</f>
        <v>-7.6532305899733712</v>
      </c>
      <c r="AY25">
        <f>IF(ValProdCrop_perHa!AX25=0,0,(ValProdCrop_perHa!AY25-ValProdCrop_perHa!AX25)/ValProdCrop_perHa!AX25*100)</f>
        <v>11.632571043458311</v>
      </c>
      <c r="AZ25">
        <f>IF(ValProdCrop_perHa!AY25=0,0,(ValProdCrop_perHa!AZ25-ValProdCrop_perHa!AY25)/ValProdCrop_perHa!AY25*100)</f>
        <v>-4.3396482440053594</v>
      </c>
      <c r="BA25">
        <f>IF(ValProdCrop_perHa!AZ25=0,0,(ValProdCrop_perHa!BA25-ValProdCrop_perHa!AZ25)/ValProdCrop_perHa!AZ25*100)</f>
        <v>-0.67226803263019419</v>
      </c>
      <c r="BB25">
        <f>IF(ValProdCrop_perHa!BA25=0,0,(ValProdCrop_perHa!BB25-ValProdCrop_perHa!BA25)/ValProdCrop_perHa!BA25*100)</f>
        <v>18.973285958464093</v>
      </c>
      <c r="BC25">
        <f>IF(ValProdCrop_perHa!BB25=0,0,(ValProdCrop_perHa!BC25-ValProdCrop_perHa!BB25)/ValProdCrop_perHa!BB25*100)</f>
        <v>-0.64463235272439035</v>
      </c>
    </row>
    <row r="26" spans="1:55" x14ac:dyDescent="0.2">
      <c r="A26">
        <f>ValProdCrop_perHa!A26</f>
        <v>1</v>
      </c>
      <c r="B26" t="str">
        <f>ValProdCrop_perHa!B26</f>
        <v>Mauritania</v>
      </c>
      <c r="C26">
        <f>ValProdCrop_perHa!C26</f>
        <v>136</v>
      </c>
      <c r="D26" t="str">
        <f>ValProdCrop_perHa!D26</f>
        <v>Mauritania</v>
      </c>
      <c r="F26" s="72" t="s">
        <v>575</v>
      </c>
      <c r="H26">
        <f>IF(ValProdCrop_perHa!G26=0,0,(ValProdCrop_perHa!H26-ValProdCrop_perHa!G26)/ValProdCrop_perHa!G26*100)</f>
        <v>-8.2263094786999377E-2</v>
      </c>
      <c r="I26">
        <f>IF(ValProdCrop_perHa!H26=0,0,(ValProdCrop_perHa!I26-ValProdCrop_perHa!H26)/ValProdCrop_perHa!H26*100)</f>
        <v>4.5882735353650057</v>
      </c>
      <c r="J26">
        <f>IF(ValProdCrop_perHa!I26=0,0,(ValProdCrop_perHa!J26-ValProdCrop_perHa!I26)/ValProdCrop_perHa!I26*100)</f>
        <v>3.6537024937739568</v>
      </c>
      <c r="K26">
        <f>IF(ValProdCrop_perHa!J26=0,0,(ValProdCrop_perHa!K26-ValProdCrop_perHa!J26)/ValProdCrop_perHa!J26*100)</f>
        <v>-9.1148419661178135</v>
      </c>
      <c r="L26">
        <f>IF(ValProdCrop_perHa!K26=0,0,(ValProdCrop_perHa!L26-ValProdCrop_perHa!K26)/ValProdCrop_perHa!K26*100)</f>
        <v>2.9435516249097771</v>
      </c>
      <c r="M26">
        <f>IF(ValProdCrop_perHa!L26=0,0,(ValProdCrop_perHa!M26-ValProdCrop_perHa!L26)/ValProdCrop_perHa!L26*100)</f>
        <v>0.90101596061766887</v>
      </c>
      <c r="N26">
        <f>IF(ValProdCrop_perHa!M26=0,0,(ValProdCrop_perHa!N26-ValProdCrop_perHa!M26)/ValProdCrop_perHa!M26*100)</f>
        <v>1.5747596208546464E-2</v>
      </c>
      <c r="O26">
        <f>IF(ValProdCrop_perHa!N26=0,0,(ValProdCrop_perHa!O26-ValProdCrop_perHa!N26)/ValProdCrop_perHa!N26*100)</f>
        <v>-3.9529761697989274</v>
      </c>
      <c r="P26">
        <f>IF(ValProdCrop_perHa!O26=0,0,(ValProdCrop_perHa!P26-ValProdCrop_perHa!O26)/ValProdCrop_perHa!O26*100)</f>
        <v>2.2481018405246189</v>
      </c>
      <c r="Q26">
        <f>IF(ValProdCrop_perHa!P26=0,0,(ValProdCrop_perHa!Q26-ValProdCrop_perHa!P26)/ValProdCrop_perHa!P26*100)</f>
        <v>-25.038204785966567</v>
      </c>
      <c r="R26">
        <f>IF(ValProdCrop_perHa!Q26=0,0,(ValProdCrop_perHa!R26-ValProdCrop_perHa!Q26)/ValProdCrop_perHa!Q26*100)</f>
        <v>7.5714933948826362</v>
      </c>
      <c r="S26">
        <f>IF(ValProdCrop_perHa!R26=0,0,(ValProdCrop_perHa!S26-ValProdCrop_perHa!R26)/ValProdCrop_perHa!R26*100)</f>
        <v>20.907521039646209</v>
      </c>
      <c r="T26">
        <f>IF(ValProdCrop_perHa!S26=0,0,(ValProdCrop_perHa!T26-ValProdCrop_perHa!S26)/ValProdCrop_perHa!S26*100)</f>
        <v>-7.0832516195379086E-2</v>
      </c>
      <c r="U26">
        <f>IF(ValProdCrop_perHa!T26=0,0,(ValProdCrop_perHa!U26-ValProdCrop_perHa!T26)/ValProdCrop_perHa!T26*100)</f>
        <v>34.816635908427443</v>
      </c>
      <c r="V26">
        <f>IF(ValProdCrop_perHa!U26=0,0,(ValProdCrop_perHa!V26-ValProdCrop_perHa!U26)/ValProdCrop_perHa!U26*100)</f>
        <v>25.03474510531673</v>
      </c>
      <c r="W26">
        <f>IF(ValProdCrop_perHa!V26=0,0,(ValProdCrop_perHa!W26-ValProdCrop_perHa!V26)/ValProdCrop_perHa!V26*100)</f>
        <v>-1.8531783166081812</v>
      </c>
      <c r="X26">
        <f>IF(ValProdCrop_perHa!W26=0,0,(ValProdCrop_perHa!X26-ValProdCrop_perHa!W26)/ValProdCrop_perHa!W26*100)</f>
        <v>-15.955585258699905</v>
      </c>
      <c r="Y26">
        <f>IF(ValProdCrop_perHa!X26=0,0,(ValProdCrop_perHa!Y26-ValProdCrop_perHa!X26)/ValProdCrop_perHa!X26*100)</f>
        <v>2.7044158716954056</v>
      </c>
      <c r="Z26">
        <f>IF(ValProdCrop_perHa!Y26=0,0,(ValProdCrop_perHa!Z26-ValProdCrop_perHa!Y26)/ValProdCrop_perHa!Y26*100)</f>
        <v>8.5884655875938805</v>
      </c>
      <c r="AA26">
        <f>IF(ValProdCrop_perHa!Z26=0,0,(ValProdCrop_perHa!AA26-ValProdCrop_perHa!Z26)/ValProdCrop_perHa!Z26*100)</f>
        <v>-2.4932032046066728</v>
      </c>
      <c r="AB26">
        <f>IF(ValProdCrop_perHa!AA26=0,0,(ValProdCrop_perHa!AB26-ValProdCrop_perHa!AA26)/ValProdCrop_perHa!AA26*100)</f>
        <v>-5.6684852303361133</v>
      </c>
      <c r="AC26">
        <f>IF(ValProdCrop_perHa!AB26=0,0,(ValProdCrop_perHa!AC26-ValProdCrop_perHa!AB26)/ValProdCrop_perHa!AB26*100)</f>
        <v>0.12551805723474782</v>
      </c>
      <c r="AD26">
        <f>IF(ValProdCrop_perHa!AC26=0,0,(ValProdCrop_perHa!AD26-ValProdCrop_perHa!AC26)/ValProdCrop_perHa!AC26*100)</f>
        <v>1.4243893299750467</v>
      </c>
      <c r="AE26">
        <f>IF(ValProdCrop_perHa!AD26=0,0,(ValProdCrop_perHa!AE26-ValProdCrop_perHa!AD26)/ValProdCrop_perHa!AD26*100)</f>
        <v>8.2745303240924599</v>
      </c>
      <c r="AF26">
        <f>IF(ValProdCrop_perHa!AE26=0,0,(ValProdCrop_perHa!AF26-ValProdCrop_perHa!AE26)/ValProdCrop_perHa!AE26*100)</f>
        <v>5.1695115757082171</v>
      </c>
      <c r="AG26">
        <f>IF(ValProdCrop_perHa!AF26=0,0,(ValProdCrop_perHa!AG26-ValProdCrop_perHa!AF26)/ValProdCrop_perHa!AF26*100)</f>
        <v>31.327657539246584</v>
      </c>
      <c r="AH26">
        <f>IF(ValProdCrop_perHa!AG26=0,0,(ValProdCrop_perHa!AH26-ValProdCrop_perHa!AG26)/ValProdCrop_perHa!AG26*100)</f>
        <v>-11.622979544995143</v>
      </c>
      <c r="AI26">
        <f>IF(ValProdCrop_perHa!AH26=0,0,(ValProdCrop_perHa!AI26-ValProdCrop_perHa!AH26)/ValProdCrop_perHa!AH26*100)</f>
        <v>7.4125717596780909</v>
      </c>
      <c r="AJ26">
        <f>IF(ValProdCrop_perHa!AI26=0,0,(ValProdCrop_perHa!AJ26-ValProdCrop_perHa!AI26)/ValProdCrop_perHa!AI26*100)</f>
        <v>5.1585753299387989</v>
      </c>
      <c r="AK26">
        <f>IF(ValProdCrop_perHa!AJ26=0,0,(ValProdCrop_perHa!AK26-ValProdCrop_perHa!AJ26)/ValProdCrop_perHa!AJ26*100)</f>
        <v>-19.86008278360741</v>
      </c>
      <c r="AL26">
        <f>IF(ValProdCrop_perHa!AK26=0,0,(ValProdCrop_perHa!AL26-ValProdCrop_perHa!AK26)/ValProdCrop_perHa!AK26*100)</f>
        <v>14.992445851394336</v>
      </c>
      <c r="AM26">
        <f>IF(ValProdCrop_perHa!AL26=0,0,(ValProdCrop_perHa!AM26-ValProdCrop_perHa!AL26)/ValProdCrop_perHa!AL26*100)</f>
        <v>-3.545410871682634</v>
      </c>
      <c r="AN26">
        <f>IF(ValProdCrop_perHa!AM26=0,0,(ValProdCrop_perHa!AN26-ValProdCrop_perHa!AM26)/ValProdCrop_perHa!AM26*100)</f>
        <v>-19.690992543516373</v>
      </c>
      <c r="AO26">
        <f>IF(ValProdCrop_perHa!AN26=0,0,(ValProdCrop_perHa!AO26-ValProdCrop_perHa!AN26)/ValProdCrop_perHa!AN26*100)</f>
        <v>9.0126459442967679</v>
      </c>
      <c r="AP26">
        <f>IF(ValProdCrop_perHa!AO26=0,0,(ValProdCrop_perHa!AP26-ValProdCrop_perHa!AO26)/ValProdCrop_perHa!AO26*100)</f>
        <v>5.2167362380002631</v>
      </c>
      <c r="AQ26">
        <f>IF(ValProdCrop_perHa!AP26=0,0,(ValProdCrop_perHa!AQ26-ValProdCrop_perHa!AP26)/ValProdCrop_perHa!AP26*100)</f>
        <v>13.854586537254331</v>
      </c>
      <c r="AR26">
        <f>IF(ValProdCrop_perHa!AQ26=0,0,(ValProdCrop_perHa!AR26-ValProdCrop_perHa!AQ26)/ValProdCrop_perHa!AQ26*100)</f>
        <v>-5.2155628228040616</v>
      </c>
      <c r="AS26">
        <f>IF(ValProdCrop_perHa!AR26=0,0,(ValProdCrop_perHa!AS26-ValProdCrop_perHa!AR26)/ValProdCrop_perHa!AR26*100)</f>
        <v>7.057354322901757</v>
      </c>
      <c r="AT26">
        <f>IF(ValProdCrop_perHa!AS26=0,0,(ValProdCrop_perHa!AT26-ValProdCrop_perHa!AS26)/ValProdCrop_perHa!AS26*100)</f>
        <v>1.8539373631582781</v>
      </c>
      <c r="AU26">
        <f>IF(ValProdCrop_perHa!AT26=0,0,(ValProdCrop_perHa!AU26-ValProdCrop_perHa!AT26)/ValProdCrop_perHa!AT26*100)</f>
        <v>-16.369867202833021</v>
      </c>
      <c r="AV26">
        <f>IF(ValProdCrop_perHa!AU26=0,0,(ValProdCrop_perHa!AV26-ValProdCrop_perHa!AU26)/ValProdCrop_perHa!AU26*100)</f>
        <v>47.713963848232162</v>
      </c>
      <c r="AW26">
        <f>IF(ValProdCrop_perHa!AV26=0,0,(ValProdCrop_perHa!AW26-ValProdCrop_perHa!AV26)/ValProdCrop_perHa!AV26*100)</f>
        <v>-22.120944749475079</v>
      </c>
      <c r="AX26">
        <f>IF(ValProdCrop_perHa!AW26=0,0,(ValProdCrop_perHa!AX26-ValProdCrop_perHa!AW26)/ValProdCrop_perHa!AW26*100)</f>
        <v>0.91578869697353948</v>
      </c>
      <c r="AY26">
        <f>IF(ValProdCrop_perHa!AX26=0,0,(ValProdCrop_perHa!AY26-ValProdCrop_perHa!AX26)/ValProdCrop_perHa!AX26*100)</f>
        <v>1.8000761197594366</v>
      </c>
      <c r="AZ26">
        <f>IF(ValProdCrop_perHa!AY26=0,0,(ValProdCrop_perHa!AZ26-ValProdCrop_perHa!AY26)/ValProdCrop_perHa!AY26*100)</f>
        <v>-14.376641205734526</v>
      </c>
      <c r="BA26">
        <f>IF(ValProdCrop_perHa!AZ26=0,0,(ValProdCrop_perHa!BA26-ValProdCrop_perHa!AZ26)/ValProdCrop_perHa!AZ26*100)</f>
        <v>3.5886162338933025</v>
      </c>
      <c r="BB26">
        <f>IF(ValProdCrop_perHa!BA26=0,0,(ValProdCrop_perHa!BB26-ValProdCrop_perHa!BA26)/ValProdCrop_perHa!BA26*100)</f>
        <v>3.6641647229047969</v>
      </c>
      <c r="BC26">
        <f>IF(ValProdCrop_perHa!BB26=0,0,(ValProdCrop_perHa!BC26-ValProdCrop_perHa!BB26)/ValProdCrop_perHa!BB26*100)</f>
        <v>24.863177489997927</v>
      </c>
    </row>
    <row r="27" spans="1:55" x14ac:dyDescent="0.2">
      <c r="A27">
        <f>ValProdCrop_perHa!A27</f>
        <v>3</v>
      </c>
      <c r="B27" t="str">
        <f>ValProdCrop_perHa!B27</f>
        <v>Mauritius</v>
      </c>
      <c r="C27">
        <f>ValProdCrop_perHa!C27</f>
        <v>137</v>
      </c>
      <c r="D27" t="str">
        <f>ValProdCrop_perHa!D27</f>
        <v>Mauritius</v>
      </c>
      <c r="F27" s="72" t="s">
        <v>575</v>
      </c>
      <c r="H27">
        <f>IF(ValProdCrop_perHa!G27=0,0,(ValProdCrop_perHa!H27-ValProdCrop_perHa!G27)/ValProdCrop_perHa!G27*100)</f>
        <v>-8.5909434396315785</v>
      </c>
      <c r="I27">
        <f>IF(ValProdCrop_perHa!H27=0,0,(ValProdCrop_perHa!I27-ValProdCrop_perHa!H27)/ValProdCrop_perHa!H27*100)</f>
        <v>26.666845246233635</v>
      </c>
      <c r="J27">
        <f>IF(ValProdCrop_perHa!I27=0,0,(ValProdCrop_perHa!J27-ValProdCrop_perHa!I27)/ValProdCrop_perHa!I27*100)</f>
        <v>-24.030306881837738</v>
      </c>
      <c r="K27">
        <f>IF(ValProdCrop_perHa!J27=0,0,(ValProdCrop_perHa!K27-ValProdCrop_perHa!J27)/ValProdCrop_perHa!J27*100)</f>
        <v>35.211073544781279</v>
      </c>
      <c r="L27">
        <f>IF(ValProdCrop_perHa!K27=0,0,(ValProdCrop_perHa!L27-ValProdCrop_perHa!K27)/ValProdCrop_perHa!K27*100)</f>
        <v>-16.957072439661552</v>
      </c>
      <c r="M27">
        <f>IF(ValProdCrop_perHa!L27=0,0,(ValProdCrop_perHa!M27-ValProdCrop_perHa!L27)/ValProdCrop_perHa!L27*100)</f>
        <v>21.424688407127</v>
      </c>
      <c r="N27">
        <f>IF(ValProdCrop_perHa!M27=0,0,(ValProdCrop_perHa!N27-ValProdCrop_perHa!M27)/ValProdCrop_perHa!M27*100)</f>
        <v>-8.7928195825531947</v>
      </c>
      <c r="O27">
        <f>IF(ValProdCrop_perHa!N27=0,0,(ValProdCrop_perHa!O27-ValProdCrop_perHa!N27)/ValProdCrop_perHa!N27*100)</f>
        <v>12.513337214881911</v>
      </c>
      <c r="P27">
        <f>IF(ValProdCrop_perHa!O27=0,0,(ValProdCrop_perHa!P27-ValProdCrop_perHa!O27)/ValProdCrop_perHa!O27*100)</f>
        <v>-13.013234558831385</v>
      </c>
      <c r="Q27">
        <f>IF(ValProdCrop_perHa!P27=0,0,(ValProdCrop_perHa!Q27-ValProdCrop_perHa!P27)/ValProdCrop_perHa!P27*100)</f>
        <v>4.18827982792408</v>
      </c>
      <c r="R27">
        <f>IF(ValProdCrop_perHa!Q27=0,0,(ValProdCrop_perHa!R27-ValProdCrop_perHa!Q27)/ValProdCrop_perHa!Q27*100)</f>
        <v>17.769266312925975</v>
      </c>
      <c r="S27">
        <f>IF(ValProdCrop_perHa!R27=0,0,(ValProdCrop_perHa!S27-ValProdCrop_perHa!R27)/ValProdCrop_perHa!R27*100)</f>
        <v>-1.4928590907226249</v>
      </c>
      <c r="T27">
        <f>IF(ValProdCrop_perHa!S27=0,0,(ValProdCrop_perHa!T27-ValProdCrop_perHa!S27)/ValProdCrop_perHa!S27*100)</f>
        <v>-3.4272823534978056</v>
      </c>
      <c r="U27">
        <f>IF(ValProdCrop_perHa!T27=0,0,(ValProdCrop_perHa!U27-ValProdCrop_perHa!T27)/ValProdCrop_perHa!T27*100)</f>
        <v>-27.828238290362219</v>
      </c>
      <c r="V27">
        <f>IF(ValProdCrop_perHa!U27=0,0,(ValProdCrop_perHa!V27-ValProdCrop_perHa!U27)/ValProdCrop_perHa!U27*100)</f>
        <v>44.484084994856893</v>
      </c>
      <c r="W27">
        <f>IF(ValProdCrop_perHa!V27=0,0,(ValProdCrop_perHa!W27-ValProdCrop_perHa!V27)/ValProdCrop_perHa!V27*100)</f>
        <v>-6.2857440668132201</v>
      </c>
      <c r="X27">
        <f>IF(ValProdCrop_perHa!W27=0,0,(ValProdCrop_perHa!X27-ValProdCrop_perHa!W27)/ValProdCrop_perHa!W27*100)</f>
        <v>4.7286190489316144</v>
      </c>
      <c r="Y27">
        <f>IF(ValProdCrop_perHa!X27=0,0,(ValProdCrop_perHa!Y27-ValProdCrop_perHa!X27)/ValProdCrop_perHa!X27*100)</f>
        <v>3.2433091085045636</v>
      </c>
      <c r="Z27">
        <f>IF(ValProdCrop_perHa!Y27=0,0,(ValProdCrop_perHa!Z27-ValProdCrop_perHa!Y27)/ValProdCrop_perHa!Y27*100)</f>
        <v>-25.407681463460609</v>
      </c>
      <c r="AA27">
        <f>IF(ValProdCrop_perHa!Z27=0,0,(ValProdCrop_perHa!AA27-ValProdCrop_perHa!Z27)/ValProdCrop_perHa!Z27*100)</f>
        <v>16.716633976258503</v>
      </c>
      <c r="AB27">
        <f>IF(ValProdCrop_perHa!AA27=0,0,(ValProdCrop_perHa!AB27-ValProdCrop_perHa!AA27)/ValProdCrop_perHa!AA27*100)</f>
        <v>20.269540012549093</v>
      </c>
      <c r="AC27">
        <f>IF(ValProdCrop_perHa!AB27=0,0,(ValProdCrop_perHa!AC27-ValProdCrop_perHa!AB27)/ValProdCrop_perHa!AB27*100)</f>
        <v>-16.53004402020008</v>
      </c>
      <c r="AD27">
        <f>IF(ValProdCrop_perHa!AC27=0,0,(ValProdCrop_perHa!AD27-ValProdCrop_perHa!AC27)/ValProdCrop_perHa!AC27*100)</f>
        <v>-2.6598070876484248</v>
      </c>
      <c r="AE27">
        <f>IF(ValProdCrop_perHa!AD27=0,0,(ValProdCrop_perHa!AE27-ValProdCrop_perHa!AD27)/ValProdCrop_perHa!AD27*100)</f>
        <v>10.329057122778845</v>
      </c>
      <c r="AF27">
        <f>IF(ValProdCrop_perHa!AE27=0,0,(ValProdCrop_perHa!AF27-ValProdCrop_perHa!AE27)/ValProdCrop_perHa!AE27*100)</f>
        <v>6.4802829133763407</v>
      </c>
      <c r="AG27">
        <f>IF(ValProdCrop_perHa!AF27=0,0,(ValProdCrop_perHa!AG27-ValProdCrop_perHa!AF27)/ValProdCrop_perHa!AF27*100)</f>
        <v>3.1730652374275303</v>
      </c>
      <c r="AH27">
        <f>IF(ValProdCrop_perHa!AG27=0,0,(ValProdCrop_perHa!AH27-ValProdCrop_perHa!AG27)/ValProdCrop_perHa!AG27*100)</f>
        <v>-9.2183077358309706</v>
      </c>
      <c r="AI27">
        <f>IF(ValProdCrop_perHa!AH27=0,0,(ValProdCrop_perHa!AI27-ValProdCrop_perHa!AH27)/ValProdCrop_perHa!AH27*100)</f>
        <v>-0.9593051443388142</v>
      </c>
      <c r="AJ27">
        <f>IF(ValProdCrop_perHa!AI27=0,0,(ValProdCrop_perHa!AJ27-ValProdCrop_perHa!AI27)/ValProdCrop_perHa!AI27*100)</f>
        <v>3.0154227352574678</v>
      </c>
      <c r="AK27">
        <f>IF(ValProdCrop_perHa!AJ27=0,0,(ValProdCrop_perHa!AK27-ValProdCrop_perHa!AJ27)/ValProdCrop_perHa!AJ27*100)</f>
        <v>1.5538901971590711</v>
      </c>
      <c r="AL27">
        <f>IF(ValProdCrop_perHa!AK27=0,0,(ValProdCrop_perHa!AL27-ValProdCrop_perHa!AK27)/ValProdCrop_perHa!AK27*100)</f>
        <v>3.6570156810146073</v>
      </c>
      <c r="AM27">
        <f>IF(ValProdCrop_perHa!AL27=0,0,(ValProdCrop_perHa!AM27-ValProdCrop_perHa!AL27)/ValProdCrop_perHa!AL27*100)</f>
        <v>-3.2285407993722273</v>
      </c>
      <c r="AN27">
        <f>IF(ValProdCrop_perHa!AM27=0,0,(ValProdCrop_perHa!AN27-ValProdCrop_perHa!AM27)/ValProdCrop_perHa!AM27*100)</f>
        <v>-9.0780351950720739</v>
      </c>
      <c r="AO27">
        <f>IF(ValProdCrop_perHa!AN27=0,0,(ValProdCrop_perHa!AO27-ValProdCrop_perHa!AN27)/ValProdCrop_perHa!AN27*100)</f>
        <v>10.098291159452282</v>
      </c>
      <c r="AP27">
        <f>IF(ValProdCrop_perHa!AO27=0,0,(ValProdCrop_perHa!AP27-ValProdCrop_perHa!AO27)/ValProdCrop_perHa!AO27*100)</f>
        <v>1.4257058411995795</v>
      </c>
      <c r="AQ27">
        <f>IF(ValProdCrop_perHa!AP27=0,0,(ValProdCrop_perHa!AQ27-ValProdCrop_perHa!AP27)/ValProdCrop_perHa!AP27*100)</f>
        <v>8.1638569964149656</v>
      </c>
      <c r="AR27">
        <f>IF(ValProdCrop_perHa!AQ27=0,0,(ValProdCrop_perHa!AR27-ValProdCrop_perHa!AQ27)/ValProdCrop_perHa!AQ27*100)</f>
        <v>-2.8333276563580068</v>
      </c>
      <c r="AS27">
        <f>IF(ValProdCrop_perHa!AR27=0,0,(ValProdCrop_perHa!AS27-ValProdCrop_perHa!AR27)/ValProdCrop_perHa!AR27*100)</f>
        <v>-27.193332755319094</v>
      </c>
      <c r="AT27">
        <f>IF(ValProdCrop_perHa!AS27=0,0,(ValProdCrop_perHa!AT27-ValProdCrop_perHa!AS27)/ValProdCrop_perHa!AS27*100)</f>
        <v>27.977313923309303</v>
      </c>
      <c r="AU27">
        <f>IF(ValProdCrop_perHa!AT27=0,0,(ValProdCrop_perHa!AU27-ValProdCrop_perHa!AT27)/ValProdCrop_perHa!AT27*100)</f>
        <v>11.64576561239198</v>
      </c>
      <c r="AV27">
        <f>IF(ValProdCrop_perHa!AU27=0,0,(ValProdCrop_perHa!AV27-ValProdCrop_perHa!AU27)/ValProdCrop_perHa!AU27*100)</f>
        <v>-14.701433049023066</v>
      </c>
      <c r="AW27">
        <f>IF(ValProdCrop_perHa!AV27=0,0,(ValProdCrop_perHa!AW27-ValProdCrop_perHa!AV27)/ValProdCrop_perHa!AV27*100)</f>
        <v>7.5808398979854905</v>
      </c>
      <c r="AX27">
        <f>IF(ValProdCrop_perHa!AW27=0,0,(ValProdCrop_perHa!AX27-ValProdCrop_perHa!AW27)/ValProdCrop_perHa!AW27*100)</f>
        <v>3.2248644297914018</v>
      </c>
      <c r="AY27">
        <f>IF(ValProdCrop_perHa!AX27=0,0,(ValProdCrop_perHa!AY27-ValProdCrop_perHa!AX27)/ValProdCrop_perHa!AX27*100)</f>
        <v>-4.0261399322264628</v>
      </c>
      <c r="AZ27">
        <f>IF(ValProdCrop_perHa!AY27=0,0,(ValProdCrop_perHa!AZ27-ValProdCrop_perHa!AY27)/ValProdCrop_perHa!AY27*100)</f>
        <v>-0.97100096920360157</v>
      </c>
      <c r="BA27">
        <f>IF(ValProdCrop_perHa!AZ27=0,0,(ValProdCrop_perHa!BA27-ValProdCrop_perHa!AZ27)/ValProdCrop_perHa!AZ27*100)</f>
        <v>-7.4406610373206048</v>
      </c>
      <c r="BB27">
        <f>IF(ValProdCrop_perHa!BA27=0,0,(ValProdCrop_perHa!BB27-ValProdCrop_perHa!BA27)/ValProdCrop_perHa!BA27*100)</f>
        <v>10.328180852055825</v>
      </c>
      <c r="BC27">
        <f>IF(ValProdCrop_perHa!BB27=0,0,(ValProdCrop_perHa!BC27-ValProdCrop_perHa!BB27)/ValProdCrop_perHa!BB27*100)</f>
        <v>5.9496189700749769</v>
      </c>
    </row>
    <row r="28" spans="1:55" x14ac:dyDescent="0.2">
      <c r="A28">
        <f>ValProdCrop_perHa!A28</f>
        <v>3</v>
      </c>
      <c r="B28" t="str">
        <f>ValProdCrop_perHa!B28</f>
        <v>Mozambique</v>
      </c>
      <c r="C28">
        <f>ValProdCrop_perHa!C28</f>
        <v>144</v>
      </c>
      <c r="D28" t="str">
        <f>ValProdCrop_perHa!D28</f>
        <v>Mozambique</v>
      </c>
      <c r="F28" s="72" t="s">
        <v>575</v>
      </c>
      <c r="H28">
        <f>IF(ValProdCrop_perHa!G28=0,0,(ValProdCrop_perHa!H28-ValProdCrop_perHa!G28)/ValProdCrop_perHa!G28*100)</f>
        <v>5.2417947799823201</v>
      </c>
      <c r="I28">
        <f>IF(ValProdCrop_perHa!H28=0,0,(ValProdCrop_perHa!I28-ValProdCrop_perHa!H28)/ValProdCrop_perHa!H28*100)</f>
        <v>-0.33883899529437489</v>
      </c>
      <c r="J28">
        <f>IF(ValProdCrop_perHa!I28=0,0,(ValProdCrop_perHa!J28-ValProdCrop_perHa!I28)/ValProdCrop_perHa!I28*100)</f>
        <v>3.5301094311956529</v>
      </c>
      <c r="K28">
        <f>IF(ValProdCrop_perHa!J28=0,0,(ValProdCrop_perHa!K28-ValProdCrop_perHa!J28)/ValProdCrop_perHa!J28*100)</f>
        <v>-6.8642851213694938</v>
      </c>
      <c r="L28">
        <f>IF(ValProdCrop_perHa!K28=0,0,(ValProdCrop_perHa!L28-ValProdCrop_perHa!K28)/ValProdCrop_perHa!K28*100)</f>
        <v>0.89315971438775954</v>
      </c>
      <c r="M28">
        <f>IF(ValProdCrop_perHa!L28=0,0,(ValProdCrop_perHa!M28-ValProdCrop_perHa!L28)/ValProdCrop_perHa!L28*100)</f>
        <v>-0.66048555956358612</v>
      </c>
      <c r="N28">
        <f>IF(ValProdCrop_perHa!M28=0,0,(ValProdCrop_perHa!N28-ValProdCrop_perHa!M28)/ValProdCrop_perHa!M28*100)</f>
        <v>6.9059675024373561</v>
      </c>
      <c r="O28">
        <f>IF(ValProdCrop_perHa!N28=0,0,(ValProdCrop_perHa!O28-ValProdCrop_perHa!N28)/ValProdCrop_perHa!N28*100)</f>
        <v>-0.46501653567098566</v>
      </c>
      <c r="P28">
        <f>IF(ValProdCrop_perHa!O28=0,0,(ValProdCrop_perHa!P28-ValProdCrop_perHa!O28)/ValProdCrop_perHa!O28*100)</f>
        <v>7.6923344751365379</v>
      </c>
      <c r="Q28">
        <f>IF(ValProdCrop_perHa!P28=0,0,(ValProdCrop_perHa!Q28-ValProdCrop_perHa!P28)/ValProdCrop_perHa!P28*100)</f>
        <v>-0.33138038324060687</v>
      </c>
      <c r="R28">
        <f>IF(ValProdCrop_perHa!Q28=0,0,(ValProdCrop_perHa!R28-ValProdCrop_perHa!Q28)/ValProdCrop_perHa!Q28*100)</f>
        <v>1.4546175793796898</v>
      </c>
      <c r="S28">
        <f>IF(ValProdCrop_perHa!R28=0,0,(ValProdCrop_perHa!S28-ValProdCrop_perHa!R28)/ValProdCrop_perHa!R28*100)</f>
        <v>-4.5551627642902961</v>
      </c>
      <c r="T28">
        <f>IF(ValProdCrop_perHa!S28=0,0,(ValProdCrop_perHa!T28-ValProdCrop_perHa!S28)/ValProdCrop_perHa!S28*100)</f>
        <v>-2.1193320973008536</v>
      </c>
      <c r="U28">
        <f>IF(ValProdCrop_perHa!T28=0,0,(ValProdCrop_perHa!U28-ValProdCrop_perHa!T28)/ValProdCrop_perHa!T28*100)</f>
        <v>-2.9845729405845627</v>
      </c>
      <c r="V28">
        <f>IF(ValProdCrop_perHa!U28=0,0,(ValProdCrop_perHa!V28-ValProdCrop_perHa!U28)/ValProdCrop_perHa!U28*100)</f>
        <v>-0.93783245687334393</v>
      </c>
      <c r="W28">
        <f>IF(ValProdCrop_perHa!V28=0,0,(ValProdCrop_perHa!W28-ValProdCrop_perHa!V28)/ValProdCrop_perHa!V28*100)</f>
        <v>1.2374163023229594</v>
      </c>
      <c r="X28">
        <f>IF(ValProdCrop_perHa!W28=0,0,(ValProdCrop_perHa!X28-ValProdCrop_perHa!W28)/ValProdCrop_perHa!W28*100)</f>
        <v>-2.1491686603567737</v>
      </c>
      <c r="Y28">
        <f>IF(ValProdCrop_perHa!X28=0,0,(ValProdCrop_perHa!Y28-ValProdCrop_perHa!X28)/ValProdCrop_perHa!X28*100)</f>
        <v>-3.2916371352519671</v>
      </c>
      <c r="Z28">
        <f>IF(ValProdCrop_perHa!Y28=0,0,(ValProdCrop_perHa!Z28-ValProdCrop_perHa!Y28)/ValProdCrop_perHa!Y28*100)</f>
        <v>-1.3972053266661455</v>
      </c>
      <c r="AA28">
        <f>IF(ValProdCrop_perHa!Z28=0,0,(ValProdCrop_perHa!AA28-ValProdCrop_perHa!Z28)/ValProdCrop_perHa!Z28*100)</f>
        <v>-2.1484259236316019</v>
      </c>
      <c r="AB28">
        <f>IF(ValProdCrop_perHa!AA28=0,0,(ValProdCrop_perHa!AB28-ValProdCrop_perHa!AA28)/ValProdCrop_perHa!AA28*100)</f>
        <v>-7.4862240232381447</v>
      </c>
      <c r="AC28">
        <f>IF(ValProdCrop_perHa!AB28=0,0,(ValProdCrop_perHa!AC28-ValProdCrop_perHa!AB28)/ValProdCrop_perHa!AB28*100)</f>
        <v>-4.1580738171437481</v>
      </c>
      <c r="AD28">
        <f>IF(ValProdCrop_perHa!AC28=0,0,(ValProdCrop_perHa!AD28-ValProdCrop_perHa!AC28)/ValProdCrop_perHa!AC28*100)</f>
        <v>-3.3804338111512995</v>
      </c>
      <c r="AE28">
        <f>IF(ValProdCrop_perHa!AD28=0,0,(ValProdCrop_perHa!AE28-ValProdCrop_perHa!AD28)/ValProdCrop_perHa!AD28*100)</f>
        <v>-2.3195460334807967</v>
      </c>
      <c r="AF28">
        <f>IF(ValProdCrop_perHa!AE28=0,0,(ValProdCrop_perHa!AF28-ValProdCrop_perHa!AE28)/ValProdCrop_perHa!AE28*100)</f>
        <v>-1.4290510915742742</v>
      </c>
      <c r="AG28">
        <f>IF(ValProdCrop_perHa!AF28=0,0,(ValProdCrop_perHa!AG28-ValProdCrop_perHa!AF28)/ValProdCrop_perHa!AF28*100)</f>
        <v>-0.10468798625049923</v>
      </c>
      <c r="AH28">
        <f>IF(ValProdCrop_perHa!AG28=0,0,(ValProdCrop_perHa!AH28-ValProdCrop_perHa!AG28)/ValProdCrop_perHa!AG28*100)</f>
        <v>-1.7263754616108833</v>
      </c>
      <c r="AI28">
        <f>IF(ValProdCrop_perHa!AH28=0,0,(ValProdCrop_perHa!AI28-ValProdCrop_perHa!AH28)/ValProdCrop_perHa!AH28*100)</f>
        <v>0.70775769259936949</v>
      </c>
      <c r="AJ28">
        <f>IF(ValProdCrop_perHa!AI28=0,0,(ValProdCrop_perHa!AJ28-ValProdCrop_perHa!AI28)/ValProdCrop_perHa!AI28*100)</f>
        <v>12.773204892509627</v>
      </c>
      <c r="AK28">
        <f>IF(ValProdCrop_perHa!AJ28=0,0,(ValProdCrop_perHa!AK28-ValProdCrop_perHa!AJ28)/ValProdCrop_perHa!AJ28*100)</f>
        <v>-15.624283697952738</v>
      </c>
      <c r="AL28">
        <f>IF(ValProdCrop_perHa!AK28=0,0,(ValProdCrop_perHa!AL28-ValProdCrop_perHa!AK28)/ValProdCrop_perHa!AK28*100)</f>
        <v>-8.1553470748287982</v>
      </c>
      <c r="AM28">
        <f>IF(ValProdCrop_perHa!AL28=0,0,(ValProdCrop_perHa!AM28-ValProdCrop_perHa!AL28)/ValProdCrop_perHa!AL28*100)</f>
        <v>25.280111575939952</v>
      </c>
      <c r="AN28">
        <f>IF(ValProdCrop_perHa!AM28=0,0,(ValProdCrop_perHa!AN28-ValProdCrop_perHa!AM28)/ValProdCrop_perHa!AM28*100)</f>
        <v>-11.103606297243982</v>
      </c>
      <c r="AO28">
        <f>IF(ValProdCrop_perHa!AN28=0,0,(ValProdCrop_perHa!AO28-ValProdCrop_perHa!AN28)/ValProdCrop_perHa!AN28*100)</f>
        <v>11.595638495328171</v>
      </c>
      <c r="AP28">
        <f>IF(ValProdCrop_perHa!AO28=0,0,(ValProdCrop_perHa!AP28-ValProdCrop_perHa!AO28)/ValProdCrop_perHa!AO28*100)</f>
        <v>13.616923942148521</v>
      </c>
      <c r="AQ28">
        <f>IF(ValProdCrop_perHa!AP28=0,0,(ValProdCrop_perHa!AQ28-ValProdCrop_perHa!AP28)/ValProdCrop_perHa!AP28*100)</f>
        <v>-0.61036078696761276</v>
      </c>
      <c r="AR28">
        <f>IF(ValProdCrop_perHa!AQ28=0,0,(ValProdCrop_perHa!AR28-ValProdCrop_perHa!AQ28)/ValProdCrop_perHa!AQ28*100)</f>
        <v>1.4862787893471554</v>
      </c>
      <c r="AS28">
        <f>IF(ValProdCrop_perHa!AR28=0,0,(ValProdCrop_perHa!AS28-ValProdCrop_perHa!AR28)/ValProdCrop_perHa!AR28*100)</f>
        <v>10.737016808387843</v>
      </c>
      <c r="AT28">
        <f>IF(ValProdCrop_perHa!AS28=0,0,(ValProdCrop_perHa!AT28-ValProdCrop_perHa!AS28)/ValProdCrop_perHa!AS28*100)</f>
        <v>-4.8412322757334056</v>
      </c>
      <c r="AU28">
        <f>IF(ValProdCrop_perHa!AT28=0,0,(ValProdCrop_perHa!AU28-ValProdCrop_perHa!AT28)/ValProdCrop_perHa!AT28*100)</f>
        <v>11.940243991750291</v>
      </c>
      <c r="AV28">
        <f>IF(ValProdCrop_perHa!AU28=0,0,(ValProdCrop_perHa!AV28-ValProdCrop_perHa!AU28)/ValProdCrop_perHa!AU28*100)</f>
        <v>-6.3748932552092423</v>
      </c>
      <c r="AW28">
        <f>IF(ValProdCrop_perHa!AV28=0,0,(ValProdCrop_perHa!AW28-ValProdCrop_perHa!AV28)/ValProdCrop_perHa!AV28*100)</f>
        <v>-5.0006808825034749E-2</v>
      </c>
      <c r="AX28">
        <f>IF(ValProdCrop_perHa!AW28=0,0,(ValProdCrop_perHa!AX28-ValProdCrop_perHa!AW28)/ValProdCrop_perHa!AW28*100)</f>
        <v>3.5062956188784247</v>
      </c>
      <c r="AY28">
        <f>IF(ValProdCrop_perHa!AX28=0,0,(ValProdCrop_perHa!AY28-ValProdCrop_perHa!AX28)/ValProdCrop_perHa!AX28*100)</f>
        <v>4.2700957482333743</v>
      </c>
      <c r="AZ28">
        <f>IF(ValProdCrop_perHa!AY28=0,0,(ValProdCrop_perHa!AZ28-ValProdCrop_perHa!AY28)/ValProdCrop_perHa!AY28*100)</f>
        <v>-5.0957438607663468</v>
      </c>
      <c r="BA28">
        <f>IF(ValProdCrop_perHa!AZ28=0,0,(ValProdCrop_perHa!BA28-ValProdCrop_perHa!AZ28)/ValProdCrop_perHa!AZ28*100)</f>
        <v>-2.4250166926160088</v>
      </c>
      <c r="BB28">
        <f>IF(ValProdCrop_perHa!BA28=0,0,(ValProdCrop_perHa!BB28-ValProdCrop_perHa!BA28)/ValProdCrop_perHa!BA28*100)</f>
        <v>4.8703999088665704</v>
      </c>
      <c r="BC28">
        <f>IF(ValProdCrop_perHa!BB28=0,0,(ValProdCrop_perHa!BC28-ValProdCrop_perHa!BB28)/ValProdCrop_perHa!BB28*100)</f>
        <v>-4.3171351730311915</v>
      </c>
    </row>
    <row r="29" spans="1:55" x14ac:dyDescent="0.2">
      <c r="A29">
        <f>ValProdCrop_perHa!A29</f>
        <v>3</v>
      </c>
      <c r="B29" t="str">
        <f>ValProdCrop_perHa!B29</f>
        <v>Namibia</v>
      </c>
      <c r="C29">
        <f>ValProdCrop_perHa!C29</f>
        <v>147</v>
      </c>
      <c r="D29" t="str">
        <f>ValProdCrop_perHa!D29</f>
        <v>Namibia</v>
      </c>
      <c r="F29" s="72" t="s">
        <v>575</v>
      </c>
      <c r="H29">
        <f>IF(ValProdCrop_perHa!G29=0,0,(ValProdCrop_perHa!H29-ValProdCrop_perHa!G29)/ValProdCrop_perHa!G29*100)</f>
        <v>2.6842368240316379</v>
      </c>
      <c r="I29">
        <f>IF(ValProdCrop_perHa!H29=0,0,(ValProdCrop_perHa!I29-ValProdCrop_perHa!H29)/ValProdCrop_perHa!H29*100)</f>
        <v>0.95605943346618738</v>
      </c>
      <c r="J29">
        <f>IF(ValProdCrop_perHa!I29=0,0,(ValProdCrop_perHa!J29-ValProdCrop_perHa!I29)/ValProdCrop_perHa!I29*100)</f>
        <v>-4.6086889721463242</v>
      </c>
      <c r="K29">
        <f>IF(ValProdCrop_perHa!J29=0,0,(ValProdCrop_perHa!K29-ValProdCrop_perHa!J29)/ValProdCrop_perHa!J29*100)</f>
        <v>-8.238698161745015</v>
      </c>
      <c r="L29">
        <f>IF(ValProdCrop_perHa!K29=0,0,(ValProdCrop_perHa!L29-ValProdCrop_perHa!K29)/ValProdCrop_perHa!K29*100)</f>
        <v>-5.8127613569624446</v>
      </c>
      <c r="M29">
        <f>IF(ValProdCrop_perHa!L29=0,0,(ValProdCrop_perHa!M29-ValProdCrop_perHa!L29)/ValProdCrop_perHa!L29*100)</f>
        <v>-5.088677048303202</v>
      </c>
      <c r="N29">
        <f>IF(ValProdCrop_perHa!M29=0,0,(ValProdCrop_perHa!N29-ValProdCrop_perHa!M29)/ValProdCrop_perHa!M29*100)</f>
        <v>-2.7630123625461311</v>
      </c>
      <c r="O29">
        <f>IF(ValProdCrop_perHa!N29=0,0,(ValProdCrop_perHa!O29-ValProdCrop_perHa!N29)/ValProdCrop_perHa!N29*100)</f>
        <v>-2.2720644946279194</v>
      </c>
      <c r="P29">
        <f>IF(ValProdCrop_perHa!O29=0,0,(ValProdCrop_perHa!P29-ValProdCrop_perHa!O29)/ValProdCrop_perHa!O29*100)</f>
        <v>0.95594077238121833</v>
      </c>
      <c r="Q29">
        <f>IF(ValProdCrop_perHa!P29=0,0,(ValProdCrop_perHa!Q29-ValProdCrop_perHa!P29)/ValProdCrop_perHa!P29*100)</f>
        <v>-4.3581527316631412</v>
      </c>
      <c r="R29">
        <f>IF(ValProdCrop_perHa!Q29=0,0,(ValProdCrop_perHa!R29-ValProdCrop_perHa!Q29)/ValProdCrop_perHa!Q29*100)</f>
        <v>0.20738722730631198</v>
      </c>
      <c r="S29">
        <f>IF(ValProdCrop_perHa!R29=0,0,(ValProdCrop_perHa!S29-ValProdCrop_perHa!R29)/ValProdCrop_perHa!R29*100)</f>
        <v>-0.55654825227051519</v>
      </c>
      <c r="T29">
        <f>IF(ValProdCrop_perHa!S29=0,0,(ValProdCrop_perHa!T29-ValProdCrop_perHa!S29)/ValProdCrop_perHa!S29*100)</f>
        <v>-0.23349119373680449</v>
      </c>
      <c r="U29">
        <f>IF(ValProdCrop_perHa!T29=0,0,(ValProdCrop_perHa!U29-ValProdCrop_perHa!T29)/ValProdCrop_perHa!T29*100)</f>
        <v>-1.4578813680642</v>
      </c>
      <c r="V29">
        <f>IF(ValProdCrop_perHa!U29=0,0,(ValProdCrop_perHa!V29-ValProdCrop_perHa!U29)/ValProdCrop_perHa!U29*100)</f>
        <v>-0.10308871205153848</v>
      </c>
      <c r="W29">
        <f>IF(ValProdCrop_perHa!V29=0,0,(ValProdCrop_perHa!W29-ValProdCrop_perHa!V29)/ValProdCrop_perHa!V29*100)</f>
        <v>-1.4274705456422199</v>
      </c>
      <c r="X29">
        <f>IF(ValProdCrop_perHa!W29=0,0,(ValProdCrop_perHa!X29-ValProdCrop_perHa!W29)/ValProdCrop_perHa!W29*100)</f>
        <v>0.70487748708677356</v>
      </c>
      <c r="Y29">
        <f>IF(ValProdCrop_perHa!X29=0,0,(ValProdCrop_perHa!Y29-ValProdCrop_perHa!X29)/ValProdCrop_perHa!X29*100)</f>
        <v>-0.64287213099715712</v>
      </c>
      <c r="Z29">
        <f>IF(ValProdCrop_perHa!Y29=0,0,(ValProdCrop_perHa!Z29-ValProdCrop_perHa!Y29)/ValProdCrop_perHa!Y29*100)</f>
        <v>-0.86671533075732921</v>
      </c>
      <c r="AA29">
        <f>IF(ValProdCrop_perHa!Z29=0,0,(ValProdCrop_perHa!AA29-ValProdCrop_perHa!Z29)/ValProdCrop_perHa!Z29*100)</f>
        <v>2.2161081775368854</v>
      </c>
      <c r="AB29">
        <f>IF(ValProdCrop_perHa!AA29=0,0,(ValProdCrop_perHa!AB29-ValProdCrop_perHa!AA29)/ValProdCrop_perHa!AA29*100)</f>
        <v>-0.97900291687273555</v>
      </c>
      <c r="AC29">
        <f>IF(ValProdCrop_perHa!AB29=0,0,(ValProdCrop_perHa!AC29-ValProdCrop_perHa!AB29)/ValProdCrop_perHa!AB29*100)</f>
        <v>-0.22432337763207363</v>
      </c>
      <c r="AD29">
        <f>IF(ValProdCrop_perHa!AC29=0,0,(ValProdCrop_perHa!AD29-ValProdCrop_perHa!AC29)/ValProdCrop_perHa!AC29*100)</f>
        <v>2.4660003329002906</v>
      </c>
      <c r="AE29">
        <f>IF(ValProdCrop_perHa!AD29=0,0,(ValProdCrop_perHa!AE29-ValProdCrop_perHa!AD29)/ValProdCrop_perHa!AD29*100)</f>
        <v>0.7648310576842845</v>
      </c>
      <c r="AF29">
        <f>IF(ValProdCrop_perHa!AE29=0,0,(ValProdCrop_perHa!AF29-ValProdCrop_perHa!AE29)/ValProdCrop_perHa!AE29*100)</f>
        <v>2.8413706760560817</v>
      </c>
      <c r="AG29">
        <f>IF(ValProdCrop_perHa!AF29=0,0,(ValProdCrop_perHa!AG29-ValProdCrop_perHa!AF29)/ValProdCrop_perHa!AF29*100)</f>
        <v>1.2842868083122683</v>
      </c>
      <c r="AH29">
        <f>IF(ValProdCrop_perHa!AG29=0,0,(ValProdCrop_perHa!AH29-ValProdCrop_perHa!AG29)/ValProdCrop_perHa!AG29*100)</f>
        <v>-1.4985328601758865</v>
      </c>
      <c r="AI29">
        <f>IF(ValProdCrop_perHa!AH29=0,0,(ValProdCrop_perHa!AI29-ValProdCrop_perHa!AH29)/ValProdCrop_perHa!AH29*100)</f>
        <v>1.1804107085066629</v>
      </c>
      <c r="AJ29">
        <f>IF(ValProdCrop_perHa!AI29=0,0,(ValProdCrop_perHa!AJ29-ValProdCrop_perHa!AI29)/ValProdCrop_perHa!AI29*100)</f>
        <v>3.1751513363076649</v>
      </c>
      <c r="AK29">
        <f>IF(ValProdCrop_perHa!AJ29=0,0,(ValProdCrop_perHa!AK29-ValProdCrop_perHa!AJ29)/ValProdCrop_perHa!AJ29*100)</f>
        <v>5.7539382434182897</v>
      </c>
      <c r="AL29">
        <f>IF(ValProdCrop_perHa!AK29=0,0,(ValProdCrop_perHa!AL29-ValProdCrop_perHa!AK29)/ValProdCrop_perHa!AK29*100)</f>
        <v>-22.053132356163964</v>
      </c>
      <c r="AM29">
        <f>IF(ValProdCrop_perHa!AL29=0,0,(ValProdCrop_perHa!AM29-ValProdCrop_perHa!AL29)/ValProdCrop_perHa!AL29*100)</f>
        <v>10.649583586906216</v>
      </c>
      <c r="AN29">
        <f>IF(ValProdCrop_perHa!AM29=0,0,(ValProdCrop_perHa!AN29-ValProdCrop_perHa!AM29)/ValProdCrop_perHa!AM29*100)</f>
        <v>-24.783995525388828</v>
      </c>
      <c r="AO29">
        <f>IF(ValProdCrop_perHa!AN29=0,0,(ValProdCrop_perHa!AO29-ValProdCrop_perHa!AN29)/ValProdCrop_perHa!AN29*100)</f>
        <v>-1.8824140613086651</v>
      </c>
      <c r="AP29">
        <f>IF(ValProdCrop_perHa!AO29=0,0,(ValProdCrop_perHa!AP29-ValProdCrop_perHa!AO29)/ValProdCrop_perHa!AO29*100)</f>
        <v>10.228592757565565</v>
      </c>
      <c r="AQ29">
        <f>IF(ValProdCrop_perHa!AP29=0,0,(ValProdCrop_perHa!AQ29-ValProdCrop_perHa!AP29)/ValProdCrop_perHa!AP29*100)</f>
        <v>21.589553057885723</v>
      </c>
      <c r="AR29">
        <f>IF(ValProdCrop_perHa!AQ29=0,0,(ValProdCrop_perHa!AR29-ValProdCrop_perHa!AQ29)/ValProdCrop_perHa!AQ29*100)</f>
        <v>-2.7774264764793619</v>
      </c>
      <c r="AS29">
        <f>IF(ValProdCrop_perHa!AR29=0,0,(ValProdCrop_perHa!AS29-ValProdCrop_perHa!AR29)/ValProdCrop_perHa!AR29*100)</f>
        <v>-3.2898826618830492</v>
      </c>
      <c r="AT29">
        <f>IF(ValProdCrop_perHa!AS29=0,0,(ValProdCrop_perHa!AT29-ValProdCrop_perHa!AS29)/ValProdCrop_perHa!AS29*100)</f>
        <v>8.9329913662158624</v>
      </c>
      <c r="AU29">
        <f>IF(ValProdCrop_perHa!AT29=0,0,(ValProdCrop_perHa!AU29-ValProdCrop_perHa!AT29)/ValProdCrop_perHa!AT29*100)</f>
        <v>19.714032915816148</v>
      </c>
      <c r="AV29">
        <f>IF(ValProdCrop_perHa!AU29=0,0,(ValProdCrop_perHa!AV29-ValProdCrop_perHa!AU29)/ValProdCrop_perHa!AU29*100)</f>
        <v>12.499236273469631</v>
      </c>
      <c r="AW29">
        <f>IF(ValProdCrop_perHa!AV29=0,0,(ValProdCrop_perHa!AW29-ValProdCrop_perHa!AV29)/ValProdCrop_perHa!AV29*100)</f>
        <v>-12.231081689535749</v>
      </c>
      <c r="AX29">
        <f>IF(ValProdCrop_perHa!AW29=0,0,(ValProdCrop_perHa!AX29-ValProdCrop_perHa!AW29)/ValProdCrop_perHa!AW29*100)</f>
        <v>5.4857197473048771</v>
      </c>
      <c r="AY29">
        <f>IF(ValProdCrop_perHa!AX29=0,0,(ValProdCrop_perHa!AY29-ValProdCrop_perHa!AX29)/ValProdCrop_perHa!AX29*100)</f>
        <v>8.8195450688311574</v>
      </c>
      <c r="AZ29">
        <f>IF(ValProdCrop_perHa!AY29=0,0,(ValProdCrop_perHa!AZ29-ValProdCrop_perHa!AY29)/ValProdCrop_perHa!AY29*100)</f>
        <v>1.2429663787591427</v>
      </c>
      <c r="BA29">
        <f>IF(ValProdCrop_perHa!AZ29=0,0,(ValProdCrop_perHa!BA29-ValProdCrop_perHa!AZ29)/ValProdCrop_perHa!AZ29*100)</f>
        <v>18.296007082419177</v>
      </c>
      <c r="BB29">
        <f>IF(ValProdCrop_perHa!BA29=0,0,(ValProdCrop_perHa!BB29-ValProdCrop_perHa!BA29)/ValProdCrop_perHa!BA29*100)</f>
        <v>6.4381749531382786</v>
      </c>
      <c r="BC29">
        <f>IF(ValProdCrop_perHa!BB29=0,0,(ValProdCrop_perHa!BC29-ValProdCrop_perHa!BB29)/ValProdCrop_perHa!BB29*100)</f>
        <v>-24.963174180715715</v>
      </c>
    </row>
    <row r="30" spans="1:55" x14ac:dyDescent="0.2">
      <c r="A30">
        <f>ValProdCrop_perHa!A30</f>
        <v>1</v>
      </c>
      <c r="B30" t="str">
        <f>ValProdCrop_perHa!B30</f>
        <v>Niger</v>
      </c>
      <c r="C30">
        <f>ValProdCrop_perHa!C30</f>
        <v>158</v>
      </c>
      <c r="D30" t="str">
        <f>ValProdCrop_perHa!D30</f>
        <v>Niger</v>
      </c>
      <c r="F30" s="72" t="s">
        <v>575</v>
      </c>
      <c r="H30">
        <f>IF(ValProdCrop_perHa!G30=0,0,(ValProdCrop_perHa!H30-ValProdCrop_perHa!G30)/ValProdCrop_perHa!G30*100)</f>
        <v>10.573325983859231</v>
      </c>
      <c r="I30">
        <f>IF(ValProdCrop_perHa!H30=0,0,(ValProdCrop_perHa!I30-ValProdCrop_perHa!H30)/ValProdCrop_perHa!H30*100)</f>
        <v>2.1663921061061222</v>
      </c>
      <c r="J30">
        <f>IF(ValProdCrop_perHa!I30=0,0,(ValProdCrop_perHa!J30-ValProdCrop_perHa!I30)/ValProdCrop_perHa!I30*100)</f>
        <v>2.7485168523262145</v>
      </c>
      <c r="K30">
        <f>IF(ValProdCrop_perHa!J30=0,0,(ValProdCrop_perHa!K30-ValProdCrop_perHa!J30)/ValProdCrop_perHa!J30*100)</f>
        <v>-2.2595194456690253</v>
      </c>
      <c r="L30">
        <f>IF(ValProdCrop_perHa!K30=0,0,(ValProdCrop_perHa!L30-ValProdCrop_perHa!K30)/ValProdCrop_perHa!K30*100)</f>
        <v>1.4496423247604184</v>
      </c>
      <c r="M30">
        <f>IF(ValProdCrop_perHa!L30=0,0,(ValProdCrop_perHa!M30-ValProdCrop_perHa!L30)/ValProdCrop_perHa!L30*100)</f>
        <v>4.6360662357847495</v>
      </c>
      <c r="N30">
        <f>IF(ValProdCrop_perHa!M30=0,0,(ValProdCrop_perHa!N30-ValProdCrop_perHa!M30)/ValProdCrop_perHa!M30*100)</f>
        <v>-24.538682165255064</v>
      </c>
      <c r="O30">
        <f>IF(ValProdCrop_perHa!N30=0,0,(ValProdCrop_perHa!O30-ValProdCrop_perHa!N30)/ValProdCrop_perHa!N30*100)</f>
        <v>4.0212603313914848</v>
      </c>
      <c r="P30">
        <f>IF(ValProdCrop_perHa!O30=0,0,(ValProdCrop_perHa!P30-ValProdCrop_perHa!O30)/ValProdCrop_perHa!O30*100)</f>
        <v>-14.822583027312294</v>
      </c>
      <c r="Q30">
        <f>IF(ValProdCrop_perHa!P30=0,0,(ValProdCrop_perHa!Q30-ValProdCrop_perHa!P30)/ValProdCrop_perHa!P30*100)</f>
        <v>7.0705013442461588</v>
      </c>
      <c r="R30">
        <f>IF(ValProdCrop_perHa!Q30=0,0,(ValProdCrop_perHa!R30-ValProdCrop_perHa!Q30)/ValProdCrop_perHa!Q30*100)</f>
        <v>3.5188240555319377</v>
      </c>
      <c r="S30">
        <f>IF(ValProdCrop_perHa!R30=0,0,(ValProdCrop_perHa!S30-ValProdCrop_perHa!R30)/ValProdCrop_perHa!R30*100)</f>
        <v>-28.555744534501827</v>
      </c>
      <c r="T30">
        <f>IF(ValProdCrop_perHa!S30=0,0,(ValProdCrop_perHa!T30-ValProdCrop_perHa!S30)/ValProdCrop_perHa!S30*100)</f>
        <v>26.408075844917921</v>
      </c>
      <c r="U30">
        <f>IF(ValProdCrop_perHa!T30=0,0,(ValProdCrop_perHa!U30-ValProdCrop_perHa!T30)/ValProdCrop_perHa!T30*100)</f>
        <v>-5.1315242597270032</v>
      </c>
      <c r="V30">
        <f>IF(ValProdCrop_perHa!U30=0,0,(ValProdCrop_perHa!V30-ValProdCrop_perHa!U30)/ValProdCrop_perHa!U30*100)</f>
        <v>15.58892937080086</v>
      </c>
      <c r="W30">
        <f>IF(ValProdCrop_perHa!V30=0,0,(ValProdCrop_perHa!W30-ValProdCrop_perHa!V30)/ValProdCrop_perHa!V30*100)</f>
        <v>0.34642940596450622</v>
      </c>
      <c r="X30">
        <f>IF(ValProdCrop_perHa!W30=0,0,(ValProdCrop_perHa!X30-ValProdCrop_perHa!W30)/ValProdCrop_perHa!W30*100)</f>
        <v>1.3096083822370559</v>
      </c>
      <c r="Y30">
        <f>IF(ValProdCrop_perHa!X30=0,0,(ValProdCrop_perHa!Y30-ValProdCrop_perHa!X30)/ValProdCrop_perHa!X30*100)</f>
        <v>6.6592458418698435</v>
      </c>
      <c r="Z30">
        <f>IF(ValProdCrop_perHa!Y30=0,0,(ValProdCrop_perHa!Z30-ValProdCrop_perHa!Y30)/ValProdCrop_perHa!Y30*100)</f>
        <v>-4.2041615473124123</v>
      </c>
      <c r="AA30">
        <f>IF(ValProdCrop_perHa!Z30=0,0,(ValProdCrop_perHa!AA30-ValProdCrop_perHa!Z30)/ValProdCrop_perHa!Z30*100)</f>
        <v>-8.9453481683346094</v>
      </c>
      <c r="AB30">
        <f>IF(ValProdCrop_perHa!AA30=0,0,(ValProdCrop_perHa!AB30-ValProdCrop_perHa!AA30)/ValProdCrop_perHa!AA30*100)</f>
        <v>-6.6826719218054027</v>
      </c>
      <c r="AC30">
        <f>IF(ValProdCrop_perHa!AB30=0,0,(ValProdCrop_perHa!AC30-ValProdCrop_perHa!AB30)/ValProdCrop_perHa!AB30*100)</f>
        <v>-3.7836670130252923</v>
      </c>
      <c r="AD30">
        <f>IF(ValProdCrop_perHa!AC30=0,0,(ValProdCrop_perHa!AD30-ValProdCrop_perHa!AC30)/ValProdCrop_perHa!AC30*100)</f>
        <v>-29.257353169419957</v>
      </c>
      <c r="AE30">
        <f>IF(ValProdCrop_perHa!AD30=0,0,(ValProdCrop_perHa!AE30-ValProdCrop_perHa!AD30)/ValProdCrop_perHa!AD30*100)</f>
        <v>30.170675302461291</v>
      </c>
      <c r="AF30">
        <f>IF(ValProdCrop_perHa!AE30=0,0,(ValProdCrop_perHa!AF30-ValProdCrop_perHa!AE30)/ValProdCrop_perHa!AE30*100)</f>
        <v>12.696500653466586</v>
      </c>
      <c r="AG30">
        <f>IF(ValProdCrop_perHa!AF30=0,0,(ValProdCrop_perHa!AG30-ValProdCrop_perHa!AF30)/ValProdCrop_perHa!AF30*100)</f>
        <v>-22.426077595008532</v>
      </c>
      <c r="AH30">
        <f>IF(ValProdCrop_perHa!AG30=0,0,(ValProdCrop_perHa!AH30-ValProdCrop_perHa!AG30)/ValProdCrop_perHa!AG30*100)</f>
        <v>30.80016729809531</v>
      </c>
      <c r="AI30">
        <f>IF(ValProdCrop_perHa!AH30=0,0,(ValProdCrop_perHa!AI30-ValProdCrop_perHa!AH30)/ValProdCrop_perHa!AH30*100)</f>
        <v>-15.750542835789666</v>
      </c>
      <c r="AJ30">
        <f>IF(ValProdCrop_perHa!AI30=0,0,(ValProdCrop_perHa!AJ30-ValProdCrop_perHa!AI30)/ValProdCrop_perHa!AI30*100)</f>
        <v>-14.596246035630351</v>
      </c>
      <c r="AK30">
        <f>IF(ValProdCrop_perHa!AJ30=0,0,(ValProdCrop_perHa!AK30-ValProdCrop_perHa!AJ30)/ValProdCrop_perHa!AJ30*100)</f>
        <v>15.685376435691436</v>
      </c>
      <c r="AL30">
        <f>IF(ValProdCrop_perHa!AK30=0,0,(ValProdCrop_perHa!AL30-ValProdCrop_perHa!AK30)/ValProdCrop_perHa!AK30*100)</f>
        <v>-17.73446028107351</v>
      </c>
      <c r="AM30">
        <f>IF(ValProdCrop_perHa!AL30=0,0,(ValProdCrop_perHa!AM30-ValProdCrop_perHa!AL30)/ValProdCrop_perHa!AL30*100)</f>
        <v>-9.314519143348079</v>
      </c>
      <c r="AN30">
        <f>IF(ValProdCrop_perHa!AM30=0,0,(ValProdCrop_perHa!AN30-ValProdCrop_perHa!AM30)/ValProdCrop_perHa!AM30*100)</f>
        <v>40.372091881420083</v>
      </c>
      <c r="AO30">
        <f>IF(ValProdCrop_perHa!AN30=0,0,(ValProdCrop_perHa!AO30-ValProdCrop_perHa!AN30)/ValProdCrop_perHa!AN30*100)</f>
        <v>-23.337897047689328</v>
      </c>
      <c r="AP30">
        <f>IF(ValProdCrop_perHa!AO30=0,0,(ValProdCrop_perHa!AP30-ValProdCrop_perHa!AO30)/ValProdCrop_perHa!AO30*100)</f>
        <v>22.754200429205959</v>
      </c>
      <c r="AQ30">
        <f>IF(ValProdCrop_perHa!AP30=0,0,(ValProdCrop_perHa!AQ30-ValProdCrop_perHa!AP30)/ValProdCrop_perHa!AP30*100)</f>
        <v>-16.405185801838474</v>
      </c>
      <c r="AR30">
        <f>IF(ValProdCrop_perHa!AQ30=0,0,(ValProdCrop_perHa!AR30-ValProdCrop_perHa!AQ30)/ValProdCrop_perHa!AQ30*100)</f>
        <v>49.453279798518963</v>
      </c>
      <c r="AS30">
        <f>IF(ValProdCrop_perHa!AR30=0,0,(ValProdCrop_perHa!AS30-ValProdCrop_perHa!AR30)/ValProdCrop_perHa!AR30*100)</f>
        <v>-13.61753226838289</v>
      </c>
      <c r="AT30">
        <f>IF(ValProdCrop_perHa!AS30=0,0,(ValProdCrop_perHa!AT30-ValProdCrop_perHa!AS30)/ValProdCrop_perHa!AS30*100)</f>
        <v>0.9564026642270238</v>
      </c>
      <c r="AU30">
        <f>IF(ValProdCrop_perHa!AT30=0,0,(ValProdCrop_perHa!AU30-ValProdCrop_perHa!AT30)/ValProdCrop_perHa!AT30*100)</f>
        <v>12.596819409050195</v>
      </c>
      <c r="AV30">
        <f>IF(ValProdCrop_perHa!AU30=0,0,(ValProdCrop_perHa!AV30-ValProdCrop_perHa!AU30)/ValProdCrop_perHa!AU30*100)</f>
        <v>8.642385971942721</v>
      </c>
      <c r="AW30">
        <f>IF(ValProdCrop_perHa!AV30=0,0,(ValProdCrop_perHa!AW30-ValProdCrop_perHa!AV30)/ValProdCrop_perHa!AV30*100)</f>
        <v>1.0798449545062954</v>
      </c>
      <c r="AX30">
        <f>IF(ValProdCrop_perHa!AW30=0,0,(ValProdCrop_perHa!AX30-ValProdCrop_perHa!AW30)/ValProdCrop_perHa!AW30*100)</f>
        <v>-7.9695980145104288</v>
      </c>
      <c r="AY30">
        <f>IF(ValProdCrop_perHa!AX30=0,0,(ValProdCrop_perHa!AY30-ValProdCrop_perHa!AX30)/ValProdCrop_perHa!AX30*100)</f>
        <v>12.939641876896873</v>
      </c>
      <c r="AZ30">
        <f>IF(ValProdCrop_perHa!AY30=0,0,(ValProdCrop_perHa!AZ30-ValProdCrop_perHa!AY30)/ValProdCrop_perHa!AY30*100)</f>
        <v>0.23732140648186742</v>
      </c>
      <c r="BA30">
        <f>IF(ValProdCrop_perHa!AZ30=0,0,(ValProdCrop_perHa!BA30-ValProdCrop_perHa!AZ30)/ValProdCrop_perHa!AZ30*100)</f>
        <v>2.0708274815673509</v>
      </c>
      <c r="BB30">
        <f>IF(ValProdCrop_perHa!BA30=0,0,(ValProdCrop_perHa!BB30-ValProdCrop_perHa!BA30)/ValProdCrop_perHa!BA30*100)</f>
        <v>14.144593755047937</v>
      </c>
      <c r="BC30">
        <f>IF(ValProdCrop_perHa!BB30=0,0,(ValProdCrop_perHa!BC30-ValProdCrop_perHa!BB30)/ValProdCrop_perHa!BB30*100)</f>
        <v>-7.1606888660682415</v>
      </c>
    </row>
    <row r="31" spans="1:55" x14ac:dyDescent="0.2">
      <c r="A31">
        <f>ValProdCrop_perHa!A31</f>
        <v>1</v>
      </c>
      <c r="B31" t="str">
        <f>ValProdCrop_perHa!B31</f>
        <v>Nigeria</v>
      </c>
      <c r="C31">
        <f>ValProdCrop_perHa!C31</f>
        <v>159</v>
      </c>
      <c r="D31" t="str">
        <f>ValProdCrop_perHa!D31</f>
        <v>Nigeria</v>
      </c>
      <c r="F31" s="72" t="s">
        <v>575</v>
      </c>
      <c r="H31">
        <f>IF(ValProdCrop_perHa!G31=0,0,(ValProdCrop_perHa!H31-ValProdCrop_perHa!G31)/ValProdCrop_perHa!G31*100)</f>
        <v>3.4706193389803621</v>
      </c>
      <c r="I31">
        <f>IF(ValProdCrop_perHa!H31=0,0,(ValProdCrop_perHa!I31-ValProdCrop_perHa!H31)/ValProdCrop_perHa!H31*100)</f>
        <v>-2.9395159958558339</v>
      </c>
      <c r="J31">
        <f>IF(ValProdCrop_perHa!I31=0,0,(ValProdCrop_perHa!J31-ValProdCrop_perHa!I31)/ValProdCrop_perHa!I31*100)</f>
        <v>4.417666574981885E-2</v>
      </c>
      <c r="K31">
        <f>IF(ValProdCrop_perHa!J31=0,0,(ValProdCrop_perHa!K31-ValProdCrop_perHa!J31)/ValProdCrop_perHa!J31*100)</f>
        <v>-1.9591431769653087</v>
      </c>
      <c r="L31">
        <f>IF(ValProdCrop_perHa!K31=0,0,(ValProdCrop_perHa!L31-ValProdCrop_perHa!K31)/ValProdCrop_perHa!K31*100)</f>
        <v>5.1221888629767971</v>
      </c>
      <c r="M31">
        <f>IF(ValProdCrop_perHa!L31=0,0,(ValProdCrop_perHa!M31-ValProdCrop_perHa!L31)/ValProdCrop_perHa!L31*100)</f>
        <v>-0.14743093013733197</v>
      </c>
      <c r="N31">
        <f>IF(ValProdCrop_perHa!M31=0,0,(ValProdCrop_perHa!N31-ValProdCrop_perHa!M31)/ValProdCrop_perHa!M31*100)</f>
        <v>2.1646632674313353</v>
      </c>
      <c r="O31">
        <f>IF(ValProdCrop_perHa!N31=0,0,(ValProdCrop_perHa!O31-ValProdCrop_perHa!N31)/ValProdCrop_perHa!N31*100)</f>
        <v>-4.4305066311859767</v>
      </c>
      <c r="P31">
        <f>IF(ValProdCrop_perHa!O31=0,0,(ValProdCrop_perHa!P31-ValProdCrop_perHa!O31)/ValProdCrop_perHa!O31*100)</f>
        <v>16.360021511650665</v>
      </c>
      <c r="Q31">
        <f>IF(ValProdCrop_perHa!P31=0,0,(ValProdCrop_perHa!Q31-ValProdCrop_perHa!P31)/ValProdCrop_perHa!P31*100)</f>
        <v>-6.9573858662742083</v>
      </c>
      <c r="R31">
        <f>IF(ValProdCrop_perHa!Q31=0,0,(ValProdCrop_perHa!R31-ValProdCrop_perHa!Q31)/ValProdCrop_perHa!Q31*100)</f>
        <v>4.7519178224719276</v>
      </c>
      <c r="S31">
        <f>IF(ValProdCrop_perHa!R31=0,0,(ValProdCrop_perHa!S31-ValProdCrop_perHa!R31)/ValProdCrop_perHa!R31*100)</f>
        <v>-14.920267879452865</v>
      </c>
      <c r="T31">
        <f>IF(ValProdCrop_perHa!S31=0,0,(ValProdCrop_perHa!T31-ValProdCrop_perHa!S31)/ValProdCrop_perHa!S31*100)</f>
        <v>26.490466731856177</v>
      </c>
      <c r="U31">
        <f>IF(ValProdCrop_perHa!T31=0,0,(ValProdCrop_perHa!U31-ValProdCrop_perHa!T31)/ValProdCrop_perHa!T31*100)</f>
        <v>4.1922594117865168</v>
      </c>
      <c r="V31">
        <f>IF(ValProdCrop_perHa!U31=0,0,(ValProdCrop_perHa!V31-ValProdCrop_perHa!U31)/ValProdCrop_perHa!U31*100)</f>
        <v>-9.1105389963201127</v>
      </c>
      <c r="W31">
        <f>IF(ValProdCrop_perHa!V31=0,0,(ValProdCrop_perHa!W31-ValProdCrop_perHa!V31)/ValProdCrop_perHa!V31*100)</f>
        <v>18.146923928150255</v>
      </c>
      <c r="X31">
        <f>IF(ValProdCrop_perHa!W31=0,0,(ValProdCrop_perHa!X31-ValProdCrop_perHa!W31)/ValProdCrop_perHa!W31*100)</f>
        <v>5.0642745748149478</v>
      </c>
      <c r="Y31">
        <f>IF(ValProdCrop_perHa!X31=0,0,(ValProdCrop_perHa!Y31-ValProdCrop_perHa!X31)/ValProdCrop_perHa!X31*100)</f>
        <v>3.4403803496531769</v>
      </c>
      <c r="Z31">
        <f>IF(ValProdCrop_perHa!Y31=0,0,(ValProdCrop_perHa!Z31-ValProdCrop_perHa!Y31)/ValProdCrop_perHa!Y31*100)</f>
        <v>-4.8536080002988484</v>
      </c>
      <c r="AA31">
        <f>IF(ValProdCrop_perHa!Z31=0,0,(ValProdCrop_perHa!AA31-ValProdCrop_perHa!Z31)/ValProdCrop_perHa!Z31*100)</f>
        <v>16.527464302354026</v>
      </c>
      <c r="AB31">
        <f>IF(ValProdCrop_perHa!AA31=0,0,(ValProdCrop_perHa!AB31-ValProdCrop_perHa!AA31)/ValProdCrop_perHa!AA31*100)</f>
        <v>-2.3962475855161611</v>
      </c>
      <c r="AC31">
        <f>IF(ValProdCrop_perHa!AB31=0,0,(ValProdCrop_perHa!AC31-ValProdCrop_perHa!AB31)/ValProdCrop_perHa!AB31*100)</f>
        <v>0.24492148857378138</v>
      </c>
      <c r="AD31">
        <f>IF(ValProdCrop_perHa!AC31=0,0,(ValProdCrop_perHa!AD31-ValProdCrop_perHa!AC31)/ValProdCrop_perHa!AC31*100)</f>
        <v>-11.295942926775957</v>
      </c>
      <c r="AE31">
        <f>IF(ValProdCrop_perHa!AD31=0,0,(ValProdCrop_perHa!AE31-ValProdCrop_perHa!AD31)/ValProdCrop_perHa!AD31*100)</f>
        <v>-0.94121414296768213</v>
      </c>
      <c r="AF31">
        <f>IF(ValProdCrop_perHa!AE31=0,0,(ValProdCrop_perHa!AF31-ValProdCrop_perHa!AE31)/ValProdCrop_perHa!AE31*100)</f>
        <v>-7.5892660686930222</v>
      </c>
      <c r="AG31">
        <f>IF(ValProdCrop_perHa!AF31=0,0,(ValProdCrop_perHa!AG31-ValProdCrop_perHa!AF31)/ValProdCrop_perHa!AF31*100)</f>
        <v>-9.6625201091513721E-2</v>
      </c>
      <c r="AH31">
        <f>IF(ValProdCrop_perHa!AG31=0,0,(ValProdCrop_perHa!AH31-ValProdCrop_perHa!AG31)/ValProdCrop_perHa!AG31*100)</f>
        <v>17.308910232245733</v>
      </c>
      <c r="AI31">
        <f>IF(ValProdCrop_perHa!AH31=0,0,(ValProdCrop_perHa!AI31-ValProdCrop_perHa!AH31)/ValProdCrop_perHa!AH31*100)</f>
        <v>-0.17956668147182955</v>
      </c>
      <c r="AJ31">
        <f>IF(ValProdCrop_perHa!AI31=0,0,(ValProdCrop_perHa!AJ31-ValProdCrop_perHa!AI31)/ValProdCrop_perHa!AI31*100)</f>
        <v>0.75327875814720802</v>
      </c>
      <c r="AK31">
        <f>IF(ValProdCrop_perHa!AJ31=0,0,(ValProdCrop_perHa!AK31-ValProdCrop_perHa!AJ31)/ValProdCrop_perHa!AJ31*100)</f>
        <v>2.244518547392055</v>
      </c>
      <c r="AL31">
        <f>IF(ValProdCrop_perHa!AK31=0,0,(ValProdCrop_perHa!AL31-ValProdCrop_perHa!AK31)/ValProdCrop_perHa!AK31*100)</f>
        <v>4.3428549619148296</v>
      </c>
      <c r="AM31">
        <f>IF(ValProdCrop_perHa!AL31=0,0,(ValProdCrop_perHa!AM31-ValProdCrop_perHa!AL31)/ValProdCrop_perHa!AL31*100)</f>
        <v>1.2842455027435589</v>
      </c>
      <c r="AN31">
        <f>IF(ValProdCrop_perHa!AM31=0,0,(ValProdCrop_perHa!AN31-ValProdCrop_perHa!AM31)/ValProdCrop_perHa!AM31*100)</f>
        <v>-1.6460853315167203</v>
      </c>
      <c r="AO31">
        <f>IF(ValProdCrop_perHa!AN31=0,0,(ValProdCrop_perHa!AO31-ValProdCrop_perHa!AN31)/ValProdCrop_perHa!AN31*100)</f>
        <v>-2.8325322428035529</v>
      </c>
      <c r="AP31">
        <f>IF(ValProdCrop_perHa!AO31=0,0,(ValProdCrop_perHa!AP31-ValProdCrop_perHa!AO31)/ValProdCrop_perHa!AO31*100)</f>
        <v>2.9872850746159068</v>
      </c>
      <c r="AQ31">
        <f>IF(ValProdCrop_perHa!AP31=0,0,(ValProdCrop_perHa!AQ31-ValProdCrop_perHa!AP31)/ValProdCrop_perHa!AP31*100)</f>
        <v>3.3775168546879319</v>
      </c>
      <c r="AR31">
        <f>IF(ValProdCrop_perHa!AQ31=0,0,(ValProdCrop_perHa!AR31-ValProdCrop_perHa!AQ31)/ValProdCrop_perHa!AQ31*100)</f>
        <v>-1.2021828043236971</v>
      </c>
      <c r="AS31">
        <f>IF(ValProdCrop_perHa!AR31=0,0,(ValProdCrop_perHa!AS31-ValProdCrop_perHa!AR31)/ValProdCrop_perHa!AR31*100)</f>
        <v>6.1693725126406509</v>
      </c>
      <c r="AT31">
        <f>IF(ValProdCrop_perHa!AS31=0,0,(ValProdCrop_perHa!AT31-ValProdCrop_perHa!AS31)/ValProdCrop_perHa!AS31*100)</f>
        <v>-0.8552979396170628</v>
      </c>
      <c r="AU31">
        <f>IF(ValProdCrop_perHa!AT31=0,0,(ValProdCrop_perHa!AU31-ValProdCrop_perHa!AT31)/ValProdCrop_perHa!AT31*100)</f>
        <v>4.3576474298870256</v>
      </c>
      <c r="AV31">
        <f>IF(ValProdCrop_perHa!AU31=0,0,(ValProdCrop_perHa!AV31-ValProdCrop_perHa!AU31)/ValProdCrop_perHa!AU31*100)</f>
        <v>1.3483486526259947</v>
      </c>
      <c r="AW31">
        <f>IF(ValProdCrop_perHa!AV31=0,0,(ValProdCrop_perHa!AW31-ValProdCrop_perHa!AV31)/ValProdCrop_perHa!AV31*100)</f>
        <v>4.269429556688805</v>
      </c>
      <c r="AX31">
        <f>IF(ValProdCrop_perHa!AW31=0,0,(ValProdCrop_perHa!AX31-ValProdCrop_perHa!AW31)/ValProdCrop_perHa!AW31*100)</f>
        <v>3.7997320498681835</v>
      </c>
      <c r="AY31">
        <f>IF(ValProdCrop_perHa!AX31=0,0,(ValProdCrop_perHa!AY31-ValProdCrop_perHa!AX31)/ValProdCrop_perHa!AX31*100)</f>
        <v>1.9974332533024446</v>
      </c>
      <c r="AZ31">
        <f>IF(ValProdCrop_perHa!AY31=0,0,(ValProdCrop_perHa!AZ31-ValProdCrop_perHa!AY31)/ValProdCrop_perHa!AY31*100)</f>
        <v>2.8118092906271666</v>
      </c>
      <c r="BA31">
        <f>IF(ValProdCrop_perHa!AZ31=0,0,(ValProdCrop_perHa!BA31-ValProdCrop_perHa!AZ31)/ValProdCrop_perHa!AZ31*100)</f>
        <v>-9.6846318188586409</v>
      </c>
      <c r="BB31">
        <f>IF(ValProdCrop_perHa!BA31=0,0,(ValProdCrop_perHa!BB31-ValProdCrop_perHa!BA31)/ValProdCrop_perHa!BA31*100)</f>
        <v>9.400690131896555</v>
      </c>
      <c r="BC31">
        <f>IF(ValProdCrop_perHa!BB31=0,0,(ValProdCrop_perHa!BC31-ValProdCrop_perHa!BB31)/ValProdCrop_perHa!BB31*100)</f>
        <v>3.2806491945394969</v>
      </c>
    </row>
    <row r="32" spans="1:55" x14ac:dyDescent="0.2">
      <c r="A32">
        <f>ValProdCrop_perHa!A32</f>
        <v>1</v>
      </c>
      <c r="B32" t="str">
        <f>ValProdCrop_perHa!B32</f>
        <v>Guinea-Bissau</v>
      </c>
      <c r="C32">
        <f>ValProdCrop_perHa!C32</f>
        <v>175</v>
      </c>
      <c r="D32" t="str">
        <f>ValProdCrop_perHa!D32</f>
        <v>Guinea-Bissau</v>
      </c>
      <c r="F32" s="72" t="s">
        <v>575</v>
      </c>
      <c r="H32">
        <f>IF(ValProdCrop_perHa!G32=0,0,(ValProdCrop_perHa!H32-ValProdCrop_perHa!G32)/ValProdCrop_perHa!G32*100)</f>
        <v>-1.0283124161237067</v>
      </c>
      <c r="I32">
        <f>IF(ValProdCrop_perHa!H32=0,0,(ValProdCrop_perHa!I32-ValProdCrop_perHa!H32)/ValProdCrop_perHa!H32*100)</f>
        <v>-0.472353406936728</v>
      </c>
      <c r="J32">
        <f>IF(ValProdCrop_perHa!I32=0,0,(ValProdCrop_perHa!J32-ValProdCrop_perHa!I32)/ValProdCrop_perHa!I32*100)</f>
        <v>-10.842458407673917</v>
      </c>
      <c r="K32">
        <f>IF(ValProdCrop_perHa!J32=0,0,(ValProdCrop_perHa!K32-ValProdCrop_perHa!J32)/ValProdCrop_perHa!J32*100)</f>
        <v>-2.3827717233839687</v>
      </c>
      <c r="L32">
        <f>IF(ValProdCrop_perHa!K32=0,0,(ValProdCrop_perHa!L32-ValProdCrop_perHa!K32)/ValProdCrop_perHa!K32*100)</f>
        <v>-0.27723847492919163</v>
      </c>
      <c r="M32">
        <f>IF(ValProdCrop_perHa!L32=0,0,(ValProdCrop_perHa!M32-ValProdCrop_perHa!L32)/ValProdCrop_perHa!L32*100)</f>
        <v>2.6924185512120391</v>
      </c>
      <c r="N32">
        <f>IF(ValProdCrop_perHa!M32=0,0,(ValProdCrop_perHa!N32-ValProdCrop_perHa!M32)/ValProdCrop_perHa!M32*100)</f>
        <v>4.2889087257456389</v>
      </c>
      <c r="O32">
        <f>IF(ValProdCrop_perHa!N32=0,0,(ValProdCrop_perHa!O32-ValProdCrop_perHa!N32)/ValProdCrop_perHa!N32*100)</f>
        <v>-2.5544421824463179</v>
      </c>
      <c r="P32">
        <f>IF(ValProdCrop_perHa!O32=0,0,(ValProdCrop_perHa!P32-ValProdCrop_perHa!O32)/ValProdCrop_perHa!O32*100)</f>
        <v>1.9755861957116163</v>
      </c>
      <c r="Q32">
        <f>IF(ValProdCrop_perHa!P32=0,0,(ValProdCrop_perHa!Q32-ValProdCrop_perHa!P32)/ValProdCrop_perHa!P32*100)</f>
        <v>-5.471750693858235</v>
      </c>
      <c r="R32">
        <f>IF(ValProdCrop_perHa!Q32=0,0,(ValProdCrop_perHa!R32-ValProdCrop_perHa!Q32)/ValProdCrop_perHa!Q32*100)</f>
        <v>6.5050600099107125</v>
      </c>
      <c r="S32">
        <f>IF(ValProdCrop_perHa!R32=0,0,(ValProdCrop_perHa!S32-ValProdCrop_perHa!R32)/ValProdCrop_perHa!R32*100)</f>
        <v>-4.4610084199122264</v>
      </c>
      <c r="T32">
        <f>IF(ValProdCrop_perHa!S32=0,0,(ValProdCrop_perHa!T32-ValProdCrop_perHa!S32)/ValProdCrop_perHa!S32*100)</f>
        <v>-5.3339062349099686</v>
      </c>
      <c r="U32">
        <f>IF(ValProdCrop_perHa!T32=0,0,(ValProdCrop_perHa!U32-ValProdCrop_perHa!T32)/ValProdCrop_perHa!T32*100)</f>
        <v>-0.31771022678264726</v>
      </c>
      <c r="V32">
        <f>IF(ValProdCrop_perHa!U32=0,0,(ValProdCrop_perHa!V32-ValProdCrop_perHa!U32)/ValProdCrop_perHa!U32*100)</f>
        <v>4.9948081474847825</v>
      </c>
      <c r="W32">
        <f>IF(ValProdCrop_perHa!V32=0,0,(ValProdCrop_perHa!W32-ValProdCrop_perHa!V32)/ValProdCrop_perHa!V32*100)</f>
        <v>-5.6175217704163725</v>
      </c>
      <c r="X32">
        <f>IF(ValProdCrop_perHa!W32=0,0,(ValProdCrop_perHa!X32-ValProdCrop_perHa!W32)/ValProdCrop_perHa!W32*100)</f>
        <v>-1.3748013264795313</v>
      </c>
      <c r="Y32">
        <f>IF(ValProdCrop_perHa!X32=0,0,(ValProdCrop_perHa!Y32-ValProdCrop_perHa!X32)/ValProdCrop_perHa!X32*100)</f>
        <v>-0.42230373711833025</v>
      </c>
      <c r="Z32">
        <f>IF(ValProdCrop_perHa!Y32=0,0,(ValProdCrop_perHa!Z32-ValProdCrop_perHa!Y32)/ValProdCrop_perHa!Y32*100)</f>
        <v>-0.47603041492105352</v>
      </c>
      <c r="AA32">
        <f>IF(ValProdCrop_perHa!Z32=0,0,(ValProdCrop_perHa!AA32-ValProdCrop_perHa!Z32)/ValProdCrop_perHa!Z32*100)</f>
        <v>-0.98355424734689356</v>
      </c>
      <c r="AB32">
        <f>IF(ValProdCrop_perHa!AA32=0,0,(ValProdCrop_perHa!AB32-ValProdCrop_perHa!AA32)/ValProdCrop_perHa!AA32*100)</f>
        <v>-6.9203925587644628</v>
      </c>
      <c r="AC32">
        <f>IF(ValProdCrop_perHa!AB32=0,0,(ValProdCrop_perHa!AC32-ValProdCrop_perHa!AB32)/ValProdCrop_perHa!AB32*100)</f>
        <v>-4.4439801837852082</v>
      </c>
      <c r="AD32">
        <f>IF(ValProdCrop_perHa!AC32=0,0,(ValProdCrop_perHa!AD32-ValProdCrop_perHa!AC32)/ValProdCrop_perHa!AC32*100)</f>
        <v>21.606750430851946</v>
      </c>
      <c r="AE32">
        <f>IF(ValProdCrop_perHa!AD32=0,0,(ValProdCrop_perHa!AE32-ValProdCrop_perHa!AD32)/ValProdCrop_perHa!AD32*100)</f>
        <v>30.669090270639792</v>
      </c>
      <c r="AF32">
        <f>IF(ValProdCrop_perHa!AE32=0,0,(ValProdCrop_perHa!AF32-ValProdCrop_perHa!AE32)/ValProdCrop_perHa!AE32*100)</f>
        <v>6.6863636843611394</v>
      </c>
      <c r="AG32">
        <f>IF(ValProdCrop_perHa!AF32=0,0,(ValProdCrop_perHa!AG32-ValProdCrop_perHa!AF32)/ValProdCrop_perHa!AF32*100)</f>
        <v>12.60755751499997</v>
      </c>
      <c r="AH32">
        <f>IF(ValProdCrop_perHa!AG32=0,0,(ValProdCrop_perHa!AH32-ValProdCrop_perHa!AG32)/ValProdCrop_perHa!AG32*100)</f>
        <v>10.721102137299955</v>
      </c>
      <c r="AI32">
        <f>IF(ValProdCrop_perHa!AH32=0,0,(ValProdCrop_perHa!AI32-ValProdCrop_perHa!AH32)/ValProdCrop_perHa!AH32*100)</f>
        <v>-7.0350052880618161</v>
      </c>
      <c r="AJ32">
        <f>IF(ValProdCrop_perHa!AI32=0,0,(ValProdCrop_perHa!AJ32-ValProdCrop_perHa!AI32)/ValProdCrop_perHa!AI32*100)</f>
        <v>1.0833956947826935</v>
      </c>
      <c r="AK32">
        <f>IF(ValProdCrop_perHa!AJ32=0,0,(ValProdCrop_perHa!AK32-ValProdCrop_perHa!AJ32)/ValProdCrop_perHa!AJ32*100)</f>
        <v>-1.0837439927758454</v>
      </c>
      <c r="AL32">
        <f>IF(ValProdCrop_perHa!AK32=0,0,(ValProdCrop_perHa!AL32-ValProdCrop_perHa!AK32)/ValProdCrop_perHa!AK32*100)</f>
        <v>-1.0913613580201267</v>
      </c>
      <c r="AM32">
        <f>IF(ValProdCrop_perHa!AL32=0,0,(ValProdCrop_perHa!AM32-ValProdCrop_perHa!AL32)/ValProdCrop_perHa!AL32*100)</f>
        <v>2.2267521930529193</v>
      </c>
      <c r="AN32">
        <f>IF(ValProdCrop_perHa!AM32=0,0,(ValProdCrop_perHa!AN32-ValProdCrop_perHa!AM32)/ValProdCrop_perHa!AM32*100)</f>
        <v>-7.3297924369419256</v>
      </c>
      <c r="AO32">
        <f>IF(ValProdCrop_perHa!AN32=0,0,(ValProdCrop_perHa!AO32-ValProdCrop_perHa!AN32)/ValProdCrop_perHa!AN32*100)</f>
        <v>-1.2893090687105742</v>
      </c>
      <c r="AP32">
        <f>IF(ValProdCrop_perHa!AO32=0,0,(ValProdCrop_perHa!AP32-ValProdCrop_perHa!AO32)/ValProdCrop_perHa!AO32*100)</f>
        <v>3.2284926891218992</v>
      </c>
      <c r="AQ32">
        <f>IF(ValProdCrop_perHa!AP32=0,0,(ValProdCrop_perHa!AQ32-ValProdCrop_perHa!AP32)/ValProdCrop_perHa!AP32*100)</f>
        <v>-5.7887657220539142</v>
      </c>
      <c r="AR32">
        <f>IF(ValProdCrop_perHa!AQ32=0,0,(ValProdCrop_perHa!AR32-ValProdCrop_perHa!AQ32)/ValProdCrop_perHa!AQ32*100)</f>
        <v>1.7849006084734282</v>
      </c>
      <c r="AS32">
        <f>IF(ValProdCrop_perHa!AR32=0,0,(ValProdCrop_perHa!AS32-ValProdCrop_perHa!AR32)/ValProdCrop_perHa!AR32*100)</f>
        <v>-6.866131229965136</v>
      </c>
      <c r="AT32">
        <f>IF(ValProdCrop_perHa!AS32=0,0,(ValProdCrop_perHa!AT32-ValProdCrop_perHa!AS32)/ValProdCrop_perHa!AS32*100)</f>
        <v>-4.2508753108512582</v>
      </c>
      <c r="AU32">
        <f>IF(ValProdCrop_perHa!AT32=0,0,(ValProdCrop_perHa!AU32-ValProdCrop_perHa!AT32)/ValProdCrop_perHa!AT32*100)</f>
        <v>8.2228621753207261</v>
      </c>
      <c r="AV32">
        <f>IF(ValProdCrop_perHa!AU32=0,0,(ValProdCrop_perHa!AV32-ValProdCrop_perHa!AU32)/ValProdCrop_perHa!AU32*100)</f>
        <v>-0.27333281724720132</v>
      </c>
      <c r="AW32">
        <f>IF(ValProdCrop_perHa!AV32=0,0,(ValProdCrop_perHa!AW32-ValProdCrop_perHa!AV32)/ValProdCrop_perHa!AV32*100)</f>
        <v>0.42155367747025363</v>
      </c>
      <c r="AX32">
        <f>IF(ValProdCrop_perHa!AW32=0,0,(ValProdCrop_perHa!AX32-ValProdCrop_perHa!AW32)/ValProdCrop_perHa!AW32*100)</f>
        <v>5.6567319886399279</v>
      </c>
      <c r="AY32">
        <f>IF(ValProdCrop_perHa!AX32=0,0,(ValProdCrop_perHa!AY32-ValProdCrop_perHa!AX32)/ValProdCrop_perHa!AX32*100)</f>
        <v>4.108465510535404</v>
      </c>
      <c r="AZ32">
        <f>IF(ValProdCrop_perHa!AY32=0,0,(ValProdCrop_perHa!AZ32-ValProdCrop_perHa!AY32)/ValProdCrop_perHa!AY32*100)</f>
        <v>4.6312654997840355</v>
      </c>
      <c r="BA32">
        <f>IF(ValProdCrop_perHa!AZ32=0,0,(ValProdCrop_perHa!BA32-ValProdCrop_perHa!AZ32)/ValProdCrop_perHa!AZ32*100)</f>
        <v>-3.2251309367354026</v>
      </c>
      <c r="BB32">
        <f>IF(ValProdCrop_perHa!BA32=0,0,(ValProdCrop_perHa!BB32-ValProdCrop_perHa!BA32)/ValProdCrop_perHa!BA32*100)</f>
        <v>-5.146798146692384</v>
      </c>
      <c r="BC32">
        <f>IF(ValProdCrop_perHa!BB32=0,0,(ValProdCrop_perHa!BC32-ValProdCrop_perHa!BB32)/ValProdCrop_perHa!BB32*100)</f>
        <v>-6.9620228318488104</v>
      </c>
    </row>
    <row r="33" spans="1:55" x14ac:dyDescent="0.2">
      <c r="A33">
        <f>ValProdCrop_perHa!A33</f>
        <v>2</v>
      </c>
      <c r="B33" t="str">
        <f>ValProdCrop_perHa!B33</f>
        <v>Eritrea</v>
      </c>
      <c r="C33">
        <f>ValProdCrop_perHa!C33</f>
        <v>178</v>
      </c>
      <c r="D33" t="str">
        <f>ValProdCrop_perHa!D33</f>
        <v>Eritrea</v>
      </c>
      <c r="F33" s="72" t="s">
        <v>575</v>
      </c>
      <c r="H33">
        <f>IF(ValProdCrop_perHa!G33=0,0,(ValProdCrop_perHa!H33-ValProdCrop_perHa!G33)/ValProdCrop_perHa!G33*100)</f>
        <v>0</v>
      </c>
      <c r="I33">
        <f>IF(ValProdCrop_perHa!H33=0,0,(ValProdCrop_perHa!I33-ValProdCrop_perHa!H33)/ValProdCrop_perHa!H33*100)</f>
        <v>0</v>
      </c>
      <c r="J33">
        <f>IF(ValProdCrop_perHa!I33=0,0,(ValProdCrop_perHa!J33-ValProdCrop_perHa!I33)/ValProdCrop_perHa!I33*100)</f>
        <v>0</v>
      </c>
      <c r="K33">
        <f>IF(ValProdCrop_perHa!J33=0,0,(ValProdCrop_perHa!K33-ValProdCrop_perHa!J33)/ValProdCrop_perHa!J33*100)</f>
        <v>0</v>
      </c>
      <c r="L33">
        <f>IF(ValProdCrop_perHa!K33=0,0,(ValProdCrop_perHa!L33-ValProdCrop_perHa!K33)/ValProdCrop_perHa!K33*100)</f>
        <v>0</v>
      </c>
      <c r="M33">
        <f>IF(ValProdCrop_perHa!L33=0,0,(ValProdCrop_perHa!M33-ValProdCrop_perHa!L33)/ValProdCrop_perHa!L33*100)</f>
        <v>0</v>
      </c>
      <c r="N33">
        <f>IF(ValProdCrop_perHa!M33=0,0,(ValProdCrop_perHa!N33-ValProdCrop_perHa!M33)/ValProdCrop_perHa!M33*100)</f>
        <v>0</v>
      </c>
      <c r="O33">
        <f>IF(ValProdCrop_perHa!N33=0,0,(ValProdCrop_perHa!O33-ValProdCrop_perHa!N33)/ValProdCrop_perHa!N33*100)</f>
        <v>0</v>
      </c>
      <c r="P33">
        <f>IF(ValProdCrop_perHa!O33=0,0,(ValProdCrop_perHa!P33-ValProdCrop_perHa!O33)/ValProdCrop_perHa!O33*100)</f>
        <v>0</v>
      </c>
      <c r="Q33">
        <f>IF(ValProdCrop_perHa!P33=0,0,(ValProdCrop_perHa!Q33-ValProdCrop_perHa!P33)/ValProdCrop_perHa!P33*100)</f>
        <v>0</v>
      </c>
      <c r="R33">
        <f>IF(ValProdCrop_perHa!Q33=0,0,(ValProdCrop_perHa!R33-ValProdCrop_perHa!Q33)/ValProdCrop_perHa!Q33*100)</f>
        <v>0</v>
      </c>
      <c r="S33">
        <f>IF(ValProdCrop_perHa!R33=0,0,(ValProdCrop_perHa!S33-ValProdCrop_perHa!R33)/ValProdCrop_perHa!R33*100)</f>
        <v>0</v>
      </c>
      <c r="T33">
        <f>IF(ValProdCrop_perHa!S33=0,0,(ValProdCrop_perHa!T33-ValProdCrop_perHa!S33)/ValProdCrop_perHa!S33*100)</f>
        <v>0</v>
      </c>
      <c r="U33">
        <f>IF(ValProdCrop_perHa!T33=0,0,(ValProdCrop_perHa!U33-ValProdCrop_perHa!T33)/ValProdCrop_perHa!T33*100)</f>
        <v>0</v>
      </c>
      <c r="V33">
        <f>IF(ValProdCrop_perHa!U33=0,0,(ValProdCrop_perHa!V33-ValProdCrop_perHa!U33)/ValProdCrop_perHa!U33*100)</f>
        <v>0</v>
      </c>
      <c r="W33">
        <f>IF(ValProdCrop_perHa!V33=0,0,(ValProdCrop_perHa!W33-ValProdCrop_perHa!V33)/ValProdCrop_perHa!V33*100)</f>
        <v>0</v>
      </c>
      <c r="X33">
        <f>IF(ValProdCrop_perHa!W33=0,0,(ValProdCrop_perHa!X33-ValProdCrop_perHa!W33)/ValProdCrop_perHa!W33*100)</f>
        <v>0</v>
      </c>
      <c r="Y33">
        <f>IF(ValProdCrop_perHa!X33=0,0,(ValProdCrop_perHa!Y33-ValProdCrop_perHa!X33)/ValProdCrop_perHa!X33*100)</f>
        <v>0</v>
      </c>
      <c r="Z33">
        <f>IF(ValProdCrop_perHa!Y33=0,0,(ValProdCrop_perHa!Z33-ValProdCrop_perHa!Y33)/ValProdCrop_perHa!Y33*100)</f>
        <v>0</v>
      </c>
      <c r="AA33">
        <f>IF(ValProdCrop_perHa!Z33=0,0,(ValProdCrop_perHa!AA33-ValProdCrop_perHa!Z33)/ValProdCrop_perHa!Z33*100)</f>
        <v>0</v>
      </c>
      <c r="AB33">
        <f>IF(ValProdCrop_perHa!AA33=0,0,(ValProdCrop_perHa!AB33-ValProdCrop_perHa!AA33)/ValProdCrop_perHa!AA33*100)</f>
        <v>0</v>
      </c>
      <c r="AC33">
        <f>IF(ValProdCrop_perHa!AB33=0,0,(ValProdCrop_perHa!AC33-ValProdCrop_perHa!AB33)/ValProdCrop_perHa!AB33*100)</f>
        <v>0</v>
      </c>
      <c r="AD33">
        <f>IF(ValProdCrop_perHa!AC33=0,0,(ValProdCrop_perHa!AD33-ValProdCrop_perHa!AC33)/ValProdCrop_perHa!AC33*100)</f>
        <v>0</v>
      </c>
      <c r="AE33">
        <f>IF(ValProdCrop_perHa!AD33=0,0,(ValProdCrop_perHa!AE33-ValProdCrop_perHa!AD33)/ValProdCrop_perHa!AD33*100)</f>
        <v>0</v>
      </c>
      <c r="AF33">
        <f>IF(ValProdCrop_perHa!AE33=0,0,(ValProdCrop_perHa!AF33-ValProdCrop_perHa!AE33)/ValProdCrop_perHa!AE33*100)</f>
        <v>0</v>
      </c>
      <c r="AG33">
        <f>IF(ValProdCrop_perHa!AF33=0,0,(ValProdCrop_perHa!AG33-ValProdCrop_perHa!AF33)/ValProdCrop_perHa!AF33*100)</f>
        <v>0</v>
      </c>
      <c r="AH33">
        <f>IF(ValProdCrop_perHa!AG33=0,0,(ValProdCrop_perHa!AH33-ValProdCrop_perHa!AG33)/ValProdCrop_perHa!AG33*100)</f>
        <v>0</v>
      </c>
      <c r="AI33">
        <f>IF(ValProdCrop_perHa!AH33=0,0,(ValProdCrop_perHa!AI33-ValProdCrop_perHa!AH33)/ValProdCrop_perHa!AH33*100)</f>
        <v>0</v>
      </c>
      <c r="AJ33">
        <f>IF(ValProdCrop_perHa!AI33=0,0,(ValProdCrop_perHa!AJ33-ValProdCrop_perHa!AI33)/ValProdCrop_perHa!AI33*100)</f>
        <v>0</v>
      </c>
      <c r="AK33">
        <f>IF(ValProdCrop_perHa!AJ33=0,0,(ValProdCrop_perHa!AK33-ValProdCrop_perHa!AJ33)/ValProdCrop_perHa!AJ33*100)</f>
        <v>0</v>
      </c>
      <c r="AL33">
        <f>IF(ValProdCrop_perHa!AK33=0,0,(ValProdCrop_perHa!AL33-ValProdCrop_perHa!AK33)/ValProdCrop_perHa!AK33*100)</f>
        <v>0</v>
      </c>
      <c r="AM33">
        <f>IF(ValProdCrop_perHa!AL33=0,0,(ValProdCrop_perHa!AM33-ValProdCrop_perHa!AL33)/ValProdCrop_perHa!AL33*100)</f>
        <v>0</v>
      </c>
      <c r="AN33">
        <f>IF(ValProdCrop_perHa!AM33=0,0,(ValProdCrop_perHa!AN33-ValProdCrop_perHa!AM33)/ValProdCrop_perHa!AM33*100)</f>
        <v>465.3930732810914</v>
      </c>
      <c r="AO33">
        <f>IF(ValProdCrop_perHa!AN33=0,0,(ValProdCrop_perHa!AO33-ValProdCrop_perHa!AN33)/ValProdCrop_perHa!AN33*100)</f>
        <v>-11.90010665926668</v>
      </c>
      <c r="AP33">
        <f>IF(ValProdCrop_perHa!AO33=0,0,(ValProdCrop_perHa!AP33-ValProdCrop_perHa!AO33)/ValProdCrop_perHa!AO33*100)</f>
        <v>-19.81421024944683</v>
      </c>
      <c r="AQ33">
        <f>IF(ValProdCrop_perHa!AP33=0,0,(ValProdCrop_perHa!AQ33-ValProdCrop_perHa!AP33)/ValProdCrop_perHa!AP33*100)</f>
        <v>-4.8620843523212072</v>
      </c>
      <c r="AR33">
        <f>IF(ValProdCrop_perHa!AQ33=0,0,(ValProdCrop_perHa!AR33-ValProdCrop_perHa!AQ33)/ValProdCrop_perHa!AQ33*100)</f>
        <v>54.647026818952092</v>
      </c>
      <c r="AS33">
        <f>IF(ValProdCrop_perHa!AR33=0,0,(ValProdCrop_perHa!AS33-ValProdCrop_perHa!AR33)/ValProdCrop_perHa!AR33*100)</f>
        <v>-13.558662530735885</v>
      </c>
      <c r="AT33">
        <f>IF(ValProdCrop_perHa!AS33=0,0,(ValProdCrop_perHa!AT33-ValProdCrop_perHa!AS33)/ValProdCrop_perHa!AS33*100)</f>
        <v>-24.583752701889892</v>
      </c>
      <c r="AU33">
        <f>IF(ValProdCrop_perHa!AT33=0,0,(ValProdCrop_perHa!AU33-ValProdCrop_perHa!AT33)/ValProdCrop_perHa!AT33*100)</f>
        <v>17.301170131668332</v>
      </c>
      <c r="AV33">
        <f>IF(ValProdCrop_perHa!AU33=0,0,(ValProdCrop_perHa!AV33-ValProdCrop_perHa!AU33)/ValProdCrop_perHa!AU33*100)</f>
        <v>-32.29535285502751</v>
      </c>
      <c r="AW33">
        <f>IF(ValProdCrop_perHa!AV33=0,0,(ValProdCrop_perHa!AW33-ValProdCrop_perHa!AV33)/ValProdCrop_perHa!AV33*100)</f>
        <v>8.7699942556480011</v>
      </c>
      <c r="AX33">
        <f>IF(ValProdCrop_perHa!AW33=0,0,(ValProdCrop_perHa!AX33-ValProdCrop_perHa!AW33)/ValProdCrop_perHa!AW33*100)</f>
        <v>-3.396573994097138</v>
      </c>
      <c r="AY33">
        <f>IF(ValProdCrop_perHa!AX33=0,0,(ValProdCrop_perHa!AY33-ValProdCrop_perHa!AX33)/ValProdCrop_perHa!AX33*100)</f>
        <v>46.212237605561093</v>
      </c>
      <c r="AZ33">
        <f>IF(ValProdCrop_perHa!AY33=0,0,(ValProdCrop_perHa!AZ33-ValProdCrop_perHa!AY33)/ValProdCrop_perHa!AY33*100)</f>
        <v>7.3600431454333632</v>
      </c>
      <c r="BA33">
        <f>IF(ValProdCrop_perHa!AZ33=0,0,(ValProdCrop_perHa!BA33-ValProdCrop_perHa!AZ33)/ValProdCrop_perHa!AZ33*100)</f>
        <v>8.3119949849605295</v>
      </c>
      <c r="BB33">
        <f>IF(ValProdCrop_perHa!BA33=0,0,(ValProdCrop_perHa!BB33-ValProdCrop_perHa!BA33)/ValProdCrop_perHa!BA33*100)</f>
        <v>-45.609658006867967</v>
      </c>
      <c r="BC33">
        <f>IF(ValProdCrop_perHa!BB33=0,0,(ValProdCrop_perHa!BC33-ValProdCrop_perHa!BB33)/ValProdCrop_perHa!BB33*100)</f>
        <v>34.142953754289785</v>
      </c>
    </row>
    <row r="34" spans="1:55" x14ac:dyDescent="0.2">
      <c r="A34">
        <f>ValProdCrop_perHa!A34</f>
        <v>3</v>
      </c>
      <c r="B34" t="str">
        <f>ValProdCrop_perHa!B34</f>
        <v>Zimbabwe</v>
      </c>
      <c r="C34">
        <f>ValProdCrop_perHa!C34</f>
        <v>181</v>
      </c>
      <c r="D34" t="str">
        <f>ValProdCrop_perHa!D34</f>
        <v>Zimbabwe</v>
      </c>
      <c r="F34" s="72" t="s">
        <v>575</v>
      </c>
      <c r="H34">
        <f>IF(ValProdCrop_perHa!G34=0,0,(ValProdCrop_perHa!H34-ValProdCrop_perHa!G34)/ValProdCrop_perHa!G34*100)</f>
        <v>6.4728279824768826</v>
      </c>
      <c r="I34">
        <f>IF(ValProdCrop_perHa!H34=0,0,(ValProdCrop_perHa!I34-ValProdCrop_perHa!H34)/ValProdCrop_perHa!H34*100)</f>
        <v>-5.5877272245324878</v>
      </c>
      <c r="J34">
        <f>IF(ValProdCrop_perHa!I34=0,0,(ValProdCrop_perHa!J34-ValProdCrop_perHa!I34)/ValProdCrop_perHa!I34*100)</f>
        <v>23.534276502348305</v>
      </c>
      <c r="K34">
        <f>IF(ValProdCrop_perHa!J34=0,0,(ValProdCrop_perHa!K34-ValProdCrop_perHa!J34)/ValProdCrop_perHa!J34*100)</f>
        <v>-6.1635368009610811</v>
      </c>
      <c r="L34">
        <f>IF(ValProdCrop_perHa!K34=0,0,(ValProdCrop_perHa!L34-ValProdCrop_perHa!K34)/ValProdCrop_perHa!K34*100)</f>
        <v>7.8967305232420086</v>
      </c>
      <c r="M34">
        <f>IF(ValProdCrop_perHa!L34=0,0,(ValProdCrop_perHa!M34-ValProdCrop_perHa!L34)/ValProdCrop_perHa!L34*100)</f>
        <v>-0.12137702934717663</v>
      </c>
      <c r="N34">
        <f>IF(ValProdCrop_perHa!M34=0,0,(ValProdCrop_perHa!N34-ValProdCrop_perHa!M34)/ValProdCrop_perHa!M34*100)</f>
        <v>-14.691269058736866</v>
      </c>
      <c r="O34">
        <f>IF(ValProdCrop_perHa!N34=0,0,(ValProdCrop_perHa!O34-ValProdCrop_perHa!N34)/ValProdCrop_perHa!N34*100)</f>
        <v>22.629177265817344</v>
      </c>
      <c r="P34">
        <f>IF(ValProdCrop_perHa!O34=0,0,(ValProdCrop_perHa!P34-ValProdCrop_perHa!O34)/ValProdCrop_perHa!O34*100)</f>
        <v>-19.403662700625386</v>
      </c>
      <c r="Q34">
        <f>IF(ValProdCrop_perHa!P34=0,0,(ValProdCrop_perHa!Q34-ValProdCrop_perHa!P34)/ValProdCrop_perHa!P34*100)</f>
        <v>25.187427436240345</v>
      </c>
      <c r="R34">
        <f>IF(ValProdCrop_perHa!Q34=0,0,(ValProdCrop_perHa!R34-ValProdCrop_perHa!Q34)/ValProdCrop_perHa!Q34*100)</f>
        <v>9.5949980191648692</v>
      </c>
      <c r="S34">
        <f>IF(ValProdCrop_perHa!R34=0,0,(ValProdCrop_perHa!S34-ValProdCrop_perHa!R34)/ValProdCrop_perHa!R34*100)</f>
        <v>-18.90176511300421</v>
      </c>
      <c r="T34">
        <f>IF(ValProdCrop_perHa!S34=0,0,(ValProdCrop_perHa!T34-ValProdCrop_perHa!S34)/ValProdCrop_perHa!S34*100)</f>
        <v>20.078284183606044</v>
      </c>
      <c r="U34">
        <f>IF(ValProdCrop_perHa!T34=0,0,(ValProdCrop_perHa!U34-ValProdCrop_perHa!T34)/ValProdCrop_perHa!T34*100)</f>
        <v>-1.7133816491977389</v>
      </c>
      <c r="V34">
        <f>IF(ValProdCrop_perHa!U34=0,0,(ValProdCrop_perHa!V34-ValProdCrop_perHa!U34)/ValProdCrop_perHa!U34*100)</f>
        <v>6.8292214536886773</v>
      </c>
      <c r="W34">
        <f>IF(ValProdCrop_perHa!V34=0,0,(ValProdCrop_perHa!W34-ValProdCrop_perHa!V34)/ValProdCrop_perHa!V34*100)</f>
        <v>5.0846382692378942</v>
      </c>
      <c r="X34">
        <f>IF(ValProdCrop_perHa!W34=0,0,(ValProdCrop_perHa!X34-ValProdCrop_perHa!W34)/ValProdCrop_perHa!W34*100)</f>
        <v>-4.9618612626357708</v>
      </c>
      <c r="Y34">
        <f>IF(ValProdCrop_perHa!X34=0,0,(ValProdCrop_perHa!Y34-ValProdCrop_perHa!X34)/ValProdCrop_perHa!X34*100)</f>
        <v>4.6176148556966279</v>
      </c>
      <c r="Z34">
        <f>IF(ValProdCrop_perHa!Y34=0,0,(ValProdCrop_perHa!Z34-ValProdCrop_perHa!Y34)/ValProdCrop_perHa!Y34*100)</f>
        <v>-7.2649074873727706</v>
      </c>
      <c r="AA34">
        <f>IF(ValProdCrop_perHa!Z34=0,0,(ValProdCrop_perHa!AA34-ValProdCrop_perHa!Z34)/ValProdCrop_perHa!Z34*100)</f>
        <v>4.2728860018243635</v>
      </c>
      <c r="AB34">
        <f>IF(ValProdCrop_perHa!AA34=0,0,(ValProdCrop_perHa!AB34-ValProdCrop_perHa!AA34)/ValProdCrop_perHa!AA34*100)</f>
        <v>-15.258813721031169</v>
      </c>
      <c r="AC34">
        <f>IF(ValProdCrop_perHa!AB34=0,0,(ValProdCrop_perHa!AC34-ValProdCrop_perHa!AB34)/ValProdCrop_perHa!AB34*100)</f>
        <v>-16.81945328450788</v>
      </c>
      <c r="AD34">
        <f>IF(ValProdCrop_perHa!AC34=0,0,(ValProdCrop_perHa!AD34-ValProdCrop_perHa!AC34)/ValProdCrop_perHa!AC34*100)</f>
        <v>25.074553049884642</v>
      </c>
      <c r="AE34">
        <f>IF(ValProdCrop_perHa!AD34=0,0,(ValProdCrop_perHa!AE34-ValProdCrop_perHa!AD34)/ValProdCrop_perHa!AD34*100)</f>
        <v>34.33739803158732</v>
      </c>
      <c r="AF34">
        <f>IF(ValProdCrop_perHa!AE34=0,0,(ValProdCrop_perHa!AF34-ValProdCrop_perHa!AE34)/ValProdCrop_perHa!AE34*100)</f>
        <v>-3.1257187981228189</v>
      </c>
      <c r="AG34">
        <f>IF(ValProdCrop_perHa!AF34=0,0,(ValProdCrop_perHa!AG34-ValProdCrop_perHa!AF34)/ValProdCrop_perHa!AF34*100)</f>
        <v>-22.900636484142829</v>
      </c>
      <c r="AH34">
        <f>IF(ValProdCrop_perHa!AG34=0,0,(ValProdCrop_perHa!AH34-ValProdCrop_perHa!AG34)/ValProdCrop_perHa!AG34*100)</f>
        <v>23.136581743339452</v>
      </c>
      <c r="AI34">
        <f>IF(ValProdCrop_perHa!AH34=0,0,(ValProdCrop_perHa!AI34-ValProdCrop_perHa!AH34)/ValProdCrop_perHa!AH34*100)</f>
        <v>2.0474887294410151</v>
      </c>
      <c r="AJ34">
        <f>IF(ValProdCrop_perHa!AI34=0,0,(ValProdCrop_perHa!AJ34-ValProdCrop_perHa!AI34)/ValProdCrop_perHa!AI34*100)</f>
        <v>-0.93417207170321193</v>
      </c>
      <c r="AK34">
        <f>IF(ValProdCrop_perHa!AJ34=0,0,(ValProdCrop_perHa!AK34-ValProdCrop_perHa!AJ34)/ValProdCrop_perHa!AJ34*100)</f>
        <v>-0.18201903060425859</v>
      </c>
      <c r="AL34">
        <f>IF(ValProdCrop_perHa!AK34=0,0,(ValProdCrop_perHa!AL34-ValProdCrop_perHa!AK34)/ValProdCrop_perHa!AK34*100)</f>
        <v>-27.740009980146109</v>
      </c>
      <c r="AM34">
        <f>IF(ValProdCrop_perHa!AL34=0,0,(ValProdCrop_perHa!AM34-ValProdCrop_perHa!AL34)/ValProdCrop_perHa!AL34*100)</f>
        <v>35.545285061156875</v>
      </c>
      <c r="AN34">
        <f>IF(ValProdCrop_perHa!AM34=0,0,(ValProdCrop_perHa!AN34-ValProdCrop_perHa!AM34)/ValProdCrop_perHa!AM34*100)</f>
        <v>-0.67812760075679357</v>
      </c>
      <c r="AO34">
        <f>IF(ValProdCrop_perHa!AN34=0,0,(ValProdCrop_perHa!AO34-ValProdCrop_perHa!AN34)/ValProdCrop_perHa!AN34*100)</f>
        <v>-25.501047794161654</v>
      </c>
      <c r="AP34">
        <f>IF(ValProdCrop_perHa!AO34=0,0,(ValProdCrop_perHa!AP34-ValProdCrop_perHa!AO34)/ValProdCrop_perHa!AO34*100)</f>
        <v>39.087032071114535</v>
      </c>
      <c r="AQ34">
        <f>IF(ValProdCrop_perHa!AP34=0,0,(ValProdCrop_perHa!AQ34-ValProdCrop_perHa!AP34)/ValProdCrop_perHa!AP34*100)</f>
        <v>-6.256400065492726E-2</v>
      </c>
      <c r="AR34">
        <f>IF(ValProdCrop_perHa!AQ34=0,0,(ValProdCrop_perHa!AR34-ValProdCrop_perHa!AQ34)/ValProdCrop_perHa!AQ34*100)</f>
        <v>10.215506918476098</v>
      </c>
      <c r="AS34">
        <f>IF(ValProdCrop_perHa!AR34=0,0,(ValProdCrop_perHa!AS34-ValProdCrop_perHa!AR34)/ValProdCrop_perHa!AR34*100)</f>
        <v>-11.315419098585586</v>
      </c>
      <c r="AT34">
        <f>IF(ValProdCrop_perHa!AS34=0,0,(ValProdCrop_perHa!AT34-ValProdCrop_perHa!AS34)/ValProdCrop_perHa!AS34*100)</f>
        <v>15.791742094731315</v>
      </c>
      <c r="AU34">
        <f>IF(ValProdCrop_perHa!AT34=0,0,(ValProdCrop_perHa!AU34-ValProdCrop_perHa!AT34)/ValProdCrop_perHa!AT34*100)</f>
        <v>-4.5686281239332196</v>
      </c>
      <c r="AV34">
        <f>IF(ValProdCrop_perHa!AU34=0,0,(ValProdCrop_perHa!AV34-ValProdCrop_perHa!AU34)/ValProdCrop_perHa!AU34*100)</f>
        <v>-25.057703495286365</v>
      </c>
      <c r="AW34">
        <f>IF(ValProdCrop_perHa!AV34=0,0,(ValProdCrop_perHa!AW34-ValProdCrop_perHa!AV34)/ValProdCrop_perHa!AV34*100)</f>
        <v>1.6958029802101058</v>
      </c>
      <c r="AX34">
        <f>IF(ValProdCrop_perHa!AW34=0,0,(ValProdCrop_perHa!AX34-ValProdCrop_perHa!AW34)/ValProdCrop_perHa!AW34*100)</f>
        <v>0.56729751559442776</v>
      </c>
      <c r="AY34">
        <f>IF(ValProdCrop_perHa!AX34=0,0,(ValProdCrop_perHa!AY34-ValProdCrop_perHa!AX34)/ValProdCrop_perHa!AX34*100)</f>
        <v>-26.511701843563301</v>
      </c>
      <c r="AZ34">
        <f>IF(ValProdCrop_perHa!AY34=0,0,(ValProdCrop_perHa!AZ34-ValProdCrop_perHa!AY34)/ValProdCrop_perHa!AY34*100)</f>
        <v>2.7945970339124977</v>
      </c>
      <c r="BA34">
        <f>IF(ValProdCrop_perHa!AZ34=0,0,(ValProdCrop_perHa!BA34-ValProdCrop_perHa!AZ34)/ValProdCrop_perHa!AZ34*100)</f>
        <v>2.949180274051423</v>
      </c>
      <c r="BB34">
        <f>IF(ValProdCrop_perHa!BA34=0,0,(ValProdCrop_perHa!BB34-ValProdCrop_perHa!BA34)/ValProdCrop_perHa!BA34*100)</f>
        <v>-10.06095347434238</v>
      </c>
      <c r="BC34">
        <f>IF(ValProdCrop_perHa!BB34=0,0,(ValProdCrop_perHa!BC34-ValProdCrop_perHa!BB34)/ValProdCrop_perHa!BB34*100)</f>
        <v>8.8776678094537189</v>
      </c>
    </row>
    <row r="35" spans="1:55" x14ac:dyDescent="0.2">
      <c r="A35">
        <f>ValProdCrop_perHa!A35</f>
        <v>2</v>
      </c>
      <c r="B35" t="str">
        <f>ValProdCrop_perHa!B35</f>
        <v>Réunion</v>
      </c>
      <c r="C35">
        <f>ValProdCrop_perHa!C35</f>
        <v>182</v>
      </c>
      <c r="D35" t="str">
        <f>ValProdCrop_perHa!D35</f>
        <v>Réunion</v>
      </c>
      <c r="F35" s="72" t="s">
        <v>575</v>
      </c>
      <c r="H35">
        <f>IF(ValProdCrop_perHa!G35=0,0,(ValProdCrop_perHa!H35-ValProdCrop_perHa!G35)/ValProdCrop_perHa!G35*100)</f>
        <v>-24.988582433473319</v>
      </c>
      <c r="I35">
        <f>IF(ValProdCrop_perHa!H35=0,0,(ValProdCrop_perHa!I35-ValProdCrop_perHa!H35)/ValProdCrop_perHa!H35*100)</f>
        <v>10.275258482029438</v>
      </c>
      <c r="J35">
        <f>IF(ValProdCrop_perHa!I35=0,0,(ValProdCrop_perHa!J35-ValProdCrop_perHa!I35)/ValProdCrop_perHa!I35*100)</f>
        <v>-5.4714360989338315</v>
      </c>
      <c r="K35">
        <f>IF(ValProdCrop_perHa!J35=0,0,(ValProdCrop_perHa!K35-ValProdCrop_perHa!J35)/ValProdCrop_perHa!J35*100)</f>
        <v>23.252655208695156</v>
      </c>
      <c r="L35">
        <f>IF(ValProdCrop_perHa!K35=0,0,(ValProdCrop_perHa!L35-ValProdCrop_perHa!K35)/ValProdCrop_perHa!K35*100)</f>
        <v>-9.0948084267490188</v>
      </c>
      <c r="M35">
        <f>IF(ValProdCrop_perHa!L35=0,0,(ValProdCrop_perHa!M35-ValProdCrop_perHa!L35)/ValProdCrop_perHa!L35*100)</f>
        <v>12.020689460680851</v>
      </c>
      <c r="N35">
        <f>IF(ValProdCrop_perHa!M35=0,0,(ValProdCrop_perHa!N35-ValProdCrop_perHa!M35)/ValProdCrop_perHa!M35*100)</f>
        <v>3.8063386926761797</v>
      </c>
      <c r="O35">
        <f>IF(ValProdCrop_perHa!N35=0,0,(ValProdCrop_perHa!O35-ValProdCrop_perHa!N35)/ValProdCrop_perHa!N35*100)</f>
        <v>0.44488315921536103</v>
      </c>
      <c r="P35">
        <f>IF(ValProdCrop_perHa!O35=0,0,(ValProdCrop_perHa!P35-ValProdCrop_perHa!O35)/ValProdCrop_perHa!O35*100)</f>
        <v>-18.761609815678941</v>
      </c>
      <c r="Q35">
        <f>IF(ValProdCrop_perHa!P35=0,0,(ValProdCrop_perHa!Q35-ValProdCrop_perHa!P35)/ValProdCrop_perHa!P35*100)</f>
        <v>-19.497933581207676</v>
      </c>
      <c r="R35">
        <f>IF(ValProdCrop_perHa!Q35=0,0,(ValProdCrop_perHa!R35-ValProdCrop_perHa!Q35)/ValProdCrop_perHa!Q35*100)</f>
        <v>29.163221076177869</v>
      </c>
      <c r="S35">
        <f>IF(ValProdCrop_perHa!R35=0,0,(ValProdCrop_perHa!S35-ValProdCrop_perHa!R35)/ValProdCrop_perHa!R35*100)</f>
        <v>21.760595379188917</v>
      </c>
      <c r="T35">
        <f>IF(ValProdCrop_perHa!S35=0,0,(ValProdCrop_perHa!T35-ValProdCrop_perHa!S35)/ValProdCrop_perHa!S35*100)</f>
        <v>-1.6072147178635432</v>
      </c>
      <c r="U35">
        <f>IF(ValProdCrop_perHa!T35=0,0,(ValProdCrop_perHa!U35-ValProdCrop_perHa!T35)/ValProdCrop_perHa!T35*100)</f>
        <v>-1.2014101109251833</v>
      </c>
      <c r="V35">
        <f>IF(ValProdCrop_perHa!U35=0,0,(ValProdCrop_perHa!V35-ValProdCrop_perHa!U35)/ValProdCrop_perHa!U35*100)</f>
        <v>5.444356407489181</v>
      </c>
      <c r="W35">
        <f>IF(ValProdCrop_perHa!V35=0,0,(ValProdCrop_perHa!W35-ValProdCrop_perHa!V35)/ValProdCrop_perHa!V35*100)</f>
        <v>10.548001396150481</v>
      </c>
      <c r="X35">
        <f>IF(ValProdCrop_perHa!W35=0,0,(ValProdCrop_perHa!X35-ValProdCrop_perHa!W35)/ValProdCrop_perHa!W35*100)</f>
        <v>-4.8165916163732643</v>
      </c>
      <c r="Y35">
        <f>IF(ValProdCrop_perHa!X35=0,0,(ValProdCrop_perHa!Y35-ValProdCrop_perHa!X35)/ValProdCrop_perHa!X35*100)</f>
        <v>-6.4945881913584662</v>
      </c>
      <c r="Z35">
        <f>IF(ValProdCrop_perHa!Y35=0,0,(ValProdCrop_perHa!Z35-ValProdCrop_perHa!Y35)/ValProdCrop_perHa!Y35*100)</f>
        <v>-8.9375040489200686</v>
      </c>
      <c r="AA35">
        <f>IF(ValProdCrop_perHa!Z35=0,0,(ValProdCrop_perHa!AA35-ValProdCrop_perHa!Z35)/ValProdCrop_perHa!Z35*100)</f>
        <v>2.5564531379408595</v>
      </c>
      <c r="AB35">
        <f>IF(ValProdCrop_perHa!AA35=0,0,(ValProdCrop_perHa!AB35-ValProdCrop_perHa!AA35)/ValProdCrop_perHa!AA35*100)</f>
        <v>7.1769646221067145</v>
      </c>
      <c r="AC35">
        <f>IF(ValProdCrop_perHa!AB35=0,0,(ValProdCrop_perHa!AC35-ValProdCrop_perHa!AB35)/ValProdCrop_perHa!AB35*100)</f>
        <v>-14.767057812533183</v>
      </c>
      <c r="AD35">
        <f>IF(ValProdCrop_perHa!AC35=0,0,(ValProdCrop_perHa!AD35-ValProdCrop_perHa!AC35)/ValProdCrop_perHa!AC35*100)</f>
        <v>7.6989206840362936</v>
      </c>
      <c r="AE35">
        <f>IF(ValProdCrop_perHa!AD35=0,0,(ValProdCrop_perHa!AE35-ValProdCrop_perHa!AD35)/ValProdCrop_perHa!AD35*100)</f>
        <v>-11.647524027065469</v>
      </c>
      <c r="AF35">
        <f>IF(ValProdCrop_perHa!AE35=0,0,(ValProdCrop_perHa!AF35-ValProdCrop_perHa!AE35)/ValProdCrop_perHa!AE35*100)</f>
        <v>2.7944989104872135</v>
      </c>
      <c r="AG35">
        <f>IF(ValProdCrop_perHa!AF35=0,0,(ValProdCrop_perHa!AG35-ValProdCrop_perHa!AF35)/ValProdCrop_perHa!AF35*100)</f>
        <v>6.8259950798599718</v>
      </c>
      <c r="AH35">
        <f>IF(ValProdCrop_perHa!AG35=0,0,(ValProdCrop_perHa!AH35-ValProdCrop_perHa!AG35)/ValProdCrop_perHa!AG35*100)</f>
        <v>1.336340164198532</v>
      </c>
      <c r="AI35">
        <f>IF(ValProdCrop_perHa!AH35=0,0,(ValProdCrop_perHa!AI35-ValProdCrop_perHa!AH35)/ValProdCrop_perHa!AH35*100)</f>
        <v>-11.732464598258833</v>
      </c>
      <c r="AJ35">
        <f>IF(ValProdCrop_perHa!AI35=0,0,(ValProdCrop_perHa!AJ35-ValProdCrop_perHa!AI35)/ValProdCrop_perHa!AI35*100)</f>
        <v>2.4466660143650962</v>
      </c>
      <c r="AK35">
        <f>IF(ValProdCrop_perHa!AJ35=0,0,(ValProdCrop_perHa!AK35-ValProdCrop_perHa!AJ35)/ValProdCrop_perHa!AJ35*100)</f>
        <v>15.823702063680692</v>
      </c>
      <c r="AL35">
        <f>IF(ValProdCrop_perHa!AK35=0,0,(ValProdCrop_perHa!AL35-ValProdCrop_perHa!AK35)/ValProdCrop_perHa!AK35*100)</f>
        <v>0.94120714293404029</v>
      </c>
      <c r="AM35">
        <f>IF(ValProdCrop_perHa!AL35=0,0,(ValProdCrop_perHa!AM35-ValProdCrop_perHa!AL35)/ValProdCrop_perHa!AL35*100)</f>
        <v>2.6742237593533118</v>
      </c>
      <c r="AN35">
        <f>IF(ValProdCrop_perHa!AM35=0,0,(ValProdCrop_perHa!AN35-ValProdCrop_perHa!AM35)/ValProdCrop_perHa!AM35*100)</f>
        <v>-2.3468978330693</v>
      </c>
      <c r="AO35">
        <f>IF(ValProdCrop_perHa!AN35=0,0,(ValProdCrop_perHa!AO35-ValProdCrop_perHa!AN35)/ValProdCrop_perHa!AN35*100)</f>
        <v>5.606740588961082</v>
      </c>
      <c r="AP35">
        <f>IF(ValProdCrop_perHa!AO35=0,0,(ValProdCrop_perHa!AP35-ValProdCrop_perHa!AO35)/ValProdCrop_perHa!AO35*100)</f>
        <v>-1.2454320705145612</v>
      </c>
      <c r="AQ35">
        <f>IF(ValProdCrop_perHa!AP35=0,0,(ValProdCrop_perHa!AQ35-ValProdCrop_perHa!AP35)/ValProdCrop_perHa!AP35*100)</f>
        <v>5.7910295980698008</v>
      </c>
      <c r="AR35">
        <f>IF(ValProdCrop_perHa!AQ35=0,0,(ValProdCrop_perHa!AR35-ValProdCrop_perHa!AQ35)/ValProdCrop_perHa!AQ35*100)</f>
        <v>-7.0898827922633769</v>
      </c>
      <c r="AS35">
        <f>IF(ValProdCrop_perHa!AR35=0,0,(ValProdCrop_perHa!AS35-ValProdCrop_perHa!AR35)/ValProdCrop_perHa!AR35*100)</f>
        <v>7.7731529820221716</v>
      </c>
      <c r="AT35">
        <f>IF(ValProdCrop_perHa!AS35=0,0,(ValProdCrop_perHa!AT35-ValProdCrop_perHa!AS35)/ValProdCrop_perHa!AS35*100)</f>
        <v>3.9354310237574226</v>
      </c>
      <c r="AU35">
        <f>IF(ValProdCrop_perHa!AT35=0,0,(ValProdCrop_perHa!AU35-ValProdCrop_perHa!AT35)/ValProdCrop_perHa!AT35*100)</f>
        <v>-2.7932956925960877</v>
      </c>
      <c r="AV35">
        <f>IF(ValProdCrop_perHa!AU35=0,0,(ValProdCrop_perHa!AV35-ValProdCrop_perHa!AU35)/ValProdCrop_perHa!AU35*100)</f>
        <v>-7.6389989076455249</v>
      </c>
      <c r="AW35">
        <f>IF(ValProdCrop_perHa!AV35=0,0,(ValProdCrop_perHa!AW35-ValProdCrop_perHa!AV35)/ValProdCrop_perHa!AV35*100)</f>
        <v>2.5167134153611954</v>
      </c>
      <c r="AX35">
        <f>IF(ValProdCrop_perHa!AW35=0,0,(ValProdCrop_perHa!AX35-ValProdCrop_perHa!AW35)/ValProdCrop_perHa!AW35*100)</f>
        <v>5.4655689081007894</v>
      </c>
      <c r="AY35">
        <f>IF(ValProdCrop_perHa!AX35=0,0,(ValProdCrop_perHa!AY35-ValProdCrop_perHa!AX35)/ValProdCrop_perHa!AX35*100)</f>
        <v>-7.713223603495341</v>
      </c>
      <c r="AZ35">
        <f>IF(ValProdCrop_perHa!AY35=0,0,(ValProdCrop_perHa!AZ35-ValProdCrop_perHa!AY35)/ValProdCrop_perHa!AY35*100)</f>
        <v>1.971874468998023</v>
      </c>
      <c r="BA35">
        <f>IF(ValProdCrop_perHa!AZ35=0,0,(ValProdCrop_perHa!BA35-ValProdCrop_perHa!AZ35)/ValProdCrop_perHa!AZ35*100)</f>
        <v>-7.6001535006916994</v>
      </c>
      <c r="BB35">
        <f>IF(ValProdCrop_perHa!BA35=0,0,(ValProdCrop_perHa!BB35-ValProdCrop_perHa!BA35)/ValProdCrop_perHa!BA35*100)</f>
        <v>12.186315700453514</v>
      </c>
      <c r="BC35">
        <f>IF(ValProdCrop_perHa!BB35=0,0,(ValProdCrop_perHa!BC35-ValProdCrop_perHa!BB35)/ValProdCrop_perHa!BB35*100)</f>
        <v>-1.3550126306236425</v>
      </c>
    </row>
    <row r="36" spans="1:55" x14ac:dyDescent="0.2">
      <c r="A36">
        <f>ValProdCrop_perHa!A36</f>
        <v>2</v>
      </c>
      <c r="B36" t="str">
        <f>ValProdCrop_perHa!B36</f>
        <v>Rwanda</v>
      </c>
      <c r="C36">
        <f>ValProdCrop_perHa!C36</f>
        <v>184</v>
      </c>
      <c r="D36" t="str">
        <f>ValProdCrop_perHa!D36</f>
        <v>Rwanda</v>
      </c>
      <c r="F36" s="72" t="s">
        <v>575</v>
      </c>
      <c r="H36">
        <f>IF(ValProdCrop_perHa!G36=0,0,(ValProdCrop_perHa!H36-ValProdCrop_perHa!G36)/ValProdCrop_perHa!G36*100)</f>
        <v>17.177254678658624</v>
      </c>
      <c r="I36">
        <f>IF(ValProdCrop_perHa!H36=0,0,(ValProdCrop_perHa!I36-ValProdCrop_perHa!H36)/ValProdCrop_perHa!H36*100)</f>
        <v>-15.392083406150103</v>
      </c>
      <c r="J36">
        <f>IF(ValProdCrop_perHa!I36=0,0,(ValProdCrop_perHa!J36-ValProdCrop_perHa!I36)/ValProdCrop_perHa!I36*100)</f>
        <v>8.7671884002540263</v>
      </c>
      <c r="K36">
        <f>IF(ValProdCrop_perHa!J36=0,0,(ValProdCrop_perHa!K36-ValProdCrop_perHa!J36)/ValProdCrop_perHa!J36*100)</f>
        <v>7.9380061747030055</v>
      </c>
      <c r="L36">
        <f>IF(ValProdCrop_perHa!K36=0,0,(ValProdCrop_perHa!L36-ValProdCrop_perHa!K36)/ValProdCrop_perHa!K36*100)</f>
        <v>-9.0139368950267951</v>
      </c>
      <c r="M36">
        <f>IF(ValProdCrop_perHa!L36=0,0,(ValProdCrop_perHa!M36-ValProdCrop_perHa!L36)/ValProdCrop_perHa!L36*100)</f>
        <v>14.222862419704937</v>
      </c>
      <c r="N36">
        <f>IF(ValProdCrop_perHa!M36=0,0,(ValProdCrop_perHa!N36-ValProdCrop_perHa!M36)/ValProdCrop_perHa!M36*100)</f>
        <v>-1.2278312838717311</v>
      </c>
      <c r="O36">
        <f>IF(ValProdCrop_perHa!N36=0,0,(ValProdCrop_perHa!O36-ValProdCrop_perHa!N36)/ValProdCrop_perHa!N36*100)</f>
        <v>4.2854107832350437</v>
      </c>
      <c r="P36">
        <f>IF(ValProdCrop_perHa!O36=0,0,(ValProdCrop_perHa!P36-ValProdCrop_perHa!O36)/ValProdCrop_perHa!O36*100)</f>
        <v>-3.4609053769594071</v>
      </c>
      <c r="Q36">
        <f>IF(ValProdCrop_perHa!P36=0,0,(ValProdCrop_perHa!Q36-ValProdCrop_perHa!P36)/ValProdCrop_perHa!P36*100)</f>
        <v>2.4884622843980431</v>
      </c>
      <c r="R36">
        <f>IF(ValProdCrop_perHa!Q36=0,0,(ValProdCrop_perHa!R36-ValProdCrop_perHa!Q36)/ValProdCrop_perHa!Q36*100)</f>
        <v>-1.6421036334435608</v>
      </c>
      <c r="S36">
        <f>IF(ValProdCrop_perHa!R36=0,0,(ValProdCrop_perHa!S36-ValProdCrop_perHa!R36)/ValProdCrop_perHa!R36*100)</f>
        <v>1.9145430601826188</v>
      </c>
      <c r="T36">
        <f>IF(ValProdCrop_perHa!S36=0,0,(ValProdCrop_perHa!T36-ValProdCrop_perHa!S36)/ValProdCrop_perHa!S36*100)</f>
        <v>-13.201100613472171</v>
      </c>
      <c r="U36">
        <f>IF(ValProdCrop_perHa!T36=0,0,(ValProdCrop_perHa!U36-ValProdCrop_perHa!T36)/ValProdCrop_perHa!T36*100)</f>
        <v>8.3486276952128033</v>
      </c>
      <c r="V36">
        <f>IF(ValProdCrop_perHa!U36=0,0,(ValProdCrop_perHa!V36-ValProdCrop_perHa!U36)/ValProdCrop_perHa!U36*100)</f>
        <v>0.78518085040447383</v>
      </c>
      <c r="W36">
        <f>IF(ValProdCrop_perHa!V36=0,0,(ValProdCrop_perHa!W36-ValProdCrop_perHa!V36)/ValProdCrop_perHa!V36*100)</f>
        <v>-9.0333816347709303E-2</v>
      </c>
      <c r="X36">
        <f>IF(ValProdCrop_perHa!W36=0,0,(ValProdCrop_perHa!X36-ValProdCrop_perHa!W36)/ValProdCrop_perHa!W36*100)</f>
        <v>0.13924449798749755</v>
      </c>
      <c r="Y36">
        <f>IF(ValProdCrop_perHa!X36=0,0,(ValProdCrop_perHa!Y36-ValProdCrop_perHa!X36)/ValProdCrop_perHa!X36*100)</f>
        <v>5.6665270209970044</v>
      </c>
      <c r="Z36">
        <f>IF(ValProdCrop_perHa!Y36=0,0,(ValProdCrop_perHa!Z36-ValProdCrop_perHa!Y36)/ValProdCrop_perHa!Y36*100)</f>
        <v>-4.5482750695446006</v>
      </c>
      <c r="AA36">
        <f>IF(ValProdCrop_perHa!Z36=0,0,(ValProdCrop_perHa!AA36-ValProdCrop_perHa!Z36)/ValProdCrop_perHa!Z36*100)</f>
        <v>1.9756838684190197</v>
      </c>
      <c r="AB36">
        <f>IF(ValProdCrop_perHa!AA36=0,0,(ValProdCrop_perHa!AB36-ValProdCrop_perHa!AA36)/ValProdCrop_perHa!AA36*100)</f>
        <v>4.0085074726451966</v>
      </c>
      <c r="AC36">
        <f>IF(ValProdCrop_perHa!AB36=0,0,(ValProdCrop_perHa!AC36-ValProdCrop_perHa!AB36)/ValProdCrop_perHa!AB36*100)</f>
        <v>-1.7938711968398418</v>
      </c>
      <c r="AD36">
        <f>IF(ValProdCrop_perHa!AC36=0,0,(ValProdCrop_perHa!AD36-ValProdCrop_perHa!AC36)/ValProdCrop_perHa!AC36*100)</f>
        <v>-10.523368075559798</v>
      </c>
      <c r="AE36">
        <f>IF(ValProdCrop_perHa!AD36=0,0,(ValProdCrop_perHa!AE36-ValProdCrop_perHa!AD36)/ValProdCrop_perHa!AD36*100)</f>
        <v>13.371658859473973</v>
      </c>
      <c r="AF36">
        <f>IF(ValProdCrop_perHa!AE36=0,0,(ValProdCrop_perHa!AF36-ValProdCrop_perHa!AE36)/ValProdCrop_perHa!AE36*100)</f>
        <v>-1.4685197152479916</v>
      </c>
      <c r="AG36">
        <f>IF(ValProdCrop_perHa!AF36=0,0,(ValProdCrop_perHa!AG36-ValProdCrop_perHa!AF36)/ValProdCrop_perHa!AF36*100)</f>
        <v>3.7244650168063407</v>
      </c>
      <c r="AH36">
        <f>IF(ValProdCrop_perHa!AG36=0,0,(ValProdCrop_perHa!AH36-ValProdCrop_perHa!AG36)/ValProdCrop_perHa!AG36*100)</f>
        <v>-13.086290629310746</v>
      </c>
      <c r="AI36">
        <f>IF(ValProdCrop_perHa!AH36=0,0,(ValProdCrop_perHa!AI36-ValProdCrop_perHa!AH36)/ValProdCrop_perHa!AH36*100)</f>
        <v>5.2271952623870135</v>
      </c>
      <c r="AJ36">
        <f>IF(ValProdCrop_perHa!AI36=0,0,(ValProdCrop_perHa!AJ36-ValProdCrop_perHa!AI36)/ValProdCrop_perHa!AI36*100)</f>
        <v>-14.505698565343403</v>
      </c>
      <c r="AK36">
        <f>IF(ValProdCrop_perHa!AJ36=0,0,(ValProdCrop_perHa!AK36-ValProdCrop_perHa!AJ36)/ValProdCrop_perHa!AJ36*100)</f>
        <v>6.4508728970490523</v>
      </c>
      <c r="AL36">
        <f>IF(ValProdCrop_perHa!AK36=0,0,(ValProdCrop_perHa!AL36-ValProdCrop_perHa!AK36)/ValProdCrop_perHa!AK36*100)</f>
        <v>2.721467093751071</v>
      </c>
      <c r="AM36">
        <f>IF(ValProdCrop_perHa!AL36=0,0,(ValProdCrop_perHa!AM36-ValProdCrop_perHa!AL36)/ValProdCrop_perHa!AL36*100)</f>
        <v>-3.9635798224527887</v>
      </c>
      <c r="AN36">
        <f>IF(ValProdCrop_perHa!AM36=0,0,(ValProdCrop_perHa!AN36-ValProdCrop_perHa!AM36)/ValProdCrop_perHa!AM36*100)</f>
        <v>-9.1673949412434279</v>
      </c>
      <c r="AO36">
        <f>IF(ValProdCrop_perHa!AN36=0,0,(ValProdCrop_perHa!AO36-ValProdCrop_perHa!AN36)/ValProdCrop_perHa!AN36*100)</f>
        <v>20.515446085283521</v>
      </c>
      <c r="AP36">
        <f>IF(ValProdCrop_perHa!AO36=0,0,(ValProdCrop_perHa!AP36-ValProdCrop_perHa!AO36)/ValProdCrop_perHa!AO36*100)</f>
        <v>-5.0094848063398434</v>
      </c>
      <c r="AQ36">
        <f>IF(ValProdCrop_perHa!AP36=0,0,(ValProdCrop_perHa!AQ36-ValProdCrop_perHa!AP36)/ValProdCrop_perHa!AP36*100)</f>
        <v>-10.618025136956701</v>
      </c>
      <c r="AR36">
        <f>IF(ValProdCrop_perHa!AQ36=0,0,(ValProdCrop_perHa!AR36-ValProdCrop_perHa!AQ36)/ValProdCrop_perHa!AQ36*100)</f>
        <v>8.2251866727891247</v>
      </c>
      <c r="AS36">
        <f>IF(ValProdCrop_perHa!AR36=0,0,(ValProdCrop_perHa!AS36-ValProdCrop_perHa!AR36)/ValProdCrop_perHa!AR36*100)</f>
        <v>0.25399379132589261</v>
      </c>
      <c r="AT36">
        <f>IF(ValProdCrop_perHa!AS36=0,0,(ValProdCrop_perHa!AT36-ValProdCrop_perHa!AS36)/ValProdCrop_perHa!AS36*100)</f>
        <v>-0.77404561958665297</v>
      </c>
      <c r="AU36">
        <f>IF(ValProdCrop_perHa!AT36=0,0,(ValProdCrop_perHa!AU36-ValProdCrop_perHa!AT36)/ValProdCrop_perHa!AT36*100)</f>
        <v>-8.7097561601978697</v>
      </c>
      <c r="AV36">
        <f>IF(ValProdCrop_perHa!AU36=0,0,(ValProdCrop_perHa!AV36-ValProdCrop_perHa!AU36)/ValProdCrop_perHa!AU36*100)</f>
        <v>23.934991413884479</v>
      </c>
      <c r="AW36">
        <f>IF(ValProdCrop_perHa!AV36=0,0,(ValProdCrop_perHa!AW36-ValProdCrop_perHa!AV36)/ValProdCrop_perHa!AV36*100)</f>
        <v>-6.3395548792775269</v>
      </c>
      <c r="AX36">
        <f>IF(ValProdCrop_perHa!AW36=0,0,(ValProdCrop_perHa!AX36-ValProdCrop_perHa!AW36)/ValProdCrop_perHa!AW36*100)</f>
        <v>-1.8550706839988322</v>
      </c>
      <c r="AY36">
        <f>IF(ValProdCrop_perHa!AX36=0,0,(ValProdCrop_perHa!AY36-ValProdCrop_perHa!AX36)/ValProdCrop_perHa!AX36*100)</f>
        <v>7.8584336010632097</v>
      </c>
      <c r="AZ36">
        <f>IF(ValProdCrop_perHa!AY36=0,0,(ValProdCrop_perHa!AZ36-ValProdCrop_perHa!AY36)/ValProdCrop_perHa!AY36*100)</f>
        <v>4.0117120406662519</v>
      </c>
      <c r="BA36">
        <f>IF(ValProdCrop_perHa!AZ36=0,0,(ValProdCrop_perHa!BA36-ValProdCrop_perHa!AZ36)/ValProdCrop_perHa!AZ36*100)</f>
        <v>-3.4786015917398485</v>
      </c>
      <c r="BB36">
        <f>IF(ValProdCrop_perHa!BA36=0,0,(ValProdCrop_perHa!BB36-ValProdCrop_perHa!BA36)/ValProdCrop_perHa!BA36*100)</f>
        <v>1.2058475490774994</v>
      </c>
      <c r="BC36">
        <f>IF(ValProdCrop_perHa!BB36=0,0,(ValProdCrop_perHa!BC36-ValProdCrop_perHa!BB36)/ValProdCrop_perHa!BB36*100)</f>
        <v>17.263638502542602</v>
      </c>
    </row>
    <row r="37" spans="1:55" x14ac:dyDescent="0.2">
      <c r="A37">
        <f>ValProdCrop_perHa!A37</f>
        <v>1</v>
      </c>
      <c r="B37" t="str">
        <f>ValProdCrop_perHa!B37</f>
        <v>Sao Tome and Principe</v>
      </c>
      <c r="C37">
        <f>ValProdCrop_perHa!C37</f>
        <v>193</v>
      </c>
      <c r="D37" t="str">
        <f>ValProdCrop_perHa!D37</f>
        <v>Sao Tome and Principe</v>
      </c>
      <c r="F37" s="72" t="s">
        <v>575</v>
      </c>
      <c r="H37">
        <f>IF(ValProdCrop_perHa!G37=0,0,(ValProdCrop_perHa!H37-ValProdCrop_perHa!G37)/ValProdCrop_perHa!G37*100)</f>
        <v>0.93363712074613536</v>
      </c>
      <c r="I37">
        <f>IF(ValProdCrop_perHa!H37=0,0,(ValProdCrop_perHa!I37-ValProdCrop_perHa!H37)/ValProdCrop_perHa!H37*100)</f>
        <v>-11.504242811540365</v>
      </c>
      <c r="J37">
        <f>IF(ValProdCrop_perHa!I37=0,0,(ValProdCrop_perHa!J37-ValProdCrop_perHa!I37)/ValProdCrop_perHa!I37*100)</f>
        <v>17.833992395635295</v>
      </c>
      <c r="K37">
        <f>IF(ValProdCrop_perHa!J37=0,0,(ValProdCrop_perHa!K37-ValProdCrop_perHa!J37)/ValProdCrop_perHa!J37*100)</f>
        <v>-8.6422562085679964</v>
      </c>
      <c r="L37">
        <f>IF(ValProdCrop_perHa!K37=0,0,(ValProdCrop_perHa!L37-ValProdCrop_perHa!K37)/ValProdCrop_perHa!K37*100)</f>
        <v>7.5213493793621566</v>
      </c>
      <c r="M37">
        <f>IF(ValProdCrop_perHa!L37=0,0,(ValProdCrop_perHa!M37-ValProdCrop_perHa!L37)/ValProdCrop_perHa!L37*100)</f>
        <v>0.73612073396886257</v>
      </c>
      <c r="N37">
        <f>IF(ValProdCrop_perHa!M37=0,0,(ValProdCrop_perHa!N37-ValProdCrop_perHa!M37)/ValProdCrop_perHa!M37*100)</f>
        <v>-2.2806371917440638</v>
      </c>
      <c r="O37">
        <f>IF(ValProdCrop_perHa!N37=0,0,(ValProdCrop_perHa!O37-ValProdCrop_perHa!N37)/ValProdCrop_perHa!N37*100)</f>
        <v>-8.7123911767126092</v>
      </c>
      <c r="P37">
        <f>IF(ValProdCrop_perHa!O37=0,0,(ValProdCrop_perHa!P37-ValProdCrop_perHa!O37)/ValProdCrop_perHa!O37*100)</f>
        <v>4.381701540267497</v>
      </c>
      <c r="Q37">
        <f>IF(ValProdCrop_perHa!P37=0,0,(ValProdCrop_perHa!Q37-ValProdCrop_perHa!P37)/ValProdCrop_perHa!P37*100)</f>
        <v>7.714184093777174</v>
      </c>
      <c r="R37">
        <f>IF(ValProdCrop_perHa!Q37=0,0,(ValProdCrop_perHa!R37-ValProdCrop_perHa!Q37)/ValProdCrop_perHa!Q37*100)</f>
        <v>-4.0815886072826499</v>
      </c>
      <c r="S37">
        <f>IF(ValProdCrop_perHa!R37=0,0,(ValProdCrop_perHa!S37-ValProdCrop_perHa!R37)/ValProdCrop_perHa!R37*100)</f>
        <v>3.7903989460034011</v>
      </c>
      <c r="T37">
        <f>IF(ValProdCrop_perHa!S37=0,0,(ValProdCrop_perHa!T37-ValProdCrop_perHa!S37)/ValProdCrop_perHa!S37*100)</f>
        <v>-4.3704247805014509</v>
      </c>
      <c r="U37">
        <f>IF(ValProdCrop_perHa!T37=0,0,(ValProdCrop_perHa!U37-ValProdCrop_perHa!T37)/ValProdCrop_perHa!T37*100)</f>
        <v>-11.83801970782392</v>
      </c>
      <c r="V37">
        <f>IF(ValProdCrop_perHa!U37=0,0,(ValProdCrop_perHa!V37-ValProdCrop_perHa!U37)/ValProdCrop_perHa!U37*100)</f>
        <v>-3.9723242171728526</v>
      </c>
      <c r="W37">
        <f>IF(ValProdCrop_perHa!V37=0,0,(ValProdCrop_perHa!W37-ValProdCrop_perHa!V37)/ValProdCrop_perHa!V37*100)</f>
        <v>-9.3424159527034192</v>
      </c>
      <c r="X37">
        <f>IF(ValProdCrop_perHa!W37=0,0,(ValProdCrop_perHa!X37-ValProdCrop_perHa!W37)/ValProdCrop_perHa!W37*100)</f>
        <v>10.544214019186473</v>
      </c>
      <c r="Y37">
        <f>IF(ValProdCrop_perHa!X37=0,0,(ValProdCrop_perHa!Y37-ValProdCrop_perHa!X37)/ValProdCrop_perHa!X37*100)</f>
        <v>3.5414414925421402</v>
      </c>
      <c r="Z37">
        <f>IF(ValProdCrop_perHa!Y37=0,0,(ValProdCrop_perHa!Z37-ValProdCrop_perHa!Y37)/ValProdCrop_perHa!Y37*100)</f>
        <v>-13.696793821224428</v>
      </c>
      <c r="AA37">
        <f>IF(ValProdCrop_perHa!Z37=0,0,(ValProdCrop_perHa!AA37-ValProdCrop_perHa!Z37)/ValProdCrop_perHa!Z37*100)</f>
        <v>7.975458965669656</v>
      </c>
      <c r="AB37">
        <f>IF(ValProdCrop_perHa!AA37=0,0,(ValProdCrop_perHa!AB37-ValProdCrop_perHa!AA37)/ValProdCrop_perHa!AA37*100)</f>
        <v>-4.2724606875938216</v>
      </c>
      <c r="AC37">
        <f>IF(ValProdCrop_perHa!AB37=0,0,(ValProdCrop_perHa!AC37-ValProdCrop_perHa!AB37)/ValProdCrop_perHa!AB37*100)</f>
        <v>-0.70831295454855692</v>
      </c>
      <c r="AD37">
        <f>IF(ValProdCrop_perHa!AC37=0,0,(ValProdCrop_perHa!AD37-ValProdCrop_perHa!AC37)/ValProdCrop_perHa!AC37*100)</f>
        <v>9.1435863414841209E-2</v>
      </c>
      <c r="AE37">
        <f>IF(ValProdCrop_perHa!AD37=0,0,(ValProdCrop_perHa!AE37-ValProdCrop_perHa!AD37)/ValProdCrop_perHa!AD37*100)</f>
        <v>3.2373264018726284</v>
      </c>
      <c r="AF37">
        <f>IF(ValProdCrop_perHa!AE37=0,0,(ValProdCrop_perHa!AF37-ValProdCrop_perHa!AE37)/ValProdCrop_perHa!AE37*100)</f>
        <v>4.4701966657651404</v>
      </c>
      <c r="AG37">
        <f>IF(ValProdCrop_perHa!AF37=0,0,(ValProdCrop_perHa!AG37-ValProdCrop_perHa!AF37)/ValProdCrop_perHa!AF37*100)</f>
        <v>-2.6652817506574946</v>
      </c>
      <c r="AH37">
        <f>IF(ValProdCrop_perHa!AG37=0,0,(ValProdCrop_perHa!AH37-ValProdCrop_perHa!AG37)/ValProdCrop_perHa!AG37*100)</f>
        <v>2.141957583963332</v>
      </c>
      <c r="AI37">
        <f>IF(ValProdCrop_perHa!AH37=0,0,(ValProdCrop_perHa!AI37-ValProdCrop_perHa!AH37)/ValProdCrop_perHa!AH37*100)</f>
        <v>-5.0652781795557331</v>
      </c>
      <c r="AJ37">
        <f>IF(ValProdCrop_perHa!AI37=0,0,(ValProdCrop_perHa!AJ37-ValProdCrop_perHa!AI37)/ValProdCrop_perHa!AI37*100)</f>
        <v>-7.7417367116069462</v>
      </c>
      <c r="AK37">
        <f>IF(ValProdCrop_perHa!AJ37=0,0,(ValProdCrop_perHa!AK37-ValProdCrop_perHa!AJ37)/ValProdCrop_perHa!AJ37*100)</f>
        <v>-0.65392554812523007</v>
      </c>
      <c r="AL37">
        <f>IF(ValProdCrop_perHa!AK37=0,0,(ValProdCrop_perHa!AL37-ValProdCrop_perHa!AK37)/ValProdCrop_perHa!AK37*100)</f>
        <v>30.008430136078701</v>
      </c>
      <c r="AM37">
        <f>IF(ValProdCrop_perHa!AL37=0,0,(ValProdCrop_perHa!AM37-ValProdCrop_perHa!AL37)/ValProdCrop_perHa!AL37*100)</f>
        <v>3.5869536493842924</v>
      </c>
      <c r="AN37">
        <f>IF(ValProdCrop_perHa!AM37=0,0,(ValProdCrop_perHa!AN37-ValProdCrop_perHa!AM37)/ValProdCrop_perHa!AM37*100)</f>
        <v>4.3302457428925694</v>
      </c>
      <c r="AO37">
        <f>IF(ValProdCrop_perHa!AN37=0,0,(ValProdCrop_perHa!AO37-ValProdCrop_perHa!AN37)/ValProdCrop_perHa!AN37*100)</f>
        <v>5.6323153091343681</v>
      </c>
      <c r="AP37">
        <f>IF(ValProdCrop_perHa!AO37=0,0,(ValProdCrop_perHa!AP37-ValProdCrop_perHa!AO37)/ValProdCrop_perHa!AO37*100)</f>
        <v>10.746512198515529</v>
      </c>
      <c r="AQ37">
        <f>IF(ValProdCrop_perHa!AP37=0,0,(ValProdCrop_perHa!AQ37-ValProdCrop_perHa!AP37)/ValProdCrop_perHa!AP37*100)</f>
        <v>17.958665088852555</v>
      </c>
      <c r="AR37">
        <f>IF(ValProdCrop_perHa!AQ37=0,0,(ValProdCrop_perHa!AR37-ValProdCrop_perHa!AQ37)/ValProdCrop_perHa!AQ37*100)</f>
        <v>0.36046486544876549</v>
      </c>
      <c r="AS37">
        <f>IF(ValProdCrop_perHa!AR37=0,0,(ValProdCrop_perHa!AS37-ValProdCrop_perHa!AR37)/ValProdCrop_perHa!AR37*100)</f>
        <v>-6.1513740303784195</v>
      </c>
      <c r="AT37">
        <f>IF(ValProdCrop_perHa!AS37=0,0,(ValProdCrop_perHa!AT37-ValProdCrop_perHa!AS37)/ValProdCrop_perHa!AS37*100)</f>
        <v>-1.4053126747822773</v>
      </c>
      <c r="AU37">
        <f>IF(ValProdCrop_perHa!AT37=0,0,(ValProdCrop_perHa!AU37-ValProdCrop_perHa!AT37)/ValProdCrop_perHa!AT37*100)</f>
        <v>2.4505663439773135</v>
      </c>
      <c r="AV37">
        <f>IF(ValProdCrop_perHa!AU37=0,0,(ValProdCrop_perHa!AV37-ValProdCrop_perHa!AU37)/ValProdCrop_perHa!AU37*100)</f>
        <v>5.3556344226450596</v>
      </c>
      <c r="AW37">
        <f>IF(ValProdCrop_perHa!AV37=0,0,(ValProdCrop_perHa!AW37-ValProdCrop_perHa!AV37)/ValProdCrop_perHa!AV37*100)</f>
        <v>-8.228063364533023</v>
      </c>
      <c r="AX37">
        <f>IF(ValProdCrop_perHa!AW37=0,0,(ValProdCrop_perHa!AX37-ValProdCrop_perHa!AW37)/ValProdCrop_perHa!AW37*100)</f>
        <v>-0.6317024959693246</v>
      </c>
      <c r="AY37">
        <f>IF(ValProdCrop_perHa!AX37=0,0,(ValProdCrop_perHa!AY37-ValProdCrop_perHa!AX37)/ValProdCrop_perHa!AX37*100)</f>
        <v>17.567761783086304</v>
      </c>
      <c r="AZ37">
        <f>IF(ValProdCrop_perHa!AY37=0,0,(ValProdCrop_perHa!AZ37-ValProdCrop_perHa!AY37)/ValProdCrop_perHa!AY37*100)</f>
        <v>11.320587113292254</v>
      </c>
      <c r="BA37">
        <f>IF(ValProdCrop_perHa!AZ37=0,0,(ValProdCrop_perHa!BA37-ValProdCrop_perHa!AZ37)/ValProdCrop_perHa!AZ37*100)</f>
        <v>-10.430718828376831</v>
      </c>
      <c r="BB37">
        <f>IF(ValProdCrop_perHa!BA37=0,0,(ValProdCrop_perHa!BB37-ValProdCrop_perHa!BA37)/ValProdCrop_perHa!BA37*100)</f>
        <v>12.36492856948213</v>
      </c>
      <c r="BC37">
        <f>IF(ValProdCrop_perHa!BB37=0,0,(ValProdCrop_perHa!BC37-ValProdCrop_perHa!BB37)/ValProdCrop_perHa!BB37*100)</f>
        <v>-7.8095238209258815</v>
      </c>
    </row>
    <row r="38" spans="1:55" x14ac:dyDescent="0.2">
      <c r="A38">
        <f>ValProdCrop_perHa!A38</f>
        <v>2</v>
      </c>
      <c r="B38" t="str">
        <f>ValProdCrop_perHa!B38</f>
        <v>Senegal</v>
      </c>
      <c r="C38">
        <f>ValProdCrop_perHa!C38</f>
        <v>195</v>
      </c>
      <c r="D38" t="str">
        <f>ValProdCrop_perHa!D38</f>
        <v>Senegal</v>
      </c>
      <c r="F38" s="72" t="s">
        <v>575</v>
      </c>
      <c r="H38">
        <f>IF(ValProdCrop_perHa!G38=0,0,(ValProdCrop_perHa!H38-ValProdCrop_perHa!G38)/ValProdCrop_perHa!G38*100)</f>
        <v>-0.3008563475034538</v>
      </c>
      <c r="I38">
        <f>IF(ValProdCrop_perHa!H38=0,0,(ValProdCrop_perHa!I38-ValProdCrop_perHa!H38)/ValProdCrop_perHa!H38*100)</f>
        <v>-3.3437319200480368E-2</v>
      </c>
      <c r="J38">
        <f>IF(ValProdCrop_perHa!I38=0,0,(ValProdCrop_perHa!J38-ValProdCrop_perHa!I38)/ValProdCrop_perHa!I38*100)</f>
        <v>-4.9192303276491405</v>
      </c>
      <c r="K38">
        <f>IF(ValProdCrop_perHa!J38=0,0,(ValProdCrop_perHa!K38-ValProdCrop_perHa!J38)/ValProdCrop_perHa!J38*100)</f>
        <v>2.6000251398411982</v>
      </c>
      <c r="L38">
        <f>IF(ValProdCrop_perHa!K38=0,0,(ValProdCrop_perHa!L38-ValProdCrop_perHa!K38)/ValProdCrop_perHa!K38*100)</f>
        <v>-7.4546256831815052</v>
      </c>
      <c r="M38">
        <f>IF(ValProdCrop_perHa!L38=0,0,(ValProdCrop_perHa!M38-ValProdCrop_perHa!L38)/ValProdCrop_perHa!L38*100)</f>
        <v>-2.2466504124181781</v>
      </c>
      <c r="N38">
        <f>IF(ValProdCrop_perHa!M38=0,0,(ValProdCrop_perHa!N38-ValProdCrop_perHa!M38)/ValProdCrop_perHa!M38*100)</f>
        <v>-14.8540240464791</v>
      </c>
      <c r="O38">
        <f>IF(ValProdCrop_perHa!N38=0,0,(ValProdCrop_perHa!O38-ValProdCrop_perHa!N38)/ValProdCrop_perHa!N38*100)</f>
        <v>18.03353430770164</v>
      </c>
      <c r="P38">
        <f>IF(ValProdCrop_perHa!O38=0,0,(ValProdCrop_perHa!P38-ValProdCrop_perHa!O38)/ValProdCrop_perHa!O38*100)</f>
        <v>-23.520946472642759</v>
      </c>
      <c r="Q38">
        <f>IF(ValProdCrop_perHa!P38=0,0,(ValProdCrop_perHa!Q38-ValProdCrop_perHa!P38)/ValProdCrop_perHa!P38*100)</f>
        <v>46.596055694215089</v>
      </c>
      <c r="R38">
        <f>IF(ValProdCrop_perHa!Q38=0,0,(ValProdCrop_perHa!R38-ValProdCrop_perHa!Q38)/ValProdCrop_perHa!Q38*100)</f>
        <v>-36.57395906909705</v>
      </c>
      <c r="S38">
        <f>IF(ValProdCrop_perHa!R38=0,0,(ValProdCrop_perHa!S38-ValProdCrop_perHa!R38)/ValProdCrop_perHa!R38*100)</f>
        <v>18.608267792271786</v>
      </c>
      <c r="T38">
        <f>IF(ValProdCrop_perHa!S38=0,0,(ValProdCrop_perHa!T38-ValProdCrop_perHa!S38)/ValProdCrop_perHa!S38*100)</f>
        <v>26.504096827846229</v>
      </c>
      <c r="U38">
        <f>IF(ValProdCrop_perHa!T38=0,0,(ValProdCrop_perHa!U38-ValProdCrop_perHa!T38)/ValProdCrop_perHa!T38*100)</f>
        <v>26.468895748327721</v>
      </c>
      <c r="V38">
        <f>IF(ValProdCrop_perHa!U38=0,0,(ValProdCrop_perHa!V38-ValProdCrop_perHa!U38)/ValProdCrop_perHa!U38*100)</f>
        <v>-9.801204732982157</v>
      </c>
      <c r="W38">
        <f>IF(ValProdCrop_perHa!V38=0,0,(ValProdCrop_perHa!W38-ValProdCrop_perHa!V38)/ValProdCrop_perHa!V38*100)</f>
        <v>-40.138350833760747</v>
      </c>
      <c r="X38">
        <f>IF(ValProdCrop_perHa!W38=0,0,(ValProdCrop_perHa!X38-ValProdCrop_perHa!W38)/ValProdCrop_perHa!W38*100)</f>
        <v>61.428447047535442</v>
      </c>
      <c r="Y38">
        <f>IF(ValProdCrop_perHa!X38=0,0,(ValProdCrop_perHa!Y38-ValProdCrop_perHa!X38)/ValProdCrop_perHa!X38*100)</f>
        <v>-22.716587918009921</v>
      </c>
      <c r="Z38">
        <f>IF(ValProdCrop_perHa!Y38=0,0,(ValProdCrop_perHa!Z38-ValProdCrop_perHa!Y38)/ValProdCrop_perHa!Y38*100)</f>
        <v>-18.866761637563645</v>
      </c>
      <c r="AA38">
        <f>IF(ValProdCrop_perHa!Z38=0,0,(ValProdCrop_perHa!AA38-ValProdCrop_perHa!Z38)/ValProdCrop_perHa!Z38*100)</f>
        <v>56.303802452826588</v>
      </c>
      <c r="AB38">
        <f>IF(ValProdCrop_perHa!AA38=0,0,(ValProdCrop_perHa!AB38-ValProdCrop_perHa!AA38)/ValProdCrop_perHa!AA38*100)</f>
        <v>1.2589051150882851</v>
      </c>
      <c r="AC38">
        <f>IF(ValProdCrop_perHa!AB38=0,0,(ValProdCrop_perHa!AC38-ValProdCrop_perHa!AB38)/ValProdCrop_perHa!AB38*100)</f>
        <v>-26.946681072376371</v>
      </c>
      <c r="AD38">
        <f>IF(ValProdCrop_perHa!AC38=0,0,(ValProdCrop_perHa!AD38-ValProdCrop_perHa!AC38)/ValProdCrop_perHa!AC38*100)</f>
        <v>4.7030070615769759</v>
      </c>
      <c r="AE38">
        <f>IF(ValProdCrop_perHa!AD38=0,0,(ValProdCrop_perHa!AE38-ValProdCrop_perHa!AD38)/ValProdCrop_perHa!AD38*100)</f>
        <v>19.201179894805932</v>
      </c>
      <c r="AF38">
        <f>IF(ValProdCrop_perHa!AE38=0,0,(ValProdCrop_perHa!AF38-ValProdCrop_perHa!AE38)/ValProdCrop_perHa!AE38*100)</f>
        <v>15.953693240390706</v>
      </c>
      <c r="AG38">
        <f>IF(ValProdCrop_perHa!AF38=0,0,(ValProdCrop_perHa!AG38-ValProdCrop_perHa!AF38)/ValProdCrop_perHa!AF38*100)</f>
        <v>9.076563012417445</v>
      </c>
      <c r="AH38">
        <f>IF(ValProdCrop_perHa!AG38=0,0,(ValProdCrop_perHa!AH38-ValProdCrop_perHa!AG38)/ValProdCrop_perHa!AG38*100)</f>
        <v>-18.210557352726621</v>
      </c>
      <c r="AI38">
        <f>IF(ValProdCrop_perHa!AH38=0,0,(ValProdCrop_perHa!AI38-ValProdCrop_perHa!AH38)/ValProdCrop_perHa!AH38*100)</f>
        <v>18.994651396018021</v>
      </c>
      <c r="AJ38">
        <f>IF(ValProdCrop_perHa!AI38=0,0,(ValProdCrop_perHa!AJ38-ValProdCrop_perHa!AI38)/ValProdCrop_perHa!AI38*100)</f>
        <v>-14.77296239943465</v>
      </c>
      <c r="AK38">
        <f>IF(ValProdCrop_perHa!AJ38=0,0,(ValProdCrop_perHa!AK38-ValProdCrop_perHa!AJ38)/ValProdCrop_perHa!AJ38*100)</f>
        <v>9.1943151024693464</v>
      </c>
      <c r="AL38">
        <f>IF(ValProdCrop_perHa!AK38=0,0,(ValProdCrop_perHa!AL38-ValProdCrop_perHa!AK38)/ValProdCrop_perHa!AK38*100)</f>
        <v>-14.319091761118615</v>
      </c>
      <c r="AM38">
        <f>IF(ValProdCrop_perHa!AL38=0,0,(ValProdCrop_perHa!AM38-ValProdCrop_perHa!AL38)/ValProdCrop_perHa!AL38*100)</f>
        <v>11.92331125684761</v>
      </c>
      <c r="AN38">
        <f>IF(ValProdCrop_perHa!AM38=0,0,(ValProdCrop_perHa!AN38-ValProdCrop_perHa!AM38)/ValProdCrop_perHa!AM38*100)</f>
        <v>-7.6092730454134045</v>
      </c>
      <c r="AO38">
        <f>IF(ValProdCrop_perHa!AN38=0,0,(ValProdCrop_perHa!AO38-ValProdCrop_perHa!AN38)/ValProdCrop_perHa!AN38*100)</f>
        <v>19.246919987359757</v>
      </c>
      <c r="AP38">
        <f>IF(ValProdCrop_perHa!AO38=0,0,(ValProdCrop_perHa!AP38-ValProdCrop_perHa!AO38)/ValProdCrop_perHa!AO38*100)</f>
        <v>-15.182235370630185</v>
      </c>
      <c r="AQ38">
        <f>IF(ValProdCrop_perHa!AP38=0,0,(ValProdCrop_perHa!AQ38-ValProdCrop_perHa!AP38)/ValProdCrop_perHa!AP38*100)</f>
        <v>2.3343043027133614</v>
      </c>
      <c r="AR38">
        <f>IF(ValProdCrop_perHa!AQ38=0,0,(ValProdCrop_perHa!AR38-ValProdCrop_perHa!AQ38)/ValProdCrop_perHa!AQ38*100)</f>
        <v>10.745878066981977</v>
      </c>
      <c r="AS38">
        <f>IF(ValProdCrop_perHa!AR38=0,0,(ValProdCrop_perHa!AS38-ValProdCrop_perHa!AR38)/ValProdCrop_perHa!AR38*100)</f>
        <v>7.0402767626221037</v>
      </c>
      <c r="AT38">
        <f>IF(ValProdCrop_perHa!AS38=0,0,(ValProdCrop_perHa!AT38-ValProdCrop_perHa!AS38)/ValProdCrop_perHa!AS38*100)</f>
        <v>5.6194900421877465</v>
      </c>
      <c r="AU38">
        <f>IF(ValProdCrop_perHa!AT38=0,0,(ValProdCrop_perHa!AU38-ValProdCrop_perHa!AT38)/ValProdCrop_perHa!AT38*100)</f>
        <v>2.7304473653850958</v>
      </c>
      <c r="AV38">
        <f>IF(ValProdCrop_perHa!AU38=0,0,(ValProdCrop_perHa!AV38-ValProdCrop_perHa!AU38)/ValProdCrop_perHa!AU38*100)</f>
        <v>-38.426795094040877</v>
      </c>
      <c r="AW38">
        <f>IF(ValProdCrop_perHa!AV38=0,0,(ValProdCrop_perHa!AW38-ValProdCrop_perHa!AV38)/ValProdCrop_perHa!AV38*100)</f>
        <v>56.937805219833379</v>
      </c>
      <c r="AX38">
        <f>IF(ValProdCrop_perHa!AW38=0,0,(ValProdCrop_perHa!AX38-ValProdCrop_perHa!AW38)/ValProdCrop_perHa!AW38*100)</f>
        <v>-3.1656972547374478</v>
      </c>
      <c r="AY38">
        <f>IF(ValProdCrop_perHa!AX38=0,0,(ValProdCrop_perHa!AY38-ValProdCrop_perHa!AX38)/ValProdCrop_perHa!AX38*100)</f>
        <v>10.692192615996584</v>
      </c>
      <c r="AZ38">
        <f>IF(ValProdCrop_perHa!AY38=0,0,(ValProdCrop_perHa!AZ38-ValProdCrop_perHa!AY38)/ValProdCrop_perHa!AY38*100)</f>
        <v>-10.113988702004995</v>
      </c>
      <c r="BA38">
        <f>IF(ValProdCrop_perHa!AZ38=0,0,(ValProdCrop_perHa!BA38-ValProdCrop_perHa!AZ38)/ValProdCrop_perHa!AZ38*100)</f>
        <v>-8.1192672313829419</v>
      </c>
      <c r="BB38">
        <f>IF(ValProdCrop_perHa!BA38=0,0,(ValProdCrop_perHa!BB38-ValProdCrop_perHa!BA38)/ValProdCrop_perHa!BA38*100)</f>
        <v>18.299452738607556</v>
      </c>
      <c r="BC38">
        <f>IF(ValProdCrop_perHa!BB38=0,0,(ValProdCrop_perHa!BC38-ValProdCrop_perHa!BB38)/ValProdCrop_perHa!BB38*100)</f>
        <v>-1.262607811068621</v>
      </c>
    </row>
    <row r="39" spans="1:55" x14ac:dyDescent="0.2">
      <c r="A39">
        <f>ValProdCrop_perHa!A39</f>
        <v>1</v>
      </c>
      <c r="B39" t="str">
        <f>ValProdCrop_perHa!B39</f>
        <v>Seychelles</v>
      </c>
      <c r="C39">
        <f>ValProdCrop_perHa!C39</f>
        <v>196</v>
      </c>
      <c r="D39" t="str">
        <f>ValProdCrop_perHa!D39</f>
        <v>Seychelles</v>
      </c>
      <c r="F39" s="72" t="s">
        <v>575</v>
      </c>
      <c r="H39">
        <f>IF(ValProdCrop_perHa!G39=0,0,(ValProdCrop_perHa!H39-ValProdCrop_perHa!G39)/ValProdCrop_perHa!G39*100)</f>
        <v>-1.6302505234177063</v>
      </c>
      <c r="I39">
        <f>IF(ValProdCrop_perHa!H39=0,0,(ValProdCrop_perHa!I39-ValProdCrop_perHa!H39)/ValProdCrop_perHa!H39*100)</f>
        <v>7.4897236805288783</v>
      </c>
      <c r="J39">
        <f>IF(ValProdCrop_perHa!I39=0,0,(ValProdCrop_perHa!J39-ValProdCrop_perHa!I39)/ValProdCrop_perHa!I39*100)</f>
        <v>-6.803779389146504E-2</v>
      </c>
      <c r="K39">
        <f>IF(ValProdCrop_perHa!J39=0,0,(ValProdCrop_perHa!K39-ValProdCrop_perHa!J39)/ValProdCrop_perHa!J39*100)</f>
        <v>-8.2382009662549098</v>
      </c>
      <c r="L39">
        <f>IF(ValProdCrop_perHa!K39=0,0,(ValProdCrop_perHa!L39-ValProdCrop_perHa!K39)/ValProdCrop_perHa!K39*100)</f>
        <v>-1.3307307337286685</v>
      </c>
      <c r="M39">
        <f>IF(ValProdCrop_perHa!L39=0,0,(ValProdCrop_perHa!M39-ValProdCrop_perHa!L39)/ValProdCrop_perHa!L39*100)</f>
        <v>-5.5398319221279877</v>
      </c>
      <c r="N39">
        <f>IF(ValProdCrop_perHa!M39=0,0,(ValProdCrop_perHa!N39-ValProdCrop_perHa!M39)/ValProdCrop_perHa!M39*100)</f>
        <v>-2.0741142822891065</v>
      </c>
      <c r="O39">
        <f>IF(ValProdCrop_perHa!N39=0,0,(ValProdCrop_perHa!O39-ValProdCrop_perHa!N39)/ValProdCrop_perHa!N39*100)</f>
        <v>12.038887325725813</v>
      </c>
      <c r="P39">
        <f>IF(ValProdCrop_perHa!O39=0,0,(ValProdCrop_perHa!P39-ValProdCrop_perHa!O39)/ValProdCrop_perHa!O39*100)</f>
        <v>1.6677513112995097</v>
      </c>
      <c r="Q39">
        <f>IF(ValProdCrop_perHa!P39=0,0,(ValProdCrop_perHa!Q39-ValProdCrop_perHa!P39)/ValProdCrop_perHa!P39*100)</f>
        <v>0.31452730519399197</v>
      </c>
      <c r="R39">
        <f>IF(ValProdCrop_perHa!Q39=0,0,(ValProdCrop_perHa!R39-ValProdCrop_perHa!Q39)/ValProdCrop_perHa!Q39*100)</f>
        <v>-9.1642097893699059</v>
      </c>
      <c r="S39">
        <f>IF(ValProdCrop_perHa!R39=0,0,(ValProdCrop_perHa!S39-ValProdCrop_perHa!R39)/ValProdCrop_perHa!R39*100)</f>
        <v>4.861468515291052</v>
      </c>
      <c r="T39">
        <f>IF(ValProdCrop_perHa!S39=0,0,(ValProdCrop_perHa!T39-ValProdCrop_perHa!S39)/ValProdCrop_perHa!S39*100)</f>
        <v>1.4479009640031915</v>
      </c>
      <c r="U39">
        <f>IF(ValProdCrop_perHa!T39=0,0,(ValProdCrop_perHa!U39-ValProdCrop_perHa!T39)/ValProdCrop_perHa!T39*100)</f>
        <v>5.8256928994055039</v>
      </c>
      <c r="V39">
        <f>IF(ValProdCrop_perHa!U39=0,0,(ValProdCrop_perHa!V39-ValProdCrop_perHa!U39)/ValProdCrop_perHa!U39*100)</f>
        <v>-0.56739864410580931</v>
      </c>
      <c r="W39">
        <f>IF(ValProdCrop_perHa!V39=0,0,(ValProdCrop_perHa!W39-ValProdCrop_perHa!V39)/ValProdCrop_perHa!V39*100)</f>
        <v>8.3190649831968102</v>
      </c>
      <c r="X39">
        <f>IF(ValProdCrop_perHa!W39=0,0,(ValProdCrop_perHa!X39-ValProdCrop_perHa!W39)/ValProdCrop_perHa!W39*100)</f>
        <v>5.1731841446991114</v>
      </c>
      <c r="Y39">
        <f>IF(ValProdCrop_perHa!X39=0,0,(ValProdCrop_perHa!Y39-ValProdCrop_perHa!X39)/ValProdCrop_perHa!X39*100)</f>
        <v>6.4224043623332765</v>
      </c>
      <c r="Z39">
        <f>IF(ValProdCrop_perHa!Y39=0,0,(ValProdCrop_perHa!Z39-ValProdCrop_perHa!Y39)/ValProdCrop_perHa!Y39*100)</f>
        <v>-3.575799666912622</v>
      </c>
      <c r="AA39">
        <f>IF(ValProdCrop_perHa!Z39=0,0,(ValProdCrop_perHa!AA39-ValProdCrop_perHa!Z39)/ValProdCrop_perHa!Z39*100)</f>
        <v>5.7776863525942241</v>
      </c>
      <c r="AB39">
        <f>IF(ValProdCrop_perHa!AA39=0,0,(ValProdCrop_perHa!AB39-ValProdCrop_perHa!AA39)/ValProdCrop_perHa!AA39*100)</f>
        <v>-11.788040989249913</v>
      </c>
      <c r="AC39">
        <f>IF(ValProdCrop_perHa!AB39=0,0,(ValProdCrop_perHa!AC39-ValProdCrop_perHa!AB39)/ValProdCrop_perHa!AB39*100)</f>
        <v>0.90957728447174058</v>
      </c>
      <c r="AD39">
        <f>IF(ValProdCrop_perHa!AC39=0,0,(ValProdCrop_perHa!AD39-ValProdCrop_perHa!AC39)/ValProdCrop_perHa!AC39*100)</f>
        <v>16.168698336744004</v>
      </c>
      <c r="AE39">
        <f>IF(ValProdCrop_perHa!AD39=0,0,(ValProdCrop_perHa!AE39-ValProdCrop_perHa!AD39)/ValProdCrop_perHa!AD39*100)</f>
        <v>-16.674256047742055</v>
      </c>
      <c r="AF39">
        <f>IF(ValProdCrop_perHa!AE39=0,0,(ValProdCrop_perHa!AF39-ValProdCrop_perHa!AE39)/ValProdCrop_perHa!AE39*100)</f>
        <v>1.3637641776368381</v>
      </c>
      <c r="AG39">
        <f>IF(ValProdCrop_perHa!AF39=0,0,(ValProdCrop_perHa!AG39-ValProdCrop_perHa!AF39)/ValProdCrop_perHa!AF39*100)</f>
        <v>14.602132609064203</v>
      </c>
      <c r="AH39">
        <f>IF(ValProdCrop_perHa!AG39=0,0,(ValProdCrop_perHa!AH39-ValProdCrop_perHa!AG39)/ValProdCrop_perHa!AG39*100)</f>
        <v>11.163395651464384</v>
      </c>
      <c r="AI39">
        <f>IF(ValProdCrop_perHa!AH39=0,0,(ValProdCrop_perHa!AI39-ValProdCrop_perHa!AH39)/ValProdCrop_perHa!AH39*100)</f>
        <v>4.9353555522284145</v>
      </c>
      <c r="AJ39">
        <f>IF(ValProdCrop_perHa!AI39=0,0,(ValProdCrop_perHa!AJ39-ValProdCrop_perHa!AI39)/ValProdCrop_perHa!AI39*100)</f>
        <v>5.7081873549407183</v>
      </c>
      <c r="AK39">
        <f>IF(ValProdCrop_perHa!AJ39=0,0,(ValProdCrop_perHa!AK39-ValProdCrop_perHa!AJ39)/ValProdCrop_perHa!AJ39*100)</f>
        <v>-18.441780527027447</v>
      </c>
      <c r="AL39">
        <f>IF(ValProdCrop_perHa!AK39=0,0,(ValProdCrop_perHa!AL39-ValProdCrop_perHa!AK39)/ValProdCrop_perHa!AK39*100)</f>
        <v>15.83740042606393</v>
      </c>
      <c r="AM39">
        <f>IF(ValProdCrop_perHa!AL39=0,0,(ValProdCrop_perHa!AM39-ValProdCrop_perHa!AL39)/ValProdCrop_perHa!AL39*100)</f>
        <v>3.8200013365410257</v>
      </c>
      <c r="AN39">
        <f>IF(ValProdCrop_perHa!AM39=0,0,(ValProdCrop_perHa!AN39-ValProdCrop_perHa!AM39)/ValProdCrop_perHa!AM39*100)</f>
        <v>-18.116798308352504</v>
      </c>
      <c r="AO39">
        <f>IF(ValProdCrop_perHa!AN39=0,0,(ValProdCrop_perHa!AO39-ValProdCrop_perHa!AN39)/ValProdCrop_perHa!AN39*100)</f>
        <v>-1.965528215607784</v>
      </c>
      <c r="AP39">
        <f>IF(ValProdCrop_perHa!AO39=0,0,(ValProdCrop_perHa!AP39-ValProdCrop_perHa!AO39)/ValProdCrop_perHa!AO39*100)</f>
        <v>1.1950653695609639</v>
      </c>
      <c r="AQ39">
        <f>IF(ValProdCrop_perHa!AP39=0,0,(ValProdCrop_perHa!AQ39-ValProdCrop_perHa!AP39)/ValProdCrop_perHa!AP39*100)</f>
        <v>-2.1946057527435605</v>
      </c>
      <c r="AR39">
        <f>IF(ValProdCrop_perHa!AQ39=0,0,(ValProdCrop_perHa!AR39-ValProdCrop_perHa!AQ39)/ValProdCrop_perHa!AQ39*100)</f>
        <v>-1.7819230674665585</v>
      </c>
      <c r="AS39">
        <f>IF(ValProdCrop_perHa!AR39=0,0,(ValProdCrop_perHa!AS39-ValProdCrop_perHa!AR39)/ValProdCrop_perHa!AR39*100)</f>
        <v>2.6649924054620566</v>
      </c>
      <c r="AT39">
        <f>IF(ValProdCrop_perHa!AS39=0,0,(ValProdCrop_perHa!AT39-ValProdCrop_perHa!AS39)/ValProdCrop_perHa!AS39*100)</f>
        <v>-7.6580940522417125</v>
      </c>
      <c r="AU39">
        <f>IF(ValProdCrop_perHa!AT39=0,0,(ValProdCrop_perHa!AU39-ValProdCrop_perHa!AT39)/ValProdCrop_perHa!AT39*100)</f>
        <v>1.2051039867652582</v>
      </c>
      <c r="AV39">
        <f>IF(ValProdCrop_perHa!AU39=0,0,(ValProdCrop_perHa!AV39-ValProdCrop_perHa!AU39)/ValProdCrop_perHa!AU39*100)</f>
        <v>-2.660799246030217</v>
      </c>
      <c r="AW39">
        <f>IF(ValProdCrop_perHa!AV39=0,0,(ValProdCrop_perHa!AW39-ValProdCrop_perHa!AV39)/ValProdCrop_perHa!AV39*100)</f>
        <v>7.6921327344899257</v>
      </c>
      <c r="AX39">
        <f>IF(ValProdCrop_perHa!AW39=0,0,(ValProdCrop_perHa!AX39-ValProdCrop_perHa!AW39)/ValProdCrop_perHa!AW39*100)</f>
        <v>-0.27817493904747442</v>
      </c>
      <c r="AY39">
        <f>IF(ValProdCrop_perHa!AX39=0,0,(ValProdCrop_perHa!AY39-ValProdCrop_perHa!AX39)/ValProdCrop_perHa!AX39*100)</f>
        <v>-26.06115277663686</v>
      </c>
      <c r="AZ39">
        <f>IF(ValProdCrop_perHa!AY39=0,0,(ValProdCrop_perHa!AZ39-ValProdCrop_perHa!AY39)/ValProdCrop_perHa!AY39*100)</f>
        <v>0.6274897247523461</v>
      </c>
      <c r="BA39">
        <f>IF(ValProdCrop_perHa!AZ39=0,0,(ValProdCrop_perHa!BA39-ValProdCrop_perHa!AZ39)/ValProdCrop_perHa!AZ39*100)</f>
        <v>131.81875592718899</v>
      </c>
      <c r="BB39">
        <f>IF(ValProdCrop_perHa!BA39=0,0,(ValProdCrop_perHa!BB39-ValProdCrop_perHa!BA39)/ValProdCrop_perHa!BA39*100)</f>
        <v>-13.701712914915037</v>
      </c>
      <c r="BC39">
        <f>IF(ValProdCrop_perHa!BB39=0,0,(ValProdCrop_perHa!BC39-ValProdCrop_perHa!BB39)/ValProdCrop_perHa!BB39*100)</f>
        <v>8.4702766685740603</v>
      </c>
    </row>
    <row r="40" spans="1:55" x14ac:dyDescent="0.2">
      <c r="A40">
        <f>ValProdCrop_perHa!A40</f>
        <v>2</v>
      </c>
      <c r="B40" t="str">
        <f>ValProdCrop_perHa!B40</f>
        <v>Sierra Leone</v>
      </c>
      <c r="C40">
        <f>ValProdCrop_perHa!C40</f>
        <v>197</v>
      </c>
      <c r="D40" t="str">
        <f>ValProdCrop_perHa!D40</f>
        <v>Sierra Leone</v>
      </c>
      <c r="F40" s="72" t="s">
        <v>575</v>
      </c>
      <c r="H40">
        <f>IF(ValProdCrop_perHa!G40=0,0,(ValProdCrop_perHa!H40-ValProdCrop_perHa!G40)/ValProdCrop_perHa!G40*100)</f>
        <v>12.403726387214528</v>
      </c>
      <c r="I40">
        <f>IF(ValProdCrop_perHa!H40=0,0,(ValProdCrop_perHa!I40-ValProdCrop_perHa!H40)/ValProdCrop_perHa!H40*100)</f>
        <v>-0.52310218170999756</v>
      </c>
      <c r="J40">
        <f>IF(ValProdCrop_perHa!I40=0,0,(ValProdCrop_perHa!J40-ValProdCrop_perHa!I40)/ValProdCrop_perHa!I40*100)</f>
        <v>7.2006355411349459</v>
      </c>
      <c r="K40">
        <f>IF(ValProdCrop_perHa!J40=0,0,(ValProdCrop_perHa!K40-ValProdCrop_perHa!J40)/ValProdCrop_perHa!J40*100)</f>
        <v>-5.0290802578499214</v>
      </c>
      <c r="L40">
        <f>IF(ValProdCrop_perHa!K40=0,0,(ValProdCrop_perHa!L40-ValProdCrop_perHa!K40)/ValProdCrop_perHa!K40*100)</f>
        <v>1.3928819891291571</v>
      </c>
      <c r="M40">
        <f>IF(ValProdCrop_perHa!L40=0,0,(ValProdCrop_perHa!M40-ValProdCrop_perHa!L40)/ValProdCrop_perHa!L40*100)</f>
        <v>-4.8007166038968405</v>
      </c>
      <c r="N40">
        <f>IF(ValProdCrop_perHa!M40=0,0,(ValProdCrop_perHa!N40-ValProdCrop_perHa!M40)/ValProdCrop_perHa!M40*100)</f>
        <v>6.7386628598682874</v>
      </c>
      <c r="O40">
        <f>IF(ValProdCrop_perHa!N40=0,0,(ValProdCrop_perHa!O40-ValProdCrop_perHa!N40)/ValProdCrop_perHa!N40*100)</f>
        <v>12.058463744112592</v>
      </c>
      <c r="P40">
        <f>IF(ValProdCrop_perHa!O40=0,0,(ValProdCrop_perHa!P40-ValProdCrop_perHa!O40)/ValProdCrop_perHa!O40*100)</f>
        <v>-7.237708247998663</v>
      </c>
      <c r="Q40">
        <f>IF(ValProdCrop_perHa!P40=0,0,(ValProdCrop_perHa!Q40-ValProdCrop_perHa!P40)/ValProdCrop_perHa!P40*100)</f>
        <v>-4.4586213392656733</v>
      </c>
      <c r="R40">
        <f>IF(ValProdCrop_perHa!Q40=0,0,(ValProdCrop_perHa!R40-ValProdCrop_perHa!Q40)/ValProdCrop_perHa!Q40*100)</f>
        <v>1.4641584461560739</v>
      </c>
      <c r="S40">
        <f>IF(ValProdCrop_perHa!R40=0,0,(ValProdCrop_perHa!S40-ValProdCrop_perHa!R40)/ValProdCrop_perHa!R40*100)</f>
        <v>-0.34187441178035471</v>
      </c>
      <c r="T40">
        <f>IF(ValProdCrop_perHa!S40=0,0,(ValProdCrop_perHa!T40-ValProdCrop_perHa!S40)/ValProdCrop_perHa!S40*100)</f>
        <v>-2.0201239619062852</v>
      </c>
      <c r="U40">
        <f>IF(ValProdCrop_perHa!T40=0,0,(ValProdCrop_perHa!U40-ValProdCrop_perHa!T40)/ValProdCrop_perHa!T40*100)</f>
        <v>5.3575906480258819</v>
      </c>
      <c r="V40">
        <f>IF(ValProdCrop_perHa!U40=0,0,(ValProdCrop_perHa!V40-ValProdCrop_perHa!U40)/ValProdCrop_perHa!U40*100)</f>
        <v>-3.7400023706997292</v>
      </c>
      <c r="W40">
        <f>IF(ValProdCrop_perHa!V40=0,0,(ValProdCrop_perHa!W40-ValProdCrop_perHa!V40)/ValProdCrop_perHa!V40*100)</f>
        <v>0.98312754112167178</v>
      </c>
      <c r="X40">
        <f>IF(ValProdCrop_perHa!W40=0,0,(ValProdCrop_perHa!X40-ValProdCrop_perHa!W40)/ValProdCrop_perHa!W40*100)</f>
        <v>-2.138481870254104</v>
      </c>
      <c r="Y40">
        <f>IF(ValProdCrop_perHa!X40=0,0,(ValProdCrop_perHa!Y40-ValProdCrop_perHa!X40)/ValProdCrop_perHa!X40*100)</f>
        <v>-3.1201333331122783</v>
      </c>
      <c r="Z40">
        <f>IF(ValProdCrop_perHa!Y40=0,0,(ValProdCrop_perHa!Z40-ValProdCrop_perHa!Y40)/ValProdCrop_perHa!Y40*100)</f>
        <v>-1.1848517438333557</v>
      </c>
      <c r="AA40">
        <f>IF(ValProdCrop_perHa!Z40=0,0,(ValProdCrop_perHa!AA40-ValProdCrop_perHa!Z40)/ValProdCrop_perHa!Z40*100)</f>
        <v>9.5903972153609199E-2</v>
      </c>
      <c r="AB40">
        <f>IF(ValProdCrop_perHa!AA40=0,0,(ValProdCrop_perHa!AB40-ValProdCrop_perHa!AA40)/ValProdCrop_perHa!AA40*100)</f>
        <v>4.1360076953578178</v>
      </c>
      <c r="AC40">
        <f>IF(ValProdCrop_perHa!AB40=0,0,(ValProdCrop_perHa!AC40-ValProdCrop_perHa!AB40)/ValProdCrop_perHa!AB40*100)</f>
        <v>1.1843363940234053</v>
      </c>
      <c r="AD40">
        <f>IF(ValProdCrop_perHa!AC40=0,0,(ValProdCrop_perHa!AD40-ValProdCrop_perHa!AC40)/ValProdCrop_perHa!AC40*100)</f>
        <v>12.651226614364376</v>
      </c>
      <c r="AE40">
        <f>IF(ValProdCrop_perHa!AD40=0,0,(ValProdCrop_perHa!AE40-ValProdCrop_perHa!AD40)/ValProdCrop_perHa!AD40*100)</f>
        <v>-11.949851302016686</v>
      </c>
      <c r="AF40">
        <f>IF(ValProdCrop_perHa!AE40=0,0,(ValProdCrop_perHa!AF40-ValProdCrop_perHa!AE40)/ValProdCrop_perHa!AE40*100)</f>
        <v>8.4127641302321372</v>
      </c>
      <c r="AG40">
        <f>IF(ValProdCrop_perHa!AF40=0,0,(ValProdCrop_perHa!AG40-ValProdCrop_perHa!AF40)/ValProdCrop_perHa!AF40*100)</f>
        <v>-6.0850952104392872</v>
      </c>
      <c r="AH40">
        <f>IF(ValProdCrop_perHa!AG40=0,0,(ValProdCrop_perHa!AH40-ValProdCrop_perHa!AG40)/ValProdCrop_perHa!AG40*100)</f>
        <v>-2.9520926021347504</v>
      </c>
      <c r="AI40">
        <f>IF(ValProdCrop_perHa!AH40=0,0,(ValProdCrop_perHa!AI40-ValProdCrop_perHa!AH40)/ValProdCrop_perHa!AH40*100)</f>
        <v>1.0724892017469723</v>
      </c>
      <c r="AJ40">
        <f>IF(ValProdCrop_perHa!AI40=0,0,(ValProdCrop_perHa!AJ40-ValProdCrop_perHa!AI40)/ValProdCrop_perHa!AI40*100)</f>
        <v>-3.0427034194942193</v>
      </c>
      <c r="AK40">
        <f>IF(ValProdCrop_perHa!AJ40=0,0,(ValProdCrop_perHa!AK40-ValProdCrop_perHa!AJ40)/ValProdCrop_perHa!AJ40*100)</f>
        <v>0.40184746404450333</v>
      </c>
      <c r="AL40">
        <f>IF(ValProdCrop_perHa!AK40=0,0,(ValProdCrop_perHa!AL40-ValProdCrop_perHa!AK40)/ValProdCrop_perHa!AK40*100)</f>
        <v>3.2011887962280063</v>
      </c>
      <c r="AM40">
        <f>IF(ValProdCrop_perHa!AL40=0,0,(ValProdCrop_perHa!AM40-ValProdCrop_perHa!AL40)/ValProdCrop_perHa!AL40*100)</f>
        <v>-6.2707046904345827</v>
      </c>
      <c r="AN40">
        <f>IF(ValProdCrop_perHa!AM40=0,0,(ValProdCrop_perHa!AN40-ValProdCrop_perHa!AM40)/ValProdCrop_perHa!AM40*100)</f>
        <v>1.8475545985371524</v>
      </c>
      <c r="AO40">
        <f>IF(ValProdCrop_perHa!AN40=0,0,(ValProdCrop_perHa!AO40-ValProdCrop_perHa!AN40)/ValProdCrop_perHa!AN40*100)</f>
        <v>6.133633835853483</v>
      </c>
      <c r="AP40">
        <f>IF(ValProdCrop_perHa!AO40=0,0,(ValProdCrop_perHa!AP40-ValProdCrop_perHa!AO40)/ValProdCrop_perHa!AO40*100)</f>
        <v>4.2664305041673742</v>
      </c>
      <c r="AQ40">
        <f>IF(ValProdCrop_perHa!AP40=0,0,(ValProdCrop_perHa!AQ40-ValProdCrop_perHa!AP40)/ValProdCrop_perHa!AP40*100)</f>
        <v>-3.8045244114219585</v>
      </c>
      <c r="AR40">
        <f>IF(ValProdCrop_perHa!AQ40=0,0,(ValProdCrop_perHa!AR40-ValProdCrop_perHa!AQ40)/ValProdCrop_perHa!AQ40*100)</f>
        <v>-3.4984365252624481</v>
      </c>
      <c r="AS40">
        <f>IF(ValProdCrop_perHa!AR40=0,0,(ValProdCrop_perHa!AS40-ValProdCrop_perHa!AR40)/ValProdCrop_perHa!AR40*100)</f>
        <v>3.0102308352921692</v>
      </c>
      <c r="AT40">
        <f>IF(ValProdCrop_perHa!AS40=0,0,(ValProdCrop_perHa!AT40-ValProdCrop_perHa!AS40)/ValProdCrop_perHa!AS40*100)</f>
        <v>2.8653830857923221</v>
      </c>
      <c r="AU40">
        <f>IF(ValProdCrop_perHa!AT40=0,0,(ValProdCrop_perHa!AU40-ValProdCrop_perHa!AT40)/ValProdCrop_perHa!AT40*100)</f>
        <v>-9.539970877297641</v>
      </c>
      <c r="AV40">
        <f>IF(ValProdCrop_perHa!AU40=0,0,(ValProdCrop_perHa!AV40-ValProdCrop_perHa!AU40)/ValProdCrop_perHa!AU40*100)</f>
        <v>-10.854256805171632</v>
      </c>
      <c r="AW40">
        <f>IF(ValProdCrop_perHa!AV40=0,0,(ValProdCrop_perHa!AW40-ValProdCrop_perHa!AV40)/ValProdCrop_perHa!AV40*100)</f>
        <v>3.6164994041479499</v>
      </c>
      <c r="AX40">
        <f>IF(ValProdCrop_perHa!AW40=0,0,(ValProdCrop_perHa!AX40-ValProdCrop_perHa!AW40)/ValProdCrop_perHa!AW40*100)</f>
        <v>-4.1092886242487987</v>
      </c>
      <c r="AY40">
        <f>IF(ValProdCrop_perHa!AX40=0,0,(ValProdCrop_perHa!AY40-ValProdCrop_perHa!AX40)/ValProdCrop_perHa!AX40*100)</f>
        <v>2.2563331103167221</v>
      </c>
      <c r="AZ40">
        <f>IF(ValProdCrop_perHa!AY40=0,0,(ValProdCrop_perHa!AZ40-ValProdCrop_perHa!AY40)/ValProdCrop_perHa!AY40*100)</f>
        <v>5.7401100622333114</v>
      </c>
      <c r="BA40">
        <f>IF(ValProdCrop_perHa!AZ40=0,0,(ValProdCrop_perHa!BA40-ValProdCrop_perHa!AZ40)/ValProdCrop_perHa!AZ40*100)</f>
        <v>6.8791047752298802</v>
      </c>
      <c r="BB40">
        <f>IF(ValProdCrop_perHa!BA40=0,0,(ValProdCrop_perHa!BB40-ValProdCrop_perHa!BA40)/ValProdCrop_perHa!BA40*100)</f>
        <v>2.9012579519339909</v>
      </c>
      <c r="BC40">
        <f>IF(ValProdCrop_perHa!BB40=0,0,(ValProdCrop_perHa!BC40-ValProdCrop_perHa!BB40)/ValProdCrop_perHa!BB40*100)</f>
        <v>4.2399521317135802</v>
      </c>
    </row>
    <row r="41" spans="1:55" x14ac:dyDescent="0.2">
      <c r="A41">
        <f>ValProdCrop_perHa!A41</f>
        <v>2</v>
      </c>
      <c r="B41" t="str">
        <f>ValProdCrop_perHa!B41</f>
        <v>Somalia</v>
      </c>
      <c r="C41">
        <f>ValProdCrop_perHa!C41</f>
        <v>201</v>
      </c>
      <c r="D41" t="str">
        <f>ValProdCrop_perHa!D41</f>
        <v>Somalia</v>
      </c>
      <c r="F41" s="72" t="s">
        <v>575</v>
      </c>
      <c r="H41">
        <f>IF(ValProdCrop_perHa!G41=0,0,(ValProdCrop_perHa!H41-ValProdCrop_perHa!G41)/ValProdCrop_perHa!G41*100)</f>
        <v>2.1539921313847779</v>
      </c>
      <c r="I41">
        <f>IF(ValProdCrop_perHa!H41=0,0,(ValProdCrop_perHa!I41-ValProdCrop_perHa!H41)/ValProdCrop_perHa!H41*100)</f>
        <v>4.4745724455344842</v>
      </c>
      <c r="J41">
        <f>IF(ValProdCrop_perHa!I41=0,0,(ValProdCrop_perHa!J41-ValProdCrop_perHa!I41)/ValProdCrop_perHa!I41*100)</f>
        <v>4.9935990847373395</v>
      </c>
      <c r="K41">
        <f>IF(ValProdCrop_perHa!J41=0,0,(ValProdCrop_perHa!K41-ValProdCrop_perHa!J41)/ValProdCrop_perHa!J41*100)</f>
        <v>6.2213562679698162</v>
      </c>
      <c r="L41">
        <f>IF(ValProdCrop_perHa!K41=0,0,(ValProdCrop_perHa!L41-ValProdCrop_perHa!K41)/ValProdCrop_perHa!K41*100)</f>
        <v>-0.68339092459377171</v>
      </c>
      <c r="M41">
        <f>IF(ValProdCrop_perHa!L41=0,0,(ValProdCrop_perHa!M41-ValProdCrop_perHa!L41)/ValProdCrop_perHa!L41*100)</f>
        <v>-3.1346868237630034</v>
      </c>
      <c r="N41">
        <f>IF(ValProdCrop_perHa!M41=0,0,(ValProdCrop_perHa!N41-ValProdCrop_perHa!M41)/ValProdCrop_perHa!M41*100)</f>
        <v>1.8993594963721823</v>
      </c>
      <c r="O41">
        <f>IF(ValProdCrop_perHa!N41=0,0,(ValProdCrop_perHa!O41-ValProdCrop_perHa!N41)/ValProdCrop_perHa!N41*100)</f>
        <v>3.7571523779308218</v>
      </c>
      <c r="P41">
        <f>IF(ValProdCrop_perHa!O41=0,0,(ValProdCrop_perHa!P41-ValProdCrop_perHa!O41)/ValProdCrop_perHa!O41*100)</f>
        <v>12.572027849285874</v>
      </c>
      <c r="Q41">
        <f>IF(ValProdCrop_perHa!P41=0,0,(ValProdCrop_perHa!Q41-ValProdCrop_perHa!P41)/ValProdCrop_perHa!P41*100)</f>
        <v>8.0436728234778876</v>
      </c>
      <c r="R41">
        <f>IF(ValProdCrop_perHa!Q41=0,0,(ValProdCrop_perHa!R41-ValProdCrop_perHa!Q41)/ValProdCrop_perHa!Q41*100)</f>
        <v>-15.437042213912722</v>
      </c>
      <c r="S41">
        <f>IF(ValProdCrop_perHa!R41=0,0,(ValProdCrop_perHa!S41-ValProdCrop_perHa!R41)/ValProdCrop_perHa!R41*100)</f>
        <v>35.525264821641677</v>
      </c>
      <c r="T41">
        <f>IF(ValProdCrop_perHa!S41=0,0,(ValProdCrop_perHa!T41-ValProdCrop_perHa!S41)/ValProdCrop_perHa!S41*100)</f>
        <v>-2.2963763210394021</v>
      </c>
      <c r="U41">
        <f>IF(ValProdCrop_perHa!T41=0,0,(ValProdCrop_perHa!U41-ValProdCrop_perHa!T41)/ValProdCrop_perHa!T41*100)</f>
        <v>-22.557538705371488</v>
      </c>
      <c r="V41">
        <f>IF(ValProdCrop_perHa!U41=0,0,(ValProdCrop_perHa!V41-ValProdCrop_perHa!U41)/ValProdCrop_perHa!U41*100)</f>
        <v>-12.921782333863479</v>
      </c>
      <c r="W41">
        <f>IF(ValProdCrop_perHa!V41=0,0,(ValProdCrop_perHa!W41-ValProdCrop_perHa!V41)/ValProdCrop_perHa!V41*100)</f>
        <v>-8.3299302788001945</v>
      </c>
      <c r="X41">
        <f>IF(ValProdCrop_perHa!W41=0,0,(ValProdCrop_perHa!X41-ValProdCrop_perHa!W41)/ValProdCrop_perHa!W41*100)</f>
        <v>3.6788041609742512</v>
      </c>
      <c r="Y41">
        <f>IF(ValProdCrop_perHa!X41=0,0,(ValProdCrop_perHa!Y41-ValProdCrop_perHa!X41)/ValProdCrop_perHa!X41*100)</f>
        <v>-4.2583156877872828</v>
      </c>
      <c r="Z41">
        <f>IF(ValProdCrop_perHa!Y41=0,0,(ValProdCrop_perHa!Z41-ValProdCrop_perHa!Y41)/ValProdCrop_perHa!Y41*100)</f>
        <v>6.8737698108050926</v>
      </c>
      <c r="AA41">
        <f>IF(ValProdCrop_perHa!Z41=0,0,(ValProdCrop_perHa!AA41-ValProdCrop_perHa!Z41)/ValProdCrop_perHa!Z41*100)</f>
        <v>-3.4795134225610349</v>
      </c>
      <c r="AB41">
        <f>IF(ValProdCrop_perHa!AA41=0,0,(ValProdCrop_perHa!AB41-ValProdCrop_perHa!AA41)/ValProdCrop_perHa!AA41*100)</f>
        <v>5.3802512671063685</v>
      </c>
      <c r="AC41">
        <f>IF(ValProdCrop_perHa!AB41=0,0,(ValProdCrop_perHa!AC41-ValProdCrop_perHa!AB41)/ValProdCrop_perHa!AB41*100)</f>
        <v>11.977725942974502</v>
      </c>
      <c r="AD41">
        <f>IF(ValProdCrop_perHa!AC41=0,0,(ValProdCrop_perHa!AD41-ValProdCrop_perHa!AC41)/ValProdCrop_perHa!AC41*100)</f>
        <v>-15.607941166607734</v>
      </c>
      <c r="AE41">
        <f>IF(ValProdCrop_perHa!AD41=0,0,(ValProdCrop_perHa!AE41-ValProdCrop_perHa!AD41)/ValProdCrop_perHa!AD41*100)</f>
        <v>18.635964874949401</v>
      </c>
      <c r="AF41">
        <f>IF(ValProdCrop_perHa!AE41=0,0,(ValProdCrop_perHa!AF41-ValProdCrop_perHa!AE41)/ValProdCrop_perHa!AE41*100)</f>
        <v>14.570160489849652</v>
      </c>
      <c r="AG41">
        <f>IF(ValProdCrop_perHa!AF41=0,0,(ValProdCrop_perHa!AG41-ValProdCrop_perHa!AF41)/ValProdCrop_perHa!AF41*100)</f>
        <v>-14.518353779968377</v>
      </c>
      <c r="AH41">
        <f>IF(ValProdCrop_perHa!AG41=0,0,(ValProdCrop_perHa!AH41-ValProdCrop_perHa!AG41)/ValProdCrop_perHa!AG41*100)</f>
        <v>-1.4396722750488578</v>
      </c>
      <c r="AI41">
        <f>IF(ValProdCrop_perHa!AH41=0,0,(ValProdCrop_perHa!AI41-ValProdCrop_perHa!AH41)/ValProdCrop_perHa!AH41*100)</f>
        <v>7.6807023944008037</v>
      </c>
      <c r="AJ41">
        <f>IF(ValProdCrop_perHa!AI41=0,0,(ValProdCrop_perHa!AJ41-ValProdCrop_perHa!AI41)/ValProdCrop_perHa!AI41*100)</f>
        <v>3.5630809279636986</v>
      </c>
      <c r="AK41">
        <f>IF(ValProdCrop_perHa!AJ41=0,0,(ValProdCrop_perHa!AK41-ValProdCrop_perHa!AJ41)/ValProdCrop_perHa!AJ41*100)</f>
        <v>-2.7545564180610098</v>
      </c>
      <c r="AL41">
        <f>IF(ValProdCrop_perHa!AK41=0,0,(ValProdCrop_perHa!AL41-ValProdCrop_perHa!AK41)/ValProdCrop_perHa!AK41*100)</f>
        <v>10.005923974357641</v>
      </c>
      <c r="AM41">
        <f>IF(ValProdCrop_perHa!AL41=0,0,(ValProdCrop_perHa!AM41-ValProdCrop_perHa!AL41)/ValProdCrop_perHa!AL41*100)</f>
        <v>-8.5840736939328721</v>
      </c>
      <c r="AN41">
        <f>IF(ValProdCrop_perHa!AM41=0,0,(ValProdCrop_perHa!AN41-ValProdCrop_perHa!AM41)/ValProdCrop_perHa!AM41*100)</f>
        <v>-41.968647570684134</v>
      </c>
      <c r="AO41">
        <f>IF(ValProdCrop_perHa!AN41=0,0,(ValProdCrop_perHa!AO41-ValProdCrop_perHa!AN41)/ValProdCrop_perHa!AN41*100)</f>
        <v>43.781048921716717</v>
      </c>
      <c r="AP41">
        <f>IF(ValProdCrop_perHa!AO41=0,0,(ValProdCrop_perHa!AP41-ValProdCrop_perHa!AO41)/ValProdCrop_perHa!AO41*100)</f>
        <v>1.7704631809647104</v>
      </c>
      <c r="AQ41">
        <f>IF(ValProdCrop_perHa!AP41=0,0,(ValProdCrop_perHa!AQ41-ValProdCrop_perHa!AP41)/ValProdCrop_perHa!AP41*100)</f>
        <v>-5.9399080841356371</v>
      </c>
      <c r="AR41">
        <f>IF(ValProdCrop_perHa!AQ41=0,0,(ValProdCrop_perHa!AR41-ValProdCrop_perHa!AQ41)/ValProdCrop_perHa!AQ41*100)</f>
        <v>4.7217473814302542</v>
      </c>
      <c r="AS41">
        <f>IF(ValProdCrop_perHa!AR41=0,0,(ValProdCrop_perHa!AS41-ValProdCrop_perHa!AR41)/ValProdCrop_perHa!AR41*100)</f>
        <v>7.4082726090653042</v>
      </c>
      <c r="AT41">
        <f>IF(ValProdCrop_perHa!AS41=0,0,(ValProdCrop_perHa!AT41-ValProdCrop_perHa!AS41)/ValProdCrop_perHa!AS41*100)</f>
        <v>7.469596540116016</v>
      </c>
      <c r="AU41">
        <f>IF(ValProdCrop_perHa!AT41=0,0,(ValProdCrop_perHa!AU41-ValProdCrop_perHa!AT41)/ValProdCrop_perHa!AT41*100)</f>
        <v>6.4519944590210505</v>
      </c>
      <c r="AV41">
        <f>IF(ValProdCrop_perHa!AU41=0,0,(ValProdCrop_perHa!AV41-ValProdCrop_perHa!AU41)/ValProdCrop_perHa!AU41*100)</f>
        <v>-2.135085817365828</v>
      </c>
      <c r="AW41">
        <f>IF(ValProdCrop_perHa!AV41=0,0,(ValProdCrop_perHa!AW41-ValProdCrop_perHa!AV41)/ValProdCrop_perHa!AV41*100)</f>
        <v>-4.6865500130474596</v>
      </c>
      <c r="AX41">
        <f>IF(ValProdCrop_perHa!AW41=0,0,(ValProdCrop_perHa!AX41-ValProdCrop_perHa!AW41)/ValProdCrop_perHa!AW41*100)</f>
        <v>-14.149655106174681</v>
      </c>
      <c r="AY41">
        <f>IF(ValProdCrop_perHa!AX41=0,0,(ValProdCrop_perHa!AY41-ValProdCrop_perHa!AX41)/ValProdCrop_perHa!AX41*100)</f>
        <v>-2.2137378061076389</v>
      </c>
      <c r="AZ41">
        <f>IF(ValProdCrop_perHa!AY41=0,0,(ValProdCrop_perHa!AZ41-ValProdCrop_perHa!AY41)/ValProdCrop_perHa!AY41*100)</f>
        <v>8.8508780395097055</v>
      </c>
      <c r="BA41">
        <f>IF(ValProdCrop_perHa!AZ41=0,0,(ValProdCrop_perHa!BA41-ValProdCrop_perHa!AZ41)/ValProdCrop_perHa!AZ41*100)</f>
        <v>26.373774172200271</v>
      </c>
      <c r="BB41">
        <f>IF(ValProdCrop_perHa!BA41=0,0,(ValProdCrop_perHa!BB41-ValProdCrop_perHa!BA41)/ValProdCrop_perHa!BA41*100)</f>
        <v>-14.607947352642114</v>
      </c>
      <c r="BC41">
        <f>IF(ValProdCrop_perHa!BB41=0,0,(ValProdCrop_perHa!BC41-ValProdCrop_perHa!BB41)/ValProdCrop_perHa!BB41*100)</f>
        <v>4.2439973261679818</v>
      </c>
    </row>
    <row r="42" spans="1:55" x14ac:dyDescent="0.2">
      <c r="A42">
        <f>ValProdCrop_perHa!A42</f>
        <v>3</v>
      </c>
      <c r="B42" t="str">
        <f>ValProdCrop_perHa!B42</f>
        <v>South Africa</v>
      </c>
      <c r="C42">
        <f>ValProdCrop_perHa!C42</f>
        <v>202</v>
      </c>
      <c r="D42" t="str">
        <f>ValProdCrop_perHa!D42</f>
        <v>South Africa</v>
      </c>
      <c r="F42" s="72" t="s">
        <v>575</v>
      </c>
      <c r="H42">
        <f>IF(ValProdCrop_perHa!G42=0,0,(ValProdCrop_perHa!H42-ValProdCrop_perHa!G42)/ValProdCrop_perHa!G42*100)</f>
        <v>-9.5075714032151898E-2</v>
      </c>
      <c r="I42">
        <f>IF(ValProdCrop_perHa!H42=0,0,(ValProdCrop_perHa!I42-ValProdCrop_perHa!H42)/ValProdCrop_perHa!H42*100)</f>
        <v>0.93659353847621496</v>
      </c>
      <c r="J42">
        <f>IF(ValProdCrop_perHa!I42=0,0,(ValProdCrop_perHa!J42-ValProdCrop_perHa!I42)/ValProdCrop_perHa!I42*100)</f>
        <v>-2.6831482632848966</v>
      </c>
      <c r="K42">
        <f>IF(ValProdCrop_perHa!J42=0,0,(ValProdCrop_perHa!K42-ValProdCrop_perHa!J42)/ValProdCrop_perHa!J42*100)</f>
        <v>0.55388303272400252</v>
      </c>
      <c r="L42">
        <f>IF(ValProdCrop_perHa!K42=0,0,(ValProdCrop_perHa!L42-ValProdCrop_perHa!K42)/ValProdCrop_perHa!K42*100)</f>
        <v>12.858752994585837</v>
      </c>
      <c r="M42">
        <f>IF(ValProdCrop_perHa!L42=0,0,(ValProdCrop_perHa!M42-ValProdCrop_perHa!L42)/ValProdCrop_perHa!L42*100)</f>
        <v>26.220453121811303</v>
      </c>
      <c r="N42">
        <f>IF(ValProdCrop_perHa!M42=0,0,(ValProdCrop_perHa!N42-ValProdCrop_perHa!M42)/ValProdCrop_perHa!M42*100)</f>
        <v>-21.712883351549504</v>
      </c>
      <c r="O42">
        <f>IF(ValProdCrop_perHa!N42=0,0,(ValProdCrop_perHa!O42-ValProdCrop_perHa!N42)/ValProdCrop_perHa!N42*100)</f>
        <v>6.3190359767093085</v>
      </c>
      <c r="P42">
        <f>IF(ValProdCrop_perHa!O42=0,0,(ValProdCrop_perHa!P42-ValProdCrop_perHa!O42)/ValProdCrop_perHa!O42*100)</f>
        <v>-3.6021231743768438</v>
      </c>
      <c r="Q42">
        <f>IF(ValProdCrop_perHa!P42=0,0,(ValProdCrop_perHa!Q42-ValProdCrop_perHa!P42)/ValProdCrop_perHa!P42*100)</f>
        <v>17.801697799727815</v>
      </c>
      <c r="R42">
        <f>IF(ValProdCrop_perHa!Q42=0,0,(ValProdCrop_perHa!R42-ValProdCrop_perHa!Q42)/ValProdCrop_perHa!Q42*100)</f>
        <v>3.9969070271153808</v>
      </c>
      <c r="S42">
        <f>IF(ValProdCrop_perHa!R42=0,0,(ValProdCrop_perHa!S42-ValProdCrop_perHa!R42)/ValProdCrop_perHa!R42*100)</f>
        <v>-12.606445799772093</v>
      </c>
      <c r="T42">
        <f>IF(ValProdCrop_perHa!S42=0,0,(ValProdCrop_perHa!T42-ValProdCrop_perHa!S42)/ValProdCrop_perHa!S42*100)</f>
        <v>26.964735969881737</v>
      </c>
      <c r="U42">
        <f>IF(ValProdCrop_perHa!T42=0,0,(ValProdCrop_perHa!U42-ValProdCrop_perHa!T42)/ValProdCrop_perHa!T42*100)</f>
        <v>-4.0987200586015797</v>
      </c>
      <c r="V42">
        <f>IF(ValProdCrop_perHa!U42=0,0,(ValProdCrop_perHa!V42-ValProdCrop_perHa!U42)/ValProdCrop_perHa!U42*100)</f>
        <v>-5.1145404235884921</v>
      </c>
      <c r="W42">
        <f>IF(ValProdCrop_perHa!V42=0,0,(ValProdCrop_perHa!W42-ValProdCrop_perHa!V42)/ValProdCrop_perHa!V42*100)</f>
        <v>9.7974812548547821</v>
      </c>
      <c r="X42">
        <f>IF(ValProdCrop_perHa!W42=0,0,(ValProdCrop_perHa!X42-ValProdCrop_perHa!W42)/ValProdCrop_perHa!W42*100)</f>
        <v>6.2493529151587044</v>
      </c>
      <c r="Y42">
        <f>IF(ValProdCrop_perHa!X42=0,0,(ValProdCrop_perHa!Y42-ValProdCrop_perHa!X42)/ValProdCrop_perHa!X42*100)</f>
        <v>-6.8529161020584732</v>
      </c>
      <c r="Z42">
        <f>IF(ValProdCrop_perHa!Y42=0,0,(ValProdCrop_perHa!Z42-ValProdCrop_perHa!Y42)/ValProdCrop_perHa!Y42*100)</f>
        <v>14.292315545498408</v>
      </c>
      <c r="AA42">
        <f>IF(ValProdCrop_perHa!Z42=0,0,(ValProdCrop_perHa!AA42-ValProdCrop_perHa!Z42)/ValProdCrop_perHa!Z42*100)</f>
        <v>16.833208813288202</v>
      </c>
      <c r="AB42">
        <f>IF(ValProdCrop_perHa!AA42=0,0,(ValProdCrop_perHa!AB42-ValProdCrop_perHa!AA42)/ValProdCrop_perHa!AA42*100)</f>
        <v>-19.399087000050457</v>
      </c>
      <c r="AC42">
        <f>IF(ValProdCrop_perHa!AB42=0,0,(ValProdCrop_perHa!AC42-ValProdCrop_perHa!AB42)/ValProdCrop_perHa!AB42*100)</f>
        <v>-21.295364602516738</v>
      </c>
      <c r="AD42">
        <f>IF(ValProdCrop_perHa!AC42=0,0,(ValProdCrop_perHa!AD42-ValProdCrop_perHa!AC42)/ValProdCrop_perHa!AC42*100)</f>
        <v>9.2309925909520647</v>
      </c>
      <c r="AE42">
        <f>IF(ValProdCrop_perHa!AD42=0,0,(ValProdCrop_perHa!AE42-ValProdCrop_perHa!AD42)/ValProdCrop_perHa!AD42*100)</f>
        <v>14.604517981997663</v>
      </c>
      <c r="AF42">
        <f>IF(ValProdCrop_perHa!AE42=0,0,(ValProdCrop_perHa!AF42-ValProdCrop_perHa!AE42)/ValProdCrop_perHa!AE42*100)</f>
        <v>-2.9367696854846095</v>
      </c>
      <c r="AG42">
        <f>IF(ValProdCrop_perHa!AF42=0,0,(ValProdCrop_perHa!AG42-ValProdCrop_perHa!AF42)/ValProdCrop_perHa!AF42*100)</f>
        <v>5.9671405189112088</v>
      </c>
      <c r="AH42">
        <f>IF(ValProdCrop_perHa!AG42=0,0,(ValProdCrop_perHa!AH42-ValProdCrop_perHa!AG42)/ValProdCrop_perHa!AG42*100)</f>
        <v>3.7178543254142764</v>
      </c>
      <c r="AI42">
        <f>IF(ValProdCrop_perHa!AH42=0,0,(ValProdCrop_perHa!AI42-ValProdCrop_perHa!AH42)/ValProdCrop_perHa!AH42*100)</f>
        <v>17.287796896177536</v>
      </c>
      <c r="AJ42">
        <f>IF(ValProdCrop_perHa!AI42=0,0,(ValProdCrop_perHa!AJ42-ValProdCrop_perHa!AI42)/ValProdCrop_perHa!AI42*100)</f>
        <v>-4.1777461915318383</v>
      </c>
      <c r="AK42">
        <f>IF(ValProdCrop_perHa!AJ42=0,0,(ValProdCrop_perHa!AK42-ValProdCrop_perHa!AJ42)/ValProdCrop_perHa!AJ42*100)</f>
        <v>6.776148303039764</v>
      </c>
      <c r="AL42">
        <f>IF(ValProdCrop_perHa!AK42=0,0,(ValProdCrop_perHa!AL42-ValProdCrop_perHa!AK42)/ValProdCrop_perHa!AK42*100)</f>
        <v>-21.713605803639361</v>
      </c>
      <c r="AM42">
        <f>IF(ValProdCrop_perHa!AL42=0,0,(ValProdCrop_perHa!AM42-ValProdCrop_perHa!AL42)/ValProdCrop_perHa!AL42*100)</f>
        <v>20.027202794882296</v>
      </c>
      <c r="AN42">
        <f>IF(ValProdCrop_perHa!AM42=0,0,(ValProdCrop_perHa!AN42-ValProdCrop_perHa!AM42)/ValProdCrop_perHa!AM42*100)</f>
        <v>9.8803858947989962</v>
      </c>
      <c r="AO42">
        <f>IF(ValProdCrop_perHa!AN42=0,0,(ValProdCrop_perHa!AO42-ValProdCrop_perHa!AN42)/ValProdCrop_perHa!AN42*100)</f>
        <v>-9.9538904543032451</v>
      </c>
      <c r="AP42">
        <f>IF(ValProdCrop_perHa!AO42=0,0,(ValProdCrop_perHa!AP42-ValProdCrop_perHa!AO42)/ValProdCrop_perHa!AO42*100)</f>
        <v>23.172948975724172</v>
      </c>
      <c r="AQ42">
        <f>IF(ValProdCrop_perHa!AP42=0,0,(ValProdCrop_perHa!AQ42-ValProdCrop_perHa!AP42)/ValProdCrop_perHa!AP42*100)</f>
        <v>-2.2398512722169395</v>
      </c>
      <c r="AR42">
        <f>IF(ValProdCrop_perHa!AQ42=0,0,(ValProdCrop_perHa!AR42-ValProdCrop_perHa!AQ42)/ValProdCrop_perHa!AQ42*100)</f>
        <v>8.2167202146382881</v>
      </c>
      <c r="AS42">
        <f>IF(ValProdCrop_perHa!AR42=0,0,(ValProdCrop_perHa!AS42-ValProdCrop_perHa!AR42)/ValProdCrop_perHa!AR42*100)</f>
        <v>2.8831434313682398</v>
      </c>
      <c r="AT42">
        <f>IF(ValProdCrop_perHa!AS42=0,0,(ValProdCrop_perHa!AT42-ValProdCrop_perHa!AS42)/ValProdCrop_perHa!AS42*100)</f>
        <v>4.9115048931661853</v>
      </c>
      <c r="AU42">
        <f>IF(ValProdCrop_perHa!AT42=0,0,(ValProdCrop_perHa!AU42-ValProdCrop_perHa!AT42)/ValProdCrop_perHa!AT42*100)</f>
        <v>0.111240466266412</v>
      </c>
      <c r="AV42">
        <f>IF(ValProdCrop_perHa!AU42=0,0,(ValProdCrop_perHa!AV42-ValProdCrop_perHa!AU42)/ValProdCrop_perHa!AU42*100)</f>
        <v>3.6910668003343119</v>
      </c>
      <c r="AW42">
        <f>IF(ValProdCrop_perHa!AV42=0,0,(ValProdCrop_perHa!AW42-ValProdCrop_perHa!AV42)/ValProdCrop_perHa!AV42*100)</f>
        <v>-0.47369927685440433</v>
      </c>
      <c r="AX42">
        <f>IF(ValProdCrop_perHa!AW42=0,0,(ValProdCrop_perHa!AX42-ValProdCrop_perHa!AW42)/ValProdCrop_perHa!AW42*100)</f>
        <v>7.2967433184181418</v>
      </c>
      <c r="AY42">
        <f>IF(ValProdCrop_perHa!AX42=0,0,(ValProdCrop_perHa!AY42-ValProdCrop_perHa!AX42)/ValProdCrop_perHa!AX42*100)</f>
        <v>7.759848853066134</v>
      </c>
      <c r="AZ42">
        <f>IF(ValProdCrop_perHa!AY42=0,0,(ValProdCrop_perHa!AZ42-ValProdCrop_perHa!AY42)/ValProdCrop_perHa!AY42*100)</f>
        <v>11.564312439598439</v>
      </c>
      <c r="BA42">
        <f>IF(ValProdCrop_perHa!AZ42=0,0,(ValProdCrop_perHa!BA42-ValProdCrop_perHa!AZ42)/ValProdCrop_perHa!AZ42*100)</f>
        <v>-4.4674615274850078</v>
      </c>
      <c r="BB42">
        <f>IF(ValProdCrop_perHa!BA42=0,0,(ValProdCrop_perHa!BB42-ValProdCrop_perHa!BA42)/ValProdCrop_perHa!BA42*100)</f>
        <v>7.1484657069489765</v>
      </c>
      <c r="BC42">
        <f>IF(ValProdCrop_perHa!BB42=0,0,(ValProdCrop_perHa!BC42-ValProdCrop_perHa!BB42)/ValProdCrop_perHa!BB42*100)</f>
        <v>2.5719438890627768</v>
      </c>
    </row>
    <row r="43" spans="1:55" x14ac:dyDescent="0.2">
      <c r="A43">
        <f>ValProdCrop_perHa!A43</f>
        <v>0</v>
      </c>
      <c r="B43" t="str">
        <f>ValProdCrop_perHa!B43</f>
        <v>Western Sahara</v>
      </c>
      <c r="C43">
        <f>ValProdCrop_perHa!C43</f>
        <v>205</v>
      </c>
      <c r="D43" t="str">
        <f>ValProdCrop_perHa!D43</f>
        <v>Western Sahara</v>
      </c>
      <c r="F43" s="72" t="s">
        <v>575</v>
      </c>
      <c r="H43">
        <f>IF(ValProdCrop_perHa!G43=0,0,(ValProdCrop_perHa!H43-ValProdCrop_perHa!G43)/ValProdCrop_perHa!G43*100)</f>
        <v>0</v>
      </c>
      <c r="I43">
        <f>IF(ValProdCrop_perHa!H43=0,0,(ValProdCrop_perHa!I43-ValProdCrop_perHa!H43)/ValProdCrop_perHa!H43*100)</f>
        <v>0</v>
      </c>
      <c r="J43">
        <f>IF(ValProdCrop_perHa!I43=0,0,(ValProdCrop_perHa!J43-ValProdCrop_perHa!I43)/ValProdCrop_perHa!I43*100)</f>
        <v>0</v>
      </c>
      <c r="K43">
        <f>IF(ValProdCrop_perHa!J43=0,0,(ValProdCrop_perHa!K43-ValProdCrop_perHa!J43)/ValProdCrop_perHa!J43*100)</f>
        <v>0</v>
      </c>
      <c r="L43">
        <f>IF(ValProdCrop_perHa!K43=0,0,(ValProdCrop_perHa!L43-ValProdCrop_perHa!K43)/ValProdCrop_perHa!K43*100)</f>
        <v>0</v>
      </c>
      <c r="M43">
        <f>IF(ValProdCrop_perHa!L43=0,0,(ValProdCrop_perHa!M43-ValProdCrop_perHa!L43)/ValProdCrop_perHa!L43*100)</f>
        <v>0</v>
      </c>
      <c r="N43">
        <f>IF(ValProdCrop_perHa!M43=0,0,(ValProdCrop_perHa!N43-ValProdCrop_perHa!M43)/ValProdCrop_perHa!M43*100)</f>
        <v>0</v>
      </c>
      <c r="O43">
        <f>IF(ValProdCrop_perHa!N43=0,0,(ValProdCrop_perHa!O43-ValProdCrop_perHa!N43)/ValProdCrop_perHa!N43*100)</f>
        <v>-14.457580334357594</v>
      </c>
      <c r="P43">
        <f>IF(ValProdCrop_perHa!O43=0,0,(ValProdCrop_perHa!P43-ValProdCrop_perHa!O43)/ValProdCrop_perHa!O43*100)</f>
        <v>5.1643192488274023E-2</v>
      </c>
      <c r="Q43">
        <f>IF(ValProdCrop_perHa!P43=0,0,(ValProdCrop_perHa!Q43-ValProdCrop_perHa!P43)/ValProdCrop_perHa!P43*100)</f>
        <v>7.9207920792079003</v>
      </c>
      <c r="R43">
        <f>IF(ValProdCrop_perHa!Q43=0,0,(ValProdCrop_perHa!R43-ValProdCrop_perHa!Q43)/ValProdCrop_perHa!Q43*100)</f>
        <v>-5.5045871559632937</v>
      </c>
      <c r="S43">
        <f>IF(ValProdCrop_perHa!R43=0,0,(ValProdCrop_perHa!S43-ValProdCrop_perHa!R43)/ValProdCrop_perHa!R43*100)</f>
        <v>9.3404753933712765</v>
      </c>
      <c r="T43">
        <f>IF(ValProdCrop_perHa!S43=0,0,(ValProdCrop_perHa!T43-ValProdCrop_perHa!S43)/ValProdCrop_perHa!S43*100)</f>
        <v>2.8985507246389378E-2</v>
      </c>
      <c r="U43">
        <f>IF(ValProdCrop_perHa!T43=0,0,(ValProdCrop_perHa!U43-ValProdCrop_perHa!T43)/ValProdCrop_perHa!T43*100)</f>
        <v>0</v>
      </c>
      <c r="V43">
        <f>IF(ValProdCrop_perHa!U43=0,0,(ValProdCrop_perHa!V43-ValProdCrop_perHa!U43)/ValProdCrop_perHa!U43*100)</f>
        <v>11.86974789915965</v>
      </c>
      <c r="W43">
        <f>IF(ValProdCrop_perHa!V43=0,0,(ValProdCrop_perHa!W43-ValProdCrop_perHa!V43)/ValProdCrop_perHa!V43*100)</f>
        <v>-5.8823529411764683</v>
      </c>
      <c r="X43">
        <f>IF(ValProdCrop_perHa!W43=0,0,(ValProdCrop_perHa!X43-ValProdCrop_perHa!W43)/ValProdCrop_perHa!W43*100)</f>
        <v>-0.63380281690141049</v>
      </c>
      <c r="Y43">
        <f>IF(ValProdCrop_perHa!X43=0,0,(ValProdCrop_perHa!Y43-ValProdCrop_perHa!X43)/ValProdCrop_perHa!X43*100)</f>
        <v>0</v>
      </c>
      <c r="Z43">
        <f>IF(ValProdCrop_perHa!Y43=0,0,(ValProdCrop_perHa!Z43-ValProdCrop_perHa!Y43)/ValProdCrop_perHa!Y43*100)</f>
        <v>-6.7574646411733985</v>
      </c>
      <c r="AA43">
        <f>IF(ValProdCrop_perHa!Z43=0,0,(ValProdCrop_perHa!AA43-ValProdCrop_perHa!Z43)/ValProdCrop_perHa!Z43*100)</f>
        <v>6.7415730337078674</v>
      </c>
      <c r="AB43">
        <f>IF(ValProdCrop_perHa!AA43=0,0,(ValProdCrop_perHa!AB43-ValProdCrop_perHa!AA43)/ValProdCrop_perHa!AA43*100)</f>
        <v>0</v>
      </c>
      <c r="AC43">
        <f>IF(ValProdCrop_perHa!AB43=0,0,(ValProdCrop_perHa!AC43-ValProdCrop_perHa!AB43)/ValProdCrop_perHa!AB43*100)</f>
        <v>1.8859649122807152</v>
      </c>
      <c r="AD43">
        <f>IF(ValProdCrop_perHa!AC43=0,0,(ValProdCrop_perHa!AD43-ValProdCrop_perHa!AC43)/ValProdCrop_perHa!AC43*100)</f>
        <v>4.455445544554455</v>
      </c>
      <c r="AE43">
        <f>IF(ValProdCrop_perHa!AD43=0,0,(ValProdCrop_perHa!AE43-ValProdCrop_perHa!AD43)/ValProdCrop_perHa!AD43*100)</f>
        <v>-2.635071090047405</v>
      </c>
      <c r="AF43">
        <f>IF(ValProdCrop_perHa!AE43=0,0,(ValProdCrop_perHa!AF43-ValProdCrop_perHa!AE43)/ValProdCrop_perHa!AE43*100)</f>
        <v>1.5456506110711747</v>
      </c>
      <c r="AG43">
        <f>IF(ValProdCrop_perHa!AF43=0,0,(ValProdCrop_perHa!AG43-ValProdCrop_perHa!AF43)/ValProdCrop_perHa!AF43*100)</f>
        <v>5.3097345132743499</v>
      </c>
      <c r="AH43">
        <f>IF(ValProdCrop_perHa!AG43=0,0,(ValProdCrop_perHa!AH43-ValProdCrop_perHa!AG43)/ValProdCrop_perHa!AG43*100)</f>
        <v>-3.7037037037037237</v>
      </c>
      <c r="AI43">
        <f>IF(ValProdCrop_perHa!AH43=0,0,(ValProdCrop_perHa!AI43-ValProdCrop_perHa!AH43)/ValProdCrop_perHa!AH43*100)</f>
        <v>0.88535414165667647</v>
      </c>
      <c r="AJ43">
        <f>IF(ValProdCrop_perHa!AI43=0,0,(ValProdCrop_perHa!AJ43-ValProdCrop_perHa!AI43)/ValProdCrop_perHa!AI43*100)</f>
        <v>1.2048192771084314</v>
      </c>
      <c r="AK43">
        <f>IF(ValProdCrop_perHa!AJ43=0,0,(ValProdCrop_perHa!AK43-ValProdCrop_perHa!AJ43)/ValProdCrop_perHa!AJ43*100)</f>
        <v>1.1111111111111112</v>
      </c>
      <c r="AL43">
        <f>IF(ValProdCrop_perHa!AK43=0,0,(ValProdCrop_perHa!AL43-ValProdCrop_perHa!AK43)/ValProdCrop_perHa!AK43*100)</f>
        <v>-25.509813569515071</v>
      </c>
      <c r="AM43">
        <f>IF(ValProdCrop_perHa!AL43=0,0,(ValProdCrop_perHa!AM43-ValProdCrop_perHa!AL43)/ValProdCrop_perHa!AL43*100)</f>
        <v>35.625924829831327</v>
      </c>
      <c r="AN43">
        <f>IF(ValProdCrop_perHa!AM43=0,0,(ValProdCrop_perHa!AN43-ValProdCrop_perHa!AM43)/ValProdCrop_perHa!AM43*100)</f>
        <v>51.418902680618608</v>
      </c>
      <c r="AO43">
        <f>IF(ValProdCrop_perHa!AN43=0,0,(ValProdCrop_perHa!AO43-ValProdCrop_perHa!AN43)/ValProdCrop_perHa!AN43*100)</f>
        <v>-33.328041888297868</v>
      </c>
      <c r="AP43">
        <f>IF(ValProdCrop_perHa!AO43=0,0,(ValProdCrop_perHa!AP43-ValProdCrop_perHa!AO43)/ValProdCrop_perHa!AO43*100)</f>
        <v>13.572530154936628</v>
      </c>
      <c r="AQ43">
        <f>IF(ValProdCrop_perHa!AP43=0,0,(ValProdCrop_perHa!AQ43-ValProdCrop_perHa!AP43)/ValProdCrop_perHa!AP43*100)</f>
        <v>-11.16895574449531</v>
      </c>
      <c r="AR43">
        <f>IF(ValProdCrop_perHa!AQ43=0,0,(ValProdCrop_perHa!AR43-ValProdCrop_perHa!AQ43)/ValProdCrop_perHa!AQ43*100)</f>
        <v>9.7444755494669053</v>
      </c>
      <c r="AS43">
        <f>IF(ValProdCrop_perHa!AR43=0,0,(ValProdCrop_perHa!AS43-ValProdCrop_perHa!AR43)/ValProdCrop_perHa!AR43*100)</f>
        <v>-8.1246707638279219</v>
      </c>
      <c r="AT43">
        <f>IF(ValProdCrop_perHa!AS43=0,0,(ValProdCrop_perHa!AT43-ValProdCrop_perHa!AS43)/ValProdCrop_perHa!AS43*100)</f>
        <v>-3.0433740714114399</v>
      </c>
      <c r="AU43">
        <f>IF(ValProdCrop_perHa!AT43=0,0,(ValProdCrop_perHa!AU43-ValProdCrop_perHa!AT43)/ValProdCrop_perHa!AT43*100)</f>
        <v>11.064425770308118</v>
      </c>
      <c r="AV43">
        <f>IF(ValProdCrop_perHa!AU43=0,0,(ValProdCrop_perHa!AV43-ValProdCrop_perHa!AU43)/ValProdCrop_perHa!AU43*100)</f>
        <v>16.897856242118539</v>
      </c>
      <c r="AW43">
        <f>IF(ValProdCrop_perHa!AV43=0,0,(ValProdCrop_perHa!AW43-ValProdCrop_perHa!AV43)/ValProdCrop_perHa!AV43*100)</f>
        <v>12.030102041404117</v>
      </c>
      <c r="AX43">
        <f>IF(ValProdCrop_perHa!AW43=0,0,(ValProdCrop_perHa!AX43-ValProdCrop_perHa!AW43)/ValProdCrop_perHa!AW43*100)</f>
        <v>-32.103315508021389</v>
      </c>
      <c r="AY43">
        <f>IF(ValProdCrop_perHa!AX43=0,0,(ValProdCrop_perHa!AY43-ValProdCrop_perHa!AX43)/ValProdCrop_perHa!AX43*100)</f>
        <v>-38.053097345132734</v>
      </c>
      <c r="AZ43">
        <f>IF(ValProdCrop_perHa!AY43=0,0,(ValProdCrop_perHa!AZ43-ValProdCrop_perHa!AY43)/ValProdCrop_perHa!AY43*100)</f>
        <v>32.85714285714284</v>
      </c>
      <c r="BA43">
        <f>IF(ValProdCrop_perHa!AZ43=0,0,(ValProdCrop_perHa!BA43-ValProdCrop_perHa!AZ43)/ValProdCrop_perHa!AZ43*100)</f>
        <v>23.035566583953706</v>
      </c>
      <c r="BB43">
        <f>IF(ValProdCrop_perHa!BA43=0,0,(ValProdCrop_perHa!BB43-ValProdCrop_perHa!BA43)/ValProdCrop_perHa!BA43*100)</f>
        <v>-41.008403361344541</v>
      </c>
      <c r="BC43">
        <f>IF(ValProdCrop_perHa!BB43=0,0,(ValProdCrop_perHa!BC43-ValProdCrop_perHa!BB43)/ValProdCrop_perHa!BB43*100)</f>
        <v>23.418873418873432</v>
      </c>
    </row>
    <row r="44" spans="1:55" x14ac:dyDescent="0.2">
      <c r="A44">
        <f>ValProdCrop_perHa!A44</f>
        <v>2</v>
      </c>
      <c r="B44" t="str">
        <f>ValProdCrop_perHa!B44</f>
        <v>Sudan</v>
      </c>
      <c r="C44">
        <f>ValProdCrop_perHa!C44</f>
        <v>206</v>
      </c>
      <c r="D44" t="str">
        <f>ValProdCrop_perHa!D44</f>
        <v>Sudan</v>
      </c>
      <c r="F44" s="72" t="s">
        <v>575</v>
      </c>
      <c r="H44">
        <f>IF(ValProdCrop_perHa!G44=0,0,(ValProdCrop_perHa!H44-ValProdCrop_perHa!G44)/ValProdCrop_perHa!G44*100)</f>
        <v>4.980715851798565</v>
      </c>
      <c r="I44">
        <f>IF(ValProdCrop_perHa!H44=0,0,(ValProdCrop_perHa!I44-ValProdCrop_perHa!H44)/ValProdCrop_perHa!H44*100)</f>
        <v>-8.3187179108694913</v>
      </c>
      <c r="J44">
        <f>IF(ValProdCrop_perHa!I44=0,0,(ValProdCrop_perHa!J44-ValProdCrop_perHa!I44)/ValProdCrop_perHa!I44*100)</f>
        <v>-8.9766447306029011</v>
      </c>
      <c r="K44">
        <f>IF(ValProdCrop_perHa!J44=0,0,(ValProdCrop_perHa!K44-ValProdCrop_perHa!J44)/ValProdCrop_perHa!J44*100)</f>
        <v>3.2213111796126097</v>
      </c>
      <c r="L44">
        <f>IF(ValProdCrop_perHa!K44=0,0,(ValProdCrop_perHa!L44-ValProdCrop_perHa!K44)/ValProdCrop_perHa!K44*100)</f>
        <v>0.38353561171871925</v>
      </c>
      <c r="M44">
        <f>IF(ValProdCrop_perHa!L44=0,0,(ValProdCrop_perHa!M44-ValProdCrop_perHa!L44)/ValProdCrop_perHa!L44*100)</f>
        <v>-0.54071395279821199</v>
      </c>
      <c r="N44">
        <f>IF(ValProdCrop_perHa!M44=0,0,(ValProdCrop_perHa!N44-ValProdCrop_perHa!M44)/ValProdCrop_perHa!M44*100)</f>
        <v>4.4096014318910539</v>
      </c>
      <c r="O44">
        <f>IF(ValProdCrop_perHa!N44=0,0,(ValProdCrop_perHa!O44-ValProdCrop_perHa!N44)/ValProdCrop_perHa!N44*100)</f>
        <v>-0.29577598780749659</v>
      </c>
      <c r="P44">
        <f>IF(ValProdCrop_perHa!O44=0,0,(ValProdCrop_perHa!P44-ValProdCrop_perHa!O44)/ValProdCrop_perHa!O44*100)</f>
        <v>-7.1980045477214771</v>
      </c>
      <c r="Q44">
        <f>IF(ValProdCrop_perHa!P44=0,0,(ValProdCrop_perHa!Q44-ValProdCrop_perHa!P44)/ValProdCrop_perHa!P44*100)</f>
        <v>5.9462565687602359E-2</v>
      </c>
      <c r="R44">
        <f>IF(ValProdCrop_perHa!Q44=0,0,(ValProdCrop_perHa!R44-ValProdCrop_perHa!Q44)/ValProdCrop_perHa!Q44*100)</f>
        <v>-7.2359493316596692</v>
      </c>
      <c r="S44">
        <f>IF(ValProdCrop_perHa!R44=0,0,(ValProdCrop_perHa!S44-ValProdCrop_perHa!R44)/ValProdCrop_perHa!R44*100)</f>
        <v>-9.7850851284503104</v>
      </c>
      <c r="T44">
        <f>IF(ValProdCrop_perHa!S44=0,0,(ValProdCrop_perHa!T44-ValProdCrop_perHa!S44)/ValProdCrop_perHa!S44*100)</f>
        <v>17.511251661969595</v>
      </c>
      <c r="U44">
        <f>IF(ValProdCrop_perHa!T44=0,0,(ValProdCrop_perHa!U44-ValProdCrop_perHa!T44)/ValProdCrop_perHa!T44*100)</f>
        <v>-11.257763056335799</v>
      </c>
      <c r="V44">
        <f>IF(ValProdCrop_perHa!U44=0,0,(ValProdCrop_perHa!V44-ValProdCrop_perHa!U44)/ValProdCrop_perHa!U44*100)</f>
        <v>-6.6962349382031867</v>
      </c>
      <c r="W44">
        <f>IF(ValProdCrop_perHa!V44=0,0,(ValProdCrop_perHa!W44-ValProdCrop_perHa!V44)/ValProdCrop_perHa!V44*100)</f>
        <v>2.2103117855812018</v>
      </c>
      <c r="X44">
        <f>IF(ValProdCrop_perHa!W44=0,0,(ValProdCrop_perHa!X44-ValProdCrop_perHa!W44)/ValProdCrop_perHa!W44*100)</f>
        <v>3.6134469355810932</v>
      </c>
      <c r="Y44">
        <f>IF(ValProdCrop_perHa!X44=0,0,(ValProdCrop_perHa!Y44-ValProdCrop_perHa!X44)/ValProdCrop_perHa!X44*100)</f>
        <v>-2.2517636233706981</v>
      </c>
      <c r="Z44">
        <f>IF(ValProdCrop_perHa!Y44=0,0,(ValProdCrop_perHa!Z44-ValProdCrop_perHa!Y44)/ValProdCrop_perHa!Y44*100)</f>
        <v>-5.0653451628034309</v>
      </c>
      <c r="AA44">
        <f>IF(ValProdCrop_perHa!Z44=0,0,(ValProdCrop_perHa!AA44-ValProdCrop_perHa!Z44)/ValProdCrop_perHa!Z44*100)</f>
        <v>-3.0403725495101876</v>
      </c>
      <c r="AB44">
        <f>IF(ValProdCrop_perHa!AA44=0,0,(ValProdCrop_perHa!AB44-ValProdCrop_perHa!AA44)/ValProdCrop_perHa!AA44*100)</f>
        <v>0.82133041274688323</v>
      </c>
      <c r="AC44">
        <f>IF(ValProdCrop_perHa!AB44=0,0,(ValProdCrop_perHa!AC44-ValProdCrop_perHa!AB44)/ValProdCrop_perHa!AB44*100)</f>
        <v>-1.569791684461268</v>
      </c>
      <c r="AD44">
        <f>IF(ValProdCrop_perHa!AC44=0,0,(ValProdCrop_perHa!AD44-ValProdCrop_perHa!AC44)/ValProdCrop_perHa!AC44*100)</f>
        <v>-3.7153205367658386</v>
      </c>
      <c r="AE44">
        <f>IF(ValProdCrop_perHa!AD44=0,0,(ValProdCrop_perHa!AE44-ValProdCrop_perHa!AD44)/ValProdCrop_perHa!AD44*100)</f>
        <v>-8.4067581809888221</v>
      </c>
      <c r="AF44">
        <f>IF(ValProdCrop_perHa!AE44=0,0,(ValProdCrop_perHa!AF44-ValProdCrop_perHa!AE44)/ValProdCrop_perHa!AE44*100)</f>
        <v>4.9609725555378663</v>
      </c>
      <c r="AG44">
        <f>IF(ValProdCrop_perHa!AF44=0,0,(ValProdCrop_perHa!AG44-ValProdCrop_perHa!AF44)/ValProdCrop_perHa!AF44*100)</f>
        <v>14.536988131920536</v>
      </c>
      <c r="AH44">
        <f>IF(ValProdCrop_perHa!AG44=0,0,(ValProdCrop_perHa!AH44-ValProdCrop_perHa!AG44)/ValProdCrop_perHa!AG44*100)</f>
        <v>-18.579610516708328</v>
      </c>
      <c r="AI44">
        <f>IF(ValProdCrop_perHa!AH44=0,0,(ValProdCrop_perHa!AI44-ValProdCrop_perHa!AH44)/ValProdCrop_perHa!AH44*100)</f>
        <v>-0.13492050850283299</v>
      </c>
      <c r="AJ44">
        <f>IF(ValProdCrop_perHa!AI44=0,0,(ValProdCrop_perHa!AJ44-ValProdCrop_perHa!AI44)/ValProdCrop_perHa!AI44*100)</f>
        <v>41.269179018125627</v>
      </c>
      <c r="AK44">
        <f>IF(ValProdCrop_perHa!AJ44=0,0,(ValProdCrop_perHa!AK44-ValProdCrop_perHa!AJ44)/ValProdCrop_perHa!AJ44*100)</f>
        <v>-14.150407683953498</v>
      </c>
      <c r="AL44">
        <f>IF(ValProdCrop_perHa!AK44=0,0,(ValProdCrop_perHa!AL44-ValProdCrop_perHa!AK44)/ValProdCrop_perHa!AK44*100)</f>
        <v>-13.387801690054502</v>
      </c>
      <c r="AM44">
        <f>IF(ValProdCrop_perHa!AL44=0,0,(ValProdCrop_perHa!AM44-ValProdCrop_perHa!AL44)/ValProdCrop_perHa!AL44*100)</f>
        <v>3.3349625194045087</v>
      </c>
      <c r="AN44">
        <f>IF(ValProdCrop_perHa!AM44=0,0,(ValProdCrop_perHa!AN44-ValProdCrop_perHa!AM44)/ValProdCrop_perHa!AM44*100)</f>
        <v>-14.788811827365183</v>
      </c>
      <c r="AO44">
        <f>IF(ValProdCrop_perHa!AN44=0,0,(ValProdCrop_perHa!AO44-ValProdCrop_perHa!AN44)/ValProdCrop_perHa!AN44*100)</f>
        <v>15.46524759118754</v>
      </c>
      <c r="AP44">
        <f>IF(ValProdCrop_perHa!AO44=0,0,(ValProdCrop_perHa!AP44-ValProdCrop_perHa!AO44)/ValProdCrop_perHa!AO44*100)</f>
        <v>7.5517763658769512</v>
      </c>
      <c r="AQ44">
        <f>IF(ValProdCrop_perHa!AP44=0,0,(ValProdCrop_perHa!AQ44-ValProdCrop_perHa!AP44)/ValProdCrop_perHa!AP44*100)</f>
        <v>-13.448184648004439</v>
      </c>
      <c r="AR44">
        <f>IF(ValProdCrop_perHa!AQ44=0,0,(ValProdCrop_perHa!AR44-ValProdCrop_perHa!AQ44)/ValProdCrop_perHa!AQ44*100)</f>
        <v>8.1336522394898427</v>
      </c>
      <c r="AS44">
        <f>IF(ValProdCrop_perHa!AR44=0,0,(ValProdCrop_perHa!AS44-ValProdCrop_perHa!AR44)/ValProdCrop_perHa!AR44*100)</f>
        <v>6.4544584061342665</v>
      </c>
      <c r="AT44">
        <f>IF(ValProdCrop_perHa!AS44=0,0,(ValProdCrop_perHa!AT44-ValProdCrop_perHa!AS44)/ValProdCrop_perHa!AS44*100)</f>
        <v>8.3458048908350371</v>
      </c>
      <c r="AU44">
        <f>IF(ValProdCrop_perHa!AT44=0,0,(ValProdCrop_perHa!AU44-ValProdCrop_perHa!AT44)/ValProdCrop_perHa!AT44*100)</f>
        <v>-1.2047881969578278</v>
      </c>
      <c r="AV44">
        <f>IF(ValProdCrop_perHa!AU44=0,0,(ValProdCrop_perHa!AV44-ValProdCrop_perHa!AU44)/ValProdCrop_perHa!AU44*100)</f>
        <v>6.7163472915465485</v>
      </c>
      <c r="AW44">
        <f>IF(ValProdCrop_perHa!AV44=0,0,(ValProdCrop_perHa!AW44-ValProdCrop_perHa!AV44)/ValProdCrop_perHa!AV44*100)</f>
        <v>-8.7739258419903994</v>
      </c>
      <c r="AX44">
        <f>IF(ValProdCrop_perHa!AW44=0,0,(ValProdCrop_perHa!AX44-ValProdCrop_perHa!AW44)/ValProdCrop_perHa!AW44*100)</f>
        <v>35.164903342611943</v>
      </c>
      <c r="AY44">
        <f>IF(ValProdCrop_perHa!AX44=0,0,(ValProdCrop_perHa!AY44-ValProdCrop_perHa!AX44)/ValProdCrop_perHa!AX44*100)</f>
        <v>-40.173312197424998</v>
      </c>
      <c r="AZ44">
        <f>IF(ValProdCrop_perHa!AY44=0,0,(ValProdCrop_perHa!AZ44-ValProdCrop_perHa!AY44)/ValProdCrop_perHa!AY44*100)</f>
        <v>26.553976535839261</v>
      </c>
      <c r="BA44">
        <f>IF(ValProdCrop_perHa!AZ44=0,0,(ValProdCrop_perHa!BA44-ValProdCrop_perHa!AZ44)/ValProdCrop_perHa!AZ44*100)</f>
        <v>8.4157581997406439</v>
      </c>
      <c r="BB44">
        <f>IF(ValProdCrop_perHa!BA44=0,0,(ValProdCrop_perHa!BB44-ValProdCrop_perHa!BA44)/ValProdCrop_perHa!BA44*100)</f>
        <v>-12.528422780637985</v>
      </c>
      <c r="BC44">
        <f>IF(ValProdCrop_perHa!BB44=0,0,(ValProdCrop_perHa!BC44-ValProdCrop_perHa!BB44)/ValProdCrop_perHa!BB44*100)</f>
        <v>4.7846045986229147</v>
      </c>
    </row>
    <row r="45" spans="1:55" x14ac:dyDescent="0.2">
      <c r="A45">
        <f>ValProdCrop_perHa!A45</f>
        <v>3</v>
      </c>
      <c r="B45" t="str">
        <f>ValProdCrop_perHa!B45</f>
        <v>Swaziland</v>
      </c>
      <c r="C45">
        <f>ValProdCrop_perHa!C45</f>
        <v>209</v>
      </c>
      <c r="D45" t="str">
        <f>ValProdCrop_perHa!D45</f>
        <v>Swaziland</v>
      </c>
      <c r="F45" s="72" t="s">
        <v>575</v>
      </c>
      <c r="H45">
        <f>IF(ValProdCrop_perHa!G45=0,0,(ValProdCrop_perHa!H45-ValProdCrop_perHa!G45)/ValProdCrop_perHa!G45*100)</f>
        <v>-3.9820367422366396</v>
      </c>
      <c r="I45">
        <f>IF(ValProdCrop_perHa!H45=0,0,(ValProdCrop_perHa!I45-ValProdCrop_perHa!H45)/ValProdCrop_perHa!H45*100)</f>
        <v>17.99828194098502</v>
      </c>
      <c r="J45">
        <f>IF(ValProdCrop_perHa!I45=0,0,(ValProdCrop_perHa!J45-ValProdCrop_perHa!I45)/ValProdCrop_perHa!I45*100)</f>
        <v>9.8191140486035202</v>
      </c>
      <c r="K45">
        <f>IF(ValProdCrop_perHa!J45=0,0,(ValProdCrop_perHa!K45-ValProdCrop_perHa!J45)/ValProdCrop_perHa!J45*100)</f>
        <v>7.184372724709065</v>
      </c>
      <c r="L45">
        <f>IF(ValProdCrop_perHa!K45=0,0,(ValProdCrop_perHa!L45-ValProdCrop_perHa!K45)/ValProdCrop_perHa!K45*100)</f>
        <v>8.4086526886459332</v>
      </c>
      <c r="M45">
        <f>IF(ValProdCrop_perHa!L45=0,0,(ValProdCrop_perHa!M45-ValProdCrop_perHa!L45)/ValProdCrop_perHa!L45*100)</f>
        <v>9.6012689727449843</v>
      </c>
      <c r="N45">
        <f>IF(ValProdCrop_perHa!M45=0,0,(ValProdCrop_perHa!N45-ValProdCrop_perHa!M45)/ValProdCrop_perHa!M45*100)</f>
        <v>-7.7588748592561112</v>
      </c>
      <c r="O45">
        <f>IF(ValProdCrop_perHa!N45=0,0,(ValProdCrop_perHa!O45-ValProdCrop_perHa!N45)/ValProdCrop_perHa!N45*100)</f>
        <v>5.9586261864853682</v>
      </c>
      <c r="P45">
        <f>IF(ValProdCrop_perHa!O45=0,0,(ValProdCrop_perHa!P45-ValProdCrop_perHa!O45)/ValProdCrop_perHa!O45*100)</f>
        <v>12.515315811007385</v>
      </c>
      <c r="Q45">
        <f>IF(ValProdCrop_perHa!P45=0,0,(ValProdCrop_perHa!Q45-ValProdCrop_perHa!P45)/ValProdCrop_perHa!P45*100)</f>
        <v>34.080825320437633</v>
      </c>
      <c r="R45">
        <f>IF(ValProdCrop_perHa!Q45=0,0,(ValProdCrop_perHa!R45-ValProdCrop_perHa!Q45)/ValProdCrop_perHa!Q45*100)</f>
        <v>3.8289587226339341</v>
      </c>
      <c r="S45">
        <f>IF(ValProdCrop_perHa!R45=0,0,(ValProdCrop_perHa!S45-ValProdCrop_perHa!R45)/ValProdCrop_perHa!R45*100)</f>
        <v>-9.0683447755938786</v>
      </c>
      <c r="T45">
        <f>IF(ValProdCrop_perHa!S45=0,0,(ValProdCrop_perHa!T45-ValProdCrop_perHa!S45)/ValProdCrop_perHa!S45*100)</f>
        <v>17.168532149742585</v>
      </c>
      <c r="U45">
        <f>IF(ValProdCrop_perHa!T45=0,0,(ValProdCrop_perHa!U45-ValProdCrop_perHa!T45)/ValProdCrop_perHa!T45*100)</f>
        <v>1.7177832174366188</v>
      </c>
      <c r="V45">
        <f>IF(ValProdCrop_perHa!U45=0,0,(ValProdCrop_perHa!V45-ValProdCrop_perHa!U45)/ValProdCrop_perHa!U45*100)</f>
        <v>2.1528772561396337</v>
      </c>
      <c r="W45">
        <f>IF(ValProdCrop_perHa!V45=0,0,(ValProdCrop_perHa!W45-ValProdCrop_perHa!V45)/ValProdCrop_perHa!V45*100)</f>
        <v>10.138493285967444</v>
      </c>
      <c r="X45">
        <f>IF(ValProdCrop_perHa!W45=0,0,(ValProdCrop_perHa!X45-ValProdCrop_perHa!W45)/ValProdCrop_perHa!W45*100)</f>
        <v>5.0463791751036648</v>
      </c>
      <c r="Y45">
        <f>IF(ValProdCrop_perHa!X45=0,0,(ValProdCrop_perHa!Y45-ValProdCrop_perHa!X45)/ValProdCrop_perHa!X45*100)</f>
        <v>-17.358646982765269</v>
      </c>
      <c r="Z45">
        <f>IF(ValProdCrop_perHa!Y45=0,0,(ValProdCrop_perHa!Z45-ValProdCrop_perHa!Y45)/ValProdCrop_perHa!Y45*100)</f>
        <v>14.289047131336098</v>
      </c>
      <c r="AA45">
        <f>IF(ValProdCrop_perHa!Z45=0,0,(ValProdCrop_perHa!AA45-ValProdCrop_perHa!Z45)/ValProdCrop_perHa!Z45*100)</f>
        <v>26.254328320141845</v>
      </c>
      <c r="AB45">
        <f>IF(ValProdCrop_perHa!AA45=0,0,(ValProdCrop_perHa!AB45-ValProdCrop_perHa!AA45)/ValProdCrop_perHa!AA45*100)</f>
        <v>-3.8408285542946308</v>
      </c>
      <c r="AC45">
        <f>IF(ValProdCrop_perHa!AB45=0,0,(ValProdCrop_perHa!AC45-ValProdCrop_perHa!AB45)/ValProdCrop_perHa!AB45*100)</f>
        <v>10.759322657684066</v>
      </c>
      <c r="AD45">
        <f>IF(ValProdCrop_perHa!AC45=0,0,(ValProdCrop_perHa!AD45-ValProdCrop_perHa!AC45)/ValProdCrop_perHa!AC45*100)</f>
        <v>-13.396414324963487</v>
      </c>
      <c r="AE45">
        <f>IF(ValProdCrop_perHa!AD45=0,0,(ValProdCrop_perHa!AE45-ValProdCrop_perHa!AD45)/ValProdCrop_perHa!AD45*100)</f>
        <v>-0.60025517000163631</v>
      </c>
      <c r="AF45">
        <f>IF(ValProdCrop_perHa!AE45=0,0,(ValProdCrop_perHa!AF45-ValProdCrop_perHa!AE45)/ValProdCrop_perHa!AE45*100)</f>
        <v>15.610605477868361</v>
      </c>
      <c r="AG45">
        <f>IF(ValProdCrop_perHa!AF45=0,0,(ValProdCrop_perHa!AG45-ValProdCrop_perHa!AF45)/ValProdCrop_perHa!AF45*100)</f>
        <v>-7.945693417871234</v>
      </c>
      <c r="AH45">
        <f>IF(ValProdCrop_perHa!AG45=0,0,(ValProdCrop_perHa!AH45-ValProdCrop_perHa!AG45)/ValProdCrop_perHa!AG45*100)</f>
        <v>-18.12458510404025</v>
      </c>
      <c r="AI45">
        <f>IF(ValProdCrop_perHa!AH45=0,0,(ValProdCrop_perHa!AI45-ValProdCrop_perHa!AH45)/ValProdCrop_perHa!AH45*100)</f>
        <v>3.4422344289957425</v>
      </c>
      <c r="AJ45">
        <f>IF(ValProdCrop_perHa!AI45=0,0,(ValProdCrop_perHa!AJ45-ValProdCrop_perHa!AI45)/ValProdCrop_perHa!AI45*100)</f>
        <v>10.593429655116511</v>
      </c>
      <c r="AK45">
        <f>IF(ValProdCrop_perHa!AJ45=0,0,(ValProdCrop_perHa!AK45-ValProdCrop_perHa!AJ45)/ValProdCrop_perHa!AJ45*100)</f>
        <v>14.813481047786855</v>
      </c>
      <c r="AL45">
        <f>IF(ValProdCrop_perHa!AK45=0,0,(ValProdCrop_perHa!AL45-ValProdCrop_perHa!AK45)/ValProdCrop_perHa!AK45*100)</f>
        <v>-2.2238792259798879</v>
      </c>
      <c r="AM45">
        <f>IF(ValProdCrop_perHa!AL45=0,0,(ValProdCrop_perHa!AM45-ValProdCrop_perHa!AL45)/ValProdCrop_perHa!AL45*100)</f>
        <v>-5.1554505025266621</v>
      </c>
      <c r="AN45">
        <f>IF(ValProdCrop_perHa!AM45=0,0,(ValProdCrop_perHa!AN45-ValProdCrop_perHa!AM45)/ValProdCrop_perHa!AM45*100)</f>
        <v>-1.7205155962707295</v>
      </c>
      <c r="AO45">
        <f>IF(ValProdCrop_perHa!AN45=0,0,(ValProdCrop_perHa!AO45-ValProdCrop_perHa!AN45)/ValProdCrop_perHa!AN45*100)</f>
        <v>-4.2015505349870015</v>
      </c>
      <c r="AP45">
        <f>IF(ValProdCrop_perHa!AO45=0,0,(ValProdCrop_perHa!AP45-ValProdCrop_perHa!AO45)/ValProdCrop_perHa!AO45*100)</f>
        <v>5.0155804933502965</v>
      </c>
      <c r="AQ45">
        <f>IF(ValProdCrop_perHa!AP45=0,0,(ValProdCrop_perHa!AQ45-ValProdCrop_perHa!AP45)/ValProdCrop_perHa!AP45*100)</f>
        <v>-7.5580293942701564</v>
      </c>
      <c r="AR45">
        <f>IF(ValProdCrop_perHa!AQ45=0,0,(ValProdCrop_perHa!AR45-ValProdCrop_perHa!AQ45)/ValProdCrop_perHa!AQ45*100)</f>
        <v>2.1730031354864177</v>
      </c>
      <c r="AS45">
        <f>IF(ValProdCrop_perHa!AR45=0,0,(ValProdCrop_perHa!AS45-ValProdCrop_perHa!AR45)/ValProdCrop_perHa!AR45*100)</f>
        <v>1.3004839996933932</v>
      </c>
      <c r="AT45">
        <f>IF(ValProdCrop_perHa!AS45=0,0,(ValProdCrop_perHa!AT45-ValProdCrop_perHa!AS45)/ValProdCrop_perHa!AS45*100)</f>
        <v>-2.4757874209103905</v>
      </c>
      <c r="AU45">
        <f>IF(ValProdCrop_perHa!AT45=0,0,(ValProdCrop_perHa!AU45-ValProdCrop_perHa!AT45)/ValProdCrop_perHa!AT45*100)</f>
        <v>15.591432872136913</v>
      </c>
      <c r="AV45">
        <f>IF(ValProdCrop_perHa!AU45=0,0,(ValProdCrop_perHa!AV45-ValProdCrop_perHa!AU45)/ValProdCrop_perHa!AU45*100)</f>
        <v>-2.0554730534341767</v>
      </c>
      <c r="AW45">
        <f>IF(ValProdCrop_perHa!AV45=0,0,(ValProdCrop_perHa!AW45-ValProdCrop_perHa!AV45)/ValProdCrop_perHa!AV45*100)</f>
        <v>-8.6432170401008687E-2</v>
      </c>
      <c r="AX45">
        <f>IF(ValProdCrop_perHa!AW45=0,0,(ValProdCrop_perHa!AX45-ValProdCrop_perHa!AW45)/ValProdCrop_perHa!AW45*100)</f>
        <v>14.531274192807626</v>
      </c>
      <c r="AY45">
        <f>IF(ValProdCrop_perHa!AX45=0,0,(ValProdCrop_perHa!AY45-ValProdCrop_perHa!AX45)/ValProdCrop_perHa!AX45*100)</f>
        <v>0.94229571850632698</v>
      </c>
      <c r="AZ45">
        <f>IF(ValProdCrop_perHa!AY45=0,0,(ValProdCrop_perHa!AZ45-ValProdCrop_perHa!AY45)/ValProdCrop_perHa!AY45*100)</f>
        <v>3.7171170794465977</v>
      </c>
      <c r="BA45">
        <f>IF(ValProdCrop_perHa!AZ45=0,0,(ValProdCrop_perHa!BA45-ValProdCrop_perHa!AZ45)/ValProdCrop_perHa!AZ45*100)</f>
        <v>-1.5378206601266491</v>
      </c>
      <c r="BB45">
        <f>IF(ValProdCrop_perHa!BA45=0,0,(ValProdCrop_perHa!BB45-ValProdCrop_perHa!BA45)/ValProdCrop_perHa!BA45*100)</f>
        <v>-3.1120892467254779</v>
      </c>
      <c r="BC45">
        <f>IF(ValProdCrop_perHa!BB45=0,0,(ValProdCrop_perHa!BC45-ValProdCrop_perHa!BB45)/ValProdCrop_perHa!BB45*100)</f>
        <v>-0.39895604389093692</v>
      </c>
    </row>
    <row r="46" spans="1:55" x14ac:dyDescent="0.2">
      <c r="A46">
        <f>ValProdCrop_perHa!A46</f>
        <v>2</v>
      </c>
      <c r="B46" t="str">
        <f>ValProdCrop_perHa!B46</f>
        <v>United Republic of Tanzania</v>
      </c>
      <c r="C46">
        <f>ValProdCrop_perHa!C46</f>
        <v>215</v>
      </c>
      <c r="D46" t="str">
        <f>ValProdCrop_perHa!D46</f>
        <v>United Republic of Tanzania</v>
      </c>
      <c r="F46" s="72" t="s">
        <v>575</v>
      </c>
      <c r="H46">
        <f>IF(ValProdCrop_perHa!G46=0,0,(ValProdCrop_perHa!H46-ValProdCrop_perHa!G46)/ValProdCrop_perHa!G46*100)</f>
        <v>2.2705002256078464</v>
      </c>
      <c r="I46">
        <f>IF(ValProdCrop_perHa!H46=0,0,(ValProdCrop_perHa!I46-ValProdCrop_perHa!H46)/ValProdCrop_perHa!H46*100)</f>
        <v>0.11616785792939405</v>
      </c>
      <c r="J46">
        <f>IF(ValProdCrop_perHa!I46=0,0,(ValProdCrop_perHa!J46-ValProdCrop_perHa!I46)/ValProdCrop_perHa!I46*100)</f>
        <v>1.2919962700891139</v>
      </c>
      <c r="K46">
        <f>IF(ValProdCrop_perHa!J46=0,0,(ValProdCrop_perHa!K46-ValProdCrop_perHa!J46)/ValProdCrop_perHa!J46*100)</f>
        <v>0.70082962305217333</v>
      </c>
      <c r="L46">
        <f>IF(ValProdCrop_perHa!K46=0,0,(ValProdCrop_perHa!L46-ValProdCrop_perHa!K46)/ValProdCrop_perHa!K46*100)</f>
        <v>-2.5135884919864679</v>
      </c>
      <c r="M46">
        <f>IF(ValProdCrop_perHa!L46=0,0,(ValProdCrop_perHa!M46-ValProdCrop_perHa!L46)/ValProdCrop_perHa!L46*100)</f>
        <v>1.4432893043336832</v>
      </c>
      <c r="N46">
        <f>IF(ValProdCrop_perHa!M46=0,0,(ValProdCrop_perHa!N46-ValProdCrop_perHa!M46)/ValProdCrop_perHa!M46*100)</f>
        <v>-5.5329924097036667</v>
      </c>
      <c r="O46">
        <f>IF(ValProdCrop_perHa!N46=0,0,(ValProdCrop_perHa!O46-ValProdCrop_perHa!N46)/ValProdCrop_perHa!N46*100)</f>
        <v>-0.53736697715919779</v>
      </c>
      <c r="P46">
        <f>IF(ValProdCrop_perHa!O46=0,0,(ValProdCrop_perHa!P46-ValProdCrop_perHa!O46)/ValProdCrop_perHa!O46*100)</f>
        <v>-0.13736496200218118</v>
      </c>
      <c r="Q46">
        <f>IF(ValProdCrop_perHa!P46=0,0,(ValProdCrop_perHa!Q46-ValProdCrop_perHa!P46)/ValProdCrop_perHa!P46*100)</f>
        <v>2.7513322664034559</v>
      </c>
      <c r="R46">
        <f>IF(ValProdCrop_perHa!Q46=0,0,(ValProdCrop_perHa!R46-ValProdCrop_perHa!Q46)/ValProdCrop_perHa!Q46*100)</f>
        <v>0.59570468238451457</v>
      </c>
      <c r="S46">
        <f>IF(ValProdCrop_perHa!R46=0,0,(ValProdCrop_perHa!S46-ValProdCrop_perHa!R46)/ValProdCrop_perHa!R46*100)</f>
        <v>4.5837430467817573</v>
      </c>
      <c r="T46">
        <f>IF(ValProdCrop_perHa!S46=0,0,(ValProdCrop_perHa!T46-ValProdCrop_perHa!S46)/ValProdCrop_perHa!S46*100)</f>
        <v>-2.6192661531747619</v>
      </c>
      <c r="U46">
        <f>IF(ValProdCrop_perHa!T46=0,0,(ValProdCrop_perHa!U46-ValProdCrop_perHa!T46)/ValProdCrop_perHa!T46*100)</f>
        <v>12.378787423733474</v>
      </c>
      <c r="V46">
        <f>IF(ValProdCrop_perHa!U46=0,0,(ValProdCrop_perHa!V46-ValProdCrop_perHa!U46)/ValProdCrop_perHa!U46*100)</f>
        <v>-4.7802510387005848</v>
      </c>
      <c r="W46">
        <f>IF(ValProdCrop_perHa!V46=0,0,(ValProdCrop_perHa!W46-ValProdCrop_perHa!V46)/ValProdCrop_perHa!V46*100)</f>
        <v>0.71935295109739283</v>
      </c>
      <c r="X46">
        <f>IF(ValProdCrop_perHa!W46=0,0,(ValProdCrop_perHa!X46-ValProdCrop_perHa!W46)/ValProdCrop_perHa!W46*100)</f>
        <v>-4.3821511757312743</v>
      </c>
      <c r="Y46">
        <f>IF(ValProdCrop_perHa!X46=0,0,(ValProdCrop_perHa!Y46-ValProdCrop_perHa!X46)/ValProdCrop_perHa!X46*100)</f>
        <v>7.9548477442816203</v>
      </c>
      <c r="Z46">
        <f>IF(ValProdCrop_perHa!Y46=0,0,(ValProdCrop_perHa!Z46-ValProdCrop_perHa!Y46)/ValProdCrop_perHa!Y46*100)</f>
        <v>-8.5184952028185386</v>
      </c>
      <c r="AA46">
        <f>IF(ValProdCrop_perHa!Z46=0,0,(ValProdCrop_perHa!AA46-ValProdCrop_perHa!Z46)/ValProdCrop_perHa!Z46*100)</f>
        <v>5.6050558173179894</v>
      </c>
      <c r="AB46">
        <f>IF(ValProdCrop_perHa!AA46=0,0,(ValProdCrop_perHa!AB46-ValProdCrop_perHa!AA46)/ValProdCrop_perHa!AA46*100)</f>
        <v>15.435571701840592</v>
      </c>
      <c r="AC46">
        <f>IF(ValProdCrop_perHa!AB46=0,0,(ValProdCrop_perHa!AC46-ValProdCrop_perHa!AB46)/ValProdCrop_perHa!AB46*100)</f>
        <v>-0.35754900607145124</v>
      </c>
      <c r="AD46">
        <f>IF(ValProdCrop_perHa!AC46=0,0,(ValProdCrop_perHa!AD46-ValProdCrop_perHa!AC46)/ValProdCrop_perHa!AC46*100)</f>
        <v>-3.9524528854415273</v>
      </c>
      <c r="AE46">
        <f>IF(ValProdCrop_perHa!AD46=0,0,(ValProdCrop_perHa!AE46-ValProdCrop_perHa!AD46)/ValProdCrop_perHa!AD46*100)</f>
        <v>-3.6385321831018786</v>
      </c>
      <c r="AF46">
        <f>IF(ValProdCrop_perHa!AE46=0,0,(ValProdCrop_perHa!AF46-ValProdCrop_perHa!AE46)/ValProdCrop_perHa!AE46*100)</f>
        <v>-2.1566503449353909</v>
      </c>
      <c r="AG46">
        <f>IF(ValProdCrop_perHa!AF46=0,0,(ValProdCrop_perHa!AG46-ValProdCrop_perHa!AF46)/ValProdCrop_perHa!AF46*100)</f>
        <v>-1.4257545317387486</v>
      </c>
      <c r="AH46">
        <f>IF(ValProdCrop_perHa!AG46=0,0,(ValProdCrop_perHa!AH46-ValProdCrop_perHa!AG46)/ValProdCrop_perHa!AG46*100)</f>
        <v>0.6623686980716702</v>
      </c>
      <c r="AI46">
        <f>IF(ValProdCrop_perHa!AH46=0,0,(ValProdCrop_perHa!AI46-ValProdCrop_perHa!AH46)/ValProdCrop_perHa!AH46*100)</f>
        <v>0.78347412852002796</v>
      </c>
      <c r="AJ46">
        <f>IF(ValProdCrop_perHa!AI46=0,0,(ValProdCrop_perHa!AJ46-ValProdCrop_perHa!AI46)/ValProdCrop_perHa!AI46*100)</f>
        <v>10.606382903986034</v>
      </c>
      <c r="AK46">
        <f>IF(ValProdCrop_perHa!AJ46=0,0,(ValProdCrop_perHa!AK46-ValProdCrop_perHa!AJ46)/ValProdCrop_perHa!AJ46*100)</f>
        <v>-6.6179720329402407</v>
      </c>
      <c r="AL46">
        <f>IF(ValProdCrop_perHa!AK46=0,0,(ValProdCrop_perHa!AL46-ValProdCrop_perHa!AK46)/ValProdCrop_perHa!AK46*100)</f>
        <v>-4.8439989552181411</v>
      </c>
      <c r="AM46">
        <f>IF(ValProdCrop_perHa!AL46=0,0,(ValProdCrop_perHa!AM46-ValProdCrop_perHa!AL46)/ValProdCrop_perHa!AL46*100)</f>
        <v>-1.6410572485819248</v>
      </c>
      <c r="AN46">
        <f>IF(ValProdCrop_perHa!AM46=0,0,(ValProdCrop_perHa!AN46-ValProdCrop_perHa!AM46)/ValProdCrop_perHa!AM46*100)</f>
        <v>8.0397585256990531</v>
      </c>
      <c r="AO46">
        <f>IF(ValProdCrop_perHa!AN46=0,0,(ValProdCrop_perHa!AO46-ValProdCrop_perHa!AN46)/ValProdCrop_perHa!AN46*100)</f>
        <v>4.7438713086994939</v>
      </c>
      <c r="AP46">
        <f>IF(ValProdCrop_perHa!AO46=0,0,(ValProdCrop_perHa!AP46-ValProdCrop_perHa!AO46)/ValProdCrop_perHa!AO46*100)</f>
        <v>-2.854887746235149</v>
      </c>
      <c r="AQ46">
        <f>IF(ValProdCrop_perHa!AP46=0,0,(ValProdCrop_perHa!AQ46-ValProdCrop_perHa!AP46)/ValProdCrop_perHa!AP46*100)</f>
        <v>-9.416648163225446</v>
      </c>
      <c r="AR46">
        <f>IF(ValProdCrop_perHa!AQ46=0,0,(ValProdCrop_perHa!AR46-ValProdCrop_perHa!AQ46)/ValProdCrop_perHa!AQ46*100)</f>
        <v>-2.9079484001912062</v>
      </c>
      <c r="AS46">
        <f>IF(ValProdCrop_perHa!AR46=0,0,(ValProdCrop_perHa!AS46-ValProdCrop_perHa!AR46)/ValProdCrop_perHa!AR46*100)</f>
        <v>23.814851921826417</v>
      </c>
      <c r="AT46">
        <f>IF(ValProdCrop_perHa!AS46=0,0,(ValProdCrop_perHa!AT46-ValProdCrop_perHa!AS46)/ValProdCrop_perHa!AS46*100)</f>
        <v>-10.563403711646874</v>
      </c>
      <c r="AU46">
        <f>IF(ValProdCrop_perHa!AT46=0,0,(ValProdCrop_perHa!AU46-ValProdCrop_perHa!AT46)/ValProdCrop_perHa!AT46*100)</f>
        <v>9.6831109248710376</v>
      </c>
      <c r="AV46">
        <f>IF(ValProdCrop_perHa!AU46=0,0,(ValProdCrop_perHa!AV46-ValProdCrop_perHa!AU46)/ValProdCrop_perHa!AU46*100)</f>
        <v>2.5670806697948523</v>
      </c>
      <c r="AW46">
        <f>IF(ValProdCrop_perHa!AV46=0,0,(ValProdCrop_perHa!AW46-ValProdCrop_perHa!AV46)/ValProdCrop_perHa!AV46*100)</f>
        <v>-24.810862749749258</v>
      </c>
      <c r="AX46">
        <f>IF(ValProdCrop_perHa!AW46=0,0,(ValProdCrop_perHa!AX46-ValProdCrop_perHa!AW46)/ValProdCrop_perHa!AW46*100)</f>
        <v>20.061726911740667</v>
      </c>
      <c r="AY46">
        <f>IF(ValProdCrop_perHa!AX46=0,0,(ValProdCrop_perHa!AY46-ValProdCrop_perHa!AX46)/ValProdCrop_perHa!AX46*100)</f>
        <v>-6.1003922930534404</v>
      </c>
      <c r="AZ46">
        <f>IF(ValProdCrop_perHa!AY46=0,0,(ValProdCrop_perHa!AZ46-ValProdCrop_perHa!AY46)/ValProdCrop_perHa!AY46*100)</f>
        <v>14.406566118212563</v>
      </c>
      <c r="BA46">
        <f>IF(ValProdCrop_perHa!AZ46=0,0,(ValProdCrop_perHa!BA46-ValProdCrop_perHa!AZ46)/ValProdCrop_perHa!AZ46*100)</f>
        <v>0.85372817902325104</v>
      </c>
      <c r="BB46">
        <f>IF(ValProdCrop_perHa!BA46=0,0,(ValProdCrop_perHa!BB46-ValProdCrop_perHa!BA46)/ValProdCrop_perHa!BA46*100)</f>
        <v>-6.7975408112964191</v>
      </c>
      <c r="BC46">
        <f>IF(ValProdCrop_perHa!BB46=0,0,(ValProdCrop_perHa!BC46-ValProdCrop_perHa!BB46)/ValProdCrop_perHa!BB46*100)</f>
        <v>-2.9044496266887072</v>
      </c>
    </row>
    <row r="47" spans="1:55" x14ac:dyDescent="0.2">
      <c r="A47">
        <f>ValProdCrop_perHa!A47</f>
        <v>1</v>
      </c>
      <c r="B47" t="str">
        <f>ValProdCrop_perHa!B47</f>
        <v>Togo</v>
      </c>
      <c r="C47">
        <f>ValProdCrop_perHa!C47</f>
        <v>217</v>
      </c>
      <c r="D47" t="str">
        <f>ValProdCrop_perHa!D47</f>
        <v>Togo</v>
      </c>
      <c r="F47" s="72" t="s">
        <v>575</v>
      </c>
      <c r="H47">
        <f>IF(ValProdCrop_perHa!G47=0,0,(ValProdCrop_perHa!H47-ValProdCrop_perHa!G47)/ValProdCrop_perHa!G47*100)</f>
        <v>-0.57779615993951294</v>
      </c>
      <c r="I47">
        <f>IF(ValProdCrop_perHa!H47=0,0,(ValProdCrop_perHa!I47-ValProdCrop_perHa!H47)/ValProdCrop_perHa!H47*100)</f>
        <v>-4.5573282990092903</v>
      </c>
      <c r="J47">
        <f>IF(ValProdCrop_perHa!I47=0,0,(ValProdCrop_perHa!J47-ValProdCrop_perHa!I47)/ValProdCrop_perHa!I47*100)</f>
        <v>-2.2625617818031318</v>
      </c>
      <c r="K47">
        <f>IF(ValProdCrop_perHa!J47=0,0,(ValProdCrop_perHa!K47-ValProdCrop_perHa!J47)/ValProdCrop_perHa!J47*100)</f>
        <v>-5.9378152560083697</v>
      </c>
      <c r="L47">
        <f>IF(ValProdCrop_perHa!K47=0,0,(ValProdCrop_perHa!L47-ValProdCrop_perHa!K47)/ValProdCrop_perHa!K47*100)</f>
        <v>-11.325878929018586</v>
      </c>
      <c r="M47">
        <f>IF(ValProdCrop_perHa!L47=0,0,(ValProdCrop_perHa!M47-ValProdCrop_perHa!L47)/ValProdCrop_perHa!L47*100)</f>
        <v>12.249484659889285</v>
      </c>
      <c r="N47">
        <f>IF(ValProdCrop_perHa!M47=0,0,(ValProdCrop_perHa!N47-ValProdCrop_perHa!M47)/ValProdCrop_perHa!M47*100)</f>
        <v>15.448118401042416</v>
      </c>
      <c r="O47">
        <f>IF(ValProdCrop_perHa!N47=0,0,(ValProdCrop_perHa!O47-ValProdCrop_perHa!N47)/ValProdCrop_perHa!N47*100)</f>
        <v>21.20757917428346</v>
      </c>
      <c r="P47">
        <f>IF(ValProdCrop_perHa!O47=0,0,(ValProdCrop_perHa!P47-ValProdCrop_perHa!O47)/ValProdCrop_perHa!O47*100)</f>
        <v>-6.0483848089310195</v>
      </c>
      <c r="Q47">
        <f>IF(ValProdCrop_perHa!P47=0,0,(ValProdCrop_perHa!Q47-ValProdCrop_perHa!P47)/ValProdCrop_perHa!P47*100)</f>
        <v>5.1417348335836239</v>
      </c>
      <c r="R47">
        <f>IF(ValProdCrop_perHa!Q47=0,0,(ValProdCrop_perHa!R47-ValProdCrop_perHa!Q47)/ValProdCrop_perHa!Q47*100)</f>
        <v>21.78378410579694</v>
      </c>
      <c r="S47">
        <f>IF(ValProdCrop_perHa!R47=0,0,(ValProdCrop_perHa!S47-ValProdCrop_perHa!R47)/ValProdCrop_perHa!R47*100)</f>
        <v>-4.7230427300141331</v>
      </c>
      <c r="T47">
        <f>IF(ValProdCrop_perHa!S47=0,0,(ValProdCrop_perHa!T47-ValProdCrop_perHa!S47)/ValProdCrop_perHa!S47*100)</f>
        <v>7.5006068456132811</v>
      </c>
      <c r="U47">
        <f>IF(ValProdCrop_perHa!T47=0,0,(ValProdCrop_perHa!U47-ValProdCrop_perHa!T47)/ValProdCrop_perHa!T47*100)</f>
        <v>2.8379245856428241</v>
      </c>
      <c r="V47">
        <f>IF(ValProdCrop_perHa!U47=0,0,(ValProdCrop_perHa!V47-ValProdCrop_perHa!U47)/ValProdCrop_perHa!U47*100)</f>
        <v>-8.81517182117061</v>
      </c>
      <c r="W47">
        <f>IF(ValProdCrop_perHa!V47=0,0,(ValProdCrop_perHa!W47-ValProdCrop_perHa!V47)/ValProdCrop_perHa!V47*100)</f>
        <v>-7.6306733325944789</v>
      </c>
      <c r="X47">
        <f>IF(ValProdCrop_perHa!W47=0,0,(ValProdCrop_perHa!X47-ValProdCrop_perHa!W47)/ValProdCrop_perHa!W47*100)</f>
        <v>2.1145214804945676</v>
      </c>
      <c r="Y47">
        <f>IF(ValProdCrop_perHa!X47=0,0,(ValProdCrop_perHa!Y47-ValProdCrop_perHa!X47)/ValProdCrop_perHa!X47*100)</f>
        <v>-9.2921548685909627</v>
      </c>
      <c r="Z47">
        <f>IF(ValProdCrop_perHa!Y47=0,0,(ValProdCrop_perHa!Z47-ValProdCrop_perHa!Y47)/ValProdCrop_perHa!Y47*100)</f>
        <v>-9.0176150522268141</v>
      </c>
      <c r="AA47">
        <f>IF(ValProdCrop_perHa!Z47=0,0,(ValProdCrop_perHa!AA47-ValProdCrop_perHa!Z47)/ValProdCrop_perHa!Z47*100)</f>
        <v>8.857614819208937</v>
      </c>
      <c r="AB47">
        <f>IF(ValProdCrop_perHa!AA47=0,0,(ValProdCrop_perHa!AB47-ValProdCrop_perHa!AA47)/ValProdCrop_perHa!AA47*100)</f>
        <v>-4.901169706284751</v>
      </c>
      <c r="AC47">
        <f>IF(ValProdCrop_perHa!AB47=0,0,(ValProdCrop_perHa!AC47-ValProdCrop_perHa!AB47)/ValProdCrop_perHa!AB47*100)</f>
        <v>-10.437897514508085</v>
      </c>
      <c r="AD47">
        <f>IF(ValProdCrop_perHa!AC47=0,0,(ValProdCrop_perHa!AD47-ValProdCrop_perHa!AC47)/ValProdCrop_perHa!AC47*100)</f>
        <v>-3.8890316501257209</v>
      </c>
      <c r="AE47">
        <f>IF(ValProdCrop_perHa!AD47=0,0,(ValProdCrop_perHa!AE47-ValProdCrop_perHa!AD47)/ValProdCrop_perHa!AD47*100)</f>
        <v>17.488477325211807</v>
      </c>
      <c r="AF47">
        <f>IF(ValProdCrop_perHa!AE47=0,0,(ValProdCrop_perHa!AF47-ValProdCrop_perHa!AE47)/ValProdCrop_perHa!AE47*100)</f>
        <v>-1.9923113415183591</v>
      </c>
      <c r="AG47">
        <f>IF(ValProdCrop_perHa!AF47=0,0,(ValProdCrop_perHa!AG47-ValProdCrop_perHa!AF47)/ValProdCrop_perHa!AF47*100)</f>
        <v>-2.2635488131226298</v>
      </c>
      <c r="AH47">
        <f>IF(ValProdCrop_perHa!AG47=0,0,(ValProdCrop_perHa!AH47-ValProdCrop_perHa!AG47)/ValProdCrop_perHa!AG47*100)</f>
        <v>-4.9741800397033593</v>
      </c>
      <c r="AI47">
        <f>IF(ValProdCrop_perHa!AH47=0,0,(ValProdCrop_perHa!AI47-ValProdCrop_perHa!AH47)/ValProdCrop_perHa!AH47*100)</f>
        <v>3.5494268610449389</v>
      </c>
      <c r="AJ47">
        <f>IF(ValProdCrop_perHa!AI47=0,0,(ValProdCrop_perHa!AJ47-ValProdCrop_perHa!AI47)/ValProdCrop_perHa!AI47*100)</f>
        <v>-2.5405038876728221</v>
      </c>
      <c r="AK47">
        <f>IF(ValProdCrop_perHa!AJ47=0,0,(ValProdCrop_perHa!AK47-ValProdCrop_perHa!AJ47)/ValProdCrop_perHa!AJ47*100)</f>
        <v>9.3989460729939118</v>
      </c>
      <c r="AL47">
        <f>IF(ValProdCrop_perHa!AK47=0,0,(ValProdCrop_perHa!AL47-ValProdCrop_perHa!AK47)/ValProdCrop_perHa!AK47*100)</f>
        <v>0.2728336000991316</v>
      </c>
      <c r="AM47">
        <f>IF(ValProdCrop_perHa!AL47=0,0,(ValProdCrop_perHa!AM47-ValProdCrop_perHa!AL47)/ValProdCrop_perHa!AL47*100)</f>
        <v>-5.8340970484403742</v>
      </c>
      <c r="AN47">
        <f>IF(ValProdCrop_perHa!AM47=0,0,(ValProdCrop_perHa!AN47-ValProdCrop_perHa!AM47)/ValProdCrop_perHa!AM47*100)</f>
        <v>-1.1701134055163869</v>
      </c>
      <c r="AO47">
        <f>IF(ValProdCrop_perHa!AN47=0,0,(ValProdCrop_perHa!AO47-ValProdCrop_perHa!AN47)/ValProdCrop_perHa!AN47*100)</f>
        <v>4.554107426555225</v>
      </c>
      <c r="AP47">
        <f>IF(ValProdCrop_perHa!AO47=0,0,(ValProdCrop_perHa!AP47-ValProdCrop_perHa!AO47)/ValProdCrop_perHa!AO47*100)</f>
        <v>-3.7519520016121009</v>
      </c>
      <c r="AQ47">
        <f>IF(ValProdCrop_perHa!AP47=0,0,(ValProdCrop_perHa!AQ47-ValProdCrop_perHa!AP47)/ValProdCrop_perHa!AP47*100)</f>
        <v>10.43000606997038</v>
      </c>
      <c r="AR47">
        <f>IF(ValProdCrop_perHa!AQ47=0,0,(ValProdCrop_perHa!AR47-ValProdCrop_perHa!AQ47)/ValProdCrop_perHa!AQ47*100)</f>
        <v>-2.1892733226136407</v>
      </c>
      <c r="AS47">
        <f>IF(ValProdCrop_perHa!AR47=0,0,(ValProdCrop_perHa!AS47-ValProdCrop_perHa!AR47)/ValProdCrop_perHa!AR47*100)</f>
        <v>4.5006044400286189</v>
      </c>
      <c r="AT47">
        <f>IF(ValProdCrop_perHa!AS47=0,0,(ValProdCrop_perHa!AT47-ValProdCrop_perHa!AS47)/ValProdCrop_perHa!AS47*100)</f>
        <v>-5.894078763198344</v>
      </c>
      <c r="AU47">
        <f>IF(ValProdCrop_perHa!AT47=0,0,(ValProdCrop_perHa!AU47-ValProdCrop_perHa!AT47)/ValProdCrop_perHa!AT47*100)</f>
        <v>11.015130125681516</v>
      </c>
      <c r="AV47">
        <f>IF(ValProdCrop_perHa!AU47=0,0,(ValProdCrop_perHa!AV47-ValProdCrop_perHa!AU47)/ValProdCrop_perHa!AU47*100)</f>
        <v>-0.53474395186415458</v>
      </c>
      <c r="AW47">
        <f>IF(ValProdCrop_perHa!AV47=0,0,(ValProdCrop_perHa!AW47-ValProdCrop_perHa!AV47)/ValProdCrop_perHa!AV47*100)</f>
        <v>0.74094621657545445</v>
      </c>
      <c r="AX47">
        <f>IF(ValProdCrop_perHa!AW47=0,0,(ValProdCrop_perHa!AX47-ValProdCrop_perHa!AW47)/ValProdCrop_perHa!AW47*100)</f>
        <v>-1.0677995285121047</v>
      </c>
      <c r="AY47">
        <f>IF(ValProdCrop_perHa!AX47=0,0,(ValProdCrop_perHa!AY47-ValProdCrop_perHa!AX47)/ValProdCrop_perHa!AX47*100)</f>
        <v>-5.8873055777222909</v>
      </c>
      <c r="AZ47">
        <f>IF(ValProdCrop_perHa!AY47=0,0,(ValProdCrop_perHa!AZ47-ValProdCrop_perHa!AY47)/ValProdCrop_perHa!AY47*100)</f>
        <v>-0.42541972554722818</v>
      </c>
      <c r="BA47">
        <f>IF(ValProdCrop_perHa!AZ47=0,0,(ValProdCrop_perHa!BA47-ValProdCrop_perHa!AZ47)/ValProdCrop_perHa!AZ47*100)</f>
        <v>3.5707139632134566</v>
      </c>
      <c r="BB47">
        <f>IF(ValProdCrop_perHa!BA47=0,0,(ValProdCrop_perHa!BB47-ValProdCrop_perHa!BA47)/ValProdCrop_perHa!BA47*100)</f>
        <v>2.9578391228268295</v>
      </c>
      <c r="BC47">
        <f>IF(ValProdCrop_perHa!BB47=0,0,(ValProdCrop_perHa!BC47-ValProdCrop_perHa!BB47)/ValProdCrop_perHa!BB47*100)</f>
        <v>7.3391112120306694</v>
      </c>
    </row>
    <row r="48" spans="1:55" x14ac:dyDescent="0.2">
      <c r="A48">
        <f>ValProdCrop_perHa!A48</f>
        <v>2</v>
      </c>
      <c r="B48" t="str">
        <f>ValProdCrop_perHa!B48</f>
        <v>Uganda</v>
      </c>
      <c r="C48">
        <f>ValProdCrop_perHa!C48</f>
        <v>226</v>
      </c>
      <c r="D48" t="str">
        <f>ValProdCrop_perHa!D48</f>
        <v>Uganda</v>
      </c>
      <c r="F48" s="72" t="s">
        <v>575</v>
      </c>
      <c r="H48">
        <f>IF(ValProdCrop_perHa!G48=0,0,(ValProdCrop_perHa!H48-ValProdCrop_perHa!G48)/ValProdCrop_perHa!G48*100)</f>
        <v>3.5726234015158753</v>
      </c>
      <c r="I48">
        <f>IF(ValProdCrop_perHa!H48=0,0,(ValProdCrop_perHa!I48-ValProdCrop_perHa!H48)/ValProdCrop_perHa!H48*100)</f>
        <v>7.791270412553458</v>
      </c>
      <c r="J48">
        <f>IF(ValProdCrop_perHa!I48=0,0,(ValProdCrop_perHa!J48-ValProdCrop_perHa!I48)/ValProdCrop_perHa!I48*100)</f>
        <v>-1.1710038470942519</v>
      </c>
      <c r="K48">
        <f>IF(ValProdCrop_perHa!J48=0,0,(ValProdCrop_perHa!K48-ValProdCrop_perHa!J48)/ValProdCrop_perHa!J48*100)</f>
        <v>-12.104425746241301</v>
      </c>
      <c r="L48">
        <f>IF(ValProdCrop_perHa!K48=0,0,(ValProdCrop_perHa!L48-ValProdCrop_perHa!K48)/ValProdCrop_perHa!K48*100)</f>
        <v>6.8607473646931263</v>
      </c>
      <c r="M48">
        <f>IF(ValProdCrop_perHa!L48=0,0,(ValProdCrop_perHa!M48-ValProdCrop_perHa!L48)/ValProdCrop_perHa!L48*100)</f>
        <v>10.133682701992315</v>
      </c>
      <c r="N48">
        <f>IF(ValProdCrop_perHa!M48=0,0,(ValProdCrop_perHa!N48-ValProdCrop_perHa!M48)/ValProdCrop_perHa!M48*100)</f>
        <v>2.9088390566961655</v>
      </c>
      <c r="O48">
        <f>IF(ValProdCrop_perHa!N48=0,0,(ValProdCrop_perHa!O48-ValProdCrop_perHa!N48)/ValProdCrop_perHa!N48*100)</f>
        <v>6.5228510426906281</v>
      </c>
      <c r="P48">
        <f>IF(ValProdCrop_perHa!O48=0,0,(ValProdCrop_perHa!P48-ValProdCrop_perHa!O48)/ValProdCrop_perHa!O48*100)</f>
        <v>14.540431037506368</v>
      </c>
      <c r="Q48">
        <f>IF(ValProdCrop_perHa!P48=0,0,(ValProdCrop_perHa!Q48-ValProdCrop_perHa!P48)/ValProdCrop_perHa!P48*100)</f>
        <v>-12.718069833262843</v>
      </c>
      <c r="R48">
        <f>IF(ValProdCrop_perHa!Q48=0,0,(ValProdCrop_perHa!R48-ValProdCrop_perHa!Q48)/ValProdCrop_perHa!Q48*100)</f>
        <v>5.6694983134815411</v>
      </c>
      <c r="S48">
        <f>IF(ValProdCrop_perHa!R48=0,0,(ValProdCrop_perHa!S48-ValProdCrop_perHa!R48)/ValProdCrop_perHa!R48*100)</f>
        <v>0.99026531496631387</v>
      </c>
      <c r="T48">
        <f>IF(ValProdCrop_perHa!S48=0,0,(ValProdCrop_perHa!T48-ValProdCrop_perHa!S48)/ValProdCrop_perHa!S48*100)</f>
        <v>9.7012600979979009</v>
      </c>
      <c r="U48">
        <f>IF(ValProdCrop_perHa!T48=0,0,(ValProdCrop_perHa!U48-ValProdCrop_perHa!T48)/ValProdCrop_perHa!T48*100)</f>
        <v>1.5171662255493248</v>
      </c>
      <c r="V48">
        <f>IF(ValProdCrop_perHa!U48=0,0,(ValProdCrop_perHa!V48-ValProdCrop_perHa!U48)/ValProdCrop_perHa!U48*100)</f>
        <v>-9.0172669150621871</v>
      </c>
      <c r="W48">
        <f>IF(ValProdCrop_perHa!V48=0,0,(ValProdCrop_perHa!W48-ValProdCrop_perHa!V48)/ValProdCrop_perHa!V48*100)</f>
        <v>5.0965132417063819</v>
      </c>
      <c r="X48">
        <f>IF(ValProdCrop_perHa!W48=0,0,(ValProdCrop_perHa!X48-ValProdCrop_perHa!W48)/ValProdCrop_perHa!W48*100)</f>
        <v>-7.7723041505741195</v>
      </c>
      <c r="Y48">
        <f>IF(ValProdCrop_perHa!X48=0,0,(ValProdCrop_perHa!Y48-ValProdCrop_perHa!X48)/ValProdCrop_perHa!X48*100)</f>
        <v>-1.5469237080181115</v>
      </c>
      <c r="Z48">
        <f>IF(ValProdCrop_perHa!Y48=0,0,(ValProdCrop_perHa!Z48-ValProdCrop_perHa!Y48)/ValProdCrop_perHa!Y48*100)</f>
        <v>8.5520662615001193</v>
      </c>
      <c r="AA48">
        <f>IF(ValProdCrop_perHa!Z48=0,0,(ValProdCrop_perHa!AA48-ValProdCrop_perHa!Z48)/ValProdCrop_perHa!Z48*100)</f>
        <v>7.3430188993084426</v>
      </c>
      <c r="AB48">
        <f>IF(ValProdCrop_perHa!AA48=0,0,(ValProdCrop_perHa!AB48-ValProdCrop_perHa!AA48)/ValProdCrop_perHa!AA48*100)</f>
        <v>2.6235924772639203</v>
      </c>
      <c r="AC48">
        <f>IF(ValProdCrop_perHa!AB48=0,0,(ValProdCrop_perHa!AC48-ValProdCrop_perHa!AB48)/ValProdCrop_perHa!AB48*100)</f>
        <v>-1.0015202934990233</v>
      </c>
      <c r="AD48">
        <f>IF(ValProdCrop_perHa!AC48=0,0,(ValProdCrop_perHa!AD48-ValProdCrop_perHa!AC48)/ValProdCrop_perHa!AC48*100)</f>
        <v>-7.5419779622669436</v>
      </c>
      <c r="AE48">
        <f>IF(ValProdCrop_perHa!AD48=0,0,(ValProdCrop_perHa!AE48-ValProdCrop_perHa!AD48)/ValProdCrop_perHa!AD48*100)</f>
        <v>11.15267951864347</v>
      </c>
      <c r="AF48">
        <f>IF(ValProdCrop_perHa!AE48=0,0,(ValProdCrop_perHa!AF48-ValProdCrop_perHa!AE48)/ValProdCrop_perHa!AE48*100)</f>
        <v>-6.3464268919906512</v>
      </c>
      <c r="AG48">
        <f>IF(ValProdCrop_perHa!AF48=0,0,(ValProdCrop_perHa!AG48-ValProdCrop_perHa!AF48)/ValProdCrop_perHa!AF48*100)</f>
        <v>9.1418033787463582</v>
      </c>
      <c r="AH48">
        <f>IF(ValProdCrop_perHa!AG48=0,0,(ValProdCrop_perHa!AH48-ValProdCrop_perHa!AG48)/ValProdCrop_perHa!AG48*100)</f>
        <v>-1.6181765113501791</v>
      </c>
      <c r="AI48">
        <f>IF(ValProdCrop_perHa!AH48=0,0,(ValProdCrop_perHa!AI48-ValProdCrop_perHa!AH48)/ValProdCrop_perHa!AH48*100)</f>
        <v>0.90032339742162559</v>
      </c>
      <c r="AJ48">
        <f>IF(ValProdCrop_perHa!AI48=0,0,(ValProdCrop_perHa!AJ48-ValProdCrop_perHa!AI48)/ValProdCrop_perHa!AI48*100)</f>
        <v>-1.4742384256478882</v>
      </c>
      <c r="AK48">
        <f>IF(ValProdCrop_perHa!AJ48=0,0,(ValProdCrop_perHa!AK48-ValProdCrop_perHa!AJ48)/ValProdCrop_perHa!AJ48*100)</f>
        <v>-1.2980511331514915</v>
      </c>
      <c r="AL48">
        <f>IF(ValProdCrop_perHa!AK48=0,0,(ValProdCrop_perHa!AL48-ValProdCrop_perHa!AK48)/ValProdCrop_perHa!AK48*100)</f>
        <v>-4.9326240288392258</v>
      </c>
      <c r="AM48">
        <f>IF(ValProdCrop_perHa!AL48=0,0,(ValProdCrop_perHa!AM48-ValProdCrop_perHa!AL48)/ValProdCrop_perHa!AL48*100)</f>
        <v>4.7598813333863905</v>
      </c>
      <c r="AN48">
        <f>IF(ValProdCrop_perHa!AM48=0,0,(ValProdCrop_perHa!AN48-ValProdCrop_perHa!AM48)/ValProdCrop_perHa!AM48*100)</f>
        <v>-1.4919778505688854</v>
      </c>
      <c r="AO48">
        <f>IF(ValProdCrop_perHa!AN48=0,0,(ValProdCrop_perHa!AO48-ValProdCrop_perHa!AN48)/ValProdCrop_perHa!AN48*100)</f>
        <v>2.7082651430846072</v>
      </c>
      <c r="AP48">
        <f>IF(ValProdCrop_perHa!AO48=0,0,(ValProdCrop_perHa!AP48-ValProdCrop_perHa!AO48)/ValProdCrop_perHa!AO48*100)</f>
        <v>-4.2896286377334105</v>
      </c>
      <c r="AQ48">
        <f>IF(ValProdCrop_perHa!AP48=0,0,(ValProdCrop_perHa!AQ48-ValProdCrop_perHa!AP48)/ValProdCrop_perHa!AP48*100)</f>
        <v>-1.3404767959946</v>
      </c>
      <c r="AR48">
        <f>IF(ValProdCrop_perHa!AQ48=0,0,(ValProdCrop_perHa!AR48-ValProdCrop_perHa!AQ48)/ValProdCrop_perHa!AQ48*100)</f>
        <v>5.52990180401651</v>
      </c>
      <c r="AS48">
        <f>IF(ValProdCrop_perHa!AR48=0,0,(ValProdCrop_perHa!AS48-ValProdCrop_perHa!AR48)/ValProdCrop_perHa!AR48*100)</f>
        <v>3.2922806875904307</v>
      </c>
      <c r="AT48">
        <f>IF(ValProdCrop_perHa!AS48=0,0,(ValProdCrop_perHa!AT48-ValProdCrop_perHa!AS48)/ValProdCrop_perHa!AS48*100)</f>
        <v>-2.363938062224157</v>
      </c>
      <c r="AU48">
        <f>IF(ValProdCrop_perHa!AT48=0,0,(ValProdCrop_perHa!AU48-ValProdCrop_perHa!AT48)/ValProdCrop_perHa!AT48*100)</f>
        <v>4.4996188749064272</v>
      </c>
      <c r="AV48">
        <f>IF(ValProdCrop_perHa!AU48=0,0,(ValProdCrop_perHa!AV48-ValProdCrop_perHa!AU48)/ValProdCrop_perHa!AU48*100)</f>
        <v>1.6938702505482091</v>
      </c>
      <c r="AW48">
        <f>IF(ValProdCrop_perHa!AV48=0,0,(ValProdCrop_perHa!AW48-ValProdCrop_perHa!AV48)/ValProdCrop_perHa!AV48*100)</f>
        <v>-4.5627158358081434</v>
      </c>
      <c r="AX48">
        <f>IF(ValProdCrop_perHa!AW48=0,0,(ValProdCrop_perHa!AX48-ValProdCrop_perHa!AW48)/ValProdCrop_perHa!AW48*100)</f>
        <v>-1.6620296421303749</v>
      </c>
      <c r="AY48">
        <f>IF(ValProdCrop_perHa!AX48=0,0,(ValProdCrop_perHa!AY48-ValProdCrop_perHa!AX48)/ValProdCrop_perHa!AX48*100)</f>
        <v>-2.470173964618736</v>
      </c>
      <c r="AZ48">
        <f>IF(ValProdCrop_perHa!AY48=0,0,(ValProdCrop_perHa!AZ48-ValProdCrop_perHa!AY48)/ValProdCrop_perHa!AY48*100)</f>
        <v>-2.6198424037842329</v>
      </c>
      <c r="BA48">
        <f>IF(ValProdCrop_perHa!AZ48=0,0,(ValProdCrop_perHa!BA48-ValProdCrop_perHa!AZ48)/ValProdCrop_perHa!AZ48*100)</f>
        <v>0.73730794852668857</v>
      </c>
      <c r="BB48">
        <f>IF(ValProdCrop_perHa!BA48=0,0,(ValProdCrop_perHa!BB48-ValProdCrop_perHa!BA48)/ValProdCrop_perHa!BA48*100)</f>
        <v>-0.20503860696111753</v>
      </c>
      <c r="BC48">
        <f>IF(ValProdCrop_perHa!BB48=0,0,(ValProdCrop_perHa!BC48-ValProdCrop_perHa!BB48)/ValProdCrop_perHa!BB48*100)</f>
        <v>0.56460613947235117</v>
      </c>
    </row>
    <row r="49" spans="1:55" x14ac:dyDescent="0.2">
      <c r="A49">
        <f>ValProdCrop_perHa!A49</f>
        <v>1</v>
      </c>
      <c r="B49" t="str">
        <f>ValProdCrop_perHa!B49</f>
        <v>Burkina Faso</v>
      </c>
      <c r="C49">
        <f>ValProdCrop_perHa!C49</f>
        <v>233</v>
      </c>
      <c r="D49" t="str">
        <f>ValProdCrop_perHa!D49</f>
        <v>Burkina Faso</v>
      </c>
      <c r="F49" s="72" t="s">
        <v>575</v>
      </c>
      <c r="H49">
        <f>IF(ValProdCrop_perHa!G49=0,0,(ValProdCrop_perHa!H49-ValProdCrop_perHa!G49)/ValProdCrop_perHa!G49*100)</f>
        <v>5.8308574293462323</v>
      </c>
      <c r="I49">
        <f>IF(ValProdCrop_perHa!H49=0,0,(ValProdCrop_perHa!I49-ValProdCrop_perHa!H49)/ValProdCrop_perHa!H49*100)</f>
        <v>-1.8789161031714616</v>
      </c>
      <c r="J49">
        <f>IF(ValProdCrop_perHa!I49=0,0,(ValProdCrop_perHa!J49-ValProdCrop_perHa!I49)/ValProdCrop_perHa!I49*100)</f>
        <v>8.7384767749680226</v>
      </c>
      <c r="K49">
        <f>IF(ValProdCrop_perHa!J49=0,0,(ValProdCrop_perHa!K49-ValProdCrop_perHa!J49)/ValProdCrop_perHa!J49*100)</f>
        <v>-4.2471861774347097</v>
      </c>
      <c r="L49">
        <f>IF(ValProdCrop_perHa!K49=0,0,(ValProdCrop_perHa!L49-ValProdCrop_perHa!K49)/ValProdCrop_perHa!K49*100)</f>
        <v>3.0647901468223964</v>
      </c>
      <c r="M49">
        <f>IF(ValProdCrop_perHa!L49=0,0,(ValProdCrop_perHa!M49-ValProdCrop_perHa!L49)/ValProdCrop_perHa!L49*100)</f>
        <v>-7.357829024986497</v>
      </c>
      <c r="N49">
        <f>IF(ValProdCrop_perHa!M49=0,0,(ValProdCrop_perHa!N49-ValProdCrop_perHa!M49)/ValProdCrop_perHa!M49*100)</f>
        <v>33.795156147918625</v>
      </c>
      <c r="O49">
        <f>IF(ValProdCrop_perHa!N49=0,0,(ValProdCrop_perHa!O49-ValProdCrop_perHa!N49)/ValProdCrop_perHa!N49*100)</f>
        <v>-17.309238091869791</v>
      </c>
      <c r="P49">
        <f>IF(ValProdCrop_perHa!O49=0,0,(ValProdCrop_perHa!P49-ValProdCrop_perHa!O49)/ValProdCrop_perHa!O49*100)</f>
        <v>2.0102073176215649</v>
      </c>
      <c r="Q49">
        <f>IF(ValProdCrop_perHa!P49=0,0,(ValProdCrop_perHa!Q49-ValProdCrop_perHa!P49)/ValProdCrop_perHa!P49*100)</f>
        <v>-5.1013604213876107</v>
      </c>
      <c r="R49">
        <f>IF(ValProdCrop_perHa!Q49=0,0,(ValProdCrop_perHa!R49-ValProdCrop_perHa!Q49)/ValProdCrop_perHa!Q49*100)</f>
        <v>4.7766331070471928</v>
      </c>
      <c r="S49">
        <f>IF(ValProdCrop_perHa!R49=0,0,(ValProdCrop_perHa!S49-ValProdCrop_perHa!R49)/ValProdCrop_perHa!R49*100)</f>
        <v>-5.9579141206156674</v>
      </c>
      <c r="T49">
        <f>IF(ValProdCrop_perHa!S49=0,0,(ValProdCrop_perHa!T49-ValProdCrop_perHa!S49)/ValProdCrop_perHa!S49*100)</f>
        <v>5.4808735668935746</v>
      </c>
      <c r="U49">
        <f>IF(ValProdCrop_perHa!T49=0,0,(ValProdCrop_perHa!U49-ValProdCrop_perHa!T49)/ValProdCrop_perHa!T49*100)</f>
        <v>12.04666493787261</v>
      </c>
      <c r="V49">
        <f>IF(ValProdCrop_perHa!U49=0,0,(ValProdCrop_perHa!V49-ValProdCrop_perHa!U49)/ValProdCrop_perHa!U49*100)</f>
        <v>0.25874703845086455</v>
      </c>
      <c r="W49">
        <f>IF(ValProdCrop_perHa!V49=0,0,(ValProdCrop_perHa!W49-ValProdCrop_perHa!V49)/ValProdCrop_perHa!V49*100)</f>
        <v>-3.7287047167738474</v>
      </c>
      <c r="X49">
        <f>IF(ValProdCrop_perHa!W49=0,0,(ValProdCrop_perHa!X49-ValProdCrop_perHa!W49)/ValProdCrop_perHa!W49*100)</f>
        <v>12.681655495627538</v>
      </c>
      <c r="Y49">
        <f>IF(ValProdCrop_perHa!X49=0,0,(ValProdCrop_perHa!Y49-ValProdCrop_perHa!X49)/ValProdCrop_perHa!X49*100)</f>
        <v>4.6419762205463888</v>
      </c>
      <c r="Z49">
        <f>IF(ValProdCrop_perHa!Y49=0,0,(ValProdCrop_perHa!Z49-ValProdCrop_perHa!Y49)/ValProdCrop_perHa!Y49*100)</f>
        <v>1.3092600029548593</v>
      </c>
      <c r="AA49">
        <f>IF(ValProdCrop_perHa!Z49=0,0,(ValProdCrop_perHa!AA49-ValProdCrop_perHa!Z49)/ValProdCrop_perHa!Z49*100)</f>
        <v>-2.8702762444142524</v>
      </c>
      <c r="AB49">
        <f>IF(ValProdCrop_perHa!AA49=0,0,(ValProdCrop_perHa!AB49-ValProdCrop_perHa!AA49)/ValProdCrop_perHa!AA49*100)</f>
        <v>2.7795343794183509</v>
      </c>
      <c r="AC49">
        <f>IF(ValProdCrop_perHa!AB49=0,0,(ValProdCrop_perHa!AC49-ValProdCrop_perHa!AB49)/ValProdCrop_perHa!AB49*100)</f>
        <v>-1.4935431513355226</v>
      </c>
      <c r="AD49">
        <f>IF(ValProdCrop_perHa!AC49=0,0,(ValProdCrop_perHa!AD49-ValProdCrop_perHa!AC49)/ValProdCrop_perHa!AC49*100)</f>
        <v>16.06560639910743</v>
      </c>
      <c r="AE49">
        <f>IF(ValProdCrop_perHa!AD49=0,0,(ValProdCrop_perHa!AE49-ValProdCrop_perHa!AD49)/ValProdCrop_perHa!AD49*100)</f>
        <v>4.285237073064212</v>
      </c>
      <c r="AF49">
        <f>IF(ValProdCrop_perHa!AE49=0,0,(ValProdCrop_perHa!AF49-ValProdCrop_perHa!AE49)/ValProdCrop_perHa!AE49*100)</f>
        <v>-0.95385889397385615</v>
      </c>
      <c r="AG49">
        <f>IF(ValProdCrop_perHa!AF49=0,0,(ValProdCrop_perHa!AG49-ValProdCrop_perHa!AF49)/ValProdCrop_perHa!AF49*100)</f>
        <v>-6.7868494045012921</v>
      </c>
      <c r="AH49">
        <f>IF(ValProdCrop_perHa!AG49=0,0,(ValProdCrop_perHa!AH49-ValProdCrop_perHa!AG49)/ValProdCrop_perHa!AG49*100)</f>
        <v>3.977168571681418</v>
      </c>
      <c r="AI49">
        <f>IF(ValProdCrop_perHa!AH49=0,0,(ValProdCrop_perHa!AI49-ValProdCrop_perHa!AH49)/ValProdCrop_perHa!AH49*100)</f>
        <v>-3.7846105638217971</v>
      </c>
      <c r="AJ49">
        <f>IF(ValProdCrop_perHa!AI49=0,0,(ValProdCrop_perHa!AJ49-ValProdCrop_perHa!AI49)/ValProdCrop_perHa!AI49*100)</f>
        <v>4.5558380550540312</v>
      </c>
      <c r="AK49">
        <f>IF(ValProdCrop_perHa!AJ49=0,0,(ValProdCrop_perHa!AK49-ValProdCrop_perHa!AJ49)/ValProdCrop_perHa!AJ49*100)</f>
        <v>7.1835130431351226</v>
      </c>
      <c r="AL49">
        <f>IF(ValProdCrop_perHa!AK49=0,0,(ValProdCrop_perHa!AL49-ValProdCrop_perHa!AK49)/ValProdCrop_perHa!AK49*100)</f>
        <v>3.2643543711112493</v>
      </c>
      <c r="AM49">
        <f>IF(ValProdCrop_perHa!AL49=0,0,(ValProdCrop_perHa!AM49-ValProdCrop_perHa!AL49)/ValProdCrop_perHa!AL49*100)</f>
        <v>9.5456568862033393</v>
      </c>
      <c r="AN49">
        <f>IF(ValProdCrop_perHa!AM49=0,0,(ValProdCrop_perHa!AN49-ValProdCrop_perHa!AM49)/ValProdCrop_perHa!AM49*100)</f>
        <v>-8.7409459757232071</v>
      </c>
      <c r="AO49">
        <f>IF(ValProdCrop_perHa!AN49=0,0,(ValProdCrop_perHa!AO49-ValProdCrop_perHa!AN49)/ValProdCrop_perHa!AN49*100)</f>
        <v>2.8401503305450646</v>
      </c>
      <c r="AP49">
        <f>IF(ValProdCrop_perHa!AO49=0,0,(ValProdCrop_perHa!AP49-ValProdCrop_perHa!AO49)/ValProdCrop_perHa!AO49*100)</f>
        <v>11.539627684386055</v>
      </c>
      <c r="AQ49">
        <f>IF(ValProdCrop_perHa!AP49=0,0,(ValProdCrop_perHa!AQ49-ValProdCrop_perHa!AP49)/ValProdCrop_perHa!AP49*100)</f>
        <v>-4.9572565592804079</v>
      </c>
      <c r="AR49">
        <f>IF(ValProdCrop_perHa!AQ49=0,0,(ValProdCrop_perHa!AR49-ValProdCrop_perHa!AQ49)/ValProdCrop_perHa!AQ49*100)</f>
        <v>9.0776053213374173</v>
      </c>
      <c r="AS49">
        <f>IF(ValProdCrop_perHa!AR49=0,0,(ValProdCrop_perHa!AS49-ValProdCrop_perHa!AR49)/ValProdCrop_perHa!AR49*100)</f>
        <v>2.2319046917798473</v>
      </c>
      <c r="AT49">
        <f>IF(ValProdCrop_perHa!AS49=0,0,(ValProdCrop_perHa!AT49-ValProdCrop_perHa!AS49)/ValProdCrop_perHa!AS49*100)</f>
        <v>-3.3092767816449125</v>
      </c>
      <c r="AU49">
        <f>IF(ValProdCrop_perHa!AT49=0,0,(ValProdCrop_perHa!AU49-ValProdCrop_perHa!AT49)/ValProdCrop_perHa!AT49*100)</f>
        <v>5.0840578152635242E-2</v>
      </c>
      <c r="AV49">
        <f>IF(ValProdCrop_perHa!AU49=0,0,(ValProdCrop_perHa!AV49-ValProdCrop_perHa!AU49)/ValProdCrop_perHa!AU49*100)</f>
        <v>3.3332653815027333</v>
      </c>
      <c r="AW49">
        <f>IF(ValProdCrop_perHa!AV49=0,0,(ValProdCrop_perHa!AW49-ValProdCrop_perHa!AV49)/ValProdCrop_perHa!AV49*100)</f>
        <v>-1.3546816085923181</v>
      </c>
      <c r="AX49">
        <f>IF(ValProdCrop_perHa!AW49=0,0,(ValProdCrop_perHa!AX49-ValProdCrop_perHa!AW49)/ValProdCrop_perHa!AW49*100)</f>
        <v>8.6103527240945574</v>
      </c>
      <c r="AY49">
        <f>IF(ValProdCrop_perHa!AX49=0,0,(ValProdCrop_perHa!AY49-ValProdCrop_perHa!AX49)/ValProdCrop_perHa!AX49*100)</f>
        <v>3.4588126747910439</v>
      </c>
      <c r="AZ49">
        <f>IF(ValProdCrop_perHa!AY49=0,0,(ValProdCrop_perHa!AZ49-ValProdCrop_perHa!AY49)/ValProdCrop_perHa!AY49*100)</f>
        <v>7.7757470678783687</v>
      </c>
      <c r="BA49">
        <f>IF(ValProdCrop_perHa!AZ49=0,0,(ValProdCrop_perHa!BA49-ValProdCrop_perHa!AZ49)/ValProdCrop_perHa!AZ49*100)</f>
        <v>-24.009476915904514</v>
      </c>
      <c r="BB49">
        <f>IF(ValProdCrop_perHa!BA49=0,0,(ValProdCrop_perHa!BB49-ValProdCrop_perHa!BA49)/ValProdCrop_perHa!BA49*100)</f>
        <v>18.401185740434485</v>
      </c>
      <c r="BC49">
        <f>IF(ValProdCrop_perHa!BB49=0,0,(ValProdCrop_perHa!BC49-ValProdCrop_perHa!BB49)/ValProdCrop_perHa!BB49*100)</f>
        <v>-6.1684328512215494</v>
      </c>
    </row>
    <row r="50" spans="1:55" x14ac:dyDescent="0.2">
      <c r="A50">
        <f>ValProdCrop_perHa!A50</f>
        <v>2</v>
      </c>
      <c r="B50" t="str">
        <f>ValProdCrop_perHa!B50</f>
        <v>Ethiopia</v>
      </c>
      <c r="C50">
        <f>ValProdCrop_perHa!C50</f>
        <v>238</v>
      </c>
      <c r="D50" t="str">
        <f>ValProdCrop_perHa!D50</f>
        <v>Ethiopia</v>
      </c>
      <c r="F50" s="72" t="s">
        <v>575</v>
      </c>
      <c r="H50">
        <f>IF(ValProdCrop_perHa!G50=0,0,(ValProdCrop_perHa!H50-ValProdCrop_perHa!G50)/ValProdCrop_perHa!G50*100)</f>
        <v>0</v>
      </c>
      <c r="I50">
        <f>IF(ValProdCrop_perHa!H50=0,0,(ValProdCrop_perHa!I50-ValProdCrop_perHa!H50)/ValProdCrop_perHa!H50*100)</f>
        <v>0</v>
      </c>
      <c r="J50">
        <f>IF(ValProdCrop_perHa!I50=0,0,(ValProdCrop_perHa!J50-ValProdCrop_perHa!I50)/ValProdCrop_perHa!I50*100)</f>
        <v>0</v>
      </c>
      <c r="K50">
        <f>IF(ValProdCrop_perHa!J50=0,0,(ValProdCrop_perHa!K50-ValProdCrop_perHa!J50)/ValProdCrop_perHa!J50*100)</f>
        <v>0</v>
      </c>
      <c r="L50">
        <f>IF(ValProdCrop_perHa!K50=0,0,(ValProdCrop_perHa!L50-ValProdCrop_perHa!K50)/ValProdCrop_perHa!K50*100)</f>
        <v>0</v>
      </c>
      <c r="M50">
        <f>IF(ValProdCrop_perHa!L50=0,0,(ValProdCrop_perHa!M50-ValProdCrop_perHa!L50)/ValProdCrop_perHa!L50*100)</f>
        <v>0</v>
      </c>
      <c r="N50">
        <f>IF(ValProdCrop_perHa!M50=0,0,(ValProdCrop_perHa!N50-ValProdCrop_perHa!M50)/ValProdCrop_perHa!M50*100)</f>
        <v>0</v>
      </c>
      <c r="O50">
        <f>IF(ValProdCrop_perHa!N50=0,0,(ValProdCrop_perHa!O50-ValProdCrop_perHa!N50)/ValProdCrop_perHa!N50*100)</f>
        <v>0</v>
      </c>
      <c r="P50">
        <f>IF(ValProdCrop_perHa!O50=0,0,(ValProdCrop_perHa!P50-ValProdCrop_perHa!O50)/ValProdCrop_perHa!O50*100)</f>
        <v>0</v>
      </c>
      <c r="Q50">
        <f>IF(ValProdCrop_perHa!P50=0,0,(ValProdCrop_perHa!Q50-ValProdCrop_perHa!P50)/ValProdCrop_perHa!P50*100)</f>
        <v>0</v>
      </c>
      <c r="R50">
        <f>IF(ValProdCrop_perHa!Q50=0,0,(ValProdCrop_perHa!R50-ValProdCrop_perHa!Q50)/ValProdCrop_perHa!Q50*100)</f>
        <v>0</v>
      </c>
      <c r="S50">
        <f>IF(ValProdCrop_perHa!R50=0,0,(ValProdCrop_perHa!S50-ValProdCrop_perHa!R50)/ValProdCrop_perHa!R50*100)</f>
        <v>0</v>
      </c>
      <c r="T50">
        <f>IF(ValProdCrop_perHa!S50=0,0,(ValProdCrop_perHa!T50-ValProdCrop_perHa!S50)/ValProdCrop_perHa!S50*100)</f>
        <v>0</v>
      </c>
      <c r="U50">
        <f>IF(ValProdCrop_perHa!T50=0,0,(ValProdCrop_perHa!U50-ValProdCrop_perHa!T50)/ValProdCrop_perHa!T50*100)</f>
        <v>0</v>
      </c>
      <c r="V50">
        <f>IF(ValProdCrop_perHa!U50=0,0,(ValProdCrop_perHa!V50-ValProdCrop_perHa!U50)/ValProdCrop_perHa!U50*100)</f>
        <v>0</v>
      </c>
      <c r="W50">
        <f>IF(ValProdCrop_perHa!V50=0,0,(ValProdCrop_perHa!W50-ValProdCrop_perHa!V50)/ValProdCrop_perHa!V50*100)</f>
        <v>0</v>
      </c>
      <c r="X50">
        <f>IF(ValProdCrop_perHa!W50=0,0,(ValProdCrop_perHa!X50-ValProdCrop_perHa!W50)/ValProdCrop_perHa!W50*100)</f>
        <v>0</v>
      </c>
      <c r="Y50">
        <f>IF(ValProdCrop_perHa!X50=0,0,(ValProdCrop_perHa!Y50-ValProdCrop_perHa!X50)/ValProdCrop_perHa!X50*100)</f>
        <v>0</v>
      </c>
      <c r="Z50">
        <f>IF(ValProdCrop_perHa!Y50=0,0,(ValProdCrop_perHa!Z50-ValProdCrop_perHa!Y50)/ValProdCrop_perHa!Y50*100)</f>
        <v>0</v>
      </c>
      <c r="AA50">
        <f>IF(ValProdCrop_perHa!Z50=0,0,(ValProdCrop_perHa!AA50-ValProdCrop_perHa!Z50)/ValProdCrop_perHa!Z50*100)</f>
        <v>0</v>
      </c>
      <c r="AB50">
        <f>IF(ValProdCrop_perHa!AA50=0,0,(ValProdCrop_perHa!AB50-ValProdCrop_perHa!AA50)/ValProdCrop_perHa!AA50*100)</f>
        <v>0</v>
      </c>
      <c r="AC50">
        <f>IF(ValProdCrop_perHa!AB50=0,0,(ValProdCrop_perHa!AC50-ValProdCrop_perHa!AB50)/ValProdCrop_perHa!AB50*100)</f>
        <v>0</v>
      </c>
      <c r="AD50">
        <f>IF(ValProdCrop_perHa!AC50=0,0,(ValProdCrop_perHa!AD50-ValProdCrop_perHa!AC50)/ValProdCrop_perHa!AC50*100)</f>
        <v>0</v>
      </c>
      <c r="AE50">
        <f>IF(ValProdCrop_perHa!AD50=0,0,(ValProdCrop_perHa!AE50-ValProdCrop_perHa!AD50)/ValProdCrop_perHa!AD50*100)</f>
        <v>0</v>
      </c>
      <c r="AF50">
        <f>IF(ValProdCrop_perHa!AE50=0,0,(ValProdCrop_perHa!AF50-ValProdCrop_perHa!AE50)/ValProdCrop_perHa!AE50*100)</f>
        <v>0</v>
      </c>
      <c r="AG50">
        <f>IF(ValProdCrop_perHa!AF50=0,0,(ValProdCrop_perHa!AG50-ValProdCrop_perHa!AF50)/ValProdCrop_perHa!AF50*100)</f>
        <v>0</v>
      </c>
      <c r="AH50">
        <f>IF(ValProdCrop_perHa!AG50=0,0,(ValProdCrop_perHa!AH50-ValProdCrop_perHa!AG50)/ValProdCrop_perHa!AG50*100)</f>
        <v>0</v>
      </c>
      <c r="AI50">
        <f>IF(ValProdCrop_perHa!AH50=0,0,(ValProdCrop_perHa!AI50-ValProdCrop_perHa!AH50)/ValProdCrop_perHa!AH50*100)</f>
        <v>0</v>
      </c>
      <c r="AJ50">
        <f>IF(ValProdCrop_perHa!AI50=0,0,(ValProdCrop_perHa!AJ50-ValProdCrop_perHa!AI50)/ValProdCrop_perHa!AI50*100)</f>
        <v>0</v>
      </c>
      <c r="AK50">
        <f>IF(ValProdCrop_perHa!AJ50=0,0,(ValProdCrop_perHa!AK50-ValProdCrop_perHa!AJ50)/ValProdCrop_perHa!AJ50*100)</f>
        <v>0</v>
      </c>
      <c r="AL50">
        <f>IF(ValProdCrop_perHa!AK50=0,0,(ValProdCrop_perHa!AL50-ValProdCrop_perHa!AK50)/ValProdCrop_perHa!AK50*100)</f>
        <v>0</v>
      </c>
      <c r="AM50">
        <f>IF(ValProdCrop_perHa!AL50=0,0,(ValProdCrop_perHa!AM50-ValProdCrop_perHa!AL50)/ValProdCrop_perHa!AL50*100)</f>
        <v>0</v>
      </c>
      <c r="AN50">
        <f>IF(ValProdCrop_perHa!AM50=0,0,(ValProdCrop_perHa!AN50-ValProdCrop_perHa!AM50)/ValProdCrop_perHa!AM50*100)</f>
        <v>-16.549739940872048</v>
      </c>
      <c r="AO50">
        <f>IF(ValProdCrop_perHa!AN50=0,0,(ValProdCrop_perHa!AO50-ValProdCrop_perHa!AN50)/ValProdCrop_perHa!AN50*100)</f>
        <v>-0.28973653793329246</v>
      </c>
      <c r="AP50">
        <f>IF(ValProdCrop_perHa!AO50=0,0,(ValProdCrop_perHa!AP50-ValProdCrop_perHa!AO50)/ValProdCrop_perHa!AO50*100)</f>
        <v>4.011902614215578</v>
      </c>
      <c r="AQ50">
        <f>IF(ValProdCrop_perHa!AP50=0,0,(ValProdCrop_perHa!AQ50-ValProdCrop_perHa!AP50)/ValProdCrop_perHa!AP50*100)</f>
        <v>4.94297012576176</v>
      </c>
      <c r="AR50">
        <f>IF(ValProdCrop_perHa!AQ50=0,0,(ValProdCrop_perHa!AR50-ValProdCrop_perHa!AQ50)/ValProdCrop_perHa!AQ50*100)</f>
        <v>1.8662736722545321</v>
      </c>
      <c r="AS50">
        <f>IF(ValProdCrop_perHa!AR50=0,0,(ValProdCrop_perHa!AS50-ValProdCrop_perHa!AR50)/ValProdCrop_perHa!AR50*100)</f>
        <v>-4.4946618830439329</v>
      </c>
      <c r="AT50">
        <f>IF(ValProdCrop_perHa!AS50=0,0,(ValProdCrop_perHa!AT50-ValProdCrop_perHa!AS50)/ValProdCrop_perHa!AS50*100)</f>
        <v>7.1811173468050065</v>
      </c>
      <c r="AU50">
        <f>IF(ValProdCrop_perHa!AT50=0,0,(ValProdCrop_perHa!AU50-ValProdCrop_perHa!AT50)/ValProdCrop_perHa!AT50*100)</f>
        <v>-1.7088829614264782</v>
      </c>
      <c r="AV50">
        <f>IF(ValProdCrop_perHa!AU50=0,0,(ValProdCrop_perHa!AV50-ValProdCrop_perHa!AU50)/ValProdCrop_perHa!AU50*100)</f>
        <v>13.740515146588821</v>
      </c>
      <c r="AW50">
        <f>IF(ValProdCrop_perHa!AV50=0,0,(ValProdCrop_perHa!AW50-ValProdCrop_perHa!AV50)/ValProdCrop_perHa!AV50*100)</f>
        <v>-11.739614026228089</v>
      </c>
      <c r="AX50">
        <f>IF(ValProdCrop_perHa!AW50=0,0,(ValProdCrop_perHa!AX50-ValProdCrop_perHa!AW50)/ValProdCrop_perHa!AW50*100)</f>
        <v>-1.2394697697233548</v>
      </c>
      <c r="AY50">
        <f>IF(ValProdCrop_perHa!AX50=0,0,(ValProdCrop_perHa!AY50-ValProdCrop_perHa!AX50)/ValProdCrop_perHa!AX50*100)</f>
        <v>6.0829315699618363</v>
      </c>
      <c r="AZ50">
        <f>IF(ValProdCrop_perHa!AY50=0,0,(ValProdCrop_perHa!AZ50-ValProdCrop_perHa!AY50)/ValProdCrop_perHa!AY50*100)</f>
        <v>13.556831658421482</v>
      </c>
      <c r="BA50">
        <f>IF(ValProdCrop_perHa!AZ50=0,0,(ValProdCrop_perHa!BA50-ValProdCrop_perHa!AZ50)/ValProdCrop_perHa!AZ50*100)</f>
        <v>-4.1274809646532011</v>
      </c>
      <c r="BB50">
        <f>IF(ValProdCrop_perHa!BA50=0,0,(ValProdCrop_perHa!BB50-ValProdCrop_perHa!BA50)/ValProdCrop_perHa!BA50*100)</f>
        <v>0.4918765670631986</v>
      </c>
      <c r="BC50">
        <f>IF(ValProdCrop_perHa!BB50=0,0,(ValProdCrop_perHa!BC50-ValProdCrop_perHa!BB50)/ValProdCrop_perHa!BB50*100)</f>
        <v>10.474638531548171</v>
      </c>
    </row>
    <row r="51" spans="1:55" x14ac:dyDescent="0.2">
      <c r="A51">
        <f>ValProdCrop_perHa!A51</f>
        <v>2</v>
      </c>
      <c r="B51" t="str">
        <f>ValProdCrop_perHa!B51</f>
        <v>Democratic Republic of the Congo</v>
      </c>
      <c r="C51">
        <f>ValProdCrop_perHa!C51</f>
        <v>250</v>
      </c>
      <c r="D51" t="str">
        <f>ValProdCrop_perHa!D51</f>
        <v>Democratic Republic of the Congo</v>
      </c>
      <c r="F51" s="72" t="s">
        <v>575</v>
      </c>
      <c r="H51">
        <f>IF(ValProdCrop_perHa!G51=0,0,(ValProdCrop_perHa!H51-ValProdCrop_perHa!G51)/ValProdCrop_perHa!G51*100)</f>
        <v>0.62726486689730965</v>
      </c>
      <c r="I51">
        <f>IF(ValProdCrop_perHa!H51=0,0,(ValProdCrop_perHa!I51-ValProdCrop_perHa!H51)/ValProdCrop_perHa!H51*100)</f>
        <v>2.3065216432745945</v>
      </c>
      <c r="J51">
        <f>IF(ValProdCrop_perHa!I51=0,0,(ValProdCrop_perHa!J51-ValProdCrop_perHa!I51)/ValProdCrop_perHa!I51*100)</f>
        <v>0.25825295552955069</v>
      </c>
      <c r="K51">
        <f>IF(ValProdCrop_perHa!J51=0,0,(ValProdCrop_perHa!K51-ValProdCrop_perHa!J51)/ValProdCrop_perHa!J51*100)</f>
        <v>0.28922896245258833</v>
      </c>
      <c r="L51">
        <f>IF(ValProdCrop_perHa!K51=0,0,(ValProdCrop_perHa!L51-ValProdCrop_perHa!K51)/ValProdCrop_perHa!K51*100)</f>
        <v>-0.70270160250983937</v>
      </c>
      <c r="M51">
        <f>IF(ValProdCrop_perHa!L51=0,0,(ValProdCrop_perHa!M51-ValProdCrop_perHa!L51)/ValProdCrop_perHa!L51*100)</f>
        <v>0.26132133063200302</v>
      </c>
      <c r="N51">
        <f>IF(ValProdCrop_perHa!M51=0,0,(ValProdCrop_perHa!N51-ValProdCrop_perHa!M51)/ValProdCrop_perHa!M51*100)</f>
        <v>-0.40285110534089114</v>
      </c>
      <c r="O51">
        <f>IF(ValProdCrop_perHa!N51=0,0,(ValProdCrop_perHa!O51-ValProdCrop_perHa!N51)/ValProdCrop_perHa!N51*100)</f>
        <v>0.52481841044460709</v>
      </c>
      <c r="P51">
        <f>IF(ValProdCrop_perHa!O51=0,0,(ValProdCrop_perHa!P51-ValProdCrop_perHa!O51)/ValProdCrop_perHa!O51*100)</f>
        <v>-0.73038260685266132</v>
      </c>
      <c r="Q51">
        <f>IF(ValProdCrop_perHa!P51=0,0,(ValProdCrop_perHa!Q51-ValProdCrop_perHa!P51)/ValProdCrop_perHa!P51*100)</f>
        <v>-0.35858420918057743</v>
      </c>
      <c r="R51">
        <f>IF(ValProdCrop_perHa!Q51=0,0,(ValProdCrop_perHa!R51-ValProdCrop_perHa!Q51)/ValProdCrop_perHa!Q51*100)</f>
        <v>0.63897184109776695</v>
      </c>
      <c r="S51">
        <f>IF(ValProdCrop_perHa!R51=0,0,(ValProdCrop_perHa!S51-ValProdCrop_perHa!R51)/ValProdCrop_perHa!R51*100)</f>
        <v>0.4293576157949951</v>
      </c>
      <c r="T51">
        <f>IF(ValProdCrop_perHa!S51=0,0,(ValProdCrop_perHa!T51-ValProdCrop_perHa!S51)/ValProdCrop_perHa!S51*100)</f>
        <v>0.60416825683808806</v>
      </c>
      <c r="U51">
        <f>IF(ValProdCrop_perHa!T51=0,0,(ValProdCrop_perHa!U51-ValProdCrop_perHa!T51)/ValProdCrop_perHa!T51*100)</f>
        <v>0.79189191318328833</v>
      </c>
      <c r="V51">
        <f>IF(ValProdCrop_perHa!U51=0,0,(ValProdCrop_perHa!V51-ValProdCrop_perHa!U51)/ValProdCrop_perHa!U51*100)</f>
        <v>-8.0720983973788768E-2</v>
      </c>
      <c r="W51">
        <f>IF(ValProdCrop_perHa!V51=0,0,(ValProdCrop_perHa!W51-ValProdCrop_perHa!V51)/ValProdCrop_perHa!V51*100)</f>
        <v>-0.81610083760353325</v>
      </c>
      <c r="X51">
        <f>IF(ValProdCrop_perHa!W51=0,0,(ValProdCrop_perHa!X51-ValProdCrop_perHa!W51)/ValProdCrop_perHa!W51*100)</f>
        <v>-4.1119644698781652</v>
      </c>
      <c r="Y51">
        <f>IF(ValProdCrop_perHa!X51=0,0,(ValProdCrop_perHa!Y51-ValProdCrop_perHa!X51)/ValProdCrop_perHa!X51*100)</f>
        <v>4.6754872042546953</v>
      </c>
      <c r="Z51">
        <f>IF(ValProdCrop_perHa!Y51=0,0,(ValProdCrop_perHa!Z51-ValProdCrop_perHa!Y51)/ValProdCrop_perHa!Y51*100)</f>
        <v>0.63780677338169423</v>
      </c>
      <c r="AA51">
        <f>IF(ValProdCrop_perHa!Z51=0,0,(ValProdCrop_perHa!AA51-ValProdCrop_perHa!Z51)/ValProdCrop_perHa!Z51*100)</f>
        <v>-1.1995079125937658</v>
      </c>
      <c r="AB51">
        <f>IF(ValProdCrop_perHa!AA51=0,0,(ValProdCrop_perHa!AB51-ValProdCrop_perHa!AA51)/ValProdCrop_perHa!AA51*100)</f>
        <v>1.1793561868854456</v>
      </c>
      <c r="AC51">
        <f>IF(ValProdCrop_perHa!AB51=0,0,(ValProdCrop_perHa!AC51-ValProdCrop_perHa!AB51)/ValProdCrop_perHa!AB51*100)</f>
        <v>-0.12653300202605625</v>
      </c>
      <c r="AD51">
        <f>IF(ValProdCrop_perHa!AC51=0,0,(ValProdCrop_perHa!AD51-ValProdCrop_perHa!AC51)/ValProdCrop_perHa!AC51*100)</f>
        <v>0.55817425075741767</v>
      </c>
      <c r="AE51">
        <f>IF(ValProdCrop_perHa!AD51=0,0,(ValProdCrop_perHa!AE51-ValProdCrop_perHa!AD51)/ValProdCrop_perHa!AD51*100)</f>
        <v>2.1260117718945968</v>
      </c>
      <c r="AF51">
        <f>IF(ValProdCrop_perHa!AE51=0,0,(ValProdCrop_perHa!AF51-ValProdCrop_perHa!AE51)/ValProdCrop_perHa!AE51*100)</f>
        <v>-0.73332200458985697</v>
      </c>
      <c r="AG51">
        <f>IF(ValProdCrop_perHa!AF51=0,0,(ValProdCrop_perHa!AG51-ValProdCrop_perHa!AF51)/ValProdCrop_perHa!AF51*100)</f>
        <v>2.0654074484234828</v>
      </c>
      <c r="AH51">
        <f>IF(ValProdCrop_perHa!AG51=0,0,(ValProdCrop_perHa!AH51-ValProdCrop_perHa!AG51)/ValProdCrop_perHa!AG51*100)</f>
        <v>-0.83505610180480638</v>
      </c>
      <c r="AI51">
        <f>IF(ValProdCrop_perHa!AH51=0,0,(ValProdCrop_perHa!AI51-ValProdCrop_perHa!AH51)/ValProdCrop_perHa!AH51*100)</f>
        <v>-1.1781180647336953</v>
      </c>
      <c r="AJ51">
        <f>IF(ValProdCrop_perHa!AI51=0,0,(ValProdCrop_perHa!AJ51-ValProdCrop_perHa!AI51)/ValProdCrop_perHa!AI51*100)</f>
        <v>0.62188760078093386</v>
      </c>
      <c r="AK51">
        <f>IF(ValProdCrop_perHa!AJ51=0,0,(ValProdCrop_perHa!AK51-ValProdCrop_perHa!AJ51)/ValProdCrop_perHa!AJ51*100)</f>
        <v>1.418721404075568</v>
      </c>
      <c r="AL51">
        <f>IF(ValProdCrop_perHa!AK51=0,0,(ValProdCrop_perHa!AL51-ValProdCrop_perHa!AK51)/ValProdCrop_perHa!AK51*100)</f>
        <v>-0.62077995815110532</v>
      </c>
      <c r="AM51">
        <f>IF(ValProdCrop_perHa!AL51=0,0,(ValProdCrop_perHa!AM51-ValProdCrop_perHa!AL51)/ValProdCrop_perHa!AL51*100)</f>
        <v>-1.661055402365055</v>
      </c>
      <c r="AN51">
        <f>IF(ValProdCrop_perHa!AM51=0,0,(ValProdCrop_perHa!AN51-ValProdCrop_perHa!AM51)/ValProdCrop_perHa!AM51*100)</f>
        <v>0.78111673527984948</v>
      </c>
      <c r="AO51">
        <f>IF(ValProdCrop_perHa!AN51=0,0,(ValProdCrop_perHa!AO51-ValProdCrop_perHa!AN51)/ValProdCrop_perHa!AN51*100)</f>
        <v>-3.7418288938534161</v>
      </c>
      <c r="AP51">
        <f>IF(ValProdCrop_perHa!AO51=0,0,(ValProdCrop_perHa!AP51-ValProdCrop_perHa!AO51)/ValProdCrop_perHa!AO51*100)</f>
        <v>-1.4865736259853224</v>
      </c>
      <c r="AQ51">
        <f>IF(ValProdCrop_perHa!AP51=0,0,(ValProdCrop_perHa!AQ51-ValProdCrop_perHa!AP51)/ValProdCrop_perHa!AP51*100)</f>
        <v>0.3921142715226219</v>
      </c>
      <c r="AR51">
        <f>IF(ValProdCrop_perHa!AQ51=0,0,(ValProdCrop_perHa!AR51-ValProdCrop_perHa!AQ51)/ValProdCrop_perHa!AQ51*100)</f>
        <v>-0.14697734393021361</v>
      </c>
      <c r="AS51">
        <f>IF(ValProdCrop_perHa!AR51=0,0,(ValProdCrop_perHa!AS51-ValProdCrop_perHa!AR51)/ValProdCrop_perHa!AR51*100)</f>
        <v>-0.95175296278638666</v>
      </c>
      <c r="AT51">
        <f>IF(ValProdCrop_perHa!AS51=0,0,(ValProdCrop_perHa!AT51-ValProdCrop_perHa!AS51)/ValProdCrop_perHa!AS51*100)</f>
        <v>-0.18363488035210032</v>
      </c>
      <c r="AU51">
        <f>IF(ValProdCrop_perHa!AT51=0,0,(ValProdCrop_perHa!AU51-ValProdCrop_perHa!AT51)/ValProdCrop_perHa!AT51*100)</f>
        <v>-0.13063240509360743</v>
      </c>
      <c r="AV51">
        <f>IF(ValProdCrop_perHa!AU51=0,0,(ValProdCrop_perHa!AV51-ValProdCrop_perHa!AU51)/ValProdCrop_perHa!AU51*100)</f>
        <v>-0.30161200485364875</v>
      </c>
      <c r="AW51">
        <f>IF(ValProdCrop_perHa!AV51=0,0,(ValProdCrop_perHa!AW51-ValProdCrop_perHa!AV51)/ValProdCrop_perHa!AV51*100)</f>
        <v>2.56668055878954E-2</v>
      </c>
      <c r="AX51">
        <f>IF(ValProdCrop_perHa!AW51=0,0,(ValProdCrop_perHa!AX51-ValProdCrop_perHa!AW51)/ValProdCrop_perHa!AW51*100)</f>
        <v>-0.39404827113447394</v>
      </c>
      <c r="AY51">
        <f>IF(ValProdCrop_perHa!AX51=0,0,(ValProdCrop_perHa!AY51-ValProdCrop_perHa!AX51)/ValProdCrop_perHa!AX51*100)</f>
        <v>-9.7053545219027065E-2</v>
      </c>
      <c r="AZ51">
        <f>IF(ValProdCrop_perHa!AY51=0,0,(ValProdCrop_perHa!AZ51-ValProdCrop_perHa!AY51)/ValProdCrop_perHa!AY51*100)</f>
        <v>-0.78672203954516429</v>
      </c>
      <c r="BA51">
        <f>IF(ValProdCrop_perHa!AZ51=0,0,(ValProdCrop_perHa!BA51-ValProdCrop_perHa!AZ51)/ValProdCrop_perHa!AZ51*100)</f>
        <v>1.3039397121230307</v>
      </c>
      <c r="BB51">
        <f>IF(ValProdCrop_perHa!BA51=0,0,(ValProdCrop_perHa!BB51-ValProdCrop_perHa!BA51)/ValProdCrop_perHa!BA51*100)</f>
        <v>-0.13067820460245819</v>
      </c>
      <c r="BC51">
        <f>IF(ValProdCrop_perHa!BB51=0,0,(ValProdCrop_perHa!BC51-ValProdCrop_perHa!BB51)/ValProdCrop_perHa!BB51*100)</f>
        <v>-1.0768705790314503</v>
      </c>
    </row>
    <row r="52" spans="1:55" x14ac:dyDescent="0.2">
      <c r="A52">
        <f>ValProdCrop_perHa!A52</f>
        <v>3</v>
      </c>
      <c r="B52" t="str">
        <f>ValProdCrop_perHa!B52</f>
        <v>Zambia</v>
      </c>
      <c r="C52">
        <f>ValProdCrop_perHa!C52</f>
        <v>251</v>
      </c>
      <c r="D52" t="str">
        <f>ValProdCrop_perHa!D52</f>
        <v>Zambia</v>
      </c>
      <c r="F52" s="72" t="s">
        <v>575</v>
      </c>
      <c r="H52">
        <f>IF(ValProdCrop_perHa!G52=0,0,(ValProdCrop_perHa!H52-ValProdCrop_perHa!G52)/ValProdCrop_perHa!G52*100)</f>
        <v>-1.0968178145209733</v>
      </c>
      <c r="I52">
        <f>IF(ValProdCrop_perHa!H52=0,0,(ValProdCrop_perHa!I52-ValProdCrop_perHa!H52)/ValProdCrop_perHa!H52*100)</f>
        <v>-5.5530136348032739</v>
      </c>
      <c r="J52">
        <f>IF(ValProdCrop_perHa!I52=0,0,(ValProdCrop_perHa!J52-ValProdCrop_perHa!I52)/ValProdCrop_perHa!I52*100)</f>
        <v>6.040783846757888</v>
      </c>
      <c r="K52">
        <f>IF(ValProdCrop_perHa!J52=0,0,(ValProdCrop_perHa!K52-ValProdCrop_perHa!J52)/ValProdCrop_perHa!J52*100)</f>
        <v>1.9995935887927485</v>
      </c>
      <c r="L52">
        <f>IF(ValProdCrop_perHa!K52=0,0,(ValProdCrop_perHa!L52-ValProdCrop_perHa!K52)/ValProdCrop_perHa!K52*100)</f>
        <v>6.2119477062474164</v>
      </c>
      <c r="M52">
        <f>IF(ValProdCrop_perHa!L52=0,0,(ValProdCrop_perHa!M52-ValProdCrop_perHa!L52)/ValProdCrop_perHa!L52*100)</f>
        <v>-1.5885689829466376</v>
      </c>
      <c r="N52">
        <f>IF(ValProdCrop_perHa!M52=0,0,(ValProdCrop_perHa!N52-ValProdCrop_perHa!M52)/ValProdCrop_perHa!M52*100)</f>
        <v>-1.855668701379682</v>
      </c>
      <c r="O52">
        <f>IF(ValProdCrop_perHa!N52=0,0,(ValProdCrop_perHa!O52-ValProdCrop_perHa!N52)/ValProdCrop_perHa!N52*100)</f>
        <v>9.675293088963817E-2</v>
      </c>
      <c r="P52">
        <f>IF(ValProdCrop_perHa!O52=0,0,(ValProdCrop_perHa!P52-ValProdCrop_perHa!O52)/ValProdCrop_perHa!O52*100)</f>
        <v>-8.6068638090523244</v>
      </c>
      <c r="Q52">
        <f>IF(ValProdCrop_perHa!P52=0,0,(ValProdCrop_perHa!Q52-ValProdCrop_perHa!P52)/ValProdCrop_perHa!P52*100)</f>
        <v>15.079800181724226</v>
      </c>
      <c r="R52">
        <f>IF(ValProdCrop_perHa!Q52=0,0,(ValProdCrop_perHa!R52-ValProdCrop_perHa!Q52)/ValProdCrop_perHa!Q52*100)</f>
        <v>5.7840335548816384</v>
      </c>
      <c r="S52">
        <f>IF(ValProdCrop_perHa!R52=0,0,(ValProdCrop_perHa!S52-ValProdCrop_perHa!R52)/ValProdCrop_perHa!R52*100)</f>
        <v>-6.7930570755136381</v>
      </c>
      <c r="T52">
        <f>IF(ValProdCrop_perHa!S52=0,0,(ValProdCrop_perHa!T52-ValProdCrop_perHa!S52)/ValProdCrop_perHa!S52*100)</f>
        <v>5.1747172710172347</v>
      </c>
      <c r="U52">
        <f>IF(ValProdCrop_perHa!T52=0,0,(ValProdCrop_perHa!U52-ValProdCrop_perHa!T52)/ValProdCrop_perHa!T52*100)</f>
        <v>22.957820382399937</v>
      </c>
      <c r="V52">
        <f>IF(ValProdCrop_perHa!U52=0,0,(ValProdCrop_perHa!V52-ValProdCrop_perHa!U52)/ValProdCrop_perHa!U52*100)</f>
        <v>4.7681166655310685</v>
      </c>
      <c r="W52">
        <f>IF(ValProdCrop_perHa!V52=0,0,(ValProdCrop_perHa!W52-ValProdCrop_perHa!V52)/ValProdCrop_perHa!V52*100)</f>
        <v>5.2507014225944388</v>
      </c>
      <c r="X52">
        <f>IF(ValProdCrop_perHa!W52=0,0,(ValProdCrop_perHa!X52-ValProdCrop_perHa!W52)/ValProdCrop_perHa!W52*100)</f>
        <v>0.28293010077669711</v>
      </c>
      <c r="Y52">
        <f>IF(ValProdCrop_perHa!X52=0,0,(ValProdCrop_perHa!Y52-ValProdCrop_perHa!X52)/ValProdCrop_perHa!X52*100)</f>
        <v>23.023592503158994</v>
      </c>
      <c r="Z52">
        <f>IF(ValProdCrop_perHa!Y52=0,0,(ValProdCrop_perHa!Z52-ValProdCrop_perHa!Y52)/ValProdCrop_perHa!Y52*100)</f>
        <v>1.3025873047627443</v>
      </c>
      <c r="AA52">
        <f>IF(ValProdCrop_perHa!Z52=0,0,(ValProdCrop_perHa!AA52-ValProdCrop_perHa!Z52)/ValProdCrop_perHa!Z52*100)</f>
        <v>10.576502963302191</v>
      </c>
      <c r="AB52">
        <f>IF(ValProdCrop_perHa!AA52=0,0,(ValProdCrop_perHa!AB52-ValProdCrop_perHa!AA52)/ValProdCrop_perHa!AA52*100)</f>
        <v>-2.5429107679580967</v>
      </c>
      <c r="AC52">
        <f>IF(ValProdCrop_perHa!AB52=0,0,(ValProdCrop_perHa!AC52-ValProdCrop_perHa!AB52)/ValProdCrop_perHa!AB52*100)</f>
        <v>-0.92919978697028993</v>
      </c>
      <c r="AD52">
        <f>IF(ValProdCrop_perHa!AC52=0,0,(ValProdCrop_perHa!AD52-ValProdCrop_perHa!AC52)/ValProdCrop_perHa!AC52*100)</f>
        <v>6.9513233080570798</v>
      </c>
      <c r="AE52">
        <f>IF(ValProdCrop_perHa!AD52=0,0,(ValProdCrop_perHa!AE52-ValProdCrop_perHa!AD52)/ValProdCrop_perHa!AD52*100)</f>
        <v>-1.5097923273412186</v>
      </c>
      <c r="AF52">
        <f>IF(ValProdCrop_perHa!AE52=0,0,(ValProdCrop_perHa!AF52-ValProdCrop_perHa!AE52)/ValProdCrop_perHa!AE52*100)</f>
        <v>0.61863351450775939</v>
      </c>
      <c r="AG52">
        <f>IF(ValProdCrop_perHa!AF52=0,0,(ValProdCrop_perHa!AG52-ValProdCrop_perHa!AF52)/ValProdCrop_perHa!AF52*100)</f>
        <v>-12.207353831475567</v>
      </c>
      <c r="AH52">
        <f>IF(ValProdCrop_perHa!AG52=0,0,(ValProdCrop_perHa!AH52-ValProdCrop_perHa!AG52)/ValProdCrop_perHa!AG52*100)</f>
        <v>24.612471114804713</v>
      </c>
      <c r="AI52">
        <f>IF(ValProdCrop_perHa!AH52=0,0,(ValProdCrop_perHa!AI52-ValProdCrop_perHa!AH52)/ValProdCrop_perHa!AH52*100)</f>
        <v>-22.210132737028982</v>
      </c>
      <c r="AJ52">
        <f>IF(ValProdCrop_perHa!AI52=0,0,(ValProdCrop_perHa!AJ52-ValProdCrop_perHa!AI52)/ValProdCrop_perHa!AI52*100)</f>
        <v>-6.3480863099986085</v>
      </c>
      <c r="AK52">
        <f>IF(ValProdCrop_perHa!AJ52=0,0,(ValProdCrop_perHa!AK52-ValProdCrop_perHa!AJ52)/ValProdCrop_perHa!AJ52*100)</f>
        <v>17.844938841799404</v>
      </c>
      <c r="AL52">
        <f>IF(ValProdCrop_perHa!AK52=0,0,(ValProdCrop_perHa!AL52-ValProdCrop_perHa!AK52)/ValProdCrop_perHa!AK52*100)</f>
        <v>-29.211856441180107</v>
      </c>
      <c r="AM52">
        <f>IF(ValProdCrop_perHa!AL52=0,0,(ValProdCrop_perHa!AM52-ValProdCrop_perHa!AL52)/ValProdCrop_perHa!AL52*100)</f>
        <v>63.371321645107194</v>
      </c>
      <c r="AN52">
        <f>IF(ValProdCrop_perHa!AM52=0,0,(ValProdCrop_perHa!AN52-ValProdCrop_perHa!AM52)/ValProdCrop_perHa!AM52*100)</f>
        <v>-21.466947951666135</v>
      </c>
      <c r="AO52">
        <f>IF(ValProdCrop_perHa!AN52=0,0,(ValProdCrop_perHa!AO52-ValProdCrop_perHa!AN52)/ValProdCrop_perHa!AN52*100)</f>
        <v>2.5479880515912265</v>
      </c>
      <c r="AP52">
        <f>IF(ValProdCrop_perHa!AO52=0,0,(ValProdCrop_perHa!AP52-ValProdCrop_perHa!AO52)/ValProdCrop_perHa!AO52*100)</f>
        <v>10.944100298770621</v>
      </c>
      <c r="AQ52">
        <f>IF(ValProdCrop_perHa!AP52=0,0,(ValProdCrop_perHa!AQ52-ValProdCrop_perHa!AP52)/ValProdCrop_perHa!AP52*100)</f>
        <v>-5.7808462654709336</v>
      </c>
      <c r="AR52">
        <f>IF(ValProdCrop_perHa!AQ52=0,0,(ValProdCrop_perHa!AR52-ValProdCrop_perHa!AQ52)/ValProdCrop_perHa!AQ52*100)</f>
        <v>0.10458429634025541</v>
      </c>
      <c r="AS52">
        <f>IF(ValProdCrop_perHa!AR52=0,0,(ValProdCrop_perHa!AS52-ValProdCrop_perHa!AR52)/ValProdCrop_perHa!AR52*100)</f>
        <v>9.0540477237640342</v>
      </c>
      <c r="AT52">
        <f>IF(ValProdCrop_perHa!AS52=0,0,(ValProdCrop_perHa!AT52-ValProdCrop_perHa!AS52)/ValProdCrop_perHa!AS52*100)</f>
        <v>-1.255492758755431</v>
      </c>
      <c r="AU52">
        <f>IF(ValProdCrop_perHa!AT52=0,0,(ValProdCrop_perHa!AU52-ValProdCrop_perHa!AT52)/ValProdCrop_perHa!AT52*100)</f>
        <v>4.8918872640766189</v>
      </c>
      <c r="AV52">
        <f>IF(ValProdCrop_perHa!AU52=0,0,(ValProdCrop_perHa!AV52-ValProdCrop_perHa!AU52)/ValProdCrop_perHa!AU52*100)</f>
        <v>13.214695359192186</v>
      </c>
      <c r="AW52">
        <f>IF(ValProdCrop_perHa!AV52=0,0,(ValProdCrop_perHa!AW52-ValProdCrop_perHa!AV52)/ValProdCrop_perHa!AV52*100)</f>
        <v>-3.8446783795326978</v>
      </c>
      <c r="AX52">
        <f>IF(ValProdCrop_perHa!AW52=0,0,(ValProdCrop_perHa!AX52-ValProdCrop_perHa!AW52)/ValProdCrop_perHa!AW52*100)</f>
        <v>8.8099413652551046</v>
      </c>
      <c r="AY52">
        <f>IF(ValProdCrop_perHa!AX52=0,0,(ValProdCrop_perHa!AY52-ValProdCrop_perHa!AX52)/ValProdCrop_perHa!AX52*100)</f>
        <v>14.714219055274327</v>
      </c>
      <c r="AZ52">
        <f>IF(ValProdCrop_perHa!AY52=0,0,(ValProdCrop_perHa!AZ52-ValProdCrop_perHa!AY52)/ValProdCrop_perHa!AY52*100)</f>
        <v>-15.145021268487147</v>
      </c>
      <c r="BA52">
        <f>IF(ValProdCrop_perHa!AZ52=0,0,(ValProdCrop_perHa!BA52-ValProdCrop_perHa!AZ52)/ValProdCrop_perHa!AZ52*100)</f>
        <v>6.8226791297721272</v>
      </c>
      <c r="BB52">
        <f>IF(ValProdCrop_perHa!BA52=0,0,(ValProdCrop_perHa!BB52-ValProdCrop_perHa!BA52)/ValProdCrop_perHa!BA52*100)</f>
        <v>-5.0637822452142895</v>
      </c>
      <c r="BC52">
        <f>IF(ValProdCrop_perHa!BB52=0,0,(ValProdCrop_perHa!BC52-ValProdCrop_perHa!BB52)/ValProdCrop_perHa!BB52*100)</f>
        <v>-3.2771149073940276</v>
      </c>
    </row>
    <row r="53" spans="1:55" x14ac:dyDescent="0.2">
      <c r="A53">
        <f>ValProdCrop_perHa!A53</f>
        <v>2</v>
      </c>
      <c r="B53" t="str">
        <f>ValProdCrop_perHa!B53</f>
        <v>Eastern&amp;Central A</v>
      </c>
      <c r="C53">
        <f>ValProdCrop_perHa!C53</f>
        <v>0</v>
      </c>
      <c r="D53" t="str">
        <f>ValProdCrop_perHa!D53</f>
        <v>Eastern&amp;Central A</v>
      </c>
      <c r="F53" s="72" t="s">
        <v>575</v>
      </c>
      <c r="H53">
        <f>IF(ValProdCrop_perHa!G53=0,0,(ValProdCrop_perHa!H53-ValProdCrop_perHa!G53)/ValProdCrop_perHa!G53*100)</f>
        <v>0.89150572751812374</v>
      </c>
      <c r="I53">
        <f>IF(ValProdCrop_perHa!H53=0,0,(ValProdCrop_perHa!I53-ValProdCrop_perHa!H53)/ValProdCrop_perHa!H53*100)</f>
        <v>0.12483155602912804</v>
      </c>
      <c r="J53">
        <f>IF(ValProdCrop_perHa!I53=0,0,(ValProdCrop_perHa!J53-ValProdCrop_perHa!I53)/ValProdCrop_perHa!I53*100)</f>
        <v>0.3536409216535083</v>
      </c>
      <c r="K53">
        <f>IF(ValProdCrop_perHa!J53=0,0,(ValProdCrop_perHa!K53-ValProdCrop_perHa!J53)/ValProdCrop_perHa!J53*100)</f>
        <v>-1.5234608178843334</v>
      </c>
      <c r="L53">
        <f>IF(ValProdCrop_perHa!K53=0,0,(ValProdCrop_perHa!L53-ValProdCrop_perHa!K53)/ValProdCrop_perHa!K53*100)</f>
        <v>0.16831760078900804</v>
      </c>
      <c r="M53">
        <f>IF(ValProdCrop_perHa!L53=0,0,(ValProdCrop_perHa!M53-ValProdCrop_perHa!L53)/ValProdCrop_perHa!L53*100)</f>
        <v>3.0132667604008763</v>
      </c>
      <c r="N53">
        <f>IF(ValProdCrop_perHa!M53=0,0,(ValProdCrop_perHa!N53-ValProdCrop_perHa!M53)/ValProdCrop_perHa!M53*100)</f>
        <v>-0.33109412924793236</v>
      </c>
      <c r="O53">
        <f>IF(ValProdCrop_perHa!N53=0,0,(ValProdCrop_perHa!O53-ValProdCrop_perHa!N53)/ValProdCrop_perHa!N53*100)</f>
        <v>2.6900789655241204</v>
      </c>
      <c r="P53">
        <f>IF(ValProdCrop_perHa!O53=0,0,(ValProdCrop_perHa!P53-ValProdCrop_perHa!O53)/ValProdCrop_perHa!O53*100)</f>
        <v>1.2515776128754164</v>
      </c>
      <c r="Q53">
        <f>IF(ValProdCrop_perHa!P53=0,0,(ValProdCrop_perHa!Q53-ValProdCrop_perHa!P53)/ValProdCrop_perHa!P53*100)</f>
        <v>-0.18612923214703642</v>
      </c>
      <c r="R53">
        <f>IF(ValProdCrop_perHa!Q53=0,0,(ValProdCrop_perHa!R53-ValProdCrop_perHa!Q53)/ValProdCrop_perHa!Q53*100)</f>
        <v>-1.7072332359063496</v>
      </c>
      <c r="S53">
        <f>IF(ValProdCrop_perHa!R53=0,0,(ValProdCrop_perHa!S53-ValProdCrop_perHa!R53)/ValProdCrop_perHa!R53*100)</f>
        <v>3.3218322954604189</v>
      </c>
      <c r="T53">
        <f>IF(ValProdCrop_perHa!S53=0,0,(ValProdCrop_perHa!T53-ValProdCrop_perHa!S53)/ValProdCrop_perHa!S53*100)</f>
        <v>5.093078393607593</v>
      </c>
      <c r="U53">
        <f>IF(ValProdCrop_perHa!T53=0,0,(ValProdCrop_perHa!U53-ValProdCrop_perHa!T53)/ValProdCrop_perHa!T53*100)</f>
        <v>2.3314944702537255</v>
      </c>
      <c r="V53">
        <f>IF(ValProdCrop_perHa!U53=0,0,(ValProdCrop_perHa!V53-ValProdCrop_perHa!U53)/ValProdCrop_perHa!U53*100)</f>
        <v>-1.5990916428396003</v>
      </c>
      <c r="W53">
        <f>IF(ValProdCrop_perHa!V53=0,0,(ValProdCrop_perHa!W53-ValProdCrop_perHa!V53)/ValProdCrop_perHa!V53*100)</f>
        <v>-1.1662094433549695</v>
      </c>
      <c r="X53">
        <f>IF(ValProdCrop_perHa!W53=0,0,(ValProdCrop_perHa!X53-ValProdCrop_perHa!W53)/ValProdCrop_perHa!W53*100)</f>
        <v>-1.3440780739569262</v>
      </c>
      <c r="Y53">
        <f>IF(ValProdCrop_perHa!X53=0,0,(ValProdCrop_perHa!Y53-ValProdCrop_perHa!X53)/ValProdCrop_perHa!X53*100)</f>
        <v>2.0744211839691191</v>
      </c>
      <c r="Z53">
        <f>IF(ValProdCrop_perHa!Y53=0,0,(ValProdCrop_perHa!Z53-ValProdCrop_perHa!Y53)/ValProdCrop_perHa!Y53*100)</f>
        <v>-1.1781349008666726</v>
      </c>
      <c r="AA53">
        <f>IF(ValProdCrop_perHa!Z53=0,0,(ValProdCrop_perHa!AA53-ValProdCrop_perHa!Z53)/ValProdCrop_perHa!Z53*100)</f>
        <v>3.2783952062760848</v>
      </c>
      <c r="AB53">
        <f>IF(ValProdCrop_perHa!AA53=0,0,(ValProdCrop_perHa!AB53-ValProdCrop_perHa!AA53)/ValProdCrop_perHa!AA53*100)</f>
        <v>5.1625213042731852</v>
      </c>
      <c r="AC53">
        <f>IF(ValProdCrop_perHa!AB53=0,0,(ValProdCrop_perHa!AC53-ValProdCrop_perHa!AB53)/ValProdCrop_perHa!AB53*100)</f>
        <v>-1.8644321710768224</v>
      </c>
      <c r="AD53">
        <f>IF(ValProdCrop_perHa!AC53=0,0,(ValProdCrop_perHa!AD53-ValProdCrop_perHa!AC53)/ValProdCrop_perHa!AC53*100)</f>
        <v>-3.1437727886243834</v>
      </c>
      <c r="AE53">
        <f>IF(ValProdCrop_perHa!AD53=0,0,(ValProdCrop_perHa!AE53-ValProdCrop_perHa!AD53)/ValProdCrop_perHa!AD53*100)</f>
        <v>-2.8764676310525066</v>
      </c>
      <c r="AF53">
        <f>IF(ValProdCrop_perHa!AE53=0,0,(ValProdCrop_perHa!AF53-ValProdCrop_perHa!AE53)/ValProdCrop_perHa!AE53*100)</f>
        <v>2.4118031066124281</v>
      </c>
      <c r="AG53">
        <f>IF(ValProdCrop_perHa!AF53=0,0,(ValProdCrop_perHa!AG53-ValProdCrop_perHa!AF53)/ValProdCrop_perHa!AF53*100)</f>
        <v>5.5371675604581423</v>
      </c>
      <c r="AH53">
        <f>IF(ValProdCrop_perHa!AG53=0,0,(ValProdCrop_perHa!AH53-ValProdCrop_perHa!AG53)/ValProdCrop_perHa!AG53*100)</f>
        <v>-6.8147004791459755</v>
      </c>
      <c r="AI53">
        <f>IF(ValProdCrop_perHa!AH53=0,0,(ValProdCrop_perHa!AI53-ValProdCrop_perHa!AH53)/ValProdCrop_perHa!AH53*100)</f>
        <v>5.5081047044204485</v>
      </c>
      <c r="AJ53">
        <f>IF(ValProdCrop_perHa!AI53=0,0,(ValProdCrop_perHa!AJ53-ValProdCrop_perHa!AI53)/ValProdCrop_perHa!AI53*100)</f>
        <v>7.7217908271953846</v>
      </c>
      <c r="AK53">
        <f>IF(ValProdCrop_perHa!AJ53=0,0,(ValProdCrop_perHa!AK53-ValProdCrop_perHa!AJ53)/ValProdCrop_perHa!AJ53*100)</f>
        <v>-2.3183165616750188</v>
      </c>
      <c r="AL53">
        <f>IF(ValProdCrop_perHa!AK53=0,0,(ValProdCrop_perHa!AL53-ValProdCrop_perHa!AK53)/ValProdCrop_perHa!AK53*100)</f>
        <v>-6.1503138539979076</v>
      </c>
      <c r="AM53">
        <f>IF(ValProdCrop_perHa!AL53=0,0,(ValProdCrop_perHa!AM53-ValProdCrop_perHa!AL53)/ValProdCrop_perHa!AL53*100)</f>
        <v>3.722011811011366E-3</v>
      </c>
      <c r="AN53">
        <f>IF(ValProdCrop_perHa!AM53=0,0,(ValProdCrop_perHa!AN53-ValProdCrop_perHa!AM53)/ValProdCrop_perHa!AM53*100)</f>
        <v>-7.0846855514497706</v>
      </c>
      <c r="AO53">
        <f>IF(ValProdCrop_perHa!AN53=0,0,(ValProdCrop_perHa!AO53-ValProdCrop_perHa!AN53)/ValProdCrop_perHa!AN53*100)</f>
        <v>4.813931294093968</v>
      </c>
      <c r="AP53">
        <f>IF(ValProdCrop_perHa!AO53=0,0,(ValProdCrop_perHa!AP53-ValProdCrop_perHa!AO53)/ValProdCrop_perHa!AO53*100)</f>
        <v>-1.6381844225170434</v>
      </c>
      <c r="AQ53">
        <f>IF(ValProdCrop_perHa!AP53=0,0,(ValProdCrop_perHa!AQ53-ValProdCrop_perHa!AP53)/ValProdCrop_perHa!AP53*100)</f>
        <v>-4.4633158375258404</v>
      </c>
      <c r="AR53">
        <f>IF(ValProdCrop_perHa!AQ53=0,0,(ValProdCrop_perHa!AR53-ValProdCrop_perHa!AQ53)/ValProdCrop_perHa!AQ53*100)</f>
        <v>4.0679595160666917</v>
      </c>
      <c r="AS53">
        <f>IF(ValProdCrop_perHa!AR53=0,0,(ValProdCrop_perHa!AS53-ValProdCrop_perHa!AR53)/ValProdCrop_perHa!AR53*100)</f>
        <v>5.9737009451130225</v>
      </c>
      <c r="AT53">
        <f>IF(ValProdCrop_perHa!AS53=0,0,(ValProdCrop_perHa!AT53-ValProdCrop_perHa!AS53)/ValProdCrop_perHa!AS53*100)</f>
        <v>0.12967310430824516</v>
      </c>
      <c r="AU53">
        <f>IF(ValProdCrop_perHa!AT53=0,0,(ValProdCrop_perHa!AU53-ValProdCrop_perHa!AT53)/ValProdCrop_perHa!AT53*100)</f>
        <v>0.22269213634899801</v>
      </c>
      <c r="AV53">
        <f>IF(ValProdCrop_perHa!AU53=0,0,(ValProdCrop_perHa!AV53-ValProdCrop_perHa!AU53)/ValProdCrop_perHa!AU53*100)</f>
        <v>4.962620412401594</v>
      </c>
      <c r="AW53">
        <f>IF(ValProdCrop_perHa!AV53=0,0,(ValProdCrop_perHa!AW53-ValProdCrop_perHa!AV53)/ValProdCrop_perHa!AV53*100)</f>
        <v>-9.2830344958809548</v>
      </c>
      <c r="AX53">
        <f>IF(ValProdCrop_perHa!AW53=0,0,(ValProdCrop_perHa!AX53-ValProdCrop_perHa!AW53)/ValProdCrop_perHa!AW53*100)</f>
        <v>9.1779684459860515</v>
      </c>
      <c r="AY53">
        <f>IF(ValProdCrop_perHa!AX53=0,0,(ValProdCrop_perHa!AY53-ValProdCrop_perHa!AX53)/ValProdCrop_perHa!AX53*100)</f>
        <v>-9.4905897830498915</v>
      </c>
      <c r="AZ53">
        <f>IF(ValProdCrop_perHa!AY53=0,0,(ValProdCrop_perHa!AZ53-ValProdCrop_perHa!AY53)/ValProdCrop_perHa!AY53*100)</f>
        <v>10.447121589698694</v>
      </c>
      <c r="BA53">
        <f>IF(ValProdCrop_perHa!AZ53=0,0,(ValProdCrop_perHa!BA53-ValProdCrop_perHa!AZ53)/ValProdCrop_perHa!AZ53*100)</f>
        <v>1.1474000526244998</v>
      </c>
      <c r="BB53">
        <f>IF(ValProdCrop_perHa!BA53=0,0,(ValProdCrop_perHa!BB53-ValProdCrop_perHa!BA53)/ValProdCrop_perHa!BA53*100)</f>
        <v>-2.038275550823867</v>
      </c>
      <c r="BC53">
        <f>IF(ValProdCrop_perHa!BB53=0,0,(ValProdCrop_perHa!BC53-ValProdCrop_perHa!BB53)/ValProdCrop_perHa!BB53*100)</f>
        <v>0.61113876477307205</v>
      </c>
    </row>
    <row r="54" spans="1:55" x14ac:dyDescent="0.2">
      <c r="A54">
        <f>ValProdCrop_perHa!A54</f>
        <v>1</v>
      </c>
      <c r="B54" t="str">
        <f>ValProdCrop_perHa!B54</f>
        <v>Western A</v>
      </c>
      <c r="C54">
        <f>ValProdCrop_perHa!C54</f>
        <v>0</v>
      </c>
      <c r="D54" t="str">
        <f>ValProdCrop_perHa!D54</f>
        <v>Western A</v>
      </c>
      <c r="F54" s="72" t="s">
        <v>575</v>
      </c>
      <c r="H54">
        <f>IF(ValProdCrop_perHa!G54=0,0,(ValProdCrop_perHa!H54-ValProdCrop_perHa!G54)/ValProdCrop_perHa!G54*100)</f>
        <v>1.8411696777986348</v>
      </c>
      <c r="I54">
        <f>IF(ValProdCrop_perHa!H54=0,0,(ValProdCrop_perHa!I54-ValProdCrop_perHa!H54)/ValProdCrop_perHa!H54*100)</f>
        <v>-0.529160667813526</v>
      </c>
      <c r="J54">
        <f>IF(ValProdCrop_perHa!I54=0,0,(ValProdCrop_perHa!J54-ValProdCrop_perHa!I54)/ValProdCrop_perHa!I54*100)</f>
        <v>3.2848086830911551</v>
      </c>
      <c r="K54">
        <f>IF(ValProdCrop_perHa!J54=0,0,(ValProdCrop_perHa!K54-ValProdCrop_perHa!J54)/ValProdCrop_perHa!J54*100)</f>
        <v>-2.820722421040597</v>
      </c>
      <c r="L54">
        <f>IF(ValProdCrop_perHa!K54=0,0,(ValProdCrop_perHa!L54-ValProdCrop_perHa!K54)/ValProdCrop_perHa!K54*100)</f>
        <v>4.5365768355548326</v>
      </c>
      <c r="M54">
        <f>IF(ValProdCrop_perHa!L54=0,0,(ValProdCrop_perHa!M54-ValProdCrop_perHa!L54)/ValProdCrop_perHa!L54*100)</f>
        <v>-0.99828880052282543</v>
      </c>
      <c r="N54">
        <f>IF(ValProdCrop_perHa!M54=0,0,(ValProdCrop_perHa!N54-ValProdCrop_perHa!M54)/ValProdCrop_perHa!M54*100)</f>
        <v>4.0187214480489333</v>
      </c>
      <c r="O54">
        <f>IF(ValProdCrop_perHa!N54=0,0,(ValProdCrop_perHa!O54-ValProdCrop_perHa!N54)/ValProdCrop_perHa!N54*100)</f>
        <v>-2.4631306020058199</v>
      </c>
      <c r="P54">
        <f>IF(ValProdCrop_perHa!O54=0,0,(ValProdCrop_perHa!P54-ValProdCrop_perHa!O54)/ValProdCrop_perHa!O54*100)</f>
        <v>8.4486784065467635</v>
      </c>
      <c r="Q54">
        <f>IF(ValProdCrop_perHa!P54=0,0,(ValProdCrop_perHa!Q54-ValProdCrop_perHa!P54)/ValProdCrop_perHa!P54*100)</f>
        <v>-3.6920093277525297</v>
      </c>
      <c r="R54">
        <f>IF(ValProdCrop_perHa!Q54=0,0,(ValProdCrop_perHa!R54-ValProdCrop_perHa!Q54)/ValProdCrop_perHa!Q54*100)</f>
        <v>2.2257182568003224</v>
      </c>
      <c r="S54">
        <f>IF(ValProdCrop_perHa!R54=0,0,(ValProdCrop_perHa!S54-ValProdCrop_perHa!R54)/ValProdCrop_perHa!R54*100)</f>
        <v>-6.4712060137921261</v>
      </c>
      <c r="T54">
        <f>IF(ValProdCrop_perHa!S54=0,0,(ValProdCrop_perHa!T54-ValProdCrop_perHa!S54)/ValProdCrop_perHa!S54*100)</f>
        <v>12.676872470117756</v>
      </c>
      <c r="U54">
        <f>IF(ValProdCrop_perHa!T54=0,0,(ValProdCrop_perHa!U54-ValProdCrop_perHa!T54)/ValProdCrop_perHa!T54*100)</f>
        <v>2.6248776618379295</v>
      </c>
      <c r="V54">
        <f>IF(ValProdCrop_perHa!U54=0,0,(ValProdCrop_perHa!V54-ValProdCrop_perHa!U54)/ValProdCrop_perHa!U54*100)</f>
        <v>-6.2795157775074841</v>
      </c>
      <c r="W54">
        <f>IF(ValProdCrop_perHa!V54=0,0,(ValProdCrop_perHa!W54-ValProdCrop_perHa!V54)/ValProdCrop_perHa!V54*100)</f>
        <v>4.9773738802608545</v>
      </c>
      <c r="X54">
        <f>IF(ValProdCrop_perHa!W54=0,0,(ValProdCrop_perHa!X54-ValProdCrop_perHa!W54)/ValProdCrop_perHa!W54*100)</f>
        <v>1.8448501447892425</v>
      </c>
      <c r="Y54">
        <f>IF(ValProdCrop_perHa!X54=0,0,(ValProdCrop_perHa!Y54-ValProdCrop_perHa!X54)/ValProdCrop_perHa!X54*100)</f>
        <v>3.0574424741958328</v>
      </c>
      <c r="Z54">
        <f>IF(ValProdCrop_perHa!Y54=0,0,(ValProdCrop_perHa!Z54-ValProdCrop_perHa!Y54)/ValProdCrop_perHa!Y54*100)</f>
        <v>-0.8866986209685549</v>
      </c>
      <c r="AA54">
        <f>IF(ValProdCrop_perHa!Z54=0,0,(ValProdCrop_perHa!AA54-ValProdCrop_perHa!Z54)/ValProdCrop_perHa!Z54*100)</f>
        <v>5.9924019400909669</v>
      </c>
      <c r="AB54">
        <f>IF(ValProdCrop_perHa!AA54=0,0,(ValProdCrop_perHa!AB54-ValProdCrop_perHa!AA54)/ValProdCrop_perHa!AA54*100)</f>
        <v>-2.2793557818153629</v>
      </c>
      <c r="AC54">
        <f>IF(ValProdCrop_perHa!AB54=0,0,(ValProdCrop_perHa!AC54-ValProdCrop_perHa!AB54)/ValProdCrop_perHa!AB54*100)</f>
        <v>-0.38887631388045113</v>
      </c>
      <c r="AD54">
        <f>IF(ValProdCrop_perHa!AC54=0,0,(ValProdCrop_perHa!AD54-ValProdCrop_perHa!AC54)/ValProdCrop_perHa!AC54*100)</f>
        <v>-0.87796207127493731</v>
      </c>
      <c r="AE54">
        <f>IF(ValProdCrop_perHa!AD54=0,0,(ValProdCrop_perHa!AE54-ValProdCrop_perHa!AD54)/ValProdCrop_perHa!AD54*100)</f>
        <v>1.2980575457170467</v>
      </c>
      <c r="AF54">
        <f>IF(ValProdCrop_perHa!AE54=0,0,(ValProdCrop_perHa!AF54-ValProdCrop_perHa!AE54)/ValProdCrop_perHa!AE54*100)</f>
        <v>-0.79358978425293369</v>
      </c>
      <c r="AG54">
        <f>IF(ValProdCrop_perHa!AF54=0,0,(ValProdCrop_perHa!AG54-ValProdCrop_perHa!AF54)/ValProdCrop_perHa!AF54*100)</f>
        <v>-1.1224478552708073</v>
      </c>
      <c r="AH54">
        <f>IF(ValProdCrop_perHa!AG54=0,0,(ValProdCrop_perHa!AH54-ValProdCrop_perHa!AG54)/ValProdCrop_perHa!AG54*100)</f>
        <v>7.4469544077825702</v>
      </c>
      <c r="AI54">
        <f>IF(ValProdCrop_perHa!AH54=0,0,(ValProdCrop_perHa!AI54-ValProdCrop_perHa!AH54)/ValProdCrop_perHa!AH54*100)</f>
        <v>1.6118008452189538</v>
      </c>
      <c r="AJ54">
        <f>IF(ValProdCrop_perHa!AI54=0,0,(ValProdCrop_perHa!AJ54-ValProdCrop_perHa!AI54)/ValProdCrop_perHa!AI54*100)</f>
        <v>-2.2011036877697383</v>
      </c>
      <c r="AK54">
        <f>IF(ValProdCrop_perHa!AJ54=0,0,(ValProdCrop_perHa!AK54-ValProdCrop_perHa!AJ54)/ValProdCrop_perHa!AJ54*100)</f>
        <v>6.5527763646046884</v>
      </c>
      <c r="AL54">
        <f>IF(ValProdCrop_perHa!AK54=0,0,(ValProdCrop_perHa!AL54-ValProdCrop_perHa!AK54)/ValProdCrop_perHa!AK54*100)</f>
        <v>-0.79128303889610418</v>
      </c>
      <c r="AM54">
        <f>IF(ValProdCrop_perHa!AL54=0,0,(ValProdCrop_perHa!AM54-ValProdCrop_perHa!AL54)/ValProdCrop_perHa!AL54*100)</f>
        <v>2.8319313020388219</v>
      </c>
      <c r="AN54">
        <f>IF(ValProdCrop_perHa!AM54=0,0,(ValProdCrop_perHa!AN54-ValProdCrop_perHa!AM54)/ValProdCrop_perHa!AM54*100)</f>
        <v>0.22348589214037617</v>
      </c>
      <c r="AO54">
        <f>IF(ValProdCrop_perHa!AN54=0,0,(ValProdCrop_perHa!AO54-ValProdCrop_perHa!AN54)/ValProdCrop_perHa!AN54*100)</f>
        <v>-0.39418958314339131</v>
      </c>
      <c r="AP54">
        <f>IF(ValProdCrop_perHa!AO54=0,0,(ValProdCrop_perHa!AP54-ValProdCrop_perHa!AO54)/ValProdCrop_perHa!AO54*100)</f>
        <v>5.4301784041207162</v>
      </c>
      <c r="AQ54">
        <f>IF(ValProdCrop_perHa!AP54=0,0,(ValProdCrop_perHa!AQ54-ValProdCrop_perHa!AP54)/ValProdCrop_perHa!AP54*100)</f>
        <v>2.7734371757227563</v>
      </c>
      <c r="AR54">
        <f>IF(ValProdCrop_perHa!AQ54=0,0,(ValProdCrop_perHa!AR54-ValProdCrop_perHa!AQ54)/ValProdCrop_perHa!AQ54*100)</f>
        <v>0.19722020500345036</v>
      </c>
      <c r="AS54">
        <f>IF(ValProdCrop_perHa!AR54=0,0,(ValProdCrop_perHa!AS54-ValProdCrop_perHa!AR54)/ValProdCrop_perHa!AR54*100)</f>
        <v>3.547479663769479</v>
      </c>
      <c r="AT54">
        <f>IF(ValProdCrop_perHa!AS54=0,0,(ValProdCrop_perHa!AT54-ValProdCrop_perHa!AS54)/ValProdCrop_perHa!AS54*100)</f>
        <v>1.3504106738820842</v>
      </c>
      <c r="AU54">
        <f>IF(ValProdCrop_perHa!AT54=0,0,(ValProdCrop_perHa!AU54-ValProdCrop_perHa!AT54)/ValProdCrop_perHa!AT54*100)</f>
        <v>0.3821119770976002</v>
      </c>
      <c r="AV54">
        <f>IF(ValProdCrop_perHa!AU54=0,0,(ValProdCrop_perHa!AV54-ValProdCrop_perHa!AU54)/ValProdCrop_perHa!AU54*100)</f>
        <v>0.36680188881511672</v>
      </c>
      <c r="AW54">
        <f>IF(ValProdCrop_perHa!AV54=0,0,(ValProdCrop_perHa!AW54-ValProdCrop_perHa!AV54)/ValProdCrop_perHa!AV54*100)</f>
        <v>1.8199037079531664</v>
      </c>
      <c r="AX54">
        <f>IF(ValProdCrop_perHa!AW54=0,0,(ValProdCrop_perHa!AX54-ValProdCrop_perHa!AW54)/ValProdCrop_perHa!AW54*100)</f>
        <v>4.2184256515586638</v>
      </c>
      <c r="AY54">
        <f>IF(ValProdCrop_perHa!AX54=0,0,(ValProdCrop_perHa!AY54-ValProdCrop_perHa!AX54)/ValProdCrop_perHa!AX54*100)</f>
        <v>0.48502100726356828</v>
      </c>
      <c r="AZ54">
        <f>IF(ValProdCrop_perHa!AY54=0,0,(ValProdCrop_perHa!AZ54-ValProdCrop_perHa!AY54)/ValProdCrop_perHa!AY54*100)</f>
        <v>1.4727241372662128</v>
      </c>
      <c r="BA54">
        <f>IF(ValProdCrop_perHa!AZ54=0,0,(ValProdCrop_perHa!BA54-ValProdCrop_perHa!AZ54)/ValProdCrop_perHa!AZ54*100)</f>
        <v>-5.9247822167601809</v>
      </c>
      <c r="BB54">
        <f>IF(ValProdCrop_perHa!BA54=0,0,(ValProdCrop_perHa!BB54-ValProdCrop_perHa!BA54)/ValProdCrop_perHa!BA54*100)</f>
        <v>5.656420207406331</v>
      </c>
      <c r="BC54">
        <f>IF(ValProdCrop_perHa!BB54=0,0,(ValProdCrop_perHa!BC54-ValProdCrop_perHa!BB54)/ValProdCrop_perHa!BB54*100)</f>
        <v>9.7806244100057879E-2</v>
      </c>
    </row>
    <row r="55" spans="1:55" x14ac:dyDescent="0.2">
      <c r="A55">
        <f>ValProdCrop_perHa!A55</f>
        <v>3</v>
      </c>
      <c r="B55" t="str">
        <f>ValProdCrop_perHa!B55</f>
        <v>Southern A</v>
      </c>
      <c r="C55">
        <f>ValProdCrop_perHa!C55</f>
        <v>0</v>
      </c>
      <c r="D55" t="str">
        <f>ValProdCrop_perHa!D55</f>
        <v>Southern A</v>
      </c>
      <c r="F55" s="72" t="s">
        <v>575</v>
      </c>
      <c r="H55">
        <f>IF(ValProdCrop_perHa!G55=0,0,(ValProdCrop_perHa!H55-ValProdCrop_perHa!G55)/ValProdCrop_perHa!G55*100)</f>
        <v>1.553145549676151</v>
      </c>
      <c r="I55">
        <f>IF(ValProdCrop_perHa!H55=0,0,(ValProdCrop_perHa!I55-ValProdCrop_perHa!H55)/ValProdCrop_perHa!H55*100)</f>
        <v>-0.18453299992141797</v>
      </c>
      <c r="J55">
        <f>IF(ValProdCrop_perHa!I55=0,0,(ValProdCrop_perHa!J55-ValProdCrop_perHa!I55)/ValProdCrop_perHa!I55*100)</f>
        <v>1.9227079581761417</v>
      </c>
      <c r="K55">
        <f>IF(ValProdCrop_perHa!J55=0,0,(ValProdCrop_perHa!K55-ValProdCrop_perHa!J55)/ValProdCrop_perHa!J55*100)</f>
        <v>-0.94638776674979619</v>
      </c>
      <c r="L55">
        <f>IF(ValProdCrop_perHa!K55=0,0,(ValProdCrop_perHa!L55-ValProdCrop_perHa!K55)/ValProdCrop_perHa!K55*100)</f>
        <v>6.0186648034564367</v>
      </c>
      <c r="M55">
        <f>IF(ValProdCrop_perHa!L55=0,0,(ValProdCrop_perHa!M55-ValProdCrop_perHa!L55)/ValProdCrop_perHa!L55*100)</f>
        <v>14.192078881337828</v>
      </c>
      <c r="N55">
        <f>IF(ValProdCrop_perHa!M55=0,0,(ValProdCrop_perHa!N55-ValProdCrop_perHa!M55)/ValProdCrop_perHa!M55*100)</f>
        <v>-13.204195655537928</v>
      </c>
      <c r="O55">
        <f>IF(ValProdCrop_perHa!N55=0,0,(ValProdCrop_perHa!O55-ValProdCrop_perHa!N55)/ValProdCrop_perHa!N55*100)</f>
        <v>4.8454746185624451</v>
      </c>
      <c r="P55">
        <f>IF(ValProdCrop_perHa!O55=0,0,(ValProdCrop_perHa!P55-ValProdCrop_perHa!O55)/ValProdCrop_perHa!O55*100)</f>
        <v>-2.4485429199005555</v>
      </c>
      <c r="Q55">
        <f>IF(ValProdCrop_perHa!P55=0,0,(ValProdCrop_perHa!Q55-ValProdCrop_perHa!P55)/ValProdCrop_perHa!P55*100)</f>
        <v>11.617290209380718</v>
      </c>
      <c r="R55">
        <f>IF(ValProdCrop_perHa!Q55=0,0,(ValProdCrop_perHa!R55-ValProdCrop_perHa!Q55)/ValProdCrop_perHa!Q55*100)</f>
        <v>3.746676877942507</v>
      </c>
      <c r="S55">
        <f>IF(ValProdCrop_perHa!R55=0,0,(ValProdCrop_perHa!S55-ValProdCrop_perHa!R55)/ValProdCrop_perHa!R55*100)</f>
        <v>-9.1347640805191777</v>
      </c>
      <c r="T55">
        <f>IF(ValProdCrop_perHa!S55=0,0,(ValProdCrop_perHa!T55-ValProdCrop_perHa!S55)/ValProdCrop_perHa!S55*100)</f>
        <v>14.439732109956882</v>
      </c>
      <c r="U55">
        <f>IF(ValProdCrop_perHa!T55=0,0,(ValProdCrop_perHa!U55-ValProdCrop_perHa!T55)/ValProdCrop_perHa!T55*100)</f>
        <v>-2.3866231729075533</v>
      </c>
      <c r="V55">
        <f>IF(ValProdCrop_perHa!U55=0,0,(ValProdCrop_perHa!V55-ValProdCrop_perHa!U55)/ValProdCrop_perHa!U55*100)</f>
        <v>-1.1838170830082331</v>
      </c>
      <c r="W55">
        <f>IF(ValProdCrop_perHa!V55=0,0,(ValProdCrop_perHa!W55-ValProdCrop_perHa!V55)/ValProdCrop_perHa!V55*100)</f>
        <v>6.8683077253106077</v>
      </c>
      <c r="X55">
        <f>IF(ValProdCrop_perHa!W55=0,0,(ValProdCrop_perHa!X55-ValProdCrop_perHa!W55)/ValProdCrop_perHa!W55*100)</f>
        <v>2.4995717862149318</v>
      </c>
      <c r="Y55">
        <f>IF(ValProdCrop_perHa!X55=0,0,(ValProdCrop_perHa!Y55-ValProdCrop_perHa!X55)/ValProdCrop_perHa!X55*100)</f>
        <v>-2.9042583818791008</v>
      </c>
      <c r="Z55">
        <f>IF(ValProdCrop_perHa!Y55=0,0,(ValProdCrop_perHa!Z55-ValProdCrop_perHa!Y55)/ValProdCrop_perHa!Y55*100)</f>
        <v>5.7079447163917596</v>
      </c>
      <c r="AA55">
        <f>IF(ValProdCrop_perHa!Z55=0,0,(ValProdCrop_perHa!AA55-ValProdCrop_perHa!Z55)/ValProdCrop_perHa!Z55*100)</f>
        <v>9.4386505580425766</v>
      </c>
      <c r="AB55">
        <f>IF(ValProdCrop_perHa!AA55=0,0,(ValProdCrop_perHa!AB55-ValProdCrop_perHa!AA55)/ValProdCrop_perHa!AA55*100)</f>
        <v>-12.926721417203771</v>
      </c>
      <c r="AC55">
        <f>IF(ValProdCrop_perHa!AB55=0,0,(ValProdCrop_perHa!AC55-ValProdCrop_perHa!AB55)/ValProdCrop_perHa!AB55*100)</f>
        <v>-14.082128560248211</v>
      </c>
      <c r="AD55">
        <f>IF(ValProdCrop_perHa!AC55=0,0,(ValProdCrop_perHa!AD55-ValProdCrop_perHa!AC55)/ValProdCrop_perHa!AC55*100)</f>
        <v>7.4565628807390194</v>
      </c>
      <c r="AE55">
        <f>IF(ValProdCrop_perHa!AD55=0,0,(ValProdCrop_perHa!AE55-ValProdCrop_perHa!AD55)/ValProdCrop_perHa!AD55*100)</f>
        <v>10.495353284436034</v>
      </c>
      <c r="AF55">
        <f>IF(ValProdCrop_perHa!AE55=0,0,(ValProdCrop_perHa!AF55-ValProdCrop_perHa!AE55)/ValProdCrop_perHa!AE55*100)</f>
        <v>-2.8620642705284847</v>
      </c>
      <c r="AG55">
        <f>IF(ValProdCrop_perHa!AF55=0,0,(ValProdCrop_perHa!AG55-ValProdCrop_perHa!AF55)/ValProdCrop_perHa!AF55*100)</f>
        <v>-0.93761036016026589</v>
      </c>
      <c r="AH55">
        <f>IF(ValProdCrop_perHa!AG55=0,0,(ValProdCrop_perHa!AH55-ValProdCrop_perHa!AG55)/ValProdCrop_perHa!AG55*100)</f>
        <v>4.4570367861398905</v>
      </c>
      <c r="AI55">
        <f>IF(ValProdCrop_perHa!AH55=0,0,(ValProdCrop_perHa!AI55-ValProdCrop_perHa!AH55)/ValProdCrop_perHa!AH55*100)</f>
        <v>6.6660847624172623</v>
      </c>
      <c r="AJ55">
        <f>IF(ValProdCrop_perHa!AI55=0,0,(ValProdCrop_perHa!AJ55-ValProdCrop_perHa!AI55)/ValProdCrop_perHa!AI55*100)</f>
        <v>-0.6335179226002714</v>
      </c>
      <c r="AK55">
        <f>IF(ValProdCrop_perHa!AJ55=0,0,(ValProdCrop_perHa!AK55-ValProdCrop_perHa!AJ55)/ValProdCrop_perHa!AJ55*100)</f>
        <v>2.4578770192809594</v>
      </c>
      <c r="AL55">
        <f>IF(ValProdCrop_perHa!AK55=0,0,(ValProdCrop_perHa!AL55-ValProdCrop_perHa!AK55)/ValProdCrop_perHa!AK55*100)</f>
        <v>-18.580495491768161</v>
      </c>
      <c r="AM55">
        <f>IF(ValProdCrop_perHa!AL55=0,0,(ValProdCrop_perHa!AM55-ValProdCrop_perHa!AL55)/ValProdCrop_perHa!AL55*100)</f>
        <v>21.836806644397917</v>
      </c>
      <c r="AN55">
        <f>IF(ValProdCrop_perHa!AM55=0,0,(ValProdCrop_perHa!AN55-ValProdCrop_perHa!AM55)/ValProdCrop_perHa!AM55*100)</f>
        <v>0.8754134375595668</v>
      </c>
      <c r="AO55">
        <f>IF(ValProdCrop_perHa!AN55=0,0,(ValProdCrop_perHa!AO55-ValProdCrop_perHa!AN55)/ValProdCrop_perHa!AN55*100)</f>
        <v>-6.7270566039043107</v>
      </c>
      <c r="AP55">
        <f>IF(ValProdCrop_perHa!AO55=0,0,(ValProdCrop_perHa!AP55-ValProdCrop_perHa!AO55)/ValProdCrop_perHa!AO55*100)</f>
        <v>18.570380917956182</v>
      </c>
      <c r="AQ55">
        <f>IF(ValProdCrop_perHa!AP55=0,0,(ValProdCrop_perHa!AQ55-ValProdCrop_perHa!AP55)/ValProdCrop_perHa!AP55*100)</f>
        <v>-1.9889404219658038</v>
      </c>
      <c r="AR55">
        <f>IF(ValProdCrop_perHa!AQ55=0,0,(ValProdCrop_perHa!AR55-ValProdCrop_perHa!AQ55)/ValProdCrop_perHa!AQ55*100)</f>
        <v>4.6823526068688235</v>
      </c>
      <c r="AS55">
        <f>IF(ValProdCrop_perHa!AR55=0,0,(ValProdCrop_perHa!AS55-ValProdCrop_perHa!AR55)/ValProdCrop_perHa!AR55*100)</f>
        <v>2.8905966168376804</v>
      </c>
      <c r="AT55">
        <f>IF(ValProdCrop_perHa!AS55=0,0,(ValProdCrop_perHa!AT55-ValProdCrop_perHa!AS55)/ValProdCrop_perHa!AS55*100)</f>
        <v>6.6325341835277456</v>
      </c>
      <c r="AU55">
        <f>IF(ValProdCrop_perHa!AT55=0,0,(ValProdCrop_perHa!AU55-ValProdCrop_perHa!AT55)/ValProdCrop_perHa!AT55*100)</f>
        <v>1.509165284128932</v>
      </c>
      <c r="AV55">
        <f>IF(ValProdCrop_perHa!AU55=0,0,(ValProdCrop_perHa!AV55-ValProdCrop_perHa!AU55)/ValProdCrop_perHa!AU55*100)</f>
        <v>-3.5331948231157497</v>
      </c>
      <c r="AW55">
        <f>IF(ValProdCrop_perHa!AV55=0,0,(ValProdCrop_perHa!AW55-ValProdCrop_perHa!AV55)/ValProdCrop_perHa!AV55*100)</f>
        <v>-1.4051465086937558</v>
      </c>
      <c r="AX55">
        <f>IF(ValProdCrop_perHa!AW55=0,0,(ValProdCrop_perHa!AX55-ValProdCrop_perHa!AW55)/ValProdCrop_perHa!AW55*100)</f>
        <v>1.4500982217900369</v>
      </c>
      <c r="AY55">
        <f>IF(ValProdCrop_perHa!AX55=0,0,(ValProdCrop_perHa!AY55-ValProdCrop_perHa!AX55)/ValProdCrop_perHa!AX55*100)</f>
        <v>0.83244016652219022</v>
      </c>
      <c r="AZ55">
        <f>IF(ValProdCrop_perHa!AY55=0,0,(ValProdCrop_perHa!AZ55-ValProdCrop_perHa!AY55)/ValProdCrop_perHa!AY55*100)</f>
        <v>0.19940913720790432</v>
      </c>
      <c r="BA55">
        <f>IF(ValProdCrop_perHa!AZ55=0,0,(ValProdCrop_perHa!BA55-ValProdCrop_perHa!AZ55)/ValProdCrop_perHa!AZ55*100)</f>
        <v>5.4616074721868619</v>
      </c>
      <c r="BB55">
        <f>IF(ValProdCrop_perHa!BA55=0,0,(ValProdCrop_perHa!BB55-ValProdCrop_perHa!BA55)/ValProdCrop_perHa!BA55*100)</f>
        <v>5.7821621307271736</v>
      </c>
      <c r="BC55">
        <f>IF(ValProdCrop_perHa!BB55=0,0,(ValProdCrop_perHa!BC55-ValProdCrop_perHa!BB55)/ValProdCrop_perHa!BB55*100)</f>
        <v>-5.1764777261725321</v>
      </c>
    </row>
    <row r="56" spans="1:55" x14ac:dyDescent="0.2">
      <c r="A56">
        <f>ValProdCrop_perHa!A56</f>
        <v>0</v>
      </c>
      <c r="B56" t="str">
        <f>ValProdCrop_perHa!B56</f>
        <v>SSA</v>
      </c>
      <c r="C56">
        <f>ValProdCrop_perHa!C56</f>
        <v>0</v>
      </c>
      <c r="D56" t="str">
        <f>ValProdCrop_perHa!D56</f>
        <v>SSA</v>
      </c>
      <c r="F56" s="72" t="s">
        <v>575</v>
      </c>
      <c r="H56">
        <f>IF(ValProdCrop_perHa!G56=0,0,(ValProdCrop_perHa!H56-ValProdCrop_perHa!G56)/ValProdCrop_perHa!G56*100)</f>
        <v>1.4745959129536079</v>
      </c>
      <c r="I56">
        <f>IF(ValProdCrop_perHa!H56=0,0,(ValProdCrop_perHa!I56-ValProdCrop_perHa!H56)/ValProdCrop_perHa!H56*100)</f>
        <v>-0.34500047151532026</v>
      </c>
      <c r="J56">
        <f>IF(ValProdCrop_perHa!I56=0,0,(ValProdCrop_perHa!J56-ValProdCrop_perHa!I56)/ValProdCrop_perHa!I56*100)</f>
        <v>1.9467343048121901</v>
      </c>
      <c r="K56">
        <f>IF(ValProdCrop_perHa!J56=0,0,(ValProdCrop_perHa!K56-ValProdCrop_perHa!J56)/ValProdCrop_perHa!J56*100)</f>
        <v>-2.1227236946755168</v>
      </c>
      <c r="L56">
        <f>IF(ValProdCrop_perHa!K56=0,0,(ValProdCrop_perHa!L56-ValProdCrop_perHa!K56)/ValProdCrop_perHa!K56*100)</f>
        <v>3.4792593529677598</v>
      </c>
      <c r="M56">
        <f>IF(ValProdCrop_perHa!L56=0,0,(ValProdCrop_perHa!M56-ValProdCrop_perHa!L56)/ValProdCrop_perHa!L56*100)</f>
        <v>3.1954263491581889</v>
      </c>
      <c r="N56">
        <f>IF(ValProdCrop_perHa!M56=0,0,(ValProdCrop_perHa!N56-ValProdCrop_perHa!M56)/ValProdCrop_perHa!M56*100)</f>
        <v>-0.98045181113919422</v>
      </c>
      <c r="O56">
        <f>IF(ValProdCrop_perHa!N56=0,0,(ValProdCrop_perHa!O56-ValProdCrop_perHa!N56)/ValProdCrop_perHa!N56*100)</f>
        <v>0.4841719866460763</v>
      </c>
      <c r="P56">
        <f>IF(ValProdCrop_perHa!O56=0,0,(ValProdCrop_perHa!P56-ValProdCrop_perHa!O56)/ValProdCrop_perHa!O56*100)</f>
        <v>4.1291589411991678</v>
      </c>
      <c r="Q56">
        <f>IF(ValProdCrop_perHa!P56=0,0,(ValProdCrop_perHa!Q56-ValProdCrop_perHa!P56)/ValProdCrop_perHa!P56*100)</f>
        <v>0.36927979192322713</v>
      </c>
      <c r="R56">
        <f>IF(ValProdCrop_perHa!Q56=0,0,(ValProdCrop_perHa!R56-ValProdCrop_perHa!Q56)/ValProdCrop_perHa!Q56*100)</f>
        <v>1.631609159451574</v>
      </c>
      <c r="S56">
        <f>IF(ValProdCrop_perHa!R56=0,0,(ValProdCrop_perHa!S56-ValProdCrop_perHa!R56)/ValProdCrop_perHa!R56*100)</f>
        <v>-3.844389578042827</v>
      </c>
      <c r="T56">
        <f>IF(ValProdCrop_perHa!S56=0,0,(ValProdCrop_perHa!T56-ValProdCrop_perHa!S56)/ValProdCrop_perHa!S56*100)</f>
        <v>10.19526529739805</v>
      </c>
      <c r="U56">
        <f>IF(ValProdCrop_perHa!T56=0,0,(ValProdCrop_perHa!U56-ValProdCrop_perHa!T56)/ValProdCrop_perHa!T56*100)</f>
        <v>1.7464409867715505</v>
      </c>
      <c r="V56">
        <f>IF(ValProdCrop_perHa!U56=0,0,(ValProdCrop_perHa!V56-ValProdCrop_perHa!U56)/ValProdCrop_perHa!U56*100)</f>
        <v>-3.4541932649212184</v>
      </c>
      <c r="W56">
        <f>IF(ValProdCrop_perHa!V56=0,0,(ValProdCrop_perHa!W56-ValProdCrop_perHa!V56)/ValProdCrop_perHa!V56*100)</f>
        <v>3.2227513745563123</v>
      </c>
      <c r="X56">
        <f>IF(ValProdCrop_perHa!W56=0,0,(ValProdCrop_perHa!X56-ValProdCrop_perHa!W56)/ValProdCrop_perHa!W56*100)</f>
        <v>0.85951349734122062</v>
      </c>
      <c r="Y56">
        <f>IF(ValProdCrop_perHa!X56=0,0,(ValProdCrop_perHa!Y56-ValProdCrop_perHa!X56)/ValProdCrop_perHa!X56*100)</f>
        <v>1.2049567911357446</v>
      </c>
      <c r="Z56">
        <f>IF(ValProdCrop_perHa!Y56=0,0,(ValProdCrop_perHa!Z56-ValProdCrop_perHa!Y56)/ValProdCrop_perHa!Y56*100)</f>
        <v>0.21987838536147883</v>
      </c>
      <c r="AA56">
        <f>IF(ValProdCrop_perHa!Z56=0,0,(ValProdCrop_perHa!AA56-ValProdCrop_perHa!Z56)/ValProdCrop_perHa!Z56*100)</f>
        <v>5.9109656905628896</v>
      </c>
      <c r="AB56">
        <f>IF(ValProdCrop_perHa!AA56=0,0,(ValProdCrop_perHa!AB56-ValProdCrop_perHa!AA56)/ValProdCrop_perHa!AA56*100)</f>
        <v>-1.8210197377463155</v>
      </c>
      <c r="AC56">
        <f>IF(ValProdCrop_perHa!AB56=0,0,(ValProdCrop_perHa!AC56-ValProdCrop_perHa!AB56)/ValProdCrop_perHa!AB56*100)</f>
        <v>-3.2839716691029697</v>
      </c>
      <c r="AD56">
        <f>IF(ValProdCrop_perHa!AC56=0,0,(ValProdCrop_perHa!AD56-ValProdCrop_perHa!AC56)/ValProdCrop_perHa!AC56*100)</f>
        <v>-0.79310194256491628</v>
      </c>
      <c r="AE56">
        <f>IF(ValProdCrop_perHa!AD56=0,0,(ValProdCrop_perHa!AE56-ValProdCrop_perHa!AD56)/ValProdCrop_perHa!AD56*100)</f>
        <v>1.2522536666159243</v>
      </c>
      <c r="AF56">
        <f>IF(ValProdCrop_perHa!AE56=0,0,(ValProdCrop_perHa!AF56-ValProdCrop_perHa!AE56)/ValProdCrop_perHa!AE56*100)</f>
        <v>-0.18300730523414535</v>
      </c>
      <c r="AG56">
        <f>IF(ValProdCrop_perHa!AF56=0,0,(ValProdCrop_perHa!AG56-ValProdCrop_perHa!AF56)/ValProdCrop_perHa!AF56*100)</f>
        <v>1.2616453261813467</v>
      </c>
      <c r="AH56">
        <f>IF(ValProdCrop_perHa!AG56=0,0,(ValProdCrop_perHa!AH56-ValProdCrop_perHa!AG56)/ValProdCrop_perHa!AG56*100)</f>
        <v>1.3542609197927775</v>
      </c>
      <c r="AI56">
        <f>IF(ValProdCrop_perHa!AH56=0,0,(ValProdCrop_perHa!AI56-ValProdCrop_perHa!AH56)/ValProdCrop_perHa!AH56*100)</f>
        <v>3.6327941424885908</v>
      </c>
      <c r="AJ56">
        <f>IF(ValProdCrop_perHa!AI56=0,0,(ValProdCrop_perHa!AJ56-ValProdCrop_perHa!AI56)/ValProdCrop_perHa!AI56*100)</f>
        <v>1.05296279164884</v>
      </c>
      <c r="AK56">
        <f>IF(ValProdCrop_perHa!AJ56=0,0,(ValProdCrop_perHa!AK56-ValProdCrop_perHa!AJ56)/ValProdCrop_perHa!AJ56*100)</f>
        <v>2.6167288338398267</v>
      </c>
      <c r="AL56">
        <f>IF(ValProdCrop_perHa!AK56=0,0,(ValProdCrop_perHa!AL56-ValProdCrop_perHa!AK56)/ValProdCrop_perHa!AK56*100)</f>
        <v>-5.2005854335047594</v>
      </c>
      <c r="AM56">
        <f>IF(ValProdCrop_perHa!AL56=0,0,(ValProdCrop_perHa!AM56-ValProdCrop_perHa!AL56)/ValProdCrop_perHa!AL56*100)</f>
        <v>3.9829525395515937</v>
      </c>
      <c r="AN56">
        <f>IF(ValProdCrop_perHa!AM56=0,0,(ValProdCrop_perHa!AN56-ValProdCrop_perHa!AM56)/ValProdCrop_perHa!AM56*100)</f>
        <v>-2.1590426537756748</v>
      </c>
      <c r="AO56">
        <f>IF(ValProdCrop_perHa!AN56=0,0,(ValProdCrop_perHa!AO56-ValProdCrop_perHa!AN56)/ValProdCrop_perHa!AN56*100)</f>
        <v>0.31040350378401199</v>
      </c>
      <c r="AP56">
        <f>IF(ValProdCrop_perHa!AO56=0,0,(ValProdCrop_perHa!AP56-ValProdCrop_perHa!AO56)/ValProdCrop_perHa!AO56*100)</f>
        <v>4.8188628857242488</v>
      </c>
      <c r="AQ56">
        <f>IF(ValProdCrop_perHa!AP56=0,0,(ValProdCrop_perHa!AQ56-ValProdCrop_perHa!AP56)/ValProdCrop_perHa!AP56*100)</f>
        <v>-0.29249485426706878</v>
      </c>
      <c r="AR56">
        <f>IF(ValProdCrop_perHa!AQ56=0,0,(ValProdCrop_perHa!AR56-ValProdCrop_perHa!AQ56)/ValProdCrop_perHa!AQ56*100)</f>
        <v>1.9592924124334281</v>
      </c>
      <c r="AS56">
        <f>IF(ValProdCrop_perHa!AR56=0,0,(ValProdCrop_perHa!AS56-ValProdCrop_perHa!AR56)/ValProdCrop_perHa!AR56*100)</f>
        <v>4.2719883848655122</v>
      </c>
      <c r="AT56">
        <f>IF(ValProdCrop_perHa!AS56=0,0,(ValProdCrop_perHa!AT56-ValProdCrop_perHa!AS56)/ValProdCrop_perHa!AS56*100)</f>
        <v>1.7759757903212103</v>
      </c>
      <c r="AU56">
        <f>IF(ValProdCrop_perHa!AT56=0,0,(ValProdCrop_perHa!AU56-ValProdCrop_perHa!AT56)/ValProdCrop_perHa!AT56*100)</f>
        <v>0.29623863798757133</v>
      </c>
      <c r="AV56">
        <f>IF(ValProdCrop_perHa!AU56=0,0,(ValProdCrop_perHa!AV56-ValProdCrop_perHa!AU56)/ValProdCrop_perHa!AU56*100)</f>
        <v>1.2745068489825644</v>
      </c>
      <c r="AW56">
        <f>IF(ValProdCrop_perHa!AV56=0,0,(ValProdCrop_perHa!AW56-ValProdCrop_perHa!AV56)/ValProdCrop_perHa!AV56*100)</f>
        <v>-2.3132032168452072</v>
      </c>
      <c r="AX56">
        <f>IF(ValProdCrop_perHa!AW56=0,0,(ValProdCrop_perHa!AX56-ValProdCrop_perHa!AW56)/ValProdCrop_perHa!AW56*100)</f>
        <v>5.457458685402413</v>
      </c>
      <c r="AY56">
        <f>IF(ValProdCrop_perHa!AX56=0,0,(ValProdCrop_perHa!AY56-ValProdCrop_perHa!AX56)/ValProdCrop_perHa!AX56*100)</f>
        <v>-2.9777437756822343</v>
      </c>
      <c r="AZ56">
        <f>IF(ValProdCrop_perHa!AY56=0,0,(ValProdCrop_perHa!AZ56-ValProdCrop_perHa!AY56)/ValProdCrop_perHa!AY56*100)</f>
        <v>4.2544579965809888</v>
      </c>
      <c r="BA56">
        <f>IF(ValProdCrop_perHa!AZ56=0,0,(ValProdCrop_perHa!BA56-ValProdCrop_perHa!AZ56)/ValProdCrop_perHa!AZ56*100)</f>
        <v>-2.356608975747799</v>
      </c>
      <c r="BB56">
        <f>IF(ValProdCrop_perHa!BA56=0,0,(ValProdCrop_perHa!BB56-ValProdCrop_perHa!BA56)/ValProdCrop_perHa!BA56*100)</f>
        <v>3.2455565313166521</v>
      </c>
      <c r="BC56">
        <f>IF(ValProdCrop_perHa!BB56=0,0,(ValProdCrop_perHa!BC56-ValProdCrop_perHa!BB56)/ValProdCrop_perHa!BB56*100)</f>
        <v>-0.45090289751313362</v>
      </c>
    </row>
    <row r="57" spans="1:55" x14ac:dyDescent="0.2">
      <c r="A57">
        <f>ValProdCrop_perHa!A57</f>
        <v>0</v>
      </c>
      <c r="B57" t="str">
        <f>ValProdCrop_perHa!B57</f>
        <v>Southern A - SA</v>
      </c>
      <c r="C57">
        <f>ValProdCrop_perHa!C57</f>
        <v>0</v>
      </c>
      <c r="D57" t="str">
        <f>ValProdCrop_perHa!D57</f>
        <v>Southern A - SA</v>
      </c>
      <c r="F57" s="72" t="s">
        <v>575</v>
      </c>
      <c r="H57">
        <f>IF(ValProdCrop_perHa!G57=0,0,(ValProdCrop_perHa!H57-ValProdCrop_perHa!G57)/ValProdCrop_perHa!G57*100)</f>
        <v>2.9005331367957252</v>
      </c>
      <c r="I57">
        <f>IF(ValProdCrop_perHa!H57=0,0,(ValProdCrop_perHa!I57-ValProdCrop_perHa!H57)/ValProdCrop_perHa!H57*100)</f>
        <v>-1.3863236329604631</v>
      </c>
      <c r="J57">
        <f>IF(ValProdCrop_perHa!I57=0,0,(ValProdCrop_perHa!J57-ValProdCrop_perHa!I57)/ValProdCrop_perHa!I57*100)</f>
        <v>6.0741007582130173</v>
      </c>
      <c r="K57">
        <f>IF(ValProdCrop_perHa!J57=0,0,(ValProdCrop_perHa!K57-ValProdCrop_perHa!J57)/ValProdCrop_perHa!J57*100)</f>
        <v>-2.0923198034454624</v>
      </c>
      <c r="L57">
        <f>IF(ValProdCrop_perHa!K57=0,0,(ValProdCrop_perHa!L57-ValProdCrop_perHa!K57)/ValProdCrop_perHa!K57*100)</f>
        <v>1.0237934828893833</v>
      </c>
      <c r="M57">
        <f>IF(ValProdCrop_perHa!L57=0,0,(ValProdCrop_perHa!M57-ValProdCrop_perHa!L57)/ValProdCrop_perHa!L57*100)</f>
        <v>3.1174569520051882</v>
      </c>
      <c r="N57">
        <f>IF(ValProdCrop_perHa!M57=0,0,(ValProdCrop_perHa!N57-ValProdCrop_perHa!M57)/ValProdCrop_perHa!M57*100)</f>
        <v>-4.0949570567377398</v>
      </c>
      <c r="O57">
        <f>IF(ValProdCrop_perHa!N57=0,0,(ValProdCrop_perHa!O57-ValProdCrop_perHa!N57)/ValProdCrop_perHa!N57*100)</f>
        <v>4.1697406239056649</v>
      </c>
      <c r="P57">
        <f>IF(ValProdCrop_perHa!O57=0,0,(ValProdCrop_perHa!P57-ValProdCrop_perHa!O57)/ValProdCrop_perHa!O57*100)</f>
        <v>-1.741589375747576</v>
      </c>
      <c r="Q57">
        <f>IF(ValProdCrop_perHa!P57=0,0,(ValProdCrop_perHa!Q57-ValProdCrop_perHa!P57)/ValProdCrop_perHa!P57*100)</f>
        <v>6.3957502209718884</v>
      </c>
      <c r="R57">
        <f>IF(ValProdCrop_perHa!Q57=0,0,(ValProdCrop_perHa!R57-ValProdCrop_perHa!Q57)/ValProdCrop_perHa!Q57*100)</f>
        <v>3.4652834227070417</v>
      </c>
      <c r="S57">
        <f>IF(ValProdCrop_perHa!R57=0,0,(ValProdCrop_perHa!S57-ValProdCrop_perHa!R57)/ValProdCrop_perHa!R57*100)</f>
        <v>-4.9416808178894822</v>
      </c>
      <c r="T57">
        <f>IF(ValProdCrop_perHa!S57=0,0,(ValProdCrop_perHa!T57-ValProdCrop_perHa!S57)/ValProdCrop_perHa!S57*100)</f>
        <v>3.5962150210184376</v>
      </c>
      <c r="U57">
        <f>IF(ValProdCrop_perHa!T57=0,0,(ValProdCrop_perHa!U57-ValProdCrop_perHa!T57)/ValProdCrop_perHa!T57*100)</f>
        <v>-1.1244876866251849</v>
      </c>
      <c r="V57">
        <f>IF(ValProdCrop_perHa!U57=0,0,(ValProdCrop_perHa!V57-ValProdCrop_perHa!U57)/ValProdCrop_perHa!U57*100)</f>
        <v>2.3075832229763482</v>
      </c>
      <c r="W57">
        <f>IF(ValProdCrop_perHa!V57=0,0,(ValProdCrop_perHa!W57-ValProdCrop_perHa!V57)/ValProdCrop_perHa!V57*100)</f>
        <v>3.4887549997938674</v>
      </c>
      <c r="X57">
        <f>IF(ValProdCrop_perHa!W57=0,0,(ValProdCrop_perHa!X57-ValProdCrop_perHa!W57)/ValProdCrop_perHa!W57*100)</f>
        <v>-1.5111530711187027</v>
      </c>
      <c r="Y57">
        <f>IF(ValProdCrop_perHa!X57=0,0,(ValProdCrop_perHa!Y57-ValProdCrop_perHa!X57)/ValProdCrop_perHa!X57*100)</f>
        <v>0.48316820588193193</v>
      </c>
      <c r="Z57">
        <f>IF(ValProdCrop_perHa!Y57=0,0,(ValProdCrop_perHa!Z57-ValProdCrop_perHa!Y57)/ValProdCrop_perHa!Y57*100)</f>
        <v>-1.7952628845830514</v>
      </c>
      <c r="AA57">
        <f>IF(ValProdCrop_perHa!Z57=0,0,(ValProdCrop_perHa!AA57-ValProdCrop_perHa!Z57)/ValProdCrop_perHa!Z57*100)</f>
        <v>1.306828252150871</v>
      </c>
      <c r="AB57">
        <f>IF(ValProdCrop_perHa!AA57=0,0,(ValProdCrop_perHa!AB57-ValProdCrop_perHa!AA57)/ValProdCrop_perHa!AA57*100)</f>
        <v>-4.419606377420342</v>
      </c>
      <c r="AC57">
        <f>IF(ValProdCrop_perHa!AB57=0,0,(ValProdCrop_perHa!AC57-ValProdCrop_perHa!AB57)/ValProdCrop_perHa!AB57*100)</f>
        <v>-5.5722005492906126</v>
      </c>
      <c r="AD57">
        <f>IF(ValProdCrop_perHa!AC57=0,0,(ValProdCrop_perHa!AD57-ValProdCrop_perHa!AC57)/ValProdCrop_perHa!AC57*100)</f>
        <v>4.9647401204252155</v>
      </c>
      <c r="AE57">
        <f>IF(ValProdCrop_perHa!AD57=0,0,(ValProdCrop_perHa!AE57-ValProdCrop_perHa!AD57)/ValProdCrop_perHa!AD57*100)</f>
        <v>7.3861206528624184</v>
      </c>
      <c r="AF57">
        <f>IF(ValProdCrop_perHa!AE57=0,0,(ValProdCrop_perHa!AF57-ValProdCrop_perHa!AE57)/ValProdCrop_perHa!AE57*100)</f>
        <v>-2.766594059088423</v>
      </c>
      <c r="AG57">
        <f>IF(ValProdCrop_perHa!AF57=0,0,(ValProdCrop_perHa!AG57-ValProdCrop_perHa!AF57)/ValProdCrop_perHa!AF57*100)</f>
        <v>-8.1886845731589641</v>
      </c>
      <c r="AH57">
        <f>IF(ValProdCrop_perHa!AG57=0,0,(ValProdCrop_perHa!AH57-ValProdCrop_perHa!AG57)/ValProdCrop_perHa!AG57*100)</f>
        <v>6.9617327297408549</v>
      </c>
      <c r="AI57">
        <f>IF(ValProdCrop_perHa!AH57=0,0,(ValProdCrop_perHa!AI57-ValProdCrop_perHa!AH57)/ValProdCrop_perHa!AH57*100)</f>
        <v>-2.2444431635628934</v>
      </c>
      <c r="AJ57">
        <f>IF(ValProdCrop_perHa!AI57=0,0,(ValProdCrop_perHa!AJ57-ValProdCrop_perHa!AI57)/ValProdCrop_perHa!AI57*100)</f>
        <v>4.1523588484630007</v>
      </c>
      <c r="AK57">
        <f>IF(ValProdCrop_perHa!AJ57=0,0,(ValProdCrop_perHa!AK57-ValProdCrop_perHa!AJ57)/ValProdCrop_perHa!AJ57*100)</f>
        <v>-0.4812977781184718</v>
      </c>
      <c r="AL57">
        <f>IF(ValProdCrop_perHa!AK57=0,0,(ValProdCrop_perHa!AL57-ValProdCrop_perHa!AK57)/ValProdCrop_perHa!AK57*100)</f>
        <v>-15.116240047831658</v>
      </c>
      <c r="AM57">
        <f>IF(ValProdCrop_perHa!AL57=0,0,(ValProdCrop_perHa!AM57-ValProdCrop_perHa!AL57)/ValProdCrop_perHa!AL57*100)</f>
        <v>23.200971208387745</v>
      </c>
      <c r="AN57">
        <f>IF(ValProdCrop_perHa!AM57=0,0,(ValProdCrop_perHa!AN57-ValProdCrop_perHa!AM57)/ValProdCrop_perHa!AM57*100)</f>
        <v>-7.4653467299535485</v>
      </c>
      <c r="AO57">
        <f>IF(ValProdCrop_perHa!AN57=0,0,(ValProdCrop_perHa!AO57-ValProdCrop_perHa!AN57)/ValProdCrop_perHa!AN57*100)</f>
        <v>0.31095090317622959</v>
      </c>
      <c r="AP57">
        <f>IF(ValProdCrop_perHa!AO57=0,0,(ValProdCrop_perHa!AP57-ValProdCrop_perHa!AO57)/ValProdCrop_perHa!AO57*100)</f>
        <v>14.149836069852729</v>
      </c>
      <c r="AQ57">
        <f>IF(ValProdCrop_perHa!AP57=0,0,(ValProdCrop_perHa!AQ57-ValProdCrop_perHa!AP57)/ValProdCrop_perHa!AP57*100)</f>
        <v>-1.223490679181404</v>
      </c>
      <c r="AR57">
        <f>IF(ValProdCrop_perHa!AQ57=0,0,(ValProdCrop_perHa!AR57-ValProdCrop_perHa!AQ57)/ValProdCrop_perHa!AQ57*100)</f>
        <v>5.7109975104705901</v>
      </c>
      <c r="AS57">
        <f>IF(ValProdCrop_perHa!AR57=0,0,(ValProdCrop_perHa!AS57-ValProdCrop_perHa!AR57)/ValProdCrop_perHa!AR57*100)</f>
        <v>1.7387283139797933</v>
      </c>
      <c r="AT57">
        <f>IF(ValProdCrop_perHa!AS57=0,0,(ValProdCrop_perHa!AT57-ValProdCrop_perHa!AS57)/ValProdCrop_perHa!AS57*100)</f>
        <v>7.6150133061012548</v>
      </c>
      <c r="AU57">
        <f>IF(ValProdCrop_perHa!AT57=0,0,(ValProdCrop_perHa!AU57-ValProdCrop_perHa!AT57)/ValProdCrop_perHa!AT57*100)</f>
        <v>5.2345608683194271</v>
      </c>
      <c r="AV57">
        <f>IF(ValProdCrop_perHa!AU57=0,0,(ValProdCrop_perHa!AV57-ValProdCrop_perHa!AU57)/ValProdCrop_perHa!AU57*100)</f>
        <v>-10.557487133450772</v>
      </c>
      <c r="AW57">
        <f>IF(ValProdCrop_perHa!AV57=0,0,(ValProdCrop_perHa!AW57-ValProdCrop_perHa!AV57)/ValProdCrop_perHa!AV57*100)</f>
        <v>1.2474407182277043</v>
      </c>
      <c r="AX57">
        <f>IF(ValProdCrop_perHa!AW57=0,0,(ValProdCrop_perHa!AX57-ValProdCrop_perHa!AW57)/ValProdCrop_perHa!AW57*100)</f>
        <v>-0.23544324425849528</v>
      </c>
      <c r="AY57">
        <f>IF(ValProdCrop_perHa!AX57=0,0,(ValProdCrop_perHa!AY57-ValProdCrop_perHa!AX57)/ValProdCrop_perHa!AX57*100)</f>
        <v>-3.57571338277315</v>
      </c>
      <c r="AZ57">
        <f>IF(ValProdCrop_perHa!AY57=0,0,(ValProdCrop_perHa!AZ57-ValProdCrop_perHa!AY57)/ValProdCrop_perHa!AY57*100)</f>
        <v>3.5264522342164248</v>
      </c>
      <c r="BA57">
        <f>IF(ValProdCrop_perHa!AZ57=0,0,(ValProdCrop_perHa!BA57-ValProdCrop_perHa!AZ57)/ValProdCrop_perHa!AZ57*100)</f>
        <v>9.5154696338237983</v>
      </c>
      <c r="BB57">
        <f>IF(ValProdCrop_perHa!BA57=0,0,(ValProdCrop_perHa!BB57-ValProdCrop_perHa!BA57)/ValProdCrop_perHa!BA57*100)</f>
        <v>0.69731044645931617</v>
      </c>
      <c r="BC57">
        <f>IF(ValProdCrop_perHa!BB57=0,0,(ValProdCrop_perHa!BC57-ValProdCrop_perHa!BB57)/ValProdCrop_perHa!BB57*100)</f>
        <v>-4.6518173400399769</v>
      </c>
    </row>
    <row r="58" spans="1:55" x14ac:dyDescent="0.2">
      <c r="A58">
        <f>ValProdCrop_perHa!A58</f>
        <v>0</v>
      </c>
      <c r="B58" t="str">
        <f>ValProdCrop_perHa!B58</f>
        <v>Ethiopia + Eritrea</v>
      </c>
      <c r="C58">
        <f>ValProdCrop_perHa!C58</f>
        <v>0</v>
      </c>
      <c r="D58" t="str">
        <f>ValProdCrop_perHa!D58</f>
        <v>Ethiopia + Eritrea</v>
      </c>
      <c r="F58" s="72" t="s">
        <v>575</v>
      </c>
      <c r="H58">
        <f>IF(ValProdCrop_perHa!G58=0,0,(ValProdCrop_perHa!H58-ValProdCrop_perHa!G58)/ValProdCrop_perHa!G58*100)</f>
        <v>-2.7284979004570395</v>
      </c>
      <c r="I58">
        <f>IF(ValProdCrop_perHa!H58=0,0,(ValProdCrop_perHa!I58-ValProdCrop_perHa!H58)/ValProdCrop_perHa!H58*100)</f>
        <v>1.5808274994365374</v>
      </c>
      <c r="J58">
        <f>IF(ValProdCrop_perHa!I58=0,0,(ValProdCrop_perHa!J58-ValProdCrop_perHa!I58)/ValProdCrop_perHa!I58*100)</f>
        <v>3.9523419346394717</v>
      </c>
      <c r="K58">
        <f>IF(ValProdCrop_perHa!J58=0,0,(ValProdCrop_perHa!K58-ValProdCrop_perHa!J58)/ValProdCrop_perHa!J58*100)</f>
        <v>-1.1399242988046592</v>
      </c>
      <c r="L58">
        <f>IF(ValProdCrop_perHa!K58=0,0,(ValProdCrop_perHa!L58-ValProdCrop_perHa!K58)/ValProdCrop_perHa!K58*100)</f>
        <v>1.433617568571893</v>
      </c>
      <c r="M58">
        <f>IF(ValProdCrop_perHa!L58=0,0,(ValProdCrop_perHa!M58-ValProdCrop_perHa!L58)/ValProdCrop_perHa!L58*100)</f>
        <v>2.3006461239551799</v>
      </c>
      <c r="N58">
        <f>IF(ValProdCrop_perHa!M58=0,0,(ValProdCrop_perHa!N58-ValProdCrop_perHa!M58)/ValProdCrop_perHa!M58*100)</f>
        <v>1.262918129658027E-2</v>
      </c>
      <c r="O58">
        <f>IF(ValProdCrop_perHa!N58=0,0,(ValProdCrop_perHa!O58-ValProdCrop_perHa!N58)/ValProdCrop_perHa!N58*100)</f>
        <v>2.9154143889204018</v>
      </c>
      <c r="P58">
        <f>IF(ValProdCrop_perHa!O58=0,0,(ValProdCrop_perHa!P58-ValProdCrop_perHa!O58)/ValProdCrop_perHa!O58*100)</f>
        <v>1.983937577837817</v>
      </c>
      <c r="Q58">
        <f>IF(ValProdCrop_perHa!P58=0,0,(ValProdCrop_perHa!Q58-ValProdCrop_perHa!P58)/ValProdCrop_perHa!P58*100)</f>
        <v>1.7429559209393228</v>
      </c>
      <c r="R58">
        <f>IF(ValProdCrop_perHa!Q58=0,0,(ValProdCrop_perHa!R58-ValProdCrop_perHa!Q58)/ValProdCrop_perHa!Q58*100)</f>
        <v>2.5020934923883904</v>
      </c>
      <c r="S58">
        <f>IF(ValProdCrop_perHa!R58=0,0,(ValProdCrop_perHa!S58-ValProdCrop_perHa!R58)/ValProdCrop_perHa!R58*100)</f>
        <v>7.3240834422355681</v>
      </c>
      <c r="T58">
        <f>IF(ValProdCrop_perHa!S58=0,0,(ValProdCrop_perHa!T58-ValProdCrop_perHa!S58)/ValProdCrop_perHa!S58*100)</f>
        <v>-0.77547057391371355</v>
      </c>
      <c r="U58">
        <f>IF(ValProdCrop_perHa!T58=0,0,(ValProdCrop_perHa!U58-ValProdCrop_perHa!T58)/ValProdCrop_perHa!T58*100)</f>
        <v>5.9483614457824672</v>
      </c>
      <c r="V58">
        <f>IF(ValProdCrop_perHa!U58=0,0,(ValProdCrop_perHa!V58-ValProdCrop_perHa!U58)/ValProdCrop_perHa!U58*100)</f>
        <v>13.423839911362434</v>
      </c>
      <c r="W58">
        <f>IF(ValProdCrop_perHa!V58=0,0,(ValProdCrop_perHa!W58-ValProdCrop_perHa!V58)/ValProdCrop_perHa!V58*100)</f>
        <v>4.5713173923990258</v>
      </c>
      <c r="X58">
        <f>IF(ValProdCrop_perHa!W58=0,0,(ValProdCrop_perHa!X58-ValProdCrop_perHa!W58)/ValProdCrop_perHa!W58*100)</f>
        <v>-4.9894518036000051</v>
      </c>
      <c r="Y58">
        <f>IF(ValProdCrop_perHa!X58=0,0,(ValProdCrop_perHa!Y58-ValProdCrop_perHa!X58)/ValProdCrop_perHa!X58*100)</f>
        <v>11.996953705188785</v>
      </c>
      <c r="Z58">
        <f>IF(ValProdCrop_perHa!Y58=0,0,(ValProdCrop_perHa!Z58-ValProdCrop_perHa!Y58)/ValProdCrop_perHa!Y58*100)</f>
        <v>5.3130245068779338</v>
      </c>
      <c r="AA58">
        <f>IF(ValProdCrop_perHa!Z58=0,0,(ValProdCrop_perHa!AA58-ValProdCrop_perHa!Z58)/ValProdCrop_perHa!Z58*100)</f>
        <v>0.66805200747109927</v>
      </c>
      <c r="AB58">
        <f>IF(ValProdCrop_perHa!AA58=0,0,(ValProdCrop_perHa!AB58-ValProdCrop_perHa!AA58)/ValProdCrop_perHa!AA58*100)</f>
        <v>-1.5310898000340534</v>
      </c>
      <c r="AC58">
        <f>IF(ValProdCrop_perHa!AB58=0,0,(ValProdCrop_perHa!AC58-ValProdCrop_perHa!AB58)/ValProdCrop_perHa!AB58*100)</f>
        <v>5.2485195032373122</v>
      </c>
      <c r="AD58">
        <f>IF(ValProdCrop_perHa!AC58=0,0,(ValProdCrop_perHa!AD58-ValProdCrop_perHa!AC58)/ValProdCrop_perHa!AC58*100)</f>
        <v>-8.1448842340720606</v>
      </c>
      <c r="AE58">
        <f>IF(ValProdCrop_perHa!AD58=0,0,(ValProdCrop_perHa!AE58-ValProdCrop_perHa!AD58)/ValProdCrop_perHa!AD58*100)</f>
        <v>-12.721110094118718</v>
      </c>
      <c r="AF58">
        <f>IF(ValProdCrop_perHa!AE58=0,0,(ValProdCrop_perHa!AF58-ValProdCrop_perHa!AE58)/ValProdCrop_perHa!AE58*100)</f>
        <v>6.1038720991581625</v>
      </c>
      <c r="AG58">
        <f>IF(ValProdCrop_perHa!AF58=0,0,(ValProdCrop_perHa!AG58-ValProdCrop_perHa!AF58)/ValProdCrop_perHa!AF58*100)</f>
        <v>8.8429788496601667</v>
      </c>
      <c r="AH58">
        <f>IF(ValProdCrop_perHa!AG58=0,0,(ValProdCrop_perHa!AH58-ValProdCrop_perHa!AG58)/ValProdCrop_perHa!AG58*100)</f>
        <v>1.4169101738128069</v>
      </c>
      <c r="AI58">
        <f>IF(ValProdCrop_perHa!AH58=0,0,(ValProdCrop_perHa!AI58-ValProdCrop_perHa!AH58)/ValProdCrop_perHa!AH58*100)</f>
        <v>2.4772182915337662</v>
      </c>
      <c r="AJ58">
        <f>IF(ValProdCrop_perHa!AI58=0,0,(ValProdCrop_perHa!AJ58-ValProdCrop_perHa!AI58)/ValProdCrop_perHa!AI58*100)</f>
        <v>2.9644630039729636</v>
      </c>
      <c r="AK58">
        <f>IF(ValProdCrop_perHa!AJ58=0,0,(ValProdCrop_perHa!AK58-ValProdCrop_perHa!AJ58)/ValProdCrop_perHa!AJ58*100)</f>
        <v>12.587397328948422</v>
      </c>
      <c r="AL58">
        <f>IF(ValProdCrop_perHa!AK58=0,0,(ValProdCrop_perHa!AL58-ValProdCrop_perHa!AK58)/ValProdCrop_perHa!AK58*100)</f>
        <v>-9.5837484549635263</v>
      </c>
      <c r="AM58">
        <f>IF(ValProdCrop_perHa!AL58=0,0,(ValProdCrop_perHa!AM58-ValProdCrop_perHa!AL58)/ValProdCrop_perHa!AL58*100)</f>
        <v>-12.583415555171726</v>
      </c>
      <c r="AN58">
        <f>IF(ValProdCrop_perHa!AM58=0,0,(ValProdCrop_perHa!AN58-ValProdCrop_perHa!AM58)/ValProdCrop_perHa!AM58*100)</f>
        <v>0.57186177599599985</v>
      </c>
      <c r="AO58">
        <f>IF(ValProdCrop_perHa!AN58=0,0,(ValProdCrop_perHa!AO58-ValProdCrop_perHa!AN58)/ValProdCrop_perHa!AN58*100)</f>
        <v>-0.32990074109658291</v>
      </c>
      <c r="AP58">
        <f>IF(ValProdCrop_perHa!AO58=0,0,(ValProdCrop_perHa!AP58-ValProdCrop_perHa!AO58)/ValProdCrop_perHa!AO58*100)</f>
        <v>3.6556189195007667</v>
      </c>
      <c r="AQ58">
        <f>IF(ValProdCrop_perHa!AP58=0,0,(ValProdCrop_perHa!AQ58-ValProdCrop_perHa!AP58)/ValProdCrop_perHa!AP58*100)</f>
        <v>4.457441839089741</v>
      </c>
      <c r="AR58">
        <f>IF(ValProdCrop_perHa!AQ58=0,0,(ValProdCrop_perHa!AR58-ValProdCrop_perHa!AQ58)/ValProdCrop_perHa!AQ58*100)</f>
        <v>2.1890879182459608</v>
      </c>
      <c r="AS58">
        <f>IF(ValProdCrop_perHa!AR58=0,0,(ValProdCrop_perHa!AS58-ValProdCrop_perHa!AR58)/ValProdCrop_perHa!AR58*100)</f>
        <v>-4.3564057588614524</v>
      </c>
      <c r="AT58">
        <f>IF(ValProdCrop_perHa!AS58=0,0,(ValProdCrop_perHa!AT58-ValProdCrop_perHa!AS58)/ValProdCrop_perHa!AS58*100)</f>
        <v>6.692287947466605</v>
      </c>
      <c r="AU58">
        <f>IF(ValProdCrop_perHa!AT58=0,0,(ValProdCrop_perHa!AU58-ValProdCrop_perHa!AT58)/ValProdCrop_perHa!AT58*100)</f>
        <v>-1.261317167134022</v>
      </c>
      <c r="AV58">
        <f>IF(ValProdCrop_perHa!AU58=0,0,(ValProdCrop_perHa!AV58-ValProdCrop_perHa!AU58)/ValProdCrop_perHa!AU58*100)</f>
        <v>12.518078763903953</v>
      </c>
      <c r="AW58">
        <f>IF(ValProdCrop_perHa!AV58=0,0,(ValProdCrop_perHa!AW58-ValProdCrop_perHa!AV58)/ValProdCrop_perHa!AV58*100)</f>
        <v>-11.356979469745454</v>
      </c>
      <c r="AX58">
        <f>IF(ValProdCrop_perHa!AW58=0,0,(ValProdCrop_perHa!AX58-ValProdCrop_perHa!AW58)/ValProdCrop_perHa!AW58*100)</f>
        <v>-1.1301627516130714</v>
      </c>
      <c r="AY58">
        <f>IF(ValProdCrop_perHa!AX58=0,0,(ValProdCrop_perHa!AY58-ValProdCrop_perHa!AX58)/ValProdCrop_perHa!AX58*100)</f>
        <v>6.6090620297369025</v>
      </c>
      <c r="AZ58">
        <f>IF(ValProdCrop_perHa!AY58=0,0,(ValProdCrop_perHa!AZ58-ValProdCrop_perHa!AY58)/ValProdCrop_perHa!AY58*100)</f>
        <v>13.226460606598991</v>
      </c>
      <c r="BA58">
        <f>IF(ValProdCrop_perHa!AZ58=0,0,(ValProdCrop_perHa!BA58-ValProdCrop_perHa!AZ58)/ValProdCrop_perHa!AZ58*100)</f>
        <v>-3.7696158315335584</v>
      </c>
      <c r="BB58">
        <f>IF(ValProdCrop_perHa!BA58=0,0,(ValProdCrop_perHa!BB58-ValProdCrop_perHa!BA58)/ValProdCrop_perHa!BA58*100)</f>
        <v>8.2978933216833015E-2</v>
      </c>
      <c r="BC58">
        <f>IF(ValProdCrop_perHa!BB58=0,0,(ValProdCrop_perHa!BC58-ValProdCrop_perHa!BB58)/ValProdCrop_perHa!BB58*100)</f>
        <v>10.581397912694964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116"/>
  <sheetViews>
    <sheetView workbookViewId="0"/>
  </sheetViews>
  <sheetFormatPr defaultColWidth="39.85546875" defaultRowHeight="12.75" x14ac:dyDescent="0.2"/>
  <cols>
    <col min="1" max="1" width="8.85546875" style="73" bestFit="1" customWidth="1"/>
    <col min="2" max="2" width="27.140625" style="73" bestFit="1" customWidth="1"/>
    <col min="3" max="3" width="11.140625" style="73" bestFit="1" customWidth="1"/>
    <col min="4" max="4" width="27.140625" style="73" bestFit="1" customWidth="1"/>
    <col min="5" max="5" width="12.7109375" style="73" bestFit="1" customWidth="1"/>
    <col min="6" max="6" width="32.140625" style="73" bestFit="1" customWidth="1"/>
    <col min="7" max="55" width="7" style="73" bestFit="1" customWidth="1"/>
    <col min="56" max="16384" width="39.85546875" style="73"/>
  </cols>
  <sheetData>
    <row r="1" spans="1:55" s="71" customFormat="1" x14ac:dyDescent="0.2">
      <c r="A1" s="71" t="str">
        <f>'q-Pop'!A1</f>
        <v>agg_SSA</v>
      </c>
      <c r="B1" s="71" t="str">
        <f>'q-Pop'!B1</f>
        <v>Name_TabLAC</v>
      </c>
      <c r="C1" s="71" t="str">
        <f>'q-Pop'!C1</f>
        <v>code_dream</v>
      </c>
      <c r="D1" s="71" t="str">
        <f>'q-Pop'!D1</f>
        <v>name_dream</v>
      </c>
      <c r="E1" s="71" t="str">
        <f>'q-Pop'!E1</f>
        <v>Element-Code</v>
      </c>
      <c r="F1" s="71" t="str">
        <f>'q-Pop'!F1</f>
        <v>Element</v>
      </c>
      <c r="G1" s="71" t="str">
        <f>'q-Pop'!G1</f>
        <v>1961</v>
      </c>
      <c r="H1" s="71" t="str">
        <f>'q-Pop'!H1</f>
        <v>1962</v>
      </c>
      <c r="I1" s="71" t="str">
        <f>'q-Pop'!I1</f>
        <v>1963</v>
      </c>
      <c r="J1" s="71" t="str">
        <f>'q-Pop'!J1</f>
        <v>1964</v>
      </c>
      <c r="K1" s="71" t="str">
        <f>'q-Pop'!K1</f>
        <v>1965</v>
      </c>
      <c r="L1" s="71" t="str">
        <f>'q-Pop'!L1</f>
        <v>1966</v>
      </c>
      <c r="M1" s="71" t="str">
        <f>'q-Pop'!M1</f>
        <v>1967</v>
      </c>
      <c r="N1" s="71" t="str">
        <f>'q-Pop'!N1</f>
        <v>1968</v>
      </c>
      <c r="O1" s="71" t="str">
        <f>'q-Pop'!O1</f>
        <v>1969</v>
      </c>
      <c r="P1" s="71" t="str">
        <f>'q-Pop'!P1</f>
        <v>1970</v>
      </c>
      <c r="Q1" s="71" t="str">
        <f>'q-Pop'!Q1</f>
        <v>1971</v>
      </c>
      <c r="R1" s="71" t="str">
        <f>'q-Pop'!R1</f>
        <v>1972</v>
      </c>
      <c r="S1" s="71" t="str">
        <f>'q-Pop'!S1</f>
        <v>1973</v>
      </c>
      <c r="T1" s="71" t="str">
        <f>'q-Pop'!T1</f>
        <v>1974</v>
      </c>
      <c r="U1" s="71" t="str">
        <f>'q-Pop'!U1</f>
        <v>1975</v>
      </c>
      <c r="V1" s="71" t="str">
        <f>'q-Pop'!V1</f>
        <v>1976</v>
      </c>
      <c r="W1" s="71" t="str">
        <f>'q-Pop'!W1</f>
        <v>1977</v>
      </c>
      <c r="X1" s="71" t="str">
        <f>'q-Pop'!X1</f>
        <v>1978</v>
      </c>
      <c r="Y1" s="71" t="str">
        <f>'q-Pop'!Y1</f>
        <v>1979</v>
      </c>
      <c r="Z1" s="71" t="str">
        <f>'q-Pop'!Z1</f>
        <v>1980</v>
      </c>
      <c r="AA1" s="71" t="str">
        <f>'q-Pop'!AA1</f>
        <v>1981</v>
      </c>
      <c r="AB1" s="71" t="str">
        <f>'q-Pop'!AB1</f>
        <v>1982</v>
      </c>
      <c r="AC1" s="71" t="str">
        <f>'q-Pop'!AC1</f>
        <v>1983</v>
      </c>
      <c r="AD1" s="71" t="str">
        <f>'q-Pop'!AD1</f>
        <v>1984</v>
      </c>
      <c r="AE1" s="71" t="str">
        <f>'q-Pop'!AE1</f>
        <v>1985</v>
      </c>
      <c r="AF1" s="71" t="str">
        <f>'q-Pop'!AF1</f>
        <v>1986</v>
      </c>
      <c r="AG1" s="71" t="str">
        <f>'q-Pop'!AG1</f>
        <v>1987</v>
      </c>
      <c r="AH1" s="71" t="str">
        <f>'q-Pop'!AH1</f>
        <v>1988</v>
      </c>
      <c r="AI1" s="71" t="str">
        <f>'q-Pop'!AI1</f>
        <v>1989</v>
      </c>
      <c r="AJ1" s="71" t="str">
        <f>'q-Pop'!AJ1</f>
        <v>1990</v>
      </c>
      <c r="AK1" s="71" t="str">
        <f>'q-Pop'!AK1</f>
        <v>1991</v>
      </c>
      <c r="AL1" s="71" t="str">
        <f>'q-Pop'!AL1</f>
        <v>1992</v>
      </c>
      <c r="AM1" s="71" t="str">
        <f>'q-Pop'!AM1</f>
        <v>1993</v>
      </c>
      <c r="AN1" s="71" t="str">
        <f>'q-Pop'!AN1</f>
        <v>1994</v>
      </c>
      <c r="AO1" s="71" t="str">
        <f>'q-Pop'!AO1</f>
        <v>1995</v>
      </c>
      <c r="AP1" s="71" t="str">
        <f>'q-Pop'!AP1</f>
        <v>1996</v>
      </c>
      <c r="AQ1" s="71" t="str">
        <f>'q-Pop'!AQ1</f>
        <v>1997</v>
      </c>
      <c r="AR1" s="71" t="str">
        <f>'q-Pop'!AR1</f>
        <v>1998</v>
      </c>
      <c r="AS1" s="71" t="str">
        <f>'q-Pop'!AS1</f>
        <v>1999</v>
      </c>
      <c r="AT1" s="71" t="str">
        <f>'q-Pop'!AT1</f>
        <v>2000</v>
      </c>
      <c r="AU1" s="71" t="str">
        <f>'q-Pop'!AU1</f>
        <v>2001</v>
      </c>
      <c r="AV1" s="71" t="str">
        <f>'q-Pop'!AV1</f>
        <v>2002</v>
      </c>
      <c r="AW1" s="71">
        <f>'q-Pop'!AW1</f>
        <v>2003</v>
      </c>
      <c r="AX1" s="71">
        <f>'q-Pop'!AX1</f>
        <v>2004</v>
      </c>
      <c r="AY1" s="71">
        <f>'q-Pop'!AY1</f>
        <v>2005</v>
      </c>
      <c r="AZ1" s="71">
        <f>'q-Pop'!AZ1</f>
        <v>2006</v>
      </c>
      <c r="BA1" s="71">
        <f>'q-Pop'!BA1</f>
        <v>2007</v>
      </c>
      <c r="BB1" s="71">
        <f>'q-Pop'!BB1</f>
        <v>2008</v>
      </c>
      <c r="BC1" s="71">
        <f>'q-Pop'!BC1</f>
        <v>2009</v>
      </c>
    </row>
    <row r="2" spans="1:55" x14ac:dyDescent="0.2">
      <c r="A2" s="73">
        <f>VLOOKUP(C2,SelectCntr!$A$2:$C$52,3,0)</f>
        <v>3</v>
      </c>
      <c r="B2" s="73" t="str">
        <f>'q-Pop'!B2</f>
        <v>Angola</v>
      </c>
      <c r="C2" s="73">
        <f>'q-Pop'!C2</f>
        <v>7</v>
      </c>
      <c r="D2" s="73" t="str">
        <f>'q-Pop'!D2</f>
        <v>Angola</v>
      </c>
      <c r="E2" s="73" t="str">
        <f>'q-Pop'!E2</f>
        <v>511</v>
      </c>
      <c r="F2" s="73" t="str">
        <f>'q-Pop'!F2</f>
        <v>Population - Est. &amp; Proj. 2008 (1000)</v>
      </c>
      <c r="G2" s="73">
        <f>'q-Pop'!G2</f>
        <v>5109</v>
      </c>
      <c r="H2" s="73">
        <f>'q-Pop'!H2</f>
        <v>5206</v>
      </c>
      <c r="I2" s="73">
        <f>'q-Pop'!I2</f>
        <v>5303</v>
      </c>
      <c r="J2" s="73">
        <f>'q-Pop'!J2</f>
        <v>5403</v>
      </c>
      <c r="K2" s="73">
        <f>'q-Pop'!K2</f>
        <v>5505</v>
      </c>
      <c r="L2" s="73">
        <f>'q-Pop'!L2</f>
        <v>5612</v>
      </c>
      <c r="M2" s="73">
        <f>'q-Pop'!M2</f>
        <v>5723</v>
      </c>
      <c r="N2" s="73">
        <f>'q-Pop'!N2</f>
        <v>5839</v>
      </c>
      <c r="O2" s="73">
        <f>'q-Pop'!O2</f>
        <v>5959</v>
      </c>
      <c r="P2" s="73">
        <f>'q-Pop'!P2</f>
        <v>6083</v>
      </c>
      <c r="Q2" s="73">
        <f>'q-Pop'!Q2</f>
        <v>6213</v>
      </c>
      <c r="R2" s="73">
        <f>'q-Pop'!R2</f>
        <v>6350</v>
      </c>
      <c r="S2" s="73">
        <f>'q-Pop'!S2</f>
        <v>6494</v>
      </c>
      <c r="T2" s="73">
        <f>'q-Pop'!T2</f>
        <v>6649</v>
      </c>
      <c r="U2" s="73">
        <f>'q-Pop'!U2</f>
        <v>6815</v>
      </c>
      <c r="V2" s="73">
        <f>'q-Pop'!V2</f>
        <v>6992</v>
      </c>
      <c r="W2" s="73">
        <f>'q-Pop'!W2</f>
        <v>7180</v>
      </c>
      <c r="X2" s="73">
        <f>'q-Pop'!X2</f>
        <v>7383</v>
      </c>
      <c r="Y2" s="73">
        <f>'q-Pop'!Y2</f>
        <v>7607</v>
      </c>
      <c r="Z2" s="73">
        <f>'q-Pop'!Z2</f>
        <v>7854</v>
      </c>
      <c r="AA2" s="73">
        <f>'q-Pop'!AA2</f>
        <v>8128</v>
      </c>
      <c r="AB2" s="73">
        <f>'q-Pop'!AB2</f>
        <v>8426</v>
      </c>
      <c r="AC2" s="73">
        <f>'q-Pop'!AC2</f>
        <v>8737</v>
      </c>
      <c r="AD2" s="73">
        <f>'q-Pop'!AD2</f>
        <v>9042</v>
      </c>
      <c r="AE2" s="73">
        <f>'q-Pop'!AE2</f>
        <v>9331</v>
      </c>
      <c r="AF2" s="73">
        <f>'q-Pop'!AF2</f>
        <v>9598</v>
      </c>
      <c r="AG2" s="73">
        <f>'q-Pop'!AG2</f>
        <v>9848</v>
      </c>
      <c r="AH2" s="73">
        <f>'q-Pop'!AH2</f>
        <v>10095</v>
      </c>
      <c r="AI2" s="73">
        <f>'q-Pop'!AI2</f>
        <v>10361</v>
      </c>
      <c r="AJ2" s="73">
        <f>'q-Pop'!AJ2</f>
        <v>10661</v>
      </c>
      <c r="AK2" s="73">
        <f>'q-Pop'!AK2</f>
        <v>11003</v>
      </c>
      <c r="AL2" s="73">
        <f>'q-Pop'!AL2</f>
        <v>11379</v>
      </c>
      <c r="AM2" s="73">
        <f>'q-Pop'!AM2</f>
        <v>11774</v>
      </c>
      <c r="AN2" s="73">
        <f>'q-Pop'!AN2</f>
        <v>12166</v>
      </c>
      <c r="AO2" s="73">
        <f>'q-Pop'!AO2</f>
        <v>12539</v>
      </c>
      <c r="AP2" s="73">
        <f>'q-Pop'!AP2</f>
        <v>12888</v>
      </c>
      <c r="AQ2" s="73">
        <f>'q-Pop'!AQ2</f>
        <v>13219</v>
      </c>
      <c r="AR2" s="73">
        <f>'q-Pop'!AR2</f>
        <v>13547</v>
      </c>
      <c r="AS2" s="73">
        <f>'q-Pop'!AS2</f>
        <v>13896</v>
      </c>
      <c r="AT2" s="73">
        <f>'q-Pop'!AT2</f>
        <v>14280</v>
      </c>
      <c r="AU2" s="73">
        <f>'q-Pop'!AU2</f>
        <v>14704</v>
      </c>
      <c r="AV2" s="73">
        <f>'q-Pop'!AV2</f>
        <v>15164</v>
      </c>
      <c r="AW2" s="73">
        <f>'q-Pop'!AW2</f>
        <v>15647</v>
      </c>
      <c r="AX2" s="73">
        <f>'q-Pop'!AX2</f>
        <v>16135</v>
      </c>
      <c r="AY2" s="73">
        <f>'q-Pop'!AY2</f>
        <v>16618</v>
      </c>
      <c r="AZ2" s="73">
        <f>'q-Pop'!AZ2</f>
        <v>17089</v>
      </c>
      <c r="BA2" s="73">
        <f>'q-Pop'!BA2</f>
        <v>17555</v>
      </c>
      <c r="BB2" s="73">
        <f>'q-Pop'!BB2</f>
        <v>18021</v>
      </c>
      <c r="BC2" s="73">
        <f>'q-Pop'!BC2</f>
        <v>18498</v>
      </c>
    </row>
    <row r="3" spans="1:55" x14ac:dyDescent="0.2">
      <c r="A3" s="73">
        <f>VLOOKUP(C3,SelectCntr!$A$2:$C$52,3,0)</f>
        <v>3</v>
      </c>
      <c r="B3" s="73" t="str">
        <f>'q-Pop'!B3</f>
        <v>Botswana</v>
      </c>
      <c r="C3" s="73">
        <f>'q-Pop'!C3</f>
        <v>20</v>
      </c>
      <c r="D3" s="73" t="str">
        <f>'q-Pop'!D3</f>
        <v>Botswana</v>
      </c>
      <c r="E3" s="73" t="str">
        <f>'q-Pop'!E3</f>
        <v>511</v>
      </c>
      <c r="F3" s="73" t="str">
        <f>'q-Pop'!F3</f>
        <v>Population - Est. &amp; Proj. 2008 (1000)</v>
      </c>
      <c r="G3" s="73">
        <f>'q-Pop'!G3</f>
        <v>536</v>
      </c>
      <c r="H3" s="73">
        <f>'q-Pop'!H3</f>
        <v>550</v>
      </c>
      <c r="I3" s="73">
        <f>'q-Pop'!I3</f>
        <v>564</v>
      </c>
      <c r="J3" s="73">
        <f>'q-Pop'!J3</f>
        <v>579</v>
      </c>
      <c r="K3" s="73">
        <f>'q-Pop'!K3</f>
        <v>596</v>
      </c>
      <c r="L3" s="73">
        <f>'q-Pop'!L3</f>
        <v>613</v>
      </c>
      <c r="M3" s="73">
        <f>'q-Pop'!M3</f>
        <v>631</v>
      </c>
      <c r="N3" s="73">
        <f>'q-Pop'!N3</f>
        <v>651</v>
      </c>
      <c r="O3" s="73">
        <f>'q-Pop'!O3</f>
        <v>671</v>
      </c>
      <c r="P3" s="73">
        <f>'q-Pop'!P3</f>
        <v>693</v>
      </c>
      <c r="Q3" s="73">
        <f>'q-Pop'!Q3</f>
        <v>715</v>
      </c>
      <c r="R3" s="73">
        <f>'q-Pop'!R3</f>
        <v>738</v>
      </c>
      <c r="S3" s="73">
        <f>'q-Pop'!S3</f>
        <v>763</v>
      </c>
      <c r="T3" s="73">
        <f>'q-Pop'!T3</f>
        <v>789</v>
      </c>
      <c r="U3" s="73">
        <f>'q-Pop'!U3</f>
        <v>817</v>
      </c>
      <c r="V3" s="73">
        <f>'q-Pop'!V3</f>
        <v>848</v>
      </c>
      <c r="W3" s="73">
        <f>'q-Pop'!W3</f>
        <v>881</v>
      </c>
      <c r="X3" s="73">
        <f>'q-Pop'!X3</f>
        <v>915</v>
      </c>
      <c r="Y3" s="73">
        <f>'q-Pop'!Y3</f>
        <v>950</v>
      </c>
      <c r="Z3" s="73">
        <f>'q-Pop'!Z3</f>
        <v>985</v>
      </c>
      <c r="AA3" s="73">
        <f>'q-Pop'!AA3</f>
        <v>1020</v>
      </c>
      <c r="AB3" s="73">
        <f>'q-Pop'!AB3</f>
        <v>1054</v>
      </c>
      <c r="AC3" s="73">
        <f>'q-Pop'!AC3</f>
        <v>1089</v>
      </c>
      <c r="AD3" s="73">
        <f>'q-Pop'!AD3</f>
        <v>1124</v>
      </c>
      <c r="AE3" s="73">
        <f>'q-Pop'!AE3</f>
        <v>1161</v>
      </c>
      <c r="AF3" s="73">
        <f>'q-Pop'!AF3</f>
        <v>1197</v>
      </c>
      <c r="AG3" s="73">
        <f>'q-Pop'!AG3</f>
        <v>1235</v>
      </c>
      <c r="AH3" s="73">
        <f>'q-Pop'!AH3</f>
        <v>1273</v>
      </c>
      <c r="AI3" s="73">
        <f>'q-Pop'!AI3</f>
        <v>1312</v>
      </c>
      <c r="AJ3" s="73">
        <f>'q-Pop'!AJ3</f>
        <v>1352</v>
      </c>
      <c r="AK3" s="73">
        <f>'q-Pop'!AK3</f>
        <v>1391</v>
      </c>
      <c r="AL3" s="73">
        <f>'q-Pop'!AL3</f>
        <v>1432</v>
      </c>
      <c r="AM3" s="73">
        <f>'q-Pop'!AM3</f>
        <v>1472</v>
      </c>
      <c r="AN3" s="73">
        <f>'q-Pop'!AN3</f>
        <v>1511</v>
      </c>
      <c r="AO3" s="73">
        <f>'q-Pop'!AO3</f>
        <v>1550</v>
      </c>
      <c r="AP3" s="73">
        <f>'q-Pop'!AP3</f>
        <v>1588</v>
      </c>
      <c r="AQ3" s="73">
        <f>'q-Pop'!AQ3</f>
        <v>1625</v>
      </c>
      <c r="AR3" s="73">
        <f>'q-Pop'!AR3</f>
        <v>1660</v>
      </c>
      <c r="AS3" s="73">
        <f>'q-Pop'!AS3</f>
        <v>1693</v>
      </c>
      <c r="AT3" s="73">
        <f>'q-Pop'!AT3</f>
        <v>1723</v>
      </c>
      <c r="AU3" s="73">
        <f>'q-Pop'!AU3</f>
        <v>1749</v>
      </c>
      <c r="AV3" s="73">
        <f>'q-Pop'!AV3</f>
        <v>1772</v>
      </c>
      <c r="AW3" s="73">
        <f>'q-Pop'!AW3</f>
        <v>1794</v>
      </c>
      <c r="AX3" s="73">
        <f>'q-Pop'!AX3</f>
        <v>1815</v>
      </c>
      <c r="AY3" s="73">
        <f>'q-Pop'!AY3</f>
        <v>1839</v>
      </c>
      <c r="AZ3" s="73">
        <f>'q-Pop'!AZ3</f>
        <v>1865</v>
      </c>
      <c r="BA3" s="73">
        <f>'q-Pop'!BA3</f>
        <v>1892</v>
      </c>
      <c r="BB3" s="73">
        <f>'q-Pop'!BB3</f>
        <v>1921</v>
      </c>
      <c r="BC3" s="73">
        <f>'q-Pop'!BC3</f>
        <v>1950</v>
      </c>
    </row>
    <row r="4" spans="1:55" x14ac:dyDescent="0.2">
      <c r="A4" s="73">
        <f>VLOOKUP(C4,SelectCntr!$A$2:$C$52,3,0)</f>
        <v>2</v>
      </c>
      <c r="B4" s="73" t="str">
        <f>'q-Pop'!B4</f>
        <v>Burundi</v>
      </c>
      <c r="C4" s="73">
        <f>'q-Pop'!C4</f>
        <v>29</v>
      </c>
      <c r="D4" s="73" t="str">
        <f>'q-Pop'!D4</f>
        <v>Burundi</v>
      </c>
      <c r="E4" s="73" t="str">
        <f>'q-Pop'!E4</f>
        <v>511</v>
      </c>
      <c r="F4" s="73" t="str">
        <f>'q-Pop'!F4</f>
        <v>Population - Est. &amp; Proj. 2008 (1000)</v>
      </c>
      <c r="G4" s="73">
        <f>'q-Pop'!G4</f>
        <v>2993</v>
      </c>
      <c r="H4" s="73">
        <f>'q-Pop'!H4</f>
        <v>3045</v>
      </c>
      <c r="I4" s="73">
        <f>'q-Pop'!I4</f>
        <v>3099</v>
      </c>
      <c r="J4" s="73">
        <f>'q-Pop'!J4</f>
        <v>3154</v>
      </c>
      <c r="K4" s="73">
        <f>'q-Pop'!K4</f>
        <v>3213</v>
      </c>
      <c r="L4" s="73">
        <f>'q-Pop'!L4</f>
        <v>3275</v>
      </c>
      <c r="M4" s="73">
        <f>'q-Pop'!M4</f>
        <v>3341</v>
      </c>
      <c r="N4" s="73">
        <f>'q-Pop'!N4</f>
        <v>3407</v>
      </c>
      <c r="O4" s="73">
        <f>'q-Pop'!O4</f>
        <v>3465</v>
      </c>
      <c r="P4" s="73">
        <f>'q-Pop'!P4</f>
        <v>3514</v>
      </c>
      <c r="Q4" s="73">
        <f>'q-Pop'!Q4</f>
        <v>3550</v>
      </c>
      <c r="R4" s="73">
        <f>'q-Pop'!R4</f>
        <v>3577</v>
      </c>
      <c r="S4" s="73">
        <f>'q-Pop'!S4</f>
        <v>3603</v>
      </c>
      <c r="T4" s="73">
        <f>'q-Pop'!T4</f>
        <v>3635</v>
      </c>
      <c r="U4" s="73">
        <f>'q-Pop'!U4</f>
        <v>3680</v>
      </c>
      <c r="V4" s="73">
        <f>'q-Pop'!V4</f>
        <v>3742</v>
      </c>
      <c r="W4" s="73">
        <f>'q-Pop'!W4</f>
        <v>3817</v>
      </c>
      <c r="X4" s="73">
        <f>'q-Pop'!X4</f>
        <v>3907</v>
      </c>
      <c r="Y4" s="73">
        <f>'q-Pop'!Y4</f>
        <v>4012</v>
      </c>
      <c r="Z4" s="73">
        <f>'q-Pop'!Z4</f>
        <v>4130</v>
      </c>
      <c r="AA4" s="73">
        <f>'q-Pop'!AA4</f>
        <v>4261</v>
      </c>
      <c r="AB4" s="73">
        <f>'q-Pop'!AB4</f>
        <v>4405</v>
      </c>
      <c r="AC4" s="73">
        <f>'q-Pop'!AC4</f>
        <v>4559</v>
      </c>
      <c r="AD4" s="73">
        <f>'q-Pop'!AD4</f>
        <v>4720</v>
      </c>
      <c r="AE4" s="73">
        <f>'q-Pop'!AE4</f>
        <v>4885</v>
      </c>
      <c r="AF4" s="73">
        <f>'q-Pop'!AF4</f>
        <v>5052</v>
      </c>
      <c r="AG4" s="73">
        <f>'q-Pop'!AG4</f>
        <v>5221</v>
      </c>
      <c r="AH4" s="73">
        <f>'q-Pop'!AH4</f>
        <v>5386</v>
      </c>
      <c r="AI4" s="73">
        <f>'q-Pop'!AI4</f>
        <v>5541</v>
      </c>
      <c r="AJ4" s="73">
        <f>'q-Pop'!AJ4</f>
        <v>5681</v>
      </c>
      <c r="AK4" s="73">
        <f>'q-Pop'!AK4</f>
        <v>5807</v>
      </c>
      <c r="AL4" s="73">
        <f>'q-Pop'!AL4</f>
        <v>5918</v>
      </c>
      <c r="AM4" s="73">
        <f>'q-Pop'!AM4</f>
        <v>6015</v>
      </c>
      <c r="AN4" s="73">
        <f>'q-Pop'!AN4</f>
        <v>6097</v>
      </c>
      <c r="AO4" s="73">
        <f>'q-Pop'!AO4</f>
        <v>6167</v>
      </c>
      <c r="AP4" s="73">
        <f>'q-Pop'!AP4</f>
        <v>6222</v>
      </c>
      <c r="AQ4" s="73">
        <f>'q-Pop'!AQ4</f>
        <v>6266</v>
      </c>
      <c r="AR4" s="73">
        <f>'q-Pop'!AR4</f>
        <v>6312</v>
      </c>
      <c r="AS4" s="73">
        <f>'q-Pop'!AS4</f>
        <v>6377</v>
      </c>
      <c r="AT4" s="73">
        <f>'q-Pop'!AT4</f>
        <v>6473</v>
      </c>
      <c r="AU4" s="73">
        <f>'q-Pop'!AU4</f>
        <v>6604</v>
      </c>
      <c r="AV4" s="73">
        <f>'q-Pop'!AV4</f>
        <v>6767</v>
      </c>
      <c r="AW4" s="73">
        <f>'q-Pop'!AW4</f>
        <v>6956</v>
      </c>
      <c r="AX4" s="73">
        <f>'q-Pop'!AX4</f>
        <v>7162</v>
      </c>
      <c r="AY4" s="73">
        <f>'q-Pop'!AY4</f>
        <v>7378</v>
      </c>
      <c r="AZ4" s="73">
        <f>'q-Pop'!AZ4</f>
        <v>7603</v>
      </c>
      <c r="BA4" s="73">
        <f>'q-Pop'!BA4</f>
        <v>7838</v>
      </c>
      <c r="BB4" s="73">
        <f>'q-Pop'!BB4</f>
        <v>8074</v>
      </c>
      <c r="BC4" s="73">
        <f>'q-Pop'!BC4</f>
        <v>8303</v>
      </c>
    </row>
    <row r="5" spans="1:55" x14ac:dyDescent="0.2">
      <c r="A5" s="73">
        <f>VLOOKUP(C5,SelectCntr!$A$2:$C$52,3,0)</f>
        <v>1</v>
      </c>
      <c r="B5" s="73" t="str">
        <f>'q-Pop'!B5</f>
        <v>Cameroon</v>
      </c>
      <c r="C5" s="73">
        <f>'q-Pop'!C5</f>
        <v>32</v>
      </c>
      <c r="D5" s="73" t="str">
        <f>'q-Pop'!D5</f>
        <v>Cameroon</v>
      </c>
      <c r="E5" s="73" t="str">
        <f>'q-Pop'!E5</f>
        <v>511</v>
      </c>
      <c r="F5" s="73" t="str">
        <f>'q-Pop'!F5</f>
        <v>Population - Est. &amp; Proj. 2008 (1000)</v>
      </c>
      <c r="G5" s="73">
        <f>'q-Pop'!G5</f>
        <v>5524</v>
      </c>
      <c r="H5" s="73">
        <f>'q-Pop'!H5</f>
        <v>5646</v>
      </c>
      <c r="I5" s="73">
        <f>'q-Pop'!I5</f>
        <v>5774</v>
      </c>
      <c r="J5" s="73">
        <f>'q-Pop'!J5</f>
        <v>5908</v>
      </c>
      <c r="K5" s="73">
        <f>'q-Pop'!K5</f>
        <v>6047</v>
      </c>
      <c r="L5" s="73">
        <f>'q-Pop'!L5</f>
        <v>6192</v>
      </c>
      <c r="M5" s="73">
        <f>'q-Pop'!M5</f>
        <v>6343</v>
      </c>
      <c r="N5" s="73">
        <f>'q-Pop'!N5</f>
        <v>6501</v>
      </c>
      <c r="O5" s="73">
        <f>'q-Pop'!O5</f>
        <v>6667</v>
      </c>
      <c r="P5" s="73">
        <f>'q-Pop'!P5</f>
        <v>6839</v>
      </c>
      <c r="Q5" s="73">
        <f>'q-Pop'!Q5</f>
        <v>7018</v>
      </c>
      <c r="R5" s="73">
        <f>'q-Pop'!R5</f>
        <v>7205</v>
      </c>
      <c r="S5" s="73">
        <f>'q-Pop'!S5</f>
        <v>7401</v>
      </c>
      <c r="T5" s="73">
        <f>'q-Pop'!T5</f>
        <v>7608</v>
      </c>
      <c r="U5" s="73">
        <f>'q-Pop'!U5</f>
        <v>7826</v>
      </c>
      <c r="V5" s="73">
        <f>'q-Pop'!V5</f>
        <v>8057</v>
      </c>
      <c r="W5" s="73">
        <f>'q-Pop'!W5</f>
        <v>8300</v>
      </c>
      <c r="X5" s="73">
        <f>'q-Pop'!X5</f>
        <v>8554</v>
      </c>
      <c r="Y5" s="73">
        <f>'q-Pop'!Y5</f>
        <v>8814</v>
      </c>
      <c r="Z5" s="73">
        <f>'q-Pop'!Z5</f>
        <v>9080</v>
      </c>
      <c r="AA5" s="73">
        <f>'q-Pop'!AA5</f>
        <v>9349</v>
      </c>
      <c r="AB5" s="73">
        <f>'q-Pop'!AB5</f>
        <v>9624</v>
      </c>
      <c r="AC5" s="73">
        <f>'q-Pop'!AC5</f>
        <v>9906</v>
      </c>
      <c r="AD5" s="73">
        <f>'q-Pop'!AD5</f>
        <v>10200</v>
      </c>
      <c r="AE5" s="73">
        <f>'q-Pop'!AE5</f>
        <v>10509</v>
      </c>
      <c r="AF5" s="73">
        <f>'q-Pop'!AF5</f>
        <v>10833</v>
      </c>
      <c r="AG5" s="73">
        <f>'q-Pop'!AG5</f>
        <v>11171</v>
      </c>
      <c r="AH5" s="73">
        <f>'q-Pop'!AH5</f>
        <v>11519</v>
      </c>
      <c r="AI5" s="73">
        <f>'q-Pop'!AI5</f>
        <v>11874</v>
      </c>
      <c r="AJ5" s="73">
        <f>'q-Pop'!AJ5</f>
        <v>12233</v>
      </c>
      <c r="AK5" s="73">
        <f>'q-Pop'!AK5</f>
        <v>12595</v>
      </c>
      <c r="AL5" s="73">
        <f>'q-Pop'!AL5</f>
        <v>12959</v>
      </c>
      <c r="AM5" s="73">
        <f>'q-Pop'!AM5</f>
        <v>13325</v>
      </c>
      <c r="AN5" s="73">
        <f>'q-Pop'!AN5</f>
        <v>13691</v>
      </c>
      <c r="AO5" s="73">
        <f>'q-Pop'!AO5</f>
        <v>14054</v>
      </c>
      <c r="AP5" s="73">
        <f>'q-Pop'!AP5</f>
        <v>14415</v>
      </c>
      <c r="AQ5" s="73">
        <f>'q-Pop'!AQ5</f>
        <v>14774</v>
      </c>
      <c r="AR5" s="73">
        <f>'q-Pop'!AR5</f>
        <v>15133</v>
      </c>
      <c r="AS5" s="73">
        <f>'q-Pop'!AS5</f>
        <v>15496</v>
      </c>
      <c r="AT5" s="73">
        <f>'q-Pop'!AT5</f>
        <v>15865</v>
      </c>
      <c r="AU5" s="73">
        <f>'q-Pop'!AU5</f>
        <v>16242</v>
      </c>
      <c r="AV5" s="73">
        <f>'q-Pop'!AV5</f>
        <v>16626</v>
      </c>
      <c r="AW5" s="73">
        <f>'q-Pop'!AW5</f>
        <v>17018</v>
      </c>
      <c r="AX5" s="73">
        <f>'q-Pop'!AX5</f>
        <v>17417</v>
      </c>
      <c r="AY5" s="73">
        <f>'q-Pop'!AY5</f>
        <v>17823</v>
      </c>
      <c r="AZ5" s="73">
        <f>'q-Pop'!AZ5</f>
        <v>18238</v>
      </c>
      <c r="BA5" s="73">
        <f>'q-Pop'!BA5</f>
        <v>18660</v>
      </c>
      <c r="BB5" s="73">
        <f>'q-Pop'!BB5</f>
        <v>19088</v>
      </c>
      <c r="BC5" s="73">
        <f>'q-Pop'!BC5</f>
        <v>19522</v>
      </c>
    </row>
    <row r="6" spans="1:55" x14ac:dyDescent="0.2">
      <c r="A6" s="73">
        <f>VLOOKUP(C6,SelectCntr!$A$2:$C$52,3,0)</f>
        <v>1</v>
      </c>
      <c r="B6" s="73" t="str">
        <f>'q-Pop'!B6</f>
        <v>Cape Verde</v>
      </c>
      <c r="C6" s="73">
        <f>'q-Pop'!C6</f>
        <v>35</v>
      </c>
      <c r="D6" s="73" t="str">
        <f>'q-Pop'!D6</f>
        <v>Cape Verde</v>
      </c>
      <c r="E6" s="73" t="str">
        <f>'q-Pop'!E6</f>
        <v>511</v>
      </c>
      <c r="F6" s="73" t="str">
        <f>'q-Pop'!F6</f>
        <v>Population - Est. &amp; Proj. 2008 (1000)</v>
      </c>
      <c r="G6" s="73">
        <f>'q-Pop'!G6</f>
        <v>202</v>
      </c>
      <c r="H6" s="73">
        <f>'q-Pop'!H6</f>
        <v>208</v>
      </c>
      <c r="I6" s="73">
        <f>'q-Pop'!I6</f>
        <v>215</v>
      </c>
      <c r="J6" s="73">
        <f>'q-Pop'!J6</f>
        <v>222</v>
      </c>
      <c r="K6" s="73">
        <f>'q-Pop'!K6</f>
        <v>229</v>
      </c>
      <c r="L6" s="73">
        <f>'q-Pop'!L6</f>
        <v>237</v>
      </c>
      <c r="M6" s="73">
        <f>'q-Pop'!M6</f>
        <v>245</v>
      </c>
      <c r="N6" s="73">
        <f>'q-Pop'!N6</f>
        <v>254</v>
      </c>
      <c r="O6" s="73">
        <f>'q-Pop'!O6</f>
        <v>261</v>
      </c>
      <c r="P6" s="73">
        <f>'q-Pop'!P6</f>
        <v>267</v>
      </c>
      <c r="Q6" s="73">
        <f>'q-Pop'!Q6</f>
        <v>271</v>
      </c>
      <c r="R6" s="73">
        <f>'q-Pop'!R6</f>
        <v>274</v>
      </c>
      <c r="S6" s="73">
        <f>'q-Pop'!S6</f>
        <v>275</v>
      </c>
      <c r="T6" s="73">
        <f>'q-Pop'!T6</f>
        <v>277</v>
      </c>
      <c r="U6" s="73">
        <f>'q-Pop'!U6</f>
        <v>278</v>
      </c>
      <c r="V6" s="73">
        <f>'q-Pop'!V6</f>
        <v>279</v>
      </c>
      <c r="W6" s="73">
        <f>'q-Pop'!W6</f>
        <v>281</v>
      </c>
      <c r="X6" s="73">
        <f>'q-Pop'!X6</f>
        <v>283</v>
      </c>
      <c r="Y6" s="73">
        <f>'q-Pop'!Y6</f>
        <v>286</v>
      </c>
      <c r="Z6" s="73">
        <f>'q-Pop'!Z6</f>
        <v>289</v>
      </c>
      <c r="AA6" s="73">
        <f>'q-Pop'!AA6</f>
        <v>294</v>
      </c>
      <c r="AB6" s="73">
        <f>'q-Pop'!AB6</f>
        <v>299</v>
      </c>
      <c r="AC6" s="73">
        <f>'q-Pop'!AC6</f>
        <v>305</v>
      </c>
      <c r="AD6" s="73">
        <f>'q-Pop'!AD6</f>
        <v>312</v>
      </c>
      <c r="AE6" s="73">
        <f>'q-Pop'!AE6</f>
        <v>318</v>
      </c>
      <c r="AF6" s="73">
        <f>'q-Pop'!AF6</f>
        <v>325</v>
      </c>
      <c r="AG6" s="73">
        <f>'q-Pop'!AG6</f>
        <v>332</v>
      </c>
      <c r="AH6" s="73">
        <f>'q-Pop'!AH6</f>
        <v>339</v>
      </c>
      <c r="AI6" s="73">
        <f>'q-Pop'!AI6</f>
        <v>346</v>
      </c>
      <c r="AJ6" s="73">
        <f>'q-Pop'!AJ6</f>
        <v>354</v>
      </c>
      <c r="AK6" s="73">
        <f>'q-Pop'!AK6</f>
        <v>363</v>
      </c>
      <c r="AL6" s="73">
        <f>'q-Pop'!AL6</f>
        <v>371</v>
      </c>
      <c r="AM6" s="73">
        <f>'q-Pop'!AM6</f>
        <v>380</v>
      </c>
      <c r="AN6" s="73">
        <f>'q-Pop'!AN6</f>
        <v>389</v>
      </c>
      <c r="AO6" s="73">
        <f>'q-Pop'!AO6</f>
        <v>398</v>
      </c>
      <c r="AP6" s="73">
        <f>'q-Pop'!AP6</f>
        <v>407</v>
      </c>
      <c r="AQ6" s="73">
        <f>'q-Pop'!AQ6</f>
        <v>415</v>
      </c>
      <c r="AR6" s="73">
        <f>'q-Pop'!AR6</f>
        <v>423</v>
      </c>
      <c r="AS6" s="73">
        <f>'q-Pop'!AS6</f>
        <v>431</v>
      </c>
      <c r="AT6" s="73">
        <f>'q-Pop'!AT6</f>
        <v>439</v>
      </c>
      <c r="AU6" s="73">
        <f>'q-Pop'!AU6</f>
        <v>447</v>
      </c>
      <c r="AV6" s="73">
        <f>'q-Pop'!AV6</f>
        <v>455</v>
      </c>
      <c r="AW6" s="73">
        <f>'q-Pop'!AW6</f>
        <v>462</v>
      </c>
      <c r="AX6" s="73">
        <f>'q-Pop'!AX6</f>
        <v>470</v>
      </c>
      <c r="AY6" s="73">
        <f>'q-Pop'!AY6</f>
        <v>477</v>
      </c>
      <c r="AZ6" s="73">
        <f>'q-Pop'!AZ6</f>
        <v>485</v>
      </c>
      <c r="BA6" s="73">
        <f>'q-Pop'!BA6</f>
        <v>492</v>
      </c>
      <c r="BB6" s="73">
        <f>'q-Pop'!BB6</f>
        <v>499</v>
      </c>
      <c r="BC6" s="73">
        <f>'q-Pop'!BC6</f>
        <v>506</v>
      </c>
    </row>
    <row r="7" spans="1:55" x14ac:dyDescent="0.2">
      <c r="A7" s="73">
        <f>VLOOKUP(C7,SelectCntr!$A$2:$C$52,3,0)</f>
        <v>1</v>
      </c>
      <c r="B7" s="73" t="str">
        <f>'q-Pop'!B7</f>
        <v>Central African Republic</v>
      </c>
      <c r="C7" s="73">
        <f>'q-Pop'!C7</f>
        <v>37</v>
      </c>
      <c r="D7" s="73" t="str">
        <f>'q-Pop'!D7</f>
        <v>Central African Republic</v>
      </c>
      <c r="E7" s="73" t="str">
        <f>'q-Pop'!E7</f>
        <v>511</v>
      </c>
      <c r="F7" s="73" t="str">
        <f>'q-Pop'!F7</f>
        <v>Population - Est. &amp; Proj. 2008 (1000)</v>
      </c>
      <c r="G7" s="73">
        <f>'q-Pop'!G7</f>
        <v>1529</v>
      </c>
      <c r="H7" s="73">
        <f>'q-Pop'!H7</f>
        <v>1556</v>
      </c>
      <c r="I7" s="73">
        <f>'q-Pop'!I7</f>
        <v>1585</v>
      </c>
      <c r="J7" s="73">
        <f>'q-Pop'!J7</f>
        <v>1616</v>
      </c>
      <c r="K7" s="73">
        <f>'q-Pop'!K7</f>
        <v>1648</v>
      </c>
      <c r="L7" s="73">
        <f>'q-Pop'!L7</f>
        <v>1682</v>
      </c>
      <c r="M7" s="73">
        <f>'q-Pop'!M7</f>
        <v>1718</v>
      </c>
      <c r="N7" s="73">
        <f>'q-Pop'!N7</f>
        <v>1755</v>
      </c>
      <c r="O7" s="73">
        <f>'q-Pop'!O7</f>
        <v>1791</v>
      </c>
      <c r="P7" s="73">
        <f>'q-Pop'!P7</f>
        <v>1828</v>
      </c>
      <c r="Q7" s="73">
        <f>'q-Pop'!Q7</f>
        <v>1864</v>
      </c>
      <c r="R7" s="73">
        <f>'q-Pop'!R7</f>
        <v>1900</v>
      </c>
      <c r="S7" s="73">
        <f>'q-Pop'!S7</f>
        <v>1937</v>
      </c>
      <c r="T7" s="73">
        <f>'q-Pop'!T7</f>
        <v>1975</v>
      </c>
      <c r="U7" s="73">
        <f>'q-Pop'!U7</f>
        <v>2016</v>
      </c>
      <c r="V7" s="73">
        <f>'q-Pop'!V7</f>
        <v>2060</v>
      </c>
      <c r="W7" s="73">
        <f>'q-Pop'!W7</f>
        <v>2106</v>
      </c>
      <c r="X7" s="73">
        <f>'q-Pop'!X7</f>
        <v>2155</v>
      </c>
      <c r="Y7" s="73">
        <f>'q-Pop'!Y7</f>
        <v>2209</v>
      </c>
      <c r="Z7" s="73">
        <f>'q-Pop'!Z7</f>
        <v>2269</v>
      </c>
      <c r="AA7" s="73">
        <f>'q-Pop'!AA7</f>
        <v>2334</v>
      </c>
      <c r="AB7" s="73">
        <f>'q-Pop'!AB7</f>
        <v>2405</v>
      </c>
      <c r="AC7" s="73">
        <f>'q-Pop'!AC7</f>
        <v>2479</v>
      </c>
      <c r="AD7" s="73">
        <f>'q-Pop'!AD7</f>
        <v>2551</v>
      </c>
      <c r="AE7" s="73">
        <f>'q-Pop'!AE7</f>
        <v>2620</v>
      </c>
      <c r="AF7" s="73">
        <f>'q-Pop'!AF7</f>
        <v>2683</v>
      </c>
      <c r="AG7" s="73">
        <f>'q-Pop'!AG7</f>
        <v>2742</v>
      </c>
      <c r="AH7" s="73">
        <f>'q-Pop'!AH7</f>
        <v>2800</v>
      </c>
      <c r="AI7" s="73">
        <f>'q-Pop'!AI7</f>
        <v>2861</v>
      </c>
      <c r="AJ7" s="73">
        <f>'q-Pop'!AJ7</f>
        <v>2928</v>
      </c>
      <c r="AK7" s="73">
        <f>'q-Pop'!AK7</f>
        <v>3002</v>
      </c>
      <c r="AL7" s="73">
        <f>'q-Pop'!AL7</f>
        <v>3081</v>
      </c>
      <c r="AM7" s="73">
        <f>'q-Pop'!AM7</f>
        <v>3165</v>
      </c>
      <c r="AN7" s="73">
        <f>'q-Pop'!AN7</f>
        <v>3250</v>
      </c>
      <c r="AO7" s="73">
        <f>'q-Pop'!AO7</f>
        <v>3335</v>
      </c>
      <c r="AP7" s="73">
        <f>'q-Pop'!AP7</f>
        <v>3419</v>
      </c>
      <c r="AQ7" s="73">
        <f>'q-Pop'!AQ7</f>
        <v>3504</v>
      </c>
      <c r="AR7" s="73">
        <f>'q-Pop'!AR7</f>
        <v>3587</v>
      </c>
      <c r="AS7" s="73">
        <f>'q-Pop'!AS7</f>
        <v>3668</v>
      </c>
      <c r="AT7" s="73">
        <f>'q-Pop'!AT7</f>
        <v>3746</v>
      </c>
      <c r="AU7" s="73">
        <f>'q-Pop'!AU7</f>
        <v>3820</v>
      </c>
      <c r="AV7" s="73">
        <f>'q-Pop'!AV7</f>
        <v>3890</v>
      </c>
      <c r="AW7" s="73">
        <f>'q-Pop'!AW7</f>
        <v>3959</v>
      </c>
      <c r="AX7" s="73">
        <f>'q-Pop'!AX7</f>
        <v>4029</v>
      </c>
      <c r="AY7" s="73">
        <f>'q-Pop'!AY7</f>
        <v>4101</v>
      </c>
      <c r="AZ7" s="73">
        <f>'q-Pop'!AZ7</f>
        <v>4178</v>
      </c>
      <c r="BA7" s="73">
        <f>'q-Pop'!BA7</f>
        <v>4257</v>
      </c>
      <c r="BB7" s="73">
        <f>'q-Pop'!BB7</f>
        <v>4339</v>
      </c>
      <c r="BC7" s="73">
        <f>'q-Pop'!BC7</f>
        <v>4422</v>
      </c>
    </row>
    <row r="8" spans="1:55" x14ac:dyDescent="0.2">
      <c r="A8" s="73">
        <f>VLOOKUP(C8,SelectCntr!$A$2:$C$52,3,0)</f>
        <v>1</v>
      </c>
      <c r="B8" s="73" t="str">
        <f>'q-Pop'!B8</f>
        <v>Chad</v>
      </c>
      <c r="C8" s="73">
        <f>'q-Pop'!C8</f>
        <v>39</v>
      </c>
      <c r="D8" s="73" t="str">
        <f>'q-Pop'!D8</f>
        <v>Chad</v>
      </c>
      <c r="E8" s="73" t="str">
        <f>'q-Pop'!E8</f>
        <v>511</v>
      </c>
      <c r="F8" s="73" t="str">
        <f>'q-Pop'!F8</f>
        <v>Population - Est. &amp; Proj. 2008 (1000)</v>
      </c>
      <c r="G8" s="73">
        <f>'q-Pop'!G8</f>
        <v>3031</v>
      </c>
      <c r="H8" s="73">
        <f>'q-Pop'!H8</f>
        <v>3098</v>
      </c>
      <c r="I8" s="73">
        <f>'q-Pop'!I8</f>
        <v>3167</v>
      </c>
      <c r="J8" s="73">
        <f>'q-Pop'!J8</f>
        <v>3237</v>
      </c>
      <c r="K8" s="73">
        <f>'q-Pop'!K8</f>
        <v>3308</v>
      </c>
      <c r="L8" s="73">
        <f>'q-Pop'!L8</f>
        <v>3378</v>
      </c>
      <c r="M8" s="73">
        <f>'q-Pop'!M8</f>
        <v>3449</v>
      </c>
      <c r="N8" s="73">
        <f>'q-Pop'!N8</f>
        <v>3523</v>
      </c>
      <c r="O8" s="73">
        <f>'q-Pop'!O8</f>
        <v>3600</v>
      </c>
      <c r="P8" s="73">
        <f>'q-Pop'!P8</f>
        <v>3682</v>
      </c>
      <c r="Q8" s="73">
        <f>'q-Pop'!Q8</f>
        <v>3771</v>
      </c>
      <c r="R8" s="73">
        <f>'q-Pop'!R8</f>
        <v>3866</v>
      </c>
      <c r="S8" s="73">
        <f>'q-Pop'!S8</f>
        <v>3964</v>
      </c>
      <c r="T8" s="73">
        <f>'q-Pop'!T8</f>
        <v>4061</v>
      </c>
      <c r="U8" s="73">
        <f>'q-Pop'!U8</f>
        <v>4155</v>
      </c>
      <c r="V8" s="73">
        <f>'q-Pop'!V8</f>
        <v>4245</v>
      </c>
      <c r="W8" s="73">
        <f>'q-Pop'!W8</f>
        <v>4332</v>
      </c>
      <c r="X8" s="73">
        <f>'q-Pop'!X8</f>
        <v>4419</v>
      </c>
      <c r="Y8" s="73">
        <f>'q-Pop'!Y8</f>
        <v>4510</v>
      </c>
      <c r="Z8" s="73">
        <f>'q-Pop'!Z8</f>
        <v>4608</v>
      </c>
      <c r="AA8" s="73">
        <f>'q-Pop'!AA8</f>
        <v>4713</v>
      </c>
      <c r="AB8" s="73">
        <f>'q-Pop'!AB8</f>
        <v>4825</v>
      </c>
      <c r="AC8" s="73">
        <f>'q-Pop'!AC8</f>
        <v>4946</v>
      </c>
      <c r="AD8" s="73">
        <f>'q-Pop'!AD8</f>
        <v>5078</v>
      </c>
      <c r="AE8" s="73">
        <f>'q-Pop'!AE8</f>
        <v>5222</v>
      </c>
      <c r="AF8" s="73">
        <f>'q-Pop'!AF8</f>
        <v>5379</v>
      </c>
      <c r="AG8" s="73">
        <f>'q-Pop'!AG8</f>
        <v>5549</v>
      </c>
      <c r="AH8" s="73">
        <f>'q-Pop'!AH8</f>
        <v>5729</v>
      </c>
      <c r="AI8" s="73">
        <f>'q-Pop'!AI8</f>
        <v>5916</v>
      </c>
      <c r="AJ8" s="73">
        <f>'q-Pop'!AJ8</f>
        <v>6105</v>
      </c>
      <c r="AK8" s="73">
        <f>'q-Pop'!AK8</f>
        <v>6298</v>
      </c>
      <c r="AL8" s="73">
        <f>'q-Pop'!AL8</f>
        <v>6494</v>
      </c>
      <c r="AM8" s="73">
        <f>'q-Pop'!AM8</f>
        <v>6697</v>
      </c>
      <c r="AN8" s="73">
        <f>'q-Pop'!AN8</f>
        <v>6907</v>
      </c>
      <c r="AO8" s="73">
        <f>'q-Pop'!AO8</f>
        <v>7128</v>
      </c>
      <c r="AP8" s="73">
        <f>'q-Pop'!AP8</f>
        <v>7358</v>
      </c>
      <c r="AQ8" s="73">
        <f>'q-Pop'!AQ8</f>
        <v>7597</v>
      </c>
      <c r="AR8" s="73">
        <f>'q-Pop'!AR8</f>
        <v>7848</v>
      </c>
      <c r="AS8" s="73">
        <f>'q-Pop'!AS8</f>
        <v>8116</v>
      </c>
      <c r="AT8" s="73">
        <f>'q-Pop'!AT8</f>
        <v>8402</v>
      </c>
      <c r="AU8" s="73">
        <f>'q-Pop'!AU8</f>
        <v>8708</v>
      </c>
      <c r="AV8" s="73">
        <f>'q-Pop'!AV8</f>
        <v>9032</v>
      </c>
      <c r="AW8" s="73">
        <f>'q-Pop'!AW8</f>
        <v>9366</v>
      </c>
      <c r="AX8" s="73">
        <f>'q-Pop'!AX8</f>
        <v>9697</v>
      </c>
      <c r="AY8" s="73">
        <f>'q-Pop'!AY8</f>
        <v>10019</v>
      </c>
      <c r="AZ8" s="73">
        <f>'q-Pop'!AZ8</f>
        <v>10326</v>
      </c>
      <c r="BA8" s="73">
        <f>'q-Pop'!BA8</f>
        <v>10623</v>
      </c>
      <c r="BB8" s="73">
        <f>'q-Pop'!BB8</f>
        <v>10914</v>
      </c>
      <c r="BC8" s="73">
        <f>'q-Pop'!BC8</f>
        <v>11206</v>
      </c>
    </row>
    <row r="9" spans="1:55" x14ac:dyDescent="0.2">
      <c r="A9" s="73">
        <f>VLOOKUP(C9,SelectCntr!$A$2:$C$52,3,0)</f>
        <v>2</v>
      </c>
      <c r="B9" s="73" t="str">
        <f>'q-Pop'!B9</f>
        <v>Comoros</v>
      </c>
      <c r="C9" s="73">
        <f>'q-Pop'!C9</f>
        <v>45</v>
      </c>
      <c r="D9" s="73" t="str">
        <f>'q-Pop'!D9</f>
        <v>Comoros</v>
      </c>
      <c r="E9" s="73" t="str">
        <f>'q-Pop'!E9</f>
        <v>511</v>
      </c>
      <c r="F9" s="73" t="str">
        <f>'q-Pop'!F9</f>
        <v>Population - Est. &amp; Proj. 2008 (1000)</v>
      </c>
      <c r="G9" s="73">
        <f>'q-Pop'!G9</f>
        <v>222</v>
      </c>
      <c r="H9" s="73">
        <f>'q-Pop'!H9</f>
        <v>227</v>
      </c>
      <c r="I9" s="73">
        <f>'q-Pop'!I9</f>
        <v>232</v>
      </c>
      <c r="J9" s="73">
        <f>'q-Pop'!J9</f>
        <v>237</v>
      </c>
      <c r="K9" s="73">
        <f>'q-Pop'!K9</f>
        <v>242</v>
      </c>
      <c r="L9" s="73">
        <f>'q-Pop'!L9</f>
        <v>248</v>
      </c>
      <c r="M9" s="73">
        <f>'q-Pop'!M9</f>
        <v>255</v>
      </c>
      <c r="N9" s="73">
        <f>'q-Pop'!N9</f>
        <v>261</v>
      </c>
      <c r="O9" s="73">
        <f>'q-Pop'!O9</f>
        <v>268</v>
      </c>
      <c r="P9" s="73">
        <f>'q-Pop'!P9</f>
        <v>275</v>
      </c>
      <c r="Q9" s="73">
        <f>'q-Pop'!Q9</f>
        <v>282</v>
      </c>
      <c r="R9" s="73">
        <f>'q-Pop'!R9</f>
        <v>289</v>
      </c>
      <c r="S9" s="73">
        <f>'q-Pop'!S9</f>
        <v>297</v>
      </c>
      <c r="T9" s="73">
        <f>'q-Pop'!T9</f>
        <v>305</v>
      </c>
      <c r="U9" s="73">
        <f>'q-Pop'!U9</f>
        <v>316</v>
      </c>
      <c r="V9" s="73">
        <f>'q-Pop'!V9</f>
        <v>327</v>
      </c>
      <c r="W9" s="73">
        <f>'q-Pop'!W9</f>
        <v>340</v>
      </c>
      <c r="X9" s="73">
        <f>'q-Pop'!X9</f>
        <v>355</v>
      </c>
      <c r="Y9" s="73">
        <f>'q-Pop'!Y9</f>
        <v>369</v>
      </c>
      <c r="Z9" s="73">
        <f>'q-Pop'!Z9</f>
        <v>384</v>
      </c>
      <c r="AA9" s="73">
        <f>'q-Pop'!AA9</f>
        <v>398</v>
      </c>
      <c r="AB9" s="73">
        <f>'q-Pop'!AB9</f>
        <v>413</v>
      </c>
      <c r="AC9" s="73">
        <f>'q-Pop'!AC9</f>
        <v>427</v>
      </c>
      <c r="AD9" s="73">
        <f>'q-Pop'!AD9</f>
        <v>442</v>
      </c>
      <c r="AE9" s="73">
        <f>'q-Pop'!AE9</f>
        <v>457</v>
      </c>
      <c r="AF9" s="73">
        <f>'q-Pop'!AF9</f>
        <v>471</v>
      </c>
      <c r="AG9" s="73">
        <f>'q-Pop'!AG9</f>
        <v>485</v>
      </c>
      <c r="AH9" s="73">
        <f>'q-Pop'!AH9</f>
        <v>500</v>
      </c>
      <c r="AI9" s="73">
        <f>'q-Pop'!AI9</f>
        <v>515</v>
      </c>
      <c r="AJ9" s="73">
        <f>'q-Pop'!AJ9</f>
        <v>530</v>
      </c>
      <c r="AK9" s="73">
        <f>'q-Pop'!AK9</f>
        <v>546</v>
      </c>
      <c r="AL9" s="73">
        <f>'q-Pop'!AL9</f>
        <v>563</v>
      </c>
      <c r="AM9" s="73">
        <f>'q-Pop'!AM9</f>
        <v>581</v>
      </c>
      <c r="AN9" s="73">
        <f>'q-Pop'!AN9</f>
        <v>598</v>
      </c>
      <c r="AO9" s="73">
        <f>'q-Pop'!AO9</f>
        <v>615</v>
      </c>
      <c r="AP9" s="73">
        <f>'q-Pop'!AP9</f>
        <v>632</v>
      </c>
      <c r="AQ9" s="73">
        <f>'q-Pop'!AQ9</f>
        <v>649</v>
      </c>
      <c r="AR9" s="73">
        <f>'q-Pop'!AR9</f>
        <v>666</v>
      </c>
      <c r="AS9" s="73">
        <f>'q-Pop'!AS9</f>
        <v>683</v>
      </c>
      <c r="AT9" s="73">
        <f>'q-Pop'!AT9</f>
        <v>701</v>
      </c>
      <c r="AU9" s="73">
        <f>'q-Pop'!AU9</f>
        <v>718</v>
      </c>
      <c r="AV9" s="73">
        <f>'q-Pop'!AV9</f>
        <v>736</v>
      </c>
      <c r="AW9" s="73">
        <f>'q-Pop'!AW9</f>
        <v>754</v>
      </c>
      <c r="AX9" s="73">
        <f>'q-Pop'!AX9</f>
        <v>772</v>
      </c>
      <c r="AY9" s="73">
        <f>'q-Pop'!AY9</f>
        <v>791</v>
      </c>
      <c r="AZ9" s="73">
        <f>'q-Pop'!AZ9</f>
        <v>810</v>
      </c>
      <c r="BA9" s="73">
        <f>'q-Pop'!BA9</f>
        <v>830</v>
      </c>
      <c r="BB9" s="73">
        <f>'q-Pop'!BB9</f>
        <v>850</v>
      </c>
      <c r="BC9" s="73">
        <f>'q-Pop'!BC9</f>
        <v>870</v>
      </c>
    </row>
    <row r="10" spans="1:55" x14ac:dyDescent="0.2">
      <c r="A10" s="73">
        <f>VLOOKUP(C10,SelectCntr!$A$2:$C$52,3,0)</f>
        <v>1</v>
      </c>
      <c r="B10" s="73" t="str">
        <f>'q-Pop'!B10</f>
        <v>Congo</v>
      </c>
      <c r="C10" s="73">
        <f>'q-Pop'!C10</f>
        <v>46</v>
      </c>
      <c r="D10" s="73" t="str">
        <f>'q-Pop'!D10</f>
        <v>Congo</v>
      </c>
      <c r="E10" s="73" t="str">
        <f>'q-Pop'!E10</f>
        <v>511</v>
      </c>
      <c r="F10" s="73" t="str">
        <f>'q-Pop'!F10</f>
        <v>Population - Est. &amp; Proj. 2008 (1000)</v>
      </c>
      <c r="G10" s="73">
        <f>'q-Pop'!G10</f>
        <v>1037</v>
      </c>
      <c r="H10" s="73">
        <f>'q-Pop'!H10</f>
        <v>1065</v>
      </c>
      <c r="I10" s="73">
        <f>'q-Pop'!I10</f>
        <v>1093</v>
      </c>
      <c r="J10" s="73">
        <f>'q-Pop'!J10</f>
        <v>1123</v>
      </c>
      <c r="K10" s="73">
        <f>'q-Pop'!K10</f>
        <v>1155</v>
      </c>
      <c r="L10" s="73">
        <f>'q-Pop'!L10</f>
        <v>1187</v>
      </c>
      <c r="M10" s="73">
        <f>'q-Pop'!M10</f>
        <v>1221</v>
      </c>
      <c r="N10" s="73">
        <f>'q-Pop'!N10</f>
        <v>1257</v>
      </c>
      <c r="O10" s="73">
        <f>'q-Pop'!O10</f>
        <v>1294</v>
      </c>
      <c r="P10" s="73">
        <f>'q-Pop'!P10</f>
        <v>1333</v>
      </c>
      <c r="Q10" s="73">
        <f>'q-Pop'!Q10</f>
        <v>1373</v>
      </c>
      <c r="R10" s="73">
        <f>'q-Pop'!R10</f>
        <v>1415</v>
      </c>
      <c r="S10" s="73">
        <f>'q-Pop'!S10</f>
        <v>1458</v>
      </c>
      <c r="T10" s="73">
        <f>'q-Pop'!T10</f>
        <v>1504</v>
      </c>
      <c r="U10" s="73">
        <f>'q-Pop'!U10</f>
        <v>1551</v>
      </c>
      <c r="V10" s="73">
        <f>'q-Pop'!V10</f>
        <v>1600</v>
      </c>
      <c r="W10" s="73">
        <f>'q-Pop'!W10</f>
        <v>1651</v>
      </c>
      <c r="X10" s="73">
        <f>'q-Pop'!X10</f>
        <v>1704</v>
      </c>
      <c r="Y10" s="73">
        <f>'q-Pop'!Y10</f>
        <v>1759</v>
      </c>
      <c r="Z10" s="73">
        <f>'q-Pop'!Z10</f>
        <v>1815</v>
      </c>
      <c r="AA10" s="73">
        <f>'q-Pop'!AA10</f>
        <v>1872</v>
      </c>
      <c r="AB10" s="73">
        <f>'q-Pop'!AB10</f>
        <v>1931</v>
      </c>
      <c r="AC10" s="73">
        <f>'q-Pop'!AC10</f>
        <v>1992</v>
      </c>
      <c r="AD10" s="73">
        <f>'q-Pop'!AD10</f>
        <v>2054</v>
      </c>
      <c r="AE10" s="73">
        <f>'q-Pop'!AE10</f>
        <v>2117</v>
      </c>
      <c r="AF10" s="73">
        <f>'q-Pop'!AF10</f>
        <v>2181</v>
      </c>
      <c r="AG10" s="73">
        <f>'q-Pop'!AG10</f>
        <v>2246</v>
      </c>
      <c r="AH10" s="73">
        <f>'q-Pop'!AH10</f>
        <v>2312</v>
      </c>
      <c r="AI10" s="73">
        <f>'q-Pop'!AI10</f>
        <v>2379</v>
      </c>
      <c r="AJ10" s="73">
        <f>'q-Pop'!AJ10</f>
        <v>2446</v>
      </c>
      <c r="AK10" s="73">
        <f>'q-Pop'!AK10</f>
        <v>2516</v>
      </c>
      <c r="AL10" s="73">
        <f>'q-Pop'!AL10</f>
        <v>2587</v>
      </c>
      <c r="AM10" s="73">
        <f>'q-Pop'!AM10</f>
        <v>2657</v>
      </c>
      <c r="AN10" s="73">
        <f>'q-Pop'!AN10</f>
        <v>2722</v>
      </c>
      <c r="AO10" s="73">
        <f>'q-Pop'!AO10</f>
        <v>2782</v>
      </c>
      <c r="AP10" s="73">
        <f>'q-Pop'!AP10</f>
        <v>2835</v>
      </c>
      <c r="AQ10" s="73">
        <f>'q-Pop'!AQ10</f>
        <v>2883</v>
      </c>
      <c r="AR10" s="73">
        <f>'q-Pop'!AR10</f>
        <v>2928</v>
      </c>
      <c r="AS10" s="73">
        <f>'q-Pop'!AS10</f>
        <v>2978</v>
      </c>
      <c r="AT10" s="73">
        <f>'q-Pop'!AT10</f>
        <v>3036</v>
      </c>
      <c r="AU10" s="73">
        <f>'q-Pop'!AU10</f>
        <v>3103</v>
      </c>
      <c r="AV10" s="73">
        <f>'q-Pop'!AV10</f>
        <v>3180</v>
      </c>
      <c r="AW10" s="73">
        <f>'q-Pop'!AW10</f>
        <v>3261</v>
      </c>
      <c r="AX10" s="73">
        <f>'q-Pop'!AX10</f>
        <v>3341</v>
      </c>
      <c r="AY10" s="73">
        <f>'q-Pop'!AY10</f>
        <v>3417</v>
      </c>
      <c r="AZ10" s="73">
        <f>'q-Pop'!AZ10</f>
        <v>3486</v>
      </c>
      <c r="BA10" s="73">
        <f>'q-Pop'!BA10</f>
        <v>3551</v>
      </c>
      <c r="BB10" s="73">
        <f>'q-Pop'!BB10</f>
        <v>3615</v>
      </c>
      <c r="BC10" s="73">
        <f>'q-Pop'!BC10</f>
        <v>3683</v>
      </c>
    </row>
    <row r="11" spans="1:55" x14ac:dyDescent="0.2">
      <c r="A11" s="73">
        <f>VLOOKUP(C11,SelectCntr!$A$2:$C$52,3,0)</f>
        <v>1</v>
      </c>
      <c r="B11" s="73" t="str">
        <f>'q-Pop'!B11</f>
        <v>Benin</v>
      </c>
      <c r="C11" s="73">
        <f>'q-Pop'!C11</f>
        <v>53</v>
      </c>
      <c r="D11" s="73" t="str">
        <f>'q-Pop'!D11</f>
        <v>Benin</v>
      </c>
      <c r="E11" s="73" t="str">
        <f>'q-Pop'!E11</f>
        <v>511</v>
      </c>
      <c r="F11" s="73" t="str">
        <f>'q-Pop'!F11</f>
        <v>Population - Est. &amp; Proj. 2008 (1000)</v>
      </c>
      <c r="G11" s="73">
        <f>'q-Pop'!G11</f>
        <v>2306</v>
      </c>
      <c r="H11" s="73">
        <f>'q-Pop'!H11</f>
        <v>2345</v>
      </c>
      <c r="I11" s="73">
        <f>'q-Pop'!I11</f>
        <v>2386</v>
      </c>
      <c r="J11" s="73">
        <f>'q-Pop'!J11</f>
        <v>2431</v>
      </c>
      <c r="K11" s="73">
        <f>'q-Pop'!K11</f>
        <v>2478</v>
      </c>
      <c r="L11" s="73">
        <f>'q-Pop'!L11</f>
        <v>2528</v>
      </c>
      <c r="M11" s="73">
        <f>'q-Pop'!M11</f>
        <v>2581</v>
      </c>
      <c r="N11" s="73">
        <f>'q-Pop'!N11</f>
        <v>2637</v>
      </c>
      <c r="O11" s="73">
        <f>'q-Pop'!O11</f>
        <v>2695</v>
      </c>
      <c r="P11" s="73">
        <f>'q-Pop'!P11</f>
        <v>2757</v>
      </c>
      <c r="Q11" s="73">
        <f>'q-Pop'!Q11</f>
        <v>2820</v>
      </c>
      <c r="R11" s="73">
        <f>'q-Pop'!R11</f>
        <v>2887</v>
      </c>
      <c r="S11" s="73">
        <f>'q-Pop'!S11</f>
        <v>2958</v>
      </c>
      <c r="T11" s="73">
        <f>'q-Pop'!T11</f>
        <v>3031</v>
      </c>
      <c r="U11" s="73">
        <f>'q-Pop'!U11</f>
        <v>3109</v>
      </c>
      <c r="V11" s="73">
        <f>'q-Pop'!V11</f>
        <v>3191</v>
      </c>
      <c r="W11" s="73">
        <f>'q-Pop'!W11</f>
        <v>3277</v>
      </c>
      <c r="X11" s="73">
        <f>'q-Pop'!X11</f>
        <v>3367</v>
      </c>
      <c r="Y11" s="73">
        <f>'q-Pop'!Y11</f>
        <v>3461</v>
      </c>
      <c r="Z11" s="73">
        <f>'q-Pop'!Z11</f>
        <v>3560</v>
      </c>
      <c r="AA11" s="73">
        <f>'q-Pop'!AA11</f>
        <v>3664</v>
      </c>
      <c r="AB11" s="73">
        <f>'q-Pop'!AB11</f>
        <v>3773</v>
      </c>
      <c r="AC11" s="73">
        <f>'q-Pop'!AC11</f>
        <v>3886</v>
      </c>
      <c r="AD11" s="73">
        <f>'q-Pop'!AD11</f>
        <v>4002</v>
      </c>
      <c r="AE11" s="73">
        <f>'q-Pop'!AE11</f>
        <v>4122</v>
      </c>
      <c r="AF11" s="73">
        <f>'q-Pop'!AF11</f>
        <v>4244</v>
      </c>
      <c r="AG11" s="73">
        <f>'q-Pop'!AG11</f>
        <v>4368</v>
      </c>
      <c r="AH11" s="73">
        <f>'q-Pop'!AH11</f>
        <v>4499</v>
      </c>
      <c r="AI11" s="73">
        <f>'q-Pop'!AI11</f>
        <v>4641</v>
      </c>
      <c r="AJ11" s="73">
        <f>'q-Pop'!AJ11</f>
        <v>4795</v>
      </c>
      <c r="AK11" s="73">
        <f>'q-Pop'!AK11</f>
        <v>4965</v>
      </c>
      <c r="AL11" s="73">
        <f>'q-Pop'!AL11</f>
        <v>5149</v>
      </c>
      <c r="AM11" s="73">
        <f>'q-Pop'!AM11</f>
        <v>5341</v>
      </c>
      <c r="AN11" s="73">
        <f>'q-Pop'!AN11</f>
        <v>5534</v>
      </c>
      <c r="AO11" s="73">
        <f>'q-Pop'!AO11</f>
        <v>5723</v>
      </c>
      <c r="AP11" s="73">
        <f>'q-Pop'!AP11</f>
        <v>5906</v>
      </c>
      <c r="AQ11" s="73">
        <f>'q-Pop'!AQ11</f>
        <v>6085</v>
      </c>
      <c r="AR11" s="73">
        <f>'q-Pop'!AR11</f>
        <v>6266</v>
      </c>
      <c r="AS11" s="73">
        <f>'q-Pop'!AS11</f>
        <v>6455</v>
      </c>
      <c r="AT11" s="73">
        <f>'q-Pop'!AT11</f>
        <v>6659</v>
      </c>
      <c r="AU11" s="73">
        <f>'q-Pop'!AU11</f>
        <v>6879</v>
      </c>
      <c r="AV11" s="73">
        <f>'q-Pop'!AV11</f>
        <v>7113</v>
      </c>
      <c r="AW11" s="73">
        <f>'q-Pop'!AW11</f>
        <v>7358</v>
      </c>
      <c r="AX11" s="73">
        <f>'q-Pop'!AX11</f>
        <v>7611</v>
      </c>
      <c r="AY11" s="73">
        <f>'q-Pop'!AY11</f>
        <v>7868</v>
      </c>
      <c r="AZ11" s="73">
        <f>'q-Pop'!AZ11</f>
        <v>8128</v>
      </c>
      <c r="BA11" s="73">
        <f>'q-Pop'!BA11</f>
        <v>8393</v>
      </c>
      <c r="BB11" s="73">
        <f>'q-Pop'!BB11</f>
        <v>8662</v>
      </c>
      <c r="BC11" s="73">
        <f>'q-Pop'!BC11</f>
        <v>8935</v>
      </c>
    </row>
    <row r="12" spans="1:55" x14ac:dyDescent="0.2">
      <c r="A12" s="73">
        <f>VLOOKUP(C12,SelectCntr!$A$2:$C$52,3,0)</f>
        <v>1</v>
      </c>
      <c r="B12" s="73" t="str">
        <f>'q-Pop'!B12</f>
        <v>Equatorial Guinea</v>
      </c>
      <c r="C12" s="73">
        <f>'q-Pop'!C12</f>
        <v>61</v>
      </c>
      <c r="D12" s="73" t="str">
        <f>'q-Pop'!D12</f>
        <v>Equatorial Guinea</v>
      </c>
      <c r="E12" s="73" t="str">
        <f>'q-Pop'!E12</f>
        <v>511</v>
      </c>
      <c r="F12" s="73" t="str">
        <f>'q-Pop'!F12</f>
        <v>Population - Est. &amp; Proj. 2008 (1000)</v>
      </c>
      <c r="G12" s="73">
        <f>'q-Pop'!G12</f>
        <v>255</v>
      </c>
      <c r="H12" s="73">
        <f>'q-Pop'!H12</f>
        <v>258</v>
      </c>
      <c r="I12" s="73">
        <f>'q-Pop'!I12</f>
        <v>261</v>
      </c>
      <c r="J12" s="73">
        <f>'q-Pop'!J12</f>
        <v>265</v>
      </c>
      <c r="K12" s="73">
        <f>'q-Pop'!K12</f>
        <v>269</v>
      </c>
      <c r="L12" s="73">
        <f>'q-Pop'!L12</f>
        <v>275</v>
      </c>
      <c r="M12" s="73">
        <f>'q-Pop'!M12</f>
        <v>282</v>
      </c>
      <c r="N12" s="73">
        <f>'q-Pop'!N12</f>
        <v>289</v>
      </c>
      <c r="O12" s="73">
        <f>'q-Pop'!O12</f>
        <v>292</v>
      </c>
      <c r="P12" s="73">
        <f>'q-Pop'!P12</f>
        <v>291</v>
      </c>
      <c r="Q12" s="73">
        <f>'q-Pop'!Q12</f>
        <v>285</v>
      </c>
      <c r="R12" s="73">
        <f>'q-Pop'!R12</f>
        <v>275</v>
      </c>
      <c r="S12" s="73">
        <f>'q-Pop'!S12</f>
        <v>262</v>
      </c>
      <c r="T12" s="73">
        <f>'q-Pop'!T12</f>
        <v>249</v>
      </c>
      <c r="U12" s="73">
        <f>'q-Pop'!U12</f>
        <v>238</v>
      </c>
      <c r="V12" s="73">
        <f>'q-Pop'!V12</f>
        <v>228</v>
      </c>
      <c r="W12" s="73">
        <f>'q-Pop'!W12</f>
        <v>220</v>
      </c>
      <c r="X12" s="73">
        <f>'q-Pop'!X12</f>
        <v>215</v>
      </c>
      <c r="Y12" s="73">
        <f>'q-Pop'!Y12</f>
        <v>215</v>
      </c>
      <c r="Z12" s="73">
        <f>'q-Pop'!Z12</f>
        <v>220</v>
      </c>
      <c r="AA12" s="73">
        <f>'q-Pop'!AA12</f>
        <v>233</v>
      </c>
      <c r="AB12" s="73">
        <f>'q-Pop'!AB12</f>
        <v>251</v>
      </c>
      <c r="AC12" s="73">
        <f>'q-Pop'!AC12</f>
        <v>273</v>
      </c>
      <c r="AD12" s="73">
        <f>'q-Pop'!AD12</f>
        <v>295</v>
      </c>
      <c r="AE12" s="73">
        <f>'q-Pop'!AE12</f>
        <v>314</v>
      </c>
      <c r="AF12" s="73">
        <f>'q-Pop'!AF12</f>
        <v>330</v>
      </c>
      <c r="AG12" s="73">
        <f>'q-Pop'!AG12</f>
        <v>344</v>
      </c>
      <c r="AH12" s="73">
        <f>'q-Pop'!AH12</f>
        <v>355</v>
      </c>
      <c r="AI12" s="73">
        <f>'q-Pop'!AI12</f>
        <v>367</v>
      </c>
      <c r="AJ12" s="73">
        <f>'q-Pop'!AJ12</f>
        <v>379</v>
      </c>
      <c r="AK12" s="73">
        <f>'q-Pop'!AK12</f>
        <v>393</v>
      </c>
      <c r="AL12" s="73">
        <f>'q-Pop'!AL12</f>
        <v>407</v>
      </c>
      <c r="AM12" s="73">
        <f>'q-Pop'!AM12</f>
        <v>422</v>
      </c>
      <c r="AN12" s="73">
        <f>'q-Pop'!AN12</f>
        <v>437</v>
      </c>
      <c r="AO12" s="73">
        <f>'q-Pop'!AO12</f>
        <v>452</v>
      </c>
      <c r="AP12" s="73">
        <f>'q-Pop'!AP12</f>
        <v>467</v>
      </c>
      <c r="AQ12" s="73">
        <f>'q-Pop'!AQ12</f>
        <v>482</v>
      </c>
      <c r="AR12" s="73">
        <f>'q-Pop'!AR12</f>
        <v>498</v>
      </c>
      <c r="AS12" s="73">
        <f>'q-Pop'!AS12</f>
        <v>513</v>
      </c>
      <c r="AT12" s="73">
        <f>'q-Pop'!AT12</f>
        <v>529</v>
      </c>
      <c r="AU12" s="73">
        <f>'q-Pop'!AU12</f>
        <v>545</v>
      </c>
      <c r="AV12" s="73">
        <f>'q-Pop'!AV12</f>
        <v>560</v>
      </c>
      <c r="AW12" s="73">
        <f>'q-Pop'!AW12</f>
        <v>576</v>
      </c>
      <c r="AX12" s="73">
        <f>'q-Pop'!AX12</f>
        <v>592</v>
      </c>
      <c r="AY12" s="73">
        <f>'q-Pop'!AY12</f>
        <v>609</v>
      </c>
      <c r="AZ12" s="73">
        <f>'q-Pop'!AZ12</f>
        <v>625</v>
      </c>
      <c r="BA12" s="73">
        <f>'q-Pop'!BA12</f>
        <v>642</v>
      </c>
      <c r="BB12" s="73">
        <f>'q-Pop'!BB12</f>
        <v>659</v>
      </c>
      <c r="BC12" s="73">
        <f>'q-Pop'!BC12</f>
        <v>676</v>
      </c>
    </row>
    <row r="13" spans="1:55" x14ac:dyDescent="0.2">
      <c r="A13" s="73">
        <f>VLOOKUP(C13,SelectCntr!$A$2:$C$52,3,0)</f>
        <v>2</v>
      </c>
      <c r="B13" s="73" t="str">
        <f>'q-Pop'!B13</f>
        <v>Ethiopia PDR</v>
      </c>
      <c r="C13" s="73">
        <f>'q-Pop'!C13</f>
        <v>62</v>
      </c>
      <c r="D13" s="73" t="str">
        <f>'q-Pop'!D13</f>
        <v>Ethiopia PDR</v>
      </c>
      <c r="E13" s="73" t="str">
        <f>'q-Pop'!E13</f>
        <v>511</v>
      </c>
      <c r="F13" s="73" t="str">
        <f>'q-Pop'!F13</f>
        <v>Population - Est. &amp; Proj. 2008 (1000)</v>
      </c>
      <c r="G13" s="73">
        <f>'q-Pop'!G13</f>
        <v>24541</v>
      </c>
      <c r="H13" s="73">
        <f>'q-Pop'!H13</f>
        <v>25139</v>
      </c>
      <c r="I13" s="73">
        <f>'q-Pop'!I13</f>
        <v>25766</v>
      </c>
      <c r="J13" s="73">
        <f>'q-Pop'!J13</f>
        <v>26418</v>
      </c>
      <c r="K13" s="73">
        <f>'q-Pop'!K13</f>
        <v>27092</v>
      </c>
      <c r="L13" s="73">
        <f>'q-Pop'!L13</f>
        <v>27782</v>
      </c>
      <c r="M13" s="73">
        <f>'q-Pop'!M13</f>
        <v>28489</v>
      </c>
      <c r="N13" s="73">
        <f>'q-Pop'!N13</f>
        <v>29219</v>
      </c>
      <c r="O13" s="73">
        <f>'q-Pop'!O13</f>
        <v>29986</v>
      </c>
      <c r="P13" s="73">
        <f>'q-Pop'!P13</f>
        <v>30795</v>
      </c>
      <c r="Q13" s="73">
        <f>'q-Pop'!Q13</f>
        <v>31662</v>
      </c>
      <c r="R13" s="73">
        <f>'q-Pop'!R13</f>
        <v>32577</v>
      </c>
      <c r="S13" s="73">
        <f>'q-Pop'!S13</f>
        <v>33489</v>
      </c>
      <c r="T13" s="73">
        <f>'q-Pop'!T13</f>
        <v>34331</v>
      </c>
      <c r="U13" s="73">
        <f>'q-Pop'!U13</f>
        <v>35060</v>
      </c>
      <c r="V13" s="73">
        <f>'q-Pop'!V13</f>
        <v>35653</v>
      </c>
      <c r="W13" s="73">
        <f>'q-Pop'!W13</f>
        <v>36140</v>
      </c>
      <c r="X13" s="73">
        <f>'q-Pop'!X13</f>
        <v>36602</v>
      </c>
      <c r="Y13" s="73">
        <f>'q-Pop'!Y13</f>
        <v>37154</v>
      </c>
      <c r="Z13" s="73">
        <f>'q-Pop'!Z13</f>
        <v>37878</v>
      </c>
      <c r="AA13" s="73">
        <f>'q-Pop'!AA13</f>
        <v>38801</v>
      </c>
      <c r="AB13" s="73">
        <f>'q-Pop'!AB13</f>
        <v>39901</v>
      </c>
      <c r="AC13" s="73">
        <f>'q-Pop'!AC13</f>
        <v>41145</v>
      </c>
      <c r="AD13" s="73">
        <f>'q-Pop'!AD13</f>
        <v>42478</v>
      </c>
      <c r="AE13" s="73">
        <f>'q-Pop'!AE13</f>
        <v>43856</v>
      </c>
      <c r="AF13" s="73">
        <f>'q-Pop'!AF13</f>
        <v>45272</v>
      </c>
      <c r="AG13" s="73">
        <f>'q-Pop'!AG13</f>
        <v>46737</v>
      </c>
      <c r="AH13" s="73">
        <f>'q-Pop'!AH13</f>
        <v>48252</v>
      </c>
      <c r="AI13" s="73">
        <f>'q-Pop'!AI13</f>
        <v>49823</v>
      </c>
      <c r="AJ13" s="73">
        <f>'q-Pop'!AJ13</f>
        <v>51450</v>
      </c>
      <c r="AK13" s="73">
        <f>'q-Pop'!AK13</f>
        <v>53135</v>
      </c>
      <c r="AL13" s="73">
        <f>'q-Pop'!AL13</f>
        <v>54867</v>
      </c>
      <c r="AM13" s="73">
        <f>'q-Pop'!AM13</f>
        <v>0</v>
      </c>
      <c r="AN13" s="73">
        <f>'q-Pop'!AN13</f>
        <v>0</v>
      </c>
      <c r="AO13" s="73">
        <f>'q-Pop'!AO13</f>
        <v>0</v>
      </c>
      <c r="AP13" s="73">
        <f>'q-Pop'!AP13</f>
        <v>0</v>
      </c>
      <c r="AQ13" s="73">
        <f>'q-Pop'!AQ13</f>
        <v>0</v>
      </c>
      <c r="AR13" s="73">
        <f>'q-Pop'!AR13</f>
        <v>0</v>
      </c>
      <c r="AS13" s="73">
        <f>'q-Pop'!AS13</f>
        <v>0</v>
      </c>
      <c r="AT13" s="73">
        <f>'q-Pop'!AT13</f>
        <v>0</v>
      </c>
      <c r="AU13" s="73">
        <f>'q-Pop'!AU13</f>
        <v>0</v>
      </c>
      <c r="AV13" s="73">
        <f>'q-Pop'!AV13</f>
        <v>0</v>
      </c>
      <c r="AW13" s="73">
        <f>'q-Pop'!AW13</f>
        <v>0</v>
      </c>
      <c r="AX13" s="73">
        <f>'q-Pop'!AX13</f>
        <v>0</v>
      </c>
      <c r="AY13" s="73">
        <f>'q-Pop'!AY13</f>
        <v>0</v>
      </c>
      <c r="AZ13" s="73">
        <f>'q-Pop'!AZ13</f>
        <v>0</v>
      </c>
      <c r="BA13" s="73">
        <f>'q-Pop'!BA13</f>
        <v>0</v>
      </c>
      <c r="BB13" s="73">
        <f>'q-Pop'!BB13</f>
        <v>0</v>
      </c>
      <c r="BC13" s="73">
        <f>'q-Pop'!BC13</f>
        <v>0</v>
      </c>
    </row>
    <row r="14" spans="1:55" x14ac:dyDescent="0.2">
      <c r="A14" s="73">
        <f>VLOOKUP(C14,SelectCntr!$A$2:$C$52,3,0)</f>
        <v>2</v>
      </c>
      <c r="B14" s="73" t="str">
        <f>'q-Pop'!B14</f>
        <v>Djibouti</v>
      </c>
      <c r="C14" s="73">
        <f>'q-Pop'!C14</f>
        <v>72</v>
      </c>
      <c r="D14" s="73" t="str">
        <f>'q-Pop'!D14</f>
        <v>Djibouti</v>
      </c>
      <c r="E14" s="73" t="str">
        <f>'q-Pop'!E14</f>
        <v>511</v>
      </c>
      <c r="F14" s="73" t="str">
        <f>'q-Pop'!F14</f>
        <v>Population - Est. &amp; Proj. 2008 (1000)</v>
      </c>
      <c r="G14" s="73">
        <f>'q-Pop'!G14</f>
        <v>90</v>
      </c>
      <c r="H14" s="73">
        <f>'q-Pop'!H14</f>
        <v>96</v>
      </c>
      <c r="I14" s="73">
        <f>'q-Pop'!I14</f>
        <v>102</v>
      </c>
      <c r="J14" s="73">
        <f>'q-Pop'!J14</f>
        <v>109</v>
      </c>
      <c r="K14" s="73">
        <f>'q-Pop'!K14</f>
        <v>117</v>
      </c>
      <c r="L14" s="73">
        <f>'q-Pop'!L14</f>
        <v>125</v>
      </c>
      <c r="M14" s="73">
        <f>'q-Pop'!M14</f>
        <v>133</v>
      </c>
      <c r="N14" s="73">
        <f>'q-Pop'!N14</f>
        <v>142</v>
      </c>
      <c r="O14" s="73">
        <f>'q-Pop'!O14</f>
        <v>152</v>
      </c>
      <c r="P14" s="73">
        <f>'q-Pop'!P14</f>
        <v>162</v>
      </c>
      <c r="Q14" s="73">
        <f>'q-Pop'!Q14</f>
        <v>171</v>
      </c>
      <c r="R14" s="73">
        <f>'q-Pop'!R14</f>
        <v>182</v>
      </c>
      <c r="S14" s="73">
        <f>'q-Pop'!S14</f>
        <v>193</v>
      </c>
      <c r="T14" s="73">
        <f>'q-Pop'!T14</f>
        <v>207</v>
      </c>
      <c r="U14" s="73">
        <f>'q-Pop'!U14</f>
        <v>224</v>
      </c>
      <c r="V14" s="73">
        <f>'q-Pop'!V14</f>
        <v>245</v>
      </c>
      <c r="W14" s="73">
        <f>'q-Pop'!W14</f>
        <v>270</v>
      </c>
      <c r="X14" s="73">
        <f>'q-Pop'!X14</f>
        <v>296</v>
      </c>
      <c r="Y14" s="73">
        <f>'q-Pop'!Y14</f>
        <v>320</v>
      </c>
      <c r="Z14" s="73">
        <f>'q-Pop'!Z14</f>
        <v>340</v>
      </c>
      <c r="AA14" s="73">
        <f>'q-Pop'!AA14</f>
        <v>354</v>
      </c>
      <c r="AB14" s="73">
        <f>'q-Pop'!AB14</f>
        <v>364</v>
      </c>
      <c r="AC14" s="73">
        <f>'q-Pop'!AC14</f>
        <v>372</v>
      </c>
      <c r="AD14" s="73">
        <f>'q-Pop'!AD14</f>
        <v>384</v>
      </c>
      <c r="AE14" s="73">
        <f>'q-Pop'!AE14</f>
        <v>402</v>
      </c>
      <c r="AF14" s="73">
        <f>'q-Pop'!AF14</f>
        <v>429</v>
      </c>
      <c r="AG14" s="73">
        <f>'q-Pop'!AG14</f>
        <v>463</v>
      </c>
      <c r="AH14" s="73">
        <f>'q-Pop'!AH14</f>
        <v>499</v>
      </c>
      <c r="AI14" s="73">
        <f>'q-Pop'!AI14</f>
        <v>533</v>
      </c>
      <c r="AJ14" s="73">
        <f>'q-Pop'!AJ14</f>
        <v>560</v>
      </c>
      <c r="AK14" s="73">
        <f>'q-Pop'!AK14</f>
        <v>579</v>
      </c>
      <c r="AL14" s="73">
        <f>'q-Pop'!AL14</f>
        <v>592</v>
      </c>
      <c r="AM14" s="73">
        <f>'q-Pop'!AM14</f>
        <v>601</v>
      </c>
      <c r="AN14" s="73">
        <f>'q-Pop'!AN14</f>
        <v>611</v>
      </c>
      <c r="AO14" s="73">
        <f>'q-Pop'!AO14</f>
        <v>624</v>
      </c>
      <c r="AP14" s="73">
        <f>'q-Pop'!AP14</f>
        <v>642</v>
      </c>
      <c r="AQ14" s="73">
        <f>'q-Pop'!AQ14</f>
        <v>663</v>
      </c>
      <c r="AR14" s="73">
        <f>'q-Pop'!AR14</f>
        <v>686</v>
      </c>
      <c r="AS14" s="73">
        <f>'q-Pop'!AS14</f>
        <v>709</v>
      </c>
      <c r="AT14" s="73">
        <f>'q-Pop'!AT14</f>
        <v>730</v>
      </c>
      <c r="AU14" s="73">
        <f>'q-Pop'!AU14</f>
        <v>747</v>
      </c>
      <c r="AV14" s="73">
        <f>'q-Pop'!AV14</f>
        <v>763</v>
      </c>
      <c r="AW14" s="73">
        <f>'q-Pop'!AW14</f>
        <v>777</v>
      </c>
      <c r="AX14" s="73">
        <f>'q-Pop'!AX14</f>
        <v>791</v>
      </c>
      <c r="AY14" s="73">
        <f>'q-Pop'!AY14</f>
        <v>805</v>
      </c>
      <c r="AZ14" s="73">
        <f>'q-Pop'!AZ14</f>
        <v>820</v>
      </c>
      <c r="BA14" s="73">
        <f>'q-Pop'!BA14</f>
        <v>834</v>
      </c>
      <c r="BB14" s="73">
        <f>'q-Pop'!BB14</f>
        <v>849</v>
      </c>
      <c r="BC14" s="73">
        <f>'q-Pop'!BC14</f>
        <v>864</v>
      </c>
    </row>
    <row r="15" spans="1:55" x14ac:dyDescent="0.2">
      <c r="A15" s="73">
        <f>VLOOKUP(C15,SelectCntr!$A$2:$C$52,3,0)</f>
        <v>1</v>
      </c>
      <c r="B15" s="73" t="str">
        <f>'q-Pop'!B15</f>
        <v>Gabon</v>
      </c>
      <c r="C15" s="73">
        <f>'q-Pop'!C15</f>
        <v>74</v>
      </c>
      <c r="D15" s="73" t="str">
        <f>'q-Pop'!D15</f>
        <v>Gabon</v>
      </c>
      <c r="E15" s="73" t="str">
        <f>'q-Pop'!E15</f>
        <v>511</v>
      </c>
      <c r="F15" s="73" t="str">
        <f>'q-Pop'!F15</f>
        <v>Population - Est. &amp; Proj. 2008 (1000)</v>
      </c>
      <c r="G15" s="73">
        <f>'q-Pop'!G15</f>
        <v>488</v>
      </c>
      <c r="H15" s="73">
        <f>'q-Pop'!H15</f>
        <v>491</v>
      </c>
      <c r="I15" s="73">
        <f>'q-Pop'!I15</f>
        <v>495</v>
      </c>
      <c r="J15" s="73">
        <f>'q-Pop'!J15</f>
        <v>498</v>
      </c>
      <c r="K15" s="73">
        <f>'q-Pop'!K15</f>
        <v>502</v>
      </c>
      <c r="L15" s="73">
        <f>'q-Pop'!L15</f>
        <v>506</v>
      </c>
      <c r="M15" s="73">
        <f>'q-Pop'!M15</f>
        <v>510</v>
      </c>
      <c r="N15" s="73">
        <f>'q-Pop'!N15</f>
        <v>515</v>
      </c>
      <c r="O15" s="73">
        <f>'q-Pop'!O15</f>
        <v>521</v>
      </c>
      <c r="P15" s="73">
        <f>'q-Pop'!P15</f>
        <v>529</v>
      </c>
      <c r="Q15" s="73">
        <f>'q-Pop'!Q15</f>
        <v>540</v>
      </c>
      <c r="R15" s="73">
        <f>'q-Pop'!R15</f>
        <v>552</v>
      </c>
      <c r="S15" s="73">
        <f>'q-Pop'!S15</f>
        <v>565</v>
      </c>
      <c r="T15" s="73">
        <f>'q-Pop'!T15</f>
        <v>580</v>
      </c>
      <c r="U15" s="73">
        <f>'q-Pop'!U15</f>
        <v>595</v>
      </c>
      <c r="V15" s="73">
        <f>'q-Pop'!V15</f>
        <v>611</v>
      </c>
      <c r="W15" s="73">
        <f>'q-Pop'!W15</f>
        <v>627</v>
      </c>
      <c r="X15" s="73">
        <f>'q-Pop'!X15</f>
        <v>645</v>
      </c>
      <c r="Y15" s="73">
        <f>'q-Pop'!Y15</f>
        <v>663</v>
      </c>
      <c r="Z15" s="73">
        <f>'q-Pop'!Z15</f>
        <v>682</v>
      </c>
      <c r="AA15" s="73">
        <f>'q-Pop'!AA15</f>
        <v>702</v>
      </c>
      <c r="AB15" s="73">
        <f>'q-Pop'!AB15</f>
        <v>723</v>
      </c>
      <c r="AC15" s="73">
        <f>'q-Pop'!AC15</f>
        <v>745</v>
      </c>
      <c r="AD15" s="73">
        <f>'q-Pop'!AD15</f>
        <v>768</v>
      </c>
      <c r="AE15" s="73">
        <f>'q-Pop'!AE15</f>
        <v>792</v>
      </c>
      <c r="AF15" s="73">
        <f>'q-Pop'!AF15</f>
        <v>817</v>
      </c>
      <c r="AG15" s="73">
        <f>'q-Pop'!AG15</f>
        <v>843</v>
      </c>
      <c r="AH15" s="73">
        <f>'q-Pop'!AH15</f>
        <v>869</v>
      </c>
      <c r="AI15" s="73">
        <f>'q-Pop'!AI15</f>
        <v>897</v>
      </c>
      <c r="AJ15" s="73">
        <f>'q-Pop'!AJ15</f>
        <v>926</v>
      </c>
      <c r="AK15" s="73">
        <f>'q-Pop'!AK15</f>
        <v>957</v>
      </c>
      <c r="AL15" s="73">
        <f>'q-Pop'!AL15</f>
        <v>988</v>
      </c>
      <c r="AM15" s="73">
        <f>'q-Pop'!AM15</f>
        <v>1021</v>
      </c>
      <c r="AN15" s="73">
        <f>'q-Pop'!AN15</f>
        <v>1053</v>
      </c>
      <c r="AO15" s="73">
        <f>'q-Pop'!AO15</f>
        <v>1084</v>
      </c>
      <c r="AP15" s="73">
        <f>'q-Pop'!AP15</f>
        <v>1115</v>
      </c>
      <c r="AQ15" s="73">
        <f>'q-Pop'!AQ15</f>
        <v>1146</v>
      </c>
      <c r="AR15" s="73">
        <f>'q-Pop'!AR15</f>
        <v>1176</v>
      </c>
      <c r="AS15" s="73">
        <f>'q-Pop'!AS15</f>
        <v>1205</v>
      </c>
      <c r="AT15" s="73">
        <f>'q-Pop'!AT15</f>
        <v>1233</v>
      </c>
      <c r="AU15" s="73">
        <f>'q-Pop'!AU15</f>
        <v>1261</v>
      </c>
      <c r="AV15" s="73">
        <f>'q-Pop'!AV15</f>
        <v>1289</v>
      </c>
      <c r="AW15" s="73">
        <f>'q-Pop'!AW15</f>
        <v>1316</v>
      </c>
      <c r="AX15" s="73">
        <f>'q-Pop'!AX15</f>
        <v>1343</v>
      </c>
      <c r="AY15" s="73">
        <f>'q-Pop'!AY15</f>
        <v>1369</v>
      </c>
      <c r="AZ15" s="73">
        <f>'q-Pop'!AZ15</f>
        <v>1396</v>
      </c>
      <c r="BA15" s="73">
        <f>'q-Pop'!BA15</f>
        <v>1422</v>
      </c>
      <c r="BB15" s="73">
        <f>'q-Pop'!BB15</f>
        <v>1448</v>
      </c>
      <c r="BC15" s="73">
        <f>'q-Pop'!BC15</f>
        <v>1475</v>
      </c>
    </row>
    <row r="16" spans="1:55" x14ac:dyDescent="0.2">
      <c r="A16" s="73">
        <f>VLOOKUP(C16,SelectCntr!$A$2:$C$52,3,0)</f>
        <v>1</v>
      </c>
      <c r="B16" s="73" t="str">
        <f>'q-Pop'!B16</f>
        <v>Gambia</v>
      </c>
      <c r="C16" s="73">
        <f>'q-Pop'!C16</f>
        <v>75</v>
      </c>
      <c r="D16" s="73" t="str">
        <f>'q-Pop'!D16</f>
        <v>Gambia</v>
      </c>
      <c r="E16" s="73" t="str">
        <f>'q-Pop'!E16</f>
        <v>511</v>
      </c>
      <c r="F16" s="73" t="str">
        <f>'q-Pop'!F16</f>
        <v>Population - Est. &amp; Proj. 2008 (1000)</v>
      </c>
      <c r="G16" s="73">
        <f>'q-Pop'!G16</f>
        <v>327</v>
      </c>
      <c r="H16" s="73">
        <f>'q-Pop'!H16</f>
        <v>337</v>
      </c>
      <c r="I16" s="73">
        <f>'q-Pop'!I16</f>
        <v>348</v>
      </c>
      <c r="J16" s="73">
        <f>'q-Pop'!J16</f>
        <v>358</v>
      </c>
      <c r="K16" s="73">
        <f>'q-Pop'!K16</f>
        <v>369</v>
      </c>
      <c r="L16" s="73">
        <f>'q-Pop'!L16</f>
        <v>380</v>
      </c>
      <c r="M16" s="73">
        <f>'q-Pop'!M16</f>
        <v>392</v>
      </c>
      <c r="N16" s="73">
        <f>'q-Pop'!N16</f>
        <v>404</v>
      </c>
      <c r="O16" s="73">
        <f>'q-Pop'!O16</f>
        <v>417</v>
      </c>
      <c r="P16" s="73">
        <f>'q-Pop'!P16</f>
        <v>431</v>
      </c>
      <c r="Q16" s="73">
        <f>'q-Pop'!Q16</f>
        <v>446</v>
      </c>
      <c r="R16" s="73">
        <f>'q-Pop'!R16</f>
        <v>463</v>
      </c>
      <c r="S16" s="73">
        <f>'q-Pop'!S16</f>
        <v>481</v>
      </c>
      <c r="T16" s="73">
        <f>'q-Pop'!T16</f>
        <v>499</v>
      </c>
      <c r="U16" s="73">
        <f>'q-Pop'!U16</f>
        <v>517</v>
      </c>
      <c r="V16" s="73">
        <f>'q-Pop'!V16</f>
        <v>536</v>
      </c>
      <c r="W16" s="73">
        <f>'q-Pop'!W16</f>
        <v>555</v>
      </c>
      <c r="X16" s="73">
        <f>'q-Pop'!X16</f>
        <v>575</v>
      </c>
      <c r="Y16" s="73">
        <f>'q-Pop'!Y16</f>
        <v>595</v>
      </c>
      <c r="Z16" s="73">
        <f>'q-Pop'!Z16</f>
        <v>616</v>
      </c>
      <c r="AA16" s="73">
        <f>'q-Pop'!AA16</f>
        <v>638</v>
      </c>
      <c r="AB16" s="73">
        <f>'q-Pop'!AB16</f>
        <v>660</v>
      </c>
      <c r="AC16" s="73">
        <f>'q-Pop'!AC16</f>
        <v>683</v>
      </c>
      <c r="AD16" s="73">
        <f>'q-Pop'!AD16</f>
        <v>708</v>
      </c>
      <c r="AE16" s="73">
        <f>'q-Pop'!AE16</f>
        <v>735</v>
      </c>
      <c r="AF16" s="73">
        <f>'q-Pop'!AF16</f>
        <v>764</v>
      </c>
      <c r="AG16" s="73">
        <f>'q-Pop'!AG16</f>
        <v>795</v>
      </c>
      <c r="AH16" s="73">
        <f>'q-Pop'!AH16</f>
        <v>827</v>
      </c>
      <c r="AI16" s="73">
        <f>'q-Pop'!AI16</f>
        <v>861</v>
      </c>
      <c r="AJ16" s="73">
        <f>'q-Pop'!AJ16</f>
        <v>896</v>
      </c>
      <c r="AK16" s="73">
        <f>'q-Pop'!AK16</f>
        <v>931</v>
      </c>
      <c r="AL16" s="73">
        <f>'q-Pop'!AL16</f>
        <v>968</v>
      </c>
      <c r="AM16" s="73">
        <f>'q-Pop'!AM16</f>
        <v>1006</v>
      </c>
      <c r="AN16" s="73">
        <f>'q-Pop'!AN16</f>
        <v>1045</v>
      </c>
      <c r="AO16" s="73">
        <f>'q-Pop'!AO16</f>
        <v>1085</v>
      </c>
      <c r="AP16" s="73">
        <f>'q-Pop'!AP16</f>
        <v>1127</v>
      </c>
      <c r="AQ16" s="73">
        <f>'q-Pop'!AQ16</f>
        <v>1169</v>
      </c>
      <c r="AR16" s="73">
        <f>'q-Pop'!AR16</f>
        <v>1213</v>
      </c>
      <c r="AS16" s="73">
        <f>'q-Pop'!AS16</f>
        <v>1257</v>
      </c>
      <c r="AT16" s="73">
        <f>'q-Pop'!AT16</f>
        <v>1302</v>
      </c>
      <c r="AU16" s="73">
        <f>'q-Pop'!AU16</f>
        <v>1347</v>
      </c>
      <c r="AV16" s="73">
        <f>'q-Pop'!AV16</f>
        <v>1391</v>
      </c>
      <c r="AW16" s="73">
        <f>'q-Pop'!AW16</f>
        <v>1436</v>
      </c>
      <c r="AX16" s="73">
        <f>'q-Pop'!AX16</f>
        <v>1481</v>
      </c>
      <c r="AY16" s="73">
        <f>'q-Pop'!AY16</f>
        <v>1526</v>
      </c>
      <c r="AZ16" s="73">
        <f>'q-Pop'!AZ16</f>
        <v>1571</v>
      </c>
      <c r="BA16" s="73">
        <f>'q-Pop'!BA16</f>
        <v>1616</v>
      </c>
      <c r="BB16" s="73">
        <f>'q-Pop'!BB16</f>
        <v>1660</v>
      </c>
      <c r="BC16" s="73">
        <f>'q-Pop'!BC16</f>
        <v>1705</v>
      </c>
    </row>
    <row r="17" spans="1:55" x14ac:dyDescent="0.2">
      <c r="A17" s="73">
        <f>VLOOKUP(C17,SelectCntr!$A$2:$C$52,3,0)</f>
        <v>1</v>
      </c>
      <c r="B17" s="73" t="str">
        <f>'q-Pop'!B17</f>
        <v>Ghana</v>
      </c>
      <c r="C17" s="73">
        <f>'q-Pop'!C17</f>
        <v>81</v>
      </c>
      <c r="D17" s="73" t="str">
        <f>'q-Pop'!D17</f>
        <v>Ghana</v>
      </c>
      <c r="E17" s="73" t="str">
        <f>'q-Pop'!E17</f>
        <v>511</v>
      </c>
      <c r="F17" s="73" t="str">
        <f>'q-Pop'!F17</f>
        <v>Population - Est. &amp; Proj. 2008 (1000)</v>
      </c>
      <c r="G17" s="73">
        <f>'q-Pop'!G17</f>
        <v>7005</v>
      </c>
      <c r="H17" s="73">
        <f>'q-Pop'!H17</f>
        <v>7225</v>
      </c>
      <c r="I17" s="73">
        <f>'q-Pop'!I17</f>
        <v>7445</v>
      </c>
      <c r="J17" s="73">
        <f>'q-Pop'!J17</f>
        <v>7656</v>
      </c>
      <c r="K17" s="73">
        <f>'q-Pop'!K17</f>
        <v>7853</v>
      </c>
      <c r="L17" s="73">
        <f>'q-Pop'!L17</f>
        <v>8033</v>
      </c>
      <c r="M17" s="73">
        <f>'q-Pop'!M17</f>
        <v>8199</v>
      </c>
      <c r="N17" s="73">
        <f>'q-Pop'!N17</f>
        <v>8362</v>
      </c>
      <c r="O17" s="73">
        <f>'q-Pop'!O17</f>
        <v>8538</v>
      </c>
      <c r="P17" s="73">
        <f>'q-Pop'!P17</f>
        <v>8739</v>
      </c>
      <c r="Q17" s="73">
        <f>'q-Pop'!Q17</f>
        <v>8972</v>
      </c>
      <c r="R17" s="73">
        <f>'q-Pop'!R17</f>
        <v>9233</v>
      </c>
      <c r="S17" s="73">
        <f>'q-Pop'!S17</f>
        <v>9505</v>
      </c>
      <c r="T17" s="73">
        <f>'q-Pop'!T17</f>
        <v>9766</v>
      </c>
      <c r="U17" s="73">
        <f>'q-Pop'!U17</f>
        <v>10001</v>
      </c>
      <c r="V17" s="73">
        <f>'q-Pop'!V17</f>
        <v>10202</v>
      </c>
      <c r="W17" s="73">
        <f>'q-Pop'!W17</f>
        <v>10378</v>
      </c>
      <c r="X17" s="73">
        <f>'q-Pop'!X17</f>
        <v>10554</v>
      </c>
      <c r="Y17" s="73">
        <f>'q-Pop'!Y17</f>
        <v>10762</v>
      </c>
      <c r="Z17" s="73">
        <f>'q-Pop'!Z17</f>
        <v>11026</v>
      </c>
      <c r="AA17" s="73">
        <f>'q-Pop'!AA17</f>
        <v>11355</v>
      </c>
      <c r="AB17" s="73">
        <f>'q-Pop'!AB17</f>
        <v>11740</v>
      </c>
      <c r="AC17" s="73">
        <f>'q-Pop'!AC17</f>
        <v>12161</v>
      </c>
      <c r="AD17" s="73">
        <f>'q-Pop'!AD17</f>
        <v>12590</v>
      </c>
      <c r="AE17" s="73">
        <f>'q-Pop'!AE17</f>
        <v>13006</v>
      </c>
      <c r="AF17" s="73">
        <f>'q-Pop'!AF17</f>
        <v>13402</v>
      </c>
      <c r="AG17" s="73">
        <f>'q-Pop'!AG17</f>
        <v>13786</v>
      </c>
      <c r="AH17" s="73">
        <f>'q-Pop'!AH17</f>
        <v>14166</v>
      </c>
      <c r="AI17" s="73">
        <f>'q-Pop'!AI17</f>
        <v>14557</v>
      </c>
      <c r="AJ17" s="73">
        <f>'q-Pop'!AJ17</f>
        <v>14968</v>
      </c>
      <c r="AK17" s="73">
        <f>'q-Pop'!AK17</f>
        <v>15401</v>
      </c>
      <c r="AL17" s="73">
        <f>'q-Pop'!AL17</f>
        <v>15853</v>
      </c>
      <c r="AM17" s="73">
        <f>'q-Pop'!AM17</f>
        <v>16316</v>
      </c>
      <c r="AN17" s="73">
        <f>'q-Pop'!AN17</f>
        <v>16782</v>
      </c>
      <c r="AO17" s="73">
        <f>'q-Pop'!AO17</f>
        <v>17245</v>
      </c>
      <c r="AP17" s="73">
        <f>'q-Pop'!AP17</f>
        <v>17703</v>
      </c>
      <c r="AQ17" s="73">
        <f>'q-Pop'!AQ17</f>
        <v>18157</v>
      </c>
      <c r="AR17" s="73">
        <f>'q-Pop'!AR17</f>
        <v>18610</v>
      </c>
      <c r="AS17" s="73">
        <f>'q-Pop'!AS17</f>
        <v>19067</v>
      </c>
      <c r="AT17" s="73">
        <f>'q-Pop'!AT17</f>
        <v>19529</v>
      </c>
      <c r="AU17" s="73">
        <f>'q-Pop'!AU17</f>
        <v>19999</v>
      </c>
      <c r="AV17" s="73">
        <f>'q-Pop'!AV17</f>
        <v>20475</v>
      </c>
      <c r="AW17" s="73">
        <f>'q-Pop'!AW17</f>
        <v>20955</v>
      </c>
      <c r="AX17" s="73">
        <f>'q-Pop'!AX17</f>
        <v>21435</v>
      </c>
      <c r="AY17" s="73">
        <f>'q-Pop'!AY17</f>
        <v>21915</v>
      </c>
      <c r="AZ17" s="73">
        <f>'q-Pop'!AZ17</f>
        <v>22393</v>
      </c>
      <c r="BA17" s="73">
        <f>'q-Pop'!BA17</f>
        <v>22871</v>
      </c>
      <c r="BB17" s="73">
        <f>'q-Pop'!BB17</f>
        <v>23351</v>
      </c>
      <c r="BC17" s="73">
        <f>'q-Pop'!BC17</f>
        <v>23837</v>
      </c>
    </row>
    <row r="18" spans="1:55" x14ac:dyDescent="0.2">
      <c r="A18" s="73">
        <f>VLOOKUP(C18,SelectCntr!$A$2:$C$52,3,0)</f>
        <v>1</v>
      </c>
      <c r="B18" s="73" t="str">
        <f>'q-Pop'!B18</f>
        <v>Guinea</v>
      </c>
      <c r="C18" s="73">
        <f>'q-Pop'!C18</f>
        <v>90</v>
      </c>
      <c r="D18" s="73" t="str">
        <f>'q-Pop'!D18</f>
        <v>Guinea</v>
      </c>
      <c r="E18" s="73" t="str">
        <f>'q-Pop'!E18</f>
        <v>511</v>
      </c>
      <c r="F18" s="73" t="str">
        <f>'q-Pop'!F18</f>
        <v>Population - Est. &amp; Proj. 2008 (1000)</v>
      </c>
      <c r="G18" s="73">
        <f>'q-Pop'!G18</f>
        <v>3183</v>
      </c>
      <c r="H18" s="73">
        <f>'q-Pop'!H18</f>
        <v>3245</v>
      </c>
      <c r="I18" s="73">
        <f>'q-Pop'!I18</f>
        <v>3310</v>
      </c>
      <c r="J18" s="73">
        <f>'q-Pop'!J18</f>
        <v>3379</v>
      </c>
      <c r="K18" s="73">
        <f>'q-Pop'!K18</f>
        <v>3453</v>
      </c>
      <c r="L18" s="73">
        <f>'q-Pop'!L18</f>
        <v>3533</v>
      </c>
      <c r="M18" s="73">
        <f>'q-Pop'!M18</f>
        <v>3620</v>
      </c>
      <c r="N18" s="73">
        <f>'q-Pop'!N18</f>
        <v>3706</v>
      </c>
      <c r="O18" s="73">
        <f>'q-Pop'!O18</f>
        <v>3782</v>
      </c>
      <c r="P18" s="73">
        <f>'q-Pop'!P18</f>
        <v>3843</v>
      </c>
      <c r="Q18" s="73">
        <f>'q-Pop'!Q18</f>
        <v>3886</v>
      </c>
      <c r="R18" s="73">
        <f>'q-Pop'!R18</f>
        <v>3914</v>
      </c>
      <c r="S18" s="73">
        <f>'q-Pop'!S18</f>
        <v>3939</v>
      </c>
      <c r="T18" s="73">
        <f>'q-Pop'!T18</f>
        <v>3976</v>
      </c>
      <c r="U18" s="73">
        <f>'q-Pop'!U18</f>
        <v>4037</v>
      </c>
      <c r="V18" s="73">
        <f>'q-Pop'!V18</f>
        <v>4125</v>
      </c>
      <c r="W18" s="73">
        <f>'q-Pop'!W18</f>
        <v>4237</v>
      </c>
      <c r="X18" s="73">
        <f>'q-Pop'!X18</f>
        <v>4366</v>
      </c>
      <c r="Y18" s="73">
        <f>'q-Pop'!Y18</f>
        <v>4499</v>
      </c>
      <c r="Z18" s="73">
        <f>'q-Pop'!Z18</f>
        <v>4628</v>
      </c>
      <c r="AA18" s="73">
        <f>'q-Pop'!AA18</f>
        <v>4753</v>
      </c>
      <c r="AB18" s="73">
        <f>'q-Pop'!AB18</f>
        <v>4875</v>
      </c>
      <c r="AC18" s="73">
        <f>'q-Pop'!AC18</f>
        <v>4999</v>
      </c>
      <c r="AD18" s="73">
        <f>'q-Pop'!AD18</f>
        <v>5128</v>
      </c>
      <c r="AE18" s="73">
        <f>'q-Pop'!AE18</f>
        <v>5267</v>
      </c>
      <c r="AF18" s="73">
        <f>'q-Pop'!AF18</f>
        <v>5414</v>
      </c>
      <c r="AG18" s="73">
        <f>'q-Pop'!AG18</f>
        <v>5569</v>
      </c>
      <c r="AH18" s="73">
        <f>'q-Pop'!AH18</f>
        <v>5738</v>
      </c>
      <c r="AI18" s="73">
        <f>'q-Pop'!AI18</f>
        <v>5929</v>
      </c>
      <c r="AJ18" s="73">
        <f>'q-Pop'!AJ18</f>
        <v>6147</v>
      </c>
      <c r="AK18" s="73">
        <f>'q-Pop'!AK18</f>
        <v>6396</v>
      </c>
      <c r="AL18" s="73">
        <f>'q-Pop'!AL18</f>
        <v>6670</v>
      </c>
      <c r="AM18" s="73">
        <f>'q-Pop'!AM18</f>
        <v>6955</v>
      </c>
      <c r="AN18" s="73">
        <f>'q-Pop'!AN18</f>
        <v>7230</v>
      </c>
      <c r="AO18" s="73">
        <f>'q-Pop'!AO18</f>
        <v>7478</v>
      </c>
      <c r="AP18" s="73">
        <f>'q-Pop'!AP18</f>
        <v>7696</v>
      </c>
      <c r="AQ18" s="73">
        <f>'q-Pop'!AQ18</f>
        <v>7888</v>
      </c>
      <c r="AR18" s="73">
        <f>'q-Pop'!AR18</f>
        <v>8060</v>
      </c>
      <c r="AS18" s="73">
        <f>'q-Pop'!AS18</f>
        <v>8222</v>
      </c>
      <c r="AT18" s="73">
        <f>'q-Pop'!AT18</f>
        <v>8384</v>
      </c>
      <c r="AU18" s="73">
        <f>'q-Pop'!AU18</f>
        <v>8545</v>
      </c>
      <c r="AV18" s="73">
        <f>'q-Pop'!AV18</f>
        <v>8706</v>
      </c>
      <c r="AW18" s="73">
        <f>'q-Pop'!AW18</f>
        <v>8870</v>
      </c>
      <c r="AX18" s="73">
        <f>'q-Pop'!AX18</f>
        <v>9041</v>
      </c>
      <c r="AY18" s="73">
        <f>'q-Pop'!AY18</f>
        <v>9221</v>
      </c>
      <c r="AZ18" s="73">
        <f>'q-Pop'!AZ18</f>
        <v>9412</v>
      </c>
      <c r="BA18" s="73">
        <f>'q-Pop'!BA18</f>
        <v>9615</v>
      </c>
      <c r="BB18" s="73">
        <f>'q-Pop'!BB18</f>
        <v>9833</v>
      </c>
      <c r="BC18" s="73">
        <f>'q-Pop'!BC18</f>
        <v>10069</v>
      </c>
    </row>
    <row r="19" spans="1:55" x14ac:dyDescent="0.2">
      <c r="A19" s="73">
        <f>VLOOKUP(C19,SelectCntr!$A$2:$C$52,3,0)</f>
        <v>1</v>
      </c>
      <c r="B19" s="73" t="str">
        <f>'q-Pop'!B19</f>
        <v>Côte d'Ivoire</v>
      </c>
      <c r="C19" s="73">
        <f>'q-Pop'!C19</f>
        <v>107</v>
      </c>
      <c r="D19" s="73" t="str">
        <f>'q-Pop'!D19</f>
        <v>Côte d'Ivoire</v>
      </c>
      <c r="E19" s="73" t="str">
        <f>'q-Pop'!E19</f>
        <v>511</v>
      </c>
      <c r="F19" s="73" t="str">
        <f>'q-Pop'!F19</f>
        <v>Population - Est. &amp; Proj. 2008 (1000)</v>
      </c>
      <c r="G19" s="73">
        <f>'q-Pop'!G19</f>
        <v>3581</v>
      </c>
      <c r="H19" s="73">
        <f>'q-Pop'!H19</f>
        <v>3728</v>
      </c>
      <c r="I19" s="73">
        <f>'q-Pop'!I19</f>
        <v>3886</v>
      </c>
      <c r="J19" s="73">
        <f>'q-Pop'!J19</f>
        <v>4051</v>
      </c>
      <c r="K19" s="73">
        <f>'q-Pop'!K19</f>
        <v>4224</v>
      </c>
      <c r="L19" s="73">
        <f>'q-Pop'!L19</f>
        <v>4405</v>
      </c>
      <c r="M19" s="73">
        <f>'q-Pop'!M19</f>
        <v>4593</v>
      </c>
      <c r="N19" s="73">
        <f>'q-Pop'!N19</f>
        <v>4792</v>
      </c>
      <c r="O19" s="73">
        <f>'q-Pop'!O19</f>
        <v>5004</v>
      </c>
      <c r="P19" s="73">
        <f>'q-Pop'!P19</f>
        <v>5233</v>
      </c>
      <c r="Q19" s="73">
        <f>'q-Pop'!Q19</f>
        <v>5477</v>
      </c>
      <c r="R19" s="73">
        <f>'q-Pop'!R19</f>
        <v>5737</v>
      </c>
      <c r="S19" s="73">
        <f>'q-Pop'!S19</f>
        <v>6014</v>
      </c>
      <c r="T19" s="73">
        <f>'q-Pop'!T19</f>
        <v>6309</v>
      </c>
      <c r="U19" s="73">
        <f>'q-Pop'!U19</f>
        <v>6621</v>
      </c>
      <c r="V19" s="73">
        <f>'q-Pop'!V19</f>
        <v>6950</v>
      </c>
      <c r="W19" s="73">
        <f>'q-Pop'!W19</f>
        <v>7297</v>
      </c>
      <c r="X19" s="73">
        <f>'q-Pop'!X19</f>
        <v>7658</v>
      </c>
      <c r="Y19" s="73">
        <f>'q-Pop'!Y19</f>
        <v>8033</v>
      </c>
      <c r="Z19" s="73">
        <f>'q-Pop'!Z19</f>
        <v>8419</v>
      </c>
      <c r="AA19" s="73">
        <f>'q-Pop'!AA19</f>
        <v>8816</v>
      </c>
      <c r="AB19" s="73">
        <f>'q-Pop'!AB19</f>
        <v>9224</v>
      </c>
      <c r="AC19" s="73">
        <f>'q-Pop'!AC19</f>
        <v>9638</v>
      </c>
      <c r="AD19" s="73">
        <f>'q-Pop'!AD19</f>
        <v>10056</v>
      </c>
      <c r="AE19" s="73">
        <f>'q-Pop'!AE19</f>
        <v>10476</v>
      </c>
      <c r="AF19" s="73">
        <f>'q-Pop'!AF19</f>
        <v>10894</v>
      </c>
      <c r="AG19" s="73">
        <f>'q-Pop'!AG19</f>
        <v>11312</v>
      </c>
      <c r="AH19" s="73">
        <f>'q-Pop'!AH19</f>
        <v>11733</v>
      </c>
      <c r="AI19" s="73">
        <f>'q-Pop'!AI19</f>
        <v>12165</v>
      </c>
      <c r="AJ19" s="73">
        <f>'q-Pop'!AJ19</f>
        <v>12610</v>
      </c>
      <c r="AK19" s="73">
        <f>'q-Pop'!AK19</f>
        <v>13070</v>
      </c>
      <c r="AL19" s="73">
        <f>'q-Pop'!AL19</f>
        <v>13541</v>
      </c>
      <c r="AM19" s="73">
        <f>'q-Pop'!AM19</f>
        <v>14020</v>
      </c>
      <c r="AN19" s="73">
        <f>'q-Pop'!AN19</f>
        <v>14502</v>
      </c>
      <c r="AO19" s="73">
        <f>'q-Pop'!AO19</f>
        <v>14981</v>
      </c>
      <c r="AP19" s="73">
        <f>'q-Pop'!AP19</f>
        <v>15458</v>
      </c>
      <c r="AQ19" s="73">
        <f>'q-Pop'!AQ19</f>
        <v>15933</v>
      </c>
      <c r="AR19" s="73">
        <f>'q-Pop'!AR19</f>
        <v>16400</v>
      </c>
      <c r="AS19" s="73">
        <f>'q-Pop'!AS19</f>
        <v>16851</v>
      </c>
      <c r="AT19" s="73">
        <f>'q-Pop'!AT19</f>
        <v>17281</v>
      </c>
      <c r="AU19" s="73">
        <f>'q-Pop'!AU19</f>
        <v>17688</v>
      </c>
      <c r="AV19" s="73">
        <f>'q-Pop'!AV19</f>
        <v>18075</v>
      </c>
      <c r="AW19" s="73">
        <f>'q-Pop'!AW19</f>
        <v>18453</v>
      </c>
      <c r="AX19" s="73">
        <f>'q-Pop'!AX19</f>
        <v>18839</v>
      </c>
      <c r="AY19" s="73">
        <f>'q-Pop'!AY19</f>
        <v>19245</v>
      </c>
      <c r="AZ19" s="73">
        <f>'q-Pop'!AZ19</f>
        <v>19673</v>
      </c>
      <c r="BA19" s="73">
        <f>'q-Pop'!BA19</f>
        <v>20123</v>
      </c>
      <c r="BB19" s="73">
        <f>'q-Pop'!BB19</f>
        <v>20591</v>
      </c>
      <c r="BC19" s="73">
        <f>'q-Pop'!BC19</f>
        <v>21075</v>
      </c>
    </row>
    <row r="20" spans="1:55" x14ac:dyDescent="0.2">
      <c r="A20" s="73">
        <f>VLOOKUP(C20,SelectCntr!$A$2:$C$52,3,0)</f>
        <v>2</v>
      </c>
      <c r="B20" s="73" t="str">
        <f>'q-Pop'!B20</f>
        <v>Kenya</v>
      </c>
      <c r="C20" s="73">
        <f>'q-Pop'!C20</f>
        <v>114</v>
      </c>
      <c r="D20" s="73" t="str">
        <f>'q-Pop'!D20</f>
        <v>Kenya</v>
      </c>
      <c r="E20" s="73" t="str">
        <f>'q-Pop'!E20</f>
        <v>511</v>
      </c>
      <c r="F20" s="73" t="str">
        <f>'q-Pop'!F20</f>
        <v>Population - Est. &amp; Proj. 2008 (1000)</v>
      </c>
      <c r="G20" s="73">
        <f>'q-Pop'!G20</f>
        <v>8360</v>
      </c>
      <c r="H20" s="73">
        <f>'q-Pop'!H20</f>
        <v>8627</v>
      </c>
      <c r="I20" s="73">
        <f>'q-Pop'!I20</f>
        <v>8906</v>
      </c>
      <c r="J20" s="73">
        <f>'q-Pop'!J20</f>
        <v>9198</v>
      </c>
      <c r="K20" s="73">
        <f>'q-Pop'!K20</f>
        <v>9502</v>
      </c>
      <c r="L20" s="73">
        <f>'q-Pop'!L20</f>
        <v>9820</v>
      </c>
      <c r="M20" s="73">
        <f>'q-Pop'!M20</f>
        <v>10151</v>
      </c>
      <c r="N20" s="73">
        <f>'q-Pop'!N20</f>
        <v>10499</v>
      </c>
      <c r="O20" s="73">
        <f>'q-Pop'!O20</f>
        <v>10864</v>
      </c>
      <c r="P20" s="73">
        <f>'q-Pop'!P20</f>
        <v>11249</v>
      </c>
      <c r="Q20" s="73">
        <f>'q-Pop'!Q20</f>
        <v>11653</v>
      </c>
      <c r="R20" s="73">
        <f>'q-Pop'!R20</f>
        <v>12079</v>
      </c>
      <c r="S20" s="73">
        <f>'q-Pop'!S20</f>
        <v>12525</v>
      </c>
      <c r="T20" s="73">
        <f>'q-Pop'!T20</f>
        <v>12993</v>
      </c>
      <c r="U20" s="73">
        <f>'q-Pop'!U20</f>
        <v>13481</v>
      </c>
      <c r="V20" s="73">
        <f>'q-Pop'!V20</f>
        <v>13991</v>
      </c>
      <c r="W20" s="73">
        <f>'q-Pop'!W20</f>
        <v>14522</v>
      </c>
      <c r="X20" s="73">
        <f>'q-Pop'!X20</f>
        <v>15076</v>
      </c>
      <c r="Y20" s="73">
        <f>'q-Pop'!Y20</f>
        <v>15656</v>
      </c>
      <c r="Z20" s="73">
        <f>'q-Pop'!Z20</f>
        <v>16261</v>
      </c>
      <c r="AA20" s="73">
        <f>'q-Pop'!AA20</f>
        <v>16894</v>
      </c>
      <c r="AB20" s="73">
        <f>'q-Pop'!AB20</f>
        <v>17552</v>
      </c>
      <c r="AC20" s="73">
        <f>'q-Pop'!AC20</f>
        <v>18232</v>
      </c>
      <c r="AD20" s="73">
        <f>'q-Pop'!AD20</f>
        <v>18932</v>
      </c>
      <c r="AE20" s="73">
        <f>'q-Pop'!AE20</f>
        <v>19648</v>
      </c>
      <c r="AF20" s="73">
        <f>'q-Pop'!AF20</f>
        <v>20377</v>
      </c>
      <c r="AG20" s="73">
        <f>'q-Pop'!AG20</f>
        <v>21120</v>
      </c>
      <c r="AH20" s="73">
        <f>'q-Pop'!AH20</f>
        <v>21876</v>
      </c>
      <c r="AI20" s="73">
        <f>'q-Pop'!AI20</f>
        <v>22648</v>
      </c>
      <c r="AJ20" s="73">
        <f>'q-Pop'!AJ20</f>
        <v>23433</v>
      </c>
      <c r="AK20" s="73">
        <f>'q-Pop'!AK20</f>
        <v>24235</v>
      </c>
      <c r="AL20" s="73">
        <f>'q-Pop'!AL20</f>
        <v>25050</v>
      </c>
      <c r="AM20" s="73">
        <f>'q-Pop'!AM20</f>
        <v>25871</v>
      </c>
      <c r="AN20" s="73">
        <f>'q-Pop'!AN20</f>
        <v>26687</v>
      </c>
      <c r="AO20" s="73">
        <f>'q-Pop'!AO20</f>
        <v>27492</v>
      </c>
      <c r="AP20" s="73">
        <f>'q-Pop'!AP20</f>
        <v>28283</v>
      </c>
      <c r="AQ20" s="73">
        <f>'q-Pop'!AQ20</f>
        <v>29065</v>
      </c>
      <c r="AR20" s="73">
        <f>'q-Pop'!AR20</f>
        <v>29844</v>
      </c>
      <c r="AS20" s="73">
        <f>'q-Pop'!AS20</f>
        <v>30633</v>
      </c>
      <c r="AT20" s="73">
        <f>'q-Pop'!AT20</f>
        <v>31441</v>
      </c>
      <c r="AU20" s="73">
        <f>'q-Pop'!AU20</f>
        <v>32269</v>
      </c>
      <c r="AV20" s="73">
        <f>'q-Pop'!AV20</f>
        <v>33119</v>
      </c>
      <c r="AW20" s="73">
        <f>'q-Pop'!AW20</f>
        <v>33992</v>
      </c>
      <c r="AX20" s="73">
        <f>'q-Pop'!AX20</f>
        <v>34890</v>
      </c>
      <c r="AY20" s="73">
        <f>'q-Pop'!AY20</f>
        <v>35817</v>
      </c>
      <c r="AZ20" s="73">
        <f>'q-Pop'!AZ20</f>
        <v>36772</v>
      </c>
      <c r="BA20" s="73">
        <f>'q-Pop'!BA20</f>
        <v>37755</v>
      </c>
      <c r="BB20" s="73">
        <f>'q-Pop'!BB20</f>
        <v>38765</v>
      </c>
      <c r="BC20" s="73">
        <f>'q-Pop'!BC20</f>
        <v>39802</v>
      </c>
    </row>
    <row r="21" spans="1:55" x14ac:dyDescent="0.2">
      <c r="A21" s="73">
        <f>VLOOKUP(C21,SelectCntr!$A$2:$C$52,3,0)</f>
        <v>3</v>
      </c>
      <c r="B21" s="73" t="str">
        <f>'q-Pop'!B21</f>
        <v>Lesotho</v>
      </c>
      <c r="C21" s="73">
        <f>'q-Pop'!C21</f>
        <v>122</v>
      </c>
      <c r="D21" s="73" t="str">
        <f>'q-Pop'!D21</f>
        <v>Lesotho</v>
      </c>
      <c r="E21" s="73" t="str">
        <f>'q-Pop'!E21</f>
        <v>511</v>
      </c>
      <c r="F21" s="73" t="str">
        <f>'q-Pop'!F21</f>
        <v>Population - Est. &amp; Proj. 2008 (1000)</v>
      </c>
      <c r="G21" s="73">
        <f>'q-Pop'!G21</f>
        <v>866</v>
      </c>
      <c r="H21" s="73">
        <f>'q-Pop'!H21</f>
        <v>882</v>
      </c>
      <c r="I21" s="73">
        <f>'q-Pop'!I21</f>
        <v>898</v>
      </c>
      <c r="J21" s="73">
        <f>'q-Pop'!J21</f>
        <v>916</v>
      </c>
      <c r="K21" s="73">
        <f>'q-Pop'!K21</f>
        <v>933</v>
      </c>
      <c r="L21" s="73">
        <f>'q-Pop'!L21</f>
        <v>952</v>
      </c>
      <c r="M21" s="73">
        <f>'q-Pop'!M21</f>
        <v>971</v>
      </c>
      <c r="N21" s="73">
        <f>'q-Pop'!N21</f>
        <v>991</v>
      </c>
      <c r="O21" s="73">
        <f>'q-Pop'!O21</f>
        <v>1012</v>
      </c>
      <c r="P21" s="73">
        <f>'q-Pop'!P21</f>
        <v>1033</v>
      </c>
      <c r="Q21" s="73">
        <f>'q-Pop'!Q21</f>
        <v>1054</v>
      </c>
      <c r="R21" s="73">
        <f>'q-Pop'!R21</f>
        <v>1077</v>
      </c>
      <c r="S21" s="73">
        <f>'q-Pop'!S21</f>
        <v>1100</v>
      </c>
      <c r="T21" s="73">
        <f>'q-Pop'!T21</f>
        <v>1124</v>
      </c>
      <c r="U21" s="73">
        <f>'q-Pop'!U21</f>
        <v>1150</v>
      </c>
      <c r="V21" s="73">
        <f>'q-Pop'!V21</f>
        <v>1176</v>
      </c>
      <c r="W21" s="73">
        <f>'q-Pop'!W21</f>
        <v>1204</v>
      </c>
      <c r="X21" s="73">
        <f>'q-Pop'!X21</f>
        <v>1232</v>
      </c>
      <c r="Y21" s="73">
        <f>'q-Pop'!Y21</f>
        <v>1263</v>
      </c>
      <c r="Z21" s="73">
        <f>'q-Pop'!Z21</f>
        <v>1296</v>
      </c>
      <c r="AA21" s="73">
        <f>'q-Pop'!AA21</f>
        <v>1331</v>
      </c>
      <c r="AB21" s="73">
        <f>'q-Pop'!AB21</f>
        <v>1367</v>
      </c>
      <c r="AC21" s="73">
        <f>'q-Pop'!AC21</f>
        <v>1405</v>
      </c>
      <c r="AD21" s="73">
        <f>'q-Pop'!AD21</f>
        <v>1440</v>
      </c>
      <c r="AE21" s="73">
        <f>'q-Pop'!AE21</f>
        <v>1473</v>
      </c>
      <c r="AF21" s="73">
        <f>'q-Pop'!AF21</f>
        <v>1503</v>
      </c>
      <c r="AG21" s="73">
        <f>'q-Pop'!AG21</f>
        <v>1530</v>
      </c>
      <c r="AH21" s="73">
        <f>'q-Pop'!AH21</f>
        <v>1555</v>
      </c>
      <c r="AI21" s="73">
        <f>'q-Pop'!AI21</f>
        <v>1579</v>
      </c>
      <c r="AJ21" s="73">
        <f>'q-Pop'!AJ21</f>
        <v>1602</v>
      </c>
      <c r="AK21" s="73">
        <f>'q-Pop'!AK21</f>
        <v>1626</v>
      </c>
      <c r="AL21" s="73">
        <f>'q-Pop'!AL21</f>
        <v>1649</v>
      </c>
      <c r="AM21" s="73">
        <f>'q-Pop'!AM21</f>
        <v>1672</v>
      </c>
      <c r="AN21" s="73">
        <f>'q-Pop'!AN21</f>
        <v>1698</v>
      </c>
      <c r="AO21" s="73">
        <f>'q-Pop'!AO21</f>
        <v>1726</v>
      </c>
      <c r="AP21" s="73">
        <f>'q-Pop'!AP21</f>
        <v>1757</v>
      </c>
      <c r="AQ21" s="73">
        <f>'q-Pop'!AQ21</f>
        <v>1791</v>
      </c>
      <c r="AR21" s="73">
        <f>'q-Pop'!AR21</f>
        <v>1825</v>
      </c>
      <c r="AS21" s="73">
        <f>'q-Pop'!AS21</f>
        <v>1859</v>
      </c>
      <c r="AT21" s="73">
        <f>'q-Pop'!AT21</f>
        <v>1889</v>
      </c>
      <c r="AU21" s="73">
        <f>'q-Pop'!AU21</f>
        <v>1915</v>
      </c>
      <c r="AV21" s="73">
        <f>'q-Pop'!AV21</f>
        <v>1937</v>
      </c>
      <c r="AW21" s="73">
        <f>'q-Pop'!AW21</f>
        <v>1958</v>
      </c>
      <c r="AX21" s="73">
        <f>'q-Pop'!AX21</f>
        <v>1977</v>
      </c>
      <c r="AY21" s="73">
        <f>'q-Pop'!AY21</f>
        <v>1995</v>
      </c>
      <c r="AZ21" s="73">
        <f>'q-Pop'!AZ21</f>
        <v>2014</v>
      </c>
      <c r="BA21" s="73">
        <f>'q-Pop'!BA21</f>
        <v>2032</v>
      </c>
      <c r="BB21" s="73">
        <f>'q-Pop'!BB21</f>
        <v>2049</v>
      </c>
      <c r="BC21" s="73">
        <f>'q-Pop'!BC21</f>
        <v>2067</v>
      </c>
    </row>
    <row r="22" spans="1:55" x14ac:dyDescent="0.2">
      <c r="A22" s="73">
        <f>VLOOKUP(C22,SelectCntr!$A$2:$C$52,3,0)</f>
        <v>1</v>
      </c>
      <c r="B22" s="73" t="str">
        <f>'q-Pop'!B22</f>
        <v>Liberia</v>
      </c>
      <c r="C22" s="73">
        <f>'q-Pop'!C22</f>
        <v>123</v>
      </c>
      <c r="D22" s="73" t="str">
        <f>'q-Pop'!D22</f>
        <v>Liberia</v>
      </c>
      <c r="E22" s="73" t="str">
        <f>'q-Pop'!E22</f>
        <v>511</v>
      </c>
      <c r="F22" s="73" t="str">
        <f>'q-Pop'!F22</f>
        <v>Population - Est. &amp; Proj. 2008 (1000)</v>
      </c>
      <c r="G22" s="73">
        <f>'q-Pop'!G22</f>
        <v>1091</v>
      </c>
      <c r="H22" s="73">
        <f>'q-Pop'!H22</f>
        <v>1125</v>
      </c>
      <c r="I22" s="73">
        <f>'q-Pop'!I22</f>
        <v>1160</v>
      </c>
      <c r="J22" s="73">
        <f>'q-Pop'!J22</f>
        <v>1196</v>
      </c>
      <c r="K22" s="73">
        <f>'q-Pop'!K22</f>
        <v>1233</v>
      </c>
      <c r="L22" s="73">
        <f>'q-Pop'!L22</f>
        <v>1271</v>
      </c>
      <c r="M22" s="73">
        <f>'q-Pop'!M22</f>
        <v>1310</v>
      </c>
      <c r="N22" s="73">
        <f>'q-Pop'!N22</f>
        <v>1350</v>
      </c>
      <c r="O22" s="73">
        <f>'q-Pop'!O22</f>
        <v>1390</v>
      </c>
      <c r="P22" s="73">
        <f>'q-Pop'!P22</f>
        <v>1430</v>
      </c>
      <c r="Q22" s="73">
        <f>'q-Pop'!Q22</f>
        <v>1469</v>
      </c>
      <c r="R22" s="73">
        <f>'q-Pop'!R22</f>
        <v>1508</v>
      </c>
      <c r="S22" s="73">
        <f>'q-Pop'!S22</f>
        <v>1547</v>
      </c>
      <c r="T22" s="73">
        <f>'q-Pop'!T22</f>
        <v>1589</v>
      </c>
      <c r="U22" s="73">
        <f>'q-Pop'!U22</f>
        <v>1635</v>
      </c>
      <c r="V22" s="73">
        <f>'q-Pop'!V22</f>
        <v>1683</v>
      </c>
      <c r="W22" s="73">
        <f>'q-Pop'!W22</f>
        <v>1734</v>
      </c>
      <c r="X22" s="73">
        <f>'q-Pop'!X22</f>
        <v>1788</v>
      </c>
      <c r="Y22" s="73">
        <f>'q-Pop'!Y22</f>
        <v>1847</v>
      </c>
      <c r="Z22" s="73">
        <f>'q-Pop'!Z22</f>
        <v>1910</v>
      </c>
      <c r="AA22" s="73">
        <f>'q-Pop'!AA22</f>
        <v>1978</v>
      </c>
      <c r="AB22" s="73">
        <f>'q-Pop'!AB22</f>
        <v>2050</v>
      </c>
      <c r="AC22" s="73">
        <f>'q-Pop'!AC22</f>
        <v>2118</v>
      </c>
      <c r="AD22" s="73">
        <f>'q-Pop'!AD22</f>
        <v>2175</v>
      </c>
      <c r="AE22" s="73">
        <f>'q-Pop'!AE22</f>
        <v>2215</v>
      </c>
      <c r="AF22" s="73">
        <f>'q-Pop'!AF22</f>
        <v>2237</v>
      </c>
      <c r="AG22" s="73">
        <f>'q-Pop'!AG22</f>
        <v>2245</v>
      </c>
      <c r="AH22" s="73">
        <f>'q-Pop'!AH22</f>
        <v>2237</v>
      </c>
      <c r="AI22" s="73">
        <f>'q-Pop'!AI22</f>
        <v>2210</v>
      </c>
      <c r="AJ22" s="73">
        <f>'q-Pop'!AJ22</f>
        <v>2167</v>
      </c>
      <c r="AK22" s="73">
        <f>'q-Pop'!AK22</f>
        <v>2101</v>
      </c>
      <c r="AL22" s="73">
        <f>'q-Pop'!AL22</f>
        <v>2019</v>
      </c>
      <c r="AM22" s="73">
        <f>'q-Pop'!AM22</f>
        <v>1945</v>
      </c>
      <c r="AN22" s="73">
        <f>'q-Pop'!AN22</f>
        <v>1913</v>
      </c>
      <c r="AO22" s="73">
        <f>'q-Pop'!AO22</f>
        <v>1945</v>
      </c>
      <c r="AP22" s="73">
        <f>'q-Pop'!AP22</f>
        <v>2053</v>
      </c>
      <c r="AQ22" s="73">
        <f>'q-Pop'!AQ22</f>
        <v>2227</v>
      </c>
      <c r="AR22" s="73">
        <f>'q-Pop'!AR22</f>
        <v>2439</v>
      </c>
      <c r="AS22" s="73">
        <f>'q-Pop'!AS22</f>
        <v>2648</v>
      </c>
      <c r="AT22" s="73">
        <f>'q-Pop'!AT22</f>
        <v>2824</v>
      </c>
      <c r="AU22" s="73">
        <f>'q-Pop'!AU22</f>
        <v>2958</v>
      </c>
      <c r="AV22" s="73">
        <f>'q-Pop'!AV22</f>
        <v>3057</v>
      </c>
      <c r="AW22" s="73">
        <f>'q-Pop'!AW22</f>
        <v>3138</v>
      </c>
      <c r="AX22" s="73">
        <f>'q-Pop'!AX22</f>
        <v>3225</v>
      </c>
      <c r="AY22" s="73">
        <f>'q-Pop'!AY22</f>
        <v>3334</v>
      </c>
      <c r="AZ22" s="73">
        <f>'q-Pop'!AZ22</f>
        <v>3471</v>
      </c>
      <c r="BA22" s="73">
        <f>'q-Pop'!BA22</f>
        <v>3627</v>
      </c>
      <c r="BB22" s="73">
        <f>'q-Pop'!BB22</f>
        <v>3793</v>
      </c>
      <c r="BC22" s="73">
        <f>'q-Pop'!BC22</f>
        <v>3955</v>
      </c>
    </row>
    <row r="23" spans="1:55" x14ac:dyDescent="0.2">
      <c r="A23" s="73">
        <f>VLOOKUP(C23,SelectCntr!$A$2:$C$52,3,0)</f>
        <v>2</v>
      </c>
      <c r="B23" s="73" t="str">
        <f>'q-Pop'!B23</f>
        <v>Madagascar</v>
      </c>
      <c r="C23" s="73">
        <f>'q-Pop'!C23</f>
        <v>129</v>
      </c>
      <c r="D23" s="73" t="str">
        <f>'q-Pop'!D23</f>
        <v>Madagascar</v>
      </c>
      <c r="E23" s="73" t="str">
        <f>'q-Pop'!E23</f>
        <v>511</v>
      </c>
      <c r="F23" s="73" t="str">
        <f>'q-Pop'!F23</f>
        <v>Population - Est. &amp; Proj. 2008 (1000)</v>
      </c>
      <c r="G23" s="73">
        <f>'q-Pop'!G23</f>
        <v>5226</v>
      </c>
      <c r="H23" s="73">
        <f>'q-Pop'!H23</f>
        <v>5353</v>
      </c>
      <c r="I23" s="73">
        <f>'q-Pop'!I23</f>
        <v>5485</v>
      </c>
      <c r="J23" s="73">
        <f>'q-Pop'!J23</f>
        <v>5622</v>
      </c>
      <c r="K23" s="73">
        <f>'q-Pop'!K23</f>
        <v>5763</v>
      </c>
      <c r="L23" s="73">
        <f>'q-Pop'!L23</f>
        <v>5908</v>
      </c>
      <c r="M23" s="73">
        <f>'q-Pop'!M23</f>
        <v>6058</v>
      </c>
      <c r="N23" s="73">
        <f>'q-Pop'!N23</f>
        <v>6214</v>
      </c>
      <c r="O23" s="73">
        <f>'q-Pop'!O23</f>
        <v>6377</v>
      </c>
      <c r="P23" s="73">
        <f>'q-Pop'!P23</f>
        <v>6546</v>
      </c>
      <c r="Q23" s="73">
        <f>'q-Pop'!Q23</f>
        <v>6723</v>
      </c>
      <c r="R23" s="73">
        <f>'q-Pop'!R23</f>
        <v>6906</v>
      </c>
      <c r="S23" s="73">
        <f>'q-Pop'!S23</f>
        <v>7097</v>
      </c>
      <c r="T23" s="73">
        <f>'q-Pop'!T23</f>
        <v>7294</v>
      </c>
      <c r="U23" s="73">
        <f>'q-Pop'!U23</f>
        <v>7498</v>
      </c>
      <c r="V23" s="73">
        <f>'q-Pop'!V23</f>
        <v>7710</v>
      </c>
      <c r="W23" s="73">
        <f>'q-Pop'!W23</f>
        <v>7929</v>
      </c>
      <c r="X23" s="73">
        <f>'q-Pop'!X23</f>
        <v>8153</v>
      </c>
      <c r="Y23" s="73">
        <f>'q-Pop'!Y23</f>
        <v>8379</v>
      </c>
      <c r="Z23" s="73">
        <f>'q-Pop'!Z23</f>
        <v>8604</v>
      </c>
      <c r="AA23" s="73">
        <f>'q-Pop'!AA23</f>
        <v>8829</v>
      </c>
      <c r="AB23" s="73">
        <f>'q-Pop'!AB23</f>
        <v>9054</v>
      </c>
      <c r="AC23" s="73">
        <f>'q-Pop'!AC23</f>
        <v>9284</v>
      </c>
      <c r="AD23" s="73">
        <f>'q-Pop'!AD23</f>
        <v>9524</v>
      </c>
      <c r="AE23" s="73">
        <f>'q-Pop'!AE23</f>
        <v>9778</v>
      </c>
      <c r="AF23" s="73">
        <f>'q-Pop'!AF23</f>
        <v>10048</v>
      </c>
      <c r="AG23" s="73">
        <f>'q-Pop'!AG23</f>
        <v>10332</v>
      </c>
      <c r="AH23" s="73">
        <f>'q-Pop'!AH23</f>
        <v>10632</v>
      </c>
      <c r="AI23" s="73">
        <f>'q-Pop'!AI23</f>
        <v>10945</v>
      </c>
      <c r="AJ23" s="73">
        <f>'q-Pop'!AJ23</f>
        <v>11273</v>
      </c>
      <c r="AK23" s="73">
        <f>'q-Pop'!AK23</f>
        <v>11615</v>
      </c>
      <c r="AL23" s="73">
        <f>'q-Pop'!AL23</f>
        <v>11971</v>
      </c>
      <c r="AM23" s="73">
        <f>'q-Pop'!AM23</f>
        <v>12341</v>
      </c>
      <c r="AN23" s="73">
        <f>'q-Pop'!AN23</f>
        <v>12725</v>
      </c>
      <c r="AO23" s="73">
        <f>'q-Pop'!AO23</f>
        <v>13121</v>
      </c>
      <c r="AP23" s="73">
        <f>'q-Pop'!AP23</f>
        <v>13531</v>
      </c>
      <c r="AQ23" s="73">
        <f>'q-Pop'!AQ23</f>
        <v>13953</v>
      </c>
      <c r="AR23" s="73">
        <f>'q-Pop'!AR23</f>
        <v>14386</v>
      </c>
      <c r="AS23" s="73">
        <f>'q-Pop'!AS23</f>
        <v>14827</v>
      </c>
      <c r="AT23" s="73">
        <f>'q-Pop'!AT23</f>
        <v>15275</v>
      </c>
      <c r="AU23" s="73">
        <f>'q-Pop'!AU23</f>
        <v>15730</v>
      </c>
      <c r="AV23" s="73">
        <f>'q-Pop'!AV23</f>
        <v>16190</v>
      </c>
      <c r="AW23" s="73">
        <f>'q-Pop'!AW23</f>
        <v>16657</v>
      </c>
      <c r="AX23" s="73">
        <f>'q-Pop'!AX23</f>
        <v>17131</v>
      </c>
      <c r="AY23" s="73">
        <f>'q-Pop'!AY23</f>
        <v>17614</v>
      </c>
      <c r="AZ23" s="73">
        <f>'q-Pop'!AZ23</f>
        <v>18105</v>
      </c>
      <c r="BA23" s="73">
        <f>'q-Pop'!BA23</f>
        <v>18604</v>
      </c>
      <c r="BB23" s="73">
        <f>'q-Pop'!BB23</f>
        <v>19111</v>
      </c>
      <c r="BC23" s="73">
        <f>'q-Pop'!BC23</f>
        <v>19625</v>
      </c>
    </row>
    <row r="24" spans="1:55" x14ac:dyDescent="0.2">
      <c r="A24" s="73">
        <f>VLOOKUP(C24,SelectCntr!$A$2:$C$52,3,0)</f>
        <v>3</v>
      </c>
      <c r="B24" s="73" t="str">
        <f>'q-Pop'!B24</f>
        <v>Malawi</v>
      </c>
      <c r="C24" s="73">
        <f>'q-Pop'!C24</f>
        <v>130</v>
      </c>
      <c r="D24" s="73" t="str">
        <f>'q-Pop'!D24</f>
        <v>Malawi</v>
      </c>
      <c r="E24" s="73" t="str">
        <f>'q-Pop'!E24</f>
        <v>511</v>
      </c>
      <c r="F24" s="73" t="str">
        <f>'q-Pop'!F24</f>
        <v>Population - Est. &amp; Proj. 2008 (1000)</v>
      </c>
      <c r="G24" s="73">
        <f>'q-Pop'!G24</f>
        <v>3611</v>
      </c>
      <c r="H24" s="73">
        <f>'q-Pop'!H24</f>
        <v>3697</v>
      </c>
      <c r="I24" s="73">
        <f>'q-Pop'!I24</f>
        <v>3787</v>
      </c>
      <c r="J24" s="73">
        <f>'q-Pop'!J24</f>
        <v>3879</v>
      </c>
      <c r="K24" s="73">
        <f>'q-Pop'!K24</f>
        <v>3975</v>
      </c>
      <c r="L24" s="73">
        <f>'q-Pop'!L24</f>
        <v>4073</v>
      </c>
      <c r="M24" s="73">
        <f>'q-Pop'!M24</f>
        <v>4174</v>
      </c>
      <c r="N24" s="73">
        <f>'q-Pop'!N24</f>
        <v>4280</v>
      </c>
      <c r="O24" s="73">
        <f>'q-Pop'!O24</f>
        <v>4394</v>
      </c>
      <c r="P24" s="73">
        <f>'q-Pop'!P24</f>
        <v>4518</v>
      </c>
      <c r="Q24" s="73">
        <f>'q-Pop'!Q24</f>
        <v>4651</v>
      </c>
      <c r="R24" s="73">
        <f>'q-Pop'!R24</f>
        <v>4795</v>
      </c>
      <c r="S24" s="73">
        <f>'q-Pop'!S24</f>
        <v>4947</v>
      </c>
      <c r="T24" s="73">
        <f>'q-Pop'!T24</f>
        <v>5108</v>
      </c>
      <c r="U24" s="73">
        <f>'q-Pop'!U24</f>
        <v>5276</v>
      </c>
      <c r="V24" s="73">
        <f>'q-Pop'!V24</f>
        <v>5454</v>
      </c>
      <c r="W24" s="73">
        <f>'q-Pop'!W24</f>
        <v>5643</v>
      </c>
      <c r="X24" s="73">
        <f>'q-Pop'!X24</f>
        <v>5837</v>
      </c>
      <c r="Y24" s="73">
        <f>'q-Pop'!Y24</f>
        <v>6028</v>
      </c>
      <c r="Z24" s="73">
        <f>'q-Pop'!Z24</f>
        <v>6215</v>
      </c>
      <c r="AA24" s="73">
        <f>'q-Pop'!AA24</f>
        <v>6386</v>
      </c>
      <c r="AB24" s="73">
        <f>'q-Pop'!AB24</f>
        <v>6548</v>
      </c>
      <c r="AC24" s="73">
        <f>'q-Pop'!AC24</f>
        <v>6727</v>
      </c>
      <c r="AD24" s="73">
        <f>'q-Pop'!AD24</f>
        <v>6959</v>
      </c>
      <c r="AE24" s="73">
        <f>'q-Pop'!AE24</f>
        <v>7267</v>
      </c>
      <c r="AF24" s="73">
        <f>'q-Pop'!AF24</f>
        <v>7668</v>
      </c>
      <c r="AG24" s="73">
        <f>'q-Pop'!AG24</f>
        <v>8146</v>
      </c>
      <c r="AH24" s="73">
        <f>'q-Pop'!AH24</f>
        <v>8648</v>
      </c>
      <c r="AI24" s="73">
        <f>'q-Pop'!AI24</f>
        <v>9100</v>
      </c>
      <c r="AJ24" s="73">
        <f>'q-Pop'!AJ24</f>
        <v>9451</v>
      </c>
      <c r="AK24" s="73">
        <f>'q-Pop'!AK24</f>
        <v>9681</v>
      </c>
      <c r="AL24" s="73">
        <f>'q-Pop'!AL24</f>
        <v>9809</v>
      </c>
      <c r="AM24" s="73">
        <f>'q-Pop'!AM24</f>
        <v>9886</v>
      </c>
      <c r="AN24" s="73">
        <f>'q-Pop'!AN24</f>
        <v>9980</v>
      </c>
      <c r="AO24" s="73">
        <f>'q-Pop'!AO24</f>
        <v>10144</v>
      </c>
      <c r="AP24" s="73">
        <f>'q-Pop'!AP24</f>
        <v>10393</v>
      </c>
      <c r="AQ24" s="73">
        <f>'q-Pop'!AQ24</f>
        <v>10710</v>
      </c>
      <c r="AR24" s="73">
        <f>'q-Pop'!AR24</f>
        <v>11076</v>
      </c>
      <c r="AS24" s="73">
        <f>'q-Pop'!AS24</f>
        <v>11458</v>
      </c>
      <c r="AT24" s="73">
        <f>'q-Pop'!AT24</f>
        <v>11831</v>
      </c>
      <c r="AU24" s="73">
        <f>'q-Pop'!AU24</f>
        <v>12194</v>
      </c>
      <c r="AV24" s="73">
        <f>'q-Pop'!AV24</f>
        <v>12553</v>
      </c>
      <c r="AW24" s="73">
        <f>'q-Pop'!AW24</f>
        <v>12912</v>
      </c>
      <c r="AX24" s="73">
        <f>'q-Pop'!AX24</f>
        <v>13277</v>
      </c>
      <c r="AY24" s="73">
        <f>'q-Pop'!AY24</f>
        <v>13654</v>
      </c>
      <c r="AZ24" s="73">
        <f>'q-Pop'!AZ24</f>
        <v>14043</v>
      </c>
      <c r="BA24" s="73">
        <f>'q-Pop'!BA24</f>
        <v>14439</v>
      </c>
      <c r="BB24" s="73">
        <f>'q-Pop'!BB24</f>
        <v>14846</v>
      </c>
      <c r="BC24" s="73">
        <f>'q-Pop'!BC24</f>
        <v>15263</v>
      </c>
    </row>
    <row r="25" spans="1:55" x14ac:dyDescent="0.2">
      <c r="A25" s="73">
        <f>VLOOKUP(C25,SelectCntr!$A$2:$C$52,3,0)</f>
        <v>1</v>
      </c>
      <c r="B25" s="73" t="str">
        <f>'q-Pop'!B25</f>
        <v>Mali</v>
      </c>
      <c r="C25" s="73">
        <f>'q-Pop'!C25</f>
        <v>133</v>
      </c>
      <c r="D25" s="73" t="str">
        <f>'q-Pop'!D25</f>
        <v>Mali</v>
      </c>
      <c r="E25" s="73" t="str">
        <f>'q-Pop'!E25</f>
        <v>511</v>
      </c>
      <c r="F25" s="73" t="str">
        <f>'q-Pop'!F25</f>
        <v>Population - Est. &amp; Proj. 2008 (1000)</v>
      </c>
      <c r="G25" s="73">
        <f>'q-Pop'!G25</f>
        <v>5151</v>
      </c>
      <c r="H25" s="73">
        <f>'q-Pop'!H25</f>
        <v>5243</v>
      </c>
      <c r="I25" s="73">
        <f>'q-Pop'!I25</f>
        <v>5335</v>
      </c>
      <c r="J25" s="73">
        <f>'q-Pop'!J25</f>
        <v>5429</v>
      </c>
      <c r="K25" s="73">
        <f>'q-Pop'!K25</f>
        <v>5525</v>
      </c>
      <c r="L25" s="73">
        <f>'q-Pop'!L25</f>
        <v>5623</v>
      </c>
      <c r="M25" s="73">
        <f>'q-Pop'!M25</f>
        <v>5723</v>
      </c>
      <c r="N25" s="73">
        <f>'q-Pop'!N25</f>
        <v>5825</v>
      </c>
      <c r="O25" s="73">
        <f>'q-Pop'!O25</f>
        <v>5929</v>
      </c>
      <c r="P25" s="73">
        <f>'q-Pop'!P25</f>
        <v>6036</v>
      </c>
      <c r="Q25" s="73">
        <f>'q-Pop'!Q25</f>
        <v>6145</v>
      </c>
      <c r="R25" s="73">
        <f>'q-Pop'!R25</f>
        <v>6257</v>
      </c>
      <c r="S25" s="73">
        <f>'q-Pop'!S25</f>
        <v>6370</v>
      </c>
      <c r="T25" s="73">
        <f>'q-Pop'!T25</f>
        <v>6484</v>
      </c>
      <c r="U25" s="73">
        <f>'q-Pop'!U25</f>
        <v>6598</v>
      </c>
      <c r="V25" s="73">
        <f>'q-Pop'!V25</f>
        <v>6712</v>
      </c>
      <c r="W25" s="73">
        <f>'q-Pop'!W25</f>
        <v>6827</v>
      </c>
      <c r="X25" s="73">
        <f>'q-Pop'!X25</f>
        <v>6943</v>
      </c>
      <c r="Y25" s="73">
        <f>'q-Pop'!Y25</f>
        <v>7061</v>
      </c>
      <c r="Z25" s="73">
        <f>'q-Pop'!Z25</f>
        <v>7183</v>
      </c>
      <c r="AA25" s="73">
        <f>'q-Pop'!AA25</f>
        <v>7309</v>
      </c>
      <c r="AB25" s="73">
        <f>'q-Pop'!AB25</f>
        <v>7439</v>
      </c>
      <c r="AC25" s="73">
        <f>'q-Pop'!AC25</f>
        <v>7574</v>
      </c>
      <c r="AD25" s="73">
        <f>'q-Pop'!AD25</f>
        <v>7713</v>
      </c>
      <c r="AE25" s="73">
        <f>'q-Pop'!AE25</f>
        <v>7858</v>
      </c>
      <c r="AF25" s="73">
        <f>'q-Pop'!AF25</f>
        <v>8007</v>
      </c>
      <c r="AG25" s="73">
        <f>'q-Pop'!AG25</f>
        <v>8162</v>
      </c>
      <c r="AH25" s="73">
        <f>'q-Pop'!AH25</f>
        <v>8322</v>
      </c>
      <c r="AI25" s="73">
        <f>'q-Pop'!AI25</f>
        <v>8487</v>
      </c>
      <c r="AJ25" s="73">
        <f>'q-Pop'!AJ25</f>
        <v>8655</v>
      </c>
      <c r="AK25" s="73">
        <f>'q-Pop'!AK25</f>
        <v>8827</v>
      </c>
      <c r="AL25" s="73">
        <f>'q-Pop'!AL25</f>
        <v>9004</v>
      </c>
      <c r="AM25" s="73">
        <f>'q-Pop'!AM25</f>
        <v>9185</v>
      </c>
      <c r="AN25" s="73">
        <f>'q-Pop'!AN25</f>
        <v>9366</v>
      </c>
      <c r="AO25" s="73">
        <f>'q-Pop'!AO25</f>
        <v>9549</v>
      </c>
      <c r="AP25" s="73">
        <f>'q-Pop'!AP25</f>
        <v>9731</v>
      </c>
      <c r="AQ25" s="73">
        <f>'q-Pop'!AQ25</f>
        <v>9915</v>
      </c>
      <c r="AR25" s="73">
        <f>'q-Pop'!AR25</f>
        <v>10104</v>
      </c>
      <c r="AS25" s="73">
        <f>'q-Pop'!AS25</f>
        <v>10305</v>
      </c>
      <c r="AT25" s="73">
        <f>'q-Pop'!AT25</f>
        <v>10523</v>
      </c>
      <c r="AU25" s="73">
        <f>'q-Pop'!AU25</f>
        <v>10759</v>
      </c>
      <c r="AV25" s="73">
        <f>'q-Pop'!AV25</f>
        <v>11011</v>
      </c>
      <c r="AW25" s="73">
        <f>'q-Pop'!AW25</f>
        <v>11277</v>
      </c>
      <c r="AX25" s="73">
        <f>'q-Pop'!AX25</f>
        <v>11552</v>
      </c>
      <c r="AY25" s="73">
        <f>'q-Pop'!AY25</f>
        <v>11833</v>
      </c>
      <c r="AZ25" s="73">
        <f>'q-Pop'!AZ25</f>
        <v>12118</v>
      </c>
      <c r="BA25" s="73">
        <f>'q-Pop'!BA25</f>
        <v>12409</v>
      </c>
      <c r="BB25" s="73">
        <f>'q-Pop'!BB25</f>
        <v>12706</v>
      </c>
      <c r="BC25" s="73">
        <f>'q-Pop'!BC25</f>
        <v>13010</v>
      </c>
    </row>
    <row r="26" spans="1:55" x14ac:dyDescent="0.2">
      <c r="A26" s="73">
        <f>VLOOKUP(C26,SelectCntr!$A$2:$C$52,3,0)</f>
        <v>1</v>
      </c>
      <c r="B26" s="73" t="str">
        <f>'q-Pop'!B26</f>
        <v>Mauritania</v>
      </c>
      <c r="C26" s="73">
        <f>'q-Pop'!C26</f>
        <v>136</v>
      </c>
      <c r="D26" s="73" t="str">
        <f>'q-Pop'!D26</f>
        <v>Mauritania</v>
      </c>
      <c r="E26" s="73" t="str">
        <f>'q-Pop'!E26</f>
        <v>511</v>
      </c>
      <c r="F26" s="73" t="str">
        <f>'q-Pop'!F26</f>
        <v>Population - Est. &amp; Proj. 2008 (1000)</v>
      </c>
      <c r="G26" s="73">
        <f>'q-Pop'!G26</f>
        <v>885</v>
      </c>
      <c r="H26" s="73">
        <f>'q-Pop'!H26</f>
        <v>911</v>
      </c>
      <c r="I26" s="73">
        <f>'q-Pop'!I26</f>
        <v>938</v>
      </c>
      <c r="J26" s="73">
        <f>'q-Pop'!J26</f>
        <v>966</v>
      </c>
      <c r="K26" s="73">
        <f>'q-Pop'!K26</f>
        <v>995</v>
      </c>
      <c r="L26" s="73">
        <f>'q-Pop'!L26</f>
        <v>1024</v>
      </c>
      <c r="M26" s="73">
        <f>'q-Pop'!M26</f>
        <v>1054</v>
      </c>
      <c r="N26" s="73">
        <f>'q-Pop'!N26</f>
        <v>1085</v>
      </c>
      <c r="O26" s="73">
        <f>'q-Pop'!O26</f>
        <v>1117</v>
      </c>
      <c r="P26" s="73">
        <f>'q-Pop'!P26</f>
        <v>1149</v>
      </c>
      <c r="Q26" s="73">
        <f>'q-Pop'!Q26</f>
        <v>1183</v>
      </c>
      <c r="R26" s="73">
        <f>'q-Pop'!R26</f>
        <v>1217</v>
      </c>
      <c r="S26" s="73">
        <f>'q-Pop'!S26</f>
        <v>1252</v>
      </c>
      <c r="T26" s="73">
        <f>'q-Pop'!T26</f>
        <v>1288</v>
      </c>
      <c r="U26" s="73">
        <f>'q-Pop'!U26</f>
        <v>1325</v>
      </c>
      <c r="V26" s="73">
        <f>'q-Pop'!V26</f>
        <v>1363</v>
      </c>
      <c r="W26" s="73">
        <f>'q-Pop'!W26</f>
        <v>1402</v>
      </c>
      <c r="X26" s="73">
        <f>'q-Pop'!X26</f>
        <v>1442</v>
      </c>
      <c r="Y26" s="73">
        <f>'q-Pop'!Y26</f>
        <v>1483</v>
      </c>
      <c r="Z26" s="73">
        <f>'q-Pop'!Z26</f>
        <v>1525</v>
      </c>
      <c r="AA26" s="73">
        <f>'q-Pop'!AA26</f>
        <v>1568</v>
      </c>
      <c r="AB26" s="73">
        <f>'q-Pop'!AB26</f>
        <v>1613</v>
      </c>
      <c r="AC26" s="73">
        <f>'q-Pop'!AC26</f>
        <v>1658</v>
      </c>
      <c r="AD26" s="73">
        <f>'q-Pop'!AD26</f>
        <v>1703</v>
      </c>
      <c r="AE26" s="73">
        <f>'q-Pop'!AE26</f>
        <v>1749</v>
      </c>
      <c r="AF26" s="73">
        <f>'q-Pop'!AF26</f>
        <v>1795</v>
      </c>
      <c r="AG26" s="73">
        <f>'q-Pop'!AG26</f>
        <v>1841</v>
      </c>
      <c r="AH26" s="73">
        <f>'q-Pop'!AH26</f>
        <v>1889</v>
      </c>
      <c r="AI26" s="73">
        <f>'q-Pop'!AI26</f>
        <v>1937</v>
      </c>
      <c r="AJ26" s="73">
        <f>'q-Pop'!AJ26</f>
        <v>1988</v>
      </c>
      <c r="AK26" s="73">
        <f>'q-Pop'!AK26</f>
        <v>2040</v>
      </c>
      <c r="AL26" s="73">
        <f>'q-Pop'!AL26</f>
        <v>2095</v>
      </c>
      <c r="AM26" s="73">
        <f>'q-Pop'!AM26</f>
        <v>2151</v>
      </c>
      <c r="AN26" s="73">
        <f>'q-Pop'!AN26</f>
        <v>2209</v>
      </c>
      <c r="AO26" s="73">
        <f>'q-Pop'!AO26</f>
        <v>2270</v>
      </c>
      <c r="AP26" s="73">
        <f>'q-Pop'!AP26</f>
        <v>2332</v>
      </c>
      <c r="AQ26" s="73">
        <f>'q-Pop'!AQ26</f>
        <v>2397</v>
      </c>
      <c r="AR26" s="73">
        <f>'q-Pop'!AR26</f>
        <v>2463</v>
      </c>
      <c r="AS26" s="73">
        <f>'q-Pop'!AS26</f>
        <v>2532</v>
      </c>
      <c r="AT26" s="73">
        <f>'q-Pop'!AT26</f>
        <v>2604</v>
      </c>
      <c r="AU26" s="73">
        <f>'q-Pop'!AU26</f>
        <v>2677</v>
      </c>
      <c r="AV26" s="73">
        <f>'q-Pop'!AV26</f>
        <v>2753</v>
      </c>
      <c r="AW26" s="73">
        <f>'q-Pop'!AW26</f>
        <v>2830</v>
      </c>
      <c r="AX26" s="73">
        <f>'q-Pop'!AX26</f>
        <v>2908</v>
      </c>
      <c r="AY26" s="73">
        <f>'q-Pop'!AY26</f>
        <v>2985</v>
      </c>
      <c r="AZ26" s="73">
        <f>'q-Pop'!AZ26</f>
        <v>3062</v>
      </c>
      <c r="BA26" s="73">
        <f>'q-Pop'!BA26</f>
        <v>3139</v>
      </c>
      <c r="BB26" s="73">
        <f>'q-Pop'!BB26</f>
        <v>3215</v>
      </c>
      <c r="BC26" s="73">
        <f>'q-Pop'!BC26</f>
        <v>3291</v>
      </c>
    </row>
    <row r="27" spans="1:55" x14ac:dyDescent="0.2">
      <c r="A27" s="73">
        <f>VLOOKUP(C27,SelectCntr!$A$2:$C$52,3,0)</f>
        <v>3</v>
      </c>
      <c r="B27" s="73" t="str">
        <f>'q-Pop'!B27</f>
        <v>Mauritius</v>
      </c>
      <c r="C27" s="73">
        <f>'q-Pop'!C27</f>
        <v>137</v>
      </c>
      <c r="D27" s="73" t="str">
        <f>'q-Pop'!D27</f>
        <v>Mauritius</v>
      </c>
      <c r="E27" s="73" t="str">
        <f>'q-Pop'!E27</f>
        <v>511</v>
      </c>
      <c r="F27" s="73" t="str">
        <f>'q-Pop'!F27</f>
        <v>Population - Est. &amp; Proj. 2008 (1000)</v>
      </c>
      <c r="G27" s="73">
        <f>'q-Pop'!G27</f>
        <v>679</v>
      </c>
      <c r="H27" s="73">
        <f>'q-Pop'!H27</f>
        <v>698</v>
      </c>
      <c r="I27" s="73">
        <f>'q-Pop'!I27</f>
        <v>717</v>
      </c>
      <c r="J27" s="73">
        <f>'q-Pop'!J27</f>
        <v>736</v>
      </c>
      <c r="K27" s="73">
        <f>'q-Pop'!K27</f>
        <v>753</v>
      </c>
      <c r="L27" s="73">
        <f>'q-Pop'!L27</f>
        <v>769</v>
      </c>
      <c r="M27" s="73">
        <f>'q-Pop'!M27</f>
        <v>785</v>
      </c>
      <c r="N27" s="73">
        <f>'q-Pop'!N27</f>
        <v>799</v>
      </c>
      <c r="O27" s="73">
        <f>'q-Pop'!O27</f>
        <v>813</v>
      </c>
      <c r="P27" s="73">
        <f>'q-Pop'!P27</f>
        <v>826</v>
      </c>
      <c r="Q27" s="73">
        <f>'q-Pop'!Q27</f>
        <v>839</v>
      </c>
      <c r="R27" s="73">
        <f>'q-Pop'!R27</f>
        <v>852</v>
      </c>
      <c r="S27" s="73">
        <f>'q-Pop'!S27</f>
        <v>865</v>
      </c>
      <c r="T27" s="73">
        <f>'q-Pop'!T27</f>
        <v>878</v>
      </c>
      <c r="U27" s="73">
        <f>'q-Pop'!U27</f>
        <v>892</v>
      </c>
      <c r="V27" s="73">
        <f>'q-Pop'!V27</f>
        <v>907</v>
      </c>
      <c r="W27" s="73">
        <f>'q-Pop'!W27</f>
        <v>922</v>
      </c>
      <c r="X27" s="73">
        <f>'q-Pop'!X27</f>
        <v>938</v>
      </c>
      <c r="Y27" s="73">
        <f>'q-Pop'!Y27</f>
        <v>953</v>
      </c>
      <c r="Z27" s="73">
        <f>'q-Pop'!Z27</f>
        <v>966</v>
      </c>
      <c r="AA27" s="73">
        <f>'q-Pop'!AA27</f>
        <v>978</v>
      </c>
      <c r="AB27" s="73">
        <f>'q-Pop'!AB27</f>
        <v>989</v>
      </c>
      <c r="AC27" s="73">
        <f>'q-Pop'!AC27</f>
        <v>999</v>
      </c>
      <c r="AD27" s="73">
        <f>'q-Pop'!AD27</f>
        <v>1007</v>
      </c>
      <c r="AE27" s="73">
        <f>'q-Pop'!AE27</f>
        <v>1016</v>
      </c>
      <c r="AF27" s="73">
        <f>'q-Pop'!AF27</f>
        <v>1023</v>
      </c>
      <c r="AG27" s="73">
        <f>'q-Pop'!AG27</f>
        <v>1030</v>
      </c>
      <c r="AH27" s="73">
        <f>'q-Pop'!AH27</f>
        <v>1038</v>
      </c>
      <c r="AI27" s="73">
        <f>'q-Pop'!AI27</f>
        <v>1046</v>
      </c>
      <c r="AJ27" s="73">
        <f>'q-Pop'!AJ27</f>
        <v>1056</v>
      </c>
      <c r="AK27" s="73">
        <f>'q-Pop'!AK27</f>
        <v>1069</v>
      </c>
      <c r="AL27" s="73">
        <f>'q-Pop'!AL27</f>
        <v>1083</v>
      </c>
      <c r="AM27" s="73">
        <f>'q-Pop'!AM27</f>
        <v>1098</v>
      </c>
      <c r="AN27" s="73">
        <f>'q-Pop'!AN27</f>
        <v>1114</v>
      </c>
      <c r="AO27" s="73">
        <f>'q-Pop'!AO27</f>
        <v>1129</v>
      </c>
      <c r="AP27" s="73">
        <f>'q-Pop'!AP27</f>
        <v>1143</v>
      </c>
      <c r="AQ27" s="73">
        <f>'q-Pop'!AQ27</f>
        <v>1156</v>
      </c>
      <c r="AR27" s="73">
        <f>'q-Pop'!AR27</f>
        <v>1169</v>
      </c>
      <c r="AS27" s="73">
        <f>'q-Pop'!AS27</f>
        <v>1182</v>
      </c>
      <c r="AT27" s="73">
        <f>'q-Pop'!AT27</f>
        <v>1195</v>
      </c>
      <c r="AU27" s="73">
        <f>'q-Pop'!AU27</f>
        <v>1207</v>
      </c>
      <c r="AV27" s="73">
        <f>'q-Pop'!AV27</f>
        <v>1219</v>
      </c>
      <c r="AW27" s="73">
        <f>'q-Pop'!AW27</f>
        <v>1231</v>
      </c>
      <c r="AX27" s="73">
        <f>'q-Pop'!AX27</f>
        <v>1242</v>
      </c>
      <c r="AY27" s="73">
        <f>'q-Pop'!AY27</f>
        <v>1252</v>
      </c>
      <c r="AZ27" s="73">
        <f>'q-Pop'!AZ27</f>
        <v>1262</v>
      </c>
      <c r="BA27" s="73">
        <f>'q-Pop'!BA27</f>
        <v>1271</v>
      </c>
      <c r="BB27" s="73">
        <f>'q-Pop'!BB27</f>
        <v>1280</v>
      </c>
      <c r="BC27" s="73">
        <f>'q-Pop'!BC27</f>
        <v>1288</v>
      </c>
    </row>
    <row r="28" spans="1:55" x14ac:dyDescent="0.2">
      <c r="A28" s="73">
        <f>VLOOKUP(C28,SelectCntr!$A$2:$C$52,3,0)</f>
        <v>3</v>
      </c>
      <c r="B28" s="73" t="str">
        <f>'q-Pop'!B28</f>
        <v>Mozambique</v>
      </c>
      <c r="C28" s="73">
        <f>'q-Pop'!C28</f>
        <v>144</v>
      </c>
      <c r="D28" s="73" t="str">
        <f>'q-Pop'!D28</f>
        <v>Mozambique</v>
      </c>
      <c r="E28" s="73" t="str">
        <f>'q-Pop'!E28</f>
        <v>511</v>
      </c>
      <c r="F28" s="73" t="str">
        <f>'q-Pop'!F28</f>
        <v>Population - Est. &amp; Proj. 2008 (1000)</v>
      </c>
      <c r="G28" s="73">
        <f>'q-Pop'!G28</f>
        <v>7799</v>
      </c>
      <c r="H28" s="73">
        <f>'q-Pop'!H28</f>
        <v>7958</v>
      </c>
      <c r="I28" s="73">
        <f>'q-Pop'!I28</f>
        <v>8123</v>
      </c>
      <c r="J28" s="73">
        <f>'q-Pop'!J28</f>
        <v>8294</v>
      </c>
      <c r="K28" s="73">
        <f>'q-Pop'!K28</f>
        <v>8471</v>
      </c>
      <c r="L28" s="73">
        <f>'q-Pop'!L28</f>
        <v>8654</v>
      </c>
      <c r="M28" s="73">
        <f>'q-Pop'!M28</f>
        <v>8844</v>
      </c>
      <c r="N28" s="73">
        <f>'q-Pop'!N28</f>
        <v>9039</v>
      </c>
      <c r="O28" s="73">
        <f>'q-Pop'!O28</f>
        <v>9241</v>
      </c>
      <c r="P28" s="73">
        <f>'q-Pop'!P28</f>
        <v>9449</v>
      </c>
      <c r="Q28" s="73">
        <f>'q-Pop'!Q28</f>
        <v>9661</v>
      </c>
      <c r="R28" s="73">
        <f>'q-Pop'!R28</f>
        <v>9877</v>
      </c>
      <c r="S28" s="73">
        <f>'q-Pop'!S28</f>
        <v>10104</v>
      </c>
      <c r="T28" s="73">
        <f>'q-Pop'!T28</f>
        <v>10348</v>
      </c>
      <c r="U28" s="73">
        <f>'q-Pop'!U28</f>
        <v>10614</v>
      </c>
      <c r="V28" s="73">
        <f>'q-Pop'!V28</f>
        <v>10903</v>
      </c>
      <c r="W28" s="73">
        <f>'q-Pop'!W28</f>
        <v>11209</v>
      </c>
      <c r="X28" s="73">
        <f>'q-Pop'!X28</f>
        <v>11524</v>
      </c>
      <c r="Y28" s="73">
        <f>'q-Pop'!Y28</f>
        <v>11837</v>
      </c>
      <c r="Z28" s="73">
        <f>'q-Pop'!Z28</f>
        <v>12138</v>
      </c>
      <c r="AA28" s="73">
        <f>'q-Pop'!AA28</f>
        <v>12433</v>
      </c>
      <c r="AB28" s="73">
        <f>'q-Pop'!AB28</f>
        <v>12722</v>
      </c>
      <c r="AC28" s="73">
        <f>'q-Pop'!AC28</f>
        <v>12983</v>
      </c>
      <c r="AD28" s="73">
        <f>'q-Pop'!AD28</f>
        <v>13188</v>
      </c>
      <c r="AE28" s="73">
        <f>'q-Pop'!AE28</f>
        <v>13324</v>
      </c>
      <c r="AF28" s="73">
        <f>'q-Pop'!AF28</f>
        <v>13374</v>
      </c>
      <c r="AG28" s="73">
        <f>'q-Pop'!AG28</f>
        <v>13356</v>
      </c>
      <c r="AH28" s="73">
        <f>'q-Pop'!AH28</f>
        <v>13328</v>
      </c>
      <c r="AI28" s="73">
        <f>'q-Pop'!AI28</f>
        <v>13372</v>
      </c>
      <c r="AJ28" s="73">
        <f>'q-Pop'!AJ28</f>
        <v>13543</v>
      </c>
      <c r="AK28" s="73">
        <f>'q-Pop'!AK28</f>
        <v>13866</v>
      </c>
      <c r="AL28" s="73">
        <f>'q-Pop'!AL28</f>
        <v>14319</v>
      </c>
      <c r="AM28" s="73">
        <f>'q-Pop'!AM28</f>
        <v>14858</v>
      </c>
      <c r="AN28" s="73">
        <f>'q-Pop'!AN28</f>
        <v>15416</v>
      </c>
      <c r="AO28" s="73">
        <f>'q-Pop'!AO28</f>
        <v>15945</v>
      </c>
      <c r="AP28" s="73">
        <f>'q-Pop'!AP28</f>
        <v>16431</v>
      </c>
      <c r="AQ28" s="73">
        <f>'q-Pop'!AQ28</f>
        <v>16888</v>
      </c>
      <c r="AR28" s="73">
        <f>'q-Pop'!AR28</f>
        <v>17329</v>
      </c>
      <c r="AS28" s="73">
        <f>'q-Pop'!AS28</f>
        <v>17778</v>
      </c>
      <c r="AT28" s="73">
        <f>'q-Pop'!AT28</f>
        <v>18249</v>
      </c>
      <c r="AU28" s="73">
        <f>'q-Pop'!AU28</f>
        <v>18746</v>
      </c>
      <c r="AV28" s="73">
        <f>'q-Pop'!AV28</f>
        <v>19259</v>
      </c>
      <c r="AW28" s="73">
        <f>'q-Pop'!AW28</f>
        <v>19784</v>
      </c>
      <c r="AX28" s="73">
        <f>'q-Pop'!AX28</f>
        <v>20311</v>
      </c>
      <c r="AY28" s="73">
        <f>'q-Pop'!AY28</f>
        <v>20834</v>
      </c>
      <c r="AZ28" s="73">
        <f>'q-Pop'!AZ28</f>
        <v>21353</v>
      </c>
      <c r="BA28" s="73">
        <f>'q-Pop'!BA28</f>
        <v>21869</v>
      </c>
      <c r="BB28" s="73">
        <f>'q-Pop'!BB28</f>
        <v>22383</v>
      </c>
      <c r="BC28" s="73">
        <f>'q-Pop'!BC28</f>
        <v>22894</v>
      </c>
    </row>
    <row r="29" spans="1:55" x14ac:dyDescent="0.2">
      <c r="A29" s="73">
        <f>VLOOKUP(C29,SelectCntr!$A$2:$C$52,3,0)</f>
        <v>3</v>
      </c>
      <c r="B29" s="73" t="str">
        <f>'q-Pop'!B29</f>
        <v>Namibia</v>
      </c>
      <c r="C29" s="73">
        <f>'q-Pop'!C29</f>
        <v>147</v>
      </c>
      <c r="D29" s="73" t="str">
        <f>'q-Pop'!D29</f>
        <v>Namibia</v>
      </c>
      <c r="E29" s="73" t="str">
        <f>'q-Pop'!E29</f>
        <v>511</v>
      </c>
      <c r="F29" s="73" t="str">
        <f>'q-Pop'!F29</f>
        <v>Population - Est. &amp; Proj. 2008 (1000)</v>
      </c>
      <c r="G29" s="73">
        <f>'q-Pop'!G29</f>
        <v>617</v>
      </c>
      <c r="H29" s="73">
        <f>'q-Pop'!H29</f>
        <v>633</v>
      </c>
      <c r="I29" s="73">
        <f>'q-Pop'!I29</f>
        <v>649</v>
      </c>
      <c r="J29" s="73">
        <f>'q-Pop'!J29</f>
        <v>665</v>
      </c>
      <c r="K29" s="73">
        <f>'q-Pop'!K29</f>
        <v>682</v>
      </c>
      <c r="L29" s="73">
        <f>'q-Pop'!L29</f>
        <v>700</v>
      </c>
      <c r="M29" s="73">
        <f>'q-Pop'!M29</f>
        <v>718</v>
      </c>
      <c r="N29" s="73">
        <f>'q-Pop'!N29</f>
        <v>738</v>
      </c>
      <c r="O29" s="73">
        <f>'q-Pop'!O29</f>
        <v>758</v>
      </c>
      <c r="P29" s="73">
        <f>'q-Pop'!P29</f>
        <v>780</v>
      </c>
      <c r="Q29" s="73">
        <f>'q-Pop'!Q29</f>
        <v>804</v>
      </c>
      <c r="R29" s="73">
        <f>'q-Pop'!R29</f>
        <v>830</v>
      </c>
      <c r="S29" s="73">
        <f>'q-Pop'!S29</f>
        <v>856</v>
      </c>
      <c r="T29" s="73">
        <f>'q-Pop'!T29</f>
        <v>882</v>
      </c>
      <c r="U29" s="73">
        <f>'q-Pop'!U29</f>
        <v>906</v>
      </c>
      <c r="V29" s="73">
        <f>'q-Pop'!V29</f>
        <v>928</v>
      </c>
      <c r="W29" s="73">
        <f>'q-Pop'!W29</f>
        <v>950</v>
      </c>
      <c r="X29" s="73">
        <f>'q-Pop'!X29</f>
        <v>971</v>
      </c>
      <c r="Y29" s="73">
        <f>'q-Pop'!Y29</f>
        <v>992</v>
      </c>
      <c r="Z29" s="73">
        <f>'q-Pop'!Z29</f>
        <v>1013</v>
      </c>
      <c r="AA29" s="73">
        <f>'q-Pop'!AA29</f>
        <v>1035</v>
      </c>
      <c r="AB29" s="73">
        <f>'q-Pop'!AB29</f>
        <v>1058</v>
      </c>
      <c r="AC29" s="73">
        <f>'q-Pop'!AC29</f>
        <v>1083</v>
      </c>
      <c r="AD29" s="73">
        <f>'q-Pop'!AD29</f>
        <v>1113</v>
      </c>
      <c r="AE29" s="73">
        <f>'q-Pop'!AE29</f>
        <v>1151</v>
      </c>
      <c r="AF29" s="73">
        <f>'q-Pop'!AF29</f>
        <v>1198</v>
      </c>
      <c r="AG29" s="73">
        <f>'q-Pop'!AG29</f>
        <v>1251</v>
      </c>
      <c r="AH29" s="73">
        <f>'q-Pop'!AH29</f>
        <v>1309</v>
      </c>
      <c r="AI29" s="73">
        <f>'q-Pop'!AI29</f>
        <v>1365</v>
      </c>
      <c r="AJ29" s="73">
        <f>'q-Pop'!AJ29</f>
        <v>1417</v>
      </c>
      <c r="AK29" s="73">
        <f>'q-Pop'!AK29</f>
        <v>1463</v>
      </c>
      <c r="AL29" s="73">
        <f>'q-Pop'!AL29</f>
        <v>1505</v>
      </c>
      <c r="AM29" s="73">
        <f>'q-Pop'!AM29</f>
        <v>1543</v>
      </c>
      <c r="AN29" s="73">
        <f>'q-Pop'!AN29</f>
        <v>1581</v>
      </c>
      <c r="AO29" s="73">
        <f>'q-Pop'!AO29</f>
        <v>1620</v>
      </c>
      <c r="AP29" s="73">
        <f>'q-Pop'!AP29</f>
        <v>1661</v>
      </c>
      <c r="AQ29" s="73">
        <f>'q-Pop'!AQ29</f>
        <v>1702</v>
      </c>
      <c r="AR29" s="73">
        <f>'q-Pop'!AR29</f>
        <v>1744</v>
      </c>
      <c r="AS29" s="73">
        <f>'q-Pop'!AS29</f>
        <v>1785</v>
      </c>
      <c r="AT29" s="73">
        <f>'q-Pop'!AT29</f>
        <v>1824</v>
      </c>
      <c r="AU29" s="73">
        <f>'q-Pop'!AU29</f>
        <v>1862</v>
      </c>
      <c r="AV29" s="73">
        <f>'q-Pop'!AV29</f>
        <v>1898</v>
      </c>
      <c r="AW29" s="73">
        <f>'q-Pop'!AW29</f>
        <v>1935</v>
      </c>
      <c r="AX29" s="73">
        <f>'q-Pop'!AX29</f>
        <v>1971</v>
      </c>
      <c r="AY29" s="73">
        <f>'q-Pop'!AY29</f>
        <v>2009</v>
      </c>
      <c r="AZ29" s="73">
        <f>'q-Pop'!AZ29</f>
        <v>2048</v>
      </c>
      <c r="BA29" s="73">
        <f>'q-Pop'!BA29</f>
        <v>2089</v>
      </c>
      <c r="BB29" s="73">
        <f>'q-Pop'!BB29</f>
        <v>2130</v>
      </c>
      <c r="BC29" s="73">
        <f>'q-Pop'!BC29</f>
        <v>2171</v>
      </c>
    </row>
    <row r="30" spans="1:55" x14ac:dyDescent="0.2">
      <c r="A30" s="73">
        <f>VLOOKUP(C30,SelectCntr!$A$2:$C$52,3,0)</f>
        <v>1</v>
      </c>
      <c r="B30" s="73" t="str">
        <f>'q-Pop'!B30</f>
        <v>Niger</v>
      </c>
      <c r="C30" s="73">
        <f>'q-Pop'!C30</f>
        <v>158</v>
      </c>
      <c r="D30" s="73" t="str">
        <f>'q-Pop'!D30</f>
        <v>Niger</v>
      </c>
      <c r="E30" s="73" t="str">
        <f>'q-Pop'!E30</f>
        <v>511</v>
      </c>
      <c r="F30" s="73" t="str">
        <f>'q-Pop'!F30</f>
        <v>Population - Est. &amp; Proj. 2008 (1000)</v>
      </c>
      <c r="G30" s="73">
        <f>'q-Pop'!G30</f>
        <v>3337</v>
      </c>
      <c r="H30" s="73">
        <f>'q-Pop'!H30</f>
        <v>3438</v>
      </c>
      <c r="I30" s="73">
        <f>'q-Pop'!I30</f>
        <v>3544</v>
      </c>
      <c r="J30" s="73">
        <f>'q-Pop'!J30</f>
        <v>3653</v>
      </c>
      <c r="K30" s="73">
        <f>'q-Pop'!K30</f>
        <v>3766</v>
      </c>
      <c r="L30" s="73">
        <f>'q-Pop'!L30</f>
        <v>3882</v>
      </c>
      <c r="M30" s="73">
        <f>'q-Pop'!M30</f>
        <v>4002</v>
      </c>
      <c r="N30" s="73">
        <f>'q-Pop'!N30</f>
        <v>4126</v>
      </c>
      <c r="O30" s="73">
        <f>'q-Pop'!O30</f>
        <v>4253</v>
      </c>
      <c r="P30" s="73">
        <f>'q-Pop'!P30</f>
        <v>4383</v>
      </c>
      <c r="Q30" s="73">
        <f>'q-Pop'!Q30</f>
        <v>4516</v>
      </c>
      <c r="R30" s="73">
        <f>'q-Pop'!R30</f>
        <v>4653</v>
      </c>
      <c r="S30" s="73">
        <f>'q-Pop'!S30</f>
        <v>4793</v>
      </c>
      <c r="T30" s="73">
        <f>'q-Pop'!T30</f>
        <v>4939</v>
      </c>
      <c r="U30" s="73">
        <f>'q-Pop'!U30</f>
        <v>5090</v>
      </c>
      <c r="V30" s="73">
        <f>'q-Pop'!V30</f>
        <v>5247</v>
      </c>
      <c r="W30" s="73">
        <f>'q-Pop'!W30</f>
        <v>5411</v>
      </c>
      <c r="X30" s="73">
        <f>'q-Pop'!X30</f>
        <v>5579</v>
      </c>
      <c r="Y30" s="73">
        <f>'q-Pop'!Y30</f>
        <v>5750</v>
      </c>
      <c r="Z30" s="73">
        <f>'q-Pop'!Z30</f>
        <v>5922</v>
      </c>
      <c r="AA30" s="73">
        <f>'q-Pop'!AA30</f>
        <v>6096</v>
      </c>
      <c r="AB30" s="73">
        <f>'q-Pop'!AB30</f>
        <v>6272</v>
      </c>
      <c r="AC30" s="73">
        <f>'q-Pop'!AC30</f>
        <v>6452</v>
      </c>
      <c r="AD30" s="73">
        <f>'q-Pop'!AD30</f>
        <v>6636</v>
      </c>
      <c r="AE30" s="73">
        <f>'q-Pop'!AE30</f>
        <v>6827</v>
      </c>
      <c r="AF30" s="73">
        <f>'q-Pop'!AF30</f>
        <v>7024</v>
      </c>
      <c r="AG30" s="73">
        <f>'q-Pop'!AG30</f>
        <v>7228</v>
      </c>
      <c r="AH30" s="73">
        <f>'q-Pop'!AH30</f>
        <v>7441</v>
      </c>
      <c r="AI30" s="73">
        <f>'q-Pop'!AI30</f>
        <v>7666</v>
      </c>
      <c r="AJ30" s="73">
        <f>'q-Pop'!AJ30</f>
        <v>7904</v>
      </c>
      <c r="AK30" s="73">
        <f>'q-Pop'!AK30</f>
        <v>8156</v>
      </c>
      <c r="AL30" s="73">
        <f>'q-Pop'!AL30</f>
        <v>8422</v>
      </c>
      <c r="AM30" s="73">
        <f>'q-Pop'!AM30</f>
        <v>8702</v>
      </c>
      <c r="AN30" s="73">
        <f>'q-Pop'!AN30</f>
        <v>8996</v>
      </c>
      <c r="AO30" s="73">
        <f>'q-Pop'!AO30</f>
        <v>9302</v>
      </c>
      <c r="AP30" s="73">
        <f>'q-Pop'!AP30</f>
        <v>9622</v>
      </c>
      <c r="AQ30" s="73">
        <f>'q-Pop'!AQ30</f>
        <v>9956</v>
      </c>
      <c r="AR30" s="73">
        <f>'q-Pop'!AR30</f>
        <v>10304</v>
      </c>
      <c r="AS30" s="73">
        <f>'q-Pop'!AS30</f>
        <v>10662</v>
      </c>
      <c r="AT30" s="73">
        <f>'q-Pop'!AT30</f>
        <v>11031</v>
      </c>
      <c r="AU30" s="73">
        <f>'q-Pop'!AU30</f>
        <v>11408</v>
      </c>
      <c r="AV30" s="73">
        <f>'q-Pop'!AV30</f>
        <v>11797</v>
      </c>
      <c r="AW30" s="73">
        <f>'q-Pop'!AW30</f>
        <v>12203</v>
      </c>
      <c r="AX30" s="73">
        <f>'q-Pop'!AX30</f>
        <v>12636</v>
      </c>
      <c r="AY30" s="73">
        <f>'q-Pop'!AY30</f>
        <v>13102</v>
      </c>
      <c r="AZ30" s="73">
        <f>'q-Pop'!AZ30</f>
        <v>13604</v>
      </c>
      <c r="BA30" s="73">
        <f>'q-Pop'!BA30</f>
        <v>14140</v>
      </c>
      <c r="BB30" s="73">
        <f>'q-Pop'!BB30</f>
        <v>14704</v>
      </c>
      <c r="BC30" s="73">
        <f>'q-Pop'!BC30</f>
        <v>15290</v>
      </c>
    </row>
    <row r="31" spans="1:55" x14ac:dyDescent="0.2">
      <c r="A31" s="73">
        <f>VLOOKUP(C31,SelectCntr!$A$2:$C$52,3,0)</f>
        <v>1</v>
      </c>
      <c r="B31" s="73" t="str">
        <f>'q-Pop'!B31</f>
        <v>Nigeria</v>
      </c>
      <c r="C31" s="73">
        <f>'q-Pop'!C31</f>
        <v>159</v>
      </c>
      <c r="D31" s="73" t="str">
        <f>'q-Pop'!D31</f>
        <v>Nigeria</v>
      </c>
      <c r="E31" s="73" t="str">
        <f>'q-Pop'!E31</f>
        <v>511</v>
      </c>
      <c r="F31" s="73" t="str">
        <f>'q-Pop'!F31</f>
        <v>Population - Est. &amp; Proj. 2008 (1000)</v>
      </c>
      <c r="G31" s="73">
        <f>'q-Pop'!G31</f>
        <v>46142</v>
      </c>
      <c r="H31" s="73">
        <f>'q-Pop'!H31</f>
        <v>47168</v>
      </c>
      <c r="I31" s="73">
        <f>'q-Pop'!I31</f>
        <v>48224</v>
      </c>
      <c r="J31" s="73">
        <f>'q-Pop'!J31</f>
        <v>49306</v>
      </c>
      <c r="K31" s="73">
        <f>'q-Pop'!K31</f>
        <v>50414</v>
      </c>
      <c r="L31" s="73">
        <f>'q-Pop'!L31</f>
        <v>51551</v>
      </c>
      <c r="M31" s="73">
        <f>'q-Pop'!M31</f>
        <v>52722</v>
      </c>
      <c r="N31" s="73">
        <f>'q-Pop'!N31</f>
        <v>53930</v>
      </c>
      <c r="O31" s="73">
        <f>'q-Pop'!O31</f>
        <v>55177</v>
      </c>
      <c r="P31" s="73">
        <f>'q-Pop'!P31</f>
        <v>56467</v>
      </c>
      <c r="Q31" s="73">
        <f>'q-Pop'!Q31</f>
        <v>57795</v>
      </c>
      <c r="R31" s="73">
        <f>'q-Pop'!R31</f>
        <v>59168</v>
      </c>
      <c r="S31" s="73">
        <f>'q-Pop'!S31</f>
        <v>60623</v>
      </c>
      <c r="T31" s="73">
        <f>'q-Pop'!T31</f>
        <v>62206</v>
      </c>
      <c r="U31" s="73">
        <f>'q-Pop'!U31</f>
        <v>63948</v>
      </c>
      <c r="V31" s="73">
        <f>'q-Pop'!V31</f>
        <v>65870</v>
      </c>
      <c r="W31" s="73">
        <f>'q-Pop'!W31</f>
        <v>67952</v>
      </c>
      <c r="X31" s="73">
        <f>'q-Pop'!X31</f>
        <v>70138</v>
      </c>
      <c r="Y31" s="73">
        <f>'q-Pop'!Y31</f>
        <v>72347</v>
      </c>
      <c r="Z31" s="73">
        <f>'q-Pop'!Z31</f>
        <v>74523</v>
      </c>
      <c r="AA31" s="73">
        <f>'q-Pop'!AA31</f>
        <v>76643</v>
      </c>
      <c r="AB31" s="73">
        <f>'q-Pop'!AB31</f>
        <v>78727</v>
      </c>
      <c r="AC31" s="73">
        <f>'q-Pop'!AC31</f>
        <v>80807</v>
      </c>
      <c r="AD31" s="73">
        <f>'q-Pop'!AD31</f>
        <v>82936</v>
      </c>
      <c r="AE31" s="73">
        <f>'q-Pop'!AE31</f>
        <v>85151</v>
      </c>
      <c r="AF31" s="73">
        <f>'q-Pop'!AF31</f>
        <v>87461</v>
      </c>
      <c r="AG31" s="73">
        <f>'q-Pop'!AG31</f>
        <v>89853</v>
      </c>
      <c r="AH31" s="73">
        <f>'q-Pop'!AH31</f>
        <v>92312</v>
      </c>
      <c r="AI31" s="73">
        <f>'q-Pop'!AI31</f>
        <v>94812</v>
      </c>
      <c r="AJ31" s="73">
        <f>'q-Pop'!AJ31</f>
        <v>97338</v>
      </c>
      <c r="AK31" s="73">
        <f>'q-Pop'!AK31</f>
        <v>99887</v>
      </c>
      <c r="AL31" s="73">
        <f>'q-Pop'!AL31</f>
        <v>102465</v>
      </c>
      <c r="AM31" s="73">
        <f>'q-Pop'!AM31</f>
        <v>105080</v>
      </c>
      <c r="AN31" s="73">
        <f>'q-Pop'!AN31</f>
        <v>107739</v>
      </c>
      <c r="AO31" s="73">
        <f>'q-Pop'!AO31</f>
        <v>110449</v>
      </c>
      <c r="AP31" s="73">
        <f>'q-Pop'!AP31</f>
        <v>113212</v>
      </c>
      <c r="AQ31" s="73">
        <f>'q-Pop'!AQ31</f>
        <v>116027</v>
      </c>
      <c r="AR31" s="73">
        <f>'q-Pop'!AR31</f>
        <v>118899</v>
      </c>
      <c r="AS31" s="73">
        <f>'q-Pop'!AS31</f>
        <v>121836</v>
      </c>
      <c r="AT31" s="73">
        <f>'q-Pop'!AT31</f>
        <v>124842</v>
      </c>
      <c r="AU31" s="73">
        <f>'q-Pop'!AU31</f>
        <v>127918</v>
      </c>
      <c r="AV31" s="73">
        <f>'q-Pop'!AV31</f>
        <v>131061</v>
      </c>
      <c r="AW31" s="73">
        <f>'q-Pop'!AW31</f>
        <v>134270</v>
      </c>
      <c r="AX31" s="73">
        <f>'q-Pop'!AX31</f>
        <v>137544</v>
      </c>
      <c r="AY31" s="73">
        <f>'q-Pop'!AY31</f>
        <v>140879</v>
      </c>
      <c r="AZ31" s="73">
        <f>'q-Pop'!AZ31</f>
        <v>144273</v>
      </c>
      <c r="BA31" s="73">
        <f>'q-Pop'!BA31</f>
        <v>147722</v>
      </c>
      <c r="BB31" s="73">
        <f>'q-Pop'!BB31</f>
        <v>151212</v>
      </c>
      <c r="BC31" s="73">
        <f>'q-Pop'!BC31</f>
        <v>154729</v>
      </c>
    </row>
    <row r="32" spans="1:55" x14ac:dyDescent="0.2">
      <c r="A32" s="73">
        <f>VLOOKUP(C32,SelectCntr!$A$2:$C$52,3,0)</f>
        <v>1</v>
      </c>
      <c r="B32" s="73" t="str">
        <f>'q-Pop'!B32</f>
        <v>Guinea-Bissau</v>
      </c>
      <c r="C32" s="73">
        <f>'q-Pop'!C32</f>
        <v>175</v>
      </c>
      <c r="D32" s="73" t="str">
        <f>'q-Pop'!D32</f>
        <v>Guinea-Bissau</v>
      </c>
      <c r="E32" s="73" t="str">
        <f>'q-Pop'!E32</f>
        <v>511</v>
      </c>
      <c r="F32" s="73" t="str">
        <f>'q-Pop'!F32</f>
        <v>Population - Est. &amp; Proj. 2008 (1000)</v>
      </c>
      <c r="G32" s="73">
        <f>'q-Pop'!G32</f>
        <v>596</v>
      </c>
      <c r="H32" s="73">
        <f>'q-Pop'!H32</f>
        <v>598</v>
      </c>
      <c r="I32" s="73">
        <f>'q-Pop'!I32</f>
        <v>599</v>
      </c>
      <c r="J32" s="73">
        <f>'q-Pop'!J32</f>
        <v>599</v>
      </c>
      <c r="K32" s="73">
        <f>'q-Pop'!K32</f>
        <v>598</v>
      </c>
      <c r="L32" s="73">
        <f>'q-Pop'!L32</f>
        <v>597</v>
      </c>
      <c r="M32" s="73">
        <f>'q-Pop'!M32</f>
        <v>595</v>
      </c>
      <c r="N32" s="73">
        <f>'q-Pop'!N32</f>
        <v>595</v>
      </c>
      <c r="O32" s="73">
        <f>'q-Pop'!O32</f>
        <v>597</v>
      </c>
      <c r="P32" s="73">
        <f>'q-Pop'!P32</f>
        <v>604</v>
      </c>
      <c r="Q32" s="73">
        <f>'q-Pop'!Q32</f>
        <v>615</v>
      </c>
      <c r="R32" s="73">
        <f>'q-Pop'!R32</f>
        <v>630</v>
      </c>
      <c r="S32" s="73">
        <f>'q-Pop'!S32</f>
        <v>649</v>
      </c>
      <c r="T32" s="73">
        <f>'q-Pop'!T32</f>
        <v>671</v>
      </c>
      <c r="U32" s="73">
        <f>'q-Pop'!U32</f>
        <v>695</v>
      </c>
      <c r="V32" s="73">
        <f>'q-Pop'!V32</f>
        <v>723</v>
      </c>
      <c r="W32" s="73">
        <f>'q-Pop'!W32</f>
        <v>752</v>
      </c>
      <c r="X32" s="73">
        <f>'q-Pop'!X32</f>
        <v>783</v>
      </c>
      <c r="Y32" s="73">
        <f>'q-Pop'!Y32</f>
        <v>811</v>
      </c>
      <c r="Z32" s="73">
        <f>'q-Pop'!Z32</f>
        <v>836</v>
      </c>
      <c r="AA32" s="73">
        <f>'q-Pop'!AA32</f>
        <v>857</v>
      </c>
      <c r="AB32" s="73">
        <f>'q-Pop'!AB32</f>
        <v>874</v>
      </c>
      <c r="AC32" s="73">
        <f>'q-Pop'!AC32</f>
        <v>889</v>
      </c>
      <c r="AD32" s="73">
        <f>'q-Pop'!AD32</f>
        <v>903</v>
      </c>
      <c r="AE32" s="73">
        <f>'q-Pop'!AE32</f>
        <v>919</v>
      </c>
      <c r="AF32" s="73">
        <f>'q-Pop'!AF32</f>
        <v>937</v>
      </c>
      <c r="AG32" s="73">
        <f>'q-Pop'!AG32</f>
        <v>955</v>
      </c>
      <c r="AH32" s="73">
        <f>'q-Pop'!AH32</f>
        <v>976</v>
      </c>
      <c r="AI32" s="73">
        <f>'q-Pop'!AI32</f>
        <v>998</v>
      </c>
      <c r="AJ32" s="73">
        <f>'q-Pop'!AJ32</f>
        <v>1022</v>
      </c>
      <c r="AK32" s="73">
        <f>'q-Pop'!AK32</f>
        <v>1049</v>
      </c>
      <c r="AL32" s="73">
        <f>'q-Pop'!AL32</f>
        <v>1077</v>
      </c>
      <c r="AM32" s="73">
        <f>'q-Pop'!AM32</f>
        <v>1107</v>
      </c>
      <c r="AN32" s="73">
        <f>'q-Pop'!AN32</f>
        <v>1137</v>
      </c>
      <c r="AO32" s="73">
        <f>'q-Pop'!AO32</f>
        <v>1166</v>
      </c>
      <c r="AP32" s="73">
        <f>'q-Pop'!AP32</f>
        <v>1194</v>
      </c>
      <c r="AQ32" s="73">
        <f>'q-Pop'!AQ32</f>
        <v>1220</v>
      </c>
      <c r="AR32" s="73">
        <f>'q-Pop'!AR32</f>
        <v>1247</v>
      </c>
      <c r="AS32" s="73">
        <f>'q-Pop'!AS32</f>
        <v>1274</v>
      </c>
      <c r="AT32" s="73">
        <f>'q-Pop'!AT32</f>
        <v>1304</v>
      </c>
      <c r="AU32" s="73">
        <f>'q-Pop'!AU32</f>
        <v>1335</v>
      </c>
      <c r="AV32" s="73">
        <f>'q-Pop'!AV32</f>
        <v>1369</v>
      </c>
      <c r="AW32" s="73">
        <f>'q-Pop'!AW32</f>
        <v>1403</v>
      </c>
      <c r="AX32" s="73">
        <f>'q-Pop'!AX32</f>
        <v>1438</v>
      </c>
      <c r="AY32" s="73">
        <f>'q-Pop'!AY32</f>
        <v>1473</v>
      </c>
      <c r="AZ32" s="73">
        <f>'q-Pop'!AZ32</f>
        <v>1507</v>
      </c>
      <c r="BA32" s="73">
        <f>'q-Pop'!BA32</f>
        <v>1541</v>
      </c>
      <c r="BB32" s="73">
        <f>'q-Pop'!BB32</f>
        <v>1575</v>
      </c>
      <c r="BC32" s="73">
        <f>'q-Pop'!BC32</f>
        <v>1611</v>
      </c>
    </row>
    <row r="33" spans="1:55" x14ac:dyDescent="0.2">
      <c r="A33" s="73">
        <f>VLOOKUP(C33,SelectCntr!$A$2:$C$52,3,0)</f>
        <v>2</v>
      </c>
      <c r="B33" s="73" t="str">
        <f>'q-Pop'!B33</f>
        <v>Eritrea</v>
      </c>
      <c r="C33" s="73">
        <f>'q-Pop'!C33</f>
        <v>178</v>
      </c>
      <c r="D33" s="73" t="str">
        <f>'q-Pop'!D33</f>
        <v>Eritrea</v>
      </c>
      <c r="E33" s="73" t="str">
        <f>'q-Pop'!E33</f>
        <v>511</v>
      </c>
      <c r="F33" s="73" t="str">
        <f>'q-Pop'!F33</f>
        <v>Population - Est. &amp; Proj. 2008 (1000)</v>
      </c>
      <c r="G33" s="73">
        <f>'q-Pop'!G33</f>
        <v>0</v>
      </c>
      <c r="H33" s="73">
        <f>'q-Pop'!H33</f>
        <v>0</v>
      </c>
      <c r="I33" s="73">
        <f>'q-Pop'!I33</f>
        <v>0</v>
      </c>
      <c r="J33" s="73">
        <f>'q-Pop'!J33</f>
        <v>0</v>
      </c>
      <c r="K33" s="73">
        <f>'q-Pop'!K33</f>
        <v>0</v>
      </c>
      <c r="L33" s="73">
        <f>'q-Pop'!L33</f>
        <v>0</v>
      </c>
      <c r="M33" s="73">
        <f>'q-Pop'!M33</f>
        <v>0</v>
      </c>
      <c r="N33" s="73">
        <f>'q-Pop'!N33</f>
        <v>0</v>
      </c>
      <c r="O33" s="73">
        <f>'q-Pop'!O33</f>
        <v>0</v>
      </c>
      <c r="P33" s="73">
        <f>'q-Pop'!P33</f>
        <v>0</v>
      </c>
      <c r="Q33" s="73">
        <f>'q-Pop'!Q33</f>
        <v>0</v>
      </c>
      <c r="R33" s="73">
        <f>'q-Pop'!R33</f>
        <v>0</v>
      </c>
      <c r="S33" s="73">
        <f>'q-Pop'!S33</f>
        <v>0</v>
      </c>
      <c r="T33" s="73">
        <f>'q-Pop'!T33</f>
        <v>0</v>
      </c>
      <c r="U33" s="73">
        <f>'q-Pop'!U33</f>
        <v>0</v>
      </c>
      <c r="V33" s="73">
        <f>'q-Pop'!V33</f>
        <v>0</v>
      </c>
      <c r="W33" s="73">
        <f>'q-Pop'!W33</f>
        <v>0</v>
      </c>
      <c r="X33" s="73">
        <f>'q-Pop'!X33</f>
        <v>0</v>
      </c>
      <c r="Y33" s="73">
        <f>'q-Pop'!Y33</f>
        <v>0</v>
      </c>
      <c r="Z33" s="73">
        <f>'q-Pop'!Z33</f>
        <v>0</v>
      </c>
      <c r="AA33" s="73">
        <f>'q-Pop'!AA33</f>
        <v>0</v>
      </c>
      <c r="AB33" s="73">
        <f>'q-Pop'!AB33</f>
        <v>0</v>
      </c>
      <c r="AC33" s="73">
        <f>'q-Pop'!AC33</f>
        <v>0</v>
      </c>
      <c r="AD33" s="73">
        <f>'q-Pop'!AD33</f>
        <v>0</v>
      </c>
      <c r="AE33" s="73">
        <f>'q-Pop'!AE33</f>
        <v>0</v>
      </c>
      <c r="AF33" s="73">
        <f>'q-Pop'!AF33</f>
        <v>0</v>
      </c>
      <c r="AG33" s="73">
        <f>'q-Pop'!AG33</f>
        <v>0</v>
      </c>
      <c r="AH33" s="73">
        <f>'q-Pop'!AH33</f>
        <v>0</v>
      </c>
      <c r="AI33" s="73">
        <f>'q-Pop'!AI33</f>
        <v>0</v>
      </c>
      <c r="AJ33" s="73">
        <f>'q-Pop'!AJ33</f>
        <v>0</v>
      </c>
      <c r="AK33" s="73">
        <f>'q-Pop'!AK33</f>
        <v>0</v>
      </c>
      <c r="AL33" s="73">
        <f>'q-Pop'!AL33</f>
        <v>0</v>
      </c>
      <c r="AM33" s="73">
        <f>'q-Pop'!AM33</f>
        <v>3177</v>
      </c>
      <c r="AN33" s="73">
        <f>'q-Pop'!AN33</f>
        <v>3181</v>
      </c>
      <c r="AO33" s="73">
        <f>'q-Pop'!AO33</f>
        <v>3206</v>
      </c>
      <c r="AP33" s="73">
        <f>'q-Pop'!AP33</f>
        <v>3256</v>
      </c>
      <c r="AQ33" s="73">
        <f>'q-Pop'!AQ33</f>
        <v>3327</v>
      </c>
      <c r="AR33" s="73">
        <f>'q-Pop'!AR33</f>
        <v>3419</v>
      </c>
      <c r="AS33" s="73">
        <f>'q-Pop'!AS33</f>
        <v>3530</v>
      </c>
      <c r="AT33" s="73">
        <f>'q-Pop'!AT33</f>
        <v>3657</v>
      </c>
      <c r="AU33" s="73">
        <f>'q-Pop'!AU33</f>
        <v>3802</v>
      </c>
      <c r="AV33" s="73">
        <f>'q-Pop'!AV33</f>
        <v>3963</v>
      </c>
      <c r="AW33" s="73">
        <f>'q-Pop'!AW33</f>
        <v>4134</v>
      </c>
      <c r="AX33" s="73">
        <f>'q-Pop'!AX33</f>
        <v>4307</v>
      </c>
      <c r="AY33" s="73">
        <f>'q-Pop'!AY33</f>
        <v>4473</v>
      </c>
      <c r="AZ33" s="73">
        <f>'q-Pop'!AZ33</f>
        <v>4631</v>
      </c>
      <c r="BA33" s="73">
        <f>'q-Pop'!BA33</f>
        <v>4781</v>
      </c>
      <c r="BB33" s="73">
        <f>'q-Pop'!BB33</f>
        <v>4927</v>
      </c>
      <c r="BC33" s="73">
        <f>'q-Pop'!BC33</f>
        <v>5073</v>
      </c>
    </row>
    <row r="34" spans="1:55" x14ac:dyDescent="0.2">
      <c r="A34" s="73">
        <f>VLOOKUP(C34,SelectCntr!$A$2:$C$52,3,0)</f>
        <v>3</v>
      </c>
      <c r="B34" s="73" t="str">
        <f>'q-Pop'!B34</f>
        <v>Zimbabwe</v>
      </c>
      <c r="C34" s="73">
        <f>'q-Pop'!C34</f>
        <v>181</v>
      </c>
      <c r="D34" s="73" t="str">
        <f>'q-Pop'!D34</f>
        <v>Zimbabwe</v>
      </c>
      <c r="E34" s="73" t="str">
        <f>'q-Pop'!E34</f>
        <v>511</v>
      </c>
      <c r="F34" s="73" t="str">
        <f>'q-Pop'!F34</f>
        <v>Population - Est. &amp; Proj. 2008 (1000)</v>
      </c>
      <c r="G34" s="73">
        <f>'q-Pop'!G34</f>
        <v>3876</v>
      </c>
      <c r="H34" s="73">
        <f>'q-Pop'!H34</f>
        <v>4005</v>
      </c>
      <c r="I34" s="73">
        <f>'q-Pop'!I34</f>
        <v>4140</v>
      </c>
      <c r="J34" s="73">
        <f>'q-Pop'!J34</f>
        <v>4278</v>
      </c>
      <c r="K34" s="73">
        <f>'q-Pop'!K34</f>
        <v>4421</v>
      </c>
      <c r="L34" s="73">
        <f>'q-Pop'!L34</f>
        <v>4567</v>
      </c>
      <c r="M34" s="73">
        <f>'q-Pop'!M34</f>
        <v>4717</v>
      </c>
      <c r="N34" s="73">
        <f>'q-Pop'!N34</f>
        <v>4872</v>
      </c>
      <c r="O34" s="73">
        <f>'q-Pop'!O34</f>
        <v>5034</v>
      </c>
      <c r="P34" s="73">
        <f>'q-Pop'!P34</f>
        <v>5204</v>
      </c>
      <c r="Q34" s="73">
        <f>'q-Pop'!Q34</f>
        <v>5383</v>
      </c>
      <c r="R34" s="73">
        <f>'q-Pop'!R34</f>
        <v>5571</v>
      </c>
      <c r="S34" s="73">
        <f>'q-Pop'!S34</f>
        <v>5766</v>
      </c>
      <c r="T34" s="73">
        <f>'q-Pop'!T34</f>
        <v>5966</v>
      </c>
      <c r="U34" s="73">
        <f>'q-Pop'!U34</f>
        <v>6168</v>
      </c>
      <c r="V34" s="73">
        <f>'q-Pop'!V34</f>
        <v>6371</v>
      </c>
      <c r="W34" s="73">
        <f>'q-Pop'!W34</f>
        <v>6577</v>
      </c>
      <c r="X34" s="73">
        <f>'q-Pop'!X34</f>
        <v>6793</v>
      </c>
      <c r="Y34" s="73">
        <f>'q-Pop'!Y34</f>
        <v>7026</v>
      </c>
      <c r="Z34" s="73">
        <f>'q-Pop'!Z34</f>
        <v>7282</v>
      </c>
      <c r="AA34" s="73">
        <f>'q-Pop'!AA34</f>
        <v>7563</v>
      </c>
      <c r="AB34" s="73">
        <f>'q-Pop'!AB34</f>
        <v>7866</v>
      </c>
      <c r="AC34" s="73">
        <f>'q-Pop'!AC34</f>
        <v>8185</v>
      </c>
      <c r="AD34" s="73">
        <f>'q-Pop'!AD34</f>
        <v>8513</v>
      </c>
      <c r="AE34" s="73">
        <f>'q-Pop'!AE34</f>
        <v>8845</v>
      </c>
      <c r="AF34" s="73">
        <f>'q-Pop'!AF34</f>
        <v>9177</v>
      </c>
      <c r="AG34" s="73">
        <f>'q-Pop'!AG34</f>
        <v>9510</v>
      </c>
      <c r="AH34" s="73">
        <f>'q-Pop'!AH34</f>
        <v>9838</v>
      </c>
      <c r="AI34" s="73">
        <f>'q-Pop'!AI34</f>
        <v>10157</v>
      </c>
      <c r="AJ34" s="73">
        <f>'q-Pop'!AJ34</f>
        <v>10461</v>
      </c>
      <c r="AK34" s="73">
        <f>'q-Pop'!AK34</f>
        <v>10748</v>
      </c>
      <c r="AL34" s="73">
        <f>'q-Pop'!AL34</f>
        <v>11017</v>
      </c>
      <c r="AM34" s="73">
        <f>'q-Pop'!AM34</f>
        <v>11267</v>
      </c>
      <c r="AN34" s="73">
        <f>'q-Pop'!AN34</f>
        <v>11499</v>
      </c>
      <c r="AO34" s="73">
        <f>'q-Pop'!AO34</f>
        <v>11713</v>
      </c>
      <c r="AP34" s="73">
        <f>'q-Pop'!AP34</f>
        <v>11912</v>
      </c>
      <c r="AQ34" s="73">
        <f>'q-Pop'!AQ34</f>
        <v>12092</v>
      </c>
      <c r="AR34" s="73">
        <f>'q-Pop'!AR34</f>
        <v>12248</v>
      </c>
      <c r="AS34" s="73">
        <f>'q-Pop'!AS34</f>
        <v>12370</v>
      </c>
      <c r="AT34" s="73">
        <f>'q-Pop'!AT34</f>
        <v>12455</v>
      </c>
      <c r="AU34" s="73">
        <f>'q-Pop'!AU34</f>
        <v>12502</v>
      </c>
      <c r="AV34" s="73">
        <f>'q-Pop'!AV34</f>
        <v>12518</v>
      </c>
      <c r="AW34" s="73">
        <f>'q-Pop'!AW34</f>
        <v>12510</v>
      </c>
      <c r="AX34" s="73">
        <f>'q-Pop'!AX34</f>
        <v>12492</v>
      </c>
      <c r="AY34" s="73">
        <f>'q-Pop'!AY34</f>
        <v>12475</v>
      </c>
      <c r="AZ34" s="73">
        <f>'q-Pop'!AZ34</f>
        <v>12459</v>
      </c>
      <c r="BA34" s="73">
        <f>'q-Pop'!BA34</f>
        <v>12449</v>
      </c>
      <c r="BB34" s="73">
        <f>'q-Pop'!BB34</f>
        <v>12463</v>
      </c>
      <c r="BC34" s="73">
        <f>'q-Pop'!BC34</f>
        <v>12523</v>
      </c>
    </row>
    <row r="35" spans="1:55" x14ac:dyDescent="0.2">
      <c r="A35" s="73">
        <f>VLOOKUP(C35,SelectCntr!$A$2:$C$52,3,0)</f>
        <v>2</v>
      </c>
      <c r="B35" s="73" t="str">
        <f>'q-Pop'!B35</f>
        <v>Réunion</v>
      </c>
      <c r="C35" s="73">
        <f>'q-Pop'!C35</f>
        <v>182</v>
      </c>
      <c r="D35" s="73" t="str">
        <f>'q-Pop'!D35</f>
        <v>Réunion</v>
      </c>
      <c r="E35" s="73" t="str">
        <f>'q-Pop'!E35</f>
        <v>511</v>
      </c>
      <c r="F35" s="73" t="str">
        <f>'q-Pop'!F35</f>
        <v>Population - Est. &amp; Proj. 2008 (1000)</v>
      </c>
      <c r="G35" s="73">
        <f>'q-Pop'!G35</f>
        <v>345</v>
      </c>
      <c r="H35" s="73">
        <f>'q-Pop'!H35</f>
        <v>355</v>
      </c>
      <c r="I35" s="73">
        <f>'q-Pop'!I35</f>
        <v>365</v>
      </c>
      <c r="J35" s="73">
        <f>'q-Pop'!J35</f>
        <v>377</v>
      </c>
      <c r="K35" s="73">
        <f>'q-Pop'!K35</f>
        <v>390</v>
      </c>
      <c r="L35" s="73">
        <f>'q-Pop'!L35</f>
        <v>404</v>
      </c>
      <c r="M35" s="73">
        <f>'q-Pop'!M35</f>
        <v>420</v>
      </c>
      <c r="N35" s="73">
        <f>'q-Pop'!N35</f>
        <v>435</v>
      </c>
      <c r="O35" s="73">
        <f>'q-Pop'!O35</f>
        <v>449</v>
      </c>
      <c r="P35" s="73">
        <f>'q-Pop'!P35</f>
        <v>461</v>
      </c>
      <c r="Q35" s="73">
        <f>'q-Pop'!Q35</f>
        <v>469</v>
      </c>
      <c r="R35" s="73">
        <f>'q-Pop'!R35</f>
        <v>474</v>
      </c>
      <c r="S35" s="73">
        <f>'q-Pop'!S35</f>
        <v>477</v>
      </c>
      <c r="T35" s="73">
        <f>'q-Pop'!T35</f>
        <v>480</v>
      </c>
      <c r="U35" s="73">
        <f>'q-Pop'!U35</f>
        <v>483</v>
      </c>
      <c r="V35" s="73">
        <f>'q-Pop'!V35</f>
        <v>486</v>
      </c>
      <c r="W35" s="73">
        <f>'q-Pop'!W35</f>
        <v>490</v>
      </c>
      <c r="X35" s="73">
        <f>'q-Pop'!X35</f>
        <v>494</v>
      </c>
      <c r="Y35" s="73">
        <f>'q-Pop'!Y35</f>
        <v>500</v>
      </c>
      <c r="Z35" s="73">
        <f>'q-Pop'!Z35</f>
        <v>506</v>
      </c>
      <c r="AA35" s="73">
        <f>'q-Pop'!AA35</f>
        <v>514</v>
      </c>
      <c r="AB35" s="73">
        <f>'q-Pop'!AB35</f>
        <v>524</v>
      </c>
      <c r="AC35" s="73">
        <f>'q-Pop'!AC35</f>
        <v>534</v>
      </c>
      <c r="AD35" s="73">
        <f>'q-Pop'!AD35</f>
        <v>545</v>
      </c>
      <c r="AE35" s="73">
        <f>'q-Pop'!AE35</f>
        <v>555</v>
      </c>
      <c r="AF35" s="73">
        <f>'q-Pop'!AF35</f>
        <v>565</v>
      </c>
      <c r="AG35" s="73">
        <f>'q-Pop'!AG35</f>
        <v>574</v>
      </c>
      <c r="AH35" s="73">
        <f>'q-Pop'!AH35</f>
        <v>584</v>
      </c>
      <c r="AI35" s="73">
        <f>'q-Pop'!AI35</f>
        <v>594</v>
      </c>
      <c r="AJ35" s="73">
        <f>'q-Pop'!AJ35</f>
        <v>604</v>
      </c>
      <c r="AK35" s="73">
        <f>'q-Pop'!AK35</f>
        <v>615</v>
      </c>
      <c r="AL35" s="73">
        <f>'q-Pop'!AL35</f>
        <v>627</v>
      </c>
      <c r="AM35" s="73">
        <f>'q-Pop'!AM35</f>
        <v>639</v>
      </c>
      <c r="AN35" s="73">
        <f>'q-Pop'!AN35</f>
        <v>652</v>
      </c>
      <c r="AO35" s="73">
        <f>'q-Pop'!AO35</f>
        <v>664</v>
      </c>
      <c r="AP35" s="73">
        <f>'q-Pop'!AP35</f>
        <v>676</v>
      </c>
      <c r="AQ35" s="73">
        <f>'q-Pop'!AQ35</f>
        <v>688</v>
      </c>
      <c r="AR35" s="73">
        <f>'q-Pop'!AR35</f>
        <v>700</v>
      </c>
      <c r="AS35" s="73">
        <f>'q-Pop'!AS35</f>
        <v>712</v>
      </c>
      <c r="AT35" s="73">
        <f>'q-Pop'!AT35</f>
        <v>724</v>
      </c>
      <c r="AU35" s="73">
        <f>'q-Pop'!AU35</f>
        <v>736</v>
      </c>
      <c r="AV35" s="73">
        <f>'q-Pop'!AV35</f>
        <v>748</v>
      </c>
      <c r="AW35" s="73">
        <f>'q-Pop'!AW35</f>
        <v>761</v>
      </c>
      <c r="AX35" s="73">
        <f>'q-Pop'!AX35</f>
        <v>773</v>
      </c>
      <c r="AY35" s="73">
        <f>'q-Pop'!AY35</f>
        <v>784</v>
      </c>
      <c r="AZ35" s="73">
        <f>'q-Pop'!AZ35</f>
        <v>795</v>
      </c>
      <c r="BA35" s="73">
        <f>'q-Pop'!BA35</f>
        <v>806</v>
      </c>
      <c r="BB35" s="73">
        <f>'q-Pop'!BB35</f>
        <v>817</v>
      </c>
      <c r="BC35" s="73">
        <f>'q-Pop'!BC35</f>
        <v>827</v>
      </c>
    </row>
    <row r="36" spans="1:55" x14ac:dyDescent="0.2">
      <c r="A36" s="73">
        <f>VLOOKUP(C36,SelectCntr!$A$2:$C$52,3,0)</f>
        <v>2</v>
      </c>
      <c r="B36" s="73" t="str">
        <f>'q-Pop'!B36</f>
        <v>Rwanda</v>
      </c>
      <c r="C36" s="73">
        <f>'q-Pop'!C36</f>
        <v>184</v>
      </c>
      <c r="D36" s="73" t="str">
        <f>'q-Pop'!D36</f>
        <v>Rwanda</v>
      </c>
      <c r="E36" s="73" t="str">
        <f>'q-Pop'!E36</f>
        <v>511</v>
      </c>
      <c r="F36" s="73" t="str">
        <f>'q-Pop'!F36</f>
        <v>Population - Est. &amp; Proj. 2008 (1000)</v>
      </c>
      <c r="G36" s="73">
        <f>'q-Pop'!G36</f>
        <v>2951</v>
      </c>
      <c r="H36" s="73">
        <f>'q-Pop'!H36</f>
        <v>3007</v>
      </c>
      <c r="I36" s="73">
        <f>'q-Pop'!I36</f>
        <v>3062</v>
      </c>
      <c r="J36" s="73">
        <f>'q-Pop'!J36</f>
        <v>3125</v>
      </c>
      <c r="K36" s="73">
        <f>'q-Pop'!K36</f>
        <v>3202</v>
      </c>
      <c r="L36" s="73">
        <f>'q-Pop'!L36</f>
        <v>3297</v>
      </c>
      <c r="M36" s="73">
        <f>'q-Pop'!M36</f>
        <v>3407</v>
      </c>
      <c r="N36" s="73">
        <f>'q-Pop'!N36</f>
        <v>3527</v>
      </c>
      <c r="O36" s="73">
        <f>'q-Pop'!O36</f>
        <v>3652</v>
      </c>
      <c r="P36" s="73">
        <f>'q-Pop'!P36</f>
        <v>3776</v>
      </c>
      <c r="Q36" s="73">
        <f>'q-Pop'!Q36</f>
        <v>3898</v>
      </c>
      <c r="R36" s="73">
        <f>'q-Pop'!R36</f>
        <v>4020</v>
      </c>
      <c r="S36" s="73">
        <f>'q-Pop'!S36</f>
        <v>4144</v>
      </c>
      <c r="T36" s="73">
        <f>'q-Pop'!T36</f>
        <v>4273</v>
      </c>
      <c r="U36" s="73">
        <f>'q-Pop'!U36</f>
        <v>4410</v>
      </c>
      <c r="V36" s="73">
        <f>'q-Pop'!V36</f>
        <v>4555</v>
      </c>
      <c r="W36" s="73">
        <f>'q-Pop'!W36</f>
        <v>4706</v>
      </c>
      <c r="X36" s="73">
        <f>'q-Pop'!X36</f>
        <v>4865</v>
      </c>
      <c r="Y36" s="73">
        <f>'q-Pop'!Y36</f>
        <v>5029</v>
      </c>
      <c r="Z36" s="73">
        <f>'q-Pop'!Z36</f>
        <v>5197</v>
      </c>
      <c r="AA36" s="73">
        <f>'q-Pop'!AA36</f>
        <v>5362</v>
      </c>
      <c r="AB36" s="73">
        <f>'q-Pop'!AB36</f>
        <v>5523</v>
      </c>
      <c r="AC36" s="73">
        <f>'q-Pop'!AC36</f>
        <v>5691</v>
      </c>
      <c r="AD36" s="73">
        <f>'q-Pop'!AD36</f>
        <v>5885</v>
      </c>
      <c r="AE36" s="73">
        <f>'q-Pop'!AE36</f>
        <v>6111</v>
      </c>
      <c r="AF36" s="73">
        <f>'q-Pop'!AF36</f>
        <v>6394</v>
      </c>
      <c r="AG36" s="73">
        <f>'q-Pop'!AG36</f>
        <v>6719</v>
      </c>
      <c r="AH36" s="73">
        <f>'q-Pop'!AH36</f>
        <v>7014</v>
      </c>
      <c r="AI36" s="73">
        <f>'q-Pop'!AI36</f>
        <v>7178</v>
      </c>
      <c r="AJ36" s="73">
        <f>'q-Pop'!AJ36</f>
        <v>7150</v>
      </c>
      <c r="AK36" s="73">
        <f>'q-Pop'!AK36</f>
        <v>6886</v>
      </c>
      <c r="AL36" s="73">
        <f>'q-Pop'!AL36</f>
        <v>6430</v>
      </c>
      <c r="AM36" s="73">
        <f>'q-Pop'!AM36</f>
        <v>5920</v>
      </c>
      <c r="AN36" s="73">
        <f>'q-Pop'!AN36</f>
        <v>5546</v>
      </c>
      <c r="AO36" s="73">
        <f>'q-Pop'!AO36</f>
        <v>5440</v>
      </c>
      <c r="AP36" s="73">
        <f>'q-Pop'!AP36</f>
        <v>5660</v>
      </c>
      <c r="AQ36" s="73">
        <f>'q-Pop'!AQ36</f>
        <v>6151</v>
      </c>
      <c r="AR36" s="73">
        <f>'q-Pop'!AR36</f>
        <v>6801</v>
      </c>
      <c r="AS36" s="73">
        <f>'q-Pop'!AS36</f>
        <v>7443</v>
      </c>
      <c r="AT36" s="73">
        <f>'q-Pop'!AT36</f>
        <v>7958</v>
      </c>
      <c r="AU36" s="73">
        <f>'q-Pop'!AU36</f>
        <v>8310</v>
      </c>
      <c r="AV36" s="73">
        <f>'q-Pop'!AV36</f>
        <v>8539</v>
      </c>
      <c r="AW36" s="73">
        <f>'q-Pop'!AW36</f>
        <v>8685</v>
      </c>
      <c r="AX36" s="73">
        <f>'q-Pop'!AX36</f>
        <v>8820</v>
      </c>
      <c r="AY36" s="73">
        <f>'q-Pop'!AY36</f>
        <v>8992</v>
      </c>
      <c r="AZ36" s="73">
        <f>'q-Pop'!AZ36</f>
        <v>9210</v>
      </c>
      <c r="BA36" s="73">
        <f>'q-Pop'!BA36</f>
        <v>9455</v>
      </c>
      <c r="BB36" s="73">
        <f>'q-Pop'!BB36</f>
        <v>9721</v>
      </c>
      <c r="BC36" s="73">
        <f>'q-Pop'!BC36</f>
        <v>9998</v>
      </c>
    </row>
    <row r="37" spans="1:55" x14ac:dyDescent="0.2">
      <c r="A37" s="73">
        <f>VLOOKUP(C37,SelectCntr!$A$2:$C$52,3,0)</f>
        <v>1</v>
      </c>
      <c r="B37" s="73" t="str">
        <f>'q-Pop'!B37</f>
        <v>Sao Tome and Principe</v>
      </c>
      <c r="C37" s="73">
        <f>'q-Pop'!C37</f>
        <v>193</v>
      </c>
      <c r="D37" s="73" t="str">
        <f>'q-Pop'!D37</f>
        <v>Sao Tome and Principe</v>
      </c>
      <c r="E37" s="73" t="str">
        <f>'q-Pop'!E37</f>
        <v>511</v>
      </c>
      <c r="F37" s="73" t="str">
        <f>'q-Pop'!F37</f>
        <v>Population - Est. &amp; Proj. 2008 (1000)</v>
      </c>
      <c r="G37" s="73">
        <f>'q-Pop'!G37</f>
        <v>65</v>
      </c>
      <c r="H37" s="73">
        <f>'q-Pop'!H37</f>
        <v>64</v>
      </c>
      <c r="I37" s="73">
        <f>'q-Pop'!I37</f>
        <v>64</v>
      </c>
      <c r="J37" s="73">
        <f>'q-Pop'!J37</f>
        <v>64</v>
      </c>
      <c r="K37" s="73">
        <f>'q-Pop'!K37</f>
        <v>65</v>
      </c>
      <c r="L37" s="73">
        <f>'q-Pop'!L37</f>
        <v>66</v>
      </c>
      <c r="M37" s="73">
        <f>'q-Pop'!M37</f>
        <v>68</v>
      </c>
      <c r="N37" s="73">
        <f>'q-Pop'!N37</f>
        <v>70</v>
      </c>
      <c r="O37" s="73">
        <f>'q-Pop'!O37</f>
        <v>72</v>
      </c>
      <c r="P37" s="73">
        <f>'q-Pop'!P37</f>
        <v>74</v>
      </c>
      <c r="Q37" s="73">
        <f>'q-Pop'!Q37</f>
        <v>75</v>
      </c>
      <c r="R37" s="73">
        <f>'q-Pop'!R37</f>
        <v>77</v>
      </c>
      <c r="S37" s="73">
        <f>'q-Pop'!S37</f>
        <v>78</v>
      </c>
      <c r="T37" s="73">
        <f>'q-Pop'!T37</f>
        <v>80</v>
      </c>
      <c r="U37" s="73">
        <f>'q-Pop'!U37</f>
        <v>82</v>
      </c>
      <c r="V37" s="73">
        <f>'q-Pop'!V37</f>
        <v>84</v>
      </c>
      <c r="W37" s="73">
        <f>'q-Pop'!W37</f>
        <v>87</v>
      </c>
      <c r="X37" s="73">
        <f>'q-Pop'!X37</f>
        <v>90</v>
      </c>
      <c r="Y37" s="73">
        <f>'q-Pop'!Y37</f>
        <v>92</v>
      </c>
      <c r="Z37" s="73">
        <f>'q-Pop'!Z37</f>
        <v>95</v>
      </c>
      <c r="AA37" s="73">
        <f>'q-Pop'!AA37</f>
        <v>97</v>
      </c>
      <c r="AB37" s="73">
        <f>'q-Pop'!AB37</f>
        <v>99</v>
      </c>
      <c r="AC37" s="73">
        <f>'q-Pop'!AC37</f>
        <v>100</v>
      </c>
      <c r="AD37" s="73">
        <f>'q-Pop'!AD37</f>
        <v>102</v>
      </c>
      <c r="AE37" s="73">
        <f>'q-Pop'!AE37</f>
        <v>104</v>
      </c>
      <c r="AF37" s="73">
        <f>'q-Pop'!AF37</f>
        <v>106</v>
      </c>
      <c r="AG37" s="73">
        <f>'q-Pop'!AG37</f>
        <v>108</v>
      </c>
      <c r="AH37" s="73">
        <f>'q-Pop'!AH37</f>
        <v>111</v>
      </c>
      <c r="AI37" s="73">
        <f>'q-Pop'!AI37</f>
        <v>114</v>
      </c>
      <c r="AJ37" s="73">
        <f>'q-Pop'!AJ37</f>
        <v>116</v>
      </c>
      <c r="AK37" s="73">
        <f>'q-Pop'!AK37</f>
        <v>119</v>
      </c>
      <c r="AL37" s="73">
        <f>'q-Pop'!AL37</f>
        <v>121</v>
      </c>
      <c r="AM37" s="73">
        <f>'q-Pop'!AM37</f>
        <v>123</v>
      </c>
      <c r="AN37" s="73">
        <f>'q-Pop'!AN37</f>
        <v>126</v>
      </c>
      <c r="AO37" s="73">
        <f>'q-Pop'!AO37</f>
        <v>128</v>
      </c>
      <c r="AP37" s="73">
        <f>'q-Pop'!AP37</f>
        <v>130</v>
      </c>
      <c r="AQ37" s="73">
        <f>'q-Pop'!AQ37</f>
        <v>133</v>
      </c>
      <c r="AR37" s="73">
        <f>'q-Pop'!AR37</f>
        <v>135</v>
      </c>
      <c r="AS37" s="73">
        <f>'q-Pop'!AS37</f>
        <v>138</v>
      </c>
      <c r="AT37" s="73">
        <f>'q-Pop'!AT37</f>
        <v>140</v>
      </c>
      <c r="AU37" s="73">
        <f>'q-Pop'!AU37</f>
        <v>143</v>
      </c>
      <c r="AV37" s="73">
        <f>'q-Pop'!AV37</f>
        <v>145</v>
      </c>
      <c r="AW37" s="73">
        <f>'q-Pop'!AW37</f>
        <v>148</v>
      </c>
      <c r="AX37" s="73">
        <f>'q-Pop'!AX37</f>
        <v>150</v>
      </c>
      <c r="AY37" s="73">
        <f>'q-Pop'!AY37</f>
        <v>153</v>
      </c>
      <c r="AZ37" s="73">
        <f>'q-Pop'!AZ37</f>
        <v>155</v>
      </c>
      <c r="BA37" s="73">
        <f>'q-Pop'!BA37</f>
        <v>158</v>
      </c>
      <c r="BB37" s="73">
        <f>'q-Pop'!BB37</f>
        <v>160</v>
      </c>
      <c r="BC37" s="73">
        <f>'q-Pop'!BC37</f>
        <v>163</v>
      </c>
    </row>
    <row r="38" spans="1:55" x14ac:dyDescent="0.2">
      <c r="A38" s="73">
        <f>VLOOKUP(C37,SelectCntr!$A$2:$C$52,3,0)</f>
        <v>1</v>
      </c>
      <c r="B38" s="73" t="str">
        <f>'q-Pop'!B38</f>
        <v>Senegal</v>
      </c>
      <c r="C38" s="73">
        <f>'q-Pop'!C38</f>
        <v>195</v>
      </c>
      <c r="D38" s="73" t="str">
        <f>'q-Pop'!D38</f>
        <v>Senegal</v>
      </c>
      <c r="E38" s="73" t="str">
        <f>'q-Pop'!E38</f>
        <v>511</v>
      </c>
      <c r="F38" s="73" t="str">
        <f>'q-Pop'!F38</f>
        <v>Population - Est. &amp; Proj. 2008 (1000)</v>
      </c>
      <c r="G38" s="73">
        <f>'q-Pop'!G38</f>
        <v>3167</v>
      </c>
      <c r="H38" s="73">
        <f>'q-Pop'!H38</f>
        <v>3256</v>
      </c>
      <c r="I38" s="73">
        <f>'q-Pop'!I38</f>
        <v>3348</v>
      </c>
      <c r="J38" s="73">
        <f>'q-Pop'!J38</f>
        <v>3445</v>
      </c>
      <c r="K38" s="73">
        <f>'q-Pop'!K38</f>
        <v>3550</v>
      </c>
      <c r="L38" s="73">
        <f>'q-Pop'!L38</f>
        <v>3662</v>
      </c>
      <c r="M38" s="73">
        <f>'q-Pop'!M38</f>
        <v>3780</v>
      </c>
      <c r="N38" s="73">
        <f>'q-Pop'!N38</f>
        <v>3905</v>
      </c>
      <c r="O38" s="73">
        <f>'q-Pop'!O38</f>
        <v>4035</v>
      </c>
      <c r="P38" s="73">
        <f>'q-Pop'!P38</f>
        <v>4169</v>
      </c>
      <c r="Q38" s="73">
        <f>'q-Pop'!Q38</f>
        <v>4307</v>
      </c>
      <c r="R38" s="73">
        <f>'q-Pop'!R38</f>
        <v>4450</v>
      </c>
      <c r="S38" s="73">
        <f>'q-Pop'!S38</f>
        <v>4595</v>
      </c>
      <c r="T38" s="73">
        <f>'q-Pop'!T38</f>
        <v>4742</v>
      </c>
      <c r="U38" s="73">
        <f>'q-Pop'!U38</f>
        <v>4888</v>
      </c>
      <c r="V38" s="73">
        <f>'q-Pop'!V38</f>
        <v>5034</v>
      </c>
      <c r="W38" s="73">
        <f>'q-Pop'!W38</f>
        <v>5180</v>
      </c>
      <c r="X38" s="73">
        <f>'q-Pop'!X38</f>
        <v>5327</v>
      </c>
      <c r="Y38" s="73">
        <f>'q-Pop'!Y38</f>
        <v>5479</v>
      </c>
      <c r="Z38" s="73">
        <f>'q-Pop'!Z38</f>
        <v>5636</v>
      </c>
      <c r="AA38" s="73">
        <f>'q-Pop'!AA38</f>
        <v>5799</v>
      </c>
      <c r="AB38" s="73">
        <f>'q-Pop'!AB38</f>
        <v>5969</v>
      </c>
      <c r="AC38" s="73">
        <f>'q-Pop'!AC38</f>
        <v>6144</v>
      </c>
      <c r="AD38" s="73">
        <f>'q-Pop'!AD38</f>
        <v>6326</v>
      </c>
      <c r="AE38" s="73">
        <f>'q-Pop'!AE38</f>
        <v>6514</v>
      </c>
      <c r="AF38" s="73">
        <f>'q-Pop'!AF38</f>
        <v>6708</v>
      </c>
      <c r="AG38" s="73">
        <f>'q-Pop'!AG38</f>
        <v>6908</v>
      </c>
      <c r="AH38" s="73">
        <f>'q-Pop'!AH38</f>
        <v>7114</v>
      </c>
      <c r="AI38" s="73">
        <f>'q-Pop'!AI38</f>
        <v>7324</v>
      </c>
      <c r="AJ38" s="73">
        <f>'q-Pop'!AJ38</f>
        <v>7538</v>
      </c>
      <c r="AK38" s="73">
        <f>'q-Pop'!AK38</f>
        <v>7754</v>
      </c>
      <c r="AL38" s="73">
        <f>'q-Pop'!AL38</f>
        <v>7975</v>
      </c>
      <c r="AM38" s="73">
        <f>'q-Pop'!AM38</f>
        <v>8198</v>
      </c>
      <c r="AN38" s="73">
        <f>'q-Pop'!AN38</f>
        <v>8427</v>
      </c>
      <c r="AO38" s="73">
        <f>'q-Pop'!AO38</f>
        <v>8660</v>
      </c>
      <c r="AP38" s="73">
        <f>'q-Pop'!AP38</f>
        <v>8898</v>
      </c>
      <c r="AQ38" s="73">
        <f>'q-Pop'!AQ38</f>
        <v>9142</v>
      </c>
      <c r="AR38" s="73">
        <f>'q-Pop'!AR38</f>
        <v>9390</v>
      </c>
      <c r="AS38" s="73">
        <f>'q-Pop'!AS38</f>
        <v>9643</v>
      </c>
      <c r="AT38" s="73">
        <f>'q-Pop'!AT38</f>
        <v>9902</v>
      </c>
      <c r="AU38" s="73">
        <f>'q-Pop'!AU38</f>
        <v>10165</v>
      </c>
      <c r="AV38" s="73">
        <f>'q-Pop'!AV38</f>
        <v>10433</v>
      </c>
      <c r="AW38" s="73">
        <f>'q-Pop'!AW38</f>
        <v>10707</v>
      </c>
      <c r="AX38" s="73">
        <f>'q-Pop'!AX38</f>
        <v>10989</v>
      </c>
      <c r="AY38" s="73">
        <f>'q-Pop'!AY38</f>
        <v>11281</v>
      </c>
      <c r="AZ38" s="73">
        <f>'q-Pop'!AZ38</f>
        <v>11583</v>
      </c>
      <c r="BA38" s="73">
        <f>'q-Pop'!BA38</f>
        <v>11893</v>
      </c>
      <c r="BB38" s="73">
        <f>'q-Pop'!BB38</f>
        <v>12211</v>
      </c>
      <c r="BC38" s="73">
        <f>'q-Pop'!BC38</f>
        <v>12534</v>
      </c>
    </row>
    <row r="39" spans="1:55" x14ac:dyDescent="0.2">
      <c r="A39" s="73">
        <f>VLOOKUP(C38,SelectCntr!$A$2:$C$52,3,0)</f>
        <v>1</v>
      </c>
      <c r="B39" s="73" t="str">
        <f>'q-Pop'!B39</f>
        <v>Seychelles</v>
      </c>
      <c r="C39" s="73">
        <f>'q-Pop'!C39</f>
        <v>196</v>
      </c>
      <c r="D39" s="73" t="str">
        <f>'q-Pop'!D39</f>
        <v>Seychelles</v>
      </c>
      <c r="E39" s="73" t="str">
        <f>'q-Pop'!E39</f>
        <v>511</v>
      </c>
      <c r="F39" s="73" t="str">
        <f>'q-Pop'!F39</f>
        <v>Population - Est. &amp; Proj. 2008 (1000)</v>
      </c>
      <c r="G39" s="73">
        <f>'q-Pop'!G39</f>
        <v>45</v>
      </c>
      <c r="H39" s="73">
        <f>'q-Pop'!H39</f>
        <v>46</v>
      </c>
      <c r="I39" s="73">
        <f>'q-Pop'!I39</f>
        <v>47</v>
      </c>
      <c r="J39" s="73">
        <f>'q-Pop'!J39</f>
        <v>49</v>
      </c>
      <c r="K39" s="73">
        <f>'q-Pop'!K39</f>
        <v>50</v>
      </c>
      <c r="L39" s="73">
        <f>'q-Pop'!L39</f>
        <v>50</v>
      </c>
      <c r="M39" s="73">
        <f>'q-Pop'!M39</f>
        <v>51</v>
      </c>
      <c r="N39" s="73">
        <f>'q-Pop'!N39</f>
        <v>51</v>
      </c>
      <c r="O39" s="73">
        <f>'q-Pop'!O39</f>
        <v>52</v>
      </c>
      <c r="P39" s="73">
        <f>'q-Pop'!P39</f>
        <v>52</v>
      </c>
      <c r="Q39" s="73">
        <f>'q-Pop'!Q39</f>
        <v>54</v>
      </c>
      <c r="R39" s="73">
        <f>'q-Pop'!R39</f>
        <v>55</v>
      </c>
      <c r="S39" s="73">
        <f>'q-Pop'!S39</f>
        <v>57</v>
      </c>
      <c r="T39" s="73">
        <f>'q-Pop'!T39</f>
        <v>59</v>
      </c>
      <c r="U39" s="73">
        <f>'q-Pop'!U39</f>
        <v>61</v>
      </c>
      <c r="V39" s="73">
        <f>'q-Pop'!V39</f>
        <v>62</v>
      </c>
      <c r="W39" s="73">
        <f>'q-Pop'!W39</f>
        <v>64</v>
      </c>
      <c r="X39" s="73">
        <f>'q-Pop'!X39</f>
        <v>65</v>
      </c>
      <c r="Y39" s="73">
        <f>'q-Pop'!Y39</f>
        <v>65</v>
      </c>
      <c r="Z39" s="73">
        <f>'q-Pop'!Z39</f>
        <v>66</v>
      </c>
      <c r="AA39" s="73">
        <f>'q-Pop'!AA39</f>
        <v>66</v>
      </c>
      <c r="AB39" s="73">
        <f>'q-Pop'!AB39</f>
        <v>67</v>
      </c>
      <c r="AC39" s="73">
        <f>'q-Pop'!AC39</f>
        <v>67</v>
      </c>
      <c r="AD39" s="73">
        <f>'q-Pop'!AD39</f>
        <v>67</v>
      </c>
      <c r="AE39" s="73">
        <f>'q-Pop'!AE39</f>
        <v>67</v>
      </c>
      <c r="AF39" s="73">
        <f>'q-Pop'!AF39</f>
        <v>68</v>
      </c>
      <c r="AG39" s="73">
        <f>'q-Pop'!AG39</f>
        <v>69</v>
      </c>
      <c r="AH39" s="73">
        <f>'q-Pop'!AH39</f>
        <v>70</v>
      </c>
      <c r="AI39" s="73">
        <f>'q-Pop'!AI39</f>
        <v>71</v>
      </c>
      <c r="AJ39" s="73">
        <f>'q-Pop'!AJ39</f>
        <v>72</v>
      </c>
      <c r="AK39" s="73">
        <f>'q-Pop'!AK39</f>
        <v>73</v>
      </c>
      <c r="AL39" s="73">
        <f>'q-Pop'!AL39</f>
        <v>74</v>
      </c>
      <c r="AM39" s="73">
        <f>'q-Pop'!AM39</f>
        <v>74</v>
      </c>
      <c r="AN39" s="73">
        <f>'q-Pop'!AN39</f>
        <v>75</v>
      </c>
      <c r="AO39" s="73">
        <f>'q-Pop'!AO39</f>
        <v>76</v>
      </c>
      <c r="AP39" s="73">
        <f>'q-Pop'!AP39</f>
        <v>77</v>
      </c>
      <c r="AQ39" s="73">
        <f>'q-Pop'!AQ39</f>
        <v>78</v>
      </c>
      <c r="AR39" s="73">
        <f>'q-Pop'!AR39</f>
        <v>79</v>
      </c>
      <c r="AS39" s="73">
        <f>'q-Pop'!AS39</f>
        <v>80</v>
      </c>
      <c r="AT39" s="73">
        <f>'q-Pop'!AT39</f>
        <v>81</v>
      </c>
      <c r="AU39" s="73">
        <f>'q-Pop'!AU39</f>
        <v>82</v>
      </c>
      <c r="AV39" s="73">
        <f>'q-Pop'!AV39</f>
        <v>82</v>
      </c>
      <c r="AW39" s="73">
        <f>'q-Pop'!AW39</f>
        <v>82</v>
      </c>
      <c r="AX39" s="73">
        <f>'q-Pop'!AX39</f>
        <v>82</v>
      </c>
      <c r="AY39" s="73">
        <f>'q-Pop'!AY39</f>
        <v>83</v>
      </c>
      <c r="AZ39" s="73">
        <f>'q-Pop'!AZ39</f>
        <v>83</v>
      </c>
      <c r="BA39" s="73">
        <f>'q-Pop'!BA39</f>
        <v>83</v>
      </c>
      <c r="BB39" s="73">
        <f>'q-Pop'!BB39</f>
        <v>84</v>
      </c>
      <c r="BC39" s="73">
        <f>'q-Pop'!BC39</f>
        <v>84</v>
      </c>
    </row>
    <row r="40" spans="1:55" x14ac:dyDescent="0.2">
      <c r="A40" s="73">
        <f>VLOOKUP(C39,SelectCntr!$A$2:$C$52,3,0)</f>
        <v>2</v>
      </c>
      <c r="B40" s="73" t="str">
        <f>'q-Pop'!B40</f>
        <v>Sierra Leone</v>
      </c>
      <c r="C40" s="73">
        <f>'q-Pop'!C40</f>
        <v>197</v>
      </c>
      <c r="D40" s="73" t="str">
        <f>'q-Pop'!D40</f>
        <v>Sierra Leone</v>
      </c>
      <c r="E40" s="73" t="str">
        <f>'q-Pop'!E40</f>
        <v>511</v>
      </c>
      <c r="F40" s="73" t="str">
        <f>'q-Pop'!F40</f>
        <v>Population - Est. &amp; Proj. 2008 (1000)</v>
      </c>
      <c r="G40" s="73">
        <f>'q-Pop'!G40</f>
        <v>2290</v>
      </c>
      <c r="H40" s="73">
        <f>'q-Pop'!H40</f>
        <v>2327</v>
      </c>
      <c r="I40" s="73">
        <f>'q-Pop'!I40</f>
        <v>2366</v>
      </c>
      <c r="J40" s="73">
        <f>'q-Pop'!J40</f>
        <v>2405</v>
      </c>
      <c r="K40" s="73">
        <f>'q-Pop'!K40</f>
        <v>2446</v>
      </c>
      <c r="L40" s="73">
        <f>'q-Pop'!L40</f>
        <v>2488</v>
      </c>
      <c r="M40" s="73">
        <f>'q-Pop'!M40</f>
        <v>2531</v>
      </c>
      <c r="N40" s="73">
        <f>'q-Pop'!N40</f>
        <v>2575</v>
      </c>
      <c r="O40" s="73">
        <f>'q-Pop'!O40</f>
        <v>2620</v>
      </c>
      <c r="P40" s="73">
        <f>'q-Pop'!P40</f>
        <v>2668</v>
      </c>
      <c r="Q40" s="73">
        <f>'q-Pop'!Q40</f>
        <v>2716</v>
      </c>
      <c r="R40" s="73">
        <f>'q-Pop'!R40</f>
        <v>2766</v>
      </c>
      <c r="S40" s="73">
        <f>'q-Pop'!S40</f>
        <v>2819</v>
      </c>
      <c r="T40" s="73">
        <f>'q-Pop'!T40</f>
        <v>2873</v>
      </c>
      <c r="U40" s="73">
        <f>'q-Pop'!U40</f>
        <v>2931</v>
      </c>
      <c r="V40" s="73">
        <f>'q-Pop'!V40</f>
        <v>2992</v>
      </c>
      <c r="W40" s="73">
        <f>'q-Pop'!W40</f>
        <v>3056</v>
      </c>
      <c r="X40" s="73">
        <f>'q-Pop'!X40</f>
        <v>3123</v>
      </c>
      <c r="Y40" s="73">
        <f>'q-Pop'!Y40</f>
        <v>3192</v>
      </c>
      <c r="Z40" s="73">
        <f>'q-Pop'!Z40</f>
        <v>3261</v>
      </c>
      <c r="AA40" s="73">
        <f>'q-Pop'!AA40</f>
        <v>3329</v>
      </c>
      <c r="AB40" s="73">
        <f>'q-Pop'!AB40</f>
        <v>3397</v>
      </c>
      <c r="AC40" s="73">
        <f>'q-Pop'!AC40</f>
        <v>3467</v>
      </c>
      <c r="AD40" s="73">
        <f>'q-Pop'!AD40</f>
        <v>3544</v>
      </c>
      <c r="AE40" s="73">
        <f>'q-Pop'!AE40</f>
        <v>3631</v>
      </c>
      <c r="AF40" s="73">
        <f>'q-Pop'!AF40</f>
        <v>3731</v>
      </c>
      <c r="AG40" s="73">
        <f>'q-Pop'!AG40</f>
        <v>3841</v>
      </c>
      <c r="AH40" s="73">
        <f>'q-Pop'!AH40</f>
        <v>3948</v>
      </c>
      <c r="AI40" s="73">
        <f>'q-Pop'!AI40</f>
        <v>4033</v>
      </c>
      <c r="AJ40" s="73">
        <f>'q-Pop'!AJ40</f>
        <v>4084</v>
      </c>
      <c r="AK40" s="73">
        <f>'q-Pop'!AK40</f>
        <v>4096</v>
      </c>
      <c r="AL40" s="73">
        <f>'q-Pop'!AL40</f>
        <v>4077</v>
      </c>
      <c r="AM40" s="73">
        <f>'q-Pop'!AM40</f>
        <v>4041</v>
      </c>
      <c r="AN40" s="73">
        <f>'q-Pop'!AN40</f>
        <v>4006</v>
      </c>
      <c r="AO40" s="73">
        <f>'q-Pop'!AO40</f>
        <v>3989</v>
      </c>
      <c r="AP40" s="73">
        <f>'q-Pop'!AP40</f>
        <v>3990</v>
      </c>
      <c r="AQ40" s="73">
        <f>'q-Pop'!AQ40</f>
        <v>4010</v>
      </c>
      <c r="AR40" s="73">
        <f>'q-Pop'!AR40</f>
        <v>4053</v>
      </c>
      <c r="AS40" s="73">
        <f>'q-Pop'!AS40</f>
        <v>4125</v>
      </c>
      <c r="AT40" s="73">
        <f>'q-Pop'!AT40</f>
        <v>4228</v>
      </c>
      <c r="AU40" s="73">
        <f>'q-Pop'!AU40</f>
        <v>4368</v>
      </c>
      <c r="AV40" s="73">
        <f>'q-Pop'!AV40</f>
        <v>4540</v>
      </c>
      <c r="AW40" s="73">
        <f>'q-Pop'!AW40</f>
        <v>4733</v>
      </c>
      <c r="AX40" s="73">
        <f>'q-Pop'!AX40</f>
        <v>4926</v>
      </c>
      <c r="AY40" s="73">
        <f>'q-Pop'!AY40</f>
        <v>5107</v>
      </c>
      <c r="AZ40" s="73">
        <f>'q-Pop'!AZ40</f>
        <v>5271</v>
      </c>
      <c r="BA40" s="73">
        <f>'q-Pop'!BA40</f>
        <v>5420</v>
      </c>
      <c r="BB40" s="73">
        <f>'q-Pop'!BB40</f>
        <v>5560</v>
      </c>
      <c r="BC40" s="73">
        <f>'q-Pop'!BC40</f>
        <v>5696</v>
      </c>
    </row>
    <row r="41" spans="1:55" x14ac:dyDescent="0.2">
      <c r="A41" s="73">
        <f>VLOOKUP(C40,SelectCntr!$A$2:$C$52,3,0)</f>
        <v>1</v>
      </c>
      <c r="B41" s="73" t="str">
        <f>'q-Pop'!B41</f>
        <v>Somalia</v>
      </c>
      <c r="C41" s="73">
        <f>'q-Pop'!C41</f>
        <v>201</v>
      </c>
      <c r="D41" s="73" t="str">
        <f>'q-Pop'!D41</f>
        <v>Somalia</v>
      </c>
      <c r="E41" s="73" t="str">
        <f>'q-Pop'!E41</f>
        <v>511</v>
      </c>
      <c r="F41" s="73" t="str">
        <f>'q-Pop'!F41</f>
        <v>Population - Est. &amp; Proj. 2008 (1000)</v>
      </c>
      <c r="G41" s="73">
        <f>'q-Pop'!G41</f>
        <v>2884</v>
      </c>
      <c r="H41" s="73">
        <f>'q-Pop'!H41</f>
        <v>2952</v>
      </c>
      <c r="I41" s="73">
        <f>'q-Pop'!I41</f>
        <v>3022</v>
      </c>
      <c r="J41" s="73">
        <f>'q-Pop'!J41</f>
        <v>3094</v>
      </c>
      <c r="K41" s="73">
        <f>'q-Pop'!K41</f>
        <v>3170</v>
      </c>
      <c r="L41" s="73">
        <f>'q-Pop'!L41</f>
        <v>3254</v>
      </c>
      <c r="M41" s="73">
        <f>'q-Pop'!M41</f>
        <v>3347</v>
      </c>
      <c r="N41" s="73">
        <f>'q-Pop'!N41</f>
        <v>3441</v>
      </c>
      <c r="O41" s="73">
        <f>'q-Pop'!O41</f>
        <v>3527</v>
      </c>
      <c r="P41" s="73">
        <f>'q-Pop'!P41</f>
        <v>3600</v>
      </c>
      <c r="Q41" s="73">
        <f>'q-Pop'!Q41</f>
        <v>3645</v>
      </c>
      <c r="R41" s="73">
        <f>'q-Pop'!R41</f>
        <v>3672</v>
      </c>
      <c r="S41" s="73">
        <f>'q-Pop'!S41</f>
        <v>3724</v>
      </c>
      <c r="T41" s="73">
        <f>'q-Pop'!T41</f>
        <v>3859</v>
      </c>
      <c r="U41" s="73">
        <f>'q-Pop'!U41</f>
        <v>4116</v>
      </c>
      <c r="V41" s="73">
        <f>'q-Pop'!V41</f>
        <v>4519</v>
      </c>
      <c r="W41" s="73">
        <f>'q-Pop'!W41</f>
        <v>5041</v>
      </c>
      <c r="X41" s="73">
        <f>'q-Pop'!X41</f>
        <v>5602</v>
      </c>
      <c r="Y41" s="73">
        <f>'q-Pop'!Y41</f>
        <v>6092</v>
      </c>
      <c r="Z41" s="73">
        <f>'q-Pop'!Z41</f>
        <v>6434</v>
      </c>
      <c r="AA41" s="73">
        <f>'q-Pop'!AA41</f>
        <v>6596</v>
      </c>
      <c r="AB41" s="73">
        <f>'q-Pop'!AB41</f>
        <v>6606</v>
      </c>
      <c r="AC41" s="73">
        <f>'q-Pop'!AC41</f>
        <v>6519</v>
      </c>
      <c r="AD41" s="73">
        <f>'q-Pop'!AD41</f>
        <v>6417</v>
      </c>
      <c r="AE41" s="73">
        <f>'q-Pop'!AE41</f>
        <v>6361</v>
      </c>
      <c r="AF41" s="73">
        <f>'q-Pop'!AF41</f>
        <v>6370</v>
      </c>
      <c r="AG41" s="73">
        <f>'q-Pop'!AG41</f>
        <v>6424</v>
      </c>
      <c r="AH41" s="73">
        <f>'q-Pop'!AH41</f>
        <v>6502</v>
      </c>
      <c r="AI41" s="73">
        <f>'q-Pop'!AI41</f>
        <v>6567</v>
      </c>
      <c r="AJ41" s="73">
        <f>'q-Pop'!AJ41</f>
        <v>6596</v>
      </c>
      <c r="AK41" s="73">
        <f>'q-Pop'!AK41</f>
        <v>6582</v>
      </c>
      <c r="AL41" s="73">
        <f>'q-Pop'!AL41</f>
        <v>6540</v>
      </c>
      <c r="AM41" s="73">
        <f>'q-Pop'!AM41</f>
        <v>6495</v>
      </c>
      <c r="AN41" s="73">
        <f>'q-Pop'!AN41</f>
        <v>6480</v>
      </c>
      <c r="AO41" s="73">
        <f>'q-Pop'!AO41</f>
        <v>6521</v>
      </c>
      <c r="AP41" s="73">
        <f>'q-Pop'!AP41</f>
        <v>6624</v>
      </c>
      <c r="AQ41" s="73">
        <f>'q-Pop'!AQ41</f>
        <v>6783</v>
      </c>
      <c r="AR41" s="73">
        <f>'q-Pop'!AR41</f>
        <v>6979</v>
      </c>
      <c r="AS41" s="73">
        <f>'q-Pop'!AS41</f>
        <v>7189</v>
      </c>
      <c r="AT41" s="73">
        <f>'q-Pop'!AT41</f>
        <v>7394</v>
      </c>
      <c r="AU41" s="73">
        <f>'q-Pop'!AU41</f>
        <v>7591</v>
      </c>
      <c r="AV41" s="73">
        <f>'q-Pop'!AV41</f>
        <v>7785</v>
      </c>
      <c r="AW41" s="73">
        <f>'q-Pop'!AW41</f>
        <v>7975</v>
      </c>
      <c r="AX41" s="73">
        <f>'q-Pop'!AX41</f>
        <v>8164</v>
      </c>
      <c r="AY41" s="73">
        <f>'q-Pop'!AY41</f>
        <v>8354</v>
      </c>
      <c r="AZ41" s="73">
        <f>'q-Pop'!AZ41</f>
        <v>8544</v>
      </c>
      <c r="BA41" s="73">
        <f>'q-Pop'!BA41</f>
        <v>8733</v>
      </c>
      <c r="BB41" s="73">
        <f>'q-Pop'!BB41</f>
        <v>8926</v>
      </c>
      <c r="BC41" s="73">
        <f>'q-Pop'!BC41</f>
        <v>9133</v>
      </c>
    </row>
    <row r="42" spans="1:55" x14ac:dyDescent="0.2">
      <c r="A42" s="73">
        <f>VLOOKUP(C41,SelectCntr!$A$2:$C$52,3,0)</f>
        <v>2</v>
      </c>
      <c r="B42" s="73" t="str">
        <f>'q-Pop'!B42</f>
        <v>South Africa</v>
      </c>
      <c r="C42" s="73">
        <f>'q-Pop'!C42</f>
        <v>202</v>
      </c>
      <c r="D42" s="73" t="str">
        <f>'q-Pop'!D42</f>
        <v>South Africa</v>
      </c>
      <c r="E42" s="73" t="str">
        <f>'q-Pop'!E42</f>
        <v>511</v>
      </c>
      <c r="F42" s="73" t="str">
        <f>'q-Pop'!F42</f>
        <v>Population - Est. &amp; Proj. 2008 (1000)</v>
      </c>
      <c r="G42" s="73">
        <f>'q-Pop'!G42</f>
        <v>17850</v>
      </c>
      <c r="H42" s="73">
        <f>'q-Pop'!H42</f>
        <v>18322</v>
      </c>
      <c r="I42" s="73">
        <f>'q-Pop'!I42</f>
        <v>18810</v>
      </c>
      <c r="J42" s="73">
        <f>'q-Pop'!J42</f>
        <v>19308</v>
      </c>
      <c r="K42" s="73">
        <f>'q-Pop'!K42</f>
        <v>19814</v>
      </c>
      <c r="L42" s="73">
        <f>'q-Pop'!L42</f>
        <v>20325</v>
      </c>
      <c r="M42" s="73">
        <f>'q-Pop'!M42</f>
        <v>20844</v>
      </c>
      <c r="N42" s="73">
        <f>'q-Pop'!N42</f>
        <v>21375</v>
      </c>
      <c r="O42" s="73">
        <f>'q-Pop'!O42</f>
        <v>21926</v>
      </c>
      <c r="P42" s="73">
        <f>'q-Pop'!P42</f>
        <v>22502</v>
      </c>
      <c r="Q42" s="73">
        <f>'q-Pop'!Q42</f>
        <v>23106</v>
      </c>
      <c r="R42" s="73">
        <f>'q-Pop'!R42</f>
        <v>23736</v>
      </c>
      <c r="S42" s="73">
        <f>'q-Pop'!S42</f>
        <v>24384</v>
      </c>
      <c r="T42" s="73">
        <f>'q-Pop'!T42</f>
        <v>25040</v>
      </c>
      <c r="U42" s="73">
        <f>'q-Pop'!U42</f>
        <v>25698</v>
      </c>
      <c r="V42" s="73">
        <f>'q-Pop'!V42</f>
        <v>26354</v>
      </c>
      <c r="W42" s="73">
        <f>'q-Pop'!W42</f>
        <v>27010</v>
      </c>
      <c r="X42" s="73">
        <f>'q-Pop'!X42</f>
        <v>27675</v>
      </c>
      <c r="Y42" s="73">
        <f>'q-Pop'!Y42</f>
        <v>28361</v>
      </c>
      <c r="Z42" s="73">
        <f>'q-Pop'!Z42</f>
        <v>29075</v>
      </c>
      <c r="AA42" s="73">
        <f>'q-Pop'!AA42</f>
        <v>29824</v>
      </c>
      <c r="AB42" s="73">
        <f>'q-Pop'!AB42</f>
        <v>30603</v>
      </c>
      <c r="AC42" s="73">
        <f>'q-Pop'!AC42</f>
        <v>31396</v>
      </c>
      <c r="AD42" s="73">
        <f>'q-Pop'!AD42</f>
        <v>32186</v>
      </c>
      <c r="AE42" s="73">
        <f>'q-Pop'!AE42</f>
        <v>32959</v>
      </c>
      <c r="AF42" s="73">
        <f>'q-Pop'!AF42</f>
        <v>33704</v>
      </c>
      <c r="AG42" s="73">
        <f>'q-Pop'!AG42</f>
        <v>34428</v>
      </c>
      <c r="AH42" s="73">
        <f>'q-Pop'!AH42</f>
        <v>35156</v>
      </c>
      <c r="AI42" s="73">
        <f>'q-Pop'!AI42</f>
        <v>35921</v>
      </c>
      <c r="AJ42" s="73">
        <f>'q-Pop'!AJ42</f>
        <v>36745</v>
      </c>
      <c r="AK42" s="73">
        <f>'q-Pop'!AK42</f>
        <v>37640</v>
      </c>
      <c r="AL42" s="73">
        <f>'q-Pop'!AL42</f>
        <v>38591</v>
      </c>
      <c r="AM42" s="73">
        <f>'q-Pop'!AM42</f>
        <v>39561</v>
      </c>
      <c r="AN42" s="73">
        <f>'q-Pop'!AN42</f>
        <v>40501</v>
      </c>
      <c r="AO42" s="73">
        <f>'q-Pop'!AO42</f>
        <v>41375</v>
      </c>
      <c r="AP42" s="73">
        <f>'q-Pop'!AP42</f>
        <v>42167</v>
      </c>
      <c r="AQ42" s="73">
        <f>'q-Pop'!AQ42</f>
        <v>42890</v>
      </c>
      <c r="AR42" s="73">
        <f>'q-Pop'!AR42</f>
        <v>43562</v>
      </c>
      <c r="AS42" s="73">
        <f>'q-Pop'!AS42</f>
        <v>44215</v>
      </c>
      <c r="AT42" s="73">
        <f>'q-Pop'!AT42</f>
        <v>44872</v>
      </c>
      <c r="AU42" s="73">
        <f>'q-Pop'!AU42</f>
        <v>45536</v>
      </c>
      <c r="AV42" s="73">
        <f>'q-Pop'!AV42</f>
        <v>46197</v>
      </c>
      <c r="AW42" s="73">
        <f>'q-Pop'!AW42</f>
        <v>46849</v>
      </c>
      <c r="AX42" s="73">
        <f>'q-Pop'!AX42</f>
        <v>47477</v>
      </c>
      <c r="AY42" s="73">
        <f>'q-Pop'!AY42</f>
        <v>48073</v>
      </c>
      <c r="AZ42" s="73">
        <f>'q-Pop'!AZ42</f>
        <v>48639</v>
      </c>
      <c r="BA42" s="73">
        <f>'q-Pop'!BA42</f>
        <v>49173</v>
      </c>
      <c r="BB42" s="73">
        <f>'q-Pop'!BB42</f>
        <v>49668</v>
      </c>
      <c r="BC42" s="73">
        <f>'q-Pop'!BC42</f>
        <v>50110</v>
      </c>
    </row>
    <row r="43" spans="1:55" x14ac:dyDescent="0.2">
      <c r="A43" s="73">
        <f>VLOOKUP(C42,SelectCntr!$A$2:$C$52,3,0)</f>
        <v>3</v>
      </c>
      <c r="B43" s="73" t="str">
        <f>'q-Pop'!B43</f>
        <v>Western Sahara</v>
      </c>
      <c r="C43" s="73">
        <f>'q-Pop'!C43</f>
        <v>205</v>
      </c>
      <c r="D43" s="73" t="str">
        <f>'q-Pop'!D43</f>
        <v>Western Sahara</v>
      </c>
      <c r="E43" s="73" t="str">
        <f>'q-Pop'!E43</f>
        <v>511</v>
      </c>
      <c r="F43" s="73" t="str">
        <f>'q-Pop'!F43</f>
        <v>Population - Est. &amp; Proj. 2008 (1000)</v>
      </c>
      <c r="G43" s="73">
        <f>'q-Pop'!G43</f>
        <v>36</v>
      </c>
      <c r="H43" s="73">
        <f>'q-Pop'!H43</f>
        <v>39</v>
      </c>
      <c r="I43" s="73">
        <f>'q-Pop'!I43</f>
        <v>42</v>
      </c>
      <c r="J43" s="73">
        <f>'q-Pop'!J43</f>
        <v>46</v>
      </c>
      <c r="K43" s="73">
        <f>'q-Pop'!K43</f>
        <v>51</v>
      </c>
      <c r="L43" s="73">
        <f>'q-Pop'!L43</f>
        <v>57</v>
      </c>
      <c r="M43" s="73">
        <f>'q-Pop'!M43</f>
        <v>63</v>
      </c>
      <c r="N43" s="73">
        <f>'q-Pop'!N43</f>
        <v>69</v>
      </c>
      <c r="O43" s="73">
        <f>'q-Pop'!O43</f>
        <v>74</v>
      </c>
      <c r="P43" s="73">
        <f>'q-Pop'!P43</f>
        <v>77</v>
      </c>
      <c r="Q43" s="73">
        <f>'q-Pop'!Q43</f>
        <v>76</v>
      </c>
      <c r="R43" s="73">
        <f>'q-Pop'!R43</f>
        <v>73</v>
      </c>
      <c r="S43" s="73">
        <f>'q-Pop'!S43</f>
        <v>70</v>
      </c>
      <c r="T43" s="73">
        <f>'q-Pop'!T43</f>
        <v>70</v>
      </c>
      <c r="U43" s="73">
        <f>'q-Pop'!U43</f>
        <v>75</v>
      </c>
      <c r="V43" s="73">
        <f>'q-Pop'!V43</f>
        <v>85</v>
      </c>
      <c r="W43" s="73">
        <f>'q-Pop'!W43</f>
        <v>101</v>
      </c>
      <c r="X43" s="73">
        <f>'q-Pop'!X43</f>
        <v>119</v>
      </c>
      <c r="Y43" s="73">
        <f>'q-Pop'!Y43</f>
        <v>136</v>
      </c>
      <c r="Z43" s="73">
        <f>'q-Pop'!Z43</f>
        <v>150</v>
      </c>
      <c r="AA43" s="73">
        <f>'q-Pop'!AA43</f>
        <v>161</v>
      </c>
      <c r="AB43" s="73">
        <f>'q-Pop'!AB43</f>
        <v>168</v>
      </c>
      <c r="AC43" s="73">
        <f>'q-Pop'!AC43</f>
        <v>173</v>
      </c>
      <c r="AD43" s="73">
        <f>'q-Pop'!AD43</f>
        <v>178</v>
      </c>
      <c r="AE43" s="73">
        <f>'q-Pop'!AE43</f>
        <v>184</v>
      </c>
      <c r="AF43" s="73">
        <f>'q-Pop'!AF43</f>
        <v>190</v>
      </c>
      <c r="AG43" s="73">
        <f>'q-Pop'!AG43</f>
        <v>198</v>
      </c>
      <c r="AH43" s="73">
        <f>'q-Pop'!AH43</f>
        <v>205</v>
      </c>
      <c r="AI43" s="73">
        <f>'q-Pop'!AI43</f>
        <v>213</v>
      </c>
      <c r="AJ43" s="73">
        <f>'q-Pop'!AJ43</f>
        <v>221</v>
      </c>
      <c r="AK43" s="73">
        <f>'q-Pop'!AK43</f>
        <v>228</v>
      </c>
      <c r="AL43" s="73">
        <f>'q-Pop'!AL43</f>
        <v>236</v>
      </c>
      <c r="AM43" s="73">
        <f>'q-Pop'!AM43</f>
        <v>243</v>
      </c>
      <c r="AN43" s="73">
        <f>'q-Pop'!AN43</f>
        <v>251</v>
      </c>
      <c r="AO43" s="73">
        <f>'q-Pop'!AO43</f>
        <v>259</v>
      </c>
      <c r="AP43" s="73">
        <f>'q-Pop'!AP43</f>
        <v>267</v>
      </c>
      <c r="AQ43" s="73">
        <f>'q-Pop'!AQ43</f>
        <v>276</v>
      </c>
      <c r="AR43" s="73">
        <f>'q-Pop'!AR43</f>
        <v>286</v>
      </c>
      <c r="AS43" s="73">
        <f>'q-Pop'!AS43</f>
        <v>298</v>
      </c>
      <c r="AT43" s="73">
        <f>'q-Pop'!AT43</f>
        <v>315</v>
      </c>
      <c r="AU43" s="73">
        <f>'q-Pop'!AU43</f>
        <v>337</v>
      </c>
      <c r="AV43" s="73">
        <f>'q-Pop'!AV43</f>
        <v>362</v>
      </c>
      <c r="AW43" s="73">
        <f>'q-Pop'!AW43</f>
        <v>389</v>
      </c>
      <c r="AX43" s="73">
        <f>'q-Pop'!AX43</f>
        <v>416</v>
      </c>
      <c r="AY43" s="73">
        <f>'q-Pop'!AY43</f>
        <v>440</v>
      </c>
      <c r="AZ43" s="73">
        <f>'q-Pop'!AZ43</f>
        <v>462</v>
      </c>
      <c r="BA43" s="73">
        <f>'q-Pop'!BA43</f>
        <v>480</v>
      </c>
      <c r="BB43" s="73">
        <f>'q-Pop'!BB43</f>
        <v>497</v>
      </c>
      <c r="BC43" s="73">
        <f>'q-Pop'!BC43</f>
        <v>513</v>
      </c>
    </row>
    <row r="44" spans="1:55" x14ac:dyDescent="0.2">
      <c r="A44" s="73">
        <f>VLOOKUP(C43,SelectCntr!$A$2:$C$52,3,0)</f>
        <v>0</v>
      </c>
      <c r="B44" s="73" t="str">
        <f>'q-Pop'!B44</f>
        <v>Sudan</v>
      </c>
      <c r="C44" s="73">
        <f>'q-Pop'!C44</f>
        <v>206</v>
      </c>
      <c r="D44" s="73" t="str">
        <f>'q-Pop'!D44</f>
        <v>Sudan</v>
      </c>
      <c r="E44" s="73" t="str">
        <f>'q-Pop'!E44</f>
        <v>511</v>
      </c>
      <c r="F44" s="73" t="str">
        <f>'q-Pop'!F44</f>
        <v>Population - Est. &amp; Proj. 2008 (1000)</v>
      </c>
      <c r="G44" s="73">
        <f>'q-Pop'!G44</f>
        <v>11974</v>
      </c>
      <c r="H44" s="73">
        <f>'q-Pop'!H44</f>
        <v>12271</v>
      </c>
      <c r="I44" s="73">
        <f>'q-Pop'!I44</f>
        <v>12577</v>
      </c>
      <c r="J44" s="73">
        <f>'q-Pop'!J44</f>
        <v>12891</v>
      </c>
      <c r="K44" s="73">
        <f>'q-Pop'!K44</f>
        <v>13214</v>
      </c>
      <c r="L44" s="73">
        <f>'q-Pop'!L44</f>
        <v>13546</v>
      </c>
      <c r="M44" s="73">
        <f>'q-Pop'!M44</f>
        <v>13889</v>
      </c>
      <c r="N44" s="73">
        <f>'q-Pop'!N44</f>
        <v>14249</v>
      </c>
      <c r="O44" s="73">
        <f>'q-Pop'!O44</f>
        <v>14630</v>
      </c>
      <c r="P44" s="73">
        <f>'q-Pop'!P44</f>
        <v>15039</v>
      </c>
      <c r="Q44" s="73">
        <f>'q-Pop'!Q44</f>
        <v>15477</v>
      </c>
      <c r="R44" s="73">
        <f>'q-Pop'!R44</f>
        <v>15944</v>
      </c>
      <c r="S44" s="73">
        <f>'q-Pop'!S44</f>
        <v>16437</v>
      </c>
      <c r="T44" s="73">
        <f>'q-Pop'!T44</f>
        <v>16955</v>
      </c>
      <c r="U44" s="73">
        <f>'q-Pop'!U44</f>
        <v>17493</v>
      </c>
      <c r="V44" s="73">
        <f>'q-Pop'!V44</f>
        <v>18050</v>
      </c>
      <c r="W44" s="73">
        <f>'q-Pop'!W44</f>
        <v>18626</v>
      </c>
      <c r="X44" s="73">
        <f>'q-Pop'!X44</f>
        <v>19224</v>
      </c>
      <c r="Y44" s="73">
        <f>'q-Pop'!Y44</f>
        <v>19851</v>
      </c>
      <c r="Z44" s="73">
        <f>'q-Pop'!Z44</f>
        <v>20509</v>
      </c>
      <c r="AA44" s="73">
        <f>'q-Pop'!AA44</f>
        <v>21203</v>
      </c>
      <c r="AB44" s="73">
        <f>'q-Pop'!AB44</f>
        <v>21927</v>
      </c>
      <c r="AC44" s="73">
        <f>'q-Pop'!AC44</f>
        <v>22660</v>
      </c>
      <c r="AD44" s="73">
        <f>'q-Pop'!AD44</f>
        <v>23374</v>
      </c>
      <c r="AE44" s="73">
        <f>'q-Pop'!AE44</f>
        <v>24052</v>
      </c>
      <c r="AF44" s="73">
        <f>'q-Pop'!AF44</f>
        <v>24683</v>
      </c>
      <c r="AG44" s="73">
        <f>'q-Pop'!AG44</f>
        <v>25277</v>
      </c>
      <c r="AH44" s="73">
        <f>'q-Pop'!AH44</f>
        <v>25856</v>
      </c>
      <c r="AI44" s="73">
        <f>'q-Pop'!AI44</f>
        <v>26453</v>
      </c>
      <c r="AJ44" s="73">
        <f>'q-Pop'!AJ44</f>
        <v>27091</v>
      </c>
      <c r="AK44" s="73">
        <f>'q-Pop'!AK44</f>
        <v>27778</v>
      </c>
      <c r="AL44" s="73">
        <f>'q-Pop'!AL44</f>
        <v>28505</v>
      </c>
      <c r="AM44" s="73">
        <f>'q-Pop'!AM44</f>
        <v>29265</v>
      </c>
      <c r="AN44" s="73">
        <f>'q-Pop'!AN44</f>
        <v>30047</v>
      </c>
      <c r="AO44" s="73">
        <f>'q-Pop'!AO44</f>
        <v>30841</v>
      </c>
      <c r="AP44" s="73">
        <f>'q-Pop'!AP44</f>
        <v>31649</v>
      </c>
      <c r="AQ44" s="73">
        <f>'q-Pop'!AQ44</f>
        <v>32472</v>
      </c>
      <c r="AR44" s="73">
        <f>'q-Pop'!AR44</f>
        <v>33298</v>
      </c>
      <c r="AS44" s="73">
        <f>'q-Pop'!AS44</f>
        <v>34112</v>
      </c>
      <c r="AT44" s="73">
        <f>'q-Pop'!AT44</f>
        <v>34904</v>
      </c>
      <c r="AU44" s="73">
        <f>'q-Pop'!AU44</f>
        <v>35667</v>
      </c>
      <c r="AV44" s="73">
        <f>'q-Pop'!AV44</f>
        <v>36407</v>
      </c>
      <c r="AW44" s="73">
        <f>'q-Pop'!AW44</f>
        <v>37142</v>
      </c>
      <c r="AX44" s="73">
        <f>'q-Pop'!AX44</f>
        <v>37900</v>
      </c>
      <c r="AY44" s="73">
        <f>'q-Pop'!AY44</f>
        <v>38698</v>
      </c>
      <c r="AZ44" s="73">
        <f>'q-Pop'!AZ44</f>
        <v>39545</v>
      </c>
      <c r="BA44" s="73">
        <f>'q-Pop'!BA44</f>
        <v>40432</v>
      </c>
      <c r="BB44" s="73">
        <f>'q-Pop'!BB44</f>
        <v>41348</v>
      </c>
      <c r="BC44" s="73">
        <f>'q-Pop'!BC44</f>
        <v>42272</v>
      </c>
    </row>
    <row r="45" spans="1:55" x14ac:dyDescent="0.2">
      <c r="A45" s="73">
        <f>VLOOKUP(C44,SelectCntr!$A$2:$C$52,3,0)</f>
        <v>2</v>
      </c>
      <c r="B45" s="73" t="str">
        <f>'q-Pop'!B45</f>
        <v>Swaziland</v>
      </c>
      <c r="C45" s="73">
        <f>'q-Pop'!C45</f>
        <v>209</v>
      </c>
      <c r="D45" s="73" t="str">
        <f>'q-Pop'!D45</f>
        <v>Swaziland</v>
      </c>
      <c r="E45" s="73" t="str">
        <f>'q-Pop'!E45</f>
        <v>511</v>
      </c>
      <c r="F45" s="73" t="str">
        <f>'q-Pop'!F45</f>
        <v>Population - Est. &amp; Proj. 2008 (1000)</v>
      </c>
      <c r="G45" s="73">
        <f>'q-Pop'!G45</f>
        <v>357</v>
      </c>
      <c r="H45" s="73">
        <f>'q-Pop'!H45</f>
        <v>366</v>
      </c>
      <c r="I45" s="73">
        <f>'q-Pop'!I45</f>
        <v>374</v>
      </c>
      <c r="J45" s="73">
        <f>'q-Pop'!J45</f>
        <v>382</v>
      </c>
      <c r="K45" s="73">
        <f>'q-Pop'!K45</f>
        <v>391</v>
      </c>
      <c r="L45" s="73">
        <f>'q-Pop'!L45</f>
        <v>401</v>
      </c>
      <c r="M45" s="73">
        <f>'q-Pop'!M45</f>
        <v>411</v>
      </c>
      <c r="N45" s="73">
        <f>'q-Pop'!N45</f>
        <v>422</v>
      </c>
      <c r="O45" s="73">
        <f>'q-Pop'!O45</f>
        <v>433</v>
      </c>
      <c r="P45" s="73">
        <f>'q-Pop'!P45</f>
        <v>446</v>
      </c>
      <c r="Q45" s="73">
        <f>'q-Pop'!Q45</f>
        <v>459</v>
      </c>
      <c r="R45" s="73">
        <f>'q-Pop'!R45</f>
        <v>472</v>
      </c>
      <c r="S45" s="73">
        <f>'q-Pop'!S45</f>
        <v>486</v>
      </c>
      <c r="T45" s="73">
        <f>'q-Pop'!T45</f>
        <v>501</v>
      </c>
      <c r="U45" s="73">
        <f>'q-Pop'!U45</f>
        <v>517</v>
      </c>
      <c r="V45" s="73">
        <f>'q-Pop'!V45</f>
        <v>533</v>
      </c>
      <c r="W45" s="73">
        <f>'q-Pop'!W45</f>
        <v>550</v>
      </c>
      <c r="X45" s="73">
        <f>'q-Pop'!X45</f>
        <v>567</v>
      </c>
      <c r="Y45" s="73">
        <f>'q-Pop'!Y45</f>
        <v>585</v>
      </c>
      <c r="Z45" s="73">
        <f>'q-Pop'!Z45</f>
        <v>603</v>
      </c>
      <c r="AA45" s="73">
        <f>'q-Pop'!AA45</f>
        <v>621</v>
      </c>
      <c r="AB45" s="73">
        <f>'q-Pop'!AB45</f>
        <v>639</v>
      </c>
      <c r="AC45" s="73">
        <f>'q-Pop'!AC45</f>
        <v>658</v>
      </c>
      <c r="AD45" s="73">
        <f>'q-Pop'!AD45</f>
        <v>680</v>
      </c>
      <c r="AE45" s="73">
        <f>'q-Pop'!AE45</f>
        <v>706</v>
      </c>
      <c r="AF45" s="73">
        <f>'q-Pop'!AF45</f>
        <v>735</v>
      </c>
      <c r="AG45" s="73">
        <f>'q-Pop'!AG45</f>
        <v>768</v>
      </c>
      <c r="AH45" s="73">
        <f>'q-Pop'!AH45</f>
        <v>802</v>
      </c>
      <c r="AI45" s="73">
        <f>'q-Pop'!AI45</f>
        <v>835</v>
      </c>
      <c r="AJ45" s="73">
        <f>'q-Pop'!AJ45</f>
        <v>864</v>
      </c>
      <c r="AK45" s="73">
        <f>'q-Pop'!AK45</f>
        <v>889</v>
      </c>
      <c r="AL45" s="73">
        <f>'q-Pop'!AL45</f>
        <v>911</v>
      </c>
      <c r="AM45" s="73">
        <f>'q-Pop'!AM45</f>
        <v>930</v>
      </c>
      <c r="AN45" s="73">
        <f>'q-Pop'!AN45</f>
        <v>949</v>
      </c>
      <c r="AO45" s="73">
        <f>'q-Pop'!AO45</f>
        <v>969</v>
      </c>
      <c r="AP45" s="73">
        <f>'q-Pop'!AP45</f>
        <v>992</v>
      </c>
      <c r="AQ45" s="73">
        <f>'q-Pop'!AQ45</f>
        <v>1016</v>
      </c>
      <c r="AR45" s="73">
        <f>'q-Pop'!AR45</f>
        <v>1041</v>
      </c>
      <c r="AS45" s="73">
        <f>'q-Pop'!AS45</f>
        <v>1062</v>
      </c>
      <c r="AT45" s="73">
        <f>'q-Pop'!AT45</f>
        <v>1080</v>
      </c>
      <c r="AU45" s="73">
        <f>'q-Pop'!AU45</f>
        <v>1092</v>
      </c>
      <c r="AV45" s="73">
        <f>'q-Pop'!AV45</f>
        <v>1101</v>
      </c>
      <c r="AW45" s="73">
        <f>'q-Pop'!AW45</f>
        <v>1108</v>
      </c>
      <c r="AX45" s="73">
        <f>'q-Pop'!AX45</f>
        <v>1115</v>
      </c>
      <c r="AY45" s="73">
        <f>'q-Pop'!AY45</f>
        <v>1124</v>
      </c>
      <c r="AZ45" s="73">
        <f>'q-Pop'!AZ45</f>
        <v>1137</v>
      </c>
      <c r="BA45" s="73">
        <f>'q-Pop'!BA45</f>
        <v>1151</v>
      </c>
      <c r="BB45" s="73">
        <f>'q-Pop'!BB45</f>
        <v>1168</v>
      </c>
      <c r="BC45" s="73">
        <f>'q-Pop'!BC45</f>
        <v>1185</v>
      </c>
    </row>
    <row r="46" spans="1:55" x14ac:dyDescent="0.2">
      <c r="A46" s="73">
        <f>VLOOKUP(C45,SelectCntr!$A$2:$C$52,3,0)</f>
        <v>3</v>
      </c>
      <c r="B46" s="73" t="str">
        <f>'q-Pop'!B46</f>
        <v>Tanzania, United Republic of</v>
      </c>
      <c r="C46" s="73">
        <f>'q-Pop'!C46</f>
        <v>215</v>
      </c>
      <c r="D46" s="73" t="str">
        <f>'q-Pop'!D46</f>
        <v>Tanzania, United Republic of</v>
      </c>
      <c r="E46" s="73" t="str">
        <f>'q-Pop'!E46</f>
        <v>511</v>
      </c>
      <c r="F46" s="73" t="str">
        <f>'q-Pop'!F46</f>
        <v>Population - Est. &amp; Proj. 2008 (1000)</v>
      </c>
      <c r="G46" s="73">
        <f>'q-Pop'!G46</f>
        <v>10371</v>
      </c>
      <c r="H46" s="73">
        <f>'q-Pop'!H46</f>
        <v>10681</v>
      </c>
      <c r="I46" s="73">
        <f>'q-Pop'!I46</f>
        <v>11003</v>
      </c>
      <c r="J46" s="73">
        <f>'q-Pop'!J46</f>
        <v>11336</v>
      </c>
      <c r="K46" s="73">
        <f>'q-Pop'!K46</f>
        <v>11680</v>
      </c>
      <c r="L46" s="73">
        <f>'q-Pop'!L46</f>
        <v>12035</v>
      </c>
      <c r="M46" s="73">
        <f>'q-Pop'!M46</f>
        <v>12401</v>
      </c>
      <c r="N46" s="73">
        <f>'q-Pop'!N46</f>
        <v>12783</v>
      </c>
      <c r="O46" s="73">
        <f>'q-Pop'!O46</f>
        <v>13181</v>
      </c>
      <c r="P46" s="73">
        <f>'q-Pop'!P46</f>
        <v>13600</v>
      </c>
      <c r="Q46" s="73">
        <f>'q-Pop'!Q46</f>
        <v>14040</v>
      </c>
      <c r="R46" s="73">
        <f>'q-Pop'!R46</f>
        <v>14501</v>
      </c>
      <c r="S46" s="73">
        <f>'q-Pop'!S46</f>
        <v>14979</v>
      </c>
      <c r="T46" s="73">
        <f>'q-Pop'!T46</f>
        <v>15470</v>
      </c>
      <c r="U46" s="73">
        <f>'q-Pop'!U46</f>
        <v>15972</v>
      </c>
      <c r="V46" s="73">
        <f>'q-Pop'!V46</f>
        <v>16483</v>
      </c>
      <c r="W46" s="73">
        <f>'q-Pop'!W46</f>
        <v>17004</v>
      </c>
      <c r="X46" s="73">
        <f>'q-Pop'!X46</f>
        <v>17539</v>
      </c>
      <c r="Y46" s="73">
        <f>'q-Pop'!Y46</f>
        <v>18091</v>
      </c>
      <c r="Z46" s="73">
        <f>'q-Pop'!Z46</f>
        <v>18661</v>
      </c>
      <c r="AA46" s="73">
        <f>'q-Pop'!AA46</f>
        <v>19253</v>
      </c>
      <c r="AB46" s="73">
        <f>'q-Pop'!AB46</f>
        <v>19866</v>
      </c>
      <c r="AC46" s="73">
        <f>'q-Pop'!AC46</f>
        <v>20498</v>
      </c>
      <c r="AD46" s="73">
        <f>'q-Pop'!AD46</f>
        <v>21147</v>
      </c>
      <c r="AE46" s="73">
        <f>'q-Pop'!AE46</f>
        <v>21811</v>
      </c>
      <c r="AF46" s="73">
        <f>'q-Pop'!AF46</f>
        <v>22488</v>
      </c>
      <c r="AG46" s="73">
        <f>'q-Pop'!AG46</f>
        <v>23179</v>
      </c>
      <c r="AH46" s="73">
        <f>'q-Pop'!AH46</f>
        <v>23895</v>
      </c>
      <c r="AI46" s="73">
        <f>'q-Pop'!AI46</f>
        <v>24650</v>
      </c>
      <c r="AJ46" s="73">
        <f>'q-Pop'!AJ46</f>
        <v>25455</v>
      </c>
      <c r="AK46" s="73">
        <f>'q-Pop'!AK46</f>
        <v>26315</v>
      </c>
      <c r="AL46" s="73">
        <f>'q-Pop'!AL46</f>
        <v>27224</v>
      </c>
      <c r="AM46" s="73">
        <f>'q-Pop'!AM46</f>
        <v>28156</v>
      </c>
      <c r="AN46" s="73">
        <f>'q-Pop'!AN46</f>
        <v>29080</v>
      </c>
      <c r="AO46" s="73">
        <f>'q-Pop'!AO46</f>
        <v>29972</v>
      </c>
      <c r="AP46" s="73">
        <f>'q-Pop'!AP46</f>
        <v>30823</v>
      </c>
      <c r="AQ46" s="73">
        <f>'q-Pop'!AQ46</f>
        <v>31644</v>
      </c>
      <c r="AR46" s="73">
        <f>'q-Pop'!AR46</f>
        <v>32453</v>
      </c>
      <c r="AS46" s="73">
        <f>'q-Pop'!AS46</f>
        <v>33275</v>
      </c>
      <c r="AT46" s="73">
        <f>'q-Pop'!AT46</f>
        <v>34131</v>
      </c>
      <c r="AU46" s="73">
        <f>'q-Pop'!AU46</f>
        <v>35026</v>
      </c>
      <c r="AV46" s="73">
        <f>'q-Pop'!AV46</f>
        <v>35958</v>
      </c>
      <c r="AW46" s="73">
        <f>'q-Pop'!AW46</f>
        <v>36930</v>
      </c>
      <c r="AX46" s="73">
        <f>'q-Pop'!AX46</f>
        <v>37945</v>
      </c>
      <c r="AY46" s="73">
        <f>'q-Pop'!AY46</f>
        <v>39007</v>
      </c>
      <c r="AZ46" s="73">
        <f>'q-Pop'!AZ46</f>
        <v>40117</v>
      </c>
      <c r="BA46" s="73">
        <f>'q-Pop'!BA46</f>
        <v>41276</v>
      </c>
      <c r="BB46" s="73">
        <f>'q-Pop'!BB46</f>
        <v>42484</v>
      </c>
      <c r="BC46" s="73">
        <f>'q-Pop'!BC46</f>
        <v>43739</v>
      </c>
    </row>
    <row r="47" spans="1:55" x14ac:dyDescent="0.2">
      <c r="A47" s="73">
        <f>VLOOKUP(C46,SelectCntr!$A$2:$C$52,3,0)</f>
        <v>2</v>
      </c>
      <c r="B47" s="73" t="str">
        <f>'q-Pop'!B47</f>
        <v>Togo</v>
      </c>
      <c r="C47" s="73">
        <f>'q-Pop'!C47</f>
        <v>217</v>
      </c>
      <c r="D47" s="73" t="str">
        <f>'q-Pop'!D47</f>
        <v>Togo</v>
      </c>
      <c r="E47" s="73" t="str">
        <f>'q-Pop'!E47</f>
        <v>511</v>
      </c>
      <c r="F47" s="73" t="str">
        <f>'q-Pop'!F47</f>
        <v>Population - Est. &amp; Proj. 2008 (1000)</v>
      </c>
      <c r="G47" s="73">
        <f>'q-Pop'!G47</f>
        <v>1587</v>
      </c>
      <c r="H47" s="73">
        <f>'q-Pop'!H47</f>
        <v>1605</v>
      </c>
      <c r="I47" s="73">
        <f>'q-Pop'!I47</f>
        <v>1627</v>
      </c>
      <c r="J47" s="73">
        <f>'q-Pop'!J47</f>
        <v>1661</v>
      </c>
      <c r="K47" s="73">
        <f>'q-Pop'!K47</f>
        <v>1710</v>
      </c>
      <c r="L47" s="73">
        <f>'q-Pop'!L47</f>
        <v>1778</v>
      </c>
      <c r="M47" s="73">
        <f>'q-Pop'!M47</f>
        <v>1863</v>
      </c>
      <c r="N47" s="73">
        <f>'q-Pop'!N47</f>
        <v>1956</v>
      </c>
      <c r="O47" s="73">
        <f>'q-Pop'!O47</f>
        <v>2048</v>
      </c>
      <c r="P47" s="73">
        <f>'q-Pop'!P47</f>
        <v>2132</v>
      </c>
      <c r="Q47" s="73">
        <f>'q-Pop'!Q47</f>
        <v>2206</v>
      </c>
      <c r="R47" s="73">
        <f>'q-Pop'!R47</f>
        <v>2272</v>
      </c>
      <c r="S47" s="73">
        <f>'q-Pop'!S47</f>
        <v>2332</v>
      </c>
      <c r="T47" s="73">
        <f>'q-Pop'!T47</f>
        <v>2389</v>
      </c>
      <c r="U47" s="73">
        <f>'q-Pop'!U47</f>
        <v>2448</v>
      </c>
      <c r="V47" s="73">
        <f>'q-Pop'!V47</f>
        <v>2507</v>
      </c>
      <c r="W47" s="73">
        <f>'q-Pop'!W47</f>
        <v>2566</v>
      </c>
      <c r="X47" s="73">
        <f>'q-Pop'!X47</f>
        <v>2629</v>
      </c>
      <c r="Y47" s="73">
        <f>'q-Pop'!Y47</f>
        <v>2701</v>
      </c>
      <c r="Z47" s="73">
        <f>'q-Pop'!Z47</f>
        <v>2785</v>
      </c>
      <c r="AA47" s="73">
        <f>'q-Pop'!AA47</f>
        <v>2881</v>
      </c>
      <c r="AB47" s="73">
        <f>'q-Pop'!AB47</f>
        <v>2989</v>
      </c>
      <c r="AC47" s="73">
        <f>'q-Pop'!AC47</f>
        <v>3105</v>
      </c>
      <c r="AD47" s="73">
        <f>'q-Pop'!AD47</f>
        <v>3225</v>
      </c>
      <c r="AE47" s="73">
        <f>'q-Pop'!AE47</f>
        <v>3345</v>
      </c>
      <c r="AF47" s="73">
        <f>'q-Pop'!AF47</f>
        <v>3465</v>
      </c>
      <c r="AG47" s="73">
        <f>'q-Pop'!AG47</f>
        <v>3586</v>
      </c>
      <c r="AH47" s="73">
        <f>'q-Pop'!AH47</f>
        <v>3705</v>
      </c>
      <c r="AI47" s="73">
        <f>'q-Pop'!AI47</f>
        <v>3819</v>
      </c>
      <c r="AJ47" s="73">
        <f>'q-Pop'!AJ47</f>
        <v>3926</v>
      </c>
      <c r="AK47" s="73">
        <f>'q-Pop'!AK47</f>
        <v>4024</v>
      </c>
      <c r="AL47" s="73">
        <f>'q-Pop'!AL47</f>
        <v>4116</v>
      </c>
      <c r="AM47" s="73">
        <f>'q-Pop'!AM47</f>
        <v>4208</v>
      </c>
      <c r="AN47" s="73">
        <f>'q-Pop'!AN47</f>
        <v>4311</v>
      </c>
      <c r="AO47" s="73">
        <f>'q-Pop'!AO47</f>
        <v>4432</v>
      </c>
      <c r="AP47" s="73">
        <f>'q-Pop'!AP47</f>
        <v>4575</v>
      </c>
      <c r="AQ47" s="73">
        <f>'q-Pop'!AQ47</f>
        <v>4736</v>
      </c>
      <c r="AR47" s="73">
        <f>'q-Pop'!AR47</f>
        <v>4909</v>
      </c>
      <c r="AS47" s="73">
        <f>'q-Pop'!AS47</f>
        <v>5082</v>
      </c>
      <c r="AT47" s="73">
        <f>'q-Pop'!AT47</f>
        <v>5247</v>
      </c>
      <c r="AU47" s="73">
        <f>'q-Pop'!AU47</f>
        <v>5404</v>
      </c>
      <c r="AV47" s="73">
        <f>'q-Pop'!AV47</f>
        <v>5553</v>
      </c>
      <c r="AW47" s="73">
        <f>'q-Pop'!AW47</f>
        <v>5698</v>
      </c>
      <c r="AX47" s="73">
        <f>'q-Pop'!AX47</f>
        <v>5843</v>
      </c>
      <c r="AY47" s="73">
        <f>'q-Pop'!AY47</f>
        <v>5992</v>
      </c>
      <c r="AZ47" s="73">
        <f>'q-Pop'!AZ47</f>
        <v>6145</v>
      </c>
      <c r="BA47" s="73">
        <f>'q-Pop'!BA47</f>
        <v>6300</v>
      </c>
      <c r="BB47" s="73">
        <f>'q-Pop'!BB47</f>
        <v>6459</v>
      </c>
      <c r="BC47" s="73">
        <f>'q-Pop'!BC47</f>
        <v>6619</v>
      </c>
    </row>
    <row r="48" spans="1:55" x14ac:dyDescent="0.2">
      <c r="A48" s="73">
        <f>VLOOKUP(C47,SelectCntr!$A$2:$C$52,3,0)</f>
        <v>1</v>
      </c>
      <c r="B48" s="73" t="str">
        <f>'q-Pop'!B48</f>
        <v>Uganda</v>
      </c>
      <c r="C48" s="73">
        <f>'q-Pop'!C48</f>
        <v>226</v>
      </c>
      <c r="D48" s="73" t="str">
        <f>'q-Pop'!D48</f>
        <v>Uganda</v>
      </c>
      <c r="E48" s="73" t="str">
        <f>'q-Pop'!E48</f>
        <v>511</v>
      </c>
      <c r="F48" s="73" t="str">
        <f>'q-Pop'!F48</f>
        <v>Population - Est. &amp; Proj. 2008 (1000)</v>
      </c>
      <c r="G48" s="73">
        <f>'q-Pop'!G48</f>
        <v>7006</v>
      </c>
      <c r="H48" s="73">
        <f>'q-Pop'!H48</f>
        <v>7240</v>
      </c>
      <c r="I48" s="73">
        <f>'q-Pop'!I48</f>
        <v>7487</v>
      </c>
      <c r="J48" s="73">
        <f>'q-Pop'!J48</f>
        <v>7745</v>
      </c>
      <c r="K48" s="73">
        <f>'q-Pop'!K48</f>
        <v>8013</v>
      </c>
      <c r="L48" s="73">
        <f>'q-Pop'!L48</f>
        <v>8289</v>
      </c>
      <c r="M48" s="73">
        <f>'q-Pop'!M48</f>
        <v>8574</v>
      </c>
      <c r="N48" s="73">
        <f>'q-Pop'!N48</f>
        <v>8864</v>
      </c>
      <c r="O48" s="73">
        <f>'q-Pop'!O48</f>
        <v>9155</v>
      </c>
      <c r="P48" s="73">
        <f>'q-Pop'!P48</f>
        <v>9443</v>
      </c>
      <c r="Q48" s="73">
        <f>'q-Pop'!Q48</f>
        <v>9727</v>
      </c>
      <c r="R48" s="73">
        <f>'q-Pop'!R48</f>
        <v>10009</v>
      </c>
      <c r="S48" s="73">
        <f>'q-Pop'!S48</f>
        <v>10293</v>
      </c>
      <c r="T48" s="73">
        <f>'q-Pop'!T48</f>
        <v>10586</v>
      </c>
      <c r="U48" s="73">
        <f>'q-Pop'!U48</f>
        <v>10893</v>
      </c>
      <c r="V48" s="73">
        <f>'q-Pop'!V48</f>
        <v>11217</v>
      </c>
      <c r="W48" s="73">
        <f>'q-Pop'!W48</f>
        <v>11557</v>
      </c>
      <c r="X48" s="73">
        <f>'q-Pop'!X48</f>
        <v>11912</v>
      </c>
      <c r="Y48" s="73">
        <f>'q-Pop'!Y48</f>
        <v>12278</v>
      </c>
      <c r="Z48" s="73">
        <f>'q-Pop'!Z48</f>
        <v>12655</v>
      </c>
      <c r="AA48" s="73">
        <f>'q-Pop'!AA48</f>
        <v>13041</v>
      </c>
      <c r="AB48" s="73">
        <f>'q-Pop'!AB48</f>
        <v>13439</v>
      </c>
      <c r="AC48" s="73">
        <f>'q-Pop'!AC48</f>
        <v>13858</v>
      </c>
      <c r="AD48" s="73">
        <f>'q-Pop'!AD48</f>
        <v>14307</v>
      </c>
      <c r="AE48" s="73">
        <f>'q-Pop'!AE48</f>
        <v>14795</v>
      </c>
      <c r="AF48" s="73">
        <f>'q-Pop'!AF48</f>
        <v>15326</v>
      </c>
      <c r="AG48" s="73">
        <f>'q-Pop'!AG48</f>
        <v>15894</v>
      </c>
      <c r="AH48" s="73">
        <f>'q-Pop'!AH48</f>
        <v>16492</v>
      </c>
      <c r="AI48" s="73">
        <f>'q-Pop'!AI48</f>
        <v>17108</v>
      </c>
      <c r="AJ48" s="73">
        <f>'q-Pop'!AJ48</f>
        <v>17731</v>
      </c>
      <c r="AK48" s="73">
        <f>'q-Pop'!AK48</f>
        <v>18361</v>
      </c>
      <c r="AL48" s="73">
        <f>'q-Pop'!AL48</f>
        <v>18999</v>
      </c>
      <c r="AM48" s="73">
        <f>'q-Pop'!AM48</f>
        <v>19644</v>
      </c>
      <c r="AN48" s="73">
        <f>'q-Pop'!AN48</f>
        <v>20295</v>
      </c>
      <c r="AO48" s="73">
        <f>'q-Pop'!AO48</f>
        <v>20954</v>
      </c>
      <c r="AP48" s="73">
        <f>'q-Pop'!AP48</f>
        <v>21617</v>
      </c>
      <c r="AQ48" s="73">
        <f>'q-Pop'!AQ48</f>
        <v>22288</v>
      </c>
      <c r="AR48" s="73">
        <f>'q-Pop'!AR48</f>
        <v>22975</v>
      </c>
      <c r="AS48" s="73">
        <f>'q-Pop'!AS48</f>
        <v>23687</v>
      </c>
      <c r="AT48" s="73">
        <f>'q-Pop'!AT48</f>
        <v>24433</v>
      </c>
      <c r="AU48" s="73">
        <f>'q-Pop'!AU48</f>
        <v>25216</v>
      </c>
      <c r="AV48" s="73">
        <f>'q-Pop'!AV48</f>
        <v>26035</v>
      </c>
      <c r="AW48" s="73">
        <f>'q-Pop'!AW48</f>
        <v>26890</v>
      </c>
      <c r="AX48" s="73">
        <f>'q-Pop'!AX48</f>
        <v>27779</v>
      </c>
      <c r="AY48" s="73">
        <f>'q-Pop'!AY48</f>
        <v>28699</v>
      </c>
      <c r="AZ48" s="73">
        <f>'q-Pop'!AZ48</f>
        <v>29652</v>
      </c>
      <c r="BA48" s="73">
        <f>'q-Pop'!BA48</f>
        <v>30638</v>
      </c>
      <c r="BB48" s="73">
        <f>'q-Pop'!BB48</f>
        <v>31657</v>
      </c>
      <c r="BC48" s="73">
        <f>'q-Pop'!BC48</f>
        <v>32710</v>
      </c>
    </row>
    <row r="49" spans="1:55" x14ac:dyDescent="0.2">
      <c r="A49" s="73">
        <f>VLOOKUP(C48,SelectCntr!$A$2:$C$52,3,0)</f>
        <v>2</v>
      </c>
      <c r="B49" s="73" t="str">
        <f>'q-Pop'!B49</f>
        <v>Burkina Faso</v>
      </c>
      <c r="C49" s="73">
        <f>'q-Pop'!C49</f>
        <v>233</v>
      </c>
      <c r="D49" s="73" t="str">
        <f>'q-Pop'!D49</f>
        <v>Burkina Faso</v>
      </c>
      <c r="E49" s="73" t="str">
        <f>'q-Pop'!E49</f>
        <v>511</v>
      </c>
      <c r="F49" s="73" t="str">
        <f>'q-Pop'!F49</f>
        <v>Population - Est. &amp; Proj. 2008 (1000)</v>
      </c>
      <c r="G49" s="73">
        <f>'q-Pop'!G49</f>
        <v>4796</v>
      </c>
      <c r="H49" s="73">
        <f>'q-Pop'!H49</f>
        <v>4872</v>
      </c>
      <c r="I49" s="73">
        <f>'q-Pop'!I49</f>
        <v>4949</v>
      </c>
      <c r="J49" s="73">
        <f>'q-Pop'!J49</f>
        <v>5031</v>
      </c>
      <c r="K49" s="73">
        <f>'q-Pop'!K49</f>
        <v>5116</v>
      </c>
      <c r="L49" s="73">
        <f>'q-Pop'!L49</f>
        <v>5207</v>
      </c>
      <c r="M49" s="73">
        <f>'q-Pop'!M49</f>
        <v>5302</v>
      </c>
      <c r="N49" s="73">
        <f>'q-Pop'!N49</f>
        <v>5401</v>
      </c>
      <c r="O49" s="73">
        <f>'q-Pop'!O49</f>
        <v>5503</v>
      </c>
      <c r="P49" s="73">
        <f>'q-Pop'!P49</f>
        <v>5608</v>
      </c>
      <c r="Q49" s="73">
        <f>'q-Pop'!Q49</f>
        <v>5714</v>
      </c>
      <c r="R49" s="73">
        <f>'q-Pop'!R49</f>
        <v>5823</v>
      </c>
      <c r="S49" s="73">
        <f>'q-Pop'!S49</f>
        <v>5935</v>
      </c>
      <c r="T49" s="73">
        <f>'q-Pop'!T49</f>
        <v>6051</v>
      </c>
      <c r="U49" s="73">
        <f>'q-Pop'!U49</f>
        <v>6173</v>
      </c>
      <c r="V49" s="73">
        <f>'q-Pop'!V49</f>
        <v>6300</v>
      </c>
      <c r="W49" s="73">
        <f>'q-Pop'!W49</f>
        <v>6432</v>
      </c>
      <c r="X49" s="73">
        <f>'q-Pop'!X49</f>
        <v>6571</v>
      </c>
      <c r="Y49" s="73">
        <f>'q-Pop'!Y49</f>
        <v>6714</v>
      </c>
      <c r="Z49" s="73">
        <f>'q-Pop'!Z49</f>
        <v>6862</v>
      </c>
      <c r="AA49" s="73">
        <f>'q-Pop'!AA49</f>
        <v>7015</v>
      </c>
      <c r="AB49" s="73">
        <f>'q-Pop'!AB49</f>
        <v>7174</v>
      </c>
      <c r="AC49" s="73">
        <f>'q-Pop'!AC49</f>
        <v>7340</v>
      </c>
      <c r="AD49" s="73">
        <f>'q-Pop'!AD49</f>
        <v>7516</v>
      </c>
      <c r="AE49" s="73">
        <f>'q-Pop'!AE49</f>
        <v>7704</v>
      </c>
      <c r="AF49" s="73">
        <f>'q-Pop'!AF49</f>
        <v>7905</v>
      </c>
      <c r="AG49" s="73">
        <f>'q-Pop'!AG49</f>
        <v>8118</v>
      </c>
      <c r="AH49" s="73">
        <f>'q-Pop'!AH49</f>
        <v>8342</v>
      </c>
      <c r="AI49" s="73">
        <f>'q-Pop'!AI49</f>
        <v>8574</v>
      </c>
      <c r="AJ49" s="73">
        <f>'q-Pop'!AJ49</f>
        <v>8814</v>
      </c>
      <c r="AK49" s="73">
        <f>'q-Pop'!AK49</f>
        <v>9061</v>
      </c>
      <c r="AL49" s="73">
        <f>'q-Pop'!AL49</f>
        <v>9317</v>
      </c>
      <c r="AM49" s="73">
        <f>'q-Pop'!AM49</f>
        <v>9580</v>
      </c>
      <c r="AN49" s="73">
        <f>'q-Pop'!AN49</f>
        <v>9850</v>
      </c>
      <c r="AO49" s="73">
        <f>'q-Pop'!AO49</f>
        <v>10127</v>
      </c>
      <c r="AP49" s="73">
        <f>'q-Pop'!AP49</f>
        <v>10411</v>
      </c>
      <c r="AQ49" s="73">
        <f>'q-Pop'!AQ49</f>
        <v>10703</v>
      </c>
      <c r="AR49" s="73">
        <f>'q-Pop'!AR49</f>
        <v>11008</v>
      </c>
      <c r="AS49" s="73">
        <f>'q-Pop'!AS49</f>
        <v>11330</v>
      </c>
      <c r="AT49" s="73">
        <f>'q-Pop'!AT49</f>
        <v>11676</v>
      </c>
      <c r="AU49" s="73">
        <f>'q-Pop'!AU49</f>
        <v>12046</v>
      </c>
      <c r="AV49" s="73">
        <f>'q-Pop'!AV49</f>
        <v>12438</v>
      </c>
      <c r="AW49" s="73">
        <f>'q-Pop'!AW49</f>
        <v>12853</v>
      </c>
      <c r="AX49" s="73">
        <f>'q-Pop'!AX49</f>
        <v>13290</v>
      </c>
      <c r="AY49" s="73">
        <f>'q-Pop'!AY49</f>
        <v>13747</v>
      </c>
      <c r="AZ49" s="73">
        <f>'q-Pop'!AZ49</f>
        <v>14225</v>
      </c>
      <c r="BA49" s="73">
        <f>'q-Pop'!BA49</f>
        <v>14721</v>
      </c>
      <c r="BB49" s="73">
        <f>'q-Pop'!BB49</f>
        <v>15234</v>
      </c>
      <c r="BC49" s="73">
        <f>'q-Pop'!BC49</f>
        <v>15757</v>
      </c>
    </row>
    <row r="50" spans="1:55" x14ac:dyDescent="0.2">
      <c r="A50" s="73">
        <f>VLOOKUP(C49,SelectCntr!$A$2:$C$52,3,0)</f>
        <v>1</v>
      </c>
      <c r="B50" s="73" t="str">
        <f>'q-Pop'!B50</f>
        <v>Ethiopia</v>
      </c>
      <c r="C50" s="73">
        <f>'q-Pop'!C50</f>
        <v>238</v>
      </c>
      <c r="D50" s="73" t="str">
        <f>'q-Pop'!D50</f>
        <v>Ethiopia</v>
      </c>
      <c r="E50" s="73" t="str">
        <f>'q-Pop'!E50</f>
        <v>511</v>
      </c>
      <c r="F50" s="73" t="str">
        <f>'q-Pop'!F50</f>
        <v>Population - Est. &amp; Proj. 2008 (1000)</v>
      </c>
      <c r="G50" s="73">
        <f>'q-Pop'!G50</f>
        <v>0</v>
      </c>
      <c r="H50" s="73">
        <f>'q-Pop'!H50</f>
        <v>0</v>
      </c>
      <c r="I50" s="73">
        <f>'q-Pop'!I50</f>
        <v>0</v>
      </c>
      <c r="J50" s="73">
        <f>'q-Pop'!J50</f>
        <v>0</v>
      </c>
      <c r="K50" s="73">
        <f>'q-Pop'!K50</f>
        <v>0</v>
      </c>
      <c r="L50" s="73">
        <f>'q-Pop'!L50</f>
        <v>0</v>
      </c>
      <c r="M50" s="73">
        <f>'q-Pop'!M50</f>
        <v>0</v>
      </c>
      <c r="N50" s="73">
        <f>'q-Pop'!N50</f>
        <v>0</v>
      </c>
      <c r="O50" s="73">
        <f>'q-Pop'!O50</f>
        <v>0</v>
      </c>
      <c r="P50" s="73">
        <f>'q-Pop'!P50</f>
        <v>0</v>
      </c>
      <c r="Q50" s="73">
        <f>'q-Pop'!Q50</f>
        <v>0</v>
      </c>
      <c r="R50" s="73">
        <f>'q-Pop'!R50</f>
        <v>0</v>
      </c>
      <c r="S50" s="73">
        <f>'q-Pop'!S50</f>
        <v>0</v>
      </c>
      <c r="T50" s="73">
        <f>'q-Pop'!T50</f>
        <v>0</v>
      </c>
      <c r="U50" s="73">
        <f>'q-Pop'!U50</f>
        <v>0</v>
      </c>
      <c r="V50" s="73">
        <f>'q-Pop'!V50</f>
        <v>0</v>
      </c>
      <c r="W50" s="73">
        <f>'q-Pop'!W50</f>
        <v>0</v>
      </c>
      <c r="X50" s="73">
        <f>'q-Pop'!X50</f>
        <v>0</v>
      </c>
      <c r="Y50" s="73">
        <f>'q-Pop'!Y50</f>
        <v>0</v>
      </c>
      <c r="Z50" s="73">
        <f>'q-Pop'!Z50</f>
        <v>0</v>
      </c>
      <c r="AA50" s="73">
        <f>'q-Pop'!AA50</f>
        <v>0</v>
      </c>
      <c r="AB50" s="73">
        <f>'q-Pop'!AB50</f>
        <v>0</v>
      </c>
      <c r="AC50" s="73">
        <f>'q-Pop'!AC50</f>
        <v>0</v>
      </c>
      <c r="AD50" s="73">
        <f>'q-Pop'!AD50</f>
        <v>0</v>
      </c>
      <c r="AE50" s="73">
        <f>'q-Pop'!AE50</f>
        <v>0</v>
      </c>
      <c r="AF50" s="73">
        <f>'q-Pop'!AF50</f>
        <v>0</v>
      </c>
      <c r="AG50" s="73">
        <f>'q-Pop'!AG50</f>
        <v>0</v>
      </c>
      <c r="AH50" s="73">
        <f>'q-Pop'!AH50</f>
        <v>0</v>
      </c>
      <c r="AI50" s="73">
        <f>'q-Pop'!AI50</f>
        <v>0</v>
      </c>
      <c r="AJ50" s="73">
        <f>'q-Pop'!AJ50</f>
        <v>0</v>
      </c>
      <c r="AK50" s="73">
        <f>'q-Pop'!AK50</f>
        <v>0</v>
      </c>
      <c r="AL50" s="73">
        <f>'q-Pop'!AL50</f>
        <v>0</v>
      </c>
      <c r="AM50" s="73">
        <f>'q-Pop'!AM50</f>
        <v>53456</v>
      </c>
      <c r="AN50" s="73">
        <f>'q-Pop'!AN50</f>
        <v>55230</v>
      </c>
      <c r="AO50" s="73">
        <f>'q-Pop'!AO50</f>
        <v>56983</v>
      </c>
      <c r="AP50" s="73">
        <f>'q-Pop'!AP50</f>
        <v>58704</v>
      </c>
      <c r="AQ50" s="73">
        <f>'q-Pop'!AQ50</f>
        <v>60402</v>
      </c>
      <c r="AR50" s="73">
        <f>'q-Pop'!AR50</f>
        <v>62089</v>
      </c>
      <c r="AS50" s="73">
        <f>'q-Pop'!AS50</f>
        <v>63788</v>
      </c>
      <c r="AT50" s="73">
        <f>'q-Pop'!AT50</f>
        <v>65515</v>
      </c>
      <c r="AU50" s="73">
        <f>'q-Pop'!AU50</f>
        <v>67272</v>
      </c>
      <c r="AV50" s="73">
        <f>'q-Pop'!AV50</f>
        <v>69059</v>
      </c>
      <c r="AW50" s="73">
        <f>'q-Pop'!AW50</f>
        <v>70881</v>
      </c>
      <c r="AX50" s="73">
        <f>'q-Pop'!AX50</f>
        <v>72746</v>
      </c>
      <c r="AY50" s="73">
        <f>'q-Pop'!AY50</f>
        <v>74661</v>
      </c>
      <c r="AZ50" s="73">
        <f>'q-Pop'!AZ50</f>
        <v>76628</v>
      </c>
      <c r="BA50" s="73">
        <f>'q-Pop'!BA50</f>
        <v>78646</v>
      </c>
      <c r="BB50" s="73">
        <f>'q-Pop'!BB50</f>
        <v>80713</v>
      </c>
      <c r="BC50" s="73">
        <f>'q-Pop'!BC50</f>
        <v>82825</v>
      </c>
    </row>
    <row r="51" spans="1:55" x14ac:dyDescent="0.2">
      <c r="A51" s="73">
        <f>VLOOKUP(C50,SelectCntr!$A$2:$C$52,3,0)</f>
        <v>2</v>
      </c>
      <c r="B51" s="73" t="str">
        <f>'q-Pop'!B51</f>
        <v>Congo, Democratic Republic of</v>
      </c>
      <c r="C51" s="73">
        <f>'q-Pop'!C51</f>
        <v>250</v>
      </c>
      <c r="D51" s="73" t="str">
        <f>'q-Pop'!D51</f>
        <v>Congo, Democratic Republic of</v>
      </c>
      <c r="E51" s="73" t="str">
        <f>'q-Pop'!E51</f>
        <v>511</v>
      </c>
      <c r="F51" s="73" t="str">
        <f>'q-Pop'!F51</f>
        <v>Population - Est. &amp; Proj. 2008 (1000)</v>
      </c>
      <c r="G51" s="73">
        <f>'q-Pop'!G51</f>
        <v>15775</v>
      </c>
      <c r="H51" s="73">
        <f>'q-Pop'!H51</f>
        <v>16175</v>
      </c>
      <c r="I51" s="73">
        <f>'q-Pop'!I51</f>
        <v>16591</v>
      </c>
      <c r="J51" s="73">
        <f>'q-Pop'!J51</f>
        <v>17032</v>
      </c>
      <c r="K51" s="73">
        <f>'q-Pop'!K51</f>
        <v>17504</v>
      </c>
      <c r="L51" s="73">
        <f>'q-Pop'!L51</f>
        <v>18011</v>
      </c>
      <c r="M51" s="73">
        <f>'q-Pop'!M51</f>
        <v>18550</v>
      </c>
      <c r="N51" s="73">
        <f>'q-Pop'!N51</f>
        <v>19114</v>
      </c>
      <c r="O51" s="73">
        <f>'q-Pop'!O51</f>
        <v>19695</v>
      </c>
      <c r="P51" s="73">
        <f>'q-Pop'!P51</f>
        <v>20285</v>
      </c>
      <c r="Q51" s="73">
        <f>'q-Pop'!Q51</f>
        <v>20884</v>
      </c>
      <c r="R51" s="73">
        <f>'q-Pop'!R51</f>
        <v>21492</v>
      </c>
      <c r="S51" s="73">
        <f>'q-Pop'!S51</f>
        <v>22116</v>
      </c>
      <c r="T51" s="73">
        <f>'q-Pop'!T51</f>
        <v>22761</v>
      </c>
      <c r="U51" s="73">
        <f>'q-Pop'!U51</f>
        <v>23433</v>
      </c>
      <c r="V51" s="73">
        <f>'q-Pop'!V51</f>
        <v>24135</v>
      </c>
      <c r="W51" s="73">
        <f>'q-Pop'!W51</f>
        <v>24867</v>
      </c>
      <c r="X51" s="73">
        <f>'q-Pop'!X51</f>
        <v>25621</v>
      </c>
      <c r="Y51" s="73">
        <f>'q-Pop'!Y51</f>
        <v>26391</v>
      </c>
      <c r="Z51" s="73">
        <f>'q-Pop'!Z51</f>
        <v>27170</v>
      </c>
      <c r="AA51" s="73">
        <f>'q-Pop'!AA51</f>
        <v>27960</v>
      </c>
      <c r="AB51" s="73">
        <f>'q-Pop'!AB51</f>
        <v>28768</v>
      </c>
      <c r="AC51" s="73">
        <f>'q-Pop'!AC51</f>
        <v>29602</v>
      </c>
      <c r="AD51" s="73">
        <f>'q-Pop'!AD51</f>
        <v>30477</v>
      </c>
      <c r="AE51" s="73">
        <f>'q-Pop'!AE51</f>
        <v>31402</v>
      </c>
      <c r="AF51" s="73">
        <f>'q-Pop'!AF51</f>
        <v>32372</v>
      </c>
      <c r="AG51" s="73">
        <f>'q-Pop'!AG51</f>
        <v>33386</v>
      </c>
      <c r="AH51" s="73">
        <f>'q-Pop'!AH51</f>
        <v>34476</v>
      </c>
      <c r="AI51" s="73">
        <f>'q-Pop'!AI51</f>
        <v>35678</v>
      </c>
      <c r="AJ51" s="73">
        <f>'q-Pop'!AJ51</f>
        <v>37016</v>
      </c>
      <c r="AK51" s="73">
        <f>'q-Pop'!AK51</f>
        <v>38513</v>
      </c>
      <c r="AL51" s="73">
        <f>'q-Pop'!AL51</f>
        <v>40147</v>
      </c>
      <c r="AM51" s="73">
        <f>'q-Pop'!AM51</f>
        <v>41831</v>
      </c>
      <c r="AN51" s="73">
        <f>'q-Pop'!AN51</f>
        <v>43449</v>
      </c>
      <c r="AO51" s="73">
        <f>'q-Pop'!AO51</f>
        <v>44921</v>
      </c>
      <c r="AP51" s="73">
        <f>'q-Pop'!AP51</f>
        <v>46208</v>
      </c>
      <c r="AQ51" s="73">
        <f>'q-Pop'!AQ51</f>
        <v>47346</v>
      </c>
      <c r="AR51" s="73">
        <f>'q-Pop'!AR51</f>
        <v>48419</v>
      </c>
      <c r="AS51" s="73">
        <f>'q-Pop'!AS51</f>
        <v>49550</v>
      </c>
      <c r="AT51" s="73">
        <f>'q-Pop'!AT51</f>
        <v>50829</v>
      </c>
      <c r="AU51" s="73">
        <f>'q-Pop'!AU51</f>
        <v>52284</v>
      </c>
      <c r="AV51" s="73">
        <f>'q-Pop'!AV51</f>
        <v>53885</v>
      </c>
      <c r="AW51" s="73">
        <f>'q-Pop'!AW51</f>
        <v>55591</v>
      </c>
      <c r="AX51" s="73">
        <f>'q-Pop'!AX51</f>
        <v>57337</v>
      </c>
      <c r="AY51" s="73">
        <f>'q-Pop'!AY51</f>
        <v>59077</v>
      </c>
      <c r="AZ51" s="73">
        <f>'q-Pop'!AZ51</f>
        <v>60800</v>
      </c>
      <c r="BA51" s="73">
        <f>'q-Pop'!BA51</f>
        <v>62523</v>
      </c>
      <c r="BB51" s="73">
        <f>'q-Pop'!BB51</f>
        <v>64257</v>
      </c>
      <c r="BC51" s="73">
        <f>'q-Pop'!BC51</f>
        <v>66020</v>
      </c>
    </row>
    <row r="52" spans="1:55" x14ac:dyDescent="0.2">
      <c r="A52" s="73">
        <f>VLOOKUP(C51,SelectCntr!$A$2:$C$52,3,0)</f>
        <v>2</v>
      </c>
      <c r="B52" s="73" t="str">
        <f>'q-Pop'!B52</f>
        <v>Zambia</v>
      </c>
      <c r="C52" s="73">
        <f>'q-Pop'!C52</f>
        <v>251</v>
      </c>
      <c r="D52" s="73" t="str">
        <f>'q-Pop'!D52</f>
        <v>Zambia</v>
      </c>
      <c r="E52" s="73" t="str">
        <f>'q-Pop'!E52</f>
        <v>511</v>
      </c>
      <c r="F52" s="73" t="str">
        <f>'q-Pop'!F52</f>
        <v>Population - Est. &amp; Proj. 2008 (1000)</v>
      </c>
      <c r="G52" s="73">
        <f>'q-Pop'!G52</f>
        <v>3134</v>
      </c>
      <c r="H52" s="73">
        <f>'q-Pop'!H52</f>
        <v>3229</v>
      </c>
      <c r="I52" s="73">
        <f>'q-Pop'!I52</f>
        <v>3327</v>
      </c>
      <c r="J52" s="73">
        <f>'q-Pop'!J52</f>
        <v>3430</v>
      </c>
      <c r="K52" s="73">
        <f>'q-Pop'!K52</f>
        <v>3536</v>
      </c>
      <c r="L52" s="73">
        <f>'q-Pop'!L52</f>
        <v>3647</v>
      </c>
      <c r="M52" s="73">
        <f>'q-Pop'!M52</f>
        <v>3761</v>
      </c>
      <c r="N52" s="73">
        <f>'q-Pop'!N52</f>
        <v>3880</v>
      </c>
      <c r="O52" s="73">
        <f>'q-Pop'!O52</f>
        <v>4005</v>
      </c>
      <c r="P52" s="73">
        <f>'q-Pop'!P52</f>
        <v>4138</v>
      </c>
      <c r="Q52" s="73">
        <f>'q-Pop'!Q52</f>
        <v>4278</v>
      </c>
      <c r="R52" s="73">
        <f>'q-Pop'!R52</f>
        <v>4425</v>
      </c>
      <c r="S52" s="73">
        <f>'q-Pop'!S52</f>
        <v>4578</v>
      </c>
      <c r="T52" s="73">
        <f>'q-Pop'!T52</f>
        <v>4736</v>
      </c>
      <c r="U52" s="73">
        <f>'q-Pop'!U52</f>
        <v>4899</v>
      </c>
      <c r="V52" s="73">
        <f>'q-Pop'!V52</f>
        <v>5065</v>
      </c>
      <c r="W52" s="73">
        <f>'q-Pop'!W52</f>
        <v>5235</v>
      </c>
      <c r="X52" s="73">
        <f>'q-Pop'!X52</f>
        <v>5409</v>
      </c>
      <c r="Y52" s="73">
        <f>'q-Pop'!Y52</f>
        <v>5589</v>
      </c>
      <c r="Z52" s="73">
        <f>'q-Pop'!Z52</f>
        <v>5774</v>
      </c>
      <c r="AA52" s="73">
        <f>'q-Pop'!AA52</f>
        <v>5966</v>
      </c>
      <c r="AB52" s="73">
        <f>'q-Pop'!AB52</f>
        <v>6163</v>
      </c>
      <c r="AC52" s="73">
        <f>'q-Pop'!AC52</f>
        <v>6365</v>
      </c>
      <c r="AD52" s="73">
        <f>'q-Pop'!AD52</f>
        <v>6573</v>
      </c>
      <c r="AE52" s="73">
        <f>'q-Pop'!AE52</f>
        <v>6785</v>
      </c>
      <c r="AF52" s="73">
        <f>'q-Pop'!AF52</f>
        <v>7002</v>
      </c>
      <c r="AG52" s="73">
        <f>'q-Pop'!AG52</f>
        <v>7225</v>
      </c>
      <c r="AH52" s="73">
        <f>'q-Pop'!AH52</f>
        <v>7451</v>
      </c>
      <c r="AI52" s="73">
        <f>'q-Pop'!AI52</f>
        <v>7680</v>
      </c>
      <c r="AJ52" s="73">
        <f>'q-Pop'!AJ52</f>
        <v>7910</v>
      </c>
      <c r="AK52" s="73">
        <f>'q-Pop'!AK52</f>
        <v>8142</v>
      </c>
      <c r="AL52" s="73">
        <f>'q-Pop'!AL52</f>
        <v>8374</v>
      </c>
      <c r="AM52" s="73">
        <f>'q-Pop'!AM52</f>
        <v>8611</v>
      </c>
      <c r="AN52" s="73">
        <f>'q-Pop'!AN52</f>
        <v>8855</v>
      </c>
      <c r="AO52" s="73">
        <f>'q-Pop'!AO52</f>
        <v>9108</v>
      </c>
      <c r="AP52" s="73">
        <f>'q-Pop'!AP52</f>
        <v>9372</v>
      </c>
      <c r="AQ52" s="73">
        <f>'q-Pop'!AQ52</f>
        <v>9647</v>
      </c>
      <c r="AR52" s="73">
        <f>'q-Pop'!AR52</f>
        <v>9925</v>
      </c>
      <c r="AS52" s="73">
        <f>'q-Pop'!AS52</f>
        <v>10200</v>
      </c>
      <c r="AT52" s="73">
        <f>'q-Pop'!AT52</f>
        <v>10467</v>
      </c>
      <c r="AU52" s="73">
        <f>'q-Pop'!AU52</f>
        <v>10724</v>
      </c>
      <c r="AV52" s="73">
        <f>'q-Pop'!AV52</f>
        <v>10972</v>
      </c>
      <c r="AW52" s="73">
        <f>'q-Pop'!AW52</f>
        <v>11219</v>
      </c>
      <c r="AX52" s="73">
        <f>'q-Pop'!AX52</f>
        <v>11472</v>
      </c>
      <c r="AY52" s="73">
        <f>'q-Pop'!AY52</f>
        <v>11738</v>
      </c>
      <c r="AZ52" s="73">
        <f>'q-Pop'!AZ52</f>
        <v>12019</v>
      </c>
      <c r="BA52" s="73">
        <f>'q-Pop'!BA52</f>
        <v>12314</v>
      </c>
      <c r="BB52" s="73">
        <f>'q-Pop'!BB52</f>
        <v>12620</v>
      </c>
      <c r="BC52" s="73">
        <f>'q-Pop'!BC52</f>
        <v>12935</v>
      </c>
    </row>
    <row r="53" spans="1:55" x14ac:dyDescent="0.2">
      <c r="A53" s="73">
        <v>2</v>
      </c>
      <c r="B53" s="73" t="s">
        <v>446</v>
      </c>
      <c r="D53" s="73" t="s">
        <v>446</v>
      </c>
      <c r="E53" s="75" t="s">
        <v>502</v>
      </c>
      <c r="F53" s="75" t="s">
        <v>503</v>
      </c>
      <c r="G53" s="73">
        <f>SUMIF($A$2:$A$52,$A53,G$2:G$52)</f>
        <v>90517</v>
      </c>
      <c r="H53" s="73">
        <f t="shared" ref="H53:BC55" si="0">SUMIF($A$2:$A$52,$A53,H$2:H$52)</f>
        <v>92745</v>
      </c>
      <c r="I53" s="73">
        <f t="shared" si="0"/>
        <v>95061</v>
      </c>
      <c r="J53" s="73">
        <f t="shared" si="0"/>
        <v>97489</v>
      </c>
      <c r="K53" s="73">
        <f t="shared" si="0"/>
        <v>100038</v>
      </c>
      <c r="L53" s="73">
        <f t="shared" si="0"/>
        <v>102716</v>
      </c>
      <c r="M53" s="73">
        <f t="shared" si="0"/>
        <v>105516</v>
      </c>
      <c r="N53" s="73">
        <f t="shared" si="0"/>
        <v>108427</v>
      </c>
      <c r="O53" s="73">
        <f t="shared" si="0"/>
        <v>111443</v>
      </c>
      <c r="P53" s="73">
        <f t="shared" si="0"/>
        <v>114557</v>
      </c>
      <c r="Q53" s="73">
        <f t="shared" si="0"/>
        <v>117771</v>
      </c>
      <c r="R53" s="73">
        <f t="shared" si="0"/>
        <v>121090</v>
      </c>
      <c r="S53" s="73">
        <f t="shared" si="0"/>
        <v>124475</v>
      </c>
      <c r="T53" s="73">
        <f t="shared" si="0"/>
        <v>127869</v>
      </c>
      <c r="U53" s="73">
        <f t="shared" si="0"/>
        <v>131251</v>
      </c>
      <c r="V53" s="73">
        <f t="shared" si="0"/>
        <v>134595</v>
      </c>
      <c r="W53" s="73">
        <f t="shared" si="0"/>
        <v>137930</v>
      </c>
      <c r="X53" s="73">
        <f t="shared" si="0"/>
        <v>141343</v>
      </c>
      <c r="Y53" s="73">
        <f t="shared" si="0"/>
        <v>144952</v>
      </c>
      <c r="Z53" s="73">
        <f t="shared" si="0"/>
        <v>148830</v>
      </c>
      <c r="AA53" s="73">
        <f t="shared" si="0"/>
        <v>153009</v>
      </c>
      <c r="AB53" s="73">
        <f t="shared" si="0"/>
        <v>157469</v>
      </c>
      <c r="AC53" s="73">
        <f t="shared" si="0"/>
        <v>162177</v>
      </c>
      <c r="AD53" s="73">
        <f t="shared" si="0"/>
        <v>167111</v>
      </c>
      <c r="AE53" s="73">
        <f t="shared" si="0"/>
        <v>172224</v>
      </c>
      <c r="AF53" s="73">
        <f t="shared" si="0"/>
        <v>177522</v>
      </c>
      <c r="AG53" s="73">
        <f t="shared" si="0"/>
        <v>183003</v>
      </c>
      <c r="AH53" s="73">
        <f t="shared" si="0"/>
        <v>188623</v>
      </c>
      <c r="AI53" s="73">
        <f t="shared" si="0"/>
        <v>194317</v>
      </c>
      <c r="AJ53" s="73">
        <f t="shared" si="0"/>
        <v>200040</v>
      </c>
      <c r="AK53" s="73">
        <f t="shared" si="0"/>
        <v>205783</v>
      </c>
      <c r="AL53" s="73">
        <f t="shared" si="0"/>
        <v>211551</v>
      </c>
      <c r="AM53" s="73">
        <f t="shared" si="0"/>
        <v>163907</v>
      </c>
      <c r="AN53" s="73">
        <f t="shared" si="0"/>
        <v>168018</v>
      </c>
      <c r="AO53" s="73">
        <f t="shared" si="0"/>
        <v>172250</v>
      </c>
      <c r="AP53" s="73">
        <f t="shared" si="0"/>
        <v>176617</v>
      </c>
      <c r="AQ53" s="73">
        <f t="shared" si="0"/>
        <v>181110</v>
      </c>
      <c r="AR53" s="73">
        <f t="shared" si="0"/>
        <v>185731</v>
      </c>
      <c r="AS53" s="73">
        <f t="shared" si="0"/>
        <v>190478</v>
      </c>
      <c r="AT53" s="73">
        <f t="shared" si="0"/>
        <v>195358</v>
      </c>
      <c r="AU53" s="73">
        <f t="shared" si="0"/>
        <v>200370</v>
      </c>
      <c r="AV53" s="73">
        <f t="shared" si="0"/>
        <v>205511</v>
      </c>
      <c r="AW53" s="73">
        <f t="shared" si="0"/>
        <v>210767</v>
      </c>
      <c r="AX53" s="73">
        <f t="shared" si="0"/>
        <v>216106</v>
      </c>
      <c r="AY53" s="73">
        <f t="shared" si="0"/>
        <v>221512</v>
      </c>
      <c r="AZ53" s="73">
        <f t="shared" si="0"/>
        <v>226982</v>
      </c>
      <c r="BA53" s="73">
        <f t="shared" si="0"/>
        <v>232505</v>
      </c>
      <c r="BB53" s="73">
        <f t="shared" si="0"/>
        <v>238080</v>
      </c>
      <c r="BC53" s="73">
        <f t="shared" si="0"/>
        <v>243684</v>
      </c>
    </row>
    <row r="54" spans="1:55" x14ac:dyDescent="0.2">
      <c r="A54" s="73">
        <v>1</v>
      </c>
      <c r="B54" s="73" t="s">
        <v>447</v>
      </c>
      <c r="D54" s="73" t="s">
        <v>447</v>
      </c>
      <c r="E54" s="75" t="s">
        <v>502</v>
      </c>
      <c r="F54" s="75" t="s">
        <v>503</v>
      </c>
      <c r="G54" s="73">
        <f>SUMIF($A$2:$A$52,$A54,G$2:G$52)</f>
        <v>98837</v>
      </c>
      <c r="H54" s="73">
        <f t="shared" si="0"/>
        <v>101243</v>
      </c>
      <c r="I54" s="73">
        <f t="shared" si="0"/>
        <v>103733</v>
      </c>
      <c r="J54" s="73">
        <f t="shared" si="0"/>
        <v>106290</v>
      </c>
      <c r="K54" s="73">
        <f t="shared" si="0"/>
        <v>108914</v>
      </c>
      <c r="L54" s="73">
        <f t="shared" si="0"/>
        <v>111605</v>
      </c>
      <c r="M54" s="73">
        <f t="shared" si="0"/>
        <v>114379</v>
      </c>
      <c r="N54" s="73">
        <f t="shared" si="0"/>
        <v>117237</v>
      </c>
      <c r="O54" s="73">
        <f t="shared" si="0"/>
        <v>120166</v>
      </c>
      <c r="P54" s="73">
        <f t="shared" si="0"/>
        <v>123179</v>
      </c>
      <c r="Q54" s="73">
        <f t="shared" si="0"/>
        <v>126254</v>
      </c>
      <c r="R54" s="73">
        <f t="shared" si="0"/>
        <v>129417</v>
      </c>
      <c r="S54" s="73">
        <f t="shared" si="0"/>
        <v>132740</v>
      </c>
      <c r="T54" s="73">
        <f t="shared" si="0"/>
        <v>136338</v>
      </c>
      <c r="U54" s="73">
        <f t="shared" si="0"/>
        <v>140275</v>
      </c>
      <c r="V54" s="73">
        <f t="shared" si="0"/>
        <v>144598</v>
      </c>
      <c r="W54" s="73">
        <f t="shared" si="0"/>
        <v>149268</v>
      </c>
      <c r="X54" s="73">
        <f t="shared" si="0"/>
        <v>154164</v>
      </c>
      <c r="Y54" s="73">
        <f t="shared" si="0"/>
        <v>159111</v>
      </c>
      <c r="Z54" s="73">
        <f t="shared" si="0"/>
        <v>163997</v>
      </c>
      <c r="AA54" s="73">
        <f t="shared" si="0"/>
        <v>168773</v>
      </c>
      <c r="AB54" s="73">
        <f t="shared" si="0"/>
        <v>173485</v>
      </c>
      <c r="AC54" s="73">
        <f t="shared" si="0"/>
        <v>178199</v>
      </c>
      <c r="AD54" s="73">
        <f t="shared" si="0"/>
        <v>183027</v>
      </c>
      <c r="AE54" s="73">
        <f t="shared" si="0"/>
        <v>188058</v>
      </c>
      <c r="AF54" s="73">
        <f t="shared" si="0"/>
        <v>193305</v>
      </c>
      <c r="AG54" s="73">
        <f t="shared" si="0"/>
        <v>198744</v>
      </c>
      <c r="AH54" s="73">
        <f t="shared" si="0"/>
        <v>204352</v>
      </c>
      <c r="AI54" s="73">
        <f t="shared" si="0"/>
        <v>210087</v>
      </c>
      <c r="AJ54" s="73">
        <f t="shared" si="0"/>
        <v>215914</v>
      </c>
      <c r="AK54" s="73">
        <f t="shared" si="0"/>
        <v>221836</v>
      </c>
      <c r="AL54" s="73">
        <f t="shared" si="0"/>
        <v>227859</v>
      </c>
      <c r="AM54" s="73">
        <f t="shared" si="0"/>
        <v>287465</v>
      </c>
      <c r="AN54" s="73">
        <f t="shared" si="0"/>
        <v>295535</v>
      </c>
      <c r="AO54" s="73">
        <f t="shared" si="0"/>
        <v>303748</v>
      </c>
      <c r="AP54" s="73">
        <f t="shared" si="0"/>
        <v>312100</v>
      </c>
      <c r="AQ54" s="73">
        <f t="shared" si="0"/>
        <v>320601</v>
      </c>
      <c r="AR54" s="73">
        <f t="shared" si="0"/>
        <v>329245</v>
      </c>
      <c r="AS54" s="73">
        <f t="shared" si="0"/>
        <v>338041</v>
      </c>
      <c r="AT54" s="73">
        <f t="shared" si="0"/>
        <v>346998</v>
      </c>
      <c r="AU54" s="73">
        <f t="shared" si="0"/>
        <v>356108</v>
      </c>
      <c r="AV54" s="73">
        <f t="shared" si="0"/>
        <v>365379</v>
      </c>
      <c r="AW54" s="73">
        <f t="shared" si="0"/>
        <v>374834</v>
      </c>
      <c r="AX54" s="73">
        <f t="shared" si="0"/>
        <v>384509</v>
      </c>
      <c r="AY54" s="73">
        <f t="shared" si="0"/>
        <v>394427</v>
      </c>
      <c r="AZ54" s="73">
        <f t="shared" si="0"/>
        <v>404591</v>
      </c>
      <c r="BA54" s="73">
        <f t="shared" si="0"/>
        <v>414994</v>
      </c>
      <c r="BB54" s="73">
        <f t="shared" si="0"/>
        <v>425615</v>
      </c>
      <c r="BC54" s="73">
        <f t="shared" si="0"/>
        <v>436446</v>
      </c>
    </row>
    <row r="55" spans="1:55" x14ac:dyDescent="0.2">
      <c r="A55" s="73">
        <v>3</v>
      </c>
      <c r="B55" s="73" t="s">
        <v>448</v>
      </c>
      <c r="D55" s="73" t="s">
        <v>448</v>
      </c>
      <c r="E55" s="75" t="s">
        <v>502</v>
      </c>
      <c r="F55" s="75" t="s">
        <v>503</v>
      </c>
      <c r="G55" s="73">
        <f>SUMIF($A$2:$A$52,$A55,G$2:G$52)</f>
        <v>33500</v>
      </c>
      <c r="H55" s="73">
        <f t="shared" si="0"/>
        <v>34349</v>
      </c>
      <c r="I55" s="73">
        <f t="shared" si="0"/>
        <v>35226</v>
      </c>
      <c r="J55" s="73">
        <f t="shared" si="0"/>
        <v>36132</v>
      </c>
      <c r="K55" s="73">
        <f t="shared" si="0"/>
        <v>37067</v>
      </c>
      <c r="L55" s="73">
        <f t="shared" si="0"/>
        <v>38032</v>
      </c>
      <c r="M55" s="73">
        <f t="shared" si="0"/>
        <v>39027</v>
      </c>
      <c r="N55" s="73">
        <f t="shared" si="0"/>
        <v>40061</v>
      </c>
      <c r="O55" s="73">
        <f t="shared" si="0"/>
        <v>41137</v>
      </c>
      <c r="P55" s="73">
        <f t="shared" si="0"/>
        <v>42263</v>
      </c>
      <c r="Q55" s="73">
        <f t="shared" si="0"/>
        <v>43436</v>
      </c>
      <c r="R55" s="73">
        <f t="shared" si="0"/>
        <v>44664</v>
      </c>
      <c r="S55" s="73">
        <f t="shared" si="0"/>
        <v>45944</v>
      </c>
      <c r="T55" s="73">
        <f t="shared" si="0"/>
        <v>47284</v>
      </c>
      <c r="U55" s="73">
        <f t="shared" si="0"/>
        <v>48685</v>
      </c>
      <c r="V55" s="73">
        <f t="shared" si="0"/>
        <v>50147</v>
      </c>
      <c r="W55" s="73">
        <f t="shared" si="0"/>
        <v>51671</v>
      </c>
      <c r="X55" s="73">
        <f t="shared" si="0"/>
        <v>53251</v>
      </c>
      <c r="Y55" s="73">
        <f t="shared" si="0"/>
        <v>54883</v>
      </c>
      <c r="Z55" s="73">
        <f t="shared" si="0"/>
        <v>56560</v>
      </c>
      <c r="AA55" s="73">
        <f t="shared" si="0"/>
        <v>58288</v>
      </c>
      <c r="AB55" s="73">
        <f t="shared" si="0"/>
        <v>60064</v>
      </c>
      <c r="AC55" s="73">
        <f t="shared" si="0"/>
        <v>61879</v>
      </c>
      <c r="AD55" s="73">
        <f t="shared" si="0"/>
        <v>63711</v>
      </c>
      <c r="AE55" s="73">
        <f t="shared" si="0"/>
        <v>65563</v>
      </c>
      <c r="AF55" s="73">
        <f t="shared" si="0"/>
        <v>67416</v>
      </c>
      <c r="AG55" s="73">
        <f t="shared" si="0"/>
        <v>69283</v>
      </c>
      <c r="AH55" s="73">
        <f t="shared" si="0"/>
        <v>71184</v>
      </c>
      <c r="AI55" s="73">
        <f t="shared" si="0"/>
        <v>73155</v>
      </c>
      <c r="AJ55" s="73">
        <f t="shared" si="0"/>
        <v>75219</v>
      </c>
      <c r="AK55" s="73">
        <f t="shared" si="0"/>
        <v>77390</v>
      </c>
      <c r="AL55" s="73">
        <f t="shared" si="0"/>
        <v>79653</v>
      </c>
      <c r="AM55" s="73">
        <f t="shared" si="0"/>
        <v>81969</v>
      </c>
      <c r="AN55" s="73">
        <f t="shared" si="0"/>
        <v>84296</v>
      </c>
      <c r="AO55" s="73">
        <f t="shared" si="0"/>
        <v>86597</v>
      </c>
      <c r="AP55" s="73">
        <f t="shared" si="0"/>
        <v>88863</v>
      </c>
      <c r="AQ55" s="73">
        <f t="shared" si="0"/>
        <v>91103</v>
      </c>
      <c r="AR55" s="73">
        <f t="shared" si="0"/>
        <v>93337</v>
      </c>
      <c r="AS55" s="73">
        <f t="shared" si="0"/>
        <v>95594</v>
      </c>
      <c r="AT55" s="73">
        <f t="shared" si="0"/>
        <v>97892</v>
      </c>
      <c r="AU55" s="73">
        <f t="shared" si="0"/>
        <v>100242</v>
      </c>
      <c r="AV55" s="73">
        <f t="shared" si="0"/>
        <v>102640</v>
      </c>
      <c r="AW55" s="73">
        <f t="shared" si="0"/>
        <v>105090</v>
      </c>
      <c r="AX55" s="73">
        <f t="shared" si="0"/>
        <v>107581</v>
      </c>
      <c r="AY55" s="73">
        <f t="shared" si="0"/>
        <v>110123</v>
      </c>
      <c r="AZ55" s="73">
        <f t="shared" si="0"/>
        <v>112712</v>
      </c>
      <c r="BA55" s="73">
        <f t="shared" si="0"/>
        <v>115352</v>
      </c>
      <c r="BB55" s="73">
        <f t="shared" si="0"/>
        <v>118074</v>
      </c>
      <c r="BC55" s="73">
        <f t="shared" si="0"/>
        <v>120906</v>
      </c>
    </row>
    <row r="56" spans="1:55" x14ac:dyDescent="0.2">
      <c r="A56" s="72"/>
      <c r="B56" s="72" t="s">
        <v>449</v>
      </c>
      <c r="D56" s="72" t="s">
        <v>449</v>
      </c>
      <c r="E56" s="75" t="s">
        <v>502</v>
      </c>
      <c r="F56" s="75" t="s">
        <v>503</v>
      </c>
      <c r="G56" s="72">
        <f>SUM(G53:G55)</f>
        <v>222854</v>
      </c>
      <c r="H56" s="72">
        <f t="shared" ref="H56:BC56" si="1">SUM(H53:H55)</f>
        <v>228337</v>
      </c>
      <c r="I56" s="72">
        <f t="shared" si="1"/>
        <v>234020</v>
      </c>
      <c r="J56" s="72">
        <f t="shared" si="1"/>
        <v>239911</v>
      </c>
      <c r="K56" s="72">
        <f t="shared" si="1"/>
        <v>246019</v>
      </c>
      <c r="L56" s="72">
        <f t="shared" si="1"/>
        <v>252353</v>
      </c>
      <c r="M56" s="72">
        <f t="shared" si="1"/>
        <v>258922</v>
      </c>
      <c r="N56" s="72">
        <f t="shared" si="1"/>
        <v>265725</v>
      </c>
      <c r="O56" s="72">
        <f t="shared" si="1"/>
        <v>272746</v>
      </c>
      <c r="P56" s="72">
        <f t="shared" si="1"/>
        <v>279999</v>
      </c>
      <c r="Q56" s="72">
        <f t="shared" si="1"/>
        <v>287461</v>
      </c>
      <c r="R56" s="72">
        <f t="shared" si="1"/>
        <v>295171</v>
      </c>
      <c r="S56" s="72">
        <f t="shared" si="1"/>
        <v>303159</v>
      </c>
      <c r="T56" s="72">
        <f t="shared" si="1"/>
        <v>311491</v>
      </c>
      <c r="U56" s="72">
        <f t="shared" si="1"/>
        <v>320211</v>
      </c>
      <c r="V56" s="72">
        <f t="shared" si="1"/>
        <v>329340</v>
      </c>
      <c r="W56" s="72">
        <f t="shared" si="1"/>
        <v>338869</v>
      </c>
      <c r="X56" s="72">
        <f t="shared" si="1"/>
        <v>348758</v>
      </c>
      <c r="Y56" s="72">
        <f t="shared" si="1"/>
        <v>358946</v>
      </c>
      <c r="Z56" s="72">
        <f t="shared" si="1"/>
        <v>369387</v>
      </c>
      <c r="AA56" s="72">
        <f t="shared" si="1"/>
        <v>380070</v>
      </c>
      <c r="AB56" s="72">
        <f t="shared" si="1"/>
        <v>391018</v>
      </c>
      <c r="AC56" s="72">
        <f t="shared" si="1"/>
        <v>402255</v>
      </c>
      <c r="AD56" s="72">
        <f t="shared" si="1"/>
        <v>413849</v>
      </c>
      <c r="AE56" s="72">
        <f t="shared" si="1"/>
        <v>425845</v>
      </c>
      <c r="AF56" s="72">
        <f t="shared" si="1"/>
        <v>438243</v>
      </c>
      <c r="AG56" s="72">
        <f t="shared" si="1"/>
        <v>451030</v>
      </c>
      <c r="AH56" s="72">
        <f t="shared" si="1"/>
        <v>464159</v>
      </c>
      <c r="AI56" s="72">
        <f t="shared" si="1"/>
        <v>477559</v>
      </c>
      <c r="AJ56" s="72">
        <f t="shared" si="1"/>
        <v>491173</v>
      </c>
      <c r="AK56" s="72">
        <f t="shared" si="1"/>
        <v>505009</v>
      </c>
      <c r="AL56" s="72">
        <f t="shared" si="1"/>
        <v>519063</v>
      </c>
      <c r="AM56" s="72">
        <f t="shared" si="1"/>
        <v>533341</v>
      </c>
      <c r="AN56" s="72">
        <f t="shared" si="1"/>
        <v>547849</v>
      </c>
      <c r="AO56" s="72">
        <f t="shared" si="1"/>
        <v>562595</v>
      </c>
      <c r="AP56" s="72">
        <f t="shared" si="1"/>
        <v>577580</v>
      </c>
      <c r="AQ56" s="72">
        <f t="shared" si="1"/>
        <v>592814</v>
      </c>
      <c r="AR56" s="72">
        <f t="shared" si="1"/>
        <v>608313</v>
      </c>
      <c r="AS56" s="72">
        <f t="shared" si="1"/>
        <v>624113</v>
      </c>
      <c r="AT56" s="72">
        <f t="shared" si="1"/>
        <v>640248</v>
      </c>
      <c r="AU56" s="72">
        <f t="shared" si="1"/>
        <v>656720</v>
      </c>
      <c r="AV56" s="72">
        <f t="shared" si="1"/>
        <v>673530</v>
      </c>
      <c r="AW56" s="72">
        <f t="shared" si="1"/>
        <v>690691</v>
      </c>
      <c r="AX56" s="72">
        <f t="shared" si="1"/>
        <v>708196</v>
      </c>
      <c r="AY56" s="72">
        <f t="shared" si="1"/>
        <v>726062</v>
      </c>
      <c r="AZ56" s="72">
        <f t="shared" si="1"/>
        <v>744285</v>
      </c>
      <c r="BA56" s="72">
        <f t="shared" si="1"/>
        <v>762851</v>
      </c>
      <c r="BB56" s="72">
        <f t="shared" si="1"/>
        <v>781769</v>
      </c>
      <c r="BC56" s="72">
        <f t="shared" si="1"/>
        <v>801036</v>
      </c>
    </row>
    <row r="57" spans="1:55" x14ac:dyDescent="0.2">
      <c r="B57" s="73" t="s">
        <v>454</v>
      </c>
      <c r="D57" s="73" t="s">
        <v>454</v>
      </c>
      <c r="E57" s="75" t="s">
        <v>502</v>
      </c>
      <c r="F57" s="75" t="s">
        <v>503</v>
      </c>
      <c r="G57" s="73">
        <f>G55-G42</f>
        <v>15650</v>
      </c>
      <c r="H57" s="73">
        <f t="shared" ref="H57:BC57" si="2">H55-H42</f>
        <v>16027</v>
      </c>
      <c r="I57" s="73">
        <f t="shared" si="2"/>
        <v>16416</v>
      </c>
      <c r="J57" s="73">
        <f t="shared" si="2"/>
        <v>16824</v>
      </c>
      <c r="K57" s="73">
        <f t="shared" si="2"/>
        <v>17253</v>
      </c>
      <c r="L57" s="73">
        <f t="shared" si="2"/>
        <v>17707</v>
      </c>
      <c r="M57" s="73">
        <f t="shared" si="2"/>
        <v>18183</v>
      </c>
      <c r="N57" s="73">
        <f t="shared" si="2"/>
        <v>18686</v>
      </c>
      <c r="O57" s="73">
        <f t="shared" si="2"/>
        <v>19211</v>
      </c>
      <c r="P57" s="73">
        <f t="shared" si="2"/>
        <v>19761</v>
      </c>
      <c r="Q57" s="73">
        <f t="shared" si="2"/>
        <v>20330</v>
      </c>
      <c r="R57" s="73">
        <f t="shared" si="2"/>
        <v>20928</v>
      </c>
      <c r="S57" s="73">
        <f t="shared" si="2"/>
        <v>21560</v>
      </c>
      <c r="T57" s="73">
        <f t="shared" si="2"/>
        <v>22244</v>
      </c>
      <c r="U57" s="73">
        <f t="shared" si="2"/>
        <v>22987</v>
      </c>
      <c r="V57" s="73">
        <f t="shared" si="2"/>
        <v>23793</v>
      </c>
      <c r="W57" s="73">
        <f t="shared" si="2"/>
        <v>24661</v>
      </c>
      <c r="X57" s="73">
        <f t="shared" si="2"/>
        <v>25576</v>
      </c>
      <c r="Y57" s="73">
        <f t="shared" si="2"/>
        <v>26522</v>
      </c>
      <c r="Z57" s="73">
        <f t="shared" si="2"/>
        <v>27485</v>
      </c>
      <c r="AA57" s="73">
        <f t="shared" si="2"/>
        <v>28464</v>
      </c>
      <c r="AB57" s="73">
        <f t="shared" si="2"/>
        <v>29461</v>
      </c>
      <c r="AC57" s="73">
        <f t="shared" si="2"/>
        <v>30483</v>
      </c>
      <c r="AD57" s="73">
        <f t="shared" si="2"/>
        <v>31525</v>
      </c>
      <c r="AE57" s="73">
        <f t="shared" si="2"/>
        <v>32604</v>
      </c>
      <c r="AF57" s="73">
        <f t="shared" si="2"/>
        <v>33712</v>
      </c>
      <c r="AG57" s="73">
        <f t="shared" si="2"/>
        <v>34855</v>
      </c>
      <c r="AH57" s="73">
        <f t="shared" si="2"/>
        <v>36028</v>
      </c>
      <c r="AI57" s="73">
        <f t="shared" si="2"/>
        <v>37234</v>
      </c>
      <c r="AJ57" s="73">
        <f t="shared" si="2"/>
        <v>38474</v>
      </c>
      <c r="AK57" s="73">
        <f t="shared" si="2"/>
        <v>39750</v>
      </c>
      <c r="AL57" s="73">
        <f t="shared" si="2"/>
        <v>41062</v>
      </c>
      <c r="AM57" s="73">
        <f t="shared" si="2"/>
        <v>42408</v>
      </c>
      <c r="AN57" s="73">
        <f t="shared" si="2"/>
        <v>43795</v>
      </c>
      <c r="AO57" s="73">
        <f t="shared" si="2"/>
        <v>45222</v>
      </c>
      <c r="AP57" s="73">
        <f t="shared" si="2"/>
        <v>46696</v>
      </c>
      <c r="AQ57" s="73">
        <f t="shared" si="2"/>
        <v>48213</v>
      </c>
      <c r="AR57" s="73">
        <f t="shared" si="2"/>
        <v>49775</v>
      </c>
      <c r="AS57" s="73">
        <f t="shared" si="2"/>
        <v>51379</v>
      </c>
      <c r="AT57" s="73">
        <f t="shared" si="2"/>
        <v>53020</v>
      </c>
      <c r="AU57" s="73">
        <f t="shared" si="2"/>
        <v>54706</v>
      </c>
      <c r="AV57" s="73">
        <f t="shared" si="2"/>
        <v>56443</v>
      </c>
      <c r="AW57" s="73">
        <f t="shared" si="2"/>
        <v>58241</v>
      </c>
      <c r="AX57" s="73">
        <f t="shared" si="2"/>
        <v>60104</v>
      </c>
      <c r="AY57" s="73">
        <f t="shared" si="2"/>
        <v>62050</v>
      </c>
      <c r="AZ57" s="73">
        <f t="shared" si="2"/>
        <v>64073</v>
      </c>
      <c r="BA57" s="73">
        <f t="shared" si="2"/>
        <v>66179</v>
      </c>
      <c r="BB57" s="73">
        <f t="shared" si="2"/>
        <v>68406</v>
      </c>
      <c r="BC57" s="73">
        <f t="shared" si="2"/>
        <v>70796</v>
      </c>
    </row>
    <row r="58" spans="1:55" x14ac:dyDescent="0.2">
      <c r="B58" s="73" t="s">
        <v>456</v>
      </c>
      <c r="D58" s="73" t="s">
        <v>456</v>
      </c>
      <c r="E58" s="75" t="s">
        <v>502</v>
      </c>
      <c r="F58" s="75" t="s">
        <v>503</v>
      </c>
      <c r="G58" s="73">
        <f>G50+G13+G33</f>
        <v>24541</v>
      </c>
      <c r="H58" s="73">
        <f t="shared" ref="H58:BC58" si="3">H50+H13+H33</f>
        <v>25139</v>
      </c>
      <c r="I58" s="73">
        <f t="shared" si="3"/>
        <v>25766</v>
      </c>
      <c r="J58" s="73">
        <f t="shared" si="3"/>
        <v>26418</v>
      </c>
      <c r="K58" s="73">
        <f t="shared" si="3"/>
        <v>27092</v>
      </c>
      <c r="L58" s="73">
        <f t="shared" si="3"/>
        <v>27782</v>
      </c>
      <c r="M58" s="73">
        <f t="shared" si="3"/>
        <v>28489</v>
      </c>
      <c r="N58" s="73">
        <f t="shared" si="3"/>
        <v>29219</v>
      </c>
      <c r="O58" s="73">
        <f t="shared" si="3"/>
        <v>29986</v>
      </c>
      <c r="P58" s="73">
        <f t="shared" si="3"/>
        <v>30795</v>
      </c>
      <c r="Q58" s="73">
        <f t="shared" si="3"/>
        <v>31662</v>
      </c>
      <c r="R58" s="73">
        <f t="shared" si="3"/>
        <v>32577</v>
      </c>
      <c r="S58" s="73">
        <f t="shared" si="3"/>
        <v>33489</v>
      </c>
      <c r="T58" s="73">
        <f t="shared" si="3"/>
        <v>34331</v>
      </c>
      <c r="U58" s="73">
        <f t="shared" si="3"/>
        <v>35060</v>
      </c>
      <c r="V58" s="73">
        <f t="shared" si="3"/>
        <v>35653</v>
      </c>
      <c r="W58" s="73">
        <f t="shared" si="3"/>
        <v>36140</v>
      </c>
      <c r="X58" s="73">
        <f t="shared" si="3"/>
        <v>36602</v>
      </c>
      <c r="Y58" s="73">
        <f t="shared" si="3"/>
        <v>37154</v>
      </c>
      <c r="Z58" s="73">
        <f t="shared" si="3"/>
        <v>37878</v>
      </c>
      <c r="AA58" s="73">
        <f t="shared" si="3"/>
        <v>38801</v>
      </c>
      <c r="AB58" s="73">
        <f t="shared" si="3"/>
        <v>39901</v>
      </c>
      <c r="AC58" s="73">
        <f t="shared" si="3"/>
        <v>41145</v>
      </c>
      <c r="AD58" s="73">
        <f t="shared" si="3"/>
        <v>42478</v>
      </c>
      <c r="AE58" s="73">
        <f t="shared" si="3"/>
        <v>43856</v>
      </c>
      <c r="AF58" s="73">
        <f t="shared" si="3"/>
        <v>45272</v>
      </c>
      <c r="AG58" s="73">
        <f t="shared" si="3"/>
        <v>46737</v>
      </c>
      <c r="AH58" s="73">
        <f t="shared" si="3"/>
        <v>48252</v>
      </c>
      <c r="AI58" s="73">
        <f t="shared" si="3"/>
        <v>49823</v>
      </c>
      <c r="AJ58" s="73">
        <f t="shared" si="3"/>
        <v>51450</v>
      </c>
      <c r="AK58" s="73">
        <f t="shared" si="3"/>
        <v>53135</v>
      </c>
      <c r="AL58" s="73">
        <f t="shared" si="3"/>
        <v>54867</v>
      </c>
      <c r="AM58" s="73">
        <f t="shared" si="3"/>
        <v>56633</v>
      </c>
      <c r="AN58" s="73">
        <f t="shared" si="3"/>
        <v>58411</v>
      </c>
      <c r="AO58" s="73">
        <f t="shared" si="3"/>
        <v>60189</v>
      </c>
      <c r="AP58" s="73">
        <f t="shared" si="3"/>
        <v>61960</v>
      </c>
      <c r="AQ58" s="73">
        <f t="shared" si="3"/>
        <v>63729</v>
      </c>
      <c r="AR58" s="73">
        <f t="shared" si="3"/>
        <v>65508</v>
      </c>
      <c r="AS58" s="73">
        <f t="shared" si="3"/>
        <v>67318</v>
      </c>
      <c r="AT58" s="73">
        <f t="shared" si="3"/>
        <v>69172</v>
      </c>
      <c r="AU58" s="73">
        <f t="shared" si="3"/>
        <v>71074</v>
      </c>
      <c r="AV58" s="73">
        <f t="shared" si="3"/>
        <v>73022</v>
      </c>
      <c r="AW58" s="73">
        <f t="shared" si="3"/>
        <v>75015</v>
      </c>
      <c r="AX58" s="73">
        <f t="shared" si="3"/>
        <v>77053</v>
      </c>
      <c r="AY58" s="73">
        <f t="shared" si="3"/>
        <v>79134</v>
      </c>
      <c r="AZ58" s="73">
        <f t="shared" si="3"/>
        <v>81259</v>
      </c>
      <c r="BA58" s="73">
        <f t="shared" si="3"/>
        <v>83427</v>
      </c>
      <c r="BB58" s="73">
        <f t="shared" si="3"/>
        <v>85640</v>
      </c>
      <c r="BC58" s="73">
        <f t="shared" si="3"/>
        <v>87898</v>
      </c>
    </row>
    <row r="59" spans="1:55" x14ac:dyDescent="0.2">
      <c r="A59" s="73" t="s">
        <v>576</v>
      </c>
      <c r="B59" s="73" t="s">
        <v>576</v>
      </c>
      <c r="C59" s="73" t="s">
        <v>576</v>
      </c>
      <c r="D59" s="73" t="s">
        <v>576</v>
      </c>
      <c r="E59" s="73" t="s">
        <v>576</v>
      </c>
      <c r="F59" s="73" t="s">
        <v>576</v>
      </c>
      <c r="G59" s="73" t="s">
        <v>576</v>
      </c>
      <c r="H59" s="73" t="s">
        <v>576</v>
      </c>
      <c r="I59" s="73" t="s">
        <v>576</v>
      </c>
      <c r="J59" s="73" t="s">
        <v>576</v>
      </c>
      <c r="K59" s="73" t="s">
        <v>576</v>
      </c>
      <c r="L59" s="73" t="s">
        <v>576</v>
      </c>
      <c r="M59" s="73" t="s">
        <v>576</v>
      </c>
    </row>
    <row r="60" spans="1:55" x14ac:dyDescent="0.2">
      <c r="A60" s="73">
        <v>3</v>
      </c>
      <c r="B60" s="73" t="s">
        <v>377</v>
      </c>
      <c r="C60" s="73">
        <v>7</v>
      </c>
      <c r="D60" s="73" t="s">
        <v>377</v>
      </c>
      <c r="F60" s="73" t="s">
        <v>577</v>
      </c>
      <c r="H60" s="73">
        <f>IF(G2=0,0,(H2-G2)/G2*100)</f>
        <v>1.8986102955568605</v>
      </c>
      <c r="I60" s="73">
        <f t="shared" ref="I60:BC65" si="4">IF(H2=0,0,(I2-H2)/H2*100)</f>
        <v>1.8632347291586631</v>
      </c>
      <c r="J60" s="73">
        <f t="shared" si="4"/>
        <v>1.8857250612860643</v>
      </c>
      <c r="K60" s="73">
        <f t="shared" si="4"/>
        <v>1.8878400888395337</v>
      </c>
      <c r="L60" s="73">
        <f t="shared" si="4"/>
        <v>1.9436875567665757</v>
      </c>
      <c r="M60" s="73">
        <f t="shared" si="4"/>
        <v>1.9779044903777618</v>
      </c>
      <c r="N60" s="73">
        <f t="shared" si="4"/>
        <v>2.0269089638301589</v>
      </c>
      <c r="O60" s="73">
        <f t="shared" si="4"/>
        <v>2.0551464291830794</v>
      </c>
      <c r="P60" s="73">
        <f t="shared" si="4"/>
        <v>2.0808860547071659</v>
      </c>
      <c r="Q60" s="73">
        <f t="shared" si="4"/>
        <v>2.1371034029261877</v>
      </c>
      <c r="R60" s="73">
        <f t="shared" si="4"/>
        <v>2.2050539192016738</v>
      </c>
      <c r="S60" s="73">
        <f t="shared" si="4"/>
        <v>2.2677165354330708</v>
      </c>
      <c r="T60" s="73">
        <f t="shared" si="4"/>
        <v>2.3868186017862643</v>
      </c>
      <c r="U60" s="73">
        <f t="shared" si="4"/>
        <v>2.4966160324860884</v>
      </c>
      <c r="V60" s="73">
        <f t="shared" si="4"/>
        <v>2.5972120322817318</v>
      </c>
      <c r="W60" s="73">
        <f t="shared" si="4"/>
        <v>2.6887871853546912</v>
      </c>
      <c r="X60" s="73">
        <f t="shared" si="4"/>
        <v>2.8272980501392757</v>
      </c>
      <c r="Y60" s="73">
        <f t="shared" si="4"/>
        <v>3.0339970201814981</v>
      </c>
      <c r="Z60" s="73">
        <f t="shared" si="4"/>
        <v>3.2470093335086103</v>
      </c>
      <c r="AA60" s="73">
        <f t="shared" si="4"/>
        <v>3.4886681945505473</v>
      </c>
      <c r="AB60" s="73">
        <f t="shared" si="4"/>
        <v>3.6663385826771653</v>
      </c>
      <c r="AC60" s="73">
        <f t="shared" si="4"/>
        <v>3.6909565630192267</v>
      </c>
      <c r="AD60" s="73">
        <f t="shared" si="4"/>
        <v>3.4909007668536116</v>
      </c>
      <c r="AE60" s="73">
        <f t="shared" si="4"/>
        <v>3.1961955319619553</v>
      </c>
      <c r="AF60" s="73">
        <f t="shared" si="4"/>
        <v>2.8614296431250672</v>
      </c>
      <c r="AG60" s="73">
        <f t="shared" si="4"/>
        <v>2.6047093144405085</v>
      </c>
      <c r="AH60" s="73">
        <f t="shared" si="4"/>
        <v>2.5081234768480907</v>
      </c>
      <c r="AI60" s="73">
        <f t="shared" si="4"/>
        <v>2.6349678058444774</v>
      </c>
      <c r="AJ60" s="73">
        <f t="shared" si="4"/>
        <v>2.895473409902519</v>
      </c>
      <c r="AK60" s="73">
        <f t="shared" si="4"/>
        <v>3.2079542256823941</v>
      </c>
      <c r="AL60" s="73">
        <f t="shared" si="4"/>
        <v>3.4172498409524672</v>
      </c>
      <c r="AM60" s="73">
        <f t="shared" si="4"/>
        <v>3.4713067932155726</v>
      </c>
      <c r="AN60" s="73">
        <f t="shared" si="4"/>
        <v>3.329369797859691</v>
      </c>
      <c r="AO60" s="73">
        <f t="shared" si="4"/>
        <v>3.0659214203518004</v>
      </c>
      <c r="AP60" s="73">
        <f t="shared" si="4"/>
        <v>2.7833160539117952</v>
      </c>
      <c r="AQ60" s="73">
        <f t="shared" si="4"/>
        <v>2.5682805710738674</v>
      </c>
      <c r="AR60" s="73">
        <f t="shared" si="4"/>
        <v>2.4812769498449199</v>
      </c>
      <c r="AS60" s="73">
        <f t="shared" si="4"/>
        <v>2.576216136413966</v>
      </c>
      <c r="AT60" s="73">
        <f t="shared" si="4"/>
        <v>2.7633851468048358</v>
      </c>
      <c r="AU60" s="73">
        <f t="shared" si="4"/>
        <v>2.9691876750700277</v>
      </c>
      <c r="AV60" s="73">
        <f t="shared" si="4"/>
        <v>3.1284004352557124</v>
      </c>
      <c r="AW60" s="73">
        <f t="shared" si="4"/>
        <v>3.185175415457663</v>
      </c>
      <c r="AX60" s="73">
        <f t="shared" si="4"/>
        <v>3.1188087173260048</v>
      </c>
      <c r="AY60" s="73">
        <f t="shared" si="4"/>
        <v>2.9934924078091103</v>
      </c>
      <c r="AZ60" s="73">
        <f t="shared" si="4"/>
        <v>2.834276086171621</v>
      </c>
      <c r="BA60" s="73">
        <f t="shared" si="4"/>
        <v>2.7269003452513312</v>
      </c>
      <c r="BB60" s="73">
        <f t="shared" si="4"/>
        <v>2.6545143833665623</v>
      </c>
      <c r="BC60" s="73">
        <f t="shared" si="4"/>
        <v>2.6469119360745799</v>
      </c>
    </row>
    <row r="61" spans="1:55" x14ac:dyDescent="0.2">
      <c r="A61" s="73">
        <v>3</v>
      </c>
      <c r="B61" s="73" t="s">
        <v>378</v>
      </c>
      <c r="C61" s="73">
        <v>20</v>
      </c>
      <c r="D61" s="73" t="s">
        <v>378</v>
      </c>
      <c r="F61" s="73" t="s">
        <v>577</v>
      </c>
      <c r="H61" s="73">
        <f t="shared" ref="H61:W116" si="5">IF(G3=0,0,(H3-G3)/G3*100)</f>
        <v>2.6119402985074625</v>
      </c>
      <c r="I61" s="73">
        <f t="shared" si="5"/>
        <v>2.5454545454545454</v>
      </c>
      <c r="J61" s="73">
        <f t="shared" si="5"/>
        <v>2.6595744680851063</v>
      </c>
      <c r="K61" s="73">
        <f t="shared" si="5"/>
        <v>2.9360967184801381</v>
      </c>
      <c r="L61" s="73">
        <f t="shared" si="5"/>
        <v>2.8523489932885906</v>
      </c>
      <c r="M61" s="73">
        <f t="shared" si="5"/>
        <v>2.9363784665579118</v>
      </c>
      <c r="N61" s="73">
        <f t="shared" si="5"/>
        <v>3.1695721077654517</v>
      </c>
      <c r="O61" s="73">
        <f t="shared" si="5"/>
        <v>3.0721966205837172</v>
      </c>
      <c r="P61" s="73">
        <f t="shared" si="5"/>
        <v>3.278688524590164</v>
      </c>
      <c r="Q61" s="73">
        <f t="shared" si="5"/>
        <v>3.1746031746031744</v>
      </c>
      <c r="R61" s="73">
        <f t="shared" si="5"/>
        <v>3.2167832167832167</v>
      </c>
      <c r="S61" s="73">
        <f t="shared" si="5"/>
        <v>3.3875338753387529</v>
      </c>
      <c r="T61" s="73">
        <f t="shared" si="5"/>
        <v>3.4076015727391877</v>
      </c>
      <c r="U61" s="73">
        <f t="shared" si="5"/>
        <v>3.5487959442332064</v>
      </c>
      <c r="V61" s="73">
        <f t="shared" si="5"/>
        <v>3.7943696450428397</v>
      </c>
      <c r="W61" s="73">
        <f t="shared" si="5"/>
        <v>3.891509433962264</v>
      </c>
      <c r="X61" s="73">
        <f t="shared" si="4"/>
        <v>3.859250851305335</v>
      </c>
      <c r="Y61" s="73">
        <f t="shared" si="4"/>
        <v>3.8251366120218582</v>
      </c>
      <c r="Z61" s="73">
        <f t="shared" si="4"/>
        <v>3.6842105263157889</v>
      </c>
      <c r="AA61" s="73">
        <f t="shared" si="4"/>
        <v>3.5532994923857872</v>
      </c>
      <c r="AB61" s="73">
        <f t="shared" si="4"/>
        <v>3.3333333333333335</v>
      </c>
      <c r="AC61" s="73">
        <f t="shared" si="4"/>
        <v>3.3206831119544589</v>
      </c>
      <c r="AD61" s="73">
        <f t="shared" si="4"/>
        <v>3.2139577594123052</v>
      </c>
      <c r="AE61" s="73">
        <f t="shared" si="4"/>
        <v>3.2918149466192168</v>
      </c>
      <c r="AF61" s="73">
        <f t="shared" si="4"/>
        <v>3.1007751937984498</v>
      </c>
      <c r="AG61" s="73">
        <f t="shared" si="4"/>
        <v>3.1746031746031744</v>
      </c>
      <c r="AH61" s="73">
        <f t="shared" si="4"/>
        <v>3.0769230769230771</v>
      </c>
      <c r="AI61" s="73">
        <f t="shared" si="4"/>
        <v>3.0636292223095052</v>
      </c>
      <c r="AJ61" s="73">
        <f t="shared" si="4"/>
        <v>3.0487804878048781</v>
      </c>
      <c r="AK61" s="73">
        <f t="shared" si="4"/>
        <v>2.8846153846153846</v>
      </c>
      <c r="AL61" s="73">
        <f t="shared" si="4"/>
        <v>2.9475197699496762</v>
      </c>
      <c r="AM61" s="73">
        <f t="shared" si="4"/>
        <v>2.7932960893854748</v>
      </c>
      <c r="AN61" s="73">
        <f t="shared" si="4"/>
        <v>2.6494565217391304</v>
      </c>
      <c r="AO61" s="73">
        <f t="shared" si="4"/>
        <v>2.5810721376571806</v>
      </c>
      <c r="AP61" s="73">
        <f t="shared" si="4"/>
        <v>2.4516129032258065</v>
      </c>
      <c r="AQ61" s="73">
        <f t="shared" si="4"/>
        <v>2.3299748110831233</v>
      </c>
      <c r="AR61" s="73">
        <f t="shared" si="4"/>
        <v>2.1538461538461537</v>
      </c>
      <c r="AS61" s="73">
        <f t="shared" si="4"/>
        <v>1.9879518072289155</v>
      </c>
      <c r="AT61" s="73">
        <f t="shared" si="4"/>
        <v>1.7720023626698171</v>
      </c>
      <c r="AU61" s="73">
        <f t="shared" si="4"/>
        <v>1.5089959373186304</v>
      </c>
      <c r="AV61" s="73">
        <f t="shared" si="4"/>
        <v>1.3150371640937679</v>
      </c>
      <c r="AW61" s="73">
        <f t="shared" si="4"/>
        <v>1.2415349887133182</v>
      </c>
      <c r="AX61" s="73">
        <f t="shared" si="4"/>
        <v>1.1705685618729096</v>
      </c>
      <c r="AY61" s="73">
        <f t="shared" si="4"/>
        <v>1.3223140495867769</v>
      </c>
      <c r="AZ61" s="73">
        <f t="shared" si="4"/>
        <v>1.4138118542686242</v>
      </c>
      <c r="BA61" s="73">
        <f t="shared" si="4"/>
        <v>1.447721179624665</v>
      </c>
      <c r="BB61" s="73">
        <f t="shared" si="4"/>
        <v>1.53276955602537</v>
      </c>
      <c r="BC61" s="73">
        <f t="shared" si="4"/>
        <v>1.5096304008328996</v>
      </c>
    </row>
    <row r="62" spans="1:55" x14ac:dyDescent="0.2">
      <c r="A62" s="73">
        <v>2</v>
      </c>
      <c r="B62" s="73" t="s">
        <v>379</v>
      </c>
      <c r="C62" s="73">
        <v>29</v>
      </c>
      <c r="D62" s="73" t="s">
        <v>379</v>
      </c>
      <c r="F62" s="73" t="s">
        <v>577</v>
      </c>
      <c r="H62" s="73">
        <f t="shared" si="5"/>
        <v>1.7373872368860672</v>
      </c>
      <c r="I62" s="73">
        <f t="shared" si="4"/>
        <v>1.7733990147783252</v>
      </c>
      <c r="J62" s="73">
        <f t="shared" si="4"/>
        <v>1.7747660535656664</v>
      </c>
      <c r="K62" s="73">
        <f t="shared" si="4"/>
        <v>1.8706404565630945</v>
      </c>
      <c r="L62" s="73">
        <f t="shared" si="4"/>
        <v>1.9296607531901648</v>
      </c>
      <c r="M62" s="73">
        <f t="shared" si="4"/>
        <v>2.0152671755725193</v>
      </c>
      <c r="N62" s="73">
        <f t="shared" si="4"/>
        <v>1.9754564501646212</v>
      </c>
      <c r="O62" s="73">
        <f t="shared" si="4"/>
        <v>1.7023774581743467</v>
      </c>
      <c r="P62" s="73">
        <f t="shared" si="4"/>
        <v>1.4141414141414141</v>
      </c>
      <c r="Q62" s="73">
        <f t="shared" si="4"/>
        <v>1.0244735344336939</v>
      </c>
      <c r="R62" s="73">
        <f t="shared" si="4"/>
        <v>0.76056338028169013</v>
      </c>
      <c r="S62" s="73">
        <f t="shared" si="4"/>
        <v>0.72686608890131399</v>
      </c>
      <c r="T62" s="73">
        <f t="shared" si="4"/>
        <v>0.88814876491812389</v>
      </c>
      <c r="U62" s="73">
        <f t="shared" si="4"/>
        <v>1.2379642365887207</v>
      </c>
      <c r="V62" s="73">
        <f t="shared" si="4"/>
        <v>1.6847826086956521</v>
      </c>
      <c r="W62" s="73">
        <f t="shared" si="4"/>
        <v>2.0042757883484765</v>
      </c>
      <c r="X62" s="73">
        <f t="shared" si="4"/>
        <v>2.3578726748755567</v>
      </c>
      <c r="Y62" s="73">
        <f t="shared" si="4"/>
        <v>2.6874840030714102</v>
      </c>
      <c r="Z62" s="73">
        <f t="shared" si="4"/>
        <v>2.9411764705882351</v>
      </c>
      <c r="AA62" s="73">
        <f t="shared" si="4"/>
        <v>3.1719128329297819</v>
      </c>
      <c r="AB62" s="73">
        <f t="shared" si="4"/>
        <v>3.3794883830086837</v>
      </c>
      <c r="AC62" s="73">
        <f t="shared" si="4"/>
        <v>3.4960272417707152</v>
      </c>
      <c r="AD62" s="73">
        <f t="shared" si="4"/>
        <v>3.5314762009212548</v>
      </c>
      <c r="AE62" s="73">
        <f t="shared" si="4"/>
        <v>3.4957627118644066</v>
      </c>
      <c r="AF62" s="73">
        <f t="shared" si="4"/>
        <v>3.4186284544524055</v>
      </c>
      <c r="AG62" s="73">
        <f t="shared" si="4"/>
        <v>3.3452098178939038</v>
      </c>
      <c r="AH62" s="73">
        <f t="shared" si="4"/>
        <v>3.1603141160697188</v>
      </c>
      <c r="AI62" s="73">
        <f t="shared" si="4"/>
        <v>2.8778314147790569</v>
      </c>
      <c r="AJ62" s="73">
        <f t="shared" si="4"/>
        <v>2.5266197437285687</v>
      </c>
      <c r="AK62" s="73">
        <f t="shared" si="4"/>
        <v>2.2179193803907764</v>
      </c>
      <c r="AL62" s="73">
        <f t="shared" si="4"/>
        <v>1.9114861374203547</v>
      </c>
      <c r="AM62" s="73">
        <f t="shared" si="4"/>
        <v>1.6390672524501522</v>
      </c>
      <c r="AN62" s="73">
        <f t="shared" si="4"/>
        <v>1.3632585203657521</v>
      </c>
      <c r="AO62" s="73">
        <f t="shared" si="4"/>
        <v>1.1481056257175661</v>
      </c>
      <c r="AP62" s="73">
        <f t="shared" si="4"/>
        <v>0.89184368412518233</v>
      </c>
      <c r="AQ62" s="73">
        <f t="shared" si="4"/>
        <v>0.70716811314689809</v>
      </c>
      <c r="AR62" s="73">
        <f t="shared" si="4"/>
        <v>0.73412065113309921</v>
      </c>
      <c r="AS62" s="73">
        <f t="shared" si="4"/>
        <v>1.0297845373891001</v>
      </c>
      <c r="AT62" s="73">
        <f t="shared" si="4"/>
        <v>1.5054100674298259</v>
      </c>
      <c r="AU62" s="73">
        <f t="shared" si="4"/>
        <v>2.0237911323961071</v>
      </c>
      <c r="AV62" s="73">
        <f t="shared" si="4"/>
        <v>2.4682010902483342</v>
      </c>
      <c r="AW62" s="73">
        <f t="shared" si="4"/>
        <v>2.7929658637505539</v>
      </c>
      <c r="AX62" s="73">
        <f t="shared" si="4"/>
        <v>2.9614721104082804</v>
      </c>
      <c r="AY62" s="73">
        <f t="shared" si="4"/>
        <v>3.0159173415247138</v>
      </c>
      <c r="AZ62" s="73">
        <f t="shared" si="4"/>
        <v>3.0496069395500136</v>
      </c>
      <c r="BA62" s="73">
        <f t="shared" si="4"/>
        <v>3.0908851769038539</v>
      </c>
      <c r="BB62" s="73">
        <f t="shared" si="4"/>
        <v>3.0109721867823422</v>
      </c>
      <c r="BC62" s="73">
        <f t="shared" si="4"/>
        <v>2.8362645528858064</v>
      </c>
    </row>
    <row r="63" spans="1:55" x14ac:dyDescent="0.2">
      <c r="A63" s="73">
        <v>1</v>
      </c>
      <c r="B63" s="73" t="s">
        <v>380</v>
      </c>
      <c r="C63" s="73">
        <v>32</v>
      </c>
      <c r="D63" s="73" t="s">
        <v>380</v>
      </c>
      <c r="F63" s="73" t="s">
        <v>577</v>
      </c>
      <c r="H63" s="73">
        <f t="shared" si="5"/>
        <v>2.2085445329471396</v>
      </c>
      <c r="I63" s="73">
        <f t="shared" si="4"/>
        <v>2.2670917463691107</v>
      </c>
      <c r="J63" s="73">
        <f t="shared" si="4"/>
        <v>2.3207481815032907</v>
      </c>
      <c r="K63" s="73">
        <f t="shared" si="4"/>
        <v>2.3527420446851726</v>
      </c>
      <c r="L63" s="73">
        <f t="shared" si="4"/>
        <v>2.3978832478915164</v>
      </c>
      <c r="M63" s="73">
        <f t="shared" si="4"/>
        <v>2.4386304909560721</v>
      </c>
      <c r="N63" s="73">
        <f t="shared" si="4"/>
        <v>2.4909348888538547</v>
      </c>
      <c r="O63" s="73">
        <f t="shared" si="4"/>
        <v>2.5534533148746346</v>
      </c>
      <c r="P63" s="73">
        <f t="shared" si="4"/>
        <v>2.5798710064496775</v>
      </c>
      <c r="Q63" s="73">
        <f t="shared" si="4"/>
        <v>2.617341716625238</v>
      </c>
      <c r="R63" s="73">
        <f t="shared" si="4"/>
        <v>2.6645768025078369</v>
      </c>
      <c r="S63" s="73">
        <f t="shared" si="4"/>
        <v>2.7203331020124915</v>
      </c>
      <c r="T63" s="73">
        <f t="shared" si="4"/>
        <v>2.7969193352249695</v>
      </c>
      <c r="U63" s="73">
        <f t="shared" si="4"/>
        <v>2.8654048370136698</v>
      </c>
      <c r="V63" s="73">
        <f t="shared" si="4"/>
        <v>2.9516994633273703</v>
      </c>
      <c r="W63" s="73">
        <f t="shared" si="4"/>
        <v>3.0160109221794711</v>
      </c>
      <c r="X63" s="73">
        <f t="shared" si="4"/>
        <v>3.0602409638554215</v>
      </c>
      <c r="Y63" s="73">
        <f t="shared" si="4"/>
        <v>3.0395136778115504</v>
      </c>
      <c r="Z63" s="73">
        <f t="shared" si="4"/>
        <v>3.0179260267755845</v>
      </c>
      <c r="AA63" s="73">
        <f t="shared" si="4"/>
        <v>2.9625550660792954</v>
      </c>
      <c r="AB63" s="73">
        <f t="shared" si="4"/>
        <v>2.9414910685634825</v>
      </c>
      <c r="AC63" s="73">
        <f t="shared" si="4"/>
        <v>2.9301745635910224</v>
      </c>
      <c r="AD63" s="73">
        <f t="shared" si="4"/>
        <v>2.9678982434887948</v>
      </c>
      <c r="AE63" s="73">
        <f t="shared" si="4"/>
        <v>3.0294117647058822</v>
      </c>
      <c r="AF63" s="73">
        <f t="shared" si="4"/>
        <v>3.0830716528689694</v>
      </c>
      <c r="AG63" s="73">
        <f t="shared" si="4"/>
        <v>3.1200960029539369</v>
      </c>
      <c r="AH63" s="73">
        <f t="shared" si="4"/>
        <v>3.1152090233640677</v>
      </c>
      <c r="AI63" s="73">
        <f t="shared" si="4"/>
        <v>3.0818647452035766</v>
      </c>
      <c r="AJ63" s="73">
        <f t="shared" si="4"/>
        <v>3.0234124978945598</v>
      </c>
      <c r="AK63" s="73">
        <f t="shared" si="4"/>
        <v>2.9592086977846805</v>
      </c>
      <c r="AL63" s="73">
        <f t="shared" si="4"/>
        <v>2.8900357284636762</v>
      </c>
      <c r="AM63" s="73">
        <f t="shared" si="4"/>
        <v>2.8242919978393397</v>
      </c>
      <c r="AN63" s="73">
        <f t="shared" si="4"/>
        <v>2.7467166979362103</v>
      </c>
      <c r="AO63" s="73">
        <f t="shared" si="4"/>
        <v>2.651376816887006</v>
      </c>
      <c r="AP63" s="73">
        <f t="shared" si="4"/>
        <v>2.568663725629714</v>
      </c>
      <c r="AQ63" s="73">
        <f t="shared" si="4"/>
        <v>2.4904613250086713</v>
      </c>
      <c r="AR63" s="73">
        <f t="shared" si="4"/>
        <v>2.4299444970894815</v>
      </c>
      <c r="AS63" s="73">
        <f t="shared" si="4"/>
        <v>2.3987312495869952</v>
      </c>
      <c r="AT63" s="73">
        <f t="shared" si="4"/>
        <v>2.381259679917398</v>
      </c>
      <c r="AU63" s="73">
        <f t="shared" si="4"/>
        <v>2.3763000315159157</v>
      </c>
      <c r="AV63" s="73">
        <f t="shared" si="4"/>
        <v>2.3642408570373106</v>
      </c>
      <c r="AW63" s="73">
        <f t="shared" si="4"/>
        <v>2.3577529171177671</v>
      </c>
      <c r="AX63" s="73">
        <f t="shared" si="4"/>
        <v>2.3445763309437067</v>
      </c>
      <c r="AY63" s="73">
        <f t="shared" si="4"/>
        <v>2.3310558649595223</v>
      </c>
      <c r="AZ63" s="73">
        <f t="shared" si="4"/>
        <v>2.3284520002244289</v>
      </c>
      <c r="BA63" s="73">
        <f t="shared" si="4"/>
        <v>2.3138502028731223</v>
      </c>
      <c r="BB63" s="73">
        <f t="shared" si="4"/>
        <v>2.2936763129689175</v>
      </c>
      <c r="BC63" s="73">
        <f t="shared" si="4"/>
        <v>2.2736797988264881</v>
      </c>
    </row>
    <row r="64" spans="1:55" x14ac:dyDescent="0.2">
      <c r="A64" s="73">
        <v>1</v>
      </c>
      <c r="B64" s="73" t="s">
        <v>381</v>
      </c>
      <c r="C64" s="73">
        <v>35</v>
      </c>
      <c r="D64" s="73" t="s">
        <v>381</v>
      </c>
      <c r="F64" s="73" t="s">
        <v>577</v>
      </c>
      <c r="H64" s="73">
        <f t="shared" si="5"/>
        <v>2.9702970297029703</v>
      </c>
      <c r="I64" s="73">
        <f t="shared" si="4"/>
        <v>3.3653846153846154</v>
      </c>
      <c r="J64" s="73">
        <f t="shared" si="4"/>
        <v>3.2558139534883721</v>
      </c>
      <c r="K64" s="73">
        <f t="shared" si="4"/>
        <v>3.1531531531531529</v>
      </c>
      <c r="L64" s="73">
        <f t="shared" si="4"/>
        <v>3.4934497816593884</v>
      </c>
      <c r="M64" s="73">
        <f t="shared" si="4"/>
        <v>3.3755274261603372</v>
      </c>
      <c r="N64" s="73">
        <f t="shared" si="4"/>
        <v>3.6734693877551026</v>
      </c>
      <c r="O64" s="73">
        <f t="shared" si="4"/>
        <v>2.7559055118110236</v>
      </c>
      <c r="P64" s="73">
        <f t="shared" si="4"/>
        <v>2.2988505747126435</v>
      </c>
      <c r="Q64" s="73">
        <f t="shared" si="4"/>
        <v>1.4981273408239701</v>
      </c>
      <c r="R64" s="73">
        <f t="shared" si="4"/>
        <v>1.107011070110701</v>
      </c>
      <c r="S64" s="73">
        <f t="shared" si="4"/>
        <v>0.36496350364963503</v>
      </c>
      <c r="T64" s="73">
        <f t="shared" si="4"/>
        <v>0.72727272727272729</v>
      </c>
      <c r="U64" s="73">
        <f t="shared" si="4"/>
        <v>0.36101083032490977</v>
      </c>
      <c r="V64" s="73">
        <f t="shared" si="4"/>
        <v>0.35971223021582738</v>
      </c>
      <c r="W64" s="73">
        <f t="shared" si="4"/>
        <v>0.71684587813620071</v>
      </c>
      <c r="X64" s="73">
        <f t="shared" si="4"/>
        <v>0.71174377224199281</v>
      </c>
      <c r="Y64" s="73">
        <f t="shared" si="4"/>
        <v>1.0600706713780919</v>
      </c>
      <c r="Z64" s="73">
        <f t="shared" si="4"/>
        <v>1.048951048951049</v>
      </c>
      <c r="AA64" s="73">
        <f t="shared" si="4"/>
        <v>1.7301038062283738</v>
      </c>
      <c r="AB64" s="73">
        <f t="shared" si="4"/>
        <v>1.7006802721088436</v>
      </c>
      <c r="AC64" s="73">
        <f t="shared" si="4"/>
        <v>2.0066889632107023</v>
      </c>
      <c r="AD64" s="73">
        <f t="shared" si="4"/>
        <v>2.2950819672131146</v>
      </c>
      <c r="AE64" s="73">
        <f t="shared" si="4"/>
        <v>1.9230769230769231</v>
      </c>
      <c r="AF64" s="73">
        <f t="shared" si="4"/>
        <v>2.2012578616352201</v>
      </c>
      <c r="AG64" s="73">
        <f t="shared" si="4"/>
        <v>2.1538461538461537</v>
      </c>
      <c r="AH64" s="73">
        <f t="shared" si="4"/>
        <v>2.1084337349397591</v>
      </c>
      <c r="AI64" s="73">
        <f t="shared" si="4"/>
        <v>2.0648967551622417</v>
      </c>
      <c r="AJ64" s="73">
        <f t="shared" si="4"/>
        <v>2.3121387283236992</v>
      </c>
      <c r="AK64" s="73">
        <f t="shared" si="4"/>
        <v>2.5423728813559325</v>
      </c>
      <c r="AL64" s="73">
        <f t="shared" si="4"/>
        <v>2.2038567493112948</v>
      </c>
      <c r="AM64" s="73">
        <f t="shared" si="4"/>
        <v>2.4258760107816713</v>
      </c>
      <c r="AN64" s="73">
        <f t="shared" si="4"/>
        <v>2.3684210526315792</v>
      </c>
      <c r="AO64" s="73">
        <f t="shared" si="4"/>
        <v>2.3136246786632388</v>
      </c>
      <c r="AP64" s="73">
        <f t="shared" si="4"/>
        <v>2.2613065326633168</v>
      </c>
      <c r="AQ64" s="73">
        <f t="shared" si="4"/>
        <v>1.9656019656019657</v>
      </c>
      <c r="AR64" s="73">
        <f t="shared" si="4"/>
        <v>1.9277108433734942</v>
      </c>
      <c r="AS64" s="73">
        <f t="shared" si="4"/>
        <v>1.8912529550827424</v>
      </c>
      <c r="AT64" s="73">
        <f t="shared" si="4"/>
        <v>1.8561484918793503</v>
      </c>
      <c r="AU64" s="73">
        <f t="shared" si="4"/>
        <v>1.8223234624145785</v>
      </c>
      <c r="AV64" s="73">
        <f t="shared" si="4"/>
        <v>1.7897091722595078</v>
      </c>
      <c r="AW64" s="73">
        <f t="shared" si="4"/>
        <v>1.5384615384615385</v>
      </c>
      <c r="AX64" s="73">
        <f t="shared" si="4"/>
        <v>1.7316017316017316</v>
      </c>
      <c r="AY64" s="73">
        <f t="shared" si="4"/>
        <v>1.4893617021276597</v>
      </c>
      <c r="AZ64" s="73">
        <f t="shared" si="4"/>
        <v>1.6771488469601679</v>
      </c>
      <c r="BA64" s="73">
        <f t="shared" si="4"/>
        <v>1.4432989690721649</v>
      </c>
      <c r="BB64" s="73">
        <f t="shared" si="4"/>
        <v>1.4227642276422763</v>
      </c>
      <c r="BC64" s="73">
        <f t="shared" si="4"/>
        <v>1.402805611222445</v>
      </c>
    </row>
    <row r="65" spans="1:55" x14ac:dyDescent="0.2">
      <c r="A65" s="73">
        <v>1</v>
      </c>
      <c r="B65" s="73" t="s">
        <v>434</v>
      </c>
      <c r="C65" s="73">
        <v>37</v>
      </c>
      <c r="D65" s="73" t="s">
        <v>434</v>
      </c>
      <c r="F65" s="73" t="s">
        <v>577</v>
      </c>
      <c r="H65" s="73">
        <f t="shared" si="5"/>
        <v>1.7658600392413342</v>
      </c>
      <c r="I65" s="73">
        <f t="shared" si="4"/>
        <v>1.8637532133676094</v>
      </c>
      <c r="J65" s="73">
        <f t="shared" si="4"/>
        <v>1.9558359621451102</v>
      </c>
      <c r="K65" s="73">
        <f t="shared" si="4"/>
        <v>1.9801980198019802</v>
      </c>
      <c r="L65" s="73">
        <f t="shared" si="4"/>
        <v>2.063106796116505</v>
      </c>
      <c r="M65" s="73">
        <f t="shared" si="4"/>
        <v>2.140309155766944</v>
      </c>
      <c r="N65" s="73">
        <f t="shared" si="4"/>
        <v>2.1536670547147847</v>
      </c>
      <c r="O65" s="73">
        <f t="shared" si="4"/>
        <v>2.0512820512820511</v>
      </c>
      <c r="P65" s="73">
        <f t="shared" si="4"/>
        <v>2.0658849804578447</v>
      </c>
      <c r="Q65" s="73">
        <f t="shared" si="4"/>
        <v>1.9693654266958425</v>
      </c>
      <c r="R65" s="73">
        <f t="shared" si="4"/>
        <v>1.9313304721030045</v>
      </c>
      <c r="S65" s="73">
        <f t="shared" si="4"/>
        <v>1.9473684210526316</v>
      </c>
      <c r="T65" s="73">
        <f t="shared" si="4"/>
        <v>1.9617965926690759</v>
      </c>
      <c r="U65" s="73">
        <f t="shared" si="4"/>
        <v>2.0759493670886076</v>
      </c>
      <c r="V65" s="73">
        <f t="shared" si="4"/>
        <v>2.1825396825396823</v>
      </c>
      <c r="W65" s="73">
        <f t="shared" si="4"/>
        <v>2.233009708737864</v>
      </c>
      <c r="X65" s="73">
        <f t="shared" si="4"/>
        <v>2.3266856600189936</v>
      </c>
      <c r="Y65" s="73">
        <f t="shared" si="4"/>
        <v>2.5058004640371232</v>
      </c>
      <c r="Z65" s="73">
        <f t="shared" si="4"/>
        <v>2.7161611588954275</v>
      </c>
      <c r="AA65" s="73">
        <f t="shared" si="4"/>
        <v>2.8646981048920233</v>
      </c>
      <c r="AB65" s="73">
        <f t="shared" si="4"/>
        <v>3.0419880034275923</v>
      </c>
      <c r="AC65" s="73">
        <f t="shared" si="4"/>
        <v>3.0769230769230771</v>
      </c>
      <c r="AD65" s="73">
        <f t="shared" si="4"/>
        <v>2.9043969342476808</v>
      </c>
      <c r="AE65" s="73">
        <f t="shared" si="4"/>
        <v>2.7048216385731085</v>
      </c>
      <c r="AF65" s="73">
        <f t="shared" si="4"/>
        <v>2.4045801526717558</v>
      </c>
      <c r="AG65" s="73">
        <f t="shared" si="4"/>
        <v>2.1990309355199402</v>
      </c>
      <c r="AH65" s="73">
        <f t="shared" si="4"/>
        <v>2.1152443471918305</v>
      </c>
      <c r="AI65" s="73">
        <f t="shared" si="4"/>
        <v>2.1785714285714288</v>
      </c>
      <c r="AJ65" s="73">
        <f t="shared" si="4"/>
        <v>2.3418385180006993</v>
      </c>
      <c r="AK65" s="73">
        <f t="shared" si="4"/>
        <v>2.527322404371585</v>
      </c>
      <c r="AL65" s="73">
        <f t="shared" si="4"/>
        <v>2.6315789473684208</v>
      </c>
      <c r="AM65" s="73">
        <f t="shared" si="4"/>
        <v>2.7263875365141188</v>
      </c>
      <c r="AN65" s="73">
        <f t="shared" si="4"/>
        <v>2.6856240126382307</v>
      </c>
      <c r="AO65" s="73">
        <f t="shared" si="4"/>
        <v>2.6153846153846154</v>
      </c>
      <c r="AP65" s="73">
        <f t="shared" si="4"/>
        <v>2.5187406296851576</v>
      </c>
      <c r="AQ65" s="73">
        <f t="shared" si="4"/>
        <v>2.4861070488446915</v>
      </c>
      <c r="AR65" s="73">
        <f t="shared" ref="I65:BC71" si="6">IF(AQ7=0,0,(AR7-AQ7)/AQ7*100)</f>
        <v>2.3687214611872145</v>
      </c>
      <c r="AS65" s="73">
        <f t="shared" si="6"/>
        <v>2.2581544466127683</v>
      </c>
      <c r="AT65" s="73">
        <f t="shared" si="6"/>
        <v>2.1264994547437297</v>
      </c>
      <c r="AU65" s="73">
        <f t="shared" si="6"/>
        <v>1.9754404698344903</v>
      </c>
      <c r="AV65" s="73">
        <f t="shared" si="6"/>
        <v>1.832460732984293</v>
      </c>
      <c r="AW65" s="73">
        <f t="shared" si="6"/>
        <v>1.7737789203084835</v>
      </c>
      <c r="AX65" s="73">
        <f t="shared" si="6"/>
        <v>1.7681232634503663</v>
      </c>
      <c r="AY65" s="73">
        <f t="shared" si="6"/>
        <v>1.7870439314966493</v>
      </c>
      <c r="AZ65" s="73">
        <f t="shared" si="6"/>
        <v>1.8775908315045113</v>
      </c>
      <c r="BA65" s="73">
        <f t="shared" si="6"/>
        <v>1.8908568693154622</v>
      </c>
      <c r="BB65" s="73">
        <f t="shared" si="6"/>
        <v>1.9262391355414612</v>
      </c>
      <c r="BC65" s="73">
        <f t="shared" si="6"/>
        <v>1.9128831528001842</v>
      </c>
    </row>
    <row r="66" spans="1:55" x14ac:dyDescent="0.2">
      <c r="A66" s="73">
        <v>1</v>
      </c>
      <c r="B66" s="73" t="s">
        <v>383</v>
      </c>
      <c r="C66" s="73">
        <v>39</v>
      </c>
      <c r="D66" s="73" t="s">
        <v>383</v>
      </c>
      <c r="F66" s="73" t="s">
        <v>577</v>
      </c>
      <c r="H66" s="73">
        <f t="shared" si="5"/>
        <v>2.2104915869350048</v>
      </c>
      <c r="I66" s="73">
        <f t="shared" si="6"/>
        <v>2.2272433828276306</v>
      </c>
      <c r="J66" s="73">
        <f t="shared" si="6"/>
        <v>2.2102936532996527</v>
      </c>
      <c r="K66" s="73">
        <f t="shared" si="6"/>
        <v>2.1933889403768925</v>
      </c>
      <c r="L66" s="73">
        <f t="shared" si="6"/>
        <v>2.1160822249093107</v>
      </c>
      <c r="M66" s="73">
        <f t="shared" si="6"/>
        <v>2.1018354055654234</v>
      </c>
      <c r="N66" s="73">
        <f t="shared" si="6"/>
        <v>2.1455494346187298</v>
      </c>
      <c r="O66" s="73">
        <f t="shared" si="6"/>
        <v>2.1856372409877944</v>
      </c>
      <c r="P66" s="73">
        <f t="shared" si="6"/>
        <v>2.2777777777777777</v>
      </c>
      <c r="Q66" s="73">
        <f t="shared" si="6"/>
        <v>2.417164584464965</v>
      </c>
      <c r="R66" s="73">
        <f t="shared" si="6"/>
        <v>2.519225669583665</v>
      </c>
      <c r="S66" s="73">
        <f t="shared" si="6"/>
        <v>2.5349198137609932</v>
      </c>
      <c r="T66" s="73">
        <f t="shared" si="6"/>
        <v>2.4470232088799193</v>
      </c>
      <c r="U66" s="73">
        <f t="shared" si="6"/>
        <v>2.3147008126077324</v>
      </c>
      <c r="V66" s="73">
        <f t="shared" si="6"/>
        <v>2.1660649819494582</v>
      </c>
      <c r="W66" s="73">
        <f t="shared" si="6"/>
        <v>2.0494699646643109</v>
      </c>
      <c r="X66" s="73">
        <f t="shared" si="6"/>
        <v>2.0083102493074789</v>
      </c>
      <c r="Y66" s="73">
        <f t="shared" si="6"/>
        <v>2.0592894319981894</v>
      </c>
      <c r="Z66" s="73">
        <f t="shared" si="6"/>
        <v>2.1729490022172948</v>
      </c>
      <c r="AA66" s="73">
        <f t="shared" si="6"/>
        <v>2.278645833333333</v>
      </c>
      <c r="AB66" s="73">
        <f t="shared" si="6"/>
        <v>2.376405686399321</v>
      </c>
      <c r="AC66" s="73">
        <f t="shared" si="6"/>
        <v>2.5077720207253886</v>
      </c>
      <c r="AD66" s="73">
        <f t="shared" si="6"/>
        <v>2.6688232915487262</v>
      </c>
      <c r="AE66" s="73">
        <f t="shared" si="6"/>
        <v>2.8357621110673494</v>
      </c>
      <c r="AF66" s="73">
        <f t="shared" si="6"/>
        <v>3.0065109153581004</v>
      </c>
      <c r="AG66" s="73">
        <f t="shared" si="6"/>
        <v>3.1604387432608294</v>
      </c>
      <c r="AH66" s="73">
        <f t="shared" si="6"/>
        <v>3.2438277167057126</v>
      </c>
      <c r="AI66" s="73">
        <f t="shared" si="6"/>
        <v>3.2640949554896146</v>
      </c>
      <c r="AJ66" s="73">
        <f t="shared" si="6"/>
        <v>3.1947261663286008</v>
      </c>
      <c r="AK66" s="73">
        <f t="shared" si="6"/>
        <v>3.1613431613431615</v>
      </c>
      <c r="AL66" s="73">
        <f t="shared" si="6"/>
        <v>3.1120990790727214</v>
      </c>
      <c r="AM66" s="73">
        <f t="shared" si="6"/>
        <v>3.1259624268555588</v>
      </c>
      <c r="AN66" s="73">
        <f t="shared" si="6"/>
        <v>3.1357324175003733</v>
      </c>
      <c r="AO66" s="73">
        <f t="shared" si="6"/>
        <v>3.1996525264224704</v>
      </c>
      <c r="AP66" s="73">
        <f t="shared" si="6"/>
        <v>3.2267115600448935</v>
      </c>
      <c r="AQ66" s="73">
        <f t="shared" si="6"/>
        <v>3.2481652622995378</v>
      </c>
      <c r="AR66" s="73">
        <f t="shared" si="6"/>
        <v>3.3039357641174147</v>
      </c>
      <c r="AS66" s="73">
        <f t="shared" si="6"/>
        <v>3.4148827726809374</v>
      </c>
      <c r="AT66" s="73">
        <f t="shared" si="6"/>
        <v>3.5239034006899947</v>
      </c>
      <c r="AU66" s="73">
        <f t="shared" si="6"/>
        <v>3.6419900023803855</v>
      </c>
      <c r="AV66" s="73">
        <f t="shared" si="6"/>
        <v>3.7207165824529169</v>
      </c>
      <c r="AW66" s="73">
        <f t="shared" si="6"/>
        <v>3.6979627989371129</v>
      </c>
      <c r="AX66" s="73">
        <f t="shared" si="6"/>
        <v>3.5340593636557762</v>
      </c>
      <c r="AY66" s="73">
        <f t="shared" si="6"/>
        <v>3.3206146230793028</v>
      </c>
      <c r="AZ66" s="73">
        <f t="shared" si="6"/>
        <v>3.0641780616828025</v>
      </c>
      <c r="BA66" s="73">
        <f t="shared" si="6"/>
        <v>2.8762347472399767</v>
      </c>
      <c r="BB66" s="73">
        <f t="shared" si="6"/>
        <v>2.7393391697260663</v>
      </c>
      <c r="BC66" s="73">
        <f t="shared" si="6"/>
        <v>2.6754627084478653</v>
      </c>
    </row>
    <row r="67" spans="1:55" x14ac:dyDescent="0.2">
      <c r="A67" s="73">
        <v>2</v>
      </c>
      <c r="B67" s="73" t="s">
        <v>384</v>
      </c>
      <c r="C67" s="73">
        <v>45</v>
      </c>
      <c r="D67" s="73" t="s">
        <v>384</v>
      </c>
      <c r="F67" s="73" t="s">
        <v>577</v>
      </c>
      <c r="H67" s="73">
        <f t="shared" si="5"/>
        <v>2.2522522522522523</v>
      </c>
      <c r="I67" s="73">
        <f t="shared" si="6"/>
        <v>2.2026431718061676</v>
      </c>
      <c r="J67" s="73">
        <f t="shared" si="6"/>
        <v>2.1551724137931036</v>
      </c>
      <c r="K67" s="73">
        <f t="shared" si="6"/>
        <v>2.109704641350211</v>
      </c>
      <c r="L67" s="73">
        <f t="shared" si="6"/>
        <v>2.4793388429752068</v>
      </c>
      <c r="M67" s="73">
        <f t="shared" si="6"/>
        <v>2.82258064516129</v>
      </c>
      <c r="N67" s="73">
        <f t="shared" si="6"/>
        <v>2.3529411764705883</v>
      </c>
      <c r="O67" s="73">
        <f t="shared" si="6"/>
        <v>2.6819923371647509</v>
      </c>
      <c r="P67" s="73">
        <f t="shared" si="6"/>
        <v>2.6119402985074625</v>
      </c>
      <c r="Q67" s="73">
        <f t="shared" si="6"/>
        <v>2.5454545454545454</v>
      </c>
      <c r="R67" s="73">
        <f t="shared" si="6"/>
        <v>2.4822695035460995</v>
      </c>
      <c r="S67" s="73">
        <f t="shared" si="6"/>
        <v>2.7681660899653981</v>
      </c>
      <c r="T67" s="73">
        <f t="shared" si="6"/>
        <v>2.6936026936026933</v>
      </c>
      <c r="U67" s="73">
        <f t="shared" si="6"/>
        <v>3.6065573770491808</v>
      </c>
      <c r="V67" s="73">
        <f t="shared" si="6"/>
        <v>3.481012658227848</v>
      </c>
      <c r="W67" s="73">
        <f t="shared" si="6"/>
        <v>3.9755351681957185</v>
      </c>
      <c r="X67" s="73">
        <f t="shared" si="6"/>
        <v>4.4117647058823533</v>
      </c>
      <c r="Y67" s="73">
        <f t="shared" si="6"/>
        <v>3.943661971830986</v>
      </c>
      <c r="Z67" s="73">
        <f t="shared" si="6"/>
        <v>4.0650406504065035</v>
      </c>
      <c r="AA67" s="73">
        <f t="shared" si="6"/>
        <v>3.6458333333333335</v>
      </c>
      <c r="AB67" s="73">
        <f t="shared" si="6"/>
        <v>3.7688442211055273</v>
      </c>
      <c r="AC67" s="73">
        <f t="shared" si="6"/>
        <v>3.3898305084745761</v>
      </c>
      <c r="AD67" s="73">
        <f t="shared" si="6"/>
        <v>3.5128805620608898</v>
      </c>
      <c r="AE67" s="73">
        <f t="shared" si="6"/>
        <v>3.3936651583710407</v>
      </c>
      <c r="AF67" s="73">
        <f t="shared" si="6"/>
        <v>3.0634573304157549</v>
      </c>
      <c r="AG67" s="73">
        <f t="shared" si="6"/>
        <v>2.9723991507431</v>
      </c>
      <c r="AH67" s="73">
        <f t="shared" si="6"/>
        <v>3.0927835051546393</v>
      </c>
      <c r="AI67" s="73">
        <f t="shared" si="6"/>
        <v>3</v>
      </c>
      <c r="AJ67" s="73">
        <f t="shared" si="6"/>
        <v>2.912621359223301</v>
      </c>
      <c r="AK67" s="73">
        <f t="shared" si="6"/>
        <v>3.0188679245283021</v>
      </c>
      <c r="AL67" s="73">
        <f t="shared" si="6"/>
        <v>3.1135531135531136</v>
      </c>
      <c r="AM67" s="73">
        <f t="shared" si="6"/>
        <v>3.197158081705151</v>
      </c>
      <c r="AN67" s="73">
        <f t="shared" si="6"/>
        <v>2.9259896729776247</v>
      </c>
      <c r="AO67" s="73">
        <f t="shared" si="6"/>
        <v>2.8428093645484949</v>
      </c>
      <c r="AP67" s="73">
        <f t="shared" si="6"/>
        <v>2.7642276422764227</v>
      </c>
      <c r="AQ67" s="73">
        <f t="shared" si="6"/>
        <v>2.6898734177215191</v>
      </c>
      <c r="AR67" s="73">
        <f t="shared" si="6"/>
        <v>2.6194144838212634</v>
      </c>
      <c r="AS67" s="73">
        <f t="shared" si="6"/>
        <v>2.5525525525525525</v>
      </c>
      <c r="AT67" s="73">
        <f t="shared" si="6"/>
        <v>2.6354319180087851</v>
      </c>
      <c r="AU67" s="73">
        <f t="shared" si="6"/>
        <v>2.4251069900142657</v>
      </c>
      <c r="AV67" s="73">
        <f t="shared" si="6"/>
        <v>2.5069637883008355</v>
      </c>
      <c r="AW67" s="73">
        <f t="shared" si="6"/>
        <v>2.4456521739130435</v>
      </c>
      <c r="AX67" s="73">
        <f t="shared" si="6"/>
        <v>2.3872679045092835</v>
      </c>
      <c r="AY67" s="73">
        <f t="shared" si="6"/>
        <v>2.4611398963730569</v>
      </c>
      <c r="AZ67" s="73">
        <f t="shared" si="6"/>
        <v>2.4020227560050569</v>
      </c>
      <c r="BA67" s="73">
        <f t="shared" si="6"/>
        <v>2.4691358024691357</v>
      </c>
      <c r="BB67" s="73">
        <f t="shared" si="6"/>
        <v>2.4096385542168677</v>
      </c>
      <c r="BC67" s="73">
        <f t="shared" si="6"/>
        <v>2.3529411764705883</v>
      </c>
    </row>
    <row r="68" spans="1:55" x14ac:dyDescent="0.2">
      <c r="A68" s="73">
        <v>1</v>
      </c>
      <c r="B68" s="73" t="s">
        <v>435</v>
      </c>
      <c r="C68" s="73">
        <v>46</v>
      </c>
      <c r="D68" s="73" t="s">
        <v>435</v>
      </c>
      <c r="F68" s="73" t="s">
        <v>577</v>
      </c>
      <c r="H68" s="73">
        <f t="shared" si="5"/>
        <v>2.700096432015429</v>
      </c>
      <c r="I68" s="73">
        <f t="shared" si="6"/>
        <v>2.629107981220657</v>
      </c>
      <c r="J68" s="73">
        <f t="shared" si="6"/>
        <v>2.7447392497712717</v>
      </c>
      <c r="K68" s="73">
        <f t="shared" si="6"/>
        <v>2.8495102404274264</v>
      </c>
      <c r="L68" s="73">
        <f t="shared" si="6"/>
        <v>2.7705627705627704</v>
      </c>
      <c r="M68" s="73">
        <f t="shared" si="6"/>
        <v>2.8643639427127212</v>
      </c>
      <c r="N68" s="73">
        <f t="shared" si="6"/>
        <v>2.9484029484029484</v>
      </c>
      <c r="O68" s="73">
        <f t="shared" si="6"/>
        <v>2.9435163086714402</v>
      </c>
      <c r="P68" s="73">
        <f t="shared" si="6"/>
        <v>3.0139103554868623</v>
      </c>
      <c r="Q68" s="73">
        <f t="shared" si="6"/>
        <v>3.0007501875468865</v>
      </c>
      <c r="R68" s="73">
        <f t="shared" si="6"/>
        <v>3.0589949016751641</v>
      </c>
      <c r="S68" s="73">
        <f t="shared" si="6"/>
        <v>3.0388692579505299</v>
      </c>
      <c r="T68" s="73">
        <f t="shared" si="6"/>
        <v>3.155006858710562</v>
      </c>
      <c r="U68" s="73">
        <f t="shared" si="6"/>
        <v>3.125</v>
      </c>
      <c r="V68" s="73">
        <f t="shared" si="6"/>
        <v>3.1592520954223082</v>
      </c>
      <c r="W68" s="73">
        <f t="shared" si="6"/>
        <v>3.1875</v>
      </c>
      <c r="X68" s="73">
        <f t="shared" si="6"/>
        <v>3.210175651120533</v>
      </c>
      <c r="Y68" s="73">
        <f t="shared" si="6"/>
        <v>3.227699530516432</v>
      </c>
      <c r="Z68" s="73">
        <f t="shared" si="6"/>
        <v>3.1836270608300175</v>
      </c>
      <c r="AA68" s="73">
        <f t="shared" si="6"/>
        <v>3.1404958677685952</v>
      </c>
      <c r="AB68" s="73">
        <f t="shared" si="6"/>
        <v>3.1517094017094016</v>
      </c>
      <c r="AC68" s="73">
        <f t="shared" si="6"/>
        <v>3.158984981874676</v>
      </c>
      <c r="AD68" s="73">
        <f t="shared" si="6"/>
        <v>3.1124497991967868</v>
      </c>
      <c r="AE68" s="73">
        <f t="shared" si="6"/>
        <v>3.0671859785783835</v>
      </c>
      <c r="AF68" s="73">
        <f t="shared" si="6"/>
        <v>3.0231459612659424</v>
      </c>
      <c r="AG68" s="73">
        <f t="shared" si="6"/>
        <v>2.9802842732691426</v>
      </c>
      <c r="AH68" s="73">
        <f t="shared" si="6"/>
        <v>2.9385574354407837</v>
      </c>
      <c r="AI68" s="73">
        <f t="shared" si="6"/>
        <v>2.8979238754325261</v>
      </c>
      <c r="AJ68" s="73">
        <f t="shared" si="6"/>
        <v>2.8163093736864231</v>
      </c>
      <c r="AK68" s="73">
        <f t="shared" si="6"/>
        <v>2.8618152085036797</v>
      </c>
      <c r="AL68" s="73">
        <f t="shared" si="6"/>
        <v>2.8219395866454691</v>
      </c>
      <c r="AM68" s="73">
        <f t="shared" si="6"/>
        <v>2.7058368766911483</v>
      </c>
      <c r="AN68" s="73">
        <f t="shared" si="6"/>
        <v>2.4463680843056079</v>
      </c>
      <c r="AO68" s="73">
        <f t="shared" si="6"/>
        <v>2.2042615723732553</v>
      </c>
      <c r="AP68" s="73">
        <f t="shared" si="6"/>
        <v>1.9051042415528396</v>
      </c>
      <c r="AQ68" s="73">
        <f t="shared" si="6"/>
        <v>1.6931216931216932</v>
      </c>
      <c r="AR68" s="73">
        <f t="shared" si="6"/>
        <v>1.5608740894901143</v>
      </c>
      <c r="AS68" s="73">
        <f t="shared" si="6"/>
        <v>1.7076502732240439</v>
      </c>
      <c r="AT68" s="73">
        <f t="shared" si="6"/>
        <v>1.9476158495634655</v>
      </c>
      <c r="AU68" s="73">
        <f t="shared" si="6"/>
        <v>2.2068511198945981</v>
      </c>
      <c r="AV68" s="73">
        <f t="shared" si="6"/>
        <v>2.4814695456010316</v>
      </c>
      <c r="AW68" s="73">
        <f t="shared" si="6"/>
        <v>2.5471698113207548</v>
      </c>
      <c r="AX68" s="73">
        <f t="shared" si="6"/>
        <v>2.4532352039251761</v>
      </c>
      <c r="AY68" s="73">
        <f t="shared" si="6"/>
        <v>2.2747680335228972</v>
      </c>
      <c r="AZ68" s="73">
        <f t="shared" si="6"/>
        <v>2.0193151887620719</v>
      </c>
      <c r="BA68" s="73">
        <f t="shared" si="6"/>
        <v>1.8646012621916237</v>
      </c>
      <c r="BB68" s="73">
        <f t="shared" si="6"/>
        <v>1.802309208673613</v>
      </c>
      <c r="BC68" s="73">
        <f t="shared" si="6"/>
        <v>1.8810511756569848</v>
      </c>
    </row>
    <row r="69" spans="1:55" x14ac:dyDescent="0.2">
      <c r="A69" s="73">
        <v>1</v>
      </c>
      <c r="B69" s="73" t="s">
        <v>386</v>
      </c>
      <c r="C69" s="73">
        <v>53</v>
      </c>
      <c r="D69" s="73" t="s">
        <v>386</v>
      </c>
      <c r="F69" s="73" t="s">
        <v>577</v>
      </c>
      <c r="H69" s="73">
        <f t="shared" si="5"/>
        <v>1.6912402428447528</v>
      </c>
      <c r="I69" s="73">
        <f t="shared" si="6"/>
        <v>1.7484008528784647</v>
      </c>
      <c r="J69" s="73">
        <f t="shared" si="6"/>
        <v>1.8860016764459346</v>
      </c>
      <c r="K69" s="73">
        <f t="shared" si="6"/>
        <v>1.9333607568901685</v>
      </c>
      <c r="L69" s="73">
        <f t="shared" si="6"/>
        <v>2.0177562550443904</v>
      </c>
      <c r="M69" s="73">
        <f t="shared" si="6"/>
        <v>2.0965189873417724</v>
      </c>
      <c r="N69" s="73">
        <f t="shared" si="6"/>
        <v>2.1697016660209218</v>
      </c>
      <c r="O69" s="73">
        <f t="shared" si="6"/>
        <v>2.1994690936670458</v>
      </c>
      <c r="P69" s="73">
        <f t="shared" si="6"/>
        <v>2.3005565862708721</v>
      </c>
      <c r="Q69" s="73">
        <f t="shared" si="6"/>
        <v>2.2850924918389555</v>
      </c>
      <c r="R69" s="73">
        <f t="shared" si="6"/>
        <v>2.375886524822695</v>
      </c>
      <c r="S69" s="73">
        <f t="shared" si="6"/>
        <v>2.4593003117422931</v>
      </c>
      <c r="T69" s="73">
        <f t="shared" si="6"/>
        <v>2.4678837052062206</v>
      </c>
      <c r="U69" s="73">
        <f t="shared" si="6"/>
        <v>2.5734081161332893</v>
      </c>
      <c r="V69" s="73">
        <f t="shared" si="6"/>
        <v>2.6375040205853972</v>
      </c>
      <c r="W69" s="73">
        <f t="shared" si="6"/>
        <v>2.6950799122532123</v>
      </c>
      <c r="X69" s="73">
        <f t="shared" si="6"/>
        <v>2.7464144034177602</v>
      </c>
      <c r="Y69" s="73">
        <f t="shared" si="6"/>
        <v>2.7918027918027919</v>
      </c>
      <c r="Z69" s="73">
        <f t="shared" si="6"/>
        <v>2.8604449581045941</v>
      </c>
      <c r="AA69" s="73">
        <f t="shared" si="6"/>
        <v>2.9213483146067416</v>
      </c>
      <c r="AB69" s="73">
        <f t="shared" si="6"/>
        <v>2.9748908296943233</v>
      </c>
      <c r="AC69" s="73">
        <f t="shared" si="6"/>
        <v>2.9949642194540154</v>
      </c>
      <c r="AD69" s="73">
        <f t="shared" si="6"/>
        <v>2.9850746268656714</v>
      </c>
      <c r="AE69" s="73">
        <f t="shared" si="6"/>
        <v>2.9985007496251872</v>
      </c>
      <c r="AF69" s="73">
        <f t="shared" si="6"/>
        <v>2.9597282872392041</v>
      </c>
      <c r="AG69" s="73">
        <f t="shared" si="6"/>
        <v>2.9217719132893496</v>
      </c>
      <c r="AH69" s="73">
        <f t="shared" si="6"/>
        <v>2.9990842490842491</v>
      </c>
      <c r="AI69" s="73">
        <f t="shared" si="6"/>
        <v>3.1562569459879972</v>
      </c>
      <c r="AJ69" s="73">
        <f t="shared" si="6"/>
        <v>3.3182503770739067</v>
      </c>
      <c r="AK69" s="73">
        <f t="shared" si="6"/>
        <v>3.5453597497393115</v>
      </c>
      <c r="AL69" s="73">
        <f t="shared" si="6"/>
        <v>3.7059415911379658</v>
      </c>
      <c r="AM69" s="73">
        <f t="shared" si="6"/>
        <v>3.7288793940570981</v>
      </c>
      <c r="AN69" s="73">
        <f t="shared" si="6"/>
        <v>3.6135555139486986</v>
      </c>
      <c r="AO69" s="73">
        <f t="shared" si="6"/>
        <v>3.415251174557282</v>
      </c>
      <c r="AP69" s="73">
        <f t="shared" si="6"/>
        <v>3.1976236239734406</v>
      </c>
      <c r="AQ69" s="73">
        <f t="shared" si="6"/>
        <v>3.030816119200813</v>
      </c>
      <c r="AR69" s="73">
        <f t="shared" si="6"/>
        <v>2.9745275267050122</v>
      </c>
      <c r="AS69" s="73">
        <f t="shared" si="6"/>
        <v>3.0162783274816469</v>
      </c>
      <c r="AT69" s="73">
        <f t="shared" si="6"/>
        <v>3.1603408210689388</v>
      </c>
      <c r="AU69" s="73">
        <f t="shared" si="6"/>
        <v>3.3037993692746661</v>
      </c>
      <c r="AV69" s="73">
        <f t="shared" si="6"/>
        <v>3.40165721761884</v>
      </c>
      <c r="AW69" s="73">
        <f t="shared" si="6"/>
        <v>3.4443975818923098</v>
      </c>
      <c r="AX69" s="73">
        <f t="shared" si="6"/>
        <v>3.4384343571622726</v>
      </c>
      <c r="AY69" s="73">
        <f t="shared" si="6"/>
        <v>3.3766916305347525</v>
      </c>
      <c r="AZ69" s="73">
        <f t="shared" si="6"/>
        <v>3.3045246568378239</v>
      </c>
      <c r="BA69" s="73">
        <f t="shared" si="6"/>
        <v>3.2603346456692912</v>
      </c>
      <c r="BB69" s="73">
        <f t="shared" si="6"/>
        <v>3.2050518289050403</v>
      </c>
      <c r="BC69" s="73">
        <f t="shared" si="6"/>
        <v>3.1516970676518126</v>
      </c>
    </row>
    <row r="70" spans="1:55" x14ac:dyDescent="0.2">
      <c r="A70" s="73">
        <v>1</v>
      </c>
      <c r="B70" s="73" t="s">
        <v>436</v>
      </c>
      <c r="C70" s="73">
        <v>61</v>
      </c>
      <c r="D70" s="73" t="s">
        <v>436</v>
      </c>
      <c r="F70" s="73" t="s">
        <v>577</v>
      </c>
      <c r="H70" s="73">
        <f t="shared" si="5"/>
        <v>1.1764705882352942</v>
      </c>
      <c r="I70" s="73">
        <f t="shared" si="6"/>
        <v>1.1627906976744187</v>
      </c>
      <c r="J70" s="73">
        <f t="shared" si="6"/>
        <v>1.5325670498084289</v>
      </c>
      <c r="K70" s="73">
        <f t="shared" si="6"/>
        <v>1.5094339622641511</v>
      </c>
      <c r="L70" s="73">
        <f t="shared" si="6"/>
        <v>2.2304832713754648</v>
      </c>
      <c r="M70" s="73">
        <f t="shared" si="6"/>
        <v>2.5454545454545454</v>
      </c>
      <c r="N70" s="73">
        <f t="shared" si="6"/>
        <v>2.4822695035460995</v>
      </c>
      <c r="O70" s="73">
        <f t="shared" si="6"/>
        <v>1.0380622837370241</v>
      </c>
      <c r="P70" s="73">
        <f t="shared" si="6"/>
        <v>-0.34246575342465752</v>
      </c>
      <c r="Q70" s="73">
        <f t="shared" si="6"/>
        <v>-2.0618556701030926</v>
      </c>
      <c r="R70" s="73">
        <f t="shared" si="6"/>
        <v>-3.5087719298245612</v>
      </c>
      <c r="S70" s="73">
        <f t="shared" si="6"/>
        <v>-4.7272727272727275</v>
      </c>
      <c r="T70" s="73">
        <f t="shared" si="6"/>
        <v>-4.9618320610687023</v>
      </c>
      <c r="U70" s="73">
        <f t="shared" si="6"/>
        <v>-4.4176706827309236</v>
      </c>
      <c r="V70" s="73">
        <f t="shared" si="6"/>
        <v>-4.2016806722689077</v>
      </c>
      <c r="W70" s="73">
        <f t="shared" si="6"/>
        <v>-3.5087719298245612</v>
      </c>
      <c r="X70" s="73">
        <f t="shared" si="6"/>
        <v>-2.2727272727272729</v>
      </c>
      <c r="Y70" s="73">
        <f t="shared" si="6"/>
        <v>0</v>
      </c>
      <c r="Z70" s="73">
        <f t="shared" si="6"/>
        <v>2.3255813953488373</v>
      </c>
      <c r="AA70" s="73">
        <f t="shared" si="6"/>
        <v>5.9090909090909092</v>
      </c>
      <c r="AB70" s="73">
        <f t="shared" si="6"/>
        <v>7.7253218884120178</v>
      </c>
      <c r="AC70" s="73">
        <f t="shared" si="6"/>
        <v>8.7649402390438258</v>
      </c>
      <c r="AD70" s="73">
        <f t="shared" si="6"/>
        <v>8.0586080586080584</v>
      </c>
      <c r="AE70" s="73">
        <f t="shared" si="6"/>
        <v>6.4406779661016946</v>
      </c>
      <c r="AF70" s="73">
        <f t="shared" si="6"/>
        <v>5.095541401273886</v>
      </c>
      <c r="AG70" s="73">
        <f t="shared" si="6"/>
        <v>4.2424242424242431</v>
      </c>
      <c r="AH70" s="73">
        <f t="shared" si="6"/>
        <v>3.1976744186046515</v>
      </c>
      <c r="AI70" s="73">
        <f t="shared" si="6"/>
        <v>3.3802816901408446</v>
      </c>
      <c r="AJ70" s="73">
        <f t="shared" si="6"/>
        <v>3.2697547683923704</v>
      </c>
      <c r="AK70" s="73">
        <f t="shared" si="6"/>
        <v>3.6939313984168867</v>
      </c>
      <c r="AL70" s="73">
        <f t="shared" si="6"/>
        <v>3.5623409669211195</v>
      </c>
      <c r="AM70" s="73">
        <f t="shared" si="6"/>
        <v>3.6855036855036856</v>
      </c>
      <c r="AN70" s="73">
        <f t="shared" si="6"/>
        <v>3.5545023696682465</v>
      </c>
      <c r="AO70" s="73">
        <f t="shared" si="6"/>
        <v>3.4324942791762014</v>
      </c>
      <c r="AP70" s="73">
        <f t="shared" si="6"/>
        <v>3.3185840707964607</v>
      </c>
      <c r="AQ70" s="73">
        <f t="shared" si="6"/>
        <v>3.2119914346895073</v>
      </c>
      <c r="AR70" s="73">
        <f t="shared" si="6"/>
        <v>3.3195020746887969</v>
      </c>
      <c r="AS70" s="73">
        <f t="shared" si="6"/>
        <v>3.0120481927710845</v>
      </c>
      <c r="AT70" s="73">
        <f t="shared" si="6"/>
        <v>3.1189083820662766</v>
      </c>
      <c r="AU70" s="73">
        <f t="shared" si="6"/>
        <v>3.0245746691871456</v>
      </c>
      <c r="AV70" s="73">
        <f t="shared" si="6"/>
        <v>2.7522935779816518</v>
      </c>
      <c r="AW70" s="73">
        <f t="shared" si="6"/>
        <v>2.8571428571428572</v>
      </c>
      <c r="AX70" s="73">
        <f t="shared" si="6"/>
        <v>2.7777777777777777</v>
      </c>
      <c r="AY70" s="73">
        <f t="shared" si="6"/>
        <v>2.8716216216216219</v>
      </c>
      <c r="AZ70" s="73">
        <f t="shared" si="6"/>
        <v>2.6272577996715927</v>
      </c>
      <c r="BA70" s="73">
        <f t="shared" si="6"/>
        <v>2.7199999999999998</v>
      </c>
      <c r="BB70" s="73">
        <f t="shared" si="6"/>
        <v>2.64797507788162</v>
      </c>
      <c r="BC70" s="73">
        <f t="shared" si="6"/>
        <v>2.5796661608497722</v>
      </c>
    </row>
    <row r="71" spans="1:55" x14ac:dyDescent="0.2">
      <c r="A71" s="73">
        <v>2</v>
      </c>
      <c r="B71" s="73" t="s">
        <v>437</v>
      </c>
      <c r="C71" s="73">
        <v>62</v>
      </c>
      <c r="D71" s="73" t="s">
        <v>437</v>
      </c>
      <c r="F71" s="73" t="s">
        <v>577</v>
      </c>
      <c r="H71" s="73">
        <f t="shared" si="5"/>
        <v>2.4367385192127462</v>
      </c>
      <c r="I71" s="73">
        <f t="shared" si="6"/>
        <v>2.4941326226182428</v>
      </c>
      <c r="J71" s="73">
        <f t="shared" si="6"/>
        <v>2.5304665062485445</v>
      </c>
      <c r="K71" s="73">
        <f t="shared" si="6"/>
        <v>2.5512907865849042</v>
      </c>
      <c r="L71" s="73">
        <f t="shared" si="6"/>
        <v>2.5468773069540824</v>
      </c>
      <c r="M71" s="73">
        <f t="shared" si="6"/>
        <v>2.5448131883953637</v>
      </c>
      <c r="N71" s="73">
        <f t="shared" si="6"/>
        <v>2.5623925023693355</v>
      </c>
      <c r="O71" s="73">
        <f t="shared" si="6"/>
        <v>2.6250042780382628</v>
      </c>
      <c r="P71" s="73">
        <f t="shared" si="6"/>
        <v>2.6979256986593745</v>
      </c>
      <c r="Q71" s="73">
        <f t="shared" ref="I71:BC76" si="7">IF(P13=0,0,(Q13-P13)/P13*100)</f>
        <v>2.8153921091086218</v>
      </c>
      <c r="R71" s="73">
        <f t="shared" si="7"/>
        <v>2.8898995641462952</v>
      </c>
      <c r="S71" s="73">
        <f t="shared" si="7"/>
        <v>2.7995211345427755</v>
      </c>
      <c r="T71" s="73">
        <f t="shared" si="7"/>
        <v>2.5142584132103076</v>
      </c>
      <c r="U71" s="73">
        <f t="shared" si="7"/>
        <v>2.1234452826891146</v>
      </c>
      <c r="V71" s="73">
        <f t="shared" si="7"/>
        <v>1.6913861950941245</v>
      </c>
      <c r="W71" s="73">
        <f t="shared" si="7"/>
        <v>1.3659439598350771</v>
      </c>
      <c r="X71" s="73">
        <f t="shared" si="7"/>
        <v>1.2783619258439403</v>
      </c>
      <c r="Y71" s="73">
        <f t="shared" si="7"/>
        <v>1.5081143106934047</v>
      </c>
      <c r="Z71" s="73">
        <f t="shared" si="7"/>
        <v>1.9486461753781559</v>
      </c>
      <c r="AA71" s="73">
        <f t="shared" si="7"/>
        <v>2.4367706848302446</v>
      </c>
      <c r="AB71" s="73">
        <f t="shared" si="7"/>
        <v>2.8349784799360842</v>
      </c>
      <c r="AC71" s="73">
        <f t="shared" si="7"/>
        <v>3.117716347961204</v>
      </c>
      <c r="AD71" s="73">
        <f t="shared" si="7"/>
        <v>3.2397618179608698</v>
      </c>
      <c r="AE71" s="73">
        <f t="shared" si="7"/>
        <v>3.2440322049060692</v>
      </c>
      <c r="AF71" s="73">
        <f t="shared" si="7"/>
        <v>3.2287486318861727</v>
      </c>
      <c r="AG71" s="73">
        <f t="shared" si="7"/>
        <v>3.2359957589680155</v>
      </c>
      <c r="AH71" s="73">
        <f t="shared" si="7"/>
        <v>3.2415431028949229</v>
      </c>
      <c r="AI71" s="73">
        <f t="shared" si="7"/>
        <v>3.2558235928044432</v>
      </c>
      <c r="AJ71" s="73">
        <f t="shared" si="7"/>
        <v>3.2655600826927325</v>
      </c>
      <c r="AK71" s="73">
        <f t="shared" si="7"/>
        <v>3.2750242954324591</v>
      </c>
      <c r="AL71" s="73">
        <f t="shared" si="7"/>
        <v>3.2596217182647971</v>
      </c>
      <c r="AM71" s="73">
        <v>0</v>
      </c>
      <c r="AN71" s="73">
        <f t="shared" si="7"/>
        <v>0</v>
      </c>
      <c r="AO71" s="73">
        <f t="shared" si="7"/>
        <v>0</v>
      </c>
      <c r="AP71" s="73">
        <f t="shared" si="7"/>
        <v>0</v>
      </c>
      <c r="AQ71" s="73">
        <f t="shared" si="7"/>
        <v>0</v>
      </c>
      <c r="AR71" s="73">
        <f t="shared" si="7"/>
        <v>0</v>
      </c>
      <c r="AS71" s="73">
        <f t="shared" si="7"/>
        <v>0</v>
      </c>
      <c r="AT71" s="73">
        <f t="shared" si="7"/>
        <v>0</v>
      </c>
      <c r="AU71" s="73">
        <f t="shared" si="7"/>
        <v>0</v>
      </c>
      <c r="AV71" s="73">
        <f t="shared" si="7"/>
        <v>0</v>
      </c>
      <c r="AW71" s="73">
        <f t="shared" si="7"/>
        <v>0</v>
      </c>
      <c r="AX71" s="73">
        <f t="shared" si="7"/>
        <v>0</v>
      </c>
      <c r="AY71" s="73">
        <f t="shared" si="7"/>
        <v>0</v>
      </c>
      <c r="AZ71" s="73">
        <f t="shared" si="7"/>
        <v>0</v>
      </c>
      <c r="BA71" s="73">
        <f t="shared" si="7"/>
        <v>0</v>
      </c>
      <c r="BB71" s="73">
        <f t="shared" si="7"/>
        <v>0</v>
      </c>
      <c r="BC71" s="73">
        <f t="shared" si="7"/>
        <v>0</v>
      </c>
    </row>
    <row r="72" spans="1:55" x14ac:dyDescent="0.2">
      <c r="A72" s="73">
        <v>2</v>
      </c>
      <c r="B72" s="73" t="s">
        <v>389</v>
      </c>
      <c r="C72" s="73">
        <v>72</v>
      </c>
      <c r="D72" s="73" t="s">
        <v>389</v>
      </c>
      <c r="F72" s="73" t="s">
        <v>577</v>
      </c>
      <c r="H72" s="73">
        <f t="shared" si="5"/>
        <v>6.666666666666667</v>
      </c>
      <c r="I72" s="73">
        <f t="shared" si="7"/>
        <v>6.25</v>
      </c>
      <c r="J72" s="73">
        <f t="shared" si="7"/>
        <v>6.8627450980392162</v>
      </c>
      <c r="K72" s="73">
        <f t="shared" si="7"/>
        <v>7.3394495412844041</v>
      </c>
      <c r="L72" s="73">
        <f t="shared" si="7"/>
        <v>6.8376068376068382</v>
      </c>
      <c r="M72" s="73">
        <f t="shared" si="7"/>
        <v>6.4</v>
      </c>
      <c r="N72" s="73">
        <f t="shared" si="7"/>
        <v>6.7669172932330826</v>
      </c>
      <c r="O72" s="73">
        <f t="shared" si="7"/>
        <v>7.042253521126761</v>
      </c>
      <c r="P72" s="73">
        <f t="shared" si="7"/>
        <v>6.5789473684210522</v>
      </c>
      <c r="Q72" s="73">
        <f t="shared" si="7"/>
        <v>5.5555555555555554</v>
      </c>
      <c r="R72" s="73">
        <f t="shared" si="7"/>
        <v>6.4327485380116958</v>
      </c>
      <c r="S72" s="73">
        <f t="shared" si="7"/>
        <v>6.0439560439560438</v>
      </c>
      <c r="T72" s="73">
        <f t="shared" si="7"/>
        <v>7.2538860103626934</v>
      </c>
      <c r="U72" s="73">
        <f t="shared" si="7"/>
        <v>8.2125603864734309</v>
      </c>
      <c r="V72" s="73">
        <f t="shared" si="7"/>
        <v>9.375</v>
      </c>
      <c r="W72" s="73">
        <f t="shared" si="7"/>
        <v>10.204081632653061</v>
      </c>
      <c r="X72" s="73">
        <f t="shared" si="7"/>
        <v>9.6296296296296298</v>
      </c>
      <c r="Y72" s="73">
        <f t="shared" si="7"/>
        <v>8.1081081081081088</v>
      </c>
      <c r="Z72" s="73">
        <f t="shared" si="7"/>
        <v>6.25</v>
      </c>
      <c r="AA72" s="73">
        <f t="shared" si="7"/>
        <v>4.117647058823529</v>
      </c>
      <c r="AB72" s="73">
        <f t="shared" si="7"/>
        <v>2.8248587570621471</v>
      </c>
      <c r="AC72" s="73">
        <f t="shared" si="7"/>
        <v>2.197802197802198</v>
      </c>
      <c r="AD72" s="73">
        <f t="shared" si="7"/>
        <v>3.225806451612903</v>
      </c>
      <c r="AE72" s="73">
        <f t="shared" si="7"/>
        <v>4.6875</v>
      </c>
      <c r="AF72" s="73">
        <f t="shared" si="7"/>
        <v>6.7164179104477615</v>
      </c>
      <c r="AG72" s="73">
        <f t="shared" si="7"/>
        <v>7.9254079254079253</v>
      </c>
      <c r="AH72" s="73">
        <f t="shared" si="7"/>
        <v>7.7753779697624186</v>
      </c>
      <c r="AI72" s="73">
        <f t="shared" si="7"/>
        <v>6.8136272545090177</v>
      </c>
      <c r="AJ72" s="73">
        <f t="shared" si="7"/>
        <v>5.0656660412757972</v>
      </c>
      <c r="AK72" s="73">
        <f t="shared" si="7"/>
        <v>3.3928571428571428</v>
      </c>
      <c r="AL72" s="73">
        <f t="shared" si="7"/>
        <v>2.2452504317789295</v>
      </c>
      <c r="AM72" s="73">
        <f t="shared" si="7"/>
        <v>1.5202702702702704</v>
      </c>
      <c r="AN72" s="73">
        <f t="shared" si="7"/>
        <v>1.6638935108153077</v>
      </c>
      <c r="AO72" s="73">
        <f t="shared" si="7"/>
        <v>2.1276595744680851</v>
      </c>
      <c r="AP72" s="73">
        <f t="shared" si="7"/>
        <v>2.8846153846153846</v>
      </c>
      <c r="AQ72" s="73">
        <f t="shared" si="7"/>
        <v>3.2710280373831773</v>
      </c>
      <c r="AR72" s="73">
        <f t="shared" si="7"/>
        <v>3.4690799396681751</v>
      </c>
      <c r="AS72" s="73">
        <f t="shared" si="7"/>
        <v>3.3527696793002915</v>
      </c>
      <c r="AT72" s="73">
        <f t="shared" si="7"/>
        <v>2.9619181946403383</v>
      </c>
      <c r="AU72" s="73">
        <f t="shared" si="7"/>
        <v>2.3287671232876712</v>
      </c>
      <c r="AV72" s="73">
        <f t="shared" si="7"/>
        <v>2.14190093708166</v>
      </c>
      <c r="AW72" s="73">
        <f t="shared" si="7"/>
        <v>1.834862385321101</v>
      </c>
      <c r="AX72" s="73">
        <f t="shared" si="7"/>
        <v>1.8018018018018018</v>
      </c>
      <c r="AY72" s="73">
        <f t="shared" si="7"/>
        <v>1.7699115044247788</v>
      </c>
      <c r="AZ72" s="73">
        <f t="shared" si="7"/>
        <v>1.8633540372670807</v>
      </c>
      <c r="BA72" s="73">
        <f t="shared" si="7"/>
        <v>1.7073170731707319</v>
      </c>
      <c r="BB72" s="73">
        <f t="shared" si="7"/>
        <v>1.7985611510791366</v>
      </c>
      <c r="BC72" s="73">
        <f t="shared" si="7"/>
        <v>1.7667844522968199</v>
      </c>
    </row>
    <row r="73" spans="1:55" x14ac:dyDescent="0.2">
      <c r="A73" s="73">
        <v>1</v>
      </c>
      <c r="B73" s="73" t="s">
        <v>390</v>
      </c>
      <c r="C73" s="73">
        <v>74</v>
      </c>
      <c r="D73" s="73" t="s">
        <v>390</v>
      </c>
      <c r="F73" s="73" t="s">
        <v>577</v>
      </c>
      <c r="H73" s="73">
        <f t="shared" si="5"/>
        <v>0.61475409836065575</v>
      </c>
      <c r="I73" s="73">
        <f t="shared" si="7"/>
        <v>0.81466395112016288</v>
      </c>
      <c r="J73" s="73">
        <f t="shared" si="7"/>
        <v>0.60606060606060608</v>
      </c>
      <c r="K73" s="73">
        <f t="shared" si="7"/>
        <v>0.80321285140562237</v>
      </c>
      <c r="L73" s="73">
        <f t="shared" si="7"/>
        <v>0.79681274900398402</v>
      </c>
      <c r="M73" s="73">
        <f t="shared" si="7"/>
        <v>0.79051383399209485</v>
      </c>
      <c r="N73" s="73">
        <f t="shared" si="7"/>
        <v>0.98039215686274506</v>
      </c>
      <c r="O73" s="73">
        <f t="shared" si="7"/>
        <v>1.1650485436893203</v>
      </c>
      <c r="P73" s="73">
        <f t="shared" si="7"/>
        <v>1.5355086372360844</v>
      </c>
      <c r="Q73" s="73">
        <f t="shared" si="7"/>
        <v>2.0793950850661624</v>
      </c>
      <c r="R73" s="73">
        <f t="shared" si="7"/>
        <v>2.2222222222222223</v>
      </c>
      <c r="S73" s="73">
        <f t="shared" si="7"/>
        <v>2.3550724637681162</v>
      </c>
      <c r="T73" s="73">
        <f t="shared" si="7"/>
        <v>2.6548672566371683</v>
      </c>
      <c r="U73" s="73">
        <f t="shared" si="7"/>
        <v>2.5862068965517242</v>
      </c>
      <c r="V73" s="73">
        <f t="shared" si="7"/>
        <v>2.6890756302521011</v>
      </c>
      <c r="W73" s="73">
        <f t="shared" si="7"/>
        <v>2.6186579378068742</v>
      </c>
      <c r="X73" s="73">
        <f t="shared" si="7"/>
        <v>2.8708133971291865</v>
      </c>
      <c r="Y73" s="73">
        <f t="shared" si="7"/>
        <v>2.7906976744186047</v>
      </c>
      <c r="Z73" s="73">
        <f t="shared" si="7"/>
        <v>2.8657616892911011</v>
      </c>
      <c r="AA73" s="73">
        <f t="shared" si="7"/>
        <v>2.9325513196480939</v>
      </c>
      <c r="AB73" s="73">
        <f t="shared" si="7"/>
        <v>2.9914529914529915</v>
      </c>
      <c r="AC73" s="73">
        <f t="shared" si="7"/>
        <v>3.0428769017980635</v>
      </c>
      <c r="AD73" s="73">
        <f t="shared" si="7"/>
        <v>3.087248322147651</v>
      </c>
      <c r="AE73" s="73">
        <f t="shared" si="7"/>
        <v>3.125</v>
      </c>
      <c r="AF73" s="73">
        <f t="shared" si="7"/>
        <v>3.1565656565656566</v>
      </c>
      <c r="AG73" s="73">
        <f t="shared" si="7"/>
        <v>3.1823745410036719</v>
      </c>
      <c r="AH73" s="73">
        <f t="shared" si="7"/>
        <v>3.0842230130486361</v>
      </c>
      <c r="AI73" s="73">
        <f t="shared" si="7"/>
        <v>3.222094361334868</v>
      </c>
      <c r="AJ73" s="73">
        <f t="shared" si="7"/>
        <v>3.2329988851727984</v>
      </c>
      <c r="AK73" s="73">
        <f t="shared" si="7"/>
        <v>3.3477321814254863</v>
      </c>
      <c r="AL73" s="73">
        <f t="shared" si="7"/>
        <v>3.2392894461859978</v>
      </c>
      <c r="AM73" s="73">
        <f t="shared" si="7"/>
        <v>3.3400809716599191</v>
      </c>
      <c r="AN73" s="73">
        <f t="shared" si="7"/>
        <v>3.1341821743388834</v>
      </c>
      <c r="AO73" s="73">
        <f t="shared" si="7"/>
        <v>2.9439696106362776</v>
      </c>
      <c r="AP73" s="73">
        <f t="shared" si="7"/>
        <v>2.859778597785978</v>
      </c>
      <c r="AQ73" s="73">
        <f t="shared" si="7"/>
        <v>2.7802690582959642</v>
      </c>
      <c r="AR73" s="73">
        <f t="shared" si="7"/>
        <v>2.6178010471204187</v>
      </c>
      <c r="AS73" s="73">
        <f t="shared" si="7"/>
        <v>2.4659863945578229</v>
      </c>
      <c r="AT73" s="73">
        <f t="shared" si="7"/>
        <v>2.3236514522821579</v>
      </c>
      <c r="AU73" s="73">
        <f t="shared" si="7"/>
        <v>2.2708840227088403</v>
      </c>
      <c r="AV73" s="73">
        <f t="shared" si="7"/>
        <v>2.2204599524187154</v>
      </c>
      <c r="AW73" s="73">
        <f t="shared" si="7"/>
        <v>2.094647013188518</v>
      </c>
      <c r="AX73" s="73">
        <f t="shared" si="7"/>
        <v>2.0516717325227964</v>
      </c>
      <c r="AY73" s="73">
        <f t="shared" si="7"/>
        <v>1.9359642591213699</v>
      </c>
      <c r="AZ73" s="73">
        <f t="shared" si="7"/>
        <v>1.9722425127830532</v>
      </c>
      <c r="BA73" s="73">
        <f t="shared" si="7"/>
        <v>1.8624641833810889</v>
      </c>
      <c r="BB73" s="73">
        <f t="shared" si="7"/>
        <v>1.8284106891701828</v>
      </c>
      <c r="BC73" s="73">
        <f t="shared" si="7"/>
        <v>1.8646408839779007</v>
      </c>
    </row>
    <row r="74" spans="1:55" x14ac:dyDescent="0.2">
      <c r="A74" s="73">
        <v>1</v>
      </c>
      <c r="B74" s="73" t="s">
        <v>391</v>
      </c>
      <c r="C74" s="73">
        <v>75</v>
      </c>
      <c r="D74" s="73" t="s">
        <v>391</v>
      </c>
      <c r="F74" s="73" t="s">
        <v>577</v>
      </c>
      <c r="H74" s="73">
        <f t="shared" si="5"/>
        <v>3.0581039755351682</v>
      </c>
      <c r="I74" s="73">
        <f t="shared" si="7"/>
        <v>3.2640949554896146</v>
      </c>
      <c r="J74" s="73">
        <f t="shared" si="7"/>
        <v>2.8735632183908044</v>
      </c>
      <c r="K74" s="73">
        <f t="shared" si="7"/>
        <v>3.0726256983240221</v>
      </c>
      <c r="L74" s="73">
        <f t="shared" si="7"/>
        <v>2.9810298102981028</v>
      </c>
      <c r="M74" s="73">
        <f t="shared" si="7"/>
        <v>3.1578947368421053</v>
      </c>
      <c r="N74" s="73">
        <f t="shared" si="7"/>
        <v>3.0612244897959182</v>
      </c>
      <c r="O74" s="73">
        <f t="shared" si="7"/>
        <v>3.217821782178218</v>
      </c>
      <c r="P74" s="73">
        <f t="shared" si="7"/>
        <v>3.3573141486810552</v>
      </c>
      <c r="Q74" s="73">
        <f t="shared" si="7"/>
        <v>3.4802784222737819</v>
      </c>
      <c r="R74" s="73">
        <f t="shared" si="7"/>
        <v>3.811659192825112</v>
      </c>
      <c r="S74" s="73">
        <f t="shared" si="7"/>
        <v>3.8876889848812093</v>
      </c>
      <c r="T74" s="73">
        <f t="shared" si="7"/>
        <v>3.7422037422037424</v>
      </c>
      <c r="U74" s="73">
        <f t="shared" si="7"/>
        <v>3.6072144288577155</v>
      </c>
      <c r="V74" s="73">
        <f t="shared" si="7"/>
        <v>3.67504835589942</v>
      </c>
      <c r="W74" s="73">
        <f t="shared" si="7"/>
        <v>3.544776119402985</v>
      </c>
      <c r="X74" s="73">
        <f t="shared" si="7"/>
        <v>3.6036036036036037</v>
      </c>
      <c r="Y74" s="73">
        <f t="shared" si="7"/>
        <v>3.4782608695652173</v>
      </c>
      <c r="Z74" s="73">
        <f t="shared" si="7"/>
        <v>3.5294117647058822</v>
      </c>
      <c r="AA74" s="73">
        <f t="shared" si="7"/>
        <v>3.5714285714285712</v>
      </c>
      <c r="AB74" s="73">
        <f t="shared" si="7"/>
        <v>3.4482758620689653</v>
      </c>
      <c r="AC74" s="73">
        <f t="shared" si="7"/>
        <v>3.4848484848484853</v>
      </c>
      <c r="AD74" s="73">
        <f t="shared" si="7"/>
        <v>3.6603221083455346</v>
      </c>
      <c r="AE74" s="73">
        <f t="shared" si="7"/>
        <v>3.8135593220338984</v>
      </c>
      <c r="AF74" s="73">
        <f t="shared" si="7"/>
        <v>3.9455782312925165</v>
      </c>
      <c r="AG74" s="73">
        <f t="shared" si="7"/>
        <v>4.0575916230366493</v>
      </c>
      <c r="AH74" s="73">
        <f t="shared" si="7"/>
        <v>4.0251572327044025</v>
      </c>
      <c r="AI74" s="73">
        <f t="shared" si="7"/>
        <v>4.1112454655380892</v>
      </c>
      <c r="AJ74" s="73">
        <f t="shared" si="7"/>
        <v>4.0650406504065035</v>
      </c>
      <c r="AK74" s="73">
        <f t="shared" si="7"/>
        <v>3.90625</v>
      </c>
      <c r="AL74" s="73">
        <f t="shared" si="7"/>
        <v>3.9742212674543502</v>
      </c>
      <c r="AM74" s="73">
        <f t="shared" si="7"/>
        <v>3.9256198347107438</v>
      </c>
      <c r="AN74" s="73">
        <f t="shared" si="7"/>
        <v>3.8767395626242549</v>
      </c>
      <c r="AO74" s="73">
        <f t="shared" si="7"/>
        <v>3.8277511961722488</v>
      </c>
      <c r="AP74" s="73">
        <f t="shared" si="7"/>
        <v>3.870967741935484</v>
      </c>
      <c r="AQ74" s="73">
        <f t="shared" si="7"/>
        <v>3.7267080745341614</v>
      </c>
      <c r="AR74" s="73">
        <f t="shared" si="7"/>
        <v>3.7639007698887936</v>
      </c>
      <c r="AS74" s="73">
        <f t="shared" si="7"/>
        <v>3.6273701566364385</v>
      </c>
      <c r="AT74" s="73">
        <f t="shared" si="7"/>
        <v>3.5799522673031028</v>
      </c>
      <c r="AU74" s="73">
        <f t="shared" si="7"/>
        <v>3.4562211981566824</v>
      </c>
      <c r="AV74" s="73">
        <f t="shared" si="7"/>
        <v>3.2665181885671863</v>
      </c>
      <c r="AW74" s="73">
        <f t="shared" si="7"/>
        <v>3.2350826743350112</v>
      </c>
      <c r="AX74" s="73">
        <f t="shared" si="7"/>
        <v>3.1337047353760443</v>
      </c>
      <c r="AY74" s="73">
        <f t="shared" si="7"/>
        <v>3.0384875084402432</v>
      </c>
      <c r="AZ74" s="73">
        <f t="shared" si="7"/>
        <v>2.9488859764089121</v>
      </c>
      <c r="BA74" s="73">
        <f t="shared" si="7"/>
        <v>2.8644175684277533</v>
      </c>
      <c r="BB74" s="73">
        <f t="shared" si="7"/>
        <v>2.722772277227723</v>
      </c>
      <c r="BC74" s="73">
        <f t="shared" si="7"/>
        <v>2.7108433734939759</v>
      </c>
    </row>
    <row r="75" spans="1:55" x14ac:dyDescent="0.2">
      <c r="A75" s="73">
        <v>1</v>
      </c>
      <c r="B75" s="73" t="s">
        <v>392</v>
      </c>
      <c r="C75" s="73">
        <v>81</v>
      </c>
      <c r="D75" s="73" t="s">
        <v>392</v>
      </c>
      <c r="F75" s="73" t="s">
        <v>577</v>
      </c>
      <c r="H75" s="73">
        <f t="shared" si="5"/>
        <v>3.1406138472519629</v>
      </c>
      <c r="I75" s="73">
        <f t="shared" si="7"/>
        <v>3.0449826989619377</v>
      </c>
      <c r="J75" s="73">
        <f t="shared" si="7"/>
        <v>2.8341168569509736</v>
      </c>
      <c r="K75" s="73">
        <f t="shared" si="7"/>
        <v>2.5731452455590387</v>
      </c>
      <c r="L75" s="73">
        <f t="shared" si="7"/>
        <v>2.2921176620399848</v>
      </c>
      <c r="M75" s="73">
        <f t="shared" si="7"/>
        <v>2.0664757873770698</v>
      </c>
      <c r="N75" s="73">
        <f t="shared" si="7"/>
        <v>1.9880473228442492</v>
      </c>
      <c r="O75" s="73">
        <f t="shared" si="7"/>
        <v>2.1047596268835207</v>
      </c>
      <c r="P75" s="73">
        <f t="shared" si="7"/>
        <v>2.3541813070976811</v>
      </c>
      <c r="Q75" s="73">
        <f t="shared" si="7"/>
        <v>2.6662089483922644</v>
      </c>
      <c r="R75" s="73">
        <f t="shared" si="7"/>
        <v>2.9090503789567546</v>
      </c>
      <c r="S75" s="73">
        <f t="shared" si="7"/>
        <v>2.9459547276074951</v>
      </c>
      <c r="T75" s="73">
        <f t="shared" si="7"/>
        <v>2.7459231983166754</v>
      </c>
      <c r="U75" s="73">
        <f t="shared" si="7"/>
        <v>2.4063075977882447</v>
      </c>
      <c r="V75" s="73">
        <f t="shared" si="7"/>
        <v>2.0097990200979901</v>
      </c>
      <c r="W75" s="73">
        <f t="shared" si="7"/>
        <v>1.7251519309939227</v>
      </c>
      <c r="X75" s="73">
        <f t="shared" si="7"/>
        <v>1.6958951628444785</v>
      </c>
      <c r="Y75" s="73">
        <f t="shared" si="7"/>
        <v>1.9708167519423916</v>
      </c>
      <c r="Z75" s="73">
        <f t="shared" si="7"/>
        <v>2.453075636498792</v>
      </c>
      <c r="AA75" s="73">
        <f t="shared" si="7"/>
        <v>2.9838563395610378</v>
      </c>
      <c r="AB75" s="73">
        <f t="shared" si="7"/>
        <v>3.3905768383971817</v>
      </c>
      <c r="AC75" s="73">
        <f t="shared" si="7"/>
        <v>3.5860306643952304</v>
      </c>
      <c r="AD75" s="73">
        <f t="shared" si="7"/>
        <v>3.5276704218403094</v>
      </c>
      <c r="AE75" s="73">
        <f t="shared" si="7"/>
        <v>3.3042096902303411</v>
      </c>
      <c r="AF75" s="73">
        <f t="shared" si="7"/>
        <v>3.0447485775795786</v>
      </c>
      <c r="AG75" s="73">
        <f t="shared" si="7"/>
        <v>2.8652439934338156</v>
      </c>
      <c r="AH75" s="73">
        <f t="shared" si="7"/>
        <v>2.7564195560713767</v>
      </c>
      <c r="AI75" s="73">
        <f t="shared" si="7"/>
        <v>2.7601298884653396</v>
      </c>
      <c r="AJ75" s="73">
        <f t="shared" si="7"/>
        <v>2.8233839389984201</v>
      </c>
      <c r="AK75" s="73">
        <f t="shared" si="7"/>
        <v>2.8928380545163015</v>
      </c>
      <c r="AL75" s="73">
        <f t="shared" si="7"/>
        <v>2.9348743588078698</v>
      </c>
      <c r="AM75" s="73">
        <f t="shared" si="7"/>
        <v>2.9205828549801298</v>
      </c>
      <c r="AN75" s="73">
        <f t="shared" si="7"/>
        <v>2.8560921794557488</v>
      </c>
      <c r="AO75" s="73">
        <f t="shared" si="7"/>
        <v>2.7589083541890118</v>
      </c>
      <c r="AP75" s="73">
        <f t="shared" si="7"/>
        <v>2.6558422731226443</v>
      </c>
      <c r="AQ75" s="73">
        <f t="shared" si="7"/>
        <v>2.5645370841100377</v>
      </c>
      <c r="AR75" s="73">
        <f t="shared" si="7"/>
        <v>2.4949055460703864</v>
      </c>
      <c r="AS75" s="73">
        <f t="shared" si="7"/>
        <v>2.4556689951638901</v>
      </c>
      <c r="AT75" s="73">
        <f t="shared" si="7"/>
        <v>2.4230345623328264</v>
      </c>
      <c r="AU75" s="73">
        <f t="shared" si="7"/>
        <v>2.40667724921911</v>
      </c>
      <c r="AV75" s="73">
        <f t="shared" si="7"/>
        <v>2.3801190059502977</v>
      </c>
      <c r="AW75" s="73">
        <f t="shared" si="7"/>
        <v>2.3443223443223444</v>
      </c>
      <c r="AX75" s="73">
        <f t="shared" si="7"/>
        <v>2.2906227630637077</v>
      </c>
      <c r="AY75" s="73">
        <f t="shared" si="7"/>
        <v>2.2393282015395379</v>
      </c>
      <c r="AZ75" s="73">
        <f t="shared" si="7"/>
        <v>2.1811544604152409</v>
      </c>
      <c r="BA75" s="73">
        <f t="shared" si="7"/>
        <v>2.1345956325637476</v>
      </c>
      <c r="BB75" s="73">
        <f t="shared" si="7"/>
        <v>2.0987276463643916</v>
      </c>
      <c r="BC75" s="73">
        <f t="shared" si="7"/>
        <v>2.08128131557535</v>
      </c>
    </row>
    <row r="76" spans="1:55" x14ac:dyDescent="0.2">
      <c r="A76" s="73">
        <v>1</v>
      </c>
      <c r="B76" s="73" t="s">
        <v>393</v>
      </c>
      <c r="C76" s="73">
        <v>90</v>
      </c>
      <c r="D76" s="73" t="s">
        <v>393</v>
      </c>
      <c r="F76" s="73" t="s">
        <v>577</v>
      </c>
      <c r="H76" s="73">
        <f t="shared" si="5"/>
        <v>1.9478479421928998</v>
      </c>
      <c r="I76" s="73">
        <f t="shared" si="7"/>
        <v>2.0030816640986133</v>
      </c>
      <c r="J76" s="73">
        <f t="shared" si="7"/>
        <v>2.0845921450151059</v>
      </c>
      <c r="K76" s="73">
        <f t="shared" si="7"/>
        <v>2.1899970405445397</v>
      </c>
      <c r="L76" s="73">
        <f t="shared" si="7"/>
        <v>2.3168259484506226</v>
      </c>
      <c r="M76" s="73">
        <f t="shared" si="7"/>
        <v>2.4624964619303706</v>
      </c>
      <c r="N76" s="73">
        <f t="shared" si="7"/>
        <v>2.3756906077348066</v>
      </c>
      <c r="O76" s="73">
        <f t="shared" si="7"/>
        <v>2.0507285483000537</v>
      </c>
      <c r="P76" s="73">
        <f t="shared" si="7"/>
        <v>1.6129032258064515</v>
      </c>
      <c r="Q76" s="73">
        <f t="shared" si="7"/>
        <v>1.1189175123601354</v>
      </c>
      <c r="R76" s="73">
        <f t="shared" si="7"/>
        <v>0.72053525476067937</v>
      </c>
      <c r="S76" s="73">
        <f t="shared" si="7"/>
        <v>0.63873275421563613</v>
      </c>
      <c r="T76" s="73">
        <f t="shared" si="7"/>
        <v>0.93932470170093929</v>
      </c>
      <c r="U76" s="73">
        <f t="shared" si="7"/>
        <v>1.5342052313883299</v>
      </c>
      <c r="V76" s="73">
        <f t="shared" si="7"/>
        <v>2.1798365122615802</v>
      </c>
      <c r="W76" s="73">
        <f t="shared" si="7"/>
        <v>2.7151515151515153</v>
      </c>
      <c r="X76" s="73">
        <f t="shared" si="7"/>
        <v>3.0446070332782629</v>
      </c>
      <c r="Y76" s="73">
        <f t="shared" si="7"/>
        <v>3.0462666055886394</v>
      </c>
      <c r="Z76" s="73">
        <f t="shared" si="7"/>
        <v>2.8673038452989554</v>
      </c>
      <c r="AA76" s="73">
        <f t="shared" si="7"/>
        <v>2.7009507346585999</v>
      </c>
      <c r="AB76" s="73">
        <f t="shared" si="7"/>
        <v>2.5667999158426258</v>
      </c>
      <c r="AC76" s="73">
        <f t="shared" si="7"/>
        <v>2.5435897435897434</v>
      </c>
      <c r="AD76" s="73">
        <f t="shared" si="7"/>
        <v>2.5805161032206443</v>
      </c>
      <c r="AE76" s="73">
        <f t="shared" si="7"/>
        <v>2.7106084243369732</v>
      </c>
      <c r="AF76" s="73">
        <f t="shared" si="7"/>
        <v>2.790962597303968</v>
      </c>
      <c r="AG76" s="73">
        <f t="shared" si="7"/>
        <v>2.8629479128186182</v>
      </c>
      <c r="AH76" s="73">
        <f t="shared" si="7"/>
        <v>3.0346561321601726</v>
      </c>
      <c r="AI76" s="73">
        <f t="shared" si="7"/>
        <v>3.3286859532938307</v>
      </c>
      <c r="AJ76" s="73">
        <f t="shared" si="7"/>
        <v>3.6768426378815993</v>
      </c>
      <c r="AK76" s="73">
        <f t="shared" ref="I76:BC82" si="8">IF(AJ18=0,0,(AK18-AJ18)/AJ18*100)</f>
        <v>4.0507564665690579</v>
      </c>
      <c r="AL76" s="73">
        <f t="shared" si="8"/>
        <v>4.2839274546591621</v>
      </c>
      <c r="AM76" s="73">
        <f t="shared" si="8"/>
        <v>4.2728635682158922</v>
      </c>
      <c r="AN76" s="73">
        <f t="shared" si="8"/>
        <v>3.9539899352983463</v>
      </c>
      <c r="AO76" s="73">
        <f t="shared" si="8"/>
        <v>3.4301521438450902</v>
      </c>
      <c r="AP76" s="73">
        <f t="shared" si="8"/>
        <v>2.9152179727199785</v>
      </c>
      <c r="AQ76" s="73">
        <f t="shared" si="8"/>
        <v>2.4948024948024949</v>
      </c>
      <c r="AR76" s="73">
        <f t="shared" si="8"/>
        <v>2.1805273833671399</v>
      </c>
      <c r="AS76" s="73">
        <f t="shared" si="8"/>
        <v>2.0099255583126552</v>
      </c>
      <c r="AT76" s="73">
        <f t="shared" si="8"/>
        <v>1.9703235222573583</v>
      </c>
      <c r="AU76" s="73">
        <f t="shared" si="8"/>
        <v>1.9203244274809159</v>
      </c>
      <c r="AV76" s="73">
        <f t="shared" si="8"/>
        <v>1.8841427735517846</v>
      </c>
      <c r="AW76" s="73">
        <f t="shared" si="8"/>
        <v>1.8837583275901677</v>
      </c>
      <c r="AX76" s="73">
        <f t="shared" si="8"/>
        <v>1.9278466741826383</v>
      </c>
      <c r="AY76" s="73">
        <f t="shared" si="8"/>
        <v>1.990930206835527</v>
      </c>
      <c r="AZ76" s="73">
        <f t="shared" si="8"/>
        <v>2.071358854787984</v>
      </c>
      <c r="BA76" s="73">
        <f t="shared" si="8"/>
        <v>2.1568210794730134</v>
      </c>
      <c r="BB76" s="73">
        <f t="shared" si="8"/>
        <v>2.2672906916276649</v>
      </c>
      <c r="BC76" s="73">
        <f t="shared" si="8"/>
        <v>2.4000813586901253</v>
      </c>
    </row>
    <row r="77" spans="1:55" x14ac:dyDescent="0.2">
      <c r="A77" s="73">
        <v>1</v>
      </c>
      <c r="B77" s="73" t="s">
        <v>438</v>
      </c>
      <c r="C77" s="73">
        <v>107</v>
      </c>
      <c r="D77" s="73" t="s">
        <v>438</v>
      </c>
      <c r="F77" s="73" t="s">
        <v>577</v>
      </c>
      <c r="H77" s="73">
        <f t="shared" si="5"/>
        <v>4.1049986037419721</v>
      </c>
      <c r="I77" s="73">
        <f t="shared" si="8"/>
        <v>4.2381974248927046</v>
      </c>
      <c r="J77" s="73">
        <f t="shared" si="8"/>
        <v>4.2460113226968605</v>
      </c>
      <c r="K77" s="73">
        <f t="shared" si="8"/>
        <v>4.2705504813626263</v>
      </c>
      <c r="L77" s="73">
        <f t="shared" si="8"/>
        <v>4.2850378787878789</v>
      </c>
      <c r="M77" s="73">
        <f t="shared" si="8"/>
        <v>4.2678774120317824</v>
      </c>
      <c r="N77" s="73">
        <f t="shared" si="8"/>
        <v>4.332680165469192</v>
      </c>
      <c r="O77" s="73">
        <f t="shared" si="8"/>
        <v>4.4240400667779634</v>
      </c>
      <c r="P77" s="73">
        <f t="shared" si="8"/>
        <v>4.5763389288569138</v>
      </c>
      <c r="Q77" s="73">
        <f t="shared" si="8"/>
        <v>4.662717370533155</v>
      </c>
      <c r="R77" s="73">
        <f t="shared" si="8"/>
        <v>4.747124338141318</v>
      </c>
      <c r="S77" s="73">
        <f t="shared" si="8"/>
        <v>4.8283074777758408</v>
      </c>
      <c r="T77" s="73">
        <f t="shared" si="8"/>
        <v>4.9052211506484866</v>
      </c>
      <c r="U77" s="73">
        <f t="shared" si="8"/>
        <v>4.9453162149310508</v>
      </c>
      <c r="V77" s="73">
        <f t="shared" si="8"/>
        <v>4.9690379096813171</v>
      </c>
      <c r="W77" s="73">
        <f t="shared" si="8"/>
        <v>4.9928057553956835</v>
      </c>
      <c r="X77" s="73">
        <f t="shared" si="8"/>
        <v>4.947238591201863</v>
      </c>
      <c r="Y77" s="73">
        <f t="shared" si="8"/>
        <v>4.8968399059806735</v>
      </c>
      <c r="Z77" s="73">
        <f t="shared" si="8"/>
        <v>4.8051786381177646</v>
      </c>
      <c r="AA77" s="73">
        <f t="shared" si="8"/>
        <v>4.7155244090747122</v>
      </c>
      <c r="AB77" s="73">
        <f t="shared" si="8"/>
        <v>4.6279491833030848</v>
      </c>
      <c r="AC77" s="73">
        <f t="shared" si="8"/>
        <v>4.4882914137033829</v>
      </c>
      <c r="AD77" s="73">
        <f t="shared" si="8"/>
        <v>4.3369993774642044</v>
      </c>
      <c r="AE77" s="73">
        <f t="shared" si="8"/>
        <v>4.1766109785202863</v>
      </c>
      <c r="AF77" s="73">
        <f t="shared" si="8"/>
        <v>3.990072546773578</v>
      </c>
      <c r="AG77" s="73">
        <f t="shared" si="8"/>
        <v>3.8369744813658895</v>
      </c>
      <c r="AH77" s="73">
        <f t="shared" si="8"/>
        <v>3.7217114568599721</v>
      </c>
      <c r="AI77" s="73">
        <f t="shared" si="8"/>
        <v>3.6819227818972129</v>
      </c>
      <c r="AJ77" s="73">
        <f t="shared" si="8"/>
        <v>3.6580353473078504</v>
      </c>
      <c r="AK77" s="73">
        <f t="shared" si="8"/>
        <v>3.6478984932593184</v>
      </c>
      <c r="AL77" s="73">
        <f t="shared" si="8"/>
        <v>3.6036725325172152</v>
      </c>
      <c r="AM77" s="73">
        <f t="shared" si="8"/>
        <v>3.5374049183959824</v>
      </c>
      <c r="AN77" s="73">
        <f t="shared" si="8"/>
        <v>3.4379457917261056</v>
      </c>
      <c r="AO77" s="73">
        <f t="shared" si="8"/>
        <v>3.3029926906633569</v>
      </c>
      <c r="AP77" s="73">
        <f t="shared" si="8"/>
        <v>3.1840331086042317</v>
      </c>
      <c r="AQ77" s="73">
        <f t="shared" si="8"/>
        <v>3.0728425410790532</v>
      </c>
      <c r="AR77" s="73">
        <f t="shared" si="8"/>
        <v>2.9310236615828784</v>
      </c>
      <c r="AS77" s="73">
        <f t="shared" si="8"/>
        <v>2.75</v>
      </c>
      <c r="AT77" s="73">
        <f t="shared" si="8"/>
        <v>2.551777342590944</v>
      </c>
      <c r="AU77" s="73">
        <f t="shared" si="8"/>
        <v>2.3551877784850412</v>
      </c>
      <c r="AV77" s="73">
        <f t="shared" si="8"/>
        <v>2.1879240162822255</v>
      </c>
      <c r="AW77" s="73">
        <f t="shared" si="8"/>
        <v>2.091286307053942</v>
      </c>
      <c r="AX77" s="73">
        <f t="shared" si="8"/>
        <v>2.0918007911992631</v>
      </c>
      <c r="AY77" s="73">
        <f t="shared" si="8"/>
        <v>2.1551037740856733</v>
      </c>
      <c r="AZ77" s="73">
        <f t="shared" si="8"/>
        <v>2.2239542738373603</v>
      </c>
      <c r="BA77" s="73">
        <f t="shared" si="8"/>
        <v>2.2873989732120164</v>
      </c>
      <c r="BB77" s="73">
        <f t="shared" si="8"/>
        <v>2.3256969636734084</v>
      </c>
      <c r="BC77" s="73">
        <f t="shared" si="8"/>
        <v>2.3505414987130302</v>
      </c>
    </row>
    <row r="78" spans="1:55" x14ac:dyDescent="0.2">
      <c r="A78" s="73">
        <v>2</v>
      </c>
      <c r="B78" s="73" t="s">
        <v>395</v>
      </c>
      <c r="C78" s="73">
        <v>114</v>
      </c>
      <c r="D78" s="73" t="s">
        <v>395</v>
      </c>
      <c r="F78" s="73" t="s">
        <v>577</v>
      </c>
      <c r="H78" s="73">
        <f t="shared" si="5"/>
        <v>3.1937799043062203</v>
      </c>
      <c r="I78" s="73">
        <f t="shared" si="8"/>
        <v>3.2340326880723311</v>
      </c>
      <c r="J78" s="73">
        <f t="shared" si="8"/>
        <v>3.278688524590164</v>
      </c>
      <c r="K78" s="73">
        <f t="shared" si="8"/>
        <v>3.3050663187649487</v>
      </c>
      <c r="L78" s="73">
        <f t="shared" si="8"/>
        <v>3.3466638602399499</v>
      </c>
      <c r="M78" s="73">
        <f t="shared" si="8"/>
        <v>3.370672097759674</v>
      </c>
      <c r="N78" s="73">
        <f t="shared" si="8"/>
        <v>3.4282336715594526</v>
      </c>
      <c r="O78" s="73">
        <f t="shared" si="8"/>
        <v>3.4765215734831894</v>
      </c>
      <c r="P78" s="73">
        <f t="shared" si="8"/>
        <v>3.5438144329896906</v>
      </c>
      <c r="Q78" s="73">
        <f t="shared" si="8"/>
        <v>3.5914303493643875</v>
      </c>
      <c r="R78" s="73">
        <f t="shared" si="8"/>
        <v>3.655710975714408</v>
      </c>
      <c r="S78" s="73">
        <f t="shared" si="8"/>
        <v>3.692358638960179</v>
      </c>
      <c r="T78" s="73">
        <f t="shared" si="8"/>
        <v>3.7365269461077841</v>
      </c>
      <c r="U78" s="73">
        <f t="shared" si="8"/>
        <v>3.755868544600939</v>
      </c>
      <c r="V78" s="73">
        <f t="shared" si="8"/>
        <v>3.7831021437578811</v>
      </c>
      <c r="W78" s="73">
        <f t="shared" si="8"/>
        <v>3.7952969766278324</v>
      </c>
      <c r="X78" s="73">
        <f t="shared" si="8"/>
        <v>3.8149015287150525</v>
      </c>
      <c r="Y78" s="73">
        <f t="shared" si="8"/>
        <v>3.8471743167949062</v>
      </c>
      <c r="Z78" s="73">
        <f t="shared" si="8"/>
        <v>3.8643331630045989</v>
      </c>
      <c r="AA78" s="73">
        <f t="shared" si="8"/>
        <v>3.8927495233995448</v>
      </c>
      <c r="AB78" s="73">
        <f t="shared" si="8"/>
        <v>3.8948739197348168</v>
      </c>
      <c r="AC78" s="73">
        <f t="shared" si="8"/>
        <v>3.8742023701002735</v>
      </c>
      <c r="AD78" s="73">
        <f t="shared" si="8"/>
        <v>3.8394032470381747</v>
      </c>
      <c r="AE78" s="73">
        <f t="shared" si="8"/>
        <v>3.7819564758081556</v>
      </c>
      <c r="AF78" s="73">
        <f t="shared" si="8"/>
        <v>3.7103013029315965</v>
      </c>
      <c r="AG78" s="73">
        <f t="shared" si="8"/>
        <v>3.6462678510084898</v>
      </c>
      <c r="AH78" s="73">
        <f t="shared" si="8"/>
        <v>3.5795454545454546</v>
      </c>
      <c r="AI78" s="73">
        <f t="shared" si="8"/>
        <v>3.5289815322728102</v>
      </c>
      <c r="AJ78" s="73">
        <f t="shared" si="8"/>
        <v>3.4660897209466621</v>
      </c>
      <c r="AK78" s="73">
        <f t="shared" si="8"/>
        <v>3.4225237912345836</v>
      </c>
      <c r="AL78" s="73">
        <f t="shared" si="8"/>
        <v>3.3629048896224472</v>
      </c>
      <c r="AM78" s="73">
        <f t="shared" si="8"/>
        <v>3.2774451097804391</v>
      </c>
      <c r="AN78" s="73">
        <f t="shared" si="8"/>
        <v>3.1541107804104982</v>
      </c>
      <c r="AO78" s="73">
        <f t="shared" si="8"/>
        <v>3.0164499569078576</v>
      </c>
      <c r="AP78" s="73">
        <f t="shared" si="8"/>
        <v>2.8772006401862358</v>
      </c>
      <c r="AQ78" s="73">
        <f t="shared" si="8"/>
        <v>2.7649117844641657</v>
      </c>
      <c r="AR78" s="73">
        <f t="shared" si="8"/>
        <v>2.6801995527266471</v>
      </c>
      <c r="AS78" s="73">
        <f t="shared" si="8"/>
        <v>2.6437474869320465</v>
      </c>
      <c r="AT78" s="73">
        <f t="shared" si="8"/>
        <v>2.6376783207651879</v>
      </c>
      <c r="AU78" s="73">
        <f t="shared" si="8"/>
        <v>2.6335040234089244</v>
      </c>
      <c r="AV78" s="73">
        <f t="shared" si="8"/>
        <v>2.6341070377142151</v>
      </c>
      <c r="AW78" s="73">
        <f t="shared" si="8"/>
        <v>2.6359491530541379</v>
      </c>
      <c r="AX78" s="73">
        <f t="shared" si="8"/>
        <v>2.6417980701341492</v>
      </c>
      <c r="AY78" s="73">
        <f t="shared" si="8"/>
        <v>2.6569217540842649</v>
      </c>
      <c r="AZ78" s="73">
        <f t="shared" si="8"/>
        <v>2.6663316302314546</v>
      </c>
      <c r="BA78" s="73">
        <f t="shared" si="8"/>
        <v>2.6732296312411616</v>
      </c>
      <c r="BB78" s="73">
        <f t="shared" si="8"/>
        <v>2.675142365249636</v>
      </c>
      <c r="BC78" s="73">
        <f t="shared" si="8"/>
        <v>2.67509351218883</v>
      </c>
    </row>
    <row r="79" spans="1:55" x14ac:dyDescent="0.2">
      <c r="A79" s="73">
        <v>3</v>
      </c>
      <c r="B79" s="73" t="s">
        <v>396</v>
      </c>
      <c r="C79" s="73">
        <v>122</v>
      </c>
      <c r="D79" s="73" t="s">
        <v>396</v>
      </c>
      <c r="F79" s="73" t="s">
        <v>577</v>
      </c>
      <c r="H79" s="73">
        <f t="shared" si="5"/>
        <v>1.8475750577367205</v>
      </c>
      <c r="I79" s="73">
        <f t="shared" si="8"/>
        <v>1.8140589569160999</v>
      </c>
      <c r="J79" s="73">
        <f t="shared" si="8"/>
        <v>2.0044543429844097</v>
      </c>
      <c r="K79" s="73">
        <f t="shared" si="8"/>
        <v>1.8558951965065504</v>
      </c>
      <c r="L79" s="73">
        <f t="shared" si="8"/>
        <v>2.0364415862808145</v>
      </c>
      <c r="M79" s="73">
        <f t="shared" si="8"/>
        <v>1.9957983193277309</v>
      </c>
      <c r="N79" s="73">
        <f t="shared" si="8"/>
        <v>2.0597322348094749</v>
      </c>
      <c r="O79" s="73">
        <f t="shared" si="8"/>
        <v>2.119071644803229</v>
      </c>
      <c r="P79" s="73">
        <f t="shared" si="8"/>
        <v>2.075098814229249</v>
      </c>
      <c r="Q79" s="73">
        <f t="shared" si="8"/>
        <v>2.0329138431752178</v>
      </c>
      <c r="R79" s="73">
        <f t="shared" si="8"/>
        <v>2.1821631878557874</v>
      </c>
      <c r="S79" s="73">
        <f t="shared" si="8"/>
        <v>2.1355617455896008</v>
      </c>
      <c r="T79" s="73">
        <f t="shared" si="8"/>
        <v>2.1818181818181821</v>
      </c>
      <c r="U79" s="73">
        <f t="shared" si="8"/>
        <v>2.3131672597864767</v>
      </c>
      <c r="V79" s="73">
        <f t="shared" si="8"/>
        <v>2.2608695652173916</v>
      </c>
      <c r="W79" s="73">
        <f t="shared" si="8"/>
        <v>2.3809523809523809</v>
      </c>
      <c r="X79" s="73">
        <f t="shared" si="8"/>
        <v>2.3255813953488373</v>
      </c>
      <c r="Y79" s="73">
        <f t="shared" si="8"/>
        <v>2.5162337662337664</v>
      </c>
      <c r="Z79" s="73">
        <f t="shared" si="8"/>
        <v>2.6128266033254155</v>
      </c>
      <c r="AA79" s="73">
        <f t="shared" si="8"/>
        <v>2.7006172839506171</v>
      </c>
      <c r="AB79" s="73">
        <f t="shared" si="8"/>
        <v>2.7047332832456799</v>
      </c>
      <c r="AC79" s="73">
        <f t="shared" si="8"/>
        <v>2.7798098024871982</v>
      </c>
      <c r="AD79" s="73">
        <f t="shared" si="8"/>
        <v>2.4911032028469751</v>
      </c>
      <c r="AE79" s="73">
        <f t="shared" si="8"/>
        <v>2.2916666666666665</v>
      </c>
      <c r="AF79" s="73">
        <f t="shared" si="8"/>
        <v>2.0366598778004072</v>
      </c>
      <c r="AG79" s="73">
        <f t="shared" si="8"/>
        <v>1.7964071856287425</v>
      </c>
      <c r="AH79" s="73">
        <f t="shared" si="8"/>
        <v>1.6339869281045754</v>
      </c>
      <c r="AI79" s="73">
        <f t="shared" si="8"/>
        <v>1.5434083601286173</v>
      </c>
      <c r="AJ79" s="73">
        <f t="shared" si="8"/>
        <v>1.4566181127295756</v>
      </c>
      <c r="AK79" s="73">
        <f t="shared" si="8"/>
        <v>1.4981273408239701</v>
      </c>
      <c r="AL79" s="73">
        <f t="shared" si="8"/>
        <v>1.4145141451414514</v>
      </c>
      <c r="AM79" s="73">
        <f t="shared" si="8"/>
        <v>1.3947847180109159</v>
      </c>
      <c r="AN79" s="73">
        <f t="shared" si="8"/>
        <v>1.5550239234449761</v>
      </c>
      <c r="AO79" s="73">
        <f t="shared" si="8"/>
        <v>1.6489988221436984</v>
      </c>
      <c r="AP79" s="73">
        <f t="shared" si="8"/>
        <v>1.7960602549246814</v>
      </c>
      <c r="AQ79" s="73">
        <f t="shared" si="8"/>
        <v>1.9351166761525329</v>
      </c>
      <c r="AR79" s="73">
        <f t="shared" si="8"/>
        <v>1.8983807928531544</v>
      </c>
      <c r="AS79" s="73">
        <f t="shared" si="8"/>
        <v>1.8630136986301369</v>
      </c>
      <c r="AT79" s="73">
        <f t="shared" si="8"/>
        <v>1.6137708445400751</v>
      </c>
      <c r="AU79" s="73">
        <f t="shared" si="8"/>
        <v>1.3763896241397564</v>
      </c>
      <c r="AV79" s="73">
        <f t="shared" si="8"/>
        <v>1.1488250652741514</v>
      </c>
      <c r="AW79" s="73">
        <f t="shared" si="8"/>
        <v>1.0841507485802788</v>
      </c>
      <c r="AX79" s="73">
        <f t="shared" si="8"/>
        <v>0.97037793667007155</v>
      </c>
      <c r="AY79" s="73">
        <f t="shared" si="8"/>
        <v>0.91047040971168436</v>
      </c>
      <c r="AZ79" s="73">
        <f t="shared" si="8"/>
        <v>0.95238095238095244</v>
      </c>
      <c r="BA79" s="73">
        <f t="shared" si="8"/>
        <v>0.89374379344587895</v>
      </c>
      <c r="BB79" s="73">
        <f t="shared" si="8"/>
        <v>0.83661417322834652</v>
      </c>
      <c r="BC79" s="73">
        <f t="shared" si="8"/>
        <v>0.87847730600292828</v>
      </c>
    </row>
    <row r="80" spans="1:55" x14ac:dyDescent="0.2">
      <c r="A80" s="73">
        <v>1</v>
      </c>
      <c r="B80" s="73" t="s">
        <v>397</v>
      </c>
      <c r="C80" s="73">
        <v>123</v>
      </c>
      <c r="D80" s="73" t="s">
        <v>397</v>
      </c>
      <c r="F80" s="73" t="s">
        <v>577</v>
      </c>
      <c r="H80" s="73">
        <f t="shared" si="5"/>
        <v>3.1164069660861595</v>
      </c>
      <c r="I80" s="73">
        <f t="shared" si="8"/>
        <v>3.1111111111111112</v>
      </c>
      <c r="J80" s="73">
        <f t="shared" si="8"/>
        <v>3.103448275862069</v>
      </c>
      <c r="K80" s="73">
        <f t="shared" si="8"/>
        <v>3.0936454849498327</v>
      </c>
      <c r="L80" s="73">
        <f t="shared" si="8"/>
        <v>3.0819140308191404</v>
      </c>
      <c r="M80" s="73">
        <f t="shared" si="8"/>
        <v>3.068450039339103</v>
      </c>
      <c r="N80" s="73">
        <f t="shared" si="8"/>
        <v>3.0534351145038165</v>
      </c>
      <c r="O80" s="73">
        <f t="shared" si="8"/>
        <v>2.9629629629629632</v>
      </c>
      <c r="P80" s="73">
        <f t="shared" si="8"/>
        <v>2.877697841726619</v>
      </c>
      <c r="Q80" s="73">
        <f t="shared" si="8"/>
        <v>2.7272727272727271</v>
      </c>
      <c r="R80" s="73">
        <f t="shared" si="8"/>
        <v>2.6548672566371683</v>
      </c>
      <c r="S80" s="73">
        <f t="shared" si="8"/>
        <v>2.5862068965517242</v>
      </c>
      <c r="T80" s="73">
        <f t="shared" si="8"/>
        <v>2.7149321266968327</v>
      </c>
      <c r="U80" s="73">
        <f t="shared" si="8"/>
        <v>2.89490245437382</v>
      </c>
      <c r="V80" s="73">
        <f t="shared" si="8"/>
        <v>2.9357798165137616</v>
      </c>
      <c r="W80" s="73">
        <f t="shared" si="8"/>
        <v>3.0303030303030303</v>
      </c>
      <c r="X80" s="73">
        <f t="shared" si="8"/>
        <v>3.1141868512110724</v>
      </c>
      <c r="Y80" s="73">
        <f t="shared" si="8"/>
        <v>3.2997762863534676</v>
      </c>
      <c r="Z80" s="73">
        <f t="shared" si="8"/>
        <v>3.4109366540335682</v>
      </c>
      <c r="AA80" s="73">
        <f t="shared" si="8"/>
        <v>3.5602094240837698</v>
      </c>
      <c r="AB80" s="73">
        <f t="shared" si="8"/>
        <v>3.6400404448938319</v>
      </c>
      <c r="AC80" s="73">
        <f t="shared" si="8"/>
        <v>3.3170731707317076</v>
      </c>
      <c r="AD80" s="73">
        <f t="shared" si="8"/>
        <v>2.6912181303116145</v>
      </c>
      <c r="AE80" s="73">
        <f t="shared" si="8"/>
        <v>1.8390804597701149</v>
      </c>
      <c r="AF80" s="73">
        <f t="shared" si="8"/>
        <v>0.99322799097065462</v>
      </c>
      <c r="AG80" s="73">
        <f t="shared" si="8"/>
        <v>0.35762181493071077</v>
      </c>
      <c r="AH80" s="73">
        <f t="shared" si="8"/>
        <v>-0.35634743875278396</v>
      </c>
      <c r="AI80" s="73">
        <f t="shared" si="8"/>
        <v>-1.2069736253911489</v>
      </c>
      <c r="AJ80" s="73">
        <f t="shared" si="8"/>
        <v>-1.9457013574660633</v>
      </c>
      <c r="AK80" s="73">
        <f t="shared" si="8"/>
        <v>-3.0456852791878175</v>
      </c>
      <c r="AL80" s="73">
        <f t="shared" si="8"/>
        <v>-3.90290337934317</v>
      </c>
      <c r="AM80" s="73">
        <f t="shared" si="8"/>
        <v>-3.6651807825656268</v>
      </c>
      <c r="AN80" s="73">
        <f t="shared" si="8"/>
        <v>-1.6452442159383032</v>
      </c>
      <c r="AO80" s="73">
        <f t="shared" si="8"/>
        <v>1.6727652901202299</v>
      </c>
      <c r="AP80" s="73">
        <f t="shared" si="8"/>
        <v>5.5526992287917736</v>
      </c>
      <c r="AQ80" s="73">
        <f t="shared" si="8"/>
        <v>8.4754018509498295</v>
      </c>
      <c r="AR80" s="73">
        <f t="shared" si="8"/>
        <v>9.5195330040413104</v>
      </c>
      <c r="AS80" s="73">
        <f t="shared" si="8"/>
        <v>8.5690856908569089</v>
      </c>
      <c r="AT80" s="73">
        <f t="shared" si="8"/>
        <v>6.6465256797583088</v>
      </c>
      <c r="AU80" s="73">
        <f t="shared" si="8"/>
        <v>4.7450424929178467</v>
      </c>
      <c r="AV80" s="73">
        <f t="shared" si="8"/>
        <v>3.3468559837728193</v>
      </c>
      <c r="AW80" s="73">
        <f t="shared" si="8"/>
        <v>2.649656526005888</v>
      </c>
      <c r="AX80" s="73">
        <f t="shared" si="8"/>
        <v>2.7724665391969405</v>
      </c>
      <c r="AY80" s="73">
        <f t="shared" si="8"/>
        <v>3.3798449612403103</v>
      </c>
      <c r="AZ80" s="73">
        <f t="shared" si="8"/>
        <v>4.1091781643671261</v>
      </c>
      <c r="BA80" s="73">
        <f t="shared" si="8"/>
        <v>4.4943820224719104</v>
      </c>
      <c r="BB80" s="73">
        <f t="shared" si="8"/>
        <v>4.5767852219465128</v>
      </c>
      <c r="BC80" s="73">
        <f t="shared" si="8"/>
        <v>4.2710255734247298</v>
      </c>
    </row>
    <row r="81" spans="1:55" x14ac:dyDescent="0.2">
      <c r="A81" s="73">
        <v>2</v>
      </c>
      <c r="B81" s="73" t="s">
        <v>398</v>
      </c>
      <c r="C81" s="73">
        <v>129</v>
      </c>
      <c r="D81" s="73" t="s">
        <v>398</v>
      </c>
      <c r="F81" s="73" t="s">
        <v>577</v>
      </c>
      <c r="H81" s="73">
        <f t="shared" si="5"/>
        <v>2.4301569077688479</v>
      </c>
      <c r="I81" s="73">
        <f t="shared" si="8"/>
        <v>2.4659069680552959</v>
      </c>
      <c r="J81" s="73">
        <f t="shared" si="8"/>
        <v>2.4977210574293531</v>
      </c>
      <c r="K81" s="73">
        <f t="shared" si="8"/>
        <v>2.5080042689434365</v>
      </c>
      <c r="L81" s="73">
        <f t="shared" si="8"/>
        <v>2.5160506680548327</v>
      </c>
      <c r="M81" s="73">
        <f t="shared" si="8"/>
        <v>2.5389302640487474</v>
      </c>
      <c r="N81" s="73">
        <f t="shared" si="8"/>
        <v>2.5751072961373391</v>
      </c>
      <c r="O81" s="73">
        <f t="shared" si="8"/>
        <v>2.6231091084647571</v>
      </c>
      <c r="P81" s="73">
        <f t="shared" si="8"/>
        <v>2.6501489728712562</v>
      </c>
      <c r="Q81" s="73">
        <f t="shared" si="8"/>
        <v>2.7039413382218149</v>
      </c>
      <c r="R81" s="73">
        <f t="shared" si="8"/>
        <v>2.7219991075412762</v>
      </c>
      <c r="S81" s="73">
        <f t="shared" si="8"/>
        <v>2.7657109759629308</v>
      </c>
      <c r="T81" s="73">
        <f t="shared" si="8"/>
        <v>2.7758207693391572</v>
      </c>
      <c r="U81" s="73">
        <f t="shared" si="8"/>
        <v>2.7968193035371538</v>
      </c>
      <c r="V81" s="73">
        <f t="shared" si="8"/>
        <v>2.8274206455054682</v>
      </c>
      <c r="W81" s="73">
        <f t="shared" si="8"/>
        <v>2.840466926070039</v>
      </c>
      <c r="X81" s="73">
        <f t="shared" si="8"/>
        <v>2.8250725186025982</v>
      </c>
      <c r="Y81" s="73">
        <f t="shared" si="8"/>
        <v>2.771985772108426</v>
      </c>
      <c r="Z81" s="73">
        <f t="shared" si="8"/>
        <v>2.685284640171858</v>
      </c>
      <c r="AA81" s="73">
        <f t="shared" si="8"/>
        <v>2.6150627615062758</v>
      </c>
      <c r="AB81" s="73">
        <f t="shared" si="8"/>
        <v>2.5484199796126399</v>
      </c>
      <c r="AC81" s="73">
        <f t="shared" si="8"/>
        <v>2.5403136735144689</v>
      </c>
      <c r="AD81" s="73">
        <f t="shared" si="8"/>
        <v>2.5850926324859977</v>
      </c>
      <c r="AE81" s="73">
        <f t="shared" si="8"/>
        <v>2.6669466610667785</v>
      </c>
      <c r="AF81" s="73">
        <f t="shared" si="8"/>
        <v>2.7613008795254652</v>
      </c>
      <c r="AG81" s="73">
        <f t="shared" si="8"/>
        <v>2.8264331210191083</v>
      </c>
      <c r="AH81" s="73">
        <f t="shared" si="8"/>
        <v>2.9036004645760745</v>
      </c>
      <c r="AI81" s="73">
        <f t="shared" si="8"/>
        <v>2.9439428141459745</v>
      </c>
      <c r="AJ81" s="73">
        <f t="shared" si="8"/>
        <v>2.9968021927820923</v>
      </c>
      <c r="AK81" s="73">
        <f t="shared" si="8"/>
        <v>3.0337975694136432</v>
      </c>
      <c r="AL81" s="73">
        <f t="shared" si="8"/>
        <v>3.0650021523891522</v>
      </c>
      <c r="AM81" s="73">
        <f t="shared" si="8"/>
        <v>3.0908027733689747</v>
      </c>
      <c r="AN81" s="73">
        <f t="shared" si="8"/>
        <v>3.1115792885503604</v>
      </c>
      <c r="AO81" s="73">
        <f t="shared" si="8"/>
        <v>3.1119842829076623</v>
      </c>
      <c r="AP81" s="73">
        <f t="shared" si="8"/>
        <v>3.1247618321774255</v>
      </c>
      <c r="AQ81" s="73">
        <f t="shared" si="8"/>
        <v>3.1187643189712508</v>
      </c>
      <c r="AR81" s="73">
        <f t="shared" si="8"/>
        <v>3.1032752813015119</v>
      </c>
      <c r="AS81" s="73">
        <f t="shared" si="8"/>
        <v>3.0654803280967609</v>
      </c>
      <c r="AT81" s="73">
        <f t="shared" si="8"/>
        <v>3.0215148040736493</v>
      </c>
      <c r="AU81" s="73">
        <f t="shared" si="8"/>
        <v>2.9787234042553195</v>
      </c>
      <c r="AV81" s="73">
        <f t="shared" si="8"/>
        <v>2.9243483788938334</v>
      </c>
      <c r="AW81" s="73">
        <f t="shared" si="8"/>
        <v>2.88449660284126</v>
      </c>
      <c r="AX81" s="73">
        <f t="shared" si="8"/>
        <v>2.8456504772768203</v>
      </c>
      <c r="AY81" s="73">
        <f t="shared" si="8"/>
        <v>2.8194501196661026</v>
      </c>
      <c r="AZ81" s="73">
        <f t="shared" si="8"/>
        <v>2.7875553536959239</v>
      </c>
      <c r="BA81" s="73">
        <f t="shared" si="8"/>
        <v>2.756144711405689</v>
      </c>
      <c r="BB81" s="73">
        <f t="shared" si="8"/>
        <v>2.725220382713395</v>
      </c>
      <c r="BC81" s="73">
        <f t="shared" si="8"/>
        <v>2.6895505206425621</v>
      </c>
    </row>
    <row r="82" spans="1:55" x14ac:dyDescent="0.2">
      <c r="A82" s="73">
        <v>3</v>
      </c>
      <c r="B82" s="73" t="s">
        <v>399</v>
      </c>
      <c r="C82" s="73">
        <v>130</v>
      </c>
      <c r="D82" s="73" t="s">
        <v>399</v>
      </c>
      <c r="F82" s="73" t="s">
        <v>577</v>
      </c>
      <c r="H82" s="73">
        <f t="shared" si="5"/>
        <v>2.3816117418997509</v>
      </c>
      <c r="I82" s="73">
        <f t="shared" si="8"/>
        <v>2.4344062753583988</v>
      </c>
      <c r="J82" s="73">
        <f t="shared" ref="I82:BC87" si="9">IF(I24=0,0,(J24-I24)/I24*100)</f>
        <v>2.4293636123580669</v>
      </c>
      <c r="K82" s="73">
        <f t="shared" si="9"/>
        <v>2.4748646558391338</v>
      </c>
      <c r="L82" s="73">
        <f t="shared" si="9"/>
        <v>2.4654088050314464</v>
      </c>
      <c r="M82" s="73">
        <f t="shared" si="9"/>
        <v>2.4797446599558062</v>
      </c>
      <c r="N82" s="73">
        <f t="shared" si="9"/>
        <v>2.5395304264494492</v>
      </c>
      <c r="O82" s="73">
        <f t="shared" si="9"/>
        <v>2.6635514018691588</v>
      </c>
      <c r="P82" s="73">
        <f t="shared" si="9"/>
        <v>2.8220300409649521</v>
      </c>
      <c r="Q82" s="73">
        <f t="shared" si="9"/>
        <v>2.9437804338202747</v>
      </c>
      <c r="R82" s="73">
        <f t="shared" si="9"/>
        <v>3.0961083637927325</v>
      </c>
      <c r="S82" s="73">
        <f t="shared" si="9"/>
        <v>3.1699687174139726</v>
      </c>
      <c r="T82" s="73">
        <f t="shared" si="9"/>
        <v>3.2544976753588037</v>
      </c>
      <c r="U82" s="73">
        <f t="shared" si="9"/>
        <v>3.2889584964761158</v>
      </c>
      <c r="V82" s="73">
        <f t="shared" si="9"/>
        <v>3.3737680060652009</v>
      </c>
      <c r="W82" s="73">
        <f t="shared" si="9"/>
        <v>3.4653465346534658</v>
      </c>
      <c r="X82" s="73">
        <f t="shared" si="9"/>
        <v>3.4378876484139642</v>
      </c>
      <c r="Y82" s="73">
        <f t="shared" si="9"/>
        <v>3.272228884701045</v>
      </c>
      <c r="Z82" s="73">
        <f t="shared" si="9"/>
        <v>3.1021897810218979</v>
      </c>
      <c r="AA82" s="73">
        <f t="shared" si="9"/>
        <v>2.7514078841512468</v>
      </c>
      <c r="AB82" s="73">
        <f t="shared" si="9"/>
        <v>2.5367992483557784</v>
      </c>
      <c r="AC82" s="73">
        <f t="shared" si="9"/>
        <v>2.7336591325595605</v>
      </c>
      <c r="AD82" s="73">
        <f t="shared" si="9"/>
        <v>3.4487884643972051</v>
      </c>
      <c r="AE82" s="73">
        <f t="shared" si="9"/>
        <v>4.4259232648369018</v>
      </c>
      <c r="AF82" s="73">
        <f t="shared" si="9"/>
        <v>5.518095500206412</v>
      </c>
      <c r="AG82" s="73">
        <f t="shared" si="9"/>
        <v>6.2336984872196144</v>
      </c>
      <c r="AH82" s="73">
        <f t="shared" si="9"/>
        <v>6.1625337589000742</v>
      </c>
      <c r="AI82" s="73">
        <f t="shared" si="9"/>
        <v>5.2266419981498613</v>
      </c>
      <c r="AJ82" s="73">
        <f t="shared" si="9"/>
        <v>3.8571428571428568</v>
      </c>
      <c r="AK82" s="73">
        <f t="shared" si="9"/>
        <v>2.4336049095333827</v>
      </c>
      <c r="AL82" s="73">
        <f t="shared" si="9"/>
        <v>1.3221774610060946</v>
      </c>
      <c r="AM82" s="73">
        <f t="shared" si="9"/>
        <v>0.78499337343256193</v>
      </c>
      <c r="AN82" s="73">
        <f t="shared" si="9"/>
        <v>0.95083957111066153</v>
      </c>
      <c r="AO82" s="73">
        <f t="shared" si="9"/>
        <v>1.6432865731462927</v>
      </c>
      <c r="AP82" s="73">
        <f t="shared" si="9"/>
        <v>2.454652996845426</v>
      </c>
      <c r="AQ82" s="73">
        <f t="shared" si="9"/>
        <v>3.0501298951217164</v>
      </c>
      <c r="AR82" s="73">
        <f t="shared" si="9"/>
        <v>3.4173669467787113</v>
      </c>
      <c r="AS82" s="73">
        <f t="shared" si="9"/>
        <v>3.4488985193210544</v>
      </c>
      <c r="AT82" s="73">
        <f t="shared" si="9"/>
        <v>3.2553674288706578</v>
      </c>
      <c r="AU82" s="73">
        <f t="shared" si="9"/>
        <v>3.0682106330825798</v>
      </c>
      <c r="AV82" s="73">
        <f t="shared" si="9"/>
        <v>2.9440708545186158</v>
      </c>
      <c r="AW82" s="73">
        <f t="shared" si="9"/>
        <v>2.8598741336732254</v>
      </c>
      <c r="AX82" s="73">
        <f t="shared" si="9"/>
        <v>2.8268277571251548</v>
      </c>
      <c r="AY82" s="73">
        <f t="shared" si="9"/>
        <v>2.839496874293892</v>
      </c>
      <c r="AZ82" s="73">
        <f t="shared" si="9"/>
        <v>2.8489819833015964</v>
      </c>
      <c r="BA82" s="73">
        <f t="shared" si="9"/>
        <v>2.8199102755821404</v>
      </c>
      <c r="BB82" s="73">
        <f t="shared" si="9"/>
        <v>2.8187547614100703</v>
      </c>
      <c r="BC82" s="73">
        <f t="shared" si="9"/>
        <v>2.8088373972787282</v>
      </c>
    </row>
    <row r="83" spans="1:55" x14ac:dyDescent="0.2">
      <c r="A83" s="73">
        <v>1</v>
      </c>
      <c r="B83" s="73" t="s">
        <v>400</v>
      </c>
      <c r="C83" s="73">
        <v>133</v>
      </c>
      <c r="D83" s="73" t="s">
        <v>400</v>
      </c>
      <c r="F83" s="73" t="s">
        <v>577</v>
      </c>
      <c r="H83" s="73">
        <f t="shared" si="5"/>
        <v>1.78606095903708</v>
      </c>
      <c r="I83" s="73">
        <f t="shared" si="9"/>
        <v>1.7547205798207133</v>
      </c>
      <c r="J83" s="73">
        <f t="shared" si="9"/>
        <v>1.7619493908153701</v>
      </c>
      <c r="K83" s="73">
        <f t="shared" si="9"/>
        <v>1.7682814514643579</v>
      </c>
      <c r="L83" s="73">
        <f t="shared" si="9"/>
        <v>1.7737556561085974</v>
      </c>
      <c r="M83" s="73">
        <f t="shared" si="9"/>
        <v>1.7784101013693758</v>
      </c>
      <c r="N83" s="73">
        <f t="shared" si="9"/>
        <v>1.7822820199196225</v>
      </c>
      <c r="O83" s="73">
        <f t="shared" si="9"/>
        <v>1.7854077253218883</v>
      </c>
      <c r="P83" s="73">
        <f t="shared" si="9"/>
        <v>1.8046888176758307</v>
      </c>
      <c r="Q83" s="73">
        <f t="shared" si="9"/>
        <v>1.8058316766070246</v>
      </c>
      <c r="R83" s="73">
        <f t="shared" si="9"/>
        <v>1.8226200162733928</v>
      </c>
      <c r="S83" s="73">
        <f t="shared" si="9"/>
        <v>1.8059773054179318</v>
      </c>
      <c r="T83" s="73">
        <f t="shared" si="9"/>
        <v>1.7896389324960755</v>
      </c>
      <c r="U83" s="73">
        <f t="shared" si="9"/>
        <v>1.75817396668723</v>
      </c>
      <c r="V83" s="73">
        <f t="shared" si="9"/>
        <v>1.7277963019096696</v>
      </c>
      <c r="W83" s="73">
        <f t="shared" si="9"/>
        <v>1.7133492252681766</v>
      </c>
      <c r="X83" s="73">
        <f t="shared" si="9"/>
        <v>1.6991357843855279</v>
      </c>
      <c r="Y83" s="73">
        <f t="shared" si="9"/>
        <v>1.6995535071294829</v>
      </c>
      <c r="Z83" s="73">
        <f t="shared" si="9"/>
        <v>1.7278005948165982</v>
      </c>
      <c r="AA83" s="73">
        <f t="shared" si="9"/>
        <v>1.7541417235138519</v>
      </c>
      <c r="AB83" s="73">
        <f t="shared" si="9"/>
        <v>1.7786290874264605</v>
      </c>
      <c r="AC83" s="73">
        <f t="shared" si="9"/>
        <v>1.8147600483936013</v>
      </c>
      <c r="AD83" s="73">
        <f t="shared" si="9"/>
        <v>1.8352257723791918</v>
      </c>
      <c r="AE83" s="73">
        <f t="shared" si="9"/>
        <v>1.8799429534552055</v>
      </c>
      <c r="AF83" s="73">
        <f t="shared" si="9"/>
        <v>1.8961567828964114</v>
      </c>
      <c r="AG83" s="73">
        <f t="shared" si="9"/>
        <v>1.9358061696015987</v>
      </c>
      <c r="AH83" s="73">
        <f t="shared" si="9"/>
        <v>1.9603038470963001</v>
      </c>
      <c r="AI83" s="73">
        <f t="shared" si="9"/>
        <v>1.9826964671953857</v>
      </c>
      <c r="AJ83" s="73">
        <f t="shared" si="9"/>
        <v>1.9794980558501238</v>
      </c>
      <c r="AK83" s="73">
        <f t="shared" si="9"/>
        <v>1.9872905834777583</v>
      </c>
      <c r="AL83" s="73">
        <f t="shared" si="9"/>
        <v>2.005211283561799</v>
      </c>
      <c r="AM83" s="73">
        <f t="shared" si="9"/>
        <v>2.0102176810306531</v>
      </c>
      <c r="AN83" s="73">
        <f t="shared" si="9"/>
        <v>1.9706042460533479</v>
      </c>
      <c r="AO83" s="73">
        <f t="shared" si="9"/>
        <v>1.9538757206918642</v>
      </c>
      <c r="AP83" s="73">
        <f t="shared" si="9"/>
        <v>1.9059587391349879</v>
      </c>
      <c r="AQ83" s="73">
        <f t="shared" si="9"/>
        <v>1.890864248278697</v>
      </c>
      <c r="AR83" s="73">
        <f t="shared" si="9"/>
        <v>1.9062027231467473</v>
      </c>
      <c r="AS83" s="73">
        <f t="shared" si="9"/>
        <v>1.989311163895487</v>
      </c>
      <c r="AT83" s="73">
        <f t="shared" si="9"/>
        <v>2.1154779233381853</v>
      </c>
      <c r="AU83" s="73">
        <f t="shared" si="9"/>
        <v>2.242706452532548</v>
      </c>
      <c r="AV83" s="73">
        <f t="shared" si="9"/>
        <v>2.3422251138581651</v>
      </c>
      <c r="AW83" s="73">
        <f t="shared" si="9"/>
        <v>2.4157660521296886</v>
      </c>
      <c r="AX83" s="73">
        <f t="shared" si="9"/>
        <v>2.4385918240666844</v>
      </c>
      <c r="AY83" s="73">
        <f t="shared" si="9"/>
        <v>2.4324792243767313</v>
      </c>
      <c r="AZ83" s="73">
        <f t="shared" si="9"/>
        <v>2.408518549818305</v>
      </c>
      <c r="BA83" s="73">
        <f t="shared" si="9"/>
        <v>2.4013863673873574</v>
      </c>
      <c r="BB83" s="73">
        <f t="shared" si="9"/>
        <v>2.3934241276492867</v>
      </c>
      <c r="BC83" s="73">
        <f t="shared" si="9"/>
        <v>2.3925704391626006</v>
      </c>
    </row>
    <row r="84" spans="1:55" x14ac:dyDescent="0.2">
      <c r="A84" s="73">
        <v>1</v>
      </c>
      <c r="B84" s="73" t="s">
        <v>401</v>
      </c>
      <c r="C84" s="73">
        <v>136</v>
      </c>
      <c r="D84" s="73" t="s">
        <v>401</v>
      </c>
      <c r="F84" s="73" t="s">
        <v>577</v>
      </c>
      <c r="H84" s="73">
        <f t="shared" si="5"/>
        <v>2.9378531073446328</v>
      </c>
      <c r="I84" s="73">
        <f t="shared" si="9"/>
        <v>2.9637760702524698</v>
      </c>
      <c r="J84" s="73">
        <f t="shared" si="9"/>
        <v>2.9850746268656714</v>
      </c>
      <c r="K84" s="73">
        <f t="shared" si="9"/>
        <v>3.002070393374741</v>
      </c>
      <c r="L84" s="73">
        <f t="shared" si="9"/>
        <v>2.9145728643216082</v>
      </c>
      <c r="M84" s="73">
        <f t="shared" si="9"/>
        <v>2.9296875</v>
      </c>
      <c r="N84" s="73">
        <f t="shared" si="9"/>
        <v>2.9411764705882351</v>
      </c>
      <c r="O84" s="73">
        <f t="shared" si="9"/>
        <v>2.9493087557603688</v>
      </c>
      <c r="P84" s="73">
        <f t="shared" si="9"/>
        <v>2.8648164726947178</v>
      </c>
      <c r="Q84" s="73">
        <f t="shared" si="9"/>
        <v>2.959094865100087</v>
      </c>
      <c r="R84" s="73">
        <f t="shared" si="9"/>
        <v>2.8740490278951816</v>
      </c>
      <c r="S84" s="73">
        <f t="shared" si="9"/>
        <v>2.8759244042728018</v>
      </c>
      <c r="T84" s="73">
        <f t="shared" si="9"/>
        <v>2.8753993610223643</v>
      </c>
      <c r="U84" s="73">
        <f t="shared" si="9"/>
        <v>2.872670807453416</v>
      </c>
      <c r="V84" s="73">
        <f t="shared" si="9"/>
        <v>2.8679245283018866</v>
      </c>
      <c r="W84" s="73">
        <f t="shared" si="9"/>
        <v>2.8613352898019073</v>
      </c>
      <c r="X84" s="73">
        <f t="shared" si="9"/>
        <v>2.8530670470756063</v>
      </c>
      <c r="Y84" s="73">
        <f t="shared" si="9"/>
        <v>2.8432732316227463</v>
      </c>
      <c r="Z84" s="73">
        <f t="shared" si="9"/>
        <v>2.8320971004720161</v>
      </c>
      <c r="AA84" s="73">
        <f t="shared" si="9"/>
        <v>2.819672131147541</v>
      </c>
      <c r="AB84" s="73">
        <f t="shared" si="9"/>
        <v>2.8698979591836737</v>
      </c>
      <c r="AC84" s="73">
        <f t="shared" si="9"/>
        <v>2.7898326100433977</v>
      </c>
      <c r="AD84" s="73">
        <f t="shared" si="9"/>
        <v>2.7141133896260552</v>
      </c>
      <c r="AE84" s="73">
        <f t="shared" si="9"/>
        <v>2.7011156782149151</v>
      </c>
      <c r="AF84" s="73">
        <f t="shared" si="9"/>
        <v>2.6300743281875358</v>
      </c>
      <c r="AG84" s="73">
        <f t="shared" si="9"/>
        <v>2.5626740947075208</v>
      </c>
      <c r="AH84" s="73">
        <f t="shared" si="9"/>
        <v>2.6072786529060292</v>
      </c>
      <c r="AI84" s="73">
        <f t="shared" si="9"/>
        <v>2.5410269984118581</v>
      </c>
      <c r="AJ84" s="73">
        <f t="shared" si="9"/>
        <v>2.632937532266391</v>
      </c>
      <c r="AK84" s="73">
        <f t="shared" si="9"/>
        <v>2.6156941649899399</v>
      </c>
      <c r="AL84" s="73">
        <f t="shared" si="9"/>
        <v>2.6960784313725492</v>
      </c>
      <c r="AM84" s="73">
        <f t="shared" si="9"/>
        <v>2.6730310262529833</v>
      </c>
      <c r="AN84" s="73">
        <f t="shared" si="9"/>
        <v>2.6964202696420267</v>
      </c>
      <c r="AO84" s="73">
        <f t="shared" si="9"/>
        <v>2.761430511543685</v>
      </c>
      <c r="AP84" s="73">
        <f t="shared" si="9"/>
        <v>2.7312775330396475</v>
      </c>
      <c r="AQ84" s="73">
        <f t="shared" si="9"/>
        <v>2.7873070325900513</v>
      </c>
      <c r="AR84" s="73">
        <f t="shared" si="9"/>
        <v>2.7534418022528162</v>
      </c>
      <c r="AS84" s="73">
        <f t="shared" si="9"/>
        <v>2.8014616321559074</v>
      </c>
      <c r="AT84" s="73">
        <f t="shared" si="9"/>
        <v>2.8436018957345972</v>
      </c>
      <c r="AU84" s="73">
        <f t="shared" si="9"/>
        <v>2.8033794162826418</v>
      </c>
      <c r="AV84" s="73">
        <f t="shared" si="9"/>
        <v>2.8389988793425478</v>
      </c>
      <c r="AW84" s="73">
        <f t="shared" si="9"/>
        <v>2.7969487831456594</v>
      </c>
      <c r="AX84" s="73">
        <f t="shared" si="9"/>
        <v>2.7561837455830389</v>
      </c>
      <c r="AY84" s="73">
        <f t="shared" si="9"/>
        <v>2.6478679504814306</v>
      </c>
      <c r="AZ84" s="73">
        <f t="shared" si="9"/>
        <v>2.579564489112228</v>
      </c>
      <c r="BA84" s="73">
        <f t="shared" si="9"/>
        <v>2.5146962769431744</v>
      </c>
      <c r="BB84" s="73">
        <f t="shared" si="9"/>
        <v>2.4211532335138579</v>
      </c>
      <c r="BC84" s="73">
        <f t="shared" si="9"/>
        <v>2.3639191290824262</v>
      </c>
    </row>
    <row r="85" spans="1:55" x14ac:dyDescent="0.2">
      <c r="A85" s="73">
        <v>3</v>
      </c>
      <c r="B85" s="73" t="s">
        <v>402</v>
      </c>
      <c r="C85" s="73">
        <v>137</v>
      </c>
      <c r="D85" s="73" t="s">
        <v>402</v>
      </c>
      <c r="F85" s="73" t="s">
        <v>577</v>
      </c>
      <c r="H85" s="73">
        <f t="shared" si="5"/>
        <v>2.7982326951399119</v>
      </c>
      <c r="I85" s="73">
        <f t="shared" si="9"/>
        <v>2.722063037249284</v>
      </c>
      <c r="J85" s="73">
        <f t="shared" si="9"/>
        <v>2.6499302649930265</v>
      </c>
      <c r="K85" s="73">
        <f t="shared" si="9"/>
        <v>2.3097826086956519</v>
      </c>
      <c r="L85" s="73">
        <f t="shared" si="9"/>
        <v>2.1248339973439574</v>
      </c>
      <c r="M85" s="73">
        <f t="shared" si="9"/>
        <v>2.080624187256177</v>
      </c>
      <c r="N85" s="73">
        <f t="shared" si="9"/>
        <v>1.7834394904458599</v>
      </c>
      <c r="O85" s="73">
        <f t="shared" si="9"/>
        <v>1.7521902377972465</v>
      </c>
      <c r="P85" s="73">
        <f t="shared" si="9"/>
        <v>1.5990159901599015</v>
      </c>
      <c r="Q85" s="73">
        <f t="shared" si="9"/>
        <v>1.5738498789346249</v>
      </c>
      <c r="R85" s="73">
        <f t="shared" si="9"/>
        <v>1.5494636471990464</v>
      </c>
      <c r="S85" s="73">
        <f t="shared" si="9"/>
        <v>1.5258215962441315</v>
      </c>
      <c r="T85" s="73">
        <f t="shared" si="9"/>
        <v>1.5028901734104045</v>
      </c>
      <c r="U85" s="73">
        <f t="shared" si="9"/>
        <v>1.5945330296127564</v>
      </c>
      <c r="V85" s="73">
        <f t="shared" si="9"/>
        <v>1.6816143497757847</v>
      </c>
      <c r="W85" s="73">
        <f t="shared" si="9"/>
        <v>1.6538037486218304</v>
      </c>
      <c r="X85" s="73">
        <f t="shared" si="9"/>
        <v>1.735357917570499</v>
      </c>
      <c r="Y85" s="73">
        <f t="shared" si="9"/>
        <v>1.5991471215351813</v>
      </c>
      <c r="Z85" s="73">
        <f t="shared" si="9"/>
        <v>1.3641133263378804</v>
      </c>
      <c r="AA85" s="73">
        <f t="shared" si="9"/>
        <v>1.2422360248447204</v>
      </c>
      <c r="AB85" s="73">
        <f t="shared" si="9"/>
        <v>1.1247443762781186</v>
      </c>
      <c r="AC85" s="73">
        <f t="shared" si="9"/>
        <v>1.0111223458038423</v>
      </c>
      <c r="AD85" s="73">
        <f t="shared" si="9"/>
        <v>0.80080080080080074</v>
      </c>
      <c r="AE85" s="73">
        <f t="shared" si="9"/>
        <v>0.89374379344587895</v>
      </c>
      <c r="AF85" s="73">
        <f t="shared" si="9"/>
        <v>0.6889763779527559</v>
      </c>
      <c r="AG85" s="73">
        <f t="shared" si="9"/>
        <v>0.68426197458455518</v>
      </c>
      <c r="AH85" s="73">
        <f t="shared" si="9"/>
        <v>0.77669902912621358</v>
      </c>
      <c r="AI85" s="73">
        <f t="shared" si="9"/>
        <v>0.77071290944123316</v>
      </c>
      <c r="AJ85" s="73">
        <f t="shared" si="9"/>
        <v>0.95602294455066927</v>
      </c>
      <c r="AK85" s="73">
        <f t="shared" si="9"/>
        <v>1.231060606060606</v>
      </c>
      <c r="AL85" s="73">
        <f t="shared" si="9"/>
        <v>1.3096351730589337</v>
      </c>
      <c r="AM85" s="73">
        <f t="shared" si="9"/>
        <v>1.3850415512465373</v>
      </c>
      <c r="AN85" s="73">
        <f t="shared" si="9"/>
        <v>1.4571948998178506</v>
      </c>
      <c r="AO85" s="73">
        <f t="shared" si="9"/>
        <v>1.3464991023339317</v>
      </c>
      <c r="AP85" s="73">
        <f t="shared" si="9"/>
        <v>1.2400354295837024</v>
      </c>
      <c r="AQ85" s="73">
        <f t="shared" si="9"/>
        <v>1.1373578302712162</v>
      </c>
      <c r="AR85" s="73">
        <f t="shared" si="9"/>
        <v>1.124567474048443</v>
      </c>
      <c r="AS85" s="73">
        <f t="shared" si="9"/>
        <v>1.1120615911035072</v>
      </c>
      <c r="AT85" s="73">
        <f t="shared" si="9"/>
        <v>1.0998307952622675</v>
      </c>
      <c r="AU85" s="73">
        <f t="shared" si="9"/>
        <v>1.00418410041841</v>
      </c>
      <c r="AV85" s="73">
        <f t="shared" si="9"/>
        <v>0.9942004971002486</v>
      </c>
      <c r="AW85" s="73">
        <f t="shared" si="9"/>
        <v>0.98441345365053323</v>
      </c>
      <c r="AX85" s="73">
        <f t="shared" si="9"/>
        <v>0.89358245329000818</v>
      </c>
      <c r="AY85" s="73">
        <f t="shared" si="9"/>
        <v>0.80515297906602246</v>
      </c>
      <c r="AZ85" s="73">
        <f t="shared" si="9"/>
        <v>0.79872204472843444</v>
      </c>
      <c r="BA85" s="73">
        <f t="shared" si="9"/>
        <v>0.71315372424722667</v>
      </c>
      <c r="BB85" s="73">
        <f t="shared" si="9"/>
        <v>0.70810385523210073</v>
      </c>
      <c r="BC85" s="73">
        <f t="shared" si="9"/>
        <v>0.625</v>
      </c>
    </row>
    <row r="86" spans="1:55" x14ac:dyDescent="0.2">
      <c r="A86" s="73">
        <v>3</v>
      </c>
      <c r="B86" s="73" t="s">
        <v>403</v>
      </c>
      <c r="C86" s="73">
        <v>144</v>
      </c>
      <c r="D86" s="73" t="s">
        <v>403</v>
      </c>
      <c r="F86" s="73" t="s">
        <v>577</v>
      </c>
      <c r="H86" s="73">
        <f t="shared" si="5"/>
        <v>2.0387229131939995</v>
      </c>
      <c r="I86" s="73">
        <f t="shared" si="9"/>
        <v>2.0733852726815782</v>
      </c>
      <c r="J86" s="73">
        <f t="shared" si="9"/>
        <v>2.1051335713406378</v>
      </c>
      <c r="K86" s="73">
        <f t="shared" si="9"/>
        <v>2.1340728237279962</v>
      </c>
      <c r="L86" s="73">
        <f t="shared" si="9"/>
        <v>2.16031165151694</v>
      </c>
      <c r="M86" s="73">
        <f t="shared" si="9"/>
        <v>2.1955165241506815</v>
      </c>
      <c r="N86" s="73">
        <f t="shared" si="9"/>
        <v>2.2048846675712346</v>
      </c>
      <c r="O86" s="73">
        <f t="shared" si="9"/>
        <v>2.2347604823542428</v>
      </c>
      <c r="P86" s="73">
        <f t="shared" si="9"/>
        <v>2.2508386538253435</v>
      </c>
      <c r="Q86" s="73">
        <f t="shared" si="9"/>
        <v>2.2436236638797755</v>
      </c>
      <c r="R86" s="73">
        <f t="shared" si="9"/>
        <v>2.235793396128765</v>
      </c>
      <c r="S86" s="73">
        <f t="shared" si="9"/>
        <v>2.2982687050723904</v>
      </c>
      <c r="T86" s="73">
        <f t="shared" si="9"/>
        <v>2.4148851939825811</v>
      </c>
      <c r="U86" s="73">
        <f t="shared" si="9"/>
        <v>2.5705450328565904</v>
      </c>
      <c r="V86" s="73">
        <f t="shared" si="9"/>
        <v>2.7228189184096476</v>
      </c>
      <c r="W86" s="73">
        <f t="shared" si="9"/>
        <v>2.8065669999082821</v>
      </c>
      <c r="X86" s="73">
        <f t="shared" si="9"/>
        <v>2.810241770006245</v>
      </c>
      <c r="Y86" s="73">
        <f t="shared" si="9"/>
        <v>2.7160708087469629</v>
      </c>
      <c r="Z86" s="73">
        <f t="shared" si="9"/>
        <v>2.5428740390301598</v>
      </c>
      <c r="AA86" s="73">
        <f t="shared" si="9"/>
        <v>2.4303839182731917</v>
      </c>
      <c r="AB86" s="73">
        <f t="shared" si="9"/>
        <v>2.3244591007801816</v>
      </c>
      <c r="AC86" s="73">
        <f t="shared" si="9"/>
        <v>2.0515642194623487</v>
      </c>
      <c r="AD86" s="73">
        <f t="shared" si="9"/>
        <v>1.5789879072633444</v>
      </c>
      <c r="AE86" s="73">
        <f t="shared" si="9"/>
        <v>1.0312405216863816</v>
      </c>
      <c r="AF86" s="73">
        <f t="shared" si="9"/>
        <v>0.37526268387871509</v>
      </c>
      <c r="AG86" s="73">
        <f t="shared" si="9"/>
        <v>-0.13458950201884254</v>
      </c>
      <c r="AH86" s="73">
        <f t="shared" si="9"/>
        <v>-0.20964360587002098</v>
      </c>
      <c r="AI86" s="73">
        <f t="shared" si="9"/>
        <v>0.33013205282112845</v>
      </c>
      <c r="AJ86" s="73">
        <f t="shared" si="9"/>
        <v>1.2787915046365541</v>
      </c>
      <c r="AK86" s="73">
        <f t="shared" si="9"/>
        <v>2.3849959388614046</v>
      </c>
      <c r="AL86" s="73">
        <f t="shared" si="9"/>
        <v>3.2669839896148858</v>
      </c>
      <c r="AM86" s="73">
        <f t="shared" si="9"/>
        <v>3.7642293456246945</v>
      </c>
      <c r="AN86" s="73">
        <f t="shared" si="9"/>
        <v>3.755552564275138</v>
      </c>
      <c r="AO86" s="73">
        <f t="shared" si="9"/>
        <v>3.4314997405293202</v>
      </c>
      <c r="AP86" s="73">
        <f t="shared" si="9"/>
        <v>3.0479774223894638</v>
      </c>
      <c r="AQ86" s="73">
        <f t="shared" si="9"/>
        <v>2.7813279776033109</v>
      </c>
      <c r="AR86" s="73">
        <f t="shared" si="9"/>
        <v>2.6113216485078161</v>
      </c>
      <c r="AS86" s="73">
        <f t="shared" si="9"/>
        <v>2.5910323734779852</v>
      </c>
      <c r="AT86" s="73">
        <f t="shared" si="9"/>
        <v>2.6493418832264597</v>
      </c>
      <c r="AU86" s="73">
        <f t="shared" si="9"/>
        <v>2.7234369006520907</v>
      </c>
      <c r="AV86" s="73">
        <f t="shared" si="9"/>
        <v>2.7365838045449697</v>
      </c>
      <c r="AW86" s="73">
        <f t="shared" si="9"/>
        <v>2.7259982345916192</v>
      </c>
      <c r="AX86" s="73">
        <f t="shared" si="9"/>
        <v>2.6637687019813989</v>
      </c>
      <c r="AY86" s="73">
        <f t="shared" si="9"/>
        <v>2.5749593816158733</v>
      </c>
      <c r="AZ86" s="73">
        <f t="shared" si="9"/>
        <v>2.4911202841509072</v>
      </c>
      <c r="BA86" s="73">
        <f t="shared" si="9"/>
        <v>2.4165222685336953</v>
      </c>
      <c r="BB86" s="73">
        <f t="shared" si="9"/>
        <v>2.3503589555992499</v>
      </c>
      <c r="BC86" s="73">
        <f t="shared" si="9"/>
        <v>2.2829826207389536</v>
      </c>
    </row>
    <row r="87" spans="1:55" x14ac:dyDescent="0.2">
      <c r="A87" s="73">
        <v>3</v>
      </c>
      <c r="B87" s="73" t="s">
        <v>404</v>
      </c>
      <c r="C87" s="73">
        <v>147</v>
      </c>
      <c r="D87" s="73" t="s">
        <v>404</v>
      </c>
      <c r="F87" s="73" t="s">
        <v>577</v>
      </c>
      <c r="H87" s="73">
        <f t="shared" si="5"/>
        <v>2.5931928687196111</v>
      </c>
      <c r="I87" s="73">
        <f t="shared" si="9"/>
        <v>2.5276461295418642</v>
      </c>
      <c r="J87" s="73">
        <f t="shared" si="9"/>
        <v>2.4653312788906012</v>
      </c>
      <c r="K87" s="73">
        <f t="shared" si="9"/>
        <v>2.5563909774436091</v>
      </c>
      <c r="L87" s="73">
        <f t="shared" si="9"/>
        <v>2.6392961876832843</v>
      </c>
      <c r="M87" s="73">
        <f t="shared" si="9"/>
        <v>2.5714285714285712</v>
      </c>
      <c r="N87" s="73">
        <f t="shared" si="9"/>
        <v>2.785515320334262</v>
      </c>
      <c r="O87" s="73">
        <f t="shared" si="9"/>
        <v>2.7100271002710028</v>
      </c>
      <c r="P87" s="73">
        <f t="shared" si="9"/>
        <v>2.9023746701846966</v>
      </c>
      <c r="Q87" s="73">
        <f t="shared" si="9"/>
        <v>3.0769230769230771</v>
      </c>
      <c r="R87" s="73">
        <f t="shared" si="9"/>
        <v>3.233830845771144</v>
      </c>
      <c r="S87" s="73">
        <f t="shared" si="9"/>
        <v>3.132530120481928</v>
      </c>
      <c r="T87" s="73">
        <f t="shared" si="9"/>
        <v>3.0373831775700935</v>
      </c>
      <c r="U87" s="73">
        <f t="shared" si="9"/>
        <v>2.7210884353741496</v>
      </c>
      <c r="V87" s="73">
        <f t="shared" si="9"/>
        <v>2.4282560706401766</v>
      </c>
      <c r="W87" s="73">
        <f t="shared" si="9"/>
        <v>2.3706896551724137</v>
      </c>
      <c r="X87" s="73">
        <f t="shared" si="9"/>
        <v>2.2105263157894735</v>
      </c>
      <c r="Y87" s="73">
        <f t="shared" si="9"/>
        <v>2.1627188465499483</v>
      </c>
      <c r="Z87" s="73">
        <f t="shared" si="9"/>
        <v>2.1169354838709675</v>
      </c>
      <c r="AA87" s="73">
        <f t="shared" si="9"/>
        <v>2.1717670286278379</v>
      </c>
      <c r="AB87" s="73">
        <f t="shared" si="9"/>
        <v>2.2222222222222223</v>
      </c>
      <c r="AC87" s="73">
        <f t="shared" si="9"/>
        <v>2.3629489603024574</v>
      </c>
      <c r="AD87" s="73">
        <f t="shared" ref="I87:BC92" si="10">IF(AC29=0,0,(AD29-AC29)/AC29*100)</f>
        <v>2.7700831024930745</v>
      </c>
      <c r="AE87" s="73">
        <f t="shared" si="10"/>
        <v>3.4141958670260557</v>
      </c>
      <c r="AF87" s="73">
        <f t="shared" si="10"/>
        <v>4.0834057341442218</v>
      </c>
      <c r="AG87" s="73">
        <f t="shared" si="10"/>
        <v>4.4240400667779634</v>
      </c>
      <c r="AH87" s="73">
        <f t="shared" si="10"/>
        <v>4.6362909672262189</v>
      </c>
      <c r="AI87" s="73">
        <f t="shared" si="10"/>
        <v>4.2780748663101598</v>
      </c>
      <c r="AJ87" s="73">
        <f t="shared" si="10"/>
        <v>3.8095238095238098</v>
      </c>
      <c r="AK87" s="73">
        <f t="shared" si="10"/>
        <v>3.2462949894142556</v>
      </c>
      <c r="AL87" s="73">
        <f t="shared" si="10"/>
        <v>2.8708133971291865</v>
      </c>
      <c r="AM87" s="73">
        <f t="shared" si="10"/>
        <v>2.5249169435215948</v>
      </c>
      <c r="AN87" s="73">
        <f t="shared" si="10"/>
        <v>2.4627349319507452</v>
      </c>
      <c r="AO87" s="73">
        <f t="shared" si="10"/>
        <v>2.4667931688804554</v>
      </c>
      <c r="AP87" s="73">
        <f t="shared" si="10"/>
        <v>2.5308641975308643</v>
      </c>
      <c r="AQ87" s="73">
        <f t="shared" si="10"/>
        <v>2.4683925346177005</v>
      </c>
      <c r="AR87" s="73">
        <f t="shared" si="10"/>
        <v>2.4676850763807283</v>
      </c>
      <c r="AS87" s="73">
        <f t="shared" si="10"/>
        <v>2.3509174311926606</v>
      </c>
      <c r="AT87" s="73">
        <f t="shared" si="10"/>
        <v>2.1848739495798317</v>
      </c>
      <c r="AU87" s="73">
        <f t="shared" si="10"/>
        <v>2.083333333333333</v>
      </c>
      <c r="AV87" s="73">
        <f t="shared" si="10"/>
        <v>1.9334049409237379</v>
      </c>
      <c r="AW87" s="73">
        <f t="shared" si="10"/>
        <v>1.9494204425711277</v>
      </c>
      <c r="AX87" s="73">
        <f t="shared" si="10"/>
        <v>1.8604651162790697</v>
      </c>
      <c r="AY87" s="73">
        <f t="shared" si="10"/>
        <v>1.9279553526128868</v>
      </c>
      <c r="AZ87" s="73">
        <f t="shared" si="10"/>
        <v>1.9412643106022895</v>
      </c>
      <c r="BA87" s="73">
        <f t="shared" si="10"/>
        <v>2.001953125</v>
      </c>
      <c r="BB87" s="73">
        <f t="shared" si="10"/>
        <v>1.9626615605552895</v>
      </c>
      <c r="BC87" s="73">
        <f t="shared" si="10"/>
        <v>1.9248826291079812</v>
      </c>
    </row>
    <row r="88" spans="1:55" x14ac:dyDescent="0.2">
      <c r="A88" s="73">
        <v>1</v>
      </c>
      <c r="B88" s="73" t="s">
        <v>405</v>
      </c>
      <c r="C88" s="73">
        <v>158</v>
      </c>
      <c r="D88" s="73" t="s">
        <v>405</v>
      </c>
      <c r="F88" s="73" t="s">
        <v>577</v>
      </c>
      <c r="H88" s="73">
        <f t="shared" si="5"/>
        <v>3.0266706622715014</v>
      </c>
      <c r="I88" s="73">
        <f t="shared" si="10"/>
        <v>3.0831878999418265</v>
      </c>
      <c r="J88" s="73">
        <f t="shared" si="10"/>
        <v>3.0756207674943568</v>
      </c>
      <c r="K88" s="73">
        <f t="shared" si="10"/>
        <v>3.0933479332055844</v>
      </c>
      <c r="L88" s="73">
        <f t="shared" si="10"/>
        <v>3.0801911842804035</v>
      </c>
      <c r="M88" s="73">
        <f t="shared" si="10"/>
        <v>3.091190108191654</v>
      </c>
      <c r="N88" s="73">
        <f t="shared" si="10"/>
        <v>3.0984507746126937</v>
      </c>
      <c r="O88" s="73">
        <f t="shared" si="10"/>
        <v>3.0780416868637905</v>
      </c>
      <c r="P88" s="73">
        <f t="shared" si="10"/>
        <v>3.0566658829061839</v>
      </c>
      <c r="Q88" s="73">
        <f t="shared" si="10"/>
        <v>3.0344512890714119</v>
      </c>
      <c r="R88" s="73">
        <f t="shared" si="10"/>
        <v>3.0336581045172717</v>
      </c>
      <c r="S88" s="73">
        <f t="shared" si="10"/>
        <v>3.0088115194498175</v>
      </c>
      <c r="T88" s="73">
        <f t="shared" si="10"/>
        <v>3.0461089088253703</v>
      </c>
      <c r="U88" s="73">
        <f t="shared" si="10"/>
        <v>3.0572990483903624</v>
      </c>
      <c r="V88" s="73">
        <f t="shared" si="10"/>
        <v>3.0844793713163066</v>
      </c>
      <c r="W88" s="73">
        <f t="shared" si="10"/>
        <v>3.125595578425767</v>
      </c>
      <c r="X88" s="73">
        <f t="shared" si="10"/>
        <v>3.1047865459249677</v>
      </c>
      <c r="Y88" s="73">
        <f t="shared" si="10"/>
        <v>3.0650654239110953</v>
      </c>
      <c r="Z88" s="73">
        <f t="shared" si="10"/>
        <v>2.991304347826087</v>
      </c>
      <c r="AA88" s="73">
        <f t="shared" si="10"/>
        <v>2.9381965552178317</v>
      </c>
      <c r="AB88" s="73">
        <f t="shared" si="10"/>
        <v>2.8871391076115485</v>
      </c>
      <c r="AC88" s="73">
        <f t="shared" si="10"/>
        <v>2.8698979591836737</v>
      </c>
      <c r="AD88" s="73">
        <f t="shared" si="10"/>
        <v>2.8518288902665843</v>
      </c>
      <c r="AE88" s="73">
        <f t="shared" si="10"/>
        <v>2.8782399035563593</v>
      </c>
      <c r="AF88" s="73">
        <f t="shared" si="10"/>
        <v>2.8856012889995606</v>
      </c>
      <c r="AG88" s="73">
        <f t="shared" si="10"/>
        <v>2.9043280182232345</v>
      </c>
      <c r="AH88" s="73">
        <f t="shared" si="10"/>
        <v>2.9468732706142777</v>
      </c>
      <c r="AI88" s="73">
        <f t="shared" si="10"/>
        <v>3.0237871253863728</v>
      </c>
      <c r="AJ88" s="73">
        <f t="shared" si="10"/>
        <v>3.1046177928515521</v>
      </c>
      <c r="AK88" s="73">
        <f t="shared" si="10"/>
        <v>3.1882591093117409</v>
      </c>
      <c r="AL88" s="73">
        <f t="shared" si="10"/>
        <v>3.2614026483570377</v>
      </c>
      <c r="AM88" s="73">
        <f t="shared" si="10"/>
        <v>3.3246259795772977</v>
      </c>
      <c r="AN88" s="73">
        <f t="shared" si="10"/>
        <v>3.3785336704205928</v>
      </c>
      <c r="AO88" s="73">
        <f t="shared" si="10"/>
        <v>3.4015117830146733</v>
      </c>
      <c r="AP88" s="73">
        <f t="shared" si="10"/>
        <v>3.4401204042141478</v>
      </c>
      <c r="AQ88" s="73">
        <f t="shared" si="10"/>
        <v>3.4712118062772817</v>
      </c>
      <c r="AR88" s="73">
        <f t="shared" si="10"/>
        <v>3.4953796705504221</v>
      </c>
      <c r="AS88" s="73">
        <f t="shared" si="10"/>
        <v>3.4743788819875778</v>
      </c>
      <c r="AT88" s="73">
        <f t="shared" si="10"/>
        <v>3.4608891389983119</v>
      </c>
      <c r="AU88" s="73">
        <f t="shared" si="10"/>
        <v>3.4176411930015407</v>
      </c>
      <c r="AV88" s="73">
        <f t="shared" si="10"/>
        <v>3.4098877980364657</v>
      </c>
      <c r="AW88" s="73">
        <f t="shared" si="10"/>
        <v>3.4415529371874207</v>
      </c>
      <c r="AX88" s="73">
        <f t="shared" si="10"/>
        <v>3.5483077931656148</v>
      </c>
      <c r="AY88" s="73">
        <f t="shared" si="10"/>
        <v>3.6878759100981324</v>
      </c>
      <c r="AZ88" s="73">
        <f t="shared" si="10"/>
        <v>3.8314761105174782</v>
      </c>
      <c r="BA88" s="73">
        <f t="shared" si="10"/>
        <v>3.9400176418700381</v>
      </c>
      <c r="BB88" s="73">
        <f t="shared" si="10"/>
        <v>3.9886845827439883</v>
      </c>
      <c r="BC88" s="73">
        <f t="shared" si="10"/>
        <v>3.9853101196953213</v>
      </c>
    </row>
    <row r="89" spans="1:55" x14ac:dyDescent="0.2">
      <c r="A89" s="73">
        <v>1</v>
      </c>
      <c r="B89" s="73" t="s">
        <v>406</v>
      </c>
      <c r="C89" s="73">
        <v>159</v>
      </c>
      <c r="D89" s="73" t="s">
        <v>406</v>
      </c>
      <c r="F89" s="73" t="s">
        <v>577</v>
      </c>
      <c r="H89" s="73">
        <f t="shared" si="5"/>
        <v>2.2235707164838976</v>
      </c>
      <c r="I89" s="73">
        <f t="shared" si="10"/>
        <v>2.2388059701492535</v>
      </c>
      <c r="J89" s="73">
        <f t="shared" si="10"/>
        <v>2.2436960849369609</v>
      </c>
      <c r="K89" s="73">
        <f t="shared" si="10"/>
        <v>2.2471910112359552</v>
      </c>
      <c r="L89" s="73">
        <f t="shared" si="10"/>
        <v>2.2553259015352878</v>
      </c>
      <c r="M89" s="73">
        <f t="shared" si="10"/>
        <v>2.2715369245989407</v>
      </c>
      <c r="N89" s="73">
        <f t="shared" si="10"/>
        <v>2.2912636091195324</v>
      </c>
      <c r="O89" s="73">
        <f t="shared" si="10"/>
        <v>2.3122566289634712</v>
      </c>
      <c r="P89" s="73">
        <f t="shared" si="10"/>
        <v>2.337930659513928</v>
      </c>
      <c r="Q89" s="73">
        <f t="shared" si="10"/>
        <v>2.3518161049816704</v>
      </c>
      <c r="R89" s="73">
        <f t="shared" si="10"/>
        <v>2.3756380309715373</v>
      </c>
      <c r="S89" s="73">
        <f t="shared" si="10"/>
        <v>2.4590995132504059</v>
      </c>
      <c r="T89" s="73">
        <f t="shared" si="10"/>
        <v>2.6112201639641719</v>
      </c>
      <c r="U89" s="73">
        <f t="shared" si="10"/>
        <v>2.8003729543773912</v>
      </c>
      <c r="V89" s="73">
        <f t="shared" si="10"/>
        <v>3.0055670232063552</v>
      </c>
      <c r="W89" s="73">
        <f t="shared" si="10"/>
        <v>3.1607712160315771</v>
      </c>
      <c r="X89" s="73">
        <f t="shared" si="10"/>
        <v>3.2169766894278315</v>
      </c>
      <c r="Y89" s="73">
        <f t="shared" si="10"/>
        <v>3.149505261056774</v>
      </c>
      <c r="Z89" s="73">
        <f t="shared" si="10"/>
        <v>3.0077266507249782</v>
      </c>
      <c r="AA89" s="73">
        <f t="shared" si="10"/>
        <v>2.8447593360439063</v>
      </c>
      <c r="AB89" s="73">
        <f t="shared" si="10"/>
        <v>2.7191002439883616</v>
      </c>
      <c r="AC89" s="73">
        <f t="shared" si="10"/>
        <v>2.6420414851321654</v>
      </c>
      <c r="AD89" s="73">
        <f t="shared" si="10"/>
        <v>2.6346727387478808</v>
      </c>
      <c r="AE89" s="73">
        <f t="shared" si="10"/>
        <v>2.6707340599980709</v>
      </c>
      <c r="AF89" s="73">
        <f t="shared" si="10"/>
        <v>2.7128278000258366</v>
      </c>
      <c r="AG89" s="73">
        <f t="shared" si="10"/>
        <v>2.734933284549685</v>
      </c>
      <c r="AH89" s="73">
        <f t="shared" si="10"/>
        <v>2.7366921527383616</v>
      </c>
      <c r="AI89" s="73">
        <f t="shared" si="10"/>
        <v>2.7082069503423174</v>
      </c>
      <c r="AJ89" s="73">
        <f t="shared" si="10"/>
        <v>2.6642197190229084</v>
      </c>
      <c r="AK89" s="73">
        <f t="shared" si="10"/>
        <v>2.6187100618463499</v>
      </c>
      <c r="AL89" s="73">
        <f t="shared" si="10"/>
        <v>2.5809164355721963</v>
      </c>
      <c r="AM89" s="73">
        <f t="shared" si="10"/>
        <v>2.5520909578880593</v>
      </c>
      <c r="AN89" s="73">
        <f t="shared" si="10"/>
        <v>2.5304529881994671</v>
      </c>
      <c r="AO89" s="73">
        <f t="shared" si="10"/>
        <v>2.5153379927417183</v>
      </c>
      <c r="AP89" s="73">
        <f t="shared" si="10"/>
        <v>2.5016070765692766</v>
      </c>
      <c r="AQ89" s="73">
        <f t="shared" si="10"/>
        <v>2.4864855315690915</v>
      </c>
      <c r="AR89" s="73">
        <f t="shared" si="10"/>
        <v>2.4752859248278418</v>
      </c>
      <c r="AS89" s="73">
        <f t="shared" si="10"/>
        <v>2.4701637524285318</v>
      </c>
      <c r="AT89" s="73">
        <f t="shared" si="10"/>
        <v>2.4672510588003549</v>
      </c>
      <c r="AU89" s="73">
        <f t="shared" si="10"/>
        <v>2.4639143877861613</v>
      </c>
      <c r="AV89" s="73">
        <f t="shared" si="10"/>
        <v>2.4570427930392906</v>
      </c>
      <c r="AW89" s="73">
        <f t="shared" si="10"/>
        <v>2.4484781895453263</v>
      </c>
      <c r="AX89" s="73">
        <f t="shared" si="10"/>
        <v>2.4383704476055708</v>
      </c>
      <c r="AY89" s="73">
        <f t="shared" si="10"/>
        <v>2.4246786482870939</v>
      </c>
      <c r="AZ89" s="73">
        <f t="shared" si="10"/>
        <v>2.4091596334443031</v>
      </c>
      <c r="BA89" s="73">
        <f t="shared" si="10"/>
        <v>2.3906066970257775</v>
      </c>
      <c r="BB89" s="73">
        <f t="shared" si="10"/>
        <v>2.3625458631754239</v>
      </c>
      <c r="BC89" s="73">
        <f t="shared" si="10"/>
        <v>2.3258736079147155</v>
      </c>
    </row>
    <row r="90" spans="1:55" x14ac:dyDescent="0.2">
      <c r="A90" s="73">
        <v>1</v>
      </c>
      <c r="B90" s="73" t="s">
        <v>439</v>
      </c>
      <c r="C90" s="73">
        <v>175</v>
      </c>
      <c r="D90" s="73" t="s">
        <v>439</v>
      </c>
      <c r="F90" s="73" t="s">
        <v>577</v>
      </c>
      <c r="H90" s="73">
        <f t="shared" si="5"/>
        <v>0.33557046979865773</v>
      </c>
      <c r="I90" s="73">
        <f t="shared" si="10"/>
        <v>0.16722408026755853</v>
      </c>
      <c r="J90" s="73">
        <f t="shared" si="10"/>
        <v>0</v>
      </c>
      <c r="K90" s="73">
        <f t="shared" si="10"/>
        <v>-0.1669449081803005</v>
      </c>
      <c r="L90" s="73">
        <f t="shared" si="10"/>
        <v>-0.16722408026755853</v>
      </c>
      <c r="M90" s="73">
        <f t="shared" si="10"/>
        <v>-0.33500837520938026</v>
      </c>
      <c r="N90" s="73">
        <f t="shared" si="10"/>
        <v>0</v>
      </c>
      <c r="O90" s="73">
        <f t="shared" si="10"/>
        <v>0.33613445378151263</v>
      </c>
      <c r="P90" s="73">
        <f t="shared" si="10"/>
        <v>1.1725293132328307</v>
      </c>
      <c r="Q90" s="73">
        <f t="shared" si="10"/>
        <v>1.8211920529801324</v>
      </c>
      <c r="R90" s="73">
        <f t="shared" si="10"/>
        <v>2.4390243902439024</v>
      </c>
      <c r="S90" s="73">
        <f t="shared" si="10"/>
        <v>3.0158730158730158</v>
      </c>
      <c r="T90" s="73">
        <f t="shared" si="10"/>
        <v>3.3898305084745761</v>
      </c>
      <c r="U90" s="73">
        <f t="shared" si="10"/>
        <v>3.5767511177347244</v>
      </c>
      <c r="V90" s="73">
        <f t="shared" si="10"/>
        <v>4.028776978417266</v>
      </c>
      <c r="W90" s="73">
        <f t="shared" si="10"/>
        <v>4.0110650069156293</v>
      </c>
      <c r="X90" s="73">
        <f t="shared" si="10"/>
        <v>4.1223404255319149</v>
      </c>
      <c r="Y90" s="73">
        <f t="shared" si="10"/>
        <v>3.5759897828863343</v>
      </c>
      <c r="Z90" s="73">
        <f t="shared" si="10"/>
        <v>3.0826140567200988</v>
      </c>
      <c r="AA90" s="73">
        <f t="shared" si="10"/>
        <v>2.5119617224880382</v>
      </c>
      <c r="AB90" s="73">
        <f t="shared" si="10"/>
        <v>1.9836639439906651</v>
      </c>
      <c r="AC90" s="73">
        <f t="shared" si="10"/>
        <v>1.7162471395881007</v>
      </c>
      <c r="AD90" s="73">
        <f t="shared" si="10"/>
        <v>1.5748031496062991</v>
      </c>
      <c r="AE90" s="73">
        <f t="shared" si="10"/>
        <v>1.7718715393133997</v>
      </c>
      <c r="AF90" s="73">
        <f t="shared" si="10"/>
        <v>1.958650707290533</v>
      </c>
      <c r="AG90" s="73">
        <f t="shared" si="10"/>
        <v>1.9210245464247599</v>
      </c>
      <c r="AH90" s="73">
        <f t="shared" si="10"/>
        <v>2.1989528795811517</v>
      </c>
      <c r="AI90" s="73">
        <f t="shared" si="10"/>
        <v>2.2540983606557377</v>
      </c>
      <c r="AJ90" s="73">
        <f t="shared" si="10"/>
        <v>2.4048096192384771</v>
      </c>
      <c r="AK90" s="73">
        <f t="shared" si="10"/>
        <v>2.6418786692759295</v>
      </c>
      <c r="AL90" s="73">
        <f t="shared" si="10"/>
        <v>2.6692087702573879</v>
      </c>
      <c r="AM90" s="73">
        <f t="shared" si="10"/>
        <v>2.785515320334262</v>
      </c>
      <c r="AN90" s="73">
        <f t="shared" si="10"/>
        <v>2.7100271002710028</v>
      </c>
      <c r="AO90" s="73">
        <f t="shared" si="10"/>
        <v>2.5505716798592788</v>
      </c>
      <c r="AP90" s="73">
        <f t="shared" si="10"/>
        <v>2.4013722126929671</v>
      </c>
      <c r="AQ90" s="73">
        <f t="shared" si="10"/>
        <v>2.1775544388609713</v>
      </c>
      <c r="AR90" s="73">
        <f t="shared" si="10"/>
        <v>2.2131147540983607</v>
      </c>
      <c r="AS90" s="73">
        <f t="shared" si="10"/>
        <v>2.1651964715316758</v>
      </c>
      <c r="AT90" s="73">
        <f t="shared" si="10"/>
        <v>2.3547880690737837</v>
      </c>
      <c r="AU90" s="73">
        <f t="shared" si="10"/>
        <v>2.3773006134969328</v>
      </c>
      <c r="AV90" s="73">
        <f t="shared" si="10"/>
        <v>2.5468164794007491</v>
      </c>
      <c r="AW90" s="73">
        <f t="shared" si="10"/>
        <v>2.4835646457268079</v>
      </c>
      <c r="AX90" s="73">
        <f t="shared" si="10"/>
        <v>2.4946543121881684</v>
      </c>
      <c r="AY90" s="73">
        <f t="shared" si="10"/>
        <v>2.4339360222531292</v>
      </c>
      <c r="AZ90" s="73">
        <f t="shared" si="10"/>
        <v>2.3082145281737949</v>
      </c>
      <c r="BA90" s="73">
        <f t="shared" si="10"/>
        <v>2.2561380225613803</v>
      </c>
      <c r="BB90" s="73">
        <f t="shared" si="10"/>
        <v>2.2063595068137576</v>
      </c>
      <c r="BC90" s="73">
        <f t="shared" si="10"/>
        <v>2.2857142857142856</v>
      </c>
    </row>
    <row r="91" spans="1:55" x14ac:dyDescent="0.2">
      <c r="A91" s="73">
        <v>2</v>
      </c>
      <c r="B91" s="73" t="s">
        <v>408</v>
      </c>
      <c r="C91" s="73">
        <v>178</v>
      </c>
      <c r="D91" s="73" t="s">
        <v>408</v>
      </c>
      <c r="F91" s="73" t="s">
        <v>577</v>
      </c>
      <c r="H91" s="73">
        <f t="shared" si="5"/>
        <v>0</v>
      </c>
      <c r="I91" s="73">
        <f t="shared" si="10"/>
        <v>0</v>
      </c>
      <c r="J91" s="73">
        <f t="shared" si="10"/>
        <v>0</v>
      </c>
      <c r="K91" s="73">
        <f t="shared" si="10"/>
        <v>0</v>
      </c>
      <c r="L91" s="73">
        <f t="shared" si="10"/>
        <v>0</v>
      </c>
      <c r="M91" s="73">
        <f t="shared" si="10"/>
        <v>0</v>
      </c>
      <c r="N91" s="73">
        <f t="shared" si="10"/>
        <v>0</v>
      </c>
      <c r="O91" s="73">
        <f t="shared" si="10"/>
        <v>0</v>
      </c>
      <c r="P91" s="73">
        <f t="shared" si="10"/>
        <v>0</v>
      </c>
      <c r="Q91" s="73">
        <f t="shared" si="10"/>
        <v>0</v>
      </c>
      <c r="R91" s="73">
        <f t="shared" si="10"/>
        <v>0</v>
      </c>
      <c r="S91" s="73">
        <f t="shared" si="10"/>
        <v>0</v>
      </c>
      <c r="T91" s="73">
        <f t="shared" si="10"/>
        <v>0</v>
      </c>
      <c r="U91" s="73">
        <f t="shared" si="10"/>
        <v>0</v>
      </c>
      <c r="V91" s="73">
        <f t="shared" si="10"/>
        <v>0</v>
      </c>
      <c r="W91" s="73">
        <f t="shared" si="10"/>
        <v>0</v>
      </c>
      <c r="X91" s="73">
        <f t="shared" si="10"/>
        <v>0</v>
      </c>
      <c r="Y91" s="73">
        <f t="shared" si="10"/>
        <v>0</v>
      </c>
      <c r="Z91" s="73">
        <f t="shared" si="10"/>
        <v>0</v>
      </c>
      <c r="AA91" s="73">
        <f t="shared" si="10"/>
        <v>0</v>
      </c>
      <c r="AB91" s="73">
        <f t="shared" si="10"/>
        <v>0</v>
      </c>
      <c r="AC91" s="73">
        <f t="shared" si="10"/>
        <v>0</v>
      </c>
      <c r="AD91" s="73">
        <f t="shared" si="10"/>
        <v>0</v>
      </c>
      <c r="AE91" s="73">
        <f t="shared" si="10"/>
        <v>0</v>
      </c>
      <c r="AF91" s="73">
        <f t="shared" si="10"/>
        <v>0</v>
      </c>
      <c r="AG91" s="73">
        <f t="shared" si="10"/>
        <v>0</v>
      </c>
      <c r="AH91" s="73">
        <f t="shared" si="10"/>
        <v>0</v>
      </c>
      <c r="AI91" s="73">
        <f t="shared" si="10"/>
        <v>0</v>
      </c>
      <c r="AJ91" s="73">
        <f t="shared" si="10"/>
        <v>0</v>
      </c>
      <c r="AK91" s="73">
        <f t="shared" si="10"/>
        <v>0</v>
      </c>
      <c r="AL91" s="73">
        <f t="shared" si="10"/>
        <v>0</v>
      </c>
      <c r="AM91" s="73">
        <f t="shared" si="10"/>
        <v>0</v>
      </c>
      <c r="AN91" s="73">
        <f t="shared" si="10"/>
        <v>0.12590494176896444</v>
      </c>
      <c r="AO91" s="73">
        <f t="shared" si="10"/>
        <v>0.78591637849732798</v>
      </c>
      <c r="AP91" s="73">
        <f t="shared" si="10"/>
        <v>1.5595757953836558</v>
      </c>
      <c r="AQ91" s="73">
        <f t="shared" si="10"/>
        <v>2.1805896805896805</v>
      </c>
      <c r="AR91" s="73">
        <f t="shared" si="10"/>
        <v>2.7652539825668772</v>
      </c>
      <c r="AS91" s="73">
        <f t="shared" si="10"/>
        <v>3.2465633226089503</v>
      </c>
      <c r="AT91" s="73">
        <f t="shared" si="10"/>
        <v>3.5977337110481589</v>
      </c>
      <c r="AU91" s="73">
        <f t="shared" si="10"/>
        <v>3.9649986327590927</v>
      </c>
      <c r="AV91" s="73">
        <f t="shared" si="10"/>
        <v>4.2346133613887424</v>
      </c>
      <c r="AW91" s="73">
        <f t="shared" si="10"/>
        <v>4.3149129447388344</v>
      </c>
      <c r="AX91" s="73">
        <f t="shared" si="10"/>
        <v>4.1848089017900341</v>
      </c>
      <c r="AY91" s="73">
        <f t="shared" si="10"/>
        <v>3.8541908521012305</v>
      </c>
      <c r="AZ91" s="73">
        <f t="shared" si="10"/>
        <v>3.5323049407556448</v>
      </c>
      <c r="BA91" s="73">
        <f t="shared" si="10"/>
        <v>3.2390412437918377</v>
      </c>
      <c r="BB91" s="73">
        <f t="shared" si="10"/>
        <v>3.0537544446768461</v>
      </c>
      <c r="BC91" s="73">
        <f t="shared" si="10"/>
        <v>2.9632636492794804</v>
      </c>
    </row>
    <row r="92" spans="1:55" x14ac:dyDescent="0.2">
      <c r="A92" s="73">
        <v>3</v>
      </c>
      <c r="B92" s="73" t="s">
        <v>409</v>
      </c>
      <c r="C92" s="73">
        <v>181</v>
      </c>
      <c r="D92" s="73" t="s">
        <v>409</v>
      </c>
      <c r="F92" s="73" t="s">
        <v>577</v>
      </c>
      <c r="H92" s="73">
        <f t="shared" si="5"/>
        <v>3.3281733746130033</v>
      </c>
      <c r="I92" s="73">
        <f t="shared" si="10"/>
        <v>3.3707865168539324</v>
      </c>
      <c r="J92" s="73">
        <f t="shared" si="10"/>
        <v>3.3333333333333335</v>
      </c>
      <c r="K92" s="73">
        <f t="shared" si="10"/>
        <v>3.3426834969611972</v>
      </c>
      <c r="L92" s="73">
        <f t="shared" si="10"/>
        <v>3.302420266907939</v>
      </c>
      <c r="M92" s="73">
        <f t="shared" si="10"/>
        <v>3.2844317932997593</v>
      </c>
      <c r="N92" s="73">
        <f t="shared" si="10"/>
        <v>3.2859868560525758</v>
      </c>
      <c r="O92" s="73">
        <f t="shared" si="10"/>
        <v>3.3251231527093599</v>
      </c>
      <c r="P92" s="73">
        <f t="shared" si="10"/>
        <v>3.3770361541517677</v>
      </c>
      <c r="Q92" s="73">
        <f t="shared" si="10"/>
        <v>3.4396617986164486</v>
      </c>
      <c r="R92" s="73">
        <f t="shared" si="10"/>
        <v>3.4924763143228685</v>
      </c>
      <c r="S92" s="73">
        <f t="shared" si="10"/>
        <v>3.5002692514808831</v>
      </c>
      <c r="T92" s="73">
        <f t="shared" si="10"/>
        <v>3.46860908775581</v>
      </c>
      <c r="U92" s="73">
        <f t="shared" si="10"/>
        <v>3.3858531679517267</v>
      </c>
      <c r="V92" s="73">
        <f t="shared" si="10"/>
        <v>3.2911802853437098</v>
      </c>
      <c r="W92" s="73">
        <f t="shared" si="10"/>
        <v>3.2334013498665835</v>
      </c>
      <c r="X92" s="73">
        <f t="shared" si="10"/>
        <v>3.2841721149460241</v>
      </c>
      <c r="Y92" s="73">
        <f t="shared" si="10"/>
        <v>3.430001472103636</v>
      </c>
      <c r="Z92" s="73">
        <f t="shared" si="10"/>
        <v>3.6436094506120127</v>
      </c>
      <c r="AA92" s="73">
        <f t="shared" si="10"/>
        <v>3.8588299917605053</v>
      </c>
      <c r="AB92" s="73">
        <f t="shared" si="10"/>
        <v>4.0063466878222931</v>
      </c>
      <c r="AC92" s="73">
        <f t="shared" si="10"/>
        <v>4.0554284261378086</v>
      </c>
      <c r="AD92" s="73">
        <f t="shared" si="10"/>
        <v>4.0073304825901035</v>
      </c>
      <c r="AE92" s="73">
        <f t="shared" si="10"/>
        <v>3.8999177728180427</v>
      </c>
      <c r="AF92" s="73">
        <f t="shared" si="10"/>
        <v>3.7535330695308082</v>
      </c>
      <c r="AG92" s="73">
        <f t="shared" si="10"/>
        <v>3.6286368094148416</v>
      </c>
      <c r="AH92" s="73">
        <f t="shared" si="10"/>
        <v>3.4490010515247111</v>
      </c>
      <c r="AI92" s="73">
        <f t="shared" si="10"/>
        <v>3.2425289693027035</v>
      </c>
      <c r="AJ92" s="73">
        <f t="shared" si="10"/>
        <v>2.9930097469725312</v>
      </c>
      <c r="AK92" s="73">
        <f t="shared" si="10"/>
        <v>2.7435235637128379</v>
      </c>
      <c r="AL92" s="73">
        <f t="shared" si="10"/>
        <v>2.502791216970599</v>
      </c>
      <c r="AM92" s="73">
        <f t="shared" si="10"/>
        <v>2.2692202959063263</v>
      </c>
      <c r="AN92" s="73">
        <f t="shared" si="10"/>
        <v>2.0591106771988996</v>
      </c>
      <c r="AO92" s="73">
        <f t="shared" si="10"/>
        <v>1.8610313940342638</v>
      </c>
      <c r="AP92" s="73">
        <f t="shared" si="10"/>
        <v>1.6989669597882693</v>
      </c>
      <c r="AQ92" s="73">
        <f t="shared" si="10"/>
        <v>1.511081262592344</v>
      </c>
      <c r="AR92" s="73">
        <f t="shared" si="10"/>
        <v>1.2901091630830301</v>
      </c>
      <c r="AS92" s="73">
        <f t="shared" si="10"/>
        <v>0.99608099281515339</v>
      </c>
      <c r="AT92" s="73">
        <f t="shared" si="10"/>
        <v>0.68714632174616008</v>
      </c>
      <c r="AU92" s="73">
        <f t="shared" si="10"/>
        <v>0.37735849056603776</v>
      </c>
      <c r="AV92" s="73">
        <f t="shared" si="10"/>
        <v>0.12797952327627579</v>
      </c>
      <c r="AW92" s="73">
        <f t="shared" si="10"/>
        <v>-6.390797251957181E-2</v>
      </c>
      <c r="AX92" s="73">
        <f t="shared" ref="I92:BC98" si="11">IF(AW34=0,0,(AX34-AW34)/AW34*100)</f>
        <v>-0.14388489208633093</v>
      </c>
      <c r="AY92" s="73">
        <f t="shared" si="11"/>
        <v>-0.13608709574127439</v>
      </c>
      <c r="AZ92" s="73">
        <f t="shared" si="11"/>
        <v>-0.12825651302605209</v>
      </c>
      <c r="BA92" s="73">
        <f t="shared" si="11"/>
        <v>-8.026326350429408E-2</v>
      </c>
      <c r="BB92" s="73">
        <f t="shared" si="11"/>
        <v>0.11245883203470158</v>
      </c>
      <c r="BC92" s="73">
        <f t="shared" si="11"/>
        <v>0.48142501805343818</v>
      </c>
    </row>
    <row r="93" spans="1:55" x14ac:dyDescent="0.2">
      <c r="A93" s="73">
        <v>2</v>
      </c>
      <c r="B93" s="73" t="s">
        <v>440</v>
      </c>
      <c r="C93" s="73">
        <v>182</v>
      </c>
      <c r="D93" s="73" t="s">
        <v>440</v>
      </c>
      <c r="F93" s="73" t="s">
        <v>577</v>
      </c>
      <c r="H93" s="73">
        <f t="shared" si="5"/>
        <v>2.8985507246376812</v>
      </c>
      <c r="I93" s="73">
        <f t="shared" si="11"/>
        <v>2.8169014084507045</v>
      </c>
      <c r="J93" s="73">
        <f t="shared" si="11"/>
        <v>3.2876712328767121</v>
      </c>
      <c r="K93" s="73">
        <f t="shared" si="11"/>
        <v>3.4482758620689653</v>
      </c>
      <c r="L93" s="73">
        <f t="shared" si="11"/>
        <v>3.5897435897435894</v>
      </c>
      <c r="M93" s="73">
        <f t="shared" si="11"/>
        <v>3.9603960396039604</v>
      </c>
      <c r="N93" s="73">
        <f t="shared" si="11"/>
        <v>3.5714285714285712</v>
      </c>
      <c r="O93" s="73">
        <f t="shared" si="11"/>
        <v>3.2183908045977012</v>
      </c>
      <c r="P93" s="73">
        <f t="shared" si="11"/>
        <v>2.6726057906458798</v>
      </c>
      <c r="Q93" s="73">
        <f t="shared" si="11"/>
        <v>1.735357917570499</v>
      </c>
      <c r="R93" s="73">
        <f t="shared" si="11"/>
        <v>1.0660980810234542</v>
      </c>
      <c r="S93" s="73">
        <f t="shared" si="11"/>
        <v>0.63291139240506333</v>
      </c>
      <c r="T93" s="73">
        <f t="shared" si="11"/>
        <v>0.62893081761006298</v>
      </c>
      <c r="U93" s="73">
        <f t="shared" si="11"/>
        <v>0.625</v>
      </c>
      <c r="V93" s="73">
        <f t="shared" si="11"/>
        <v>0.6211180124223602</v>
      </c>
      <c r="W93" s="73">
        <f t="shared" si="11"/>
        <v>0.82304526748971196</v>
      </c>
      <c r="X93" s="73">
        <f t="shared" si="11"/>
        <v>0.81632653061224492</v>
      </c>
      <c r="Y93" s="73">
        <f t="shared" si="11"/>
        <v>1.214574898785425</v>
      </c>
      <c r="Z93" s="73">
        <f t="shared" si="11"/>
        <v>1.2</v>
      </c>
      <c r="AA93" s="73">
        <f t="shared" si="11"/>
        <v>1.5810276679841897</v>
      </c>
      <c r="AB93" s="73">
        <f t="shared" si="11"/>
        <v>1.9455252918287937</v>
      </c>
      <c r="AC93" s="73">
        <f t="shared" si="11"/>
        <v>1.9083969465648856</v>
      </c>
      <c r="AD93" s="73">
        <f t="shared" si="11"/>
        <v>2.0599250936329585</v>
      </c>
      <c r="AE93" s="73">
        <f t="shared" si="11"/>
        <v>1.834862385321101</v>
      </c>
      <c r="AF93" s="73">
        <f t="shared" si="11"/>
        <v>1.8018018018018018</v>
      </c>
      <c r="AG93" s="73">
        <f t="shared" si="11"/>
        <v>1.5929203539823009</v>
      </c>
      <c r="AH93" s="73">
        <f t="shared" si="11"/>
        <v>1.7421602787456445</v>
      </c>
      <c r="AI93" s="73">
        <f t="shared" si="11"/>
        <v>1.7123287671232876</v>
      </c>
      <c r="AJ93" s="73">
        <f t="shared" si="11"/>
        <v>1.6835016835016834</v>
      </c>
      <c r="AK93" s="73">
        <f t="shared" si="11"/>
        <v>1.8211920529801324</v>
      </c>
      <c r="AL93" s="73">
        <f t="shared" si="11"/>
        <v>1.9512195121951219</v>
      </c>
      <c r="AM93" s="73">
        <f t="shared" si="11"/>
        <v>1.9138755980861244</v>
      </c>
      <c r="AN93" s="73">
        <f t="shared" si="11"/>
        <v>2.0344287949921753</v>
      </c>
      <c r="AO93" s="73">
        <f t="shared" si="11"/>
        <v>1.8404907975460123</v>
      </c>
      <c r="AP93" s="73">
        <f t="shared" si="11"/>
        <v>1.8072289156626504</v>
      </c>
      <c r="AQ93" s="73">
        <f t="shared" si="11"/>
        <v>1.7751479289940828</v>
      </c>
      <c r="AR93" s="73">
        <f t="shared" si="11"/>
        <v>1.7441860465116279</v>
      </c>
      <c r="AS93" s="73">
        <f t="shared" si="11"/>
        <v>1.7142857142857144</v>
      </c>
      <c r="AT93" s="73">
        <f t="shared" si="11"/>
        <v>1.6853932584269662</v>
      </c>
      <c r="AU93" s="73">
        <f t="shared" si="11"/>
        <v>1.6574585635359116</v>
      </c>
      <c r="AV93" s="73">
        <f t="shared" si="11"/>
        <v>1.6304347826086956</v>
      </c>
      <c r="AW93" s="73">
        <f t="shared" si="11"/>
        <v>1.7379679144385027</v>
      </c>
      <c r="AX93" s="73">
        <f t="shared" si="11"/>
        <v>1.5768725361366622</v>
      </c>
      <c r="AY93" s="73">
        <f t="shared" si="11"/>
        <v>1.4230271668822769</v>
      </c>
      <c r="AZ93" s="73">
        <f t="shared" si="11"/>
        <v>1.403061224489796</v>
      </c>
      <c r="BA93" s="73">
        <f t="shared" si="11"/>
        <v>1.3836477987421385</v>
      </c>
      <c r="BB93" s="73">
        <f t="shared" si="11"/>
        <v>1.3647642679900744</v>
      </c>
      <c r="BC93" s="73">
        <f t="shared" si="11"/>
        <v>1.2239902080783354</v>
      </c>
    </row>
    <row r="94" spans="1:55" x14ac:dyDescent="0.2">
      <c r="A94" s="73">
        <v>2</v>
      </c>
      <c r="B94" s="73" t="s">
        <v>411</v>
      </c>
      <c r="C94" s="73">
        <v>184</v>
      </c>
      <c r="D94" s="73" t="s">
        <v>411</v>
      </c>
      <c r="F94" s="73" t="s">
        <v>577</v>
      </c>
      <c r="H94" s="73">
        <f t="shared" si="5"/>
        <v>1.8976618095560827</v>
      </c>
      <c r="I94" s="73">
        <f t="shared" si="11"/>
        <v>1.8290655138011307</v>
      </c>
      <c r="J94" s="73">
        <f t="shared" si="11"/>
        <v>2.0574787720444152</v>
      </c>
      <c r="K94" s="73">
        <f t="shared" si="11"/>
        <v>2.464</v>
      </c>
      <c r="L94" s="73">
        <f t="shared" si="11"/>
        <v>2.966895690193629</v>
      </c>
      <c r="M94" s="73">
        <f t="shared" si="11"/>
        <v>3.3363663936912342</v>
      </c>
      <c r="N94" s="73">
        <f t="shared" si="11"/>
        <v>3.5221602582917524</v>
      </c>
      <c r="O94" s="73">
        <f t="shared" si="11"/>
        <v>3.544088460447973</v>
      </c>
      <c r="P94" s="73">
        <f t="shared" si="11"/>
        <v>3.3953997809419496</v>
      </c>
      <c r="Q94" s="73">
        <f t="shared" si="11"/>
        <v>3.2309322033898304</v>
      </c>
      <c r="R94" s="73">
        <f t="shared" si="11"/>
        <v>3.1298101590559262</v>
      </c>
      <c r="S94" s="73">
        <f t="shared" si="11"/>
        <v>3.0845771144278609</v>
      </c>
      <c r="T94" s="73">
        <f t="shared" si="11"/>
        <v>3.1129343629343631</v>
      </c>
      <c r="U94" s="73">
        <f t="shared" si="11"/>
        <v>3.2061783290428267</v>
      </c>
      <c r="V94" s="73">
        <f t="shared" si="11"/>
        <v>3.2879818594104306</v>
      </c>
      <c r="W94" s="73">
        <f t="shared" si="11"/>
        <v>3.3150384193194293</v>
      </c>
      <c r="X94" s="73">
        <f t="shared" si="11"/>
        <v>3.3786655333616662</v>
      </c>
      <c r="Y94" s="73">
        <f t="shared" si="11"/>
        <v>3.3710174717368964</v>
      </c>
      <c r="Z94" s="73">
        <f t="shared" si="11"/>
        <v>3.3406243786040966</v>
      </c>
      <c r="AA94" s="73">
        <f t="shared" si="11"/>
        <v>3.1749086011160284</v>
      </c>
      <c r="AB94" s="73">
        <f t="shared" si="11"/>
        <v>3.0026109660574414</v>
      </c>
      <c r="AC94" s="73">
        <f t="shared" si="11"/>
        <v>3.041825095057034</v>
      </c>
      <c r="AD94" s="73">
        <f t="shared" si="11"/>
        <v>3.4088912317694606</v>
      </c>
      <c r="AE94" s="73">
        <f t="shared" si="11"/>
        <v>3.8402718776550557</v>
      </c>
      <c r="AF94" s="73">
        <f t="shared" si="11"/>
        <v>4.6309932907871056</v>
      </c>
      <c r="AG94" s="73">
        <f t="shared" si="11"/>
        <v>5.082890209571473</v>
      </c>
      <c r="AH94" s="73">
        <f t="shared" si="11"/>
        <v>4.3905343057002524</v>
      </c>
      <c r="AI94" s="73">
        <f t="shared" si="11"/>
        <v>2.3381807812945539</v>
      </c>
      <c r="AJ94" s="73">
        <f t="shared" si="11"/>
        <v>-0.39008080245193649</v>
      </c>
      <c r="AK94" s="73">
        <f t="shared" si="11"/>
        <v>-3.6923076923076925</v>
      </c>
      <c r="AL94" s="73">
        <f t="shared" si="11"/>
        <v>-6.6221318617484748</v>
      </c>
      <c r="AM94" s="73">
        <f t="shared" si="11"/>
        <v>-7.9315707620528766</v>
      </c>
      <c r="AN94" s="73">
        <f t="shared" si="11"/>
        <v>-6.3175675675675667</v>
      </c>
      <c r="AO94" s="73">
        <f t="shared" si="11"/>
        <v>-1.9112874143526866</v>
      </c>
      <c r="AP94" s="73">
        <f t="shared" si="11"/>
        <v>4.0441176470588234</v>
      </c>
      <c r="AQ94" s="73">
        <f t="shared" si="11"/>
        <v>8.6749116607773846</v>
      </c>
      <c r="AR94" s="73">
        <f t="shared" si="11"/>
        <v>10.567387416680214</v>
      </c>
      <c r="AS94" s="73">
        <f t="shared" si="11"/>
        <v>9.4397882664314086</v>
      </c>
      <c r="AT94" s="73">
        <f t="shared" si="11"/>
        <v>6.919252989386</v>
      </c>
      <c r="AU94" s="73">
        <f t="shared" si="11"/>
        <v>4.4232219150540333</v>
      </c>
      <c r="AV94" s="73">
        <f t="shared" si="11"/>
        <v>2.7557160048134777</v>
      </c>
      <c r="AW94" s="73">
        <f t="shared" si="11"/>
        <v>1.7098020845532265</v>
      </c>
      <c r="AX94" s="73">
        <f t="shared" si="11"/>
        <v>1.5544041450777202</v>
      </c>
      <c r="AY94" s="73">
        <f t="shared" si="11"/>
        <v>1.9501133786848073</v>
      </c>
      <c r="AZ94" s="73">
        <f t="shared" si="11"/>
        <v>2.4243772241992882</v>
      </c>
      <c r="BA94" s="73">
        <f t="shared" si="11"/>
        <v>2.6601520086862109</v>
      </c>
      <c r="BB94" s="73">
        <f t="shared" si="11"/>
        <v>2.8133262823902698</v>
      </c>
      <c r="BC94" s="73">
        <f t="shared" si="11"/>
        <v>2.8495010801357883</v>
      </c>
    </row>
    <row r="95" spans="1:55" x14ac:dyDescent="0.2">
      <c r="A95" s="73">
        <v>1</v>
      </c>
      <c r="B95" s="73" t="s">
        <v>441</v>
      </c>
      <c r="C95" s="73">
        <v>193</v>
      </c>
      <c r="D95" s="73" t="s">
        <v>441</v>
      </c>
      <c r="F95" s="73" t="s">
        <v>577</v>
      </c>
      <c r="H95" s="73">
        <f t="shared" si="5"/>
        <v>-1.5384615384615385</v>
      </c>
      <c r="I95" s="73">
        <f t="shared" si="11"/>
        <v>0</v>
      </c>
      <c r="J95" s="73">
        <f t="shared" si="11"/>
        <v>0</v>
      </c>
      <c r="K95" s="73">
        <f t="shared" si="11"/>
        <v>1.5625</v>
      </c>
      <c r="L95" s="73">
        <f t="shared" si="11"/>
        <v>1.5384615384615385</v>
      </c>
      <c r="M95" s="73">
        <f t="shared" si="11"/>
        <v>3.0303030303030303</v>
      </c>
      <c r="N95" s="73">
        <f t="shared" si="11"/>
        <v>2.9411764705882351</v>
      </c>
      <c r="O95" s="73">
        <f t="shared" si="11"/>
        <v>2.8571428571428572</v>
      </c>
      <c r="P95" s="73">
        <f t="shared" si="11"/>
        <v>2.7777777777777777</v>
      </c>
      <c r="Q95" s="73">
        <f t="shared" si="11"/>
        <v>1.3513513513513513</v>
      </c>
      <c r="R95" s="73">
        <f t="shared" si="11"/>
        <v>2.666666666666667</v>
      </c>
      <c r="S95" s="73">
        <f t="shared" si="11"/>
        <v>1.2987012987012987</v>
      </c>
      <c r="T95" s="73">
        <f t="shared" si="11"/>
        <v>2.5641025641025639</v>
      </c>
      <c r="U95" s="73">
        <f t="shared" si="11"/>
        <v>2.5</v>
      </c>
      <c r="V95" s="73">
        <f t="shared" si="11"/>
        <v>2.4390243902439024</v>
      </c>
      <c r="W95" s="73">
        <f t="shared" si="11"/>
        <v>3.5714285714285712</v>
      </c>
      <c r="X95" s="73">
        <f t="shared" si="11"/>
        <v>3.4482758620689653</v>
      </c>
      <c r="Y95" s="73">
        <f t="shared" si="11"/>
        <v>2.2222222222222223</v>
      </c>
      <c r="Z95" s="73">
        <f t="shared" si="11"/>
        <v>3.2608695652173911</v>
      </c>
      <c r="AA95" s="73">
        <f t="shared" si="11"/>
        <v>2.1052631578947367</v>
      </c>
      <c r="AB95" s="73">
        <f t="shared" si="11"/>
        <v>2.0618556701030926</v>
      </c>
      <c r="AC95" s="73">
        <f t="shared" si="11"/>
        <v>1.0101010101010102</v>
      </c>
      <c r="AD95" s="73">
        <f t="shared" si="11"/>
        <v>2</v>
      </c>
      <c r="AE95" s="73">
        <f t="shared" si="11"/>
        <v>1.9607843137254901</v>
      </c>
      <c r="AF95" s="73">
        <f t="shared" si="11"/>
        <v>1.9230769230769231</v>
      </c>
      <c r="AG95" s="73">
        <f t="shared" si="11"/>
        <v>1.8867924528301887</v>
      </c>
      <c r="AH95" s="73">
        <f t="shared" si="11"/>
        <v>2.7777777777777777</v>
      </c>
      <c r="AI95" s="73">
        <f t="shared" si="11"/>
        <v>2.7027027027027026</v>
      </c>
      <c r="AJ95" s="73">
        <f t="shared" si="11"/>
        <v>1.7543859649122806</v>
      </c>
      <c r="AK95" s="73">
        <f t="shared" si="11"/>
        <v>2.5862068965517242</v>
      </c>
      <c r="AL95" s="73">
        <f t="shared" si="11"/>
        <v>1.680672268907563</v>
      </c>
      <c r="AM95" s="73">
        <f t="shared" si="11"/>
        <v>1.6528925619834711</v>
      </c>
      <c r="AN95" s="73">
        <f t="shared" si="11"/>
        <v>2.4390243902439024</v>
      </c>
      <c r="AO95" s="73">
        <f t="shared" si="11"/>
        <v>1.5873015873015872</v>
      </c>
      <c r="AP95" s="73">
        <f t="shared" si="11"/>
        <v>1.5625</v>
      </c>
      <c r="AQ95" s="73">
        <f t="shared" si="11"/>
        <v>2.3076923076923079</v>
      </c>
      <c r="AR95" s="73">
        <f t="shared" si="11"/>
        <v>1.5037593984962405</v>
      </c>
      <c r="AS95" s="73">
        <f t="shared" si="11"/>
        <v>2.2222222222222223</v>
      </c>
      <c r="AT95" s="73">
        <f t="shared" si="11"/>
        <v>1.4492753623188406</v>
      </c>
      <c r="AU95" s="73">
        <f t="shared" si="11"/>
        <v>2.1428571428571428</v>
      </c>
      <c r="AV95" s="73">
        <f t="shared" si="11"/>
        <v>1.3986013986013985</v>
      </c>
      <c r="AW95" s="73">
        <f t="shared" si="11"/>
        <v>2.0689655172413794</v>
      </c>
      <c r="AX95" s="73">
        <f t="shared" si="11"/>
        <v>1.3513513513513513</v>
      </c>
      <c r="AY95" s="73">
        <f t="shared" si="11"/>
        <v>2</v>
      </c>
      <c r="AZ95" s="73">
        <f t="shared" si="11"/>
        <v>1.3071895424836601</v>
      </c>
      <c r="BA95" s="73">
        <f t="shared" si="11"/>
        <v>1.935483870967742</v>
      </c>
      <c r="BB95" s="73">
        <f t="shared" si="11"/>
        <v>1.2658227848101267</v>
      </c>
      <c r="BC95" s="73">
        <f t="shared" si="11"/>
        <v>1.875</v>
      </c>
    </row>
    <row r="96" spans="1:55" x14ac:dyDescent="0.2">
      <c r="A96" s="73">
        <v>1</v>
      </c>
      <c r="B96" s="73" t="s">
        <v>413</v>
      </c>
      <c r="C96" s="73">
        <v>195</v>
      </c>
      <c r="D96" s="73" t="s">
        <v>413</v>
      </c>
      <c r="F96" s="73" t="s">
        <v>577</v>
      </c>
      <c r="H96" s="73">
        <f t="shared" si="5"/>
        <v>2.8102305020524154</v>
      </c>
      <c r="I96" s="73">
        <f t="shared" si="11"/>
        <v>2.8255528255528257</v>
      </c>
      <c r="J96" s="73">
        <f t="shared" si="11"/>
        <v>2.8972520908004782</v>
      </c>
      <c r="K96" s="73">
        <f t="shared" si="11"/>
        <v>3.0478955007256894</v>
      </c>
      <c r="L96" s="73">
        <f t="shared" si="11"/>
        <v>3.1549295774647885</v>
      </c>
      <c r="M96" s="73">
        <f t="shared" si="11"/>
        <v>3.2222829055161113</v>
      </c>
      <c r="N96" s="73">
        <f t="shared" si="11"/>
        <v>3.3068783068783065</v>
      </c>
      <c r="O96" s="73">
        <f t="shared" si="11"/>
        <v>3.3290653008962869</v>
      </c>
      <c r="P96" s="73">
        <f t="shared" si="11"/>
        <v>3.3209417596034698</v>
      </c>
      <c r="Q96" s="73">
        <f t="shared" si="11"/>
        <v>3.3101463180618849</v>
      </c>
      <c r="R96" s="73">
        <f t="shared" si="11"/>
        <v>3.3201764569305783</v>
      </c>
      <c r="S96" s="73">
        <f t="shared" si="11"/>
        <v>3.2584269662921348</v>
      </c>
      <c r="T96" s="73">
        <f t="shared" si="11"/>
        <v>3.1991294885745378</v>
      </c>
      <c r="U96" s="73">
        <f t="shared" si="11"/>
        <v>3.0788696752425135</v>
      </c>
      <c r="V96" s="73">
        <f t="shared" si="11"/>
        <v>2.9869067103109654</v>
      </c>
      <c r="W96" s="73">
        <f t="shared" si="11"/>
        <v>2.9002781088597538</v>
      </c>
      <c r="X96" s="73">
        <f t="shared" si="11"/>
        <v>2.8378378378378382</v>
      </c>
      <c r="Y96" s="73">
        <f t="shared" si="11"/>
        <v>2.8533883987234843</v>
      </c>
      <c r="Z96" s="73">
        <f t="shared" si="11"/>
        <v>2.8654864026282167</v>
      </c>
      <c r="AA96" s="73">
        <f t="shared" si="11"/>
        <v>2.8921220723917673</v>
      </c>
      <c r="AB96" s="73">
        <f t="shared" si="11"/>
        <v>2.9315399206759785</v>
      </c>
      <c r="AC96" s="73">
        <f t="shared" si="11"/>
        <v>2.9318143742670464</v>
      </c>
      <c r="AD96" s="73">
        <f t="shared" si="11"/>
        <v>2.962239583333333</v>
      </c>
      <c r="AE96" s="73">
        <f t="shared" si="11"/>
        <v>2.9718621561808409</v>
      </c>
      <c r="AF96" s="73">
        <f t="shared" si="11"/>
        <v>2.9782007982806262</v>
      </c>
      <c r="AG96" s="73">
        <f t="shared" si="11"/>
        <v>2.9815146094215863</v>
      </c>
      <c r="AH96" s="73">
        <f t="shared" si="11"/>
        <v>2.9820497973364217</v>
      </c>
      <c r="AI96" s="73">
        <f t="shared" si="11"/>
        <v>2.9519257801518135</v>
      </c>
      <c r="AJ96" s="73">
        <f t="shared" si="11"/>
        <v>2.9219006007646096</v>
      </c>
      <c r="AK96" s="73">
        <f t="shared" si="11"/>
        <v>2.8654815600955161</v>
      </c>
      <c r="AL96" s="73">
        <f t="shared" si="11"/>
        <v>2.8501418622646377</v>
      </c>
      <c r="AM96" s="73">
        <f t="shared" si="11"/>
        <v>2.7962382445141065</v>
      </c>
      <c r="AN96" s="73">
        <f t="shared" si="11"/>
        <v>2.793364235179312</v>
      </c>
      <c r="AO96" s="73">
        <f t="shared" si="11"/>
        <v>2.7649222736442387</v>
      </c>
      <c r="AP96" s="73">
        <f t="shared" si="11"/>
        <v>2.7482678983833719</v>
      </c>
      <c r="AQ96" s="73">
        <f t="shared" si="11"/>
        <v>2.7421892560125873</v>
      </c>
      <c r="AR96" s="73">
        <f t="shared" si="11"/>
        <v>2.7127543207175675</v>
      </c>
      <c r="AS96" s="73">
        <f t="shared" si="11"/>
        <v>2.6943556975505856</v>
      </c>
      <c r="AT96" s="73">
        <f t="shared" si="11"/>
        <v>2.6858861350202221</v>
      </c>
      <c r="AU96" s="73">
        <f t="shared" si="11"/>
        <v>2.6560290850333268</v>
      </c>
      <c r="AV96" s="73">
        <f t="shared" si="11"/>
        <v>2.6364977865223809</v>
      </c>
      <c r="AW96" s="73">
        <f t="shared" si="11"/>
        <v>2.626281989839931</v>
      </c>
      <c r="AX96" s="73">
        <f t="shared" si="11"/>
        <v>2.633790977864948</v>
      </c>
      <c r="AY96" s="73">
        <f t="shared" si="11"/>
        <v>2.657202657202657</v>
      </c>
      <c r="AZ96" s="73">
        <f t="shared" si="11"/>
        <v>2.677067635847886</v>
      </c>
      <c r="BA96" s="73">
        <f t="shared" si="11"/>
        <v>2.6763360096693432</v>
      </c>
      <c r="BB96" s="73">
        <f t="shared" si="11"/>
        <v>2.6738417556545868</v>
      </c>
      <c r="BC96" s="73">
        <f t="shared" si="11"/>
        <v>2.6451560068790436</v>
      </c>
    </row>
    <row r="97" spans="1:55" x14ac:dyDescent="0.2">
      <c r="A97" s="73">
        <v>1</v>
      </c>
      <c r="B97" s="73" t="s">
        <v>414</v>
      </c>
      <c r="C97" s="73">
        <v>196</v>
      </c>
      <c r="D97" s="73" t="s">
        <v>414</v>
      </c>
      <c r="F97" s="73" t="s">
        <v>577</v>
      </c>
      <c r="H97" s="73">
        <f t="shared" si="5"/>
        <v>2.2222222222222223</v>
      </c>
      <c r="I97" s="73">
        <f t="shared" si="11"/>
        <v>2.1739130434782608</v>
      </c>
      <c r="J97" s="73">
        <f t="shared" si="11"/>
        <v>4.2553191489361701</v>
      </c>
      <c r="K97" s="73">
        <f t="shared" si="11"/>
        <v>2.0408163265306123</v>
      </c>
      <c r="L97" s="73">
        <f t="shared" si="11"/>
        <v>0</v>
      </c>
      <c r="M97" s="73">
        <f t="shared" si="11"/>
        <v>2</v>
      </c>
      <c r="N97" s="73">
        <f t="shared" si="11"/>
        <v>0</v>
      </c>
      <c r="O97" s="73">
        <f t="shared" si="11"/>
        <v>1.9607843137254901</v>
      </c>
      <c r="P97" s="73">
        <f t="shared" si="11"/>
        <v>0</v>
      </c>
      <c r="Q97" s="73">
        <f t="shared" si="11"/>
        <v>3.8461538461538463</v>
      </c>
      <c r="R97" s="73">
        <f t="shared" si="11"/>
        <v>1.8518518518518516</v>
      </c>
      <c r="S97" s="73">
        <f t="shared" si="11"/>
        <v>3.6363636363636362</v>
      </c>
      <c r="T97" s="73">
        <f t="shared" si="11"/>
        <v>3.5087719298245612</v>
      </c>
      <c r="U97" s="73">
        <f t="shared" si="11"/>
        <v>3.3898305084745761</v>
      </c>
      <c r="V97" s="73">
        <f t="shared" si="11"/>
        <v>1.639344262295082</v>
      </c>
      <c r="W97" s="73">
        <f t="shared" si="11"/>
        <v>3.225806451612903</v>
      </c>
      <c r="X97" s="73">
        <f t="shared" si="11"/>
        <v>1.5625</v>
      </c>
      <c r="Y97" s="73">
        <f t="shared" si="11"/>
        <v>0</v>
      </c>
      <c r="Z97" s="73">
        <f t="shared" si="11"/>
        <v>1.5384615384615385</v>
      </c>
      <c r="AA97" s="73">
        <f t="shared" si="11"/>
        <v>0</v>
      </c>
      <c r="AB97" s="73">
        <f t="shared" si="11"/>
        <v>1.5151515151515151</v>
      </c>
      <c r="AC97" s="73">
        <f t="shared" si="11"/>
        <v>0</v>
      </c>
      <c r="AD97" s="73">
        <f t="shared" si="11"/>
        <v>0</v>
      </c>
      <c r="AE97" s="73">
        <f t="shared" si="11"/>
        <v>0</v>
      </c>
      <c r="AF97" s="73">
        <f t="shared" si="11"/>
        <v>1.4925373134328357</v>
      </c>
      <c r="AG97" s="73">
        <f t="shared" si="11"/>
        <v>1.4705882352941175</v>
      </c>
      <c r="AH97" s="73">
        <f t="shared" si="11"/>
        <v>1.4492753623188406</v>
      </c>
      <c r="AI97" s="73">
        <f t="shared" si="11"/>
        <v>1.4285714285714286</v>
      </c>
      <c r="AJ97" s="73">
        <f t="shared" si="11"/>
        <v>1.4084507042253522</v>
      </c>
      <c r="AK97" s="73">
        <f t="shared" si="11"/>
        <v>1.3888888888888888</v>
      </c>
      <c r="AL97" s="73">
        <f t="shared" si="11"/>
        <v>1.3698630136986301</v>
      </c>
      <c r="AM97" s="73">
        <f t="shared" si="11"/>
        <v>0</v>
      </c>
      <c r="AN97" s="73">
        <f t="shared" si="11"/>
        <v>1.3513513513513513</v>
      </c>
      <c r="AO97" s="73">
        <f t="shared" si="11"/>
        <v>1.3333333333333335</v>
      </c>
      <c r="AP97" s="73">
        <f t="shared" si="11"/>
        <v>1.3157894736842104</v>
      </c>
      <c r="AQ97" s="73">
        <f t="shared" si="11"/>
        <v>1.2987012987012987</v>
      </c>
      <c r="AR97" s="73">
        <f t="shared" si="11"/>
        <v>1.2820512820512819</v>
      </c>
      <c r="AS97" s="73">
        <f t="shared" si="11"/>
        <v>1.2658227848101267</v>
      </c>
      <c r="AT97" s="73">
        <f t="shared" si="11"/>
        <v>1.25</v>
      </c>
      <c r="AU97" s="73">
        <f t="shared" si="11"/>
        <v>1.2345679012345678</v>
      </c>
      <c r="AV97" s="73">
        <f t="shared" si="11"/>
        <v>0</v>
      </c>
      <c r="AW97" s="73">
        <f t="shared" si="11"/>
        <v>0</v>
      </c>
      <c r="AX97" s="73">
        <f t="shared" si="11"/>
        <v>0</v>
      </c>
      <c r="AY97" s="73">
        <f t="shared" si="11"/>
        <v>1.2195121951219512</v>
      </c>
      <c r="AZ97" s="73">
        <f t="shared" si="11"/>
        <v>0</v>
      </c>
      <c r="BA97" s="73">
        <f t="shared" si="11"/>
        <v>0</v>
      </c>
      <c r="BB97" s="73">
        <f t="shared" si="11"/>
        <v>1.2048192771084338</v>
      </c>
      <c r="BC97" s="73">
        <f t="shared" si="11"/>
        <v>0</v>
      </c>
    </row>
    <row r="98" spans="1:55" x14ac:dyDescent="0.2">
      <c r="A98" s="73">
        <v>2</v>
      </c>
      <c r="B98" s="73" t="s">
        <v>415</v>
      </c>
      <c r="C98" s="73">
        <v>197</v>
      </c>
      <c r="D98" s="73" t="s">
        <v>415</v>
      </c>
      <c r="F98" s="73" t="s">
        <v>577</v>
      </c>
      <c r="H98" s="73">
        <f t="shared" si="5"/>
        <v>1.6157205240174672</v>
      </c>
      <c r="I98" s="73">
        <f t="shared" si="11"/>
        <v>1.6759776536312849</v>
      </c>
      <c r="J98" s="73">
        <f t="shared" si="11"/>
        <v>1.6483516483516485</v>
      </c>
      <c r="K98" s="73">
        <f t="shared" si="11"/>
        <v>1.7047817047817049</v>
      </c>
      <c r="L98" s="73">
        <f t="shared" si="11"/>
        <v>1.7170891251022076</v>
      </c>
      <c r="M98" s="73">
        <f t="shared" si="11"/>
        <v>1.7282958199356915</v>
      </c>
      <c r="N98" s="73">
        <f t="shared" si="11"/>
        <v>1.7384433030422759</v>
      </c>
      <c r="O98" s="73">
        <f t="shared" si="11"/>
        <v>1.7475728155339807</v>
      </c>
      <c r="P98" s="73">
        <f t="shared" si="11"/>
        <v>1.8320610687022902</v>
      </c>
      <c r="Q98" s="73">
        <f t="shared" si="11"/>
        <v>1.7991004497751124</v>
      </c>
      <c r="R98" s="73">
        <f t="shared" si="11"/>
        <v>1.8409425625920472</v>
      </c>
      <c r="S98" s="73">
        <f t="shared" si="11"/>
        <v>1.9161243673174257</v>
      </c>
      <c r="T98" s="73">
        <f t="shared" si="11"/>
        <v>1.9155728981908478</v>
      </c>
      <c r="U98" s="73">
        <f t="shared" si="11"/>
        <v>2.0187956839540551</v>
      </c>
      <c r="V98" s="73">
        <f t="shared" si="11"/>
        <v>2.0812009553053565</v>
      </c>
      <c r="W98" s="73">
        <f t="shared" ref="I98:BC103" si="12">IF(V40=0,0,(W40-V40)/V40*100)</f>
        <v>2.1390374331550799</v>
      </c>
      <c r="X98" s="73">
        <f t="shared" si="12"/>
        <v>2.1924083769633507</v>
      </c>
      <c r="Y98" s="73">
        <f t="shared" si="12"/>
        <v>2.2094140249759846</v>
      </c>
      <c r="Z98" s="73">
        <f t="shared" si="12"/>
        <v>2.1616541353383458</v>
      </c>
      <c r="AA98" s="73">
        <f t="shared" si="12"/>
        <v>2.0852499233363999</v>
      </c>
      <c r="AB98" s="73">
        <f t="shared" si="12"/>
        <v>2.0426554520877138</v>
      </c>
      <c r="AC98" s="73">
        <f t="shared" si="12"/>
        <v>2.0606417427141595</v>
      </c>
      <c r="AD98" s="73">
        <f t="shared" si="12"/>
        <v>2.2209402942024803</v>
      </c>
      <c r="AE98" s="73">
        <f t="shared" si="12"/>
        <v>2.4548532731376973</v>
      </c>
      <c r="AF98" s="73">
        <f t="shared" si="12"/>
        <v>2.7540622418066647</v>
      </c>
      <c r="AG98" s="73">
        <f t="shared" si="12"/>
        <v>2.9482712409541678</v>
      </c>
      <c r="AH98" s="73">
        <f t="shared" si="12"/>
        <v>2.7857328820619633</v>
      </c>
      <c r="AI98" s="73">
        <f t="shared" si="12"/>
        <v>2.1529888551165146</v>
      </c>
      <c r="AJ98" s="73">
        <f t="shared" si="12"/>
        <v>1.2645673196131912</v>
      </c>
      <c r="AK98" s="73">
        <f t="shared" si="12"/>
        <v>0.2938295788442703</v>
      </c>
      <c r="AL98" s="73">
        <f t="shared" si="12"/>
        <v>-0.4638671875</v>
      </c>
      <c r="AM98" s="73">
        <f t="shared" si="12"/>
        <v>-0.88300220750551872</v>
      </c>
      <c r="AN98" s="73">
        <f t="shared" si="12"/>
        <v>-0.8661222469685721</v>
      </c>
      <c r="AO98" s="73">
        <f t="shared" si="12"/>
        <v>-0.42436345481777338</v>
      </c>
      <c r="AP98" s="73">
        <f t="shared" si="12"/>
        <v>2.5068939583855601E-2</v>
      </c>
      <c r="AQ98" s="73">
        <f t="shared" si="12"/>
        <v>0.50125313283208017</v>
      </c>
      <c r="AR98" s="73">
        <f t="shared" si="12"/>
        <v>1.0723192019950125</v>
      </c>
      <c r="AS98" s="73">
        <f t="shared" si="12"/>
        <v>1.776461880088823</v>
      </c>
      <c r="AT98" s="73">
        <f t="shared" si="12"/>
        <v>2.4969696969696966</v>
      </c>
      <c r="AU98" s="73">
        <f t="shared" si="12"/>
        <v>3.3112582781456954</v>
      </c>
      <c r="AV98" s="73">
        <f t="shared" si="12"/>
        <v>3.9377289377289375</v>
      </c>
      <c r="AW98" s="73">
        <f t="shared" si="12"/>
        <v>4.251101321585903</v>
      </c>
      <c r="AX98" s="73">
        <f t="shared" si="12"/>
        <v>4.0777519543629834</v>
      </c>
      <c r="AY98" s="73">
        <f t="shared" si="12"/>
        <v>3.6743808363784005</v>
      </c>
      <c r="AZ98" s="73">
        <f t="shared" si="12"/>
        <v>3.2112786371646758</v>
      </c>
      <c r="BA98" s="73">
        <f t="shared" si="12"/>
        <v>2.826788085752229</v>
      </c>
      <c r="BB98" s="73">
        <f t="shared" si="12"/>
        <v>2.5830258302583027</v>
      </c>
      <c r="BC98" s="73">
        <f t="shared" si="12"/>
        <v>2.4460431654676258</v>
      </c>
    </row>
    <row r="99" spans="1:55" x14ac:dyDescent="0.2">
      <c r="A99" s="73">
        <v>1</v>
      </c>
      <c r="B99" s="73" t="s">
        <v>416</v>
      </c>
      <c r="C99" s="73">
        <v>201</v>
      </c>
      <c r="D99" s="73" t="s">
        <v>416</v>
      </c>
      <c r="F99" s="73" t="s">
        <v>577</v>
      </c>
      <c r="H99" s="73">
        <f t="shared" si="5"/>
        <v>2.3578363384188625</v>
      </c>
      <c r="I99" s="73">
        <f t="shared" si="12"/>
        <v>2.3712737127371275</v>
      </c>
      <c r="J99" s="73">
        <f t="shared" si="12"/>
        <v>2.3825281270681669</v>
      </c>
      <c r="K99" s="73">
        <f t="shared" si="12"/>
        <v>2.4563671622495153</v>
      </c>
      <c r="L99" s="73">
        <f t="shared" si="12"/>
        <v>2.6498422712933754</v>
      </c>
      <c r="M99" s="73">
        <f t="shared" si="12"/>
        <v>2.8580208973570991</v>
      </c>
      <c r="N99" s="73">
        <f t="shared" si="12"/>
        <v>2.8084852106363907</v>
      </c>
      <c r="O99" s="73">
        <f t="shared" si="12"/>
        <v>2.4992734670154024</v>
      </c>
      <c r="P99" s="73">
        <f t="shared" si="12"/>
        <v>2.0697476609016161</v>
      </c>
      <c r="Q99" s="73">
        <f t="shared" si="12"/>
        <v>1.25</v>
      </c>
      <c r="R99" s="73">
        <f t="shared" si="12"/>
        <v>0.74074074074074081</v>
      </c>
      <c r="S99" s="73">
        <f t="shared" si="12"/>
        <v>1.4161220043572984</v>
      </c>
      <c r="T99" s="73">
        <f t="shared" si="12"/>
        <v>3.6251342642320084</v>
      </c>
      <c r="U99" s="73">
        <f t="shared" si="12"/>
        <v>6.6597564135786476</v>
      </c>
      <c r="V99" s="73">
        <f t="shared" si="12"/>
        <v>9.7910592808551993</v>
      </c>
      <c r="W99" s="73">
        <f t="shared" si="12"/>
        <v>11.551228147820314</v>
      </c>
      <c r="X99" s="73">
        <f t="shared" si="12"/>
        <v>11.128744296766515</v>
      </c>
      <c r="Y99" s="73">
        <f t="shared" si="12"/>
        <v>8.7468761156729755</v>
      </c>
      <c r="Z99" s="73">
        <f t="shared" si="12"/>
        <v>5.6139198949441891</v>
      </c>
      <c r="AA99" s="73">
        <f t="shared" si="12"/>
        <v>2.5178737954616102</v>
      </c>
      <c r="AB99" s="73">
        <f t="shared" si="12"/>
        <v>0.1516070345664039</v>
      </c>
      <c r="AC99" s="73">
        <f t="shared" si="12"/>
        <v>-1.3169845594913716</v>
      </c>
      <c r="AD99" s="73">
        <f t="shared" si="12"/>
        <v>-1.5646571560055222</v>
      </c>
      <c r="AE99" s="73">
        <f t="shared" si="12"/>
        <v>-0.87268193860059218</v>
      </c>
      <c r="AF99" s="73">
        <f t="shared" si="12"/>
        <v>0.14148718754912751</v>
      </c>
      <c r="AG99" s="73">
        <f t="shared" si="12"/>
        <v>0.84772370486656201</v>
      </c>
      <c r="AH99" s="73">
        <f t="shared" si="12"/>
        <v>1.2141967621419676</v>
      </c>
      <c r="AI99" s="73">
        <f t="shared" si="12"/>
        <v>0.99969240233774226</v>
      </c>
      <c r="AJ99" s="73">
        <f t="shared" si="12"/>
        <v>0.44160194913963763</v>
      </c>
      <c r="AK99" s="73">
        <f t="shared" si="12"/>
        <v>-0.21224984839296543</v>
      </c>
      <c r="AL99" s="73">
        <f t="shared" si="12"/>
        <v>-0.6381039197812215</v>
      </c>
      <c r="AM99" s="73">
        <f t="shared" si="12"/>
        <v>-0.68807339449541294</v>
      </c>
      <c r="AN99" s="73">
        <f t="shared" si="12"/>
        <v>-0.23094688221709006</v>
      </c>
      <c r="AO99" s="73">
        <f t="shared" si="12"/>
        <v>0.63271604938271608</v>
      </c>
      <c r="AP99" s="73">
        <f t="shared" si="12"/>
        <v>1.5795123447324029</v>
      </c>
      <c r="AQ99" s="73">
        <f t="shared" si="12"/>
        <v>2.4003623188405796</v>
      </c>
      <c r="AR99" s="73">
        <f t="shared" si="12"/>
        <v>2.8895768833849327</v>
      </c>
      <c r="AS99" s="73">
        <f t="shared" si="12"/>
        <v>3.009027081243731</v>
      </c>
      <c r="AT99" s="73">
        <f t="shared" si="12"/>
        <v>2.8515788009458896</v>
      </c>
      <c r="AU99" s="73">
        <f t="shared" si="12"/>
        <v>2.6643224235866918</v>
      </c>
      <c r="AV99" s="73">
        <f t="shared" si="12"/>
        <v>2.5556580160716638</v>
      </c>
      <c r="AW99" s="73">
        <f t="shared" si="12"/>
        <v>2.440590879897238</v>
      </c>
      <c r="AX99" s="73">
        <f t="shared" si="12"/>
        <v>2.3699059561128526</v>
      </c>
      <c r="AY99" s="73">
        <f t="shared" si="12"/>
        <v>2.3272905438510532</v>
      </c>
      <c r="AZ99" s="73">
        <f t="shared" si="12"/>
        <v>2.2743595882212113</v>
      </c>
      <c r="BA99" s="73">
        <f t="shared" si="12"/>
        <v>2.2120786516853932</v>
      </c>
      <c r="BB99" s="73">
        <f t="shared" si="12"/>
        <v>2.2100080155731132</v>
      </c>
      <c r="BC99" s="73">
        <f t="shared" si="12"/>
        <v>2.3190678915527672</v>
      </c>
    </row>
    <row r="100" spans="1:55" x14ac:dyDescent="0.2">
      <c r="A100" s="73">
        <v>2</v>
      </c>
      <c r="B100" s="73" t="s">
        <v>417</v>
      </c>
      <c r="C100" s="73">
        <v>202</v>
      </c>
      <c r="D100" s="73" t="s">
        <v>417</v>
      </c>
      <c r="F100" s="73" t="s">
        <v>577</v>
      </c>
      <c r="H100" s="73">
        <f t="shared" si="5"/>
        <v>2.6442577030812324</v>
      </c>
      <c r="I100" s="73">
        <f t="shared" si="12"/>
        <v>2.6634646872612162</v>
      </c>
      <c r="J100" s="73">
        <f t="shared" si="12"/>
        <v>2.6475279106858056</v>
      </c>
      <c r="K100" s="73">
        <f t="shared" si="12"/>
        <v>2.6206753677232233</v>
      </c>
      <c r="L100" s="73">
        <f t="shared" si="12"/>
        <v>2.578984556374281</v>
      </c>
      <c r="M100" s="73">
        <f t="shared" si="12"/>
        <v>2.5535055350553506</v>
      </c>
      <c r="N100" s="73">
        <f t="shared" si="12"/>
        <v>2.547495682210708</v>
      </c>
      <c r="O100" s="73">
        <f t="shared" si="12"/>
        <v>2.5777777777777779</v>
      </c>
      <c r="P100" s="73">
        <f t="shared" si="12"/>
        <v>2.6270181519657028</v>
      </c>
      <c r="Q100" s="73">
        <f t="shared" si="12"/>
        <v>2.6842058483690341</v>
      </c>
      <c r="R100" s="73">
        <f t="shared" si="12"/>
        <v>2.7265645286938458</v>
      </c>
      <c r="S100" s="73">
        <f t="shared" si="12"/>
        <v>2.7300303336703742</v>
      </c>
      <c r="T100" s="73">
        <f t="shared" si="12"/>
        <v>2.690288713910761</v>
      </c>
      <c r="U100" s="73">
        <f t="shared" si="12"/>
        <v>2.6277955271565494</v>
      </c>
      <c r="V100" s="73">
        <f t="shared" si="12"/>
        <v>2.5527278387423147</v>
      </c>
      <c r="W100" s="73">
        <f t="shared" si="12"/>
        <v>2.4891857023601731</v>
      </c>
      <c r="X100" s="73">
        <f t="shared" si="12"/>
        <v>2.4620510921880787</v>
      </c>
      <c r="Y100" s="73">
        <f t="shared" si="12"/>
        <v>2.4787714543812105</v>
      </c>
      <c r="Z100" s="73">
        <f t="shared" si="12"/>
        <v>2.517541694580586</v>
      </c>
      <c r="AA100" s="73">
        <f t="shared" si="12"/>
        <v>2.5760963026655204</v>
      </c>
      <c r="AB100" s="73">
        <f t="shared" si="12"/>
        <v>2.6119903433476392</v>
      </c>
      <c r="AC100" s="73">
        <f t="shared" si="12"/>
        <v>2.5912492239322944</v>
      </c>
      <c r="AD100" s="73">
        <f t="shared" si="12"/>
        <v>2.5162441075296216</v>
      </c>
      <c r="AE100" s="73">
        <f t="shared" si="12"/>
        <v>2.4016653203256073</v>
      </c>
      <c r="AF100" s="73">
        <f t="shared" si="12"/>
        <v>2.2603841135956793</v>
      </c>
      <c r="AG100" s="73">
        <f t="shared" si="12"/>
        <v>2.1481129836221218</v>
      </c>
      <c r="AH100" s="73">
        <f t="shared" si="12"/>
        <v>2.1145579179737424</v>
      </c>
      <c r="AI100" s="73">
        <f t="shared" si="12"/>
        <v>2.1760154738878144</v>
      </c>
      <c r="AJ100" s="73">
        <f t="shared" si="12"/>
        <v>2.2939227749784248</v>
      </c>
      <c r="AK100" s="73">
        <f t="shared" si="12"/>
        <v>2.4357055381684583</v>
      </c>
      <c r="AL100" s="73">
        <f t="shared" si="12"/>
        <v>2.526567481402763</v>
      </c>
      <c r="AM100" s="73">
        <f t="shared" si="12"/>
        <v>2.5135394262911044</v>
      </c>
      <c r="AN100" s="73">
        <f t="shared" si="12"/>
        <v>2.3760774500139026</v>
      </c>
      <c r="AO100" s="73">
        <f t="shared" si="12"/>
        <v>2.1579714081133798</v>
      </c>
      <c r="AP100" s="73">
        <f t="shared" si="12"/>
        <v>1.9141993957703927</v>
      </c>
      <c r="AQ100" s="73">
        <f t="shared" si="12"/>
        <v>1.7146109516920816</v>
      </c>
      <c r="AR100" s="73">
        <f t="shared" si="12"/>
        <v>1.5667987875961762</v>
      </c>
      <c r="AS100" s="73">
        <f t="shared" si="12"/>
        <v>1.4990129011523805</v>
      </c>
      <c r="AT100" s="73">
        <f t="shared" si="12"/>
        <v>1.4859210675110257</v>
      </c>
      <c r="AU100" s="73">
        <f t="shared" si="12"/>
        <v>1.4797646639329649</v>
      </c>
      <c r="AV100" s="73">
        <f t="shared" si="12"/>
        <v>1.4515987350667603</v>
      </c>
      <c r="AW100" s="73">
        <f t="shared" si="12"/>
        <v>1.4113470571682143</v>
      </c>
      <c r="AX100" s="73">
        <f t="shared" si="12"/>
        <v>1.3404768511601102</v>
      </c>
      <c r="AY100" s="73">
        <f t="shared" si="12"/>
        <v>1.2553446932198749</v>
      </c>
      <c r="AZ100" s="73">
        <f t="shared" si="12"/>
        <v>1.1773760738876293</v>
      </c>
      <c r="BA100" s="73">
        <f t="shared" si="12"/>
        <v>1.0978844137420589</v>
      </c>
      <c r="BB100" s="73">
        <f t="shared" si="12"/>
        <v>1.0066499908486364</v>
      </c>
      <c r="BC100" s="73">
        <f t="shared" si="12"/>
        <v>0.88990899573165827</v>
      </c>
    </row>
    <row r="101" spans="1:55" x14ac:dyDescent="0.2">
      <c r="A101" s="73">
        <v>3</v>
      </c>
      <c r="B101" s="73" t="s">
        <v>442</v>
      </c>
      <c r="C101" s="73">
        <v>205</v>
      </c>
      <c r="D101" s="73" t="s">
        <v>442</v>
      </c>
      <c r="F101" s="73" t="s">
        <v>577</v>
      </c>
      <c r="H101" s="73">
        <f t="shared" si="5"/>
        <v>8.3333333333333321</v>
      </c>
      <c r="I101" s="73">
        <f t="shared" si="12"/>
        <v>7.6923076923076925</v>
      </c>
      <c r="J101" s="73">
        <f t="shared" si="12"/>
        <v>9.5238095238095237</v>
      </c>
      <c r="K101" s="73">
        <f t="shared" si="12"/>
        <v>10.869565217391305</v>
      </c>
      <c r="L101" s="73">
        <f t="shared" si="12"/>
        <v>11.76470588235294</v>
      </c>
      <c r="M101" s="73">
        <f t="shared" si="12"/>
        <v>10.526315789473683</v>
      </c>
      <c r="N101" s="73">
        <f t="shared" si="12"/>
        <v>9.5238095238095237</v>
      </c>
      <c r="O101" s="73">
        <f t="shared" si="12"/>
        <v>7.2463768115942031</v>
      </c>
      <c r="P101" s="73">
        <f t="shared" si="12"/>
        <v>4.0540540540540544</v>
      </c>
      <c r="Q101" s="73">
        <f t="shared" si="12"/>
        <v>-1.2987012987012987</v>
      </c>
      <c r="R101" s="73">
        <f t="shared" si="12"/>
        <v>-3.9473684210526314</v>
      </c>
      <c r="S101" s="73">
        <f t="shared" si="12"/>
        <v>-4.10958904109589</v>
      </c>
      <c r="T101" s="73">
        <f t="shared" si="12"/>
        <v>0</v>
      </c>
      <c r="U101" s="73">
        <f t="shared" si="12"/>
        <v>7.1428571428571423</v>
      </c>
      <c r="V101" s="73">
        <f t="shared" si="12"/>
        <v>13.333333333333334</v>
      </c>
      <c r="W101" s="73">
        <f t="shared" si="12"/>
        <v>18.823529411764707</v>
      </c>
      <c r="X101" s="73">
        <f t="shared" si="12"/>
        <v>17.82178217821782</v>
      </c>
      <c r="Y101" s="73">
        <f t="shared" si="12"/>
        <v>14.285714285714285</v>
      </c>
      <c r="Z101" s="73">
        <f t="shared" si="12"/>
        <v>10.294117647058822</v>
      </c>
      <c r="AA101" s="73">
        <f t="shared" si="12"/>
        <v>7.333333333333333</v>
      </c>
      <c r="AB101" s="73">
        <f t="shared" si="12"/>
        <v>4.3478260869565215</v>
      </c>
      <c r="AC101" s="73">
        <f t="shared" si="12"/>
        <v>2.9761904761904758</v>
      </c>
      <c r="AD101" s="73">
        <f t="shared" si="12"/>
        <v>2.8901734104046244</v>
      </c>
      <c r="AE101" s="73">
        <f t="shared" si="12"/>
        <v>3.3707865168539324</v>
      </c>
      <c r="AF101" s="73">
        <f t="shared" si="12"/>
        <v>3.2608695652173911</v>
      </c>
      <c r="AG101" s="73">
        <f t="shared" si="12"/>
        <v>4.2105263157894735</v>
      </c>
      <c r="AH101" s="73">
        <f t="shared" si="12"/>
        <v>3.535353535353535</v>
      </c>
      <c r="AI101" s="73">
        <f t="shared" si="12"/>
        <v>3.9024390243902438</v>
      </c>
      <c r="AJ101" s="73">
        <f t="shared" si="12"/>
        <v>3.755868544600939</v>
      </c>
      <c r="AK101" s="73">
        <f t="shared" si="12"/>
        <v>3.1674208144796379</v>
      </c>
      <c r="AL101" s="73">
        <f t="shared" si="12"/>
        <v>3.5087719298245612</v>
      </c>
      <c r="AM101" s="73">
        <f t="shared" si="12"/>
        <v>2.9661016949152543</v>
      </c>
      <c r="AN101" s="73">
        <f t="shared" si="12"/>
        <v>3.2921810699588478</v>
      </c>
      <c r="AO101" s="73">
        <f t="shared" si="12"/>
        <v>3.1872509960159361</v>
      </c>
      <c r="AP101" s="73">
        <f t="shared" si="12"/>
        <v>3.0888030888030888</v>
      </c>
      <c r="AQ101" s="73">
        <f t="shared" si="12"/>
        <v>3.3707865168539324</v>
      </c>
      <c r="AR101" s="73">
        <f t="shared" si="12"/>
        <v>3.6231884057971016</v>
      </c>
      <c r="AS101" s="73">
        <f t="shared" si="12"/>
        <v>4.1958041958041958</v>
      </c>
      <c r="AT101" s="73">
        <f t="shared" si="12"/>
        <v>5.7046979865771812</v>
      </c>
      <c r="AU101" s="73">
        <f t="shared" si="12"/>
        <v>6.9841269841269842</v>
      </c>
      <c r="AV101" s="73">
        <f t="shared" si="12"/>
        <v>7.4183976261127587</v>
      </c>
      <c r="AW101" s="73">
        <f t="shared" si="12"/>
        <v>7.4585635359116029</v>
      </c>
      <c r="AX101" s="73">
        <f t="shared" si="12"/>
        <v>6.9408740359897179</v>
      </c>
      <c r="AY101" s="73">
        <f t="shared" si="12"/>
        <v>5.7692307692307692</v>
      </c>
      <c r="AZ101" s="73">
        <f t="shared" si="12"/>
        <v>5</v>
      </c>
      <c r="BA101" s="73">
        <f t="shared" si="12"/>
        <v>3.8961038961038961</v>
      </c>
      <c r="BB101" s="73">
        <f t="shared" si="12"/>
        <v>3.5416666666666665</v>
      </c>
      <c r="BC101" s="73">
        <f t="shared" si="12"/>
        <v>3.2193158953722336</v>
      </c>
    </row>
    <row r="102" spans="1:55" x14ac:dyDescent="0.2">
      <c r="A102" s="73">
        <v>0</v>
      </c>
      <c r="B102" s="73" t="s">
        <v>419</v>
      </c>
      <c r="C102" s="73">
        <v>206</v>
      </c>
      <c r="D102" s="73" t="s">
        <v>419</v>
      </c>
      <c r="F102" s="73" t="s">
        <v>577</v>
      </c>
      <c r="H102" s="73">
        <f t="shared" si="5"/>
        <v>2.4803741439786204</v>
      </c>
      <c r="I102" s="73">
        <f t="shared" si="12"/>
        <v>2.4936842963083694</v>
      </c>
      <c r="J102" s="73">
        <f t="shared" si="12"/>
        <v>2.4966208157748269</v>
      </c>
      <c r="K102" s="73">
        <f t="shared" si="12"/>
        <v>2.5056240788146771</v>
      </c>
      <c r="L102" s="73">
        <f t="shared" si="12"/>
        <v>2.5124867564704103</v>
      </c>
      <c r="M102" s="73">
        <f t="shared" si="12"/>
        <v>2.5321128008268126</v>
      </c>
      <c r="N102" s="73">
        <f t="shared" si="12"/>
        <v>2.5919792641658868</v>
      </c>
      <c r="O102" s="73">
        <f t="shared" si="12"/>
        <v>2.6738718506561865</v>
      </c>
      <c r="P102" s="73">
        <f t="shared" si="12"/>
        <v>2.7956254272043743</v>
      </c>
      <c r="Q102" s="73">
        <f t="shared" si="12"/>
        <v>2.9124276880111708</v>
      </c>
      <c r="R102" s="73">
        <f t="shared" si="12"/>
        <v>3.0173806293209275</v>
      </c>
      <c r="S102" s="73">
        <f t="shared" si="12"/>
        <v>3.0920722528850977</v>
      </c>
      <c r="T102" s="73">
        <f t="shared" si="12"/>
        <v>3.1514266593660643</v>
      </c>
      <c r="U102" s="73">
        <f t="shared" si="12"/>
        <v>3.1731052786788561</v>
      </c>
      <c r="V102" s="73">
        <f t="shared" si="12"/>
        <v>3.1841307951752129</v>
      </c>
      <c r="W102" s="73">
        <f t="shared" si="12"/>
        <v>3.1911357340720223</v>
      </c>
      <c r="X102" s="73">
        <f t="shared" si="12"/>
        <v>3.2105658756576831</v>
      </c>
      <c r="Y102" s="73">
        <f t="shared" si="12"/>
        <v>3.261548064918852</v>
      </c>
      <c r="Z102" s="73">
        <f t="shared" si="12"/>
        <v>3.3146944738300337</v>
      </c>
      <c r="AA102" s="73">
        <f t="shared" si="12"/>
        <v>3.3838802476961334</v>
      </c>
      <c r="AB102" s="73">
        <f t="shared" si="12"/>
        <v>3.4146111399330286</v>
      </c>
      <c r="AC102" s="73">
        <f t="shared" si="12"/>
        <v>3.342910566881014</v>
      </c>
      <c r="AD102" s="73">
        <f t="shared" si="12"/>
        <v>3.150926743159753</v>
      </c>
      <c r="AE102" s="73">
        <f t="shared" si="12"/>
        <v>2.9006588517155816</v>
      </c>
      <c r="AF102" s="73">
        <f t="shared" si="12"/>
        <v>2.6234824546815232</v>
      </c>
      <c r="AG102" s="73">
        <f t="shared" si="12"/>
        <v>2.4065146051938582</v>
      </c>
      <c r="AH102" s="73">
        <f t="shared" si="12"/>
        <v>2.2906199311627171</v>
      </c>
      <c r="AI102" s="73">
        <f t="shared" si="12"/>
        <v>2.3089418316831685</v>
      </c>
      <c r="AJ102" s="73">
        <f t="shared" si="12"/>
        <v>2.4118247457755264</v>
      </c>
      <c r="AK102" s="73">
        <f t="shared" si="12"/>
        <v>2.5358975305451996</v>
      </c>
      <c r="AL102" s="73">
        <f t="shared" si="12"/>
        <v>2.6171790625674993</v>
      </c>
      <c r="AM102" s="73">
        <f t="shared" si="12"/>
        <v>2.6661989124714962</v>
      </c>
      <c r="AN102" s="73">
        <f t="shared" si="12"/>
        <v>2.6721339484025286</v>
      </c>
      <c r="AO102" s="73">
        <f t="shared" si="12"/>
        <v>2.6425267081572201</v>
      </c>
      <c r="AP102" s="73">
        <f t="shared" si="12"/>
        <v>2.6198891086540645</v>
      </c>
      <c r="AQ102" s="73">
        <f t="shared" si="12"/>
        <v>2.6003981168441341</v>
      </c>
      <c r="AR102" s="73">
        <f t="shared" si="12"/>
        <v>2.5437299827543733</v>
      </c>
      <c r="AS102" s="73">
        <f t="shared" si="12"/>
        <v>2.4445912667427474</v>
      </c>
      <c r="AT102" s="73">
        <f t="shared" si="12"/>
        <v>2.3217636022514072</v>
      </c>
      <c r="AU102" s="73">
        <f t="shared" si="12"/>
        <v>2.1859958743983499</v>
      </c>
      <c r="AV102" s="73">
        <f t="shared" si="12"/>
        <v>2.0747469649816357</v>
      </c>
      <c r="AW102" s="73">
        <f t="shared" si="12"/>
        <v>2.0188425302826376</v>
      </c>
      <c r="AX102" s="73">
        <f t="shared" si="12"/>
        <v>2.0408163265306123</v>
      </c>
      <c r="AY102" s="73">
        <f t="shared" si="12"/>
        <v>2.105540897097625</v>
      </c>
      <c r="AZ102" s="73">
        <f t="shared" si="12"/>
        <v>2.1887436043206367</v>
      </c>
      <c r="BA102" s="73">
        <f t="shared" si="12"/>
        <v>2.2430142875205465</v>
      </c>
      <c r="BB102" s="73">
        <f t="shared" si="12"/>
        <v>2.2655322516818361</v>
      </c>
      <c r="BC102" s="73">
        <f t="shared" si="12"/>
        <v>2.2346909161265356</v>
      </c>
    </row>
    <row r="103" spans="1:55" x14ac:dyDescent="0.2">
      <c r="A103" s="73">
        <v>2</v>
      </c>
      <c r="B103" s="73" t="s">
        <v>420</v>
      </c>
      <c r="C103" s="73">
        <v>209</v>
      </c>
      <c r="D103" s="73" t="s">
        <v>420</v>
      </c>
      <c r="F103" s="73" t="s">
        <v>577</v>
      </c>
      <c r="H103" s="73">
        <f t="shared" si="5"/>
        <v>2.5210084033613445</v>
      </c>
      <c r="I103" s="73">
        <f t="shared" si="12"/>
        <v>2.1857923497267762</v>
      </c>
      <c r="J103" s="73">
        <f t="shared" si="12"/>
        <v>2.1390374331550799</v>
      </c>
      <c r="K103" s="73">
        <f t="shared" si="12"/>
        <v>2.3560209424083771</v>
      </c>
      <c r="L103" s="73">
        <f t="shared" si="12"/>
        <v>2.5575447570332481</v>
      </c>
      <c r="M103" s="73">
        <f t="shared" si="12"/>
        <v>2.4937655860349128</v>
      </c>
      <c r="N103" s="73">
        <f t="shared" si="12"/>
        <v>2.6763990267639901</v>
      </c>
      <c r="O103" s="73">
        <f t="shared" si="12"/>
        <v>2.6066350710900474</v>
      </c>
      <c r="P103" s="73">
        <f t="shared" si="12"/>
        <v>3.0023094688221708</v>
      </c>
      <c r="Q103" s="73">
        <f t="shared" si="12"/>
        <v>2.9147982062780269</v>
      </c>
      <c r="R103" s="73">
        <f t="shared" si="12"/>
        <v>2.8322440087145968</v>
      </c>
      <c r="S103" s="73">
        <f t="shared" si="12"/>
        <v>2.9661016949152543</v>
      </c>
      <c r="T103" s="73">
        <f t="shared" si="12"/>
        <v>3.0864197530864197</v>
      </c>
      <c r="U103" s="73">
        <f t="shared" si="12"/>
        <v>3.1936127744510974</v>
      </c>
      <c r="V103" s="73">
        <f t="shared" si="12"/>
        <v>3.0947775628626695</v>
      </c>
      <c r="W103" s="73">
        <f t="shared" si="12"/>
        <v>3.1894934333958722</v>
      </c>
      <c r="X103" s="73">
        <f t="shared" si="12"/>
        <v>3.0909090909090908</v>
      </c>
      <c r="Y103" s="73">
        <f t="shared" si="12"/>
        <v>3.1746031746031744</v>
      </c>
      <c r="Z103" s="73">
        <f t="shared" si="12"/>
        <v>3.0769230769230771</v>
      </c>
      <c r="AA103" s="73">
        <f t="shared" si="12"/>
        <v>2.9850746268656714</v>
      </c>
      <c r="AB103" s="73">
        <f t="shared" si="12"/>
        <v>2.8985507246376812</v>
      </c>
      <c r="AC103" s="73">
        <f t="shared" si="12"/>
        <v>2.9733959311424099</v>
      </c>
      <c r="AD103" s="73">
        <f t="shared" si="12"/>
        <v>3.3434650455927049</v>
      </c>
      <c r="AE103" s="73">
        <f t="shared" si="12"/>
        <v>3.8235294117647061</v>
      </c>
      <c r="AF103" s="73">
        <f t="shared" si="12"/>
        <v>4.1076487252124654</v>
      </c>
      <c r="AG103" s="73">
        <f t="shared" si="12"/>
        <v>4.4897959183673466</v>
      </c>
      <c r="AH103" s="73">
        <f t="shared" si="12"/>
        <v>4.4270833333333339</v>
      </c>
      <c r="AI103" s="73">
        <f t="shared" si="12"/>
        <v>4.1147132169576057</v>
      </c>
      <c r="AJ103" s="73">
        <f t="shared" si="12"/>
        <v>3.4730538922155691</v>
      </c>
      <c r="AK103" s="73">
        <f t="shared" si="12"/>
        <v>2.8935185185185186</v>
      </c>
      <c r="AL103" s="73">
        <f t="shared" si="12"/>
        <v>2.4746906636670416</v>
      </c>
      <c r="AM103" s="73">
        <f t="shared" si="12"/>
        <v>2.0856201975850714</v>
      </c>
      <c r="AN103" s="73">
        <f t="shared" si="12"/>
        <v>2.043010752688172</v>
      </c>
      <c r="AO103" s="73">
        <f t="shared" si="12"/>
        <v>2.1074815595363541</v>
      </c>
      <c r="AP103" s="73">
        <f t="shared" si="12"/>
        <v>2.3735810113519094</v>
      </c>
      <c r="AQ103" s="73">
        <f t="shared" ref="I103:BC109" si="13">IF(AP45=0,0,(AQ45-AP45)/AP45*100)</f>
        <v>2.4193548387096775</v>
      </c>
      <c r="AR103" s="73">
        <f t="shared" si="13"/>
        <v>2.4606299212598426</v>
      </c>
      <c r="AS103" s="73">
        <f t="shared" si="13"/>
        <v>2.0172910662824206</v>
      </c>
      <c r="AT103" s="73">
        <f t="shared" si="13"/>
        <v>1.6949152542372881</v>
      </c>
      <c r="AU103" s="73">
        <f t="shared" si="13"/>
        <v>1.1111111111111112</v>
      </c>
      <c r="AV103" s="73">
        <f t="shared" si="13"/>
        <v>0.82417582417582425</v>
      </c>
      <c r="AW103" s="73">
        <f t="shared" si="13"/>
        <v>0.63578564940962767</v>
      </c>
      <c r="AX103" s="73">
        <f t="shared" si="13"/>
        <v>0.63176895306859204</v>
      </c>
      <c r="AY103" s="73">
        <f t="shared" si="13"/>
        <v>0.80717488789237668</v>
      </c>
      <c r="AZ103" s="73">
        <f t="shared" si="13"/>
        <v>1.1565836298932384</v>
      </c>
      <c r="BA103" s="73">
        <f t="shared" si="13"/>
        <v>1.2313104661389622</v>
      </c>
      <c r="BB103" s="73">
        <f t="shared" si="13"/>
        <v>1.4769765421372718</v>
      </c>
      <c r="BC103" s="73">
        <f t="shared" si="13"/>
        <v>1.4554794520547945</v>
      </c>
    </row>
    <row r="104" spans="1:55" x14ac:dyDescent="0.2">
      <c r="A104" s="73">
        <v>3</v>
      </c>
      <c r="B104" s="73" t="s">
        <v>500</v>
      </c>
      <c r="C104" s="73">
        <v>215</v>
      </c>
      <c r="D104" s="73" t="s">
        <v>500</v>
      </c>
      <c r="F104" s="73" t="s">
        <v>577</v>
      </c>
      <c r="H104" s="73">
        <f t="shared" si="5"/>
        <v>2.9891042329572848</v>
      </c>
      <c r="I104" s="73">
        <f t="shared" si="13"/>
        <v>3.0146989982211405</v>
      </c>
      <c r="J104" s="73">
        <f t="shared" si="13"/>
        <v>3.0264473325456693</v>
      </c>
      <c r="K104" s="73">
        <f t="shared" si="13"/>
        <v>3.0345800988002827</v>
      </c>
      <c r="L104" s="73">
        <f t="shared" si="13"/>
        <v>3.0393835616438358</v>
      </c>
      <c r="M104" s="73">
        <f t="shared" si="13"/>
        <v>3.0411300373909431</v>
      </c>
      <c r="N104" s="73">
        <f t="shared" si="13"/>
        <v>3.0803967421982095</v>
      </c>
      <c r="O104" s="73">
        <f t="shared" si="13"/>
        <v>3.1135101306422595</v>
      </c>
      <c r="P104" s="73">
        <f t="shared" si="13"/>
        <v>3.1788179955997267</v>
      </c>
      <c r="Q104" s="73">
        <f t="shared" si="13"/>
        <v>3.2352941176470593</v>
      </c>
      <c r="R104" s="73">
        <f t="shared" si="13"/>
        <v>3.2834757834757831</v>
      </c>
      <c r="S104" s="73">
        <f t="shared" si="13"/>
        <v>3.2963243914212814</v>
      </c>
      <c r="T104" s="73">
        <f t="shared" si="13"/>
        <v>3.2779224247279526</v>
      </c>
      <c r="U104" s="73">
        <f t="shared" si="13"/>
        <v>3.2449903038138337</v>
      </c>
      <c r="V104" s="73">
        <f t="shared" si="13"/>
        <v>3.1993488605058849</v>
      </c>
      <c r="W104" s="73">
        <f t="shared" si="13"/>
        <v>3.1608323727476795</v>
      </c>
      <c r="X104" s="73">
        <f t="shared" si="13"/>
        <v>3.1463185132909901</v>
      </c>
      <c r="Y104" s="73">
        <f t="shared" si="13"/>
        <v>3.1472717942870174</v>
      </c>
      <c r="Z104" s="73">
        <f t="shared" si="13"/>
        <v>3.1507379359902714</v>
      </c>
      <c r="AA104" s="73">
        <f t="shared" si="13"/>
        <v>3.1723916188843044</v>
      </c>
      <c r="AB104" s="73">
        <f t="shared" si="13"/>
        <v>3.1839193891861011</v>
      </c>
      <c r="AC104" s="73">
        <f t="shared" si="13"/>
        <v>3.181314809221786</v>
      </c>
      <c r="AD104" s="73">
        <f t="shared" si="13"/>
        <v>3.1661625524441406</v>
      </c>
      <c r="AE104" s="73">
        <f t="shared" si="13"/>
        <v>3.1399252849103894</v>
      </c>
      <c r="AF104" s="73">
        <f t="shared" si="13"/>
        <v>3.1039383797166566</v>
      </c>
      <c r="AG104" s="73">
        <f t="shared" si="13"/>
        <v>3.0727499110636782</v>
      </c>
      <c r="AH104" s="73">
        <f t="shared" si="13"/>
        <v>3.0890029768324778</v>
      </c>
      <c r="AI104" s="73">
        <f t="shared" si="13"/>
        <v>3.1596568319732161</v>
      </c>
      <c r="AJ104" s="73">
        <f t="shared" si="13"/>
        <v>3.2657200811359024</v>
      </c>
      <c r="AK104" s="73">
        <f t="shared" si="13"/>
        <v>3.3785110980161068</v>
      </c>
      <c r="AL104" s="73">
        <f t="shared" si="13"/>
        <v>3.4543036291088738</v>
      </c>
      <c r="AM104" s="73">
        <f t="shared" si="13"/>
        <v>3.4234498971495739</v>
      </c>
      <c r="AN104" s="73">
        <f t="shared" si="13"/>
        <v>3.2817161528626224</v>
      </c>
      <c r="AO104" s="73">
        <f t="shared" si="13"/>
        <v>3.0674002751031639</v>
      </c>
      <c r="AP104" s="73">
        <f t="shared" si="13"/>
        <v>2.8393166955825437</v>
      </c>
      <c r="AQ104" s="73">
        <f t="shared" si="13"/>
        <v>2.6635953670959998</v>
      </c>
      <c r="AR104" s="73">
        <f t="shared" si="13"/>
        <v>2.5565668057135631</v>
      </c>
      <c r="AS104" s="73">
        <f t="shared" si="13"/>
        <v>2.5328937232305182</v>
      </c>
      <c r="AT104" s="73">
        <f t="shared" si="13"/>
        <v>2.5725018782870022</v>
      </c>
      <c r="AU104" s="73">
        <f t="shared" si="13"/>
        <v>2.6222495678415516</v>
      </c>
      <c r="AV104" s="73">
        <f t="shared" si="13"/>
        <v>2.6608804887797639</v>
      </c>
      <c r="AW104" s="73">
        <f t="shared" si="13"/>
        <v>2.7031536792925079</v>
      </c>
      <c r="AX104" s="73">
        <f t="shared" si="13"/>
        <v>2.7484430002707825</v>
      </c>
      <c r="AY104" s="73">
        <f t="shared" si="13"/>
        <v>2.7987877190670707</v>
      </c>
      <c r="AZ104" s="73">
        <f t="shared" si="13"/>
        <v>2.8456430897018485</v>
      </c>
      <c r="BA104" s="73">
        <f t="shared" si="13"/>
        <v>2.8890495301243861</v>
      </c>
      <c r="BB104" s="73">
        <f t="shared" si="13"/>
        <v>2.9266401783118519</v>
      </c>
      <c r="BC104" s="73">
        <f t="shared" si="13"/>
        <v>2.9540532906505979</v>
      </c>
    </row>
    <row r="105" spans="1:55" x14ac:dyDescent="0.2">
      <c r="A105" s="73">
        <v>2</v>
      </c>
      <c r="B105" s="73" t="s">
        <v>422</v>
      </c>
      <c r="C105" s="73">
        <v>217</v>
      </c>
      <c r="D105" s="73" t="s">
        <v>422</v>
      </c>
      <c r="F105" s="73" t="s">
        <v>577</v>
      </c>
      <c r="H105" s="73">
        <f t="shared" si="5"/>
        <v>1.1342155009451798</v>
      </c>
      <c r="I105" s="73">
        <f t="shared" si="13"/>
        <v>1.3707165109034267</v>
      </c>
      <c r="J105" s="73">
        <f t="shared" si="13"/>
        <v>2.0897357098955132</v>
      </c>
      <c r="K105" s="73">
        <f t="shared" si="13"/>
        <v>2.9500301023479834</v>
      </c>
      <c r="L105" s="73">
        <f t="shared" si="13"/>
        <v>3.9766081871345031</v>
      </c>
      <c r="M105" s="73">
        <f t="shared" si="13"/>
        <v>4.7806524184476942</v>
      </c>
      <c r="N105" s="73">
        <f t="shared" si="13"/>
        <v>4.9919484702093397</v>
      </c>
      <c r="O105" s="73">
        <f t="shared" si="13"/>
        <v>4.703476482617587</v>
      </c>
      <c r="P105" s="73">
        <f t="shared" si="13"/>
        <v>4.1015625</v>
      </c>
      <c r="Q105" s="73">
        <f t="shared" si="13"/>
        <v>3.4709193245778613</v>
      </c>
      <c r="R105" s="73">
        <f t="shared" si="13"/>
        <v>2.9918404351767904</v>
      </c>
      <c r="S105" s="73">
        <f t="shared" si="13"/>
        <v>2.640845070422535</v>
      </c>
      <c r="T105" s="73">
        <f t="shared" si="13"/>
        <v>2.4442538593481991</v>
      </c>
      <c r="U105" s="73">
        <f t="shared" si="13"/>
        <v>2.4696525742988698</v>
      </c>
      <c r="V105" s="73">
        <f t="shared" si="13"/>
        <v>2.4101307189542487</v>
      </c>
      <c r="W105" s="73">
        <f t="shared" si="13"/>
        <v>2.3534104507379339</v>
      </c>
      <c r="X105" s="73">
        <f t="shared" si="13"/>
        <v>2.4551831644583006</v>
      </c>
      <c r="Y105" s="73">
        <f t="shared" si="13"/>
        <v>2.7386839102320275</v>
      </c>
      <c r="Z105" s="73">
        <f t="shared" si="13"/>
        <v>3.1099592743428359</v>
      </c>
      <c r="AA105" s="73">
        <f t="shared" si="13"/>
        <v>3.4470377019748653</v>
      </c>
      <c r="AB105" s="73">
        <f t="shared" si="13"/>
        <v>3.7486983686220063</v>
      </c>
      <c r="AC105" s="73">
        <f t="shared" si="13"/>
        <v>3.8808966209434597</v>
      </c>
      <c r="AD105" s="73">
        <f t="shared" si="13"/>
        <v>3.8647342995169081</v>
      </c>
      <c r="AE105" s="73">
        <f t="shared" si="13"/>
        <v>3.7209302325581395</v>
      </c>
      <c r="AF105" s="73">
        <f t="shared" si="13"/>
        <v>3.5874439461883409</v>
      </c>
      <c r="AG105" s="73">
        <f t="shared" si="13"/>
        <v>3.4920634920634921</v>
      </c>
      <c r="AH105" s="73">
        <f t="shared" si="13"/>
        <v>3.318460680423871</v>
      </c>
      <c r="AI105" s="73">
        <f t="shared" si="13"/>
        <v>3.0769230769230771</v>
      </c>
      <c r="AJ105" s="73">
        <f t="shared" si="13"/>
        <v>2.80178057083006</v>
      </c>
      <c r="AK105" s="73">
        <f t="shared" si="13"/>
        <v>2.4961793173713702</v>
      </c>
      <c r="AL105" s="73">
        <f t="shared" si="13"/>
        <v>2.286282306163022</v>
      </c>
      <c r="AM105" s="73">
        <f t="shared" si="13"/>
        <v>2.2351797862001943</v>
      </c>
      <c r="AN105" s="73">
        <f t="shared" si="13"/>
        <v>2.4477186311787071</v>
      </c>
      <c r="AO105" s="73">
        <f t="shared" si="13"/>
        <v>2.8067733704476918</v>
      </c>
      <c r="AP105" s="73">
        <f t="shared" si="13"/>
        <v>3.226534296028881</v>
      </c>
      <c r="AQ105" s="73">
        <f t="shared" si="13"/>
        <v>3.5191256830601092</v>
      </c>
      <c r="AR105" s="73">
        <f t="shared" si="13"/>
        <v>3.6528716216216215</v>
      </c>
      <c r="AS105" s="73">
        <f t="shared" si="13"/>
        <v>3.5241393359136279</v>
      </c>
      <c r="AT105" s="73">
        <f t="shared" si="13"/>
        <v>3.2467532467532463</v>
      </c>
      <c r="AU105" s="73">
        <f t="shared" si="13"/>
        <v>2.9921860110539358</v>
      </c>
      <c r="AV105" s="73">
        <f t="shared" si="13"/>
        <v>2.7572168763878606</v>
      </c>
      <c r="AW105" s="73">
        <f t="shared" si="13"/>
        <v>2.6112011525301639</v>
      </c>
      <c r="AX105" s="73">
        <f t="shared" si="13"/>
        <v>2.5447525447525448</v>
      </c>
      <c r="AY105" s="73">
        <f t="shared" si="13"/>
        <v>2.5500599007359233</v>
      </c>
      <c r="AZ105" s="73">
        <f t="shared" si="13"/>
        <v>2.553404539385848</v>
      </c>
      <c r="BA105" s="73">
        <f t="shared" si="13"/>
        <v>2.5223759153783565</v>
      </c>
      <c r="BB105" s="73">
        <f t="shared" si="13"/>
        <v>2.5238095238095237</v>
      </c>
      <c r="BC105" s="73">
        <f t="shared" si="13"/>
        <v>2.4771636476234713</v>
      </c>
    </row>
    <row r="106" spans="1:55" x14ac:dyDescent="0.2">
      <c r="A106" s="73">
        <v>1</v>
      </c>
      <c r="B106" s="73" t="s">
        <v>423</v>
      </c>
      <c r="C106" s="73">
        <v>226</v>
      </c>
      <c r="D106" s="73" t="s">
        <v>423</v>
      </c>
      <c r="F106" s="73" t="s">
        <v>577</v>
      </c>
      <c r="H106" s="73">
        <f t="shared" si="5"/>
        <v>3.3399942906080504</v>
      </c>
      <c r="I106" s="73">
        <f t="shared" si="13"/>
        <v>3.4116022099447516</v>
      </c>
      <c r="J106" s="73">
        <f t="shared" si="13"/>
        <v>3.445973019901162</v>
      </c>
      <c r="K106" s="73">
        <f t="shared" si="13"/>
        <v>3.460296965784377</v>
      </c>
      <c r="L106" s="73">
        <f t="shared" si="13"/>
        <v>3.4444028453762634</v>
      </c>
      <c r="M106" s="73">
        <f t="shared" si="13"/>
        <v>3.4382917119073473</v>
      </c>
      <c r="N106" s="73">
        <f t="shared" si="13"/>
        <v>3.3823186377420109</v>
      </c>
      <c r="O106" s="73">
        <f t="shared" si="13"/>
        <v>3.282942238267148</v>
      </c>
      <c r="P106" s="73">
        <f t="shared" si="13"/>
        <v>3.1458219552157289</v>
      </c>
      <c r="Q106" s="73">
        <f t="shared" si="13"/>
        <v>3.007518796992481</v>
      </c>
      <c r="R106" s="73">
        <f t="shared" si="13"/>
        <v>2.899146705047805</v>
      </c>
      <c r="S106" s="73">
        <f t="shared" si="13"/>
        <v>2.8374462983315016</v>
      </c>
      <c r="T106" s="73">
        <f t="shared" si="13"/>
        <v>2.8465947731467987</v>
      </c>
      <c r="U106" s="73">
        <f t="shared" si="13"/>
        <v>2.900056678632156</v>
      </c>
      <c r="V106" s="73">
        <f t="shared" si="13"/>
        <v>2.9743872211511979</v>
      </c>
      <c r="W106" s="73">
        <f t="shared" si="13"/>
        <v>3.0311134884550235</v>
      </c>
      <c r="X106" s="73">
        <f t="shared" si="13"/>
        <v>3.071731418188111</v>
      </c>
      <c r="Y106" s="73">
        <f t="shared" si="13"/>
        <v>3.0725319006044325</v>
      </c>
      <c r="Z106" s="73">
        <f t="shared" si="13"/>
        <v>3.0705326600423524</v>
      </c>
      <c r="AA106" s="73">
        <f t="shared" si="13"/>
        <v>3.0501777953378109</v>
      </c>
      <c r="AB106" s="73">
        <f t="shared" si="13"/>
        <v>3.0519131968407329</v>
      </c>
      <c r="AC106" s="73">
        <f t="shared" si="13"/>
        <v>3.1177915023439242</v>
      </c>
      <c r="AD106" s="73">
        <f t="shared" si="13"/>
        <v>3.2400057728387934</v>
      </c>
      <c r="AE106" s="73">
        <f t="shared" si="13"/>
        <v>3.4109177325784583</v>
      </c>
      <c r="AF106" s="73">
        <f t="shared" si="13"/>
        <v>3.5890503548496113</v>
      </c>
      <c r="AG106" s="73">
        <f t="shared" si="13"/>
        <v>3.7061203184131544</v>
      </c>
      <c r="AH106" s="73">
        <f t="shared" si="13"/>
        <v>3.7624260727318481</v>
      </c>
      <c r="AI106" s="73">
        <f t="shared" si="13"/>
        <v>3.7351443123938877</v>
      </c>
      <c r="AJ106" s="73">
        <f t="shared" si="13"/>
        <v>3.6415711947626841</v>
      </c>
      <c r="AK106" s="73">
        <f t="shared" si="13"/>
        <v>3.5530990919857874</v>
      </c>
      <c r="AL106" s="73">
        <f t="shared" si="13"/>
        <v>3.4747562768912368</v>
      </c>
      <c r="AM106" s="73">
        <f t="shared" si="13"/>
        <v>3.3949155218695721</v>
      </c>
      <c r="AN106" s="73">
        <f t="shared" si="13"/>
        <v>3.3139890042761149</v>
      </c>
      <c r="AO106" s="73">
        <f t="shared" si="13"/>
        <v>3.2471051983247103</v>
      </c>
      <c r="AP106" s="73">
        <f t="shared" si="13"/>
        <v>3.1640736852152331</v>
      </c>
      <c r="AQ106" s="73">
        <f t="shared" si="13"/>
        <v>3.1040384882268586</v>
      </c>
      <c r="AR106" s="73">
        <f t="shared" si="13"/>
        <v>3.0823761665470206</v>
      </c>
      <c r="AS106" s="73">
        <f t="shared" si="13"/>
        <v>3.0990206746463547</v>
      </c>
      <c r="AT106" s="73">
        <f t="shared" si="13"/>
        <v>3.1494068476379451</v>
      </c>
      <c r="AU106" s="73">
        <f t="shared" si="13"/>
        <v>3.2046821921172182</v>
      </c>
      <c r="AV106" s="73">
        <f t="shared" si="13"/>
        <v>3.2479378172588835</v>
      </c>
      <c r="AW106" s="73">
        <f t="shared" si="13"/>
        <v>3.2840407144228925</v>
      </c>
      <c r="AX106" s="73">
        <f t="shared" si="13"/>
        <v>3.3060617329862403</v>
      </c>
      <c r="AY106" s="73">
        <f t="shared" si="13"/>
        <v>3.31185427841175</v>
      </c>
      <c r="AZ106" s="73">
        <f t="shared" si="13"/>
        <v>3.3206731941879508</v>
      </c>
      <c r="BA106" s="73">
        <f t="shared" si="13"/>
        <v>3.3252394442196147</v>
      </c>
      <c r="BB106" s="73">
        <f t="shared" si="13"/>
        <v>3.3259351132580455</v>
      </c>
      <c r="BC106" s="73">
        <f t="shared" si="13"/>
        <v>3.3262785481883945</v>
      </c>
    </row>
    <row r="107" spans="1:55" x14ac:dyDescent="0.2">
      <c r="A107" s="73">
        <v>2</v>
      </c>
      <c r="B107" s="73" t="s">
        <v>424</v>
      </c>
      <c r="C107" s="73">
        <v>233</v>
      </c>
      <c r="D107" s="73" t="s">
        <v>424</v>
      </c>
      <c r="F107" s="73" t="s">
        <v>577</v>
      </c>
      <c r="H107" s="73">
        <f t="shared" si="5"/>
        <v>1.58465387823186</v>
      </c>
      <c r="I107" s="73">
        <f t="shared" si="13"/>
        <v>1.5804597701149428</v>
      </c>
      <c r="J107" s="73">
        <f t="shared" si="13"/>
        <v>1.6569003839159424</v>
      </c>
      <c r="K107" s="73">
        <f t="shared" si="13"/>
        <v>1.6895249453388987</v>
      </c>
      <c r="L107" s="73">
        <f t="shared" si="13"/>
        <v>1.7787333854573886</v>
      </c>
      <c r="M107" s="73">
        <f t="shared" si="13"/>
        <v>1.8244670635682734</v>
      </c>
      <c r="N107" s="73">
        <f t="shared" si="13"/>
        <v>1.8672199170124482</v>
      </c>
      <c r="O107" s="73">
        <f t="shared" si="13"/>
        <v>1.8885391594149232</v>
      </c>
      <c r="P107" s="73">
        <f t="shared" si="13"/>
        <v>1.908050154461203</v>
      </c>
      <c r="Q107" s="73">
        <f t="shared" si="13"/>
        <v>1.8901569186875893</v>
      </c>
      <c r="R107" s="73">
        <f t="shared" si="13"/>
        <v>1.9075953797689886</v>
      </c>
      <c r="S107" s="73">
        <f t="shared" si="13"/>
        <v>1.9234071784303624</v>
      </c>
      <c r="T107" s="73">
        <f t="shared" si="13"/>
        <v>1.9545071609098568</v>
      </c>
      <c r="U107" s="73">
        <f t="shared" si="13"/>
        <v>2.0161956701371673</v>
      </c>
      <c r="V107" s="73">
        <f t="shared" si="13"/>
        <v>2.0573465089907663</v>
      </c>
      <c r="W107" s="73">
        <f t="shared" si="13"/>
        <v>2.0952380952380953</v>
      </c>
      <c r="X107" s="73">
        <f t="shared" si="13"/>
        <v>2.1610696517412933</v>
      </c>
      <c r="Y107" s="73">
        <f t="shared" si="13"/>
        <v>2.1762288844924669</v>
      </c>
      <c r="Z107" s="73">
        <f t="shared" si="13"/>
        <v>2.2043491212392015</v>
      </c>
      <c r="AA107" s="73">
        <f t="shared" si="13"/>
        <v>2.2296706499562813</v>
      </c>
      <c r="AB107" s="73">
        <f t="shared" si="13"/>
        <v>2.2665716322166785</v>
      </c>
      <c r="AC107" s="73">
        <f t="shared" si="13"/>
        <v>2.313911346529133</v>
      </c>
      <c r="AD107" s="73">
        <f t="shared" si="13"/>
        <v>2.3978201634877383</v>
      </c>
      <c r="AE107" s="73">
        <f t="shared" si="13"/>
        <v>2.5013304949441193</v>
      </c>
      <c r="AF107" s="73">
        <f t="shared" si="13"/>
        <v>2.6090342679127727</v>
      </c>
      <c r="AG107" s="73">
        <f t="shared" si="13"/>
        <v>2.6944971537001896</v>
      </c>
      <c r="AH107" s="73">
        <f t="shared" si="13"/>
        <v>2.7593003202759299</v>
      </c>
      <c r="AI107" s="73">
        <f t="shared" si="13"/>
        <v>2.7811076480460319</v>
      </c>
      <c r="AJ107" s="73">
        <f t="shared" si="13"/>
        <v>2.7991602519244227</v>
      </c>
      <c r="AK107" s="73">
        <f t="shared" si="13"/>
        <v>2.8023598820058995</v>
      </c>
      <c r="AL107" s="73">
        <f t="shared" si="13"/>
        <v>2.8252952212780045</v>
      </c>
      <c r="AM107" s="73">
        <f t="shared" si="13"/>
        <v>2.8227970376730709</v>
      </c>
      <c r="AN107" s="73">
        <f t="shared" si="13"/>
        <v>2.8183716075156577</v>
      </c>
      <c r="AO107" s="73">
        <f t="shared" si="13"/>
        <v>2.812182741116751</v>
      </c>
      <c r="AP107" s="73">
        <f t="shared" si="13"/>
        <v>2.8043843191468349</v>
      </c>
      <c r="AQ107" s="73">
        <f t="shared" si="13"/>
        <v>2.8047257708193256</v>
      </c>
      <c r="AR107" s="73">
        <f t="shared" si="13"/>
        <v>2.8496683172942165</v>
      </c>
      <c r="AS107" s="73">
        <f t="shared" si="13"/>
        <v>2.9251453488372094</v>
      </c>
      <c r="AT107" s="73">
        <f t="shared" si="13"/>
        <v>3.0538393645189763</v>
      </c>
      <c r="AU107" s="73">
        <f t="shared" si="13"/>
        <v>3.1688934566632412</v>
      </c>
      <c r="AV107" s="73">
        <f t="shared" si="13"/>
        <v>3.2541922629918645</v>
      </c>
      <c r="AW107" s="73">
        <f t="shared" si="13"/>
        <v>3.3365492844508764</v>
      </c>
      <c r="AX107" s="73">
        <f t="shared" si="13"/>
        <v>3.3999844394304835</v>
      </c>
      <c r="AY107" s="73">
        <f t="shared" si="13"/>
        <v>3.438675696012039</v>
      </c>
      <c r="AZ107" s="73">
        <f t="shared" si="13"/>
        <v>3.4771222812249944</v>
      </c>
      <c r="BA107" s="73">
        <f t="shared" si="13"/>
        <v>3.4868189806678385</v>
      </c>
      <c r="BB107" s="73">
        <f t="shared" si="13"/>
        <v>3.4848176074994908</v>
      </c>
      <c r="BC107" s="73">
        <f t="shared" si="13"/>
        <v>3.4331101483523696</v>
      </c>
    </row>
    <row r="108" spans="1:55" x14ac:dyDescent="0.2">
      <c r="A108" s="73">
        <v>1</v>
      </c>
      <c r="B108" s="73" t="s">
        <v>425</v>
      </c>
      <c r="C108" s="73">
        <v>238</v>
      </c>
      <c r="D108" s="73" t="s">
        <v>425</v>
      </c>
      <c r="F108" s="73" t="s">
        <v>577</v>
      </c>
      <c r="H108" s="73">
        <f t="shared" si="5"/>
        <v>0</v>
      </c>
      <c r="I108" s="73">
        <f t="shared" si="13"/>
        <v>0</v>
      </c>
      <c r="J108" s="73">
        <f t="shared" si="13"/>
        <v>0</v>
      </c>
      <c r="K108" s="73">
        <f t="shared" si="13"/>
        <v>0</v>
      </c>
      <c r="L108" s="73">
        <f t="shared" si="13"/>
        <v>0</v>
      </c>
      <c r="M108" s="73">
        <f t="shared" si="13"/>
        <v>0</v>
      </c>
      <c r="N108" s="73">
        <f t="shared" si="13"/>
        <v>0</v>
      </c>
      <c r="O108" s="73">
        <f t="shared" si="13"/>
        <v>0</v>
      </c>
      <c r="P108" s="73">
        <f t="shared" si="13"/>
        <v>0</v>
      </c>
      <c r="Q108" s="73">
        <f t="shared" si="13"/>
        <v>0</v>
      </c>
      <c r="R108" s="73">
        <f t="shared" si="13"/>
        <v>0</v>
      </c>
      <c r="S108" s="73">
        <f t="shared" si="13"/>
        <v>0</v>
      </c>
      <c r="T108" s="73">
        <f t="shared" si="13"/>
        <v>0</v>
      </c>
      <c r="U108" s="73">
        <f t="shared" si="13"/>
        <v>0</v>
      </c>
      <c r="V108" s="73">
        <f t="shared" si="13"/>
        <v>0</v>
      </c>
      <c r="W108" s="73">
        <f t="shared" si="13"/>
        <v>0</v>
      </c>
      <c r="X108" s="73">
        <f t="shared" si="13"/>
        <v>0</v>
      </c>
      <c r="Y108" s="73">
        <f t="shared" si="13"/>
        <v>0</v>
      </c>
      <c r="Z108" s="73">
        <f t="shared" si="13"/>
        <v>0</v>
      </c>
      <c r="AA108" s="73">
        <f t="shared" si="13"/>
        <v>0</v>
      </c>
      <c r="AB108" s="73">
        <f t="shared" si="13"/>
        <v>0</v>
      </c>
      <c r="AC108" s="73">
        <f t="shared" si="13"/>
        <v>0</v>
      </c>
      <c r="AD108" s="73">
        <f t="shared" si="13"/>
        <v>0</v>
      </c>
      <c r="AE108" s="73">
        <f t="shared" si="13"/>
        <v>0</v>
      </c>
      <c r="AF108" s="73">
        <f t="shared" si="13"/>
        <v>0</v>
      </c>
      <c r="AG108" s="73">
        <f t="shared" si="13"/>
        <v>0</v>
      </c>
      <c r="AH108" s="73">
        <f t="shared" si="13"/>
        <v>0</v>
      </c>
      <c r="AI108" s="73">
        <f t="shared" si="13"/>
        <v>0</v>
      </c>
      <c r="AJ108" s="73">
        <f t="shared" si="13"/>
        <v>0</v>
      </c>
      <c r="AK108" s="73">
        <f t="shared" si="13"/>
        <v>0</v>
      </c>
      <c r="AL108" s="73">
        <f t="shared" si="13"/>
        <v>0</v>
      </c>
      <c r="AM108" s="73">
        <f t="shared" si="13"/>
        <v>0</v>
      </c>
      <c r="AN108" s="73">
        <f t="shared" si="13"/>
        <v>3.318617180484885</v>
      </c>
      <c r="AO108" s="73">
        <f t="shared" si="13"/>
        <v>3.1739996378779645</v>
      </c>
      <c r="AP108" s="73">
        <f t="shared" si="13"/>
        <v>3.0201990067213029</v>
      </c>
      <c r="AQ108" s="73">
        <f t="shared" si="13"/>
        <v>2.8924775143090762</v>
      </c>
      <c r="AR108" s="73">
        <f t="shared" si="13"/>
        <v>2.7929538756994798</v>
      </c>
      <c r="AS108" s="73">
        <f t="shared" si="13"/>
        <v>2.7363945304321216</v>
      </c>
      <c r="AT108" s="73">
        <f t="shared" si="13"/>
        <v>2.7074057816517212</v>
      </c>
      <c r="AU108" s="73">
        <f t="shared" si="13"/>
        <v>2.6818285888727771</v>
      </c>
      <c r="AV108" s="73">
        <f t="shared" si="13"/>
        <v>2.6563800689737187</v>
      </c>
      <c r="AW108" s="73">
        <f t="shared" si="13"/>
        <v>2.6383237521539553</v>
      </c>
      <c r="AX108" s="73">
        <f t="shared" si="13"/>
        <v>2.6311705534628462</v>
      </c>
      <c r="AY108" s="73">
        <f t="shared" si="13"/>
        <v>2.6324471448601985</v>
      </c>
      <c r="AZ108" s="73">
        <f t="shared" si="13"/>
        <v>2.6345749454199647</v>
      </c>
      <c r="BA108" s="73">
        <f t="shared" si="13"/>
        <v>2.6335021141097248</v>
      </c>
      <c r="BB108" s="73">
        <f t="shared" si="13"/>
        <v>2.6282328408310658</v>
      </c>
      <c r="BC108" s="73">
        <f t="shared" si="13"/>
        <v>2.6166788497515889</v>
      </c>
    </row>
    <row r="109" spans="1:55" x14ac:dyDescent="0.2">
      <c r="A109" s="73">
        <v>2</v>
      </c>
      <c r="B109" s="73" t="s">
        <v>501</v>
      </c>
      <c r="C109" s="73">
        <v>250</v>
      </c>
      <c r="D109" s="73" t="s">
        <v>501</v>
      </c>
      <c r="F109" s="73" t="s">
        <v>577</v>
      </c>
      <c r="H109" s="73">
        <f t="shared" si="5"/>
        <v>2.5356576862123612</v>
      </c>
      <c r="I109" s="73">
        <f t="shared" si="13"/>
        <v>2.571870170015456</v>
      </c>
      <c r="J109" s="73">
        <f t="shared" si="13"/>
        <v>2.6580676270267012</v>
      </c>
      <c r="K109" s="73">
        <f t="shared" si="13"/>
        <v>2.7712541099107564</v>
      </c>
      <c r="L109" s="73">
        <f t="shared" si="13"/>
        <v>2.8964808043875685</v>
      </c>
      <c r="M109" s="73">
        <f t="shared" si="13"/>
        <v>2.9926156237854644</v>
      </c>
      <c r="N109" s="73">
        <f t="shared" si="13"/>
        <v>3.0404312668463609</v>
      </c>
      <c r="O109" s="73">
        <f t="shared" si="13"/>
        <v>3.039656796065711</v>
      </c>
      <c r="P109" s="73">
        <f t="shared" ref="I109:BC114" si="14">IF(O51=0,0,(P51-O51)/O51*100)</f>
        <v>2.9956841838029957</v>
      </c>
      <c r="Q109" s="73">
        <f t="shared" si="14"/>
        <v>2.9529208774956865</v>
      </c>
      <c r="R109" s="73">
        <f t="shared" si="14"/>
        <v>2.9113196705611952</v>
      </c>
      <c r="S109" s="73">
        <f t="shared" si="14"/>
        <v>2.9034059184812953</v>
      </c>
      <c r="T109" s="73">
        <f t="shared" si="14"/>
        <v>2.9164405860010851</v>
      </c>
      <c r="U109" s="73">
        <f t="shared" si="14"/>
        <v>2.9524186107816002</v>
      </c>
      <c r="V109" s="73">
        <f t="shared" si="14"/>
        <v>2.9957751888362565</v>
      </c>
      <c r="W109" s="73">
        <f t="shared" si="14"/>
        <v>3.0329397141081418</v>
      </c>
      <c r="X109" s="73">
        <f t="shared" si="14"/>
        <v>3.0321309365826199</v>
      </c>
      <c r="Y109" s="73">
        <f t="shared" si="14"/>
        <v>3.0053471761445691</v>
      </c>
      <c r="Z109" s="73">
        <f t="shared" si="14"/>
        <v>2.9517638588912885</v>
      </c>
      <c r="AA109" s="73">
        <f t="shared" si="14"/>
        <v>2.9076186970923814</v>
      </c>
      <c r="AB109" s="73">
        <f t="shared" si="14"/>
        <v>2.8898426323319026</v>
      </c>
      <c r="AC109" s="73">
        <f t="shared" si="14"/>
        <v>2.8990545050055618</v>
      </c>
      <c r="AD109" s="73">
        <f t="shared" si="14"/>
        <v>2.9558813593676105</v>
      </c>
      <c r="AE109" s="73">
        <f t="shared" si="14"/>
        <v>3.0350756308035569</v>
      </c>
      <c r="AF109" s="73">
        <f t="shared" si="14"/>
        <v>3.0889752245079931</v>
      </c>
      <c r="AG109" s="73">
        <f t="shared" si="14"/>
        <v>3.1323365871741013</v>
      </c>
      <c r="AH109" s="73">
        <f t="shared" si="14"/>
        <v>3.2648415503504462</v>
      </c>
      <c r="AI109" s="73">
        <f t="shared" si="14"/>
        <v>3.4864833507367443</v>
      </c>
      <c r="AJ109" s="73">
        <f t="shared" si="14"/>
        <v>3.7502102135769939</v>
      </c>
      <c r="AK109" s="73">
        <f t="shared" si="14"/>
        <v>4.0441971039550468</v>
      </c>
      <c r="AL109" s="73">
        <f t="shared" si="14"/>
        <v>4.2427232363098168</v>
      </c>
      <c r="AM109" s="73">
        <f t="shared" si="14"/>
        <v>4.1945849004906961</v>
      </c>
      <c r="AN109" s="73">
        <f t="shared" si="14"/>
        <v>3.8679448256078026</v>
      </c>
      <c r="AO109" s="73">
        <f t="shared" si="14"/>
        <v>3.3878800432691203</v>
      </c>
      <c r="AP109" s="73">
        <f t="shared" si="14"/>
        <v>2.8650297188397409</v>
      </c>
      <c r="AQ109" s="73">
        <f t="shared" si="14"/>
        <v>2.4627770083102494</v>
      </c>
      <c r="AR109" s="73">
        <f t="shared" si="14"/>
        <v>2.2662949351581969</v>
      </c>
      <c r="AS109" s="73">
        <f t="shared" si="14"/>
        <v>2.3358598897127161</v>
      </c>
      <c r="AT109" s="73">
        <f t="shared" si="14"/>
        <v>2.5812310797174569</v>
      </c>
      <c r="AU109" s="73">
        <f t="shared" si="14"/>
        <v>2.862539101693915</v>
      </c>
      <c r="AV109" s="73">
        <f t="shared" si="14"/>
        <v>3.0621222553744931</v>
      </c>
      <c r="AW109" s="73">
        <f t="shared" si="14"/>
        <v>3.1660016702236242</v>
      </c>
      <c r="AX109" s="73">
        <f t="shared" si="14"/>
        <v>3.1407961720422373</v>
      </c>
      <c r="AY109" s="73">
        <f t="shared" si="14"/>
        <v>3.0346896419415037</v>
      </c>
      <c r="AZ109" s="73">
        <f t="shared" si="14"/>
        <v>2.9165326607647648</v>
      </c>
      <c r="BA109" s="73">
        <f t="shared" si="14"/>
        <v>2.8338815789473686</v>
      </c>
      <c r="BB109" s="73">
        <f t="shared" si="14"/>
        <v>2.7733793963821314</v>
      </c>
      <c r="BC109" s="73">
        <f t="shared" si="14"/>
        <v>2.7436699503556032</v>
      </c>
    </row>
    <row r="110" spans="1:55" x14ac:dyDescent="0.2">
      <c r="A110" s="73">
        <v>2</v>
      </c>
      <c r="B110" s="73" t="s">
        <v>427</v>
      </c>
      <c r="C110" s="73">
        <v>251</v>
      </c>
      <c r="D110" s="73" t="s">
        <v>427</v>
      </c>
      <c r="F110" s="73" t="s">
        <v>577</v>
      </c>
      <c r="H110" s="73">
        <f t="shared" si="5"/>
        <v>3.0312699425654115</v>
      </c>
      <c r="I110" s="73">
        <f t="shared" si="14"/>
        <v>3.034995354598947</v>
      </c>
      <c r="J110" s="73">
        <f t="shared" si="14"/>
        <v>3.0958821761346558</v>
      </c>
      <c r="K110" s="73">
        <f t="shared" si="14"/>
        <v>3.0903790087463556</v>
      </c>
      <c r="L110" s="73">
        <f t="shared" si="14"/>
        <v>3.1391402714932126</v>
      </c>
      <c r="M110" s="73">
        <f t="shared" si="14"/>
        <v>3.1258568686591723</v>
      </c>
      <c r="N110" s="73">
        <f t="shared" si="14"/>
        <v>3.1640521137995217</v>
      </c>
      <c r="O110" s="73">
        <f t="shared" si="14"/>
        <v>3.2216494845360821</v>
      </c>
      <c r="P110" s="73">
        <f t="shared" si="14"/>
        <v>3.320848938826467</v>
      </c>
      <c r="Q110" s="73">
        <f t="shared" si="14"/>
        <v>3.3832769453842433</v>
      </c>
      <c r="R110" s="73">
        <f t="shared" si="14"/>
        <v>3.4361851332398317</v>
      </c>
      <c r="S110" s="73">
        <f t="shared" si="14"/>
        <v>3.4576271186440679</v>
      </c>
      <c r="T110" s="73">
        <f t="shared" si="14"/>
        <v>3.4512887723896899</v>
      </c>
      <c r="U110" s="73">
        <f t="shared" si="14"/>
        <v>3.4417229729729728</v>
      </c>
      <c r="V110" s="73">
        <f t="shared" si="14"/>
        <v>3.388446621759543</v>
      </c>
      <c r="W110" s="73">
        <f t="shared" si="14"/>
        <v>3.3563672260612041</v>
      </c>
      <c r="X110" s="73">
        <f t="shared" si="14"/>
        <v>3.3237822349570201</v>
      </c>
      <c r="Y110" s="73">
        <f t="shared" si="14"/>
        <v>3.3277870216306153</v>
      </c>
      <c r="Z110" s="73">
        <f t="shared" si="14"/>
        <v>3.310073358382537</v>
      </c>
      <c r="AA110" s="73">
        <f t="shared" si="14"/>
        <v>3.3252511257360582</v>
      </c>
      <c r="AB110" s="73">
        <f t="shared" si="14"/>
        <v>3.3020449212202476</v>
      </c>
      <c r="AC110" s="73">
        <f t="shared" si="14"/>
        <v>3.2776245335064091</v>
      </c>
      <c r="AD110" s="73">
        <f t="shared" si="14"/>
        <v>3.2678711704634718</v>
      </c>
      <c r="AE110" s="73">
        <f t="shared" si="14"/>
        <v>3.225315685379583</v>
      </c>
      <c r="AF110" s="73">
        <f t="shared" si="14"/>
        <v>3.1982313927781871</v>
      </c>
      <c r="AG110" s="73">
        <f t="shared" si="14"/>
        <v>3.1848043416166809</v>
      </c>
      <c r="AH110" s="73">
        <f t="shared" si="14"/>
        <v>3.1280276816608996</v>
      </c>
      <c r="AI110" s="73">
        <f t="shared" si="14"/>
        <v>3.0734129647027242</v>
      </c>
      <c r="AJ110" s="73">
        <f t="shared" si="14"/>
        <v>2.994791666666667</v>
      </c>
      <c r="AK110" s="73">
        <f t="shared" si="14"/>
        <v>2.9329962073324904</v>
      </c>
      <c r="AL110" s="73">
        <f t="shared" si="14"/>
        <v>2.8494227462539916</v>
      </c>
      <c r="AM110" s="73">
        <f t="shared" si="14"/>
        <v>2.8301886792452833</v>
      </c>
      <c r="AN110" s="73">
        <f t="shared" si="14"/>
        <v>2.8335849494832193</v>
      </c>
      <c r="AO110" s="73">
        <f t="shared" si="14"/>
        <v>2.8571428571428572</v>
      </c>
      <c r="AP110" s="73">
        <f t="shared" si="14"/>
        <v>2.8985507246376812</v>
      </c>
      <c r="AQ110" s="73">
        <f t="shared" si="14"/>
        <v>2.9342723004694835</v>
      </c>
      <c r="AR110" s="73">
        <f t="shared" si="14"/>
        <v>2.881724888566394</v>
      </c>
      <c r="AS110" s="73">
        <f t="shared" si="14"/>
        <v>2.770780856423174</v>
      </c>
      <c r="AT110" s="73">
        <f t="shared" si="14"/>
        <v>2.6176470588235294</v>
      </c>
      <c r="AU110" s="73">
        <f t="shared" si="14"/>
        <v>2.4553358173306581</v>
      </c>
      <c r="AV110" s="73">
        <f t="shared" si="14"/>
        <v>2.3125699365908243</v>
      </c>
      <c r="AW110" s="73">
        <f t="shared" si="14"/>
        <v>2.2511848341232228</v>
      </c>
      <c r="AX110" s="73">
        <f t="shared" si="14"/>
        <v>2.2551029503520814</v>
      </c>
      <c r="AY110" s="73">
        <f t="shared" si="14"/>
        <v>2.3186889818688985</v>
      </c>
      <c r="AZ110" s="73">
        <f t="shared" si="14"/>
        <v>2.3939342307036973</v>
      </c>
      <c r="BA110" s="73">
        <f t="shared" si="14"/>
        <v>2.4544471253848075</v>
      </c>
      <c r="BB110" s="73">
        <f t="shared" si="14"/>
        <v>2.4849764495695958</v>
      </c>
      <c r="BC110" s="73">
        <f t="shared" si="14"/>
        <v>2.4960380348652929</v>
      </c>
    </row>
    <row r="111" spans="1:55" x14ac:dyDescent="0.2">
      <c r="A111" s="73">
        <v>2</v>
      </c>
      <c r="B111" s="73" t="s">
        <v>446</v>
      </c>
      <c r="D111" s="73" t="s">
        <v>446</v>
      </c>
      <c r="F111" s="73" t="s">
        <v>577</v>
      </c>
      <c r="H111" s="73">
        <f t="shared" si="5"/>
        <v>2.4614160875857571</v>
      </c>
      <c r="I111" s="73">
        <f t="shared" si="14"/>
        <v>2.4971696587417114</v>
      </c>
      <c r="J111" s="73">
        <f t="shared" si="14"/>
        <v>2.5541494408853262</v>
      </c>
      <c r="K111" s="73">
        <f t="shared" si="14"/>
        <v>2.6146539609596982</v>
      </c>
      <c r="L111" s="73">
        <f t="shared" si="14"/>
        <v>2.676982746556309</v>
      </c>
      <c r="M111" s="73">
        <f t="shared" si="14"/>
        <v>2.7259628490206005</v>
      </c>
      <c r="N111" s="73">
        <f t="shared" si="14"/>
        <v>2.7588233064179839</v>
      </c>
      <c r="O111" s="73">
        <f t="shared" si="14"/>
        <v>2.781594990177723</v>
      </c>
      <c r="P111" s="73">
        <f t="shared" si="14"/>
        <v>2.7942535646025322</v>
      </c>
      <c r="Q111" s="73">
        <f t="shared" si="14"/>
        <v>2.805590230191084</v>
      </c>
      <c r="R111" s="73">
        <f t="shared" si="14"/>
        <v>2.8181810462677568</v>
      </c>
      <c r="S111" s="73">
        <f t="shared" si="14"/>
        <v>2.7954414072177718</v>
      </c>
      <c r="T111" s="73">
        <f t="shared" si="14"/>
        <v>2.726651938140189</v>
      </c>
      <c r="U111" s="73">
        <f t="shared" si="14"/>
        <v>2.6448943840962236</v>
      </c>
      <c r="V111" s="73">
        <f t="shared" si="14"/>
        <v>2.5477901120753366</v>
      </c>
      <c r="W111" s="73">
        <f t="shared" si="14"/>
        <v>2.477803781715517</v>
      </c>
      <c r="X111" s="73">
        <f t="shared" si="14"/>
        <v>2.4744435583266875</v>
      </c>
      <c r="Y111" s="73">
        <f t="shared" si="14"/>
        <v>2.5533630954486601</v>
      </c>
      <c r="Z111" s="73">
        <f t="shared" si="14"/>
        <v>2.6753683978144491</v>
      </c>
      <c r="AA111" s="73">
        <f t="shared" si="14"/>
        <v>2.8079016327353354</v>
      </c>
      <c r="AB111" s="73">
        <f t="shared" si="14"/>
        <v>2.914861217314014</v>
      </c>
      <c r="AC111" s="73">
        <f t="shared" si="14"/>
        <v>2.9897948167575841</v>
      </c>
      <c r="AD111" s="73">
        <f t="shared" si="14"/>
        <v>3.0423549578546893</v>
      </c>
      <c r="AE111" s="73">
        <f t="shared" si="14"/>
        <v>3.0596429917839041</v>
      </c>
      <c r="AF111" s="73">
        <f t="shared" si="14"/>
        <v>3.076226309921962</v>
      </c>
      <c r="AG111" s="73">
        <f t="shared" si="14"/>
        <v>3.0875046473113192</v>
      </c>
      <c r="AH111" s="73">
        <f t="shared" si="14"/>
        <v>3.0709879073020661</v>
      </c>
      <c r="AI111" s="73">
        <f t="shared" si="14"/>
        <v>3.018719880396346</v>
      </c>
      <c r="AJ111" s="73">
        <f t="shared" si="14"/>
        <v>2.9451875028947545</v>
      </c>
      <c r="AK111" s="73">
        <f t="shared" si="14"/>
        <v>2.8709258148370322</v>
      </c>
      <c r="AL111" s="73">
        <f t="shared" si="14"/>
        <v>2.8029526248523928</v>
      </c>
      <c r="AM111" s="73">
        <f t="shared" si="14"/>
        <v>-22.52128328393626</v>
      </c>
      <c r="AN111" s="73">
        <f t="shared" si="14"/>
        <v>2.5081296100837669</v>
      </c>
      <c r="AO111" s="73">
        <f t="shared" si="14"/>
        <v>2.5187777500029758</v>
      </c>
      <c r="AP111" s="73">
        <f t="shared" si="14"/>
        <v>2.5352685050798258</v>
      </c>
      <c r="AQ111" s="73">
        <f t="shared" si="14"/>
        <v>2.5439227254454555</v>
      </c>
      <c r="AR111" s="73">
        <f t="shared" si="14"/>
        <v>2.5514880459389322</v>
      </c>
      <c r="AS111" s="73">
        <f t="shared" si="14"/>
        <v>2.555846896856206</v>
      </c>
      <c r="AT111" s="73">
        <f t="shared" si="14"/>
        <v>2.5619756612312186</v>
      </c>
      <c r="AU111" s="73">
        <f t="shared" si="14"/>
        <v>2.5655463303268871</v>
      </c>
      <c r="AV111" s="73">
        <f t="shared" si="14"/>
        <v>2.5657533562908617</v>
      </c>
      <c r="AW111" s="73">
        <f t="shared" si="14"/>
        <v>2.5575273343032734</v>
      </c>
      <c r="AX111" s="73">
        <f t="shared" si="14"/>
        <v>2.5331290002704407</v>
      </c>
      <c r="AY111" s="73">
        <f t="shared" si="14"/>
        <v>2.5015501651967091</v>
      </c>
      <c r="AZ111" s="73">
        <f t="shared" si="14"/>
        <v>2.4693921773989671</v>
      </c>
      <c r="BA111" s="73">
        <f t="shared" si="14"/>
        <v>2.4332325911305741</v>
      </c>
      <c r="BB111" s="73">
        <f t="shared" si="14"/>
        <v>2.3977978968194233</v>
      </c>
      <c r="BC111" s="73">
        <f t="shared" si="14"/>
        <v>2.35383064516129</v>
      </c>
    </row>
    <row r="112" spans="1:55" x14ac:dyDescent="0.2">
      <c r="A112" s="73">
        <v>1</v>
      </c>
      <c r="B112" s="73" t="s">
        <v>447</v>
      </c>
      <c r="D112" s="73" t="s">
        <v>447</v>
      </c>
      <c r="F112" s="73" t="s">
        <v>577</v>
      </c>
      <c r="H112" s="73">
        <f t="shared" si="5"/>
        <v>2.4343110373645498</v>
      </c>
      <c r="I112" s="73">
        <f t="shared" si="14"/>
        <v>2.4594292938771076</v>
      </c>
      <c r="J112" s="73">
        <f t="shared" si="14"/>
        <v>2.4649822139531299</v>
      </c>
      <c r="K112" s="73">
        <f t="shared" si="14"/>
        <v>2.4687176592341706</v>
      </c>
      <c r="L112" s="73">
        <f t="shared" si="14"/>
        <v>2.4707567438529483</v>
      </c>
      <c r="M112" s="73">
        <f t="shared" si="14"/>
        <v>2.4855517225930734</v>
      </c>
      <c r="N112" s="73">
        <f t="shared" si="14"/>
        <v>2.4987104276134606</v>
      </c>
      <c r="O112" s="73">
        <f t="shared" si="14"/>
        <v>2.4983580269027699</v>
      </c>
      <c r="P112" s="73">
        <f t="shared" si="14"/>
        <v>2.5073648120100529</v>
      </c>
      <c r="Q112" s="73">
        <f t="shared" si="14"/>
        <v>2.4963670755567104</v>
      </c>
      <c r="R112" s="73">
        <f t="shared" si="14"/>
        <v>2.505267159852361</v>
      </c>
      <c r="S112" s="73">
        <f t="shared" si="14"/>
        <v>2.5676688533963854</v>
      </c>
      <c r="T112" s="73">
        <f t="shared" si="14"/>
        <v>2.7105620009040226</v>
      </c>
      <c r="U112" s="73">
        <f t="shared" si="14"/>
        <v>2.8876762164620282</v>
      </c>
      <c r="V112" s="73">
        <f t="shared" si="14"/>
        <v>3.0818036000712885</v>
      </c>
      <c r="W112" s="73">
        <f t="shared" si="14"/>
        <v>3.2296435635347653</v>
      </c>
      <c r="X112" s="73">
        <f t="shared" si="14"/>
        <v>3.2800064313851593</v>
      </c>
      <c r="Y112" s="73">
        <f t="shared" si="14"/>
        <v>3.2089203705145168</v>
      </c>
      <c r="Z112" s="73">
        <f t="shared" si="14"/>
        <v>3.0708122002878495</v>
      </c>
      <c r="AA112" s="73">
        <f t="shared" si="14"/>
        <v>2.9122483947877096</v>
      </c>
      <c r="AB112" s="73">
        <f t="shared" si="14"/>
        <v>2.7919157685174762</v>
      </c>
      <c r="AC112" s="73">
        <f t="shared" si="14"/>
        <v>2.7172378015390382</v>
      </c>
      <c r="AD112" s="73">
        <f t="shared" si="14"/>
        <v>2.7093305798573506</v>
      </c>
      <c r="AE112" s="73">
        <f t="shared" si="14"/>
        <v>2.7487747709354355</v>
      </c>
      <c r="AF112" s="73">
        <f t="shared" si="14"/>
        <v>2.7900966723032257</v>
      </c>
      <c r="AG112" s="73">
        <f t="shared" si="14"/>
        <v>2.8136882129277567</v>
      </c>
      <c r="AH112" s="73">
        <f t="shared" si="14"/>
        <v>2.8217204041379862</v>
      </c>
      <c r="AI112" s="73">
        <f t="shared" si="14"/>
        <v>2.8064320388349517</v>
      </c>
      <c r="AJ112" s="73">
        <f t="shared" si="14"/>
        <v>2.7736128365867474</v>
      </c>
      <c r="AK112" s="73">
        <f t="shared" si="14"/>
        <v>2.7427586909602897</v>
      </c>
      <c r="AL112" s="73">
        <f t="shared" si="14"/>
        <v>2.7150687895562489</v>
      </c>
      <c r="AM112" s="73">
        <f t="shared" si="14"/>
        <v>26.159159831299178</v>
      </c>
      <c r="AN112" s="73">
        <f t="shared" si="14"/>
        <v>2.807298279790583</v>
      </c>
      <c r="AO112" s="73">
        <f t="shared" si="14"/>
        <v>2.7790278647199145</v>
      </c>
      <c r="AP112" s="73">
        <f t="shared" si="14"/>
        <v>2.7496477343060697</v>
      </c>
      <c r="AQ112" s="73">
        <f t="shared" si="14"/>
        <v>2.7238064722845241</v>
      </c>
      <c r="AR112" s="73">
        <f t="shared" si="14"/>
        <v>2.6961862252457105</v>
      </c>
      <c r="AS112" s="73">
        <f t="shared" si="14"/>
        <v>2.6715667663897706</v>
      </c>
      <c r="AT112" s="73">
        <f t="shared" si="14"/>
        <v>2.6496785892835484</v>
      </c>
      <c r="AU112" s="73">
        <f t="shared" si="14"/>
        <v>2.6253753623940197</v>
      </c>
      <c r="AV112" s="73">
        <f t="shared" si="14"/>
        <v>2.6034236804564905</v>
      </c>
      <c r="AW112" s="73">
        <f t="shared" si="14"/>
        <v>2.5877239797580045</v>
      </c>
      <c r="AX112" s="73">
        <f t="shared" si="14"/>
        <v>2.5811425857846406</v>
      </c>
      <c r="AY112" s="73">
        <f t="shared" si="14"/>
        <v>2.5793934602310999</v>
      </c>
      <c r="AZ112" s="73">
        <f t="shared" si="14"/>
        <v>2.5769026968234932</v>
      </c>
      <c r="BA112" s="73">
        <f t="shared" si="14"/>
        <v>2.5712386088667318</v>
      </c>
      <c r="BB112" s="73">
        <f t="shared" si="14"/>
        <v>2.5593141105654542</v>
      </c>
      <c r="BC112" s="73">
        <f t="shared" si="14"/>
        <v>2.5447881301175945</v>
      </c>
    </row>
    <row r="113" spans="1:55" x14ac:dyDescent="0.2">
      <c r="A113" s="73">
        <v>3</v>
      </c>
      <c r="B113" s="73" t="s">
        <v>448</v>
      </c>
      <c r="D113" s="73" t="s">
        <v>448</v>
      </c>
      <c r="F113" s="73" t="s">
        <v>577</v>
      </c>
      <c r="H113" s="73">
        <f t="shared" si="5"/>
        <v>2.5343283582089553</v>
      </c>
      <c r="I113" s="73">
        <f t="shared" si="14"/>
        <v>2.5532038778421495</v>
      </c>
      <c r="J113" s="73">
        <f t="shared" si="14"/>
        <v>2.5719638903082953</v>
      </c>
      <c r="K113" s="73">
        <f t="shared" si="14"/>
        <v>2.5877338647182553</v>
      </c>
      <c r="L113" s="73">
        <f t="shared" si="14"/>
        <v>2.6033938543718134</v>
      </c>
      <c r="M113" s="73">
        <f t="shared" si="14"/>
        <v>2.6162179217501054</v>
      </c>
      <c r="N113" s="73">
        <f t="shared" si="14"/>
        <v>2.6494478181771592</v>
      </c>
      <c r="O113" s="73">
        <f t="shared" si="14"/>
        <v>2.6859039964054818</v>
      </c>
      <c r="P113" s="73">
        <f t="shared" si="14"/>
        <v>2.7371952257092156</v>
      </c>
      <c r="Q113" s="73">
        <f t="shared" si="14"/>
        <v>2.7754773679104656</v>
      </c>
      <c r="R113" s="73">
        <f t="shared" si="14"/>
        <v>2.8271479878441848</v>
      </c>
      <c r="S113" s="73">
        <f t="shared" si="14"/>
        <v>2.8658427368798138</v>
      </c>
      <c r="T113" s="73">
        <f t="shared" si="14"/>
        <v>2.9165941145742647</v>
      </c>
      <c r="U113" s="73">
        <f t="shared" si="14"/>
        <v>2.9629472971829793</v>
      </c>
      <c r="V113" s="73">
        <f t="shared" si="14"/>
        <v>3.0029783300811337</v>
      </c>
      <c r="W113" s="73">
        <f t="shared" si="14"/>
        <v>3.0390651484635174</v>
      </c>
      <c r="X113" s="73">
        <f t="shared" si="14"/>
        <v>3.0578080548083064</v>
      </c>
      <c r="Y113" s="73">
        <f t="shared" si="14"/>
        <v>3.0647311787572065</v>
      </c>
      <c r="Z113" s="73">
        <f t="shared" si="14"/>
        <v>3.0555909844578464</v>
      </c>
      <c r="AA113" s="73">
        <f t="shared" si="14"/>
        <v>3.0551626591230554</v>
      </c>
      <c r="AB113" s="73">
        <f t="shared" si="14"/>
        <v>3.0469393357123247</v>
      </c>
      <c r="AC113" s="73">
        <f t="shared" si="14"/>
        <v>3.0217767714437933</v>
      </c>
      <c r="AD113" s="73">
        <f t="shared" si="14"/>
        <v>2.9606166874060666</v>
      </c>
      <c r="AE113" s="73">
        <f t="shared" si="14"/>
        <v>2.9068763635792876</v>
      </c>
      <c r="AF113" s="73">
        <f t="shared" si="14"/>
        <v>2.8262892180040571</v>
      </c>
      <c r="AG113" s="73">
        <f t="shared" si="14"/>
        <v>2.7693722558443099</v>
      </c>
      <c r="AH113" s="73">
        <f t="shared" si="14"/>
        <v>2.7438188300160213</v>
      </c>
      <c r="AI113" s="73">
        <f t="shared" si="14"/>
        <v>2.7688806473364802</v>
      </c>
      <c r="AJ113" s="73">
        <f t="shared" si="14"/>
        <v>2.8214066024195201</v>
      </c>
      <c r="AK113" s="73">
        <f t="shared" si="14"/>
        <v>2.886238849226924</v>
      </c>
      <c r="AL113" s="73">
        <f t="shared" si="14"/>
        <v>2.924150407029332</v>
      </c>
      <c r="AM113" s="73">
        <f t="shared" si="14"/>
        <v>2.9076117660351777</v>
      </c>
      <c r="AN113" s="73">
        <f t="shared" si="14"/>
        <v>2.8388781124571483</v>
      </c>
      <c r="AO113" s="73">
        <f t="shared" si="14"/>
        <v>2.7296668881085697</v>
      </c>
      <c r="AP113" s="73">
        <f t="shared" si="14"/>
        <v>2.6167188239777359</v>
      </c>
      <c r="AQ113" s="73">
        <f t="shared" si="14"/>
        <v>2.5207341638252139</v>
      </c>
      <c r="AR113" s="73">
        <f t="shared" si="14"/>
        <v>2.4521695224087021</v>
      </c>
      <c r="AS113" s="73">
        <f t="shared" si="14"/>
        <v>2.4181192881708218</v>
      </c>
      <c r="AT113" s="73">
        <f t="shared" si="14"/>
        <v>2.4039165638010753</v>
      </c>
      <c r="AU113" s="73">
        <f t="shared" si="14"/>
        <v>2.4006047480897315</v>
      </c>
      <c r="AV113" s="73">
        <f t="shared" si="14"/>
        <v>2.3922108497436203</v>
      </c>
      <c r="AW113" s="73">
        <f t="shared" si="14"/>
        <v>2.3869836321122371</v>
      </c>
      <c r="AX113" s="73">
        <f t="shared" si="14"/>
        <v>2.3703492244742601</v>
      </c>
      <c r="AY113" s="73">
        <f t="shared" si="14"/>
        <v>2.3628707671428972</v>
      </c>
      <c r="AZ113" s="73">
        <f t="shared" si="14"/>
        <v>2.3510075097845138</v>
      </c>
      <c r="BA113" s="73">
        <f t="shared" si="14"/>
        <v>2.3422528213499891</v>
      </c>
      <c r="BB113" s="73">
        <f t="shared" si="14"/>
        <v>2.3597336847215478</v>
      </c>
      <c r="BC113" s="73">
        <f t="shared" si="14"/>
        <v>2.3984958585293965</v>
      </c>
    </row>
    <row r="114" spans="1:55" x14ac:dyDescent="0.2">
      <c r="B114" s="73" t="s">
        <v>449</v>
      </c>
      <c r="D114" s="73" t="s">
        <v>449</v>
      </c>
      <c r="F114" s="73" t="s">
        <v>577</v>
      </c>
      <c r="H114" s="73">
        <f t="shared" si="5"/>
        <v>2.4603552101375787</v>
      </c>
      <c r="I114" s="73">
        <f t="shared" si="14"/>
        <v>2.4888651423115831</v>
      </c>
      <c r="J114" s="73">
        <f t="shared" si="14"/>
        <v>2.5173062131441757</v>
      </c>
      <c r="K114" s="73">
        <f t="shared" si="14"/>
        <v>2.5459441209448501</v>
      </c>
      <c r="L114" s="73">
        <f t="shared" si="14"/>
        <v>2.5745978969104013</v>
      </c>
      <c r="M114" s="73">
        <f t="shared" si="14"/>
        <v>2.6030996263171033</v>
      </c>
      <c r="N114" s="73">
        <f t="shared" si="14"/>
        <v>2.6274321996585845</v>
      </c>
      <c r="O114" s="73">
        <f t="shared" si="14"/>
        <v>2.6422052874212061</v>
      </c>
      <c r="P114" s="73">
        <f t="shared" si="14"/>
        <v>2.6592507314497738</v>
      </c>
      <c r="Q114" s="73">
        <f t="shared" si="14"/>
        <v>2.6650095178911353</v>
      </c>
      <c r="R114" s="73">
        <f t="shared" si="14"/>
        <v>2.6821029635324445</v>
      </c>
      <c r="S114" s="73">
        <f t="shared" si="14"/>
        <v>2.706227915343987</v>
      </c>
      <c r="T114" s="73">
        <f t="shared" si="14"/>
        <v>2.7483927575958491</v>
      </c>
      <c r="U114" s="73">
        <f t="shared" si="14"/>
        <v>2.7994388280881308</v>
      </c>
      <c r="V114" s="73">
        <f t="shared" si="14"/>
        <v>2.850932666273176</v>
      </c>
      <c r="W114" s="73">
        <f t="shared" si="14"/>
        <v>2.8933624825408391</v>
      </c>
      <c r="X114" s="73">
        <f t="shared" si="14"/>
        <v>2.9182368407850823</v>
      </c>
      <c r="Y114" s="73">
        <f t="shared" si="14"/>
        <v>2.9212233124401448</v>
      </c>
      <c r="Z114" s="73">
        <f t="shared" si="14"/>
        <v>2.9087940804466408</v>
      </c>
      <c r="AA114" s="73">
        <f t="shared" si="14"/>
        <v>2.8920887849328754</v>
      </c>
      <c r="AB114" s="73">
        <f t="shared" si="14"/>
        <v>2.8805220091035864</v>
      </c>
      <c r="AC114" s="73">
        <f t="shared" si="14"/>
        <v>2.8737807466663936</v>
      </c>
      <c r="AD114" s="73">
        <f t="shared" si="14"/>
        <v>2.8822513082497419</v>
      </c>
      <c r="AE114" s="73">
        <f t="shared" si="14"/>
        <v>2.898641775140208</v>
      </c>
      <c r="AF114" s="73">
        <f t="shared" si="14"/>
        <v>2.911387946318496</v>
      </c>
      <c r="AG114" s="73">
        <f t="shared" si="14"/>
        <v>2.9177876201103041</v>
      </c>
      <c r="AH114" s="73">
        <f t="shared" si="14"/>
        <v>2.9108928452652818</v>
      </c>
      <c r="AI114" s="73">
        <f t="shared" si="14"/>
        <v>2.8869417591816595</v>
      </c>
      <c r="AJ114" s="73">
        <f t="shared" ref="I114:BC116" si="15">IF(AI56=0,0,(AJ56-AI56)/AI56*100)</f>
        <v>2.8507472375141081</v>
      </c>
      <c r="AK114" s="73">
        <f t="shared" si="15"/>
        <v>2.8169300836975975</v>
      </c>
      <c r="AL114" s="73">
        <f t="shared" si="15"/>
        <v>2.7829207004231606</v>
      </c>
      <c r="AM114" s="73">
        <f t="shared" si="15"/>
        <v>2.7507258271153985</v>
      </c>
      <c r="AN114" s="73">
        <f t="shared" si="15"/>
        <v>2.7202108969683563</v>
      </c>
      <c r="AO114" s="73">
        <f t="shared" si="15"/>
        <v>2.6916175807567413</v>
      </c>
      <c r="AP114" s="73">
        <f t="shared" si="15"/>
        <v>2.6635501559736579</v>
      </c>
      <c r="AQ114" s="73">
        <f t="shared" si="15"/>
        <v>2.6375567021018735</v>
      </c>
      <c r="AR114" s="73">
        <f t="shared" si="15"/>
        <v>2.6144794151285224</v>
      </c>
      <c r="AS114" s="73">
        <f t="shared" si="15"/>
        <v>2.5973470894095638</v>
      </c>
      <c r="AT114" s="73">
        <f t="shared" si="15"/>
        <v>2.5852690137843628</v>
      </c>
      <c r="AU114" s="73">
        <f t="shared" si="15"/>
        <v>2.5727530581899511</v>
      </c>
      <c r="AV114" s="73">
        <f t="shared" si="15"/>
        <v>2.5596905835059083</v>
      </c>
      <c r="AW114" s="73">
        <f t="shared" si="15"/>
        <v>2.5479191721229939</v>
      </c>
      <c r="AX114" s="73">
        <f t="shared" si="15"/>
        <v>2.5344184302387029</v>
      </c>
      <c r="AY114" s="73">
        <f t="shared" si="15"/>
        <v>2.5227479398358645</v>
      </c>
      <c r="AZ114" s="73">
        <f t="shared" si="15"/>
        <v>2.509840757400883</v>
      </c>
      <c r="BA114" s="73">
        <f t="shared" si="15"/>
        <v>2.4944745628354732</v>
      </c>
      <c r="BB114" s="73">
        <f t="shared" si="15"/>
        <v>2.4799076097429249</v>
      </c>
      <c r="BC114" s="73">
        <f t="shared" si="15"/>
        <v>2.464538757612543</v>
      </c>
    </row>
    <row r="115" spans="1:55" x14ac:dyDescent="0.2">
      <c r="B115" s="73" t="s">
        <v>454</v>
      </c>
      <c r="D115" s="73" t="s">
        <v>454</v>
      </c>
      <c r="F115" s="73" t="s">
        <v>577</v>
      </c>
      <c r="H115" s="73">
        <f t="shared" si="5"/>
        <v>2.4089456869009584</v>
      </c>
      <c r="I115" s="73">
        <f t="shared" si="15"/>
        <v>2.4271541773257628</v>
      </c>
      <c r="J115" s="73">
        <f t="shared" si="15"/>
        <v>2.4853801169590644</v>
      </c>
      <c r="K115" s="73">
        <f t="shared" si="15"/>
        <v>2.5499286733238229</v>
      </c>
      <c r="L115" s="73">
        <f t="shared" si="15"/>
        <v>2.6314264185938678</v>
      </c>
      <c r="M115" s="73">
        <f t="shared" si="15"/>
        <v>2.6882024058282035</v>
      </c>
      <c r="N115" s="73">
        <f t="shared" si="15"/>
        <v>2.7663201891877027</v>
      </c>
      <c r="O115" s="73">
        <f t="shared" si="15"/>
        <v>2.8095900674301615</v>
      </c>
      <c r="P115" s="73">
        <f t="shared" si="15"/>
        <v>2.8629431055124668</v>
      </c>
      <c r="Q115" s="73">
        <f t="shared" si="15"/>
        <v>2.8794089367946967</v>
      </c>
      <c r="R115" s="73">
        <f t="shared" si="15"/>
        <v>2.9414658140678798</v>
      </c>
      <c r="S115" s="73">
        <f t="shared" si="15"/>
        <v>3.0198776758409784</v>
      </c>
      <c r="T115" s="73">
        <f t="shared" si="15"/>
        <v>3.1725417439703154</v>
      </c>
      <c r="U115" s="73">
        <f t="shared" si="15"/>
        <v>3.3402265779536053</v>
      </c>
      <c r="V115" s="73">
        <f t="shared" si="15"/>
        <v>3.5063296645930309</v>
      </c>
      <c r="W115" s="73">
        <f t="shared" si="15"/>
        <v>3.648131803471609</v>
      </c>
      <c r="X115" s="73">
        <f t="shared" si="15"/>
        <v>3.7103118283930092</v>
      </c>
      <c r="Y115" s="73">
        <f t="shared" si="15"/>
        <v>3.6987801063497026</v>
      </c>
      <c r="Z115" s="73">
        <f t="shared" si="15"/>
        <v>3.6309478923158132</v>
      </c>
      <c r="AA115" s="73">
        <f t="shared" si="15"/>
        <v>3.5619428779334181</v>
      </c>
      <c r="AB115" s="73">
        <f t="shared" si="15"/>
        <v>3.5026700393479486</v>
      </c>
      <c r="AC115" s="73">
        <f t="shared" si="15"/>
        <v>3.468992905875564</v>
      </c>
      <c r="AD115" s="73">
        <f t="shared" si="15"/>
        <v>3.4182987238788836</v>
      </c>
      <c r="AE115" s="73">
        <f t="shared" si="15"/>
        <v>3.4226804123711339</v>
      </c>
      <c r="AF115" s="73">
        <f t="shared" si="15"/>
        <v>3.3983560299349769</v>
      </c>
      <c r="AG115" s="73">
        <f t="shared" si="15"/>
        <v>3.390484100616991</v>
      </c>
      <c r="AH115" s="73">
        <f t="shared" si="15"/>
        <v>3.3653708219767613</v>
      </c>
      <c r="AI115" s="73">
        <f t="shared" si="15"/>
        <v>3.3473964694126792</v>
      </c>
      <c r="AJ115" s="73">
        <f t="shared" si="15"/>
        <v>3.3302895203308807</v>
      </c>
      <c r="AK115" s="73">
        <f t="shared" si="15"/>
        <v>3.3165254457555755</v>
      </c>
      <c r="AL115" s="73">
        <f t="shared" si="15"/>
        <v>3.3006289308176102</v>
      </c>
      <c r="AM115" s="73">
        <f t="shared" si="15"/>
        <v>3.2779698991768544</v>
      </c>
      <c r="AN115" s="73">
        <f t="shared" si="15"/>
        <v>3.2706093189964163</v>
      </c>
      <c r="AO115" s="73">
        <f t="shared" si="15"/>
        <v>3.2583628268067133</v>
      </c>
      <c r="AP115" s="73">
        <f t="shared" si="15"/>
        <v>3.2594754765379679</v>
      </c>
      <c r="AQ115" s="73">
        <f t="shared" si="15"/>
        <v>3.2486722631488782</v>
      </c>
      <c r="AR115" s="73">
        <f t="shared" si="15"/>
        <v>3.2397900981063197</v>
      </c>
      <c r="AS115" s="73">
        <f t="shared" si="15"/>
        <v>3.2225012556504269</v>
      </c>
      <c r="AT115" s="73">
        <f t="shared" si="15"/>
        <v>3.1939119095350241</v>
      </c>
      <c r="AU115" s="73">
        <f t="shared" si="15"/>
        <v>3.179932101093927</v>
      </c>
      <c r="AV115" s="73">
        <f t="shared" si="15"/>
        <v>3.1751544620334151</v>
      </c>
      <c r="AW115" s="73">
        <f t="shared" si="15"/>
        <v>3.1855145899402935</v>
      </c>
      <c r="AX115" s="73">
        <f t="shared" si="15"/>
        <v>3.1987774935183113</v>
      </c>
      <c r="AY115" s="73">
        <f t="shared" si="15"/>
        <v>3.2377212831092774</v>
      </c>
      <c r="AZ115" s="73">
        <f t="shared" si="15"/>
        <v>3.2602739726027394</v>
      </c>
      <c r="BA115" s="73">
        <f t="shared" si="15"/>
        <v>3.286875907168386</v>
      </c>
      <c r="BB115" s="73">
        <f t="shared" si="15"/>
        <v>3.3651158222396829</v>
      </c>
      <c r="BC115" s="73">
        <f t="shared" si="15"/>
        <v>3.4938455691021253</v>
      </c>
    </row>
    <row r="116" spans="1:55" x14ac:dyDescent="0.2">
      <c r="B116" s="73" t="s">
        <v>456</v>
      </c>
      <c r="D116" s="73" t="s">
        <v>456</v>
      </c>
      <c r="F116" s="73" t="s">
        <v>577</v>
      </c>
      <c r="H116" s="73">
        <f t="shared" si="5"/>
        <v>2.4367385192127462</v>
      </c>
      <c r="I116" s="73">
        <f t="shared" si="15"/>
        <v>2.4941326226182428</v>
      </c>
      <c r="J116" s="73">
        <f t="shared" si="15"/>
        <v>2.5304665062485445</v>
      </c>
      <c r="K116" s="73">
        <f t="shared" si="15"/>
        <v>2.5512907865849042</v>
      </c>
      <c r="L116" s="73">
        <f t="shared" si="15"/>
        <v>2.5468773069540824</v>
      </c>
      <c r="M116" s="73">
        <f t="shared" si="15"/>
        <v>2.5448131883953637</v>
      </c>
      <c r="N116" s="73">
        <f t="shared" si="15"/>
        <v>2.5623925023693355</v>
      </c>
      <c r="O116" s="73">
        <f t="shared" si="15"/>
        <v>2.6250042780382628</v>
      </c>
      <c r="P116" s="73">
        <f t="shared" si="15"/>
        <v>2.6979256986593745</v>
      </c>
      <c r="Q116" s="73">
        <f t="shared" si="15"/>
        <v>2.8153921091086218</v>
      </c>
      <c r="R116" s="73">
        <f t="shared" si="15"/>
        <v>2.8898995641462952</v>
      </c>
      <c r="S116" s="73">
        <f t="shared" si="15"/>
        <v>2.7995211345427755</v>
      </c>
      <c r="T116" s="73">
        <f t="shared" si="15"/>
        <v>2.5142584132103076</v>
      </c>
      <c r="U116" s="73">
        <f t="shared" si="15"/>
        <v>2.1234452826891146</v>
      </c>
      <c r="V116" s="73">
        <f t="shared" si="15"/>
        <v>1.6913861950941245</v>
      </c>
      <c r="W116" s="73">
        <f t="shared" si="15"/>
        <v>1.3659439598350771</v>
      </c>
      <c r="X116" s="73">
        <f t="shared" si="15"/>
        <v>1.2783619258439403</v>
      </c>
      <c r="Y116" s="73">
        <f t="shared" si="15"/>
        <v>1.5081143106934047</v>
      </c>
      <c r="Z116" s="73">
        <f t="shared" si="15"/>
        <v>1.9486461753781559</v>
      </c>
      <c r="AA116" s="73">
        <f t="shared" si="15"/>
        <v>2.4367706848302446</v>
      </c>
      <c r="AB116" s="73">
        <f t="shared" si="15"/>
        <v>2.8349784799360842</v>
      </c>
      <c r="AC116" s="73">
        <f t="shared" si="15"/>
        <v>3.117716347961204</v>
      </c>
      <c r="AD116" s="73">
        <f t="shared" si="15"/>
        <v>3.2397618179608698</v>
      </c>
      <c r="AE116" s="73">
        <f t="shared" si="15"/>
        <v>3.2440322049060692</v>
      </c>
      <c r="AF116" s="73">
        <f t="shared" si="15"/>
        <v>3.2287486318861727</v>
      </c>
      <c r="AG116" s="73">
        <f t="shared" si="15"/>
        <v>3.2359957589680155</v>
      </c>
      <c r="AH116" s="73">
        <f t="shared" si="15"/>
        <v>3.2415431028949229</v>
      </c>
      <c r="AI116" s="73">
        <f t="shared" si="15"/>
        <v>3.2558235928044432</v>
      </c>
      <c r="AJ116" s="73">
        <f t="shared" si="15"/>
        <v>3.2655600826927325</v>
      </c>
      <c r="AK116" s="73">
        <f t="shared" si="15"/>
        <v>3.2750242954324591</v>
      </c>
      <c r="AL116" s="73">
        <f t="shared" si="15"/>
        <v>3.2596217182647971</v>
      </c>
      <c r="AM116" s="73">
        <f t="shared" si="15"/>
        <v>3.2186924745293166</v>
      </c>
      <c r="AN116" s="73">
        <f t="shared" si="15"/>
        <v>3.1395122984832167</v>
      </c>
      <c r="AO116" s="73">
        <f t="shared" si="15"/>
        <v>3.0439472017257025</v>
      </c>
      <c r="AP116" s="73">
        <f t="shared" si="15"/>
        <v>2.9423981126119392</v>
      </c>
      <c r="AQ116" s="73">
        <f t="shared" si="15"/>
        <v>2.8550677856681728</v>
      </c>
      <c r="AR116" s="73">
        <f t="shared" si="15"/>
        <v>2.7915077908016759</v>
      </c>
      <c r="AS116" s="73">
        <f t="shared" si="15"/>
        <v>2.7630213103743051</v>
      </c>
      <c r="AT116" s="73">
        <f t="shared" si="15"/>
        <v>2.7540925161175318</v>
      </c>
      <c r="AU116" s="73">
        <f t="shared" si="15"/>
        <v>2.7496674955184175</v>
      </c>
      <c r="AV116" s="73">
        <f t="shared" si="15"/>
        <v>2.7408053577960998</v>
      </c>
      <c r="AW116" s="73">
        <f t="shared" si="15"/>
        <v>2.7293144531784943</v>
      </c>
      <c r="AX116" s="73">
        <f t="shared" si="15"/>
        <v>2.7167899753382656</v>
      </c>
      <c r="AY116" s="73">
        <f t="shared" si="15"/>
        <v>2.7007384527532996</v>
      </c>
      <c r="AZ116" s="73">
        <f t="shared" si="15"/>
        <v>2.6853185735587739</v>
      </c>
      <c r="BA116" s="73">
        <f t="shared" si="15"/>
        <v>2.6680121586531951</v>
      </c>
      <c r="BB116" s="73">
        <f t="shared" si="15"/>
        <v>2.6526184568544955</v>
      </c>
      <c r="BC116" s="73">
        <f t="shared" si="15"/>
        <v>2.6366184026156003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C58"/>
  <sheetViews>
    <sheetView workbookViewId="0">
      <selection activeCell="A10" sqref="A10"/>
    </sheetView>
  </sheetViews>
  <sheetFormatPr defaultRowHeight="12.75" x14ac:dyDescent="0.2"/>
  <cols>
    <col min="1" max="1" width="9.5703125" style="6" bestFit="1" customWidth="1"/>
    <col min="2" max="2" width="32.42578125" style="6" bestFit="1" customWidth="1"/>
    <col min="3" max="3" width="11.140625" style="6" bestFit="1" customWidth="1"/>
    <col min="4" max="4" width="26.5703125" style="6" bestFit="1" customWidth="1"/>
    <col min="5" max="5" width="12.7109375" style="6" bestFit="1" customWidth="1"/>
    <col min="6" max="6" width="12.28515625" style="6" bestFit="1" customWidth="1"/>
    <col min="7" max="19" width="10" style="6" bestFit="1" customWidth="1"/>
    <col min="20" max="46" width="11" style="6" bestFit="1" customWidth="1"/>
    <col min="47" max="47" width="7" style="6" customWidth="1"/>
    <col min="48" max="16384" width="9.140625" style="6"/>
  </cols>
  <sheetData>
    <row r="1" spans="1:55" s="4" customFormat="1" x14ac:dyDescent="0.2">
      <c r="A1" s="4" t="str">
        <f>'q-AgLabour'!A1</f>
        <v>agg_SSA</v>
      </c>
      <c r="B1" s="4" t="str">
        <f>'q-AgLabour'!B1</f>
        <v>Name_TabLAC</v>
      </c>
      <c r="C1" s="4" t="str">
        <f>'q-AgLabour'!C1</f>
        <v>code_dream</v>
      </c>
      <c r="D1" s="4" t="str">
        <f>'q-AgLabour'!D1</f>
        <v>name_dream</v>
      </c>
      <c r="E1" s="4" t="str">
        <f>'q-AgLabour'!E1</f>
        <v>Element-Code</v>
      </c>
      <c r="F1" s="4" t="str">
        <f>'q-AgLabour'!F1</f>
        <v>Element</v>
      </c>
      <c r="G1" s="4" t="str">
        <f>'q-AgLabour'!G1</f>
        <v>1961</v>
      </c>
      <c r="H1" s="4" t="str">
        <f>'q-AgLabour'!H1</f>
        <v>1962</v>
      </c>
      <c r="I1" s="4" t="str">
        <f>'q-AgLabour'!I1</f>
        <v>1963</v>
      </c>
      <c r="J1" s="4" t="str">
        <f>'q-AgLabour'!J1</f>
        <v>1964</v>
      </c>
      <c r="K1" s="4" t="str">
        <f>'q-AgLabour'!K1</f>
        <v>1965</v>
      </c>
      <c r="L1" s="4" t="str">
        <f>'q-AgLabour'!L1</f>
        <v>1966</v>
      </c>
      <c r="M1" s="4" t="str">
        <f>'q-AgLabour'!M1</f>
        <v>1967</v>
      </c>
      <c r="N1" s="4" t="str">
        <f>'q-AgLabour'!N1</f>
        <v>1968</v>
      </c>
      <c r="O1" s="4" t="str">
        <f>'q-AgLabour'!O1</f>
        <v>1969</v>
      </c>
      <c r="P1" s="4" t="str">
        <f>'q-AgLabour'!P1</f>
        <v>1970</v>
      </c>
      <c r="Q1" s="4" t="str">
        <f>'q-AgLabour'!Q1</f>
        <v>1971</v>
      </c>
      <c r="R1" s="4" t="str">
        <f>'q-AgLabour'!R1</f>
        <v>1972</v>
      </c>
      <c r="S1" s="4" t="str">
        <f>'q-AgLabour'!S1</f>
        <v>1973</v>
      </c>
      <c r="T1" s="4" t="str">
        <f>'q-AgLabour'!T1</f>
        <v>1974</v>
      </c>
      <c r="U1" s="4" t="str">
        <f>'q-AgLabour'!U1</f>
        <v>1975</v>
      </c>
      <c r="V1" s="4" t="str">
        <f>'q-AgLabour'!V1</f>
        <v>1976</v>
      </c>
      <c r="W1" s="4" t="str">
        <f>'q-AgLabour'!W1</f>
        <v>1977</v>
      </c>
      <c r="X1" s="4" t="str">
        <f>'q-AgLabour'!X1</f>
        <v>1978</v>
      </c>
      <c r="Y1" s="4" t="str">
        <f>'q-AgLabour'!Y1</f>
        <v>1979</v>
      </c>
      <c r="Z1" s="4" t="str">
        <f>'q-AgLabour'!Z1</f>
        <v>1980</v>
      </c>
      <c r="AA1" s="4" t="str">
        <f>'q-AgLabour'!AA1</f>
        <v>1981</v>
      </c>
      <c r="AB1" s="4" t="str">
        <f>'q-AgLabour'!AB1</f>
        <v>1982</v>
      </c>
      <c r="AC1" s="4" t="str">
        <f>'q-AgLabour'!AC1</f>
        <v>1983</v>
      </c>
      <c r="AD1" s="4" t="str">
        <f>'q-AgLabour'!AD1</f>
        <v>1984</v>
      </c>
      <c r="AE1" s="4" t="str">
        <f>'q-AgLabour'!AE1</f>
        <v>1985</v>
      </c>
      <c r="AF1" s="4" t="str">
        <f>'q-AgLabour'!AF1</f>
        <v>1986</v>
      </c>
      <c r="AG1" s="4" t="str">
        <f>'q-AgLabour'!AG1</f>
        <v>1987</v>
      </c>
      <c r="AH1" s="4" t="str">
        <f>'q-AgLabour'!AH1</f>
        <v>1988</v>
      </c>
      <c r="AI1" s="4" t="str">
        <f>'q-AgLabour'!AI1</f>
        <v>1989</v>
      </c>
      <c r="AJ1" s="4" t="str">
        <f>'q-AgLabour'!AJ1</f>
        <v>1990</v>
      </c>
      <c r="AK1" s="4" t="str">
        <f>'q-AgLabour'!AK1</f>
        <v>1991</v>
      </c>
      <c r="AL1" s="4" t="str">
        <f>'q-AgLabour'!AL1</f>
        <v>1992</v>
      </c>
      <c r="AM1" s="4" t="str">
        <f>'q-AgLabour'!AM1</f>
        <v>1993</v>
      </c>
      <c r="AN1" s="4" t="str">
        <f>'q-AgLabour'!AN1</f>
        <v>1994</v>
      </c>
      <c r="AO1" s="4" t="str">
        <f>'q-AgLabour'!AO1</f>
        <v>1995</v>
      </c>
      <c r="AP1" s="4" t="str">
        <f>'q-AgLabour'!AP1</f>
        <v>1996</v>
      </c>
      <c r="AQ1" s="4" t="str">
        <f>'q-AgLabour'!AQ1</f>
        <v>1997</v>
      </c>
      <c r="AR1" s="4" t="str">
        <f>'q-AgLabour'!AR1</f>
        <v>1998</v>
      </c>
      <c r="AS1" s="4" t="str">
        <f>'q-AgLabour'!AS1</f>
        <v>1999</v>
      </c>
      <c r="AT1" s="4" t="str">
        <f>'q-AgLabour'!AT1</f>
        <v>2000</v>
      </c>
      <c r="AU1" s="4" t="str">
        <f>'q-AgLabour'!AU1</f>
        <v>2001</v>
      </c>
      <c r="AV1" s="38" t="str">
        <f>'q-AgLabour'!AV1</f>
        <v>2002</v>
      </c>
      <c r="AW1" s="38">
        <f>'q-AgLabour'!AW1</f>
        <v>2003</v>
      </c>
      <c r="AX1" s="38">
        <f>'q-AgLabour'!AX1</f>
        <v>2004</v>
      </c>
      <c r="AY1" s="38">
        <f>'q-AgLabour'!AY1</f>
        <v>2005</v>
      </c>
      <c r="AZ1" s="38">
        <f>'q-AgLabour'!AZ1</f>
        <v>2006</v>
      </c>
      <c r="BA1" s="38">
        <f>'q-AgLabour'!BA1</f>
        <v>2007</v>
      </c>
      <c r="BB1" s="38">
        <f>'q-AgLabour'!BB1</f>
        <v>2008</v>
      </c>
      <c r="BC1" s="38">
        <f>'q-AgLabour'!BC1</f>
        <v>2009</v>
      </c>
    </row>
    <row r="2" spans="1:55" x14ac:dyDescent="0.2">
      <c r="A2">
        <f>VLOOKUP(C2,SelectCntr!$A$2:$C$52,3,0)</f>
        <v>3</v>
      </c>
      <c r="B2" s="6" t="str">
        <f>'q-AgLabour'!B2</f>
        <v>Angola</v>
      </c>
      <c r="C2" s="6">
        <f>'q-AgLabour'!C2</f>
        <v>7</v>
      </c>
      <c r="D2" s="6" t="str">
        <f>'q-AgLabour'!D2</f>
        <v>Angola</v>
      </c>
      <c r="E2" s="6" t="str">
        <f>'q-AgLabour'!E2</f>
        <v>601</v>
      </c>
      <c r="F2" s="6" t="str">
        <f>'q-AgLabour'!F2</f>
        <v>Tot Ec Act A (1000)</v>
      </c>
      <c r="G2" s="6">
        <f>'q-AgLabour'!G2</f>
        <v>1885.9722029186935</v>
      </c>
      <c r="H2" s="6">
        <f>'q-AgLabour'!H2</f>
        <v>1903.5816539263376</v>
      </c>
      <c r="I2" s="6">
        <f>'q-AgLabour'!I2</f>
        <v>1922.0715774843641</v>
      </c>
      <c r="J2" s="6">
        <f>'q-AgLabour'!J2</f>
        <v>1940.5615010423905</v>
      </c>
      <c r="K2" s="6">
        <f>'q-AgLabour'!K2</f>
        <v>1959.0514246004168</v>
      </c>
      <c r="L2" s="6">
        <f>'q-AgLabour'!L2</f>
        <v>1979.3022932592078</v>
      </c>
      <c r="M2" s="6">
        <f>'q-AgLabour'!M2</f>
        <v>1999.5531619179985</v>
      </c>
      <c r="N2" s="6">
        <f>'q-AgLabour'!N2</f>
        <v>2021.5649756775538</v>
      </c>
      <c r="O2" s="6">
        <f>'q-AgLabour'!O2</f>
        <v>2044.4572619874912</v>
      </c>
      <c r="P2" s="6">
        <f>'q-AgLabour'!P2</f>
        <v>2068.2300208478109</v>
      </c>
      <c r="Q2" s="6">
        <f>'q-AgLabour'!Q2</f>
        <v>2101.6879777623349</v>
      </c>
      <c r="R2" s="6">
        <f>'q-AgLabour'!R2</f>
        <v>2136.9068797776231</v>
      </c>
      <c r="S2" s="6">
        <f>'q-AgLabour'!S2</f>
        <v>2174.7671994440584</v>
      </c>
      <c r="T2" s="6">
        <f>'q-AgLabour'!T2</f>
        <v>2215.2689367616399</v>
      </c>
      <c r="U2" s="6">
        <f>'q-AgLabour'!U2</f>
        <v>2259.2925642807504</v>
      </c>
      <c r="V2" s="6">
        <f>'q-AgLabour'!V2</f>
        <v>2305.9576094510076</v>
      </c>
      <c r="W2" s="6">
        <f>'q-AgLabour'!W2</f>
        <v>2355.2640722724113</v>
      </c>
      <c r="X2" s="6">
        <f>'q-AgLabour'!X2</f>
        <v>2408.0924252953441</v>
      </c>
      <c r="Y2" s="6">
        <f>'q-AgLabour'!Y2</f>
        <v>2467.964558721334</v>
      </c>
      <c r="Z2" s="6">
        <f>'q-AgLabour'!Z2</f>
        <v>2534</v>
      </c>
      <c r="AA2" s="6">
        <f>'q-AgLabour'!AA2</f>
        <v>2613</v>
      </c>
      <c r="AB2" s="6">
        <f>'q-AgLabour'!AB2</f>
        <v>2701</v>
      </c>
      <c r="AC2" s="6">
        <f>'q-AgLabour'!AC2</f>
        <v>2791</v>
      </c>
      <c r="AD2" s="6">
        <f>'q-AgLabour'!AD2</f>
        <v>2879</v>
      </c>
      <c r="AE2" s="6">
        <f>'q-AgLabour'!AE2</f>
        <v>2961</v>
      </c>
      <c r="AF2" s="6">
        <f>'q-AgLabour'!AF2</f>
        <v>3034</v>
      </c>
      <c r="AG2" s="6">
        <f>'q-AgLabour'!AG2</f>
        <v>3103</v>
      </c>
      <c r="AH2" s="6">
        <f>'q-AgLabour'!AH2</f>
        <v>3173</v>
      </c>
      <c r="AI2" s="6">
        <f>'q-AgLabour'!AI2</f>
        <v>3243</v>
      </c>
      <c r="AJ2" s="6">
        <f>'q-AgLabour'!AJ2</f>
        <v>3323</v>
      </c>
      <c r="AK2" s="6">
        <f>'q-AgLabour'!AK2</f>
        <v>3410</v>
      </c>
      <c r="AL2" s="6">
        <f>'q-AgLabour'!AL2</f>
        <v>3513</v>
      </c>
      <c r="AM2" s="6">
        <f>'q-AgLabour'!AM2</f>
        <v>3604</v>
      </c>
      <c r="AN2" s="6">
        <f>'q-AgLabour'!AN2</f>
        <v>3720</v>
      </c>
      <c r="AO2" s="6">
        <f>'q-AgLabour'!AO2</f>
        <v>3806</v>
      </c>
      <c r="AP2" s="6">
        <f>'q-AgLabour'!AP2</f>
        <v>3906</v>
      </c>
      <c r="AQ2" s="6">
        <f>'q-AgLabour'!AQ2</f>
        <v>4003</v>
      </c>
      <c r="AR2" s="6">
        <f>'q-AgLabour'!AR2</f>
        <v>4108</v>
      </c>
      <c r="AS2" s="6">
        <f>'q-AgLabour'!AS2</f>
        <v>4220</v>
      </c>
      <c r="AT2" s="6">
        <f>'q-AgLabour'!AT2</f>
        <v>4337</v>
      </c>
      <c r="AU2" s="6">
        <f>'q-AgLabour'!AU2</f>
        <v>4469</v>
      </c>
      <c r="AV2" s="6">
        <f>'q-AgLabour'!AV2</f>
        <v>4617</v>
      </c>
      <c r="AW2" s="6">
        <f>'q-AgLabour'!AW2</f>
        <v>4766</v>
      </c>
      <c r="AX2" s="6">
        <f>'q-AgLabour'!AX2</f>
        <v>4922</v>
      </c>
      <c r="AY2" s="6">
        <f>'q-AgLabour'!AY2</f>
        <v>5078</v>
      </c>
      <c r="AZ2" s="6">
        <f>'q-AgLabour'!AZ2</f>
        <v>5232</v>
      </c>
      <c r="BA2" s="6">
        <f>'q-AgLabour'!BA2</f>
        <v>5400</v>
      </c>
      <c r="BB2" s="6">
        <f>'q-AgLabour'!BB2</f>
        <v>5559</v>
      </c>
      <c r="BC2" s="6">
        <f>'q-AgLabour'!BC2</f>
        <v>5718</v>
      </c>
    </row>
    <row r="3" spans="1:55" x14ac:dyDescent="0.2">
      <c r="A3">
        <f>VLOOKUP(C3,SelectCntr!$A$2:$C$52,3,0)</f>
        <v>3</v>
      </c>
      <c r="B3" s="6" t="str">
        <f>'q-AgLabour'!B3</f>
        <v>Botswana</v>
      </c>
      <c r="C3" s="6">
        <f>'q-AgLabour'!C3</f>
        <v>20</v>
      </c>
      <c r="D3" s="6" t="str">
        <f>'q-AgLabour'!D3</f>
        <v>Botswana</v>
      </c>
      <c r="E3" s="6" t="str">
        <f>'q-AgLabour'!E3</f>
        <v>601</v>
      </c>
      <c r="F3" s="6" t="str">
        <f>'q-AgLabour'!F3</f>
        <v>Tot Ec Act A (1000)</v>
      </c>
      <c r="G3" s="6">
        <f>'q-AgLabour'!G3</f>
        <v>183.74912891986062</v>
      </c>
      <c r="H3" s="6">
        <f>'q-AgLabour'!H3</f>
        <v>184.46689895470382</v>
      </c>
      <c r="I3" s="6">
        <f>'q-AgLabour'!I3</f>
        <v>184.46689895470382</v>
      </c>
      <c r="J3" s="6">
        <f>'q-AgLabour'!J3</f>
        <v>185.90243902439025</v>
      </c>
      <c r="K3" s="6">
        <f>'q-AgLabour'!K3</f>
        <v>186.62020905923345</v>
      </c>
      <c r="L3" s="6">
        <f>'q-AgLabour'!L3</f>
        <v>187.33797909407664</v>
      </c>
      <c r="M3" s="6">
        <f>'q-AgLabour'!M3</f>
        <v>188.77351916376307</v>
      </c>
      <c r="N3" s="6">
        <f>'q-AgLabour'!N3</f>
        <v>190.20905923344947</v>
      </c>
      <c r="O3" s="6">
        <f>'q-AgLabour'!O3</f>
        <v>191.64459930313589</v>
      </c>
      <c r="P3" s="6">
        <f>'q-AgLabour'!P3</f>
        <v>193.08013937282229</v>
      </c>
      <c r="Q3" s="6">
        <f>'q-AgLabour'!Q3</f>
        <v>193.79790940766551</v>
      </c>
      <c r="R3" s="6">
        <f>'q-AgLabour'!R3</f>
        <v>195.23344947735191</v>
      </c>
      <c r="S3" s="6">
        <f>'q-AgLabour'!S3</f>
        <v>195.95121951219511</v>
      </c>
      <c r="T3" s="6">
        <f>'q-AgLabour'!T3</f>
        <v>197.38675958188153</v>
      </c>
      <c r="U3" s="6">
        <f>'q-AgLabour'!U3</f>
        <v>198.82229965156793</v>
      </c>
      <c r="V3" s="6">
        <f>'q-AgLabour'!V3</f>
        <v>200.25783972125436</v>
      </c>
      <c r="W3" s="6">
        <f>'q-AgLabour'!W3</f>
        <v>202.41114982578398</v>
      </c>
      <c r="X3" s="6">
        <f>'q-AgLabour'!X3</f>
        <v>203.84668989547038</v>
      </c>
      <c r="Y3" s="6">
        <f>'q-AgLabour'!Y3</f>
        <v>205.2822299651568</v>
      </c>
      <c r="Z3" s="6">
        <f>'q-AgLabour'!Z3</f>
        <v>206</v>
      </c>
      <c r="AA3" s="6">
        <f>'q-AgLabour'!AA3</f>
        <v>208</v>
      </c>
      <c r="AB3" s="6">
        <f>'q-AgLabour'!AB3</f>
        <v>211</v>
      </c>
      <c r="AC3" s="6">
        <f>'q-AgLabour'!AC3</f>
        <v>214</v>
      </c>
      <c r="AD3" s="6">
        <f>'q-AgLabour'!AD3</f>
        <v>216</v>
      </c>
      <c r="AE3" s="6">
        <f>'q-AgLabour'!AE3</f>
        <v>218</v>
      </c>
      <c r="AF3" s="6">
        <f>'q-AgLabour'!AF3</f>
        <v>216</v>
      </c>
      <c r="AG3" s="6">
        <f>'q-AgLabour'!AG3</f>
        <v>213</v>
      </c>
      <c r="AH3" s="6">
        <f>'q-AgLabour'!AH3</f>
        <v>211</v>
      </c>
      <c r="AI3" s="6">
        <f>'q-AgLabour'!AI3</f>
        <v>208</v>
      </c>
      <c r="AJ3" s="6">
        <f>'q-AgLabour'!AJ3</f>
        <v>206</v>
      </c>
      <c r="AK3" s="6">
        <f>'q-AgLabour'!AK3</f>
        <v>210</v>
      </c>
      <c r="AL3" s="6">
        <f>'q-AgLabour'!AL3</f>
        <v>217</v>
      </c>
      <c r="AM3" s="6">
        <f>'q-AgLabour'!AM3</f>
        <v>223</v>
      </c>
      <c r="AN3" s="6">
        <f>'q-AgLabour'!AN3</f>
        <v>230</v>
      </c>
      <c r="AO3" s="6">
        <f>'q-AgLabour'!AO3</f>
        <v>233</v>
      </c>
      <c r="AP3" s="6">
        <f>'q-AgLabour'!AP3</f>
        <v>235</v>
      </c>
      <c r="AQ3" s="6">
        <f>'q-AgLabour'!AQ3</f>
        <v>256</v>
      </c>
      <c r="AR3" s="6">
        <f>'q-AgLabour'!AR3</f>
        <v>275</v>
      </c>
      <c r="AS3" s="6">
        <f>'q-AgLabour'!AS3</f>
        <v>278</v>
      </c>
      <c r="AT3" s="6">
        <f>'q-AgLabour'!AT3</f>
        <v>281</v>
      </c>
      <c r="AU3" s="6">
        <f>'q-AgLabour'!AU3</f>
        <v>272</v>
      </c>
      <c r="AV3" s="6">
        <f>'q-AgLabour'!AV3</f>
        <v>276</v>
      </c>
      <c r="AW3" s="6">
        <f>'q-AgLabour'!AW3</f>
        <v>280</v>
      </c>
      <c r="AX3" s="6">
        <f>'q-AgLabour'!AX3</f>
        <v>284</v>
      </c>
      <c r="AY3" s="6">
        <f>'q-AgLabour'!AY3</f>
        <v>289</v>
      </c>
      <c r="AZ3" s="6">
        <f>'q-AgLabour'!AZ3</f>
        <v>294</v>
      </c>
      <c r="BA3" s="6">
        <f>'q-AgLabour'!BA3</f>
        <v>300</v>
      </c>
      <c r="BB3" s="6">
        <f>'q-AgLabour'!BB3</f>
        <v>306</v>
      </c>
      <c r="BC3" s="6">
        <f>'q-AgLabour'!BC3</f>
        <v>312</v>
      </c>
    </row>
    <row r="4" spans="1:55" x14ac:dyDescent="0.2">
      <c r="A4">
        <f>VLOOKUP(C4,SelectCntr!$A$2:$C$52,3,0)</f>
        <v>2</v>
      </c>
      <c r="B4" s="6" t="str">
        <f>'q-AgLabour'!B4</f>
        <v>Burundi</v>
      </c>
      <c r="C4" s="6">
        <f>'q-AgLabour'!C4</f>
        <v>29</v>
      </c>
      <c r="D4" s="6" t="str">
        <f>'q-AgLabour'!D4</f>
        <v>Burundi</v>
      </c>
      <c r="E4" s="6" t="str">
        <f>'q-AgLabour'!E4</f>
        <v>601</v>
      </c>
      <c r="F4" s="6" t="str">
        <f>'q-AgLabour'!F4</f>
        <v>Tot Ec Act A (1000)</v>
      </c>
      <c r="G4" s="6">
        <f>'q-AgLabour'!G4</f>
        <v>1403.1371618414807</v>
      </c>
      <c r="H4" s="6">
        <f>'q-AgLabour'!H4</f>
        <v>1423.2444233507356</v>
      </c>
      <c r="I4" s="6">
        <f>'q-AgLabour'!I4</f>
        <v>1443.3516848599904</v>
      </c>
      <c r="J4" s="6">
        <f>'q-AgLabour'!J4</f>
        <v>1465.2074038917892</v>
      </c>
      <c r="K4" s="6">
        <f>'q-AgLabour'!K4</f>
        <v>1487.063122923588</v>
      </c>
      <c r="L4" s="6">
        <f>'q-AgLabour'!L4</f>
        <v>1511.5415282392025</v>
      </c>
      <c r="M4" s="6">
        <f>'q-AgLabour'!M4</f>
        <v>1536.8941623160893</v>
      </c>
      <c r="N4" s="6">
        <f>'q-AgLabour'!N4</f>
        <v>1562.2467963929757</v>
      </c>
      <c r="O4" s="6">
        <f>'q-AgLabour'!O4</f>
        <v>1584.1025154247745</v>
      </c>
      <c r="P4" s="6">
        <f>'q-AgLabour'!P4</f>
        <v>1601.5870906502134</v>
      </c>
      <c r="Q4" s="6">
        <f>'q-AgLabour'!Q4</f>
        <v>1614.7005220692927</v>
      </c>
      <c r="R4" s="6">
        <f>'q-AgLabour'!R4</f>
        <v>1623.4428096820122</v>
      </c>
      <c r="S4" s="6">
        <f>'q-AgLabour'!S4</f>
        <v>1631.3108685334598</v>
      </c>
      <c r="T4" s="6">
        <f>'q-AgLabour'!T4</f>
        <v>1642.6758424299951</v>
      </c>
      <c r="U4" s="6">
        <f>'q-AgLabour'!U4</f>
        <v>1659.2861888941623</v>
      </c>
      <c r="V4" s="6">
        <f>'q-AgLabour'!V4</f>
        <v>1683.7645942097768</v>
      </c>
      <c r="W4" s="6">
        <f>'q-AgLabour'!W4</f>
        <v>1713.4883720930231</v>
      </c>
      <c r="X4" s="6">
        <f>'q-AgLabour'!X4</f>
        <v>1750.2059800664451</v>
      </c>
      <c r="Y4" s="6">
        <f>'q-AgLabour'!Y4</f>
        <v>1793.0431893687708</v>
      </c>
      <c r="Z4" s="6">
        <f>'q-AgLabour'!Z4</f>
        <v>1842</v>
      </c>
      <c r="AA4" s="6">
        <f>'q-AgLabour'!AA4</f>
        <v>1900</v>
      </c>
      <c r="AB4" s="6">
        <f>'q-AgLabour'!AB4</f>
        <v>1968</v>
      </c>
      <c r="AC4" s="6">
        <f>'q-AgLabour'!AC4</f>
        <v>2037</v>
      </c>
      <c r="AD4" s="6">
        <f>'q-AgLabour'!AD4</f>
        <v>2109</v>
      </c>
      <c r="AE4" s="6">
        <f>'q-AgLabour'!AE4</f>
        <v>2176</v>
      </c>
      <c r="AF4" s="6">
        <f>'q-AgLabour'!AF4</f>
        <v>2244</v>
      </c>
      <c r="AG4" s="6">
        <f>'q-AgLabour'!AG4</f>
        <v>2331</v>
      </c>
      <c r="AH4" s="6">
        <f>'q-AgLabour'!AH4</f>
        <v>2412</v>
      </c>
      <c r="AI4" s="6">
        <f>'q-AgLabour'!AI4</f>
        <v>2484</v>
      </c>
      <c r="AJ4" s="6">
        <f>'q-AgLabour'!AJ4</f>
        <v>2546</v>
      </c>
      <c r="AK4" s="6">
        <f>'q-AgLabour'!AK4</f>
        <v>2586</v>
      </c>
      <c r="AL4" s="6">
        <f>'q-AgLabour'!AL4</f>
        <v>2621</v>
      </c>
      <c r="AM4" s="6">
        <f>'q-AgLabour'!AM4</f>
        <v>2651</v>
      </c>
      <c r="AN4" s="6">
        <f>'q-AgLabour'!AN4</f>
        <v>2672</v>
      </c>
      <c r="AO4" s="6">
        <f>'q-AgLabour'!AO4</f>
        <v>2687</v>
      </c>
      <c r="AP4" s="6">
        <f>'q-AgLabour'!AP4</f>
        <v>2694</v>
      </c>
      <c r="AQ4" s="6">
        <f>'q-AgLabour'!AQ4</f>
        <v>2693</v>
      </c>
      <c r="AR4" s="6">
        <f>'q-AgLabour'!AR4</f>
        <v>2695</v>
      </c>
      <c r="AS4" s="6">
        <f>'q-AgLabour'!AS4</f>
        <v>2713</v>
      </c>
      <c r="AT4" s="6">
        <f>'q-AgLabour'!AT4</f>
        <v>2754</v>
      </c>
      <c r="AU4" s="6">
        <f>'q-AgLabour'!AU4</f>
        <v>2817</v>
      </c>
      <c r="AV4" s="6">
        <f>'q-AgLabour'!AV4</f>
        <v>2902</v>
      </c>
      <c r="AW4" s="6">
        <f>'q-AgLabour'!AW4</f>
        <v>3004</v>
      </c>
      <c r="AX4" s="6">
        <f>'q-AgLabour'!AX4</f>
        <v>3113</v>
      </c>
      <c r="AY4" s="6">
        <f>'q-AgLabour'!AY4</f>
        <v>3225</v>
      </c>
      <c r="AZ4" s="6">
        <f>'q-AgLabour'!AZ4</f>
        <v>3338</v>
      </c>
      <c r="BA4" s="6">
        <f>'q-AgLabour'!BA4</f>
        <v>3457</v>
      </c>
      <c r="BB4" s="6">
        <f>'q-AgLabour'!BB4</f>
        <v>3564</v>
      </c>
      <c r="BC4" s="6">
        <f>'q-AgLabour'!BC4</f>
        <v>3660</v>
      </c>
    </row>
    <row r="5" spans="1:55" x14ac:dyDescent="0.2">
      <c r="A5">
        <f>VLOOKUP(C5,SelectCntr!$A$2:$C$52,3,0)</f>
        <v>1</v>
      </c>
      <c r="B5" s="6" t="str">
        <f>'q-AgLabour'!B5</f>
        <v>Cameroon</v>
      </c>
      <c r="C5" s="6">
        <f>'q-AgLabour'!C5</f>
        <v>32</v>
      </c>
      <c r="D5" s="6" t="str">
        <f>'q-AgLabour'!D5</f>
        <v>Cameroon</v>
      </c>
      <c r="E5" s="6" t="str">
        <f>'q-AgLabour'!E5</f>
        <v>601</v>
      </c>
      <c r="F5" s="6" t="str">
        <f>'q-AgLabour'!F5</f>
        <v>Tot Ec Act A (1000)</v>
      </c>
      <c r="G5" s="6">
        <f>'q-AgLabour'!G5</f>
        <v>2154.9448051948052</v>
      </c>
      <c r="H5" s="6">
        <f>'q-AgLabour'!H5</f>
        <v>2178.7968975468975</v>
      </c>
      <c r="I5" s="6">
        <f>'q-AgLabour'!I5</f>
        <v>2203.5663780663781</v>
      </c>
      <c r="J5" s="6">
        <f>'q-AgLabour'!J5</f>
        <v>2230.1706349206352</v>
      </c>
      <c r="K5" s="6">
        <f>'q-AgLabour'!K5</f>
        <v>2257.69227994228</v>
      </c>
      <c r="L5" s="6">
        <f>'q-AgLabour'!L5</f>
        <v>2286.1313131313132</v>
      </c>
      <c r="M5" s="6">
        <f>'q-AgLabour'!M5</f>
        <v>2316.4051226551228</v>
      </c>
      <c r="N5" s="6">
        <f>'q-AgLabour'!N5</f>
        <v>2348.5137085137085</v>
      </c>
      <c r="O5" s="6">
        <f>'q-AgLabour'!O5</f>
        <v>2381.5396825396824</v>
      </c>
      <c r="P5" s="6">
        <f>'q-AgLabour'!P5</f>
        <v>2415.4830447330446</v>
      </c>
      <c r="Q5" s="6">
        <f>'q-AgLabour'!Q5</f>
        <v>2424.6569264069267</v>
      </c>
      <c r="R5" s="6">
        <f>'q-AgLabour'!R5</f>
        <v>2433.8308080808083</v>
      </c>
      <c r="S5" s="6">
        <f>'q-AgLabour'!S5</f>
        <v>2443.9220779220782</v>
      </c>
      <c r="T5" s="6">
        <f>'q-AgLabour'!T5</f>
        <v>2455.8481240981241</v>
      </c>
      <c r="U5" s="6">
        <f>'q-AgLabour'!U5</f>
        <v>2468.6915584415583</v>
      </c>
      <c r="V5" s="6">
        <f>'q-AgLabour'!V5</f>
        <v>2482.4523809523812</v>
      </c>
      <c r="W5" s="6">
        <f>'q-AgLabour'!W5</f>
        <v>2498.0479797979797</v>
      </c>
      <c r="X5" s="6">
        <f>'q-AgLabour'!X5</f>
        <v>2513.6435786435786</v>
      </c>
      <c r="Y5" s="6">
        <f>'q-AgLabour'!Y5</f>
        <v>2528.3217893217893</v>
      </c>
      <c r="Z5" s="6">
        <f>'q-AgLabour'!Z5</f>
        <v>2543</v>
      </c>
      <c r="AA5" s="6">
        <f>'q-AgLabour'!AA5</f>
        <v>2593</v>
      </c>
      <c r="AB5" s="6">
        <f>'q-AgLabour'!AB5</f>
        <v>2621</v>
      </c>
      <c r="AC5" s="6">
        <f>'q-AgLabour'!AC5</f>
        <v>2667</v>
      </c>
      <c r="AD5" s="6">
        <f>'q-AgLabour'!AD5</f>
        <v>2708</v>
      </c>
      <c r="AE5" s="6">
        <f>'q-AgLabour'!AE5</f>
        <v>2749</v>
      </c>
      <c r="AF5" s="6">
        <f>'q-AgLabour'!AF5</f>
        <v>2813</v>
      </c>
      <c r="AG5" s="6">
        <f>'q-AgLabour'!AG5</f>
        <v>2879</v>
      </c>
      <c r="AH5" s="6">
        <f>'q-AgLabour'!AH5</f>
        <v>2945</v>
      </c>
      <c r="AI5" s="6">
        <f>'q-AgLabour'!AI5</f>
        <v>3016</v>
      </c>
      <c r="AJ5" s="6">
        <f>'q-AgLabour'!AJ5</f>
        <v>3086</v>
      </c>
      <c r="AK5" s="6">
        <f>'q-AgLabour'!AK5</f>
        <v>3131</v>
      </c>
      <c r="AL5" s="6">
        <f>'q-AgLabour'!AL5</f>
        <v>3174</v>
      </c>
      <c r="AM5" s="6">
        <f>'q-AgLabour'!AM5</f>
        <v>3216</v>
      </c>
      <c r="AN5" s="6">
        <f>'q-AgLabour'!AN5</f>
        <v>3256</v>
      </c>
      <c r="AO5" s="6">
        <f>'q-AgLabour'!AO5</f>
        <v>3296</v>
      </c>
      <c r="AP5" s="6">
        <f>'q-AgLabour'!AP5</f>
        <v>3335</v>
      </c>
      <c r="AQ5" s="6">
        <f>'q-AgLabour'!AQ5</f>
        <v>3377</v>
      </c>
      <c r="AR5" s="6">
        <f>'q-AgLabour'!AR5</f>
        <v>3416</v>
      </c>
      <c r="AS5" s="6">
        <f>'q-AgLabour'!AS5</f>
        <v>3451</v>
      </c>
      <c r="AT5" s="6">
        <f>'q-AgLabour'!AT5</f>
        <v>3482</v>
      </c>
      <c r="AU5" s="6">
        <f>'q-AgLabour'!AU5</f>
        <v>3510</v>
      </c>
      <c r="AV5" s="6">
        <f>'q-AgLabour'!AV5</f>
        <v>3526</v>
      </c>
      <c r="AW5" s="6">
        <f>'q-AgLabour'!AW5</f>
        <v>3538</v>
      </c>
      <c r="AX5" s="6">
        <f>'q-AgLabour'!AX5</f>
        <v>3549</v>
      </c>
      <c r="AY5" s="6">
        <f>'q-AgLabour'!AY5</f>
        <v>3559</v>
      </c>
      <c r="AZ5" s="6">
        <f>'q-AgLabour'!AZ5</f>
        <v>3568</v>
      </c>
      <c r="BA5" s="6">
        <f>'q-AgLabour'!BA5</f>
        <v>3545</v>
      </c>
      <c r="BB5" s="6">
        <f>'q-AgLabour'!BB5</f>
        <v>3555</v>
      </c>
      <c r="BC5" s="6">
        <f>'q-AgLabour'!BC5</f>
        <v>3563</v>
      </c>
    </row>
    <row r="6" spans="1:55" x14ac:dyDescent="0.2">
      <c r="A6">
        <f>VLOOKUP(C6,SelectCntr!$A$2:$C$52,3,0)</f>
        <v>1</v>
      </c>
      <c r="B6" s="6" t="str">
        <f>'q-AgLabour'!B6</f>
        <v>Cape Verde</v>
      </c>
      <c r="C6" s="6">
        <f>'q-AgLabour'!C6</f>
        <v>35</v>
      </c>
      <c r="D6" s="6" t="str">
        <f>'q-AgLabour'!D6</f>
        <v>Cape Verde</v>
      </c>
      <c r="E6" s="6" t="str">
        <f>'q-AgLabour'!E6</f>
        <v>601</v>
      </c>
      <c r="F6" s="6" t="str">
        <f>'q-AgLabour'!F6</f>
        <v>Tot Ec Act A (1000)</v>
      </c>
      <c r="G6" s="6">
        <f>'q-AgLabour'!G6</f>
        <v>38</v>
      </c>
      <c r="H6" s="6">
        <f>'q-AgLabour'!H6</f>
        <v>38</v>
      </c>
      <c r="I6" s="6">
        <f>'q-AgLabour'!I6</f>
        <v>38</v>
      </c>
      <c r="J6" s="6">
        <f>'q-AgLabour'!J6</f>
        <v>39</v>
      </c>
      <c r="K6" s="6">
        <f>'q-AgLabour'!K6</f>
        <v>39</v>
      </c>
      <c r="L6" s="6">
        <f>'q-AgLabour'!L6</f>
        <v>39</v>
      </c>
      <c r="M6" s="6">
        <f>'q-AgLabour'!M6</f>
        <v>40</v>
      </c>
      <c r="N6" s="6">
        <f>'q-AgLabour'!N6</f>
        <v>40</v>
      </c>
      <c r="O6" s="6">
        <f>'q-AgLabour'!O6</f>
        <v>40</v>
      </c>
      <c r="P6" s="6">
        <f>'q-AgLabour'!P6</f>
        <v>40</v>
      </c>
      <c r="Q6" s="6">
        <f>'q-AgLabour'!Q6</f>
        <v>40</v>
      </c>
      <c r="R6" s="6">
        <f>'q-AgLabour'!R6</f>
        <v>40</v>
      </c>
      <c r="S6" s="6">
        <f>'q-AgLabour'!S6</f>
        <v>39</v>
      </c>
      <c r="T6" s="6">
        <f>'q-AgLabour'!T6</f>
        <v>38</v>
      </c>
      <c r="U6" s="6">
        <f>'q-AgLabour'!U6</f>
        <v>38</v>
      </c>
      <c r="V6" s="6">
        <f>'q-AgLabour'!V6</f>
        <v>37</v>
      </c>
      <c r="W6" s="6">
        <f>'q-AgLabour'!W6</f>
        <v>36</v>
      </c>
      <c r="X6" s="6">
        <f>'q-AgLabour'!X6</f>
        <v>36</v>
      </c>
      <c r="Y6" s="6">
        <f>'q-AgLabour'!Y6</f>
        <v>35</v>
      </c>
      <c r="Z6" s="6">
        <f>'q-AgLabour'!Z6</f>
        <v>35</v>
      </c>
      <c r="AA6" s="6">
        <f>'q-AgLabour'!AA6</f>
        <v>34</v>
      </c>
      <c r="AB6" s="6">
        <f>'q-AgLabour'!AB6</f>
        <v>35</v>
      </c>
      <c r="AC6" s="6">
        <f>'q-AgLabour'!AC6</f>
        <v>35</v>
      </c>
      <c r="AD6" s="6">
        <f>'q-AgLabour'!AD6</f>
        <v>35</v>
      </c>
      <c r="AE6" s="6">
        <f>'q-AgLabour'!AE6</f>
        <v>35</v>
      </c>
      <c r="AF6" s="6">
        <f>'q-AgLabour'!AF6</f>
        <v>35</v>
      </c>
      <c r="AG6" s="6">
        <f>'q-AgLabour'!AG6</f>
        <v>35</v>
      </c>
      <c r="AH6" s="6">
        <f>'q-AgLabour'!AH6</f>
        <v>35</v>
      </c>
      <c r="AI6" s="6">
        <f>'q-AgLabour'!AI6</f>
        <v>34</v>
      </c>
      <c r="AJ6" s="6">
        <f>'q-AgLabour'!AJ6</f>
        <v>34</v>
      </c>
      <c r="AK6" s="6">
        <f>'q-AgLabour'!AK6</f>
        <v>34</v>
      </c>
      <c r="AL6" s="6">
        <f>'q-AgLabour'!AL6</f>
        <v>34</v>
      </c>
      <c r="AM6" s="6">
        <f>'q-AgLabour'!AM6</f>
        <v>34</v>
      </c>
      <c r="AN6" s="6">
        <f>'q-AgLabour'!AN6</f>
        <v>35</v>
      </c>
      <c r="AO6" s="6">
        <f>'q-AgLabour'!AO6</f>
        <v>35</v>
      </c>
      <c r="AP6" s="6">
        <f>'q-AgLabour'!AP6</f>
        <v>35</v>
      </c>
      <c r="AQ6" s="6">
        <f>'q-AgLabour'!AQ6</f>
        <v>35</v>
      </c>
      <c r="AR6" s="6">
        <f>'q-AgLabour'!AR6</f>
        <v>35</v>
      </c>
      <c r="AS6" s="6">
        <f>'q-AgLabour'!AS6</f>
        <v>35</v>
      </c>
      <c r="AT6" s="6">
        <f>'q-AgLabour'!AT6</f>
        <v>35</v>
      </c>
      <c r="AU6" s="6">
        <f>'q-AgLabour'!AU6</f>
        <v>35</v>
      </c>
      <c r="AV6" s="6">
        <f>'q-AgLabour'!AV6</f>
        <v>35</v>
      </c>
      <c r="AW6" s="6">
        <f>'q-AgLabour'!AW6</f>
        <v>34</v>
      </c>
      <c r="AX6" s="6">
        <f>'q-AgLabour'!AX6</f>
        <v>34</v>
      </c>
      <c r="AY6" s="6">
        <f>'q-AgLabour'!AY6</f>
        <v>34</v>
      </c>
      <c r="AZ6" s="6">
        <f>'q-AgLabour'!AZ6</f>
        <v>34</v>
      </c>
      <c r="BA6" s="6">
        <f>'q-AgLabour'!BA6</f>
        <v>33</v>
      </c>
      <c r="BB6" s="6">
        <f>'q-AgLabour'!BB6</f>
        <v>33</v>
      </c>
      <c r="BC6" s="6">
        <f>'q-AgLabour'!BC6</f>
        <v>32</v>
      </c>
    </row>
    <row r="7" spans="1:55" x14ac:dyDescent="0.2">
      <c r="A7">
        <f>VLOOKUP(C7,SelectCntr!$A$2:$C$52,3,0)</f>
        <v>1</v>
      </c>
      <c r="B7" s="6" t="str">
        <f>'q-AgLabour'!B7</f>
        <v>Central African Republic</v>
      </c>
      <c r="C7" s="6">
        <f>'q-AgLabour'!C7</f>
        <v>37</v>
      </c>
      <c r="D7" s="6" t="str">
        <f>'q-AgLabour'!D7</f>
        <v>Central African Republic</v>
      </c>
      <c r="E7" s="6" t="str">
        <f>'q-AgLabour'!E7</f>
        <v>601</v>
      </c>
      <c r="F7" s="6" t="str">
        <f>'q-AgLabour'!F7</f>
        <v>Tot Ec Act A (1000)</v>
      </c>
      <c r="G7" s="6">
        <f>'q-AgLabour'!G7</f>
        <v>724.92097560975606</v>
      </c>
      <c r="H7" s="6">
        <f>'q-AgLabour'!H7</f>
        <v>730.80780487804873</v>
      </c>
      <c r="I7" s="6">
        <f>'q-AgLabour'!I7</f>
        <v>736.6946341463414</v>
      </c>
      <c r="J7" s="6">
        <f>'q-AgLabour'!J7</f>
        <v>743.4224390243902</v>
      </c>
      <c r="K7" s="6">
        <f>'q-AgLabour'!K7</f>
        <v>750.150243902439</v>
      </c>
      <c r="L7" s="6">
        <f>'q-AgLabour'!L7</f>
        <v>757.71902439024393</v>
      </c>
      <c r="M7" s="6">
        <f>'q-AgLabour'!M7</f>
        <v>765.28780487804875</v>
      </c>
      <c r="N7" s="6">
        <f>'q-AgLabour'!N7</f>
        <v>773.69756097560969</v>
      </c>
      <c r="O7" s="6">
        <f>'q-AgLabour'!O7</f>
        <v>781.26634146341462</v>
      </c>
      <c r="P7" s="6">
        <f>'q-AgLabour'!P7</f>
        <v>787.99414634146342</v>
      </c>
      <c r="Q7" s="6">
        <f>'q-AgLabour'!Q7</f>
        <v>793.04</v>
      </c>
      <c r="R7" s="6">
        <f>'q-AgLabour'!R7</f>
        <v>798.08585365853651</v>
      </c>
      <c r="S7" s="6">
        <f>'q-AgLabour'!S7</f>
        <v>802.29073170731704</v>
      </c>
      <c r="T7" s="6">
        <f>'q-AgLabour'!T7</f>
        <v>807.33658536585358</v>
      </c>
      <c r="U7" s="6">
        <f>'q-AgLabour'!U7</f>
        <v>814.06439024390238</v>
      </c>
      <c r="V7" s="6">
        <f>'q-AgLabour'!V7</f>
        <v>821.63317073170731</v>
      </c>
      <c r="W7" s="6">
        <f>'q-AgLabour'!W7</f>
        <v>830.04292682926825</v>
      </c>
      <c r="X7" s="6">
        <f>'q-AgLabour'!X7</f>
        <v>839.29365853658533</v>
      </c>
      <c r="Y7" s="6">
        <f>'q-AgLabour'!Y7</f>
        <v>850.22634146341466</v>
      </c>
      <c r="Z7" s="6">
        <f>'q-AgLabour'!Z7</f>
        <v>862</v>
      </c>
      <c r="AA7" s="6">
        <f>'q-AgLabour'!AA7</f>
        <v>881</v>
      </c>
      <c r="AB7" s="6">
        <f>'q-AgLabour'!AB7</f>
        <v>904</v>
      </c>
      <c r="AC7" s="6">
        <f>'q-AgLabour'!AC7</f>
        <v>926</v>
      </c>
      <c r="AD7" s="6">
        <f>'q-AgLabour'!AD7</f>
        <v>948</v>
      </c>
      <c r="AE7" s="6">
        <f>'q-AgLabour'!AE7</f>
        <v>968</v>
      </c>
      <c r="AF7" s="6">
        <f>'q-AgLabour'!AF7</f>
        <v>984</v>
      </c>
      <c r="AG7" s="6">
        <f>'q-AgLabour'!AG7</f>
        <v>996</v>
      </c>
      <c r="AH7" s="6">
        <f>'q-AgLabour'!AH7</f>
        <v>1009</v>
      </c>
      <c r="AI7" s="6">
        <f>'q-AgLabour'!AI7</f>
        <v>1022</v>
      </c>
      <c r="AJ7" s="6">
        <f>'q-AgLabour'!AJ7</f>
        <v>1038</v>
      </c>
      <c r="AK7" s="6">
        <f>'q-AgLabour'!AK7</f>
        <v>1054</v>
      </c>
      <c r="AL7" s="6">
        <f>'q-AgLabour'!AL7</f>
        <v>1071</v>
      </c>
      <c r="AM7" s="6">
        <f>'q-AgLabour'!AM7</f>
        <v>1090</v>
      </c>
      <c r="AN7" s="6">
        <f>'q-AgLabour'!AN7</f>
        <v>1110</v>
      </c>
      <c r="AO7" s="6">
        <f>'q-AgLabour'!AO7</f>
        <v>1127</v>
      </c>
      <c r="AP7" s="6">
        <f>'q-AgLabour'!AP7</f>
        <v>1142</v>
      </c>
      <c r="AQ7" s="6">
        <f>'q-AgLabour'!AQ7</f>
        <v>1157</v>
      </c>
      <c r="AR7" s="6">
        <f>'q-AgLabour'!AR7</f>
        <v>1170</v>
      </c>
      <c r="AS7" s="6">
        <f>'q-AgLabour'!AS7</f>
        <v>1180</v>
      </c>
      <c r="AT7" s="6">
        <f>'q-AgLabour'!AT7</f>
        <v>1189</v>
      </c>
      <c r="AU7" s="6">
        <f>'q-AgLabour'!AU7</f>
        <v>1194</v>
      </c>
      <c r="AV7" s="6">
        <f>'q-AgLabour'!AV7</f>
        <v>1198</v>
      </c>
      <c r="AW7" s="6">
        <f>'q-AgLabour'!AW7</f>
        <v>1200</v>
      </c>
      <c r="AX7" s="6">
        <f>'q-AgLabour'!AX7</f>
        <v>1203</v>
      </c>
      <c r="AY7" s="6">
        <f>'q-AgLabour'!AY7</f>
        <v>1208</v>
      </c>
      <c r="AZ7" s="6">
        <f>'q-AgLabour'!AZ7</f>
        <v>1214</v>
      </c>
      <c r="BA7" s="6">
        <f>'q-AgLabour'!BA7</f>
        <v>1223</v>
      </c>
      <c r="BB7" s="6">
        <f>'q-AgLabour'!BB7</f>
        <v>1233</v>
      </c>
      <c r="BC7" s="6">
        <f>'q-AgLabour'!BC7</f>
        <v>1244</v>
      </c>
    </row>
    <row r="8" spans="1:55" x14ac:dyDescent="0.2">
      <c r="A8">
        <f>VLOOKUP(C8,SelectCntr!$A$2:$C$52,3,0)</f>
        <v>1</v>
      </c>
      <c r="B8" s="6" t="str">
        <f>'q-AgLabour'!B8</f>
        <v>Chad</v>
      </c>
      <c r="C8" s="6">
        <f>'q-AgLabour'!C8</f>
        <v>39</v>
      </c>
      <c r="D8" s="6" t="str">
        <f>'q-AgLabour'!D8</f>
        <v>Chad</v>
      </c>
      <c r="E8" s="6" t="str">
        <f>'q-AgLabour'!E8</f>
        <v>601</v>
      </c>
      <c r="F8" s="6" t="str">
        <f>'q-AgLabour'!F8</f>
        <v>Tot Ec Act A (1000)</v>
      </c>
      <c r="G8" s="6">
        <f>'q-AgLabour'!G8</f>
        <v>974.78582434514647</v>
      </c>
      <c r="H8" s="6">
        <f>'q-AgLabour'!H8</f>
        <v>990.90909090909099</v>
      </c>
      <c r="I8" s="6">
        <f>'q-AgLabour'!I8</f>
        <v>1008.3759630200309</v>
      </c>
      <c r="J8" s="6">
        <f>'q-AgLabour'!J8</f>
        <v>1025.171032357473</v>
      </c>
      <c r="K8" s="6">
        <f>'q-AgLabour'!K8</f>
        <v>1041.9661016949153</v>
      </c>
      <c r="L8" s="6">
        <f>'q-AgLabour'!L8</f>
        <v>1059.4329738058552</v>
      </c>
      <c r="M8" s="6">
        <f>'q-AgLabour'!M8</f>
        <v>1076.2280431432976</v>
      </c>
      <c r="N8" s="6">
        <f>'q-AgLabour'!N8</f>
        <v>1093.6949152542375</v>
      </c>
      <c r="O8" s="6">
        <f>'q-AgLabour'!O8</f>
        <v>1111.8335901386749</v>
      </c>
      <c r="P8" s="6">
        <f>'q-AgLabour'!P8</f>
        <v>1131.315870570108</v>
      </c>
      <c r="Q8" s="6">
        <f>'q-AgLabour'!Q8</f>
        <v>1149.4545454545455</v>
      </c>
      <c r="R8" s="6">
        <f>'q-AgLabour'!R8</f>
        <v>1168.9368258859786</v>
      </c>
      <c r="S8" s="6">
        <f>'q-AgLabour'!S8</f>
        <v>1189.0909090909092</v>
      </c>
      <c r="T8" s="6">
        <f>'q-AgLabour'!T8</f>
        <v>1208.5731895223421</v>
      </c>
      <c r="U8" s="6">
        <f>'q-AgLabour'!U8</f>
        <v>1226.7118644067798</v>
      </c>
      <c r="V8" s="6">
        <f>'q-AgLabour'!V8</f>
        <v>1243.5069337442219</v>
      </c>
      <c r="W8" s="6">
        <f>'q-AgLabour'!W8</f>
        <v>1258.9583975346688</v>
      </c>
      <c r="X8" s="6">
        <f>'q-AgLabour'!X8</f>
        <v>1274.4098613251156</v>
      </c>
      <c r="Y8" s="6">
        <f>'q-AgLabour'!Y8</f>
        <v>1290.5331278890601</v>
      </c>
      <c r="Z8" s="6">
        <f>'q-AgLabour'!Z8</f>
        <v>1308</v>
      </c>
      <c r="AA8" s="6">
        <f>'q-AgLabour'!AA8</f>
        <v>1348</v>
      </c>
      <c r="AB8" s="6">
        <f>'q-AgLabour'!AB8</f>
        <v>1391</v>
      </c>
      <c r="AC8" s="6">
        <f>'q-AgLabour'!AC8</f>
        <v>1436</v>
      </c>
      <c r="AD8" s="6">
        <f>'q-AgLabour'!AD8</f>
        <v>1488</v>
      </c>
      <c r="AE8" s="6">
        <f>'q-AgLabour'!AE8</f>
        <v>1542</v>
      </c>
      <c r="AF8" s="6">
        <f>'q-AgLabour'!AF8</f>
        <v>1605</v>
      </c>
      <c r="AG8" s="6">
        <f>'q-AgLabour'!AG8</f>
        <v>1672</v>
      </c>
      <c r="AH8" s="6">
        <f>'q-AgLabour'!AH8</f>
        <v>1741</v>
      </c>
      <c r="AI8" s="6">
        <f>'q-AgLabour'!AI8</f>
        <v>1814</v>
      </c>
      <c r="AJ8" s="6">
        <f>'q-AgLabour'!AJ8</f>
        <v>1889</v>
      </c>
      <c r="AK8" s="6">
        <f>'q-AgLabour'!AK8</f>
        <v>1956</v>
      </c>
      <c r="AL8" s="6">
        <f>'q-AgLabour'!AL8</f>
        <v>2023</v>
      </c>
      <c r="AM8" s="6">
        <f>'q-AgLabour'!AM8</f>
        <v>2094</v>
      </c>
      <c r="AN8" s="6">
        <f>'q-AgLabour'!AN8</f>
        <v>2145</v>
      </c>
      <c r="AO8" s="6">
        <f>'q-AgLabour'!AO8</f>
        <v>2184</v>
      </c>
      <c r="AP8" s="6">
        <f>'q-AgLabour'!AP8</f>
        <v>2227</v>
      </c>
      <c r="AQ8" s="6">
        <f>'q-AgLabour'!AQ8</f>
        <v>2276</v>
      </c>
      <c r="AR8" s="6">
        <f>'q-AgLabour'!AR8</f>
        <v>2326</v>
      </c>
      <c r="AS8" s="6">
        <f>'q-AgLabour'!AS8</f>
        <v>2370</v>
      </c>
      <c r="AT8" s="6">
        <f>'q-AgLabour'!AT8</f>
        <v>2418</v>
      </c>
      <c r="AU8" s="6">
        <f>'q-AgLabour'!AU8</f>
        <v>2481</v>
      </c>
      <c r="AV8" s="6">
        <f>'q-AgLabour'!AV8</f>
        <v>2547</v>
      </c>
      <c r="AW8" s="6">
        <f>'q-AgLabour'!AW8</f>
        <v>2639</v>
      </c>
      <c r="AX8" s="6">
        <f>'q-AgLabour'!AX8</f>
        <v>2722</v>
      </c>
      <c r="AY8" s="6">
        <f>'q-AgLabour'!AY8</f>
        <v>2779</v>
      </c>
      <c r="AZ8" s="6">
        <f>'q-AgLabour'!AZ8</f>
        <v>2818</v>
      </c>
      <c r="BA8" s="6">
        <f>'q-AgLabour'!BA8</f>
        <v>2850</v>
      </c>
      <c r="BB8" s="6">
        <f>'q-AgLabour'!BB8</f>
        <v>2889</v>
      </c>
      <c r="BC8" s="6">
        <f>'q-AgLabour'!BC8</f>
        <v>2926</v>
      </c>
    </row>
    <row r="9" spans="1:55" x14ac:dyDescent="0.2">
      <c r="A9">
        <f>VLOOKUP(C9,SelectCntr!$A$2:$C$52,3,0)</f>
        <v>2</v>
      </c>
      <c r="B9" s="6" t="str">
        <f>'q-AgLabour'!B9</f>
        <v>Comoros</v>
      </c>
      <c r="C9" s="6">
        <f>'q-AgLabour'!C9</f>
        <v>45</v>
      </c>
      <c r="D9" s="6" t="str">
        <f>'q-AgLabour'!D9</f>
        <v>Comoros</v>
      </c>
      <c r="E9" s="6" t="str">
        <f>'q-AgLabour'!E9</f>
        <v>601</v>
      </c>
      <c r="F9" s="6" t="str">
        <f>'q-AgLabour'!F9</f>
        <v>Tot Ec Act A (1000)</v>
      </c>
      <c r="G9" s="6">
        <f>'q-AgLabour'!G9</f>
        <v>68.342857142857142</v>
      </c>
      <c r="H9" s="6">
        <f>'q-AgLabour'!H9</f>
        <v>69.085714285714289</v>
      </c>
      <c r="I9" s="6">
        <f>'q-AgLabour'!I9</f>
        <v>69.828571428571436</v>
      </c>
      <c r="J9" s="6">
        <f>'q-AgLabour'!J9</f>
        <v>70.571428571428569</v>
      </c>
      <c r="K9" s="6">
        <f>'q-AgLabour'!K9</f>
        <v>72.057142857142864</v>
      </c>
      <c r="L9" s="6">
        <f>'q-AgLabour'!L9</f>
        <v>73.542857142857144</v>
      </c>
      <c r="M9" s="6">
        <f>'q-AgLabour'!M9</f>
        <v>75.028571428571425</v>
      </c>
      <c r="N9" s="6">
        <f>'q-AgLabour'!N9</f>
        <v>76.51428571428572</v>
      </c>
      <c r="O9" s="6">
        <f>'q-AgLabour'!O9</f>
        <v>78</v>
      </c>
      <c r="P9" s="6">
        <f>'q-AgLabour'!P9</f>
        <v>79.485714285714295</v>
      </c>
      <c r="Q9" s="6">
        <f>'q-AgLabour'!Q9</f>
        <v>80.971428571428575</v>
      </c>
      <c r="R9" s="6">
        <f>'q-AgLabour'!R9</f>
        <v>82.457142857142856</v>
      </c>
      <c r="S9" s="6">
        <f>'q-AgLabour'!S9</f>
        <v>83.94285714285715</v>
      </c>
      <c r="T9" s="6">
        <f>'q-AgLabour'!T9</f>
        <v>86.171428571428578</v>
      </c>
      <c r="U9" s="6">
        <f>'q-AgLabour'!U9</f>
        <v>88.4</v>
      </c>
      <c r="V9" s="6">
        <f>'q-AgLabour'!V9</f>
        <v>91.371428571428581</v>
      </c>
      <c r="W9" s="6">
        <f>'q-AgLabour'!W9</f>
        <v>94.342857142857142</v>
      </c>
      <c r="X9" s="6">
        <f>'q-AgLabour'!X9</f>
        <v>98.057142857142864</v>
      </c>
      <c r="Y9" s="6">
        <f>'q-AgLabour'!Y9</f>
        <v>101.02857142857144</v>
      </c>
      <c r="Z9" s="6">
        <f>'q-AgLabour'!Z9</f>
        <v>104</v>
      </c>
      <c r="AA9" s="6">
        <f>'q-AgLabour'!AA9</f>
        <v>108</v>
      </c>
      <c r="AB9" s="6">
        <f>'q-AgLabour'!AB9</f>
        <v>111</v>
      </c>
      <c r="AC9" s="6">
        <f>'q-AgLabour'!AC9</f>
        <v>114</v>
      </c>
      <c r="AD9" s="6">
        <f>'q-AgLabour'!AD9</f>
        <v>117</v>
      </c>
      <c r="AE9" s="6">
        <f>'q-AgLabour'!AE9</f>
        <v>120</v>
      </c>
      <c r="AF9" s="6">
        <f>'q-AgLabour'!AF9</f>
        <v>123</v>
      </c>
      <c r="AG9" s="6">
        <f>'q-AgLabour'!AG9</f>
        <v>126</v>
      </c>
      <c r="AH9" s="6">
        <f>'q-AgLabour'!AH9</f>
        <v>129</v>
      </c>
      <c r="AI9" s="6">
        <f>'q-AgLabour'!AI9</f>
        <v>132</v>
      </c>
      <c r="AJ9" s="6">
        <f>'q-AgLabour'!AJ9</f>
        <v>135</v>
      </c>
      <c r="AK9" s="6">
        <f>'q-AgLabour'!AK9</f>
        <v>138</v>
      </c>
      <c r="AL9" s="6">
        <f>'q-AgLabour'!AL9</f>
        <v>141</v>
      </c>
      <c r="AM9" s="6">
        <f>'q-AgLabour'!AM9</f>
        <v>145</v>
      </c>
      <c r="AN9" s="6">
        <f>'q-AgLabour'!AN9</f>
        <v>148</v>
      </c>
      <c r="AO9" s="6">
        <f>'q-AgLabour'!AO9</f>
        <v>152</v>
      </c>
      <c r="AP9" s="6">
        <f>'q-AgLabour'!AP9</f>
        <v>155</v>
      </c>
      <c r="AQ9" s="6">
        <f>'q-AgLabour'!AQ9</f>
        <v>159</v>
      </c>
      <c r="AR9" s="6">
        <f>'q-AgLabour'!AR9</f>
        <v>163</v>
      </c>
      <c r="AS9" s="6">
        <f>'q-AgLabour'!AS9</f>
        <v>167</v>
      </c>
      <c r="AT9" s="6">
        <f>'q-AgLabour'!AT9</f>
        <v>171</v>
      </c>
      <c r="AU9" s="6">
        <f>'q-AgLabour'!AU9</f>
        <v>176</v>
      </c>
      <c r="AV9" s="6">
        <f>'q-AgLabour'!AV9</f>
        <v>180</v>
      </c>
      <c r="AW9" s="6">
        <f>'q-AgLabour'!AW9</f>
        <v>185</v>
      </c>
      <c r="AX9" s="6">
        <f>'q-AgLabour'!AX9</f>
        <v>190</v>
      </c>
      <c r="AY9" s="6">
        <f>'q-AgLabour'!AY9</f>
        <v>195</v>
      </c>
      <c r="AZ9" s="6">
        <f>'q-AgLabour'!AZ9</f>
        <v>200</v>
      </c>
      <c r="BA9" s="6">
        <f>'q-AgLabour'!BA9</f>
        <v>205</v>
      </c>
      <c r="BB9" s="6">
        <f>'q-AgLabour'!BB9</f>
        <v>210</v>
      </c>
      <c r="BC9" s="6">
        <f>'q-AgLabour'!BC9</f>
        <v>216</v>
      </c>
    </row>
    <row r="10" spans="1:55" x14ac:dyDescent="0.2">
      <c r="A10">
        <f>VLOOKUP(C10,SelectCntr!$A$2:$C$52,3,0)</f>
        <v>1</v>
      </c>
      <c r="B10" s="6" t="str">
        <f>'q-AgLabour'!B10</f>
        <v>Congo</v>
      </c>
      <c r="C10" s="6">
        <f>'q-AgLabour'!C10</f>
        <v>46</v>
      </c>
      <c r="D10" s="6" t="str">
        <f>'q-AgLabour'!D10</f>
        <v>Congo</v>
      </c>
      <c r="E10" s="6" t="str">
        <f>'q-AgLabour'!E10</f>
        <v>601</v>
      </c>
      <c r="F10" s="6" t="str">
        <f>'q-AgLabour'!F10</f>
        <v>Tot Ec Act A (1000)</v>
      </c>
      <c r="G10" s="6">
        <f>'q-AgLabour'!G10</f>
        <v>284.60730593607309</v>
      </c>
      <c r="H10" s="6">
        <f>'q-AgLabour'!H10</f>
        <v>290.04566210045664</v>
      </c>
      <c r="I10" s="6">
        <f>'q-AgLabour'!I10</f>
        <v>294.57762557077626</v>
      </c>
      <c r="J10" s="6">
        <f>'q-AgLabour'!J10</f>
        <v>300.92237442922374</v>
      </c>
      <c r="K10" s="6">
        <f>'q-AgLabour'!K10</f>
        <v>306.36073059360734</v>
      </c>
      <c r="L10" s="6">
        <f>'q-AgLabour'!L10</f>
        <v>312.70547945205482</v>
      </c>
      <c r="M10" s="6">
        <f>'q-AgLabour'!M10</f>
        <v>319.05022831050229</v>
      </c>
      <c r="N10" s="6">
        <f>'q-AgLabour'!N10</f>
        <v>326.30136986301369</v>
      </c>
      <c r="O10" s="6">
        <f>'q-AgLabour'!O10</f>
        <v>332.64611872146122</v>
      </c>
      <c r="P10" s="6">
        <f>'q-AgLabour'!P10</f>
        <v>340.80365296803654</v>
      </c>
      <c r="Q10" s="6">
        <f>'q-AgLabour'!Q10</f>
        <v>345.33561643835617</v>
      </c>
      <c r="R10" s="6">
        <f>'q-AgLabour'!R10</f>
        <v>350.77397260273972</v>
      </c>
      <c r="S10" s="6">
        <f>'q-AgLabour'!S10</f>
        <v>357.11872146118725</v>
      </c>
      <c r="T10" s="6">
        <f>'q-AgLabour'!T10</f>
        <v>362.5570776255708</v>
      </c>
      <c r="U10" s="6">
        <f>'q-AgLabour'!U10</f>
        <v>367.99543378995435</v>
      </c>
      <c r="V10" s="6">
        <f>'q-AgLabour'!V10</f>
        <v>373.4337899543379</v>
      </c>
      <c r="W10" s="6">
        <f>'q-AgLabour'!W10</f>
        <v>379.77853881278543</v>
      </c>
      <c r="X10" s="6">
        <f>'q-AgLabour'!X10</f>
        <v>385.21689497716898</v>
      </c>
      <c r="Y10" s="6">
        <f>'q-AgLabour'!Y10</f>
        <v>390.65525114155253</v>
      </c>
      <c r="Z10" s="6">
        <f>'q-AgLabour'!Z10</f>
        <v>397</v>
      </c>
      <c r="AA10" s="6">
        <f>'q-AgLabour'!AA10</f>
        <v>403</v>
      </c>
      <c r="AB10" s="6">
        <f>'q-AgLabour'!AB10</f>
        <v>411</v>
      </c>
      <c r="AC10" s="6">
        <f>'q-AgLabour'!AC10</f>
        <v>416</v>
      </c>
      <c r="AD10" s="6">
        <f>'q-AgLabour'!AD10</f>
        <v>421</v>
      </c>
      <c r="AE10" s="6">
        <f>'q-AgLabour'!AE10</f>
        <v>426</v>
      </c>
      <c r="AF10" s="6">
        <f>'q-AgLabour'!AF10</f>
        <v>427</v>
      </c>
      <c r="AG10" s="6">
        <f>'q-AgLabour'!AG10</f>
        <v>431</v>
      </c>
      <c r="AH10" s="6">
        <f>'q-AgLabour'!AH10</f>
        <v>438</v>
      </c>
      <c r="AI10" s="6">
        <f>'q-AgLabour'!AI10</f>
        <v>443</v>
      </c>
      <c r="AJ10" s="6">
        <f>'q-AgLabour'!AJ10</f>
        <v>447</v>
      </c>
      <c r="AK10" s="6">
        <f>'q-AgLabour'!AK10</f>
        <v>452</v>
      </c>
      <c r="AL10" s="6">
        <f>'q-AgLabour'!AL10</f>
        <v>457</v>
      </c>
      <c r="AM10" s="6">
        <f>'q-AgLabour'!AM10</f>
        <v>462</v>
      </c>
      <c r="AN10" s="6">
        <f>'q-AgLabour'!AN10</f>
        <v>466</v>
      </c>
      <c r="AO10" s="6">
        <f>'q-AgLabour'!AO10</f>
        <v>479</v>
      </c>
      <c r="AP10" s="6">
        <f>'q-AgLabour'!AP10</f>
        <v>485</v>
      </c>
      <c r="AQ10" s="6">
        <f>'q-AgLabour'!AQ10</f>
        <v>487</v>
      </c>
      <c r="AR10" s="6">
        <f>'q-AgLabour'!AR10</f>
        <v>491</v>
      </c>
      <c r="AS10" s="6">
        <f>'q-AgLabour'!AS10</f>
        <v>497</v>
      </c>
      <c r="AT10" s="6">
        <f>'q-AgLabour'!AT10</f>
        <v>501</v>
      </c>
      <c r="AU10" s="6">
        <f>'q-AgLabour'!AU10</f>
        <v>504</v>
      </c>
      <c r="AV10" s="6">
        <f>'q-AgLabour'!AV10</f>
        <v>506</v>
      </c>
      <c r="AW10" s="6">
        <f>'q-AgLabour'!AW10</f>
        <v>506</v>
      </c>
      <c r="AX10" s="6">
        <f>'q-AgLabour'!AX10</f>
        <v>507</v>
      </c>
      <c r="AY10" s="6">
        <f>'q-AgLabour'!AY10</f>
        <v>510</v>
      </c>
      <c r="AZ10" s="6">
        <f>'q-AgLabour'!AZ10</f>
        <v>513</v>
      </c>
      <c r="BA10" s="6">
        <f>'q-AgLabour'!BA10</f>
        <v>515</v>
      </c>
      <c r="BB10" s="6">
        <f>'q-AgLabour'!BB10</f>
        <v>518</v>
      </c>
      <c r="BC10" s="6">
        <f>'q-AgLabour'!BC10</f>
        <v>521</v>
      </c>
    </row>
    <row r="11" spans="1:55" x14ac:dyDescent="0.2">
      <c r="A11">
        <f>VLOOKUP(C11,SelectCntr!$A$2:$C$52,3,0)</f>
        <v>1</v>
      </c>
      <c r="B11" s="6" t="str">
        <f>'q-AgLabour'!B11</f>
        <v>Benin</v>
      </c>
      <c r="C11" s="6">
        <f>'q-AgLabour'!C11</f>
        <v>53</v>
      </c>
      <c r="D11" s="6" t="str">
        <f>'q-AgLabour'!D11</f>
        <v>Benin</v>
      </c>
      <c r="E11" s="6" t="str">
        <f>'q-AgLabour'!E11</f>
        <v>601</v>
      </c>
      <c r="F11" s="6" t="str">
        <f>'q-AgLabour'!F11</f>
        <v>Tot Ec Act A (1000)</v>
      </c>
      <c r="G11" s="6">
        <f>'q-AgLabour'!G11</f>
        <v>710.73266499582292</v>
      </c>
      <c r="H11" s="6">
        <f>'q-AgLabour'!H11</f>
        <v>717.30743525480375</v>
      </c>
      <c r="I11" s="6">
        <f>'q-AgLabour'!I11</f>
        <v>723.88220551378447</v>
      </c>
      <c r="J11" s="6">
        <f>'q-AgLabour'!J11</f>
        <v>731.11445279866336</v>
      </c>
      <c r="K11" s="6">
        <f>'q-AgLabour'!K11</f>
        <v>739.66165413533838</v>
      </c>
      <c r="L11" s="6">
        <f>'q-AgLabour'!L11</f>
        <v>748.2088554720134</v>
      </c>
      <c r="M11" s="6">
        <f>'q-AgLabour'!M11</f>
        <v>758.07101086048453</v>
      </c>
      <c r="N11" s="6">
        <f>'q-AgLabour'!N11</f>
        <v>768.59064327485385</v>
      </c>
      <c r="O11" s="6">
        <f>'q-AgLabour'!O11</f>
        <v>779.76775271512111</v>
      </c>
      <c r="P11" s="6">
        <f>'q-AgLabour'!P11</f>
        <v>791.60233918128654</v>
      </c>
      <c r="Q11" s="6">
        <f>'q-AgLabour'!Q11</f>
        <v>790.28738512949042</v>
      </c>
      <c r="R11" s="6">
        <f>'q-AgLabour'!R11</f>
        <v>788.9724310776943</v>
      </c>
      <c r="S11" s="6">
        <f>'q-AgLabour'!S11</f>
        <v>787.65747702589806</v>
      </c>
      <c r="T11" s="6">
        <f>'q-AgLabour'!T11</f>
        <v>787</v>
      </c>
      <c r="U11" s="6">
        <f>'q-AgLabour'!U11</f>
        <v>786.34252297410194</v>
      </c>
      <c r="V11" s="6">
        <f>'q-AgLabour'!V11</f>
        <v>785.68504594820388</v>
      </c>
      <c r="W11" s="6">
        <f>'q-AgLabour'!W11</f>
        <v>785.02756892230582</v>
      </c>
      <c r="X11" s="6">
        <f>'q-AgLabour'!X11</f>
        <v>785.02756892230582</v>
      </c>
      <c r="Y11" s="6">
        <f>'q-AgLabour'!Y11</f>
        <v>785.68504594820388</v>
      </c>
      <c r="Z11" s="6">
        <f>'q-AgLabour'!Z11</f>
        <v>787</v>
      </c>
      <c r="AA11" s="6">
        <f>'q-AgLabour'!AA11</f>
        <v>803</v>
      </c>
      <c r="AB11" s="6">
        <f>'q-AgLabour'!AB11</f>
        <v>818</v>
      </c>
      <c r="AC11" s="6">
        <f>'q-AgLabour'!AC11</f>
        <v>833</v>
      </c>
      <c r="AD11" s="6">
        <f>'q-AgLabour'!AD11</f>
        <v>850</v>
      </c>
      <c r="AE11" s="6">
        <f>'q-AgLabour'!AE11</f>
        <v>867</v>
      </c>
      <c r="AF11" s="6">
        <f>'q-AgLabour'!AF11</f>
        <v>884</v>
      </c>
      <c r="AG11" s="6">
        <f>'q-AgLabour'!AG11</f>
        <v>931</v>
      </c>
      <c r="AH11" s="6">
        <f>'q-AgLabour'!AH11</f>
        <v>981</v>
      </c>
      <c r="AI11" s="6">
        <f>'q-AgLabour'!AI11</f>
        <v>1035</v>
      </c>
      <c r="AJ11" s="6">
        <f>'q-AgLabour'!AJ11</f>
        <v>1095</v>
      </c>
      <c r="AK11" s="6">
        <f>'q-AgLabour'!AK11</f>
        <v>1152</v>
      </c>
      <c r="AL11" s="6">
        <f>'q-AgLabour'!AL11</f>
        <v>1213</v>
      </c>
      <c r="AM11" s="6">
        <f>'q-AgLabour'!AM11</f>
        <v>1240</v>
      </c>
      <c r="AN11" s="6">
        <f>'q-AgLabour'!AN11</f>
        <v>1268</v>
      </c>
      <c r="AO11" s="6">
        <f>'q-AgLabour'!AO11</f>
        <v>1292</v>
      </c>
      <c r="AP11" s="6">
        <f>'q-AgLabour'!AP11</f>
        <v>1313</v>
      </c>
      <c r="AQ11" s="6">
        <f>'q-AgLabour'!AQ11</f>
        <v>1331</v>
      </c>
      <c r="AR11" s="6">
        <f>'q-AgLabour'!AR11</f>
        <v>1347</v>
      </c>
      <c r="AS11" s="6">
        <f>'q-AgLabour'!AS11</f>
        <v>1364</v>
      </c>
      <c r="AT11" s="6">
        <f>'q-AgLabour'!AT11</f>
        <v>1384</v>
      </c>
      <c r="AU11" s="6">
        <f>'q-AgLabour'!AU11</f>
        <v>1406</v>
      </c>
      <c r="AV11" s="6">
        <f>'q-AgLabour'!AV11</f>
        <v>1430</v>
      </c>
      <c r="AW11" s="6">
        <f>'q-AgLabour'!AW11</f>
        <v>1455</v>
      </c>
      <c r="AX11" s="6">
        <f>'q-AgLabour'!AX11</f>
        <v>1479</v>
      </c>
      <c r="AY11" s="6">
        <f>'q-AgLabour'!AY11</f>
        <v>1502</v>
      </c>
      <c r="AZ11" s="6">
        <f>'q-AgLabour'!AZ11</f>
        <v>1524</v>
      </c>
      <c r="BA11" s="6">
        <f>'q-AgLabour'!BA11</f>
        <v>1546</v>
      </c>
      <c r="BB11" s="6">
        <f>'q-AgLabour'!BB11</f>
        <v>1566</v>
      </c>
      <c r="BC11" s="6">
        <f>'q-AgLabour'!BC11</f>
        <v>1584</v>
      </c>
    </row>
    <row r="12" spans="1:55" x14ac:dyDescent="0.2">
      <c r="A12">
        <f>VLOOKUP(C12,SelectCntr!$A$2:$C$52,3,0)</f>
        <v>1</v>
      </c>
      <c r="B12" s="6" t="str">
        <f>'q-AgLabour'!B12</f>
        <v>Equatorial Guinea</v>
      </c>
      <c r="C12" s="6">
        <f>'q-AgLabour'!C12</f>
        <v>61</v>
      </c>
      <c r="D12" s="6" t="str">
        <f>'q-AgLabour'!D12</f>
        <v>Equatorial Guinea</v>
      </c>
      <c r="E12" s="6" t="str">
        <f>'q-AgLabour'!E12</f>
        <v>601</v>
      </c>
      <c r="F12" s="6" t="str">
        <f>'q-AgLabour'!F12</f>
        <v>Tot Ec Act A (1000)</v>
      </c>
      <c r="G12" s="6">
        <f>'q-AgLabour'!G12</f>
        <v>92.906666666666666</v>
      </c>
      <c r="H12" s="6">
        <f>'q-AgLabour'!H12</f>
        <v>93.8</v>
      </c>
      <c r="I12" s="6">
        <f>'q-AgLabour'!I12</f>
        <v>93.8</v>
      </c>
      <c r="J12" s="6">
        <f>'q-AgLabour'!J12</f>
        <v>94.693333333333328</v>
      </c>
      <c r="K12" s="6">
        <f>'q-AgLabour'!K12</f>
        <v>95.586666666666659</v>
      </c>
      <c r="L12" s="6">
        <f>'q-AgLabour'!L12</f>
        <v>97.373333333333335</v>
      </c>
      <c r="M12" s="6">
        <f>'q-AgLabour'!M12</f>
        <v>99.16</v>
      </c>
      <c r="N12" s="6">
        <f>'q-AgLabour'!N12</f>
        <v>100.94666666666666</v>
      </c>
      <c r="O12" s="6">
        <f>'q-AgLabour'!O12</f>
        <v>100.94666666666666</v>
      </c>
      <c r="P12" s="6">
        <f>'q-AgLabour'!P12</f>
        <v>100.05333333333333</v>
      </c>
      <c r="Q12" s="6">
        <f>'q-AgLabour'!Q12</f>
        <v>95.586666666666659</v>
      </c>
      <c r="R12" s="6">
        <f>'q-AgLabour'!R12</f>
        <v>90.226666666666659</v>
      </c>
      <c r="S12" s="6">
        <f>'q-AgLabour'!S12</f>
        <v>83.973333333333329</v>
      </c>
      <c r="T12" s="6">
        <f>'q-AgLabour'!T12</f>
        <v>78.61333333333333</v>
      </c>
      <c r="U12" s="6">
        <f>'q-AgLabour'!U12</f>
        <v>73.25333333333333</v>
      </c>
      <c r="V12" s="6">
        <f>'q-AgLabour'!V12</f>
        <v>69.679999999999993</v>
      </c>
      <c r="W12" s="6">
        <f>'q-AgLabour'!W12</f>
        <v>67</v>
      </c>
      <c r="X12" s="6">
        <f>'q-AgLabour'!X12</f>
        <v>65.213333333333338</v>
      </c>
      <c r="Y12" s="6">
        <f>'q-AgLabour'!Y12</f>
        <v>65.213333333333338</v>
      </c>
      <c r="Z12" s="6">
        <f>'q-AgLabour'!Z12</f>
        <v>67</v>
      </c>
      <c r="AA12" s="6">
        <f>'q-AgLabour'!AA12</f>
        <v>71</v>
      </c>
      <c r="AB12" s="6">
        <f>'q-AgLabour'!AB12</f>
        <v>76</v>
      </c>
      <c r="AC12" s="6">
        <f>'q-AgLabour'!AC12</f>
        <v>82</v>
      </c>
      <c r="AD12" s="6">
        <f>'q-AgLabour'!AD12</f>
        <v>89</v>
      </c>
      <c r="AE12" s="6">
        <f>'q-AgLabour'!AE12</f>
        <v>94</v>
      </c>
      <c r="AF12" s="6">
        <f>'q-AgLabour'!AF12</f>
        <v>98</v>
      </c>
      <c r="AG12" s="6">
        <f>'q-AgLabour'!AG12</f>
        <v>101</v>
      </c>
      <c r="AH12" s="6">
        <f>'q-AgLabour'!AH12</f>
        <v>103</v>
      </c>
      <c r="AI12" s="6">
        <f>'q-AgLabour'!AI12</f>
        <v>106</v>
      </c>
      <c r="AJ12" s="6">
        <f>'q-AgLabour'!AJ12</f>
        <v>108</v>
      </c>
      <c r="AK12" s="6">
        <f>'q-AgLabour'!AK12</f>
        <v>111</v>
      </c>
      <c r="AL12" s="6">
        <f>'q-AgLabour'!AL12</f>
        <v>114</v>
      </c>
      <c r="AM12" s="6">
        <f>'q-AgLabour'!AM12</f>
        <v>117</v>
      </c>
      <c r="AN12" s="6">
        <f>'q-AgLabour'!AN12</f>
        <v>120</v>
      </c>
      <c r="AO12" s="6">
        <f>'q-AgLabour'!AO12</f>
        <v>123</v>
      </c>
      <c r="AP12" s="6">
        <f>'q-AgLabour'!AP12</f>
        <v>127</v>
      </c>
      <c r="AQ12" s="6">
        <f>'q-AgLabour'!AQ12</f>
        <v>130</v>
      </c>
      <c r="AR12" s="6">
        <f>'q-AgLabour'!AR12</f>
        <v>134</v>
      </c>
      <c r="AS12" s="6">
        <f>'q-AgLabour'!AS12</f>
        <v>138</v>
      </c>
      <c r="AT12" s="6">
        <f>'q-AgLabour'!AT12</f>
        <v>142</v>
      </c>
      <c r="AU12" s="6">
        <f>'q-AgLabour'!AU12</f>
        <v>146</v>
      </c>
      <c r="AV12" s="6">
        <f>'q-AgLabour'!AV12</f>
        <v>150</v>
      </c>
      <c r="AW12" s="6">
        <f>'q-AgLabour'!AW12</f>
        <v>153</v>
      </c>
      <c r="AX12" s="6">
        <f>'q-AgLabour'!AX12</f>
        <v>157</v>
      </c>
      <c r="AY12" s="6">
        <f>'q-AgLabour'!AY12</f>
        <v>161</v>
      </c>
      <c r="AZ12" s="6">
        <f>'q-AgLabour'!AZ12</f>
        <v>165</v>
      </c>
      <c r="BA12" s="6">
        <f>'q-AgLabour'!BA12</f>
        <v>165</v>
      </c>
      <c r="BB12" s="6">
        <f>'q-AgLabour'!BB12</f>
        <v>169</v>
      </c>
      <c r="BC12" s="6">
        <f>'q-AgLabour'!BC12</f>
        <v>172</v>
      </c>
    </row>
    <row r="13" spans="1:55" x14ac:dyDescent="0.2">
      <c r="A13">
        <f>VLOOKUP(C13,SelectCntr!$A$2:$C$52,3,0)</f>
        <v>2</v>
      </c>
      <c r="B13" s="6" t="str">
        <f>'q-AgLabour'!B13</f>
        <v>Ethiopia PDR</v>
      </c>
      <c r="C13" s="6">
        <f>'q-AgLabour'!C13</f>
        <v>62</v>
      </c>
      <c r="D13" s="6" t="str">
        <f>'q-AgLabour'!D13</f>
        <v>Ethiopia PDR</v>
      </c>
      <c r="E13" s="6" t="str">
        <f>'q-AgLabour'!E13</f>
        <v>601</v>
      </c>
      <c r="F13" s="6" t="str">
        <f>'q-AgLabour'!F13</f>
        <v>Tot Ec Act A (1000)</v>
      </c>
      <c r="G13" s="6">
        <f>'q-AgLabour'!G13</f>
        <v>9127.7892696348172</v>
      </c>
      <c r="H13" s="6">
        <f>'q-AgLabour'!H13</f>
        <v>9315.0302026012996</v>
      </c>
      <c r="I13" s="6">
        <f>'q-AgLabour'!I13</f>
        <v>9510.5196348174086</v>
      </c>
      <c r="J13" s="6">
        <f>'q-AgLabour'!J13</f>
        <v>9713.4327163581784</v>
      </c>
      <c r="K13" s="6">
        <f>'q-AgLabour'!K13</f>
        <v>9922.1197473736866</v>
      </c>
      <c r="L13" s="6">
        <f>'q-AgLabour'!L13</f>
        <v>10134.931028014007</v>
      </c>
      <c r="M13" s="6">
        <f>'q-AgLabour'!M13</f>
        <v>10351.86655827914</v>
      </c>
      <c r="N13" s="6">
        <f>'q-AgLabour'!N13</f>
        <v>10575.400887943972</v>
      </c>
      <c r="O13" s="6">
        <f>'q-AgLabour'!O13</f>
        <v>10810.483116558278</v>
      </c>
      <c r="P13" s="6">
        <f>'q-AgLabour'!P13</f>
        <v>11059.587793896948</v>
      </c>
      <c r="Q13" s="6">
        <f>'q-AgLabour'!Q13</f>
        <v>11330.963419209604</v>
      </c>
      <c r="R13" s="6">
        <f>'q-AgLabour'!R13</f>
        <v>11617.186343171585</v>
      </c>
      <c r="S13" s="6">
        <f>'q-AgLabour'!S13</f>
        <v>11901.759567283641</v>
      </c>
      <c r="T13" s="6">
        <f>'q-AgLabour'!T13</f>
        <v>12159.937593796898</v>
      </c>
      <c r="U13" s="6">
        <f>'q-AgLabour'!U13</f>
        <v>12379.347673836917</v>
      </c>
      <c r="V13" s="6">
        <f>'q-AgLabour'!V13</f>
        <v>12550.916458229114</v>
      </c>
      <c r="W13" s="6">
        <f>'q-AgLabour'!W13</f>
        <v>12687.016695847924</v>
      </c>
      <c r="X13" s="6">
        <f>'q-AgLabour'!X13</f>
        <v>12814.868434217109</v>
      </c>
      <c r="Y13" s="6">
        <f>'q-AgLabour'!Y13</f>
        <v>12973.239619809905</v>
      </c>
      <c r="Z13" s="6">
        <f>'q-AgLabour'!Z13</f>
        <v>13191</v>
      </c>
      <c r="AA13" s="6">
        <f>'q-AgLabour'!AA13</f>
        <v>13459</v>
      </c>
      <c r="AB13" s="6">
        <f>'q-AgLabour'!AB13</f>
        <v>13785</v>
      </c>
      <c r="AC13" s="6">
        <f>'q-AgLabour'!AC13</f>
        <v>14163</v>
      </c>
      <c r="AD13" s="6">
        <f>'q-AgLabour'!AD13</f>
        <v>14565</v>
      </c>
      <c r="AE13" s="6">
        <f>'q-AgLabour'!AE13</f>
        <v>15107</v>
      </c>
      <c r="AF13" s="6">
        <f>'q-AgLabour'!AF13</f>
        <v>15665</v>
      </c>
      <c r="AG13" s="6">
        <f>'q-AgLabour'!AG13</f>
        <v>16243</v>
      </c>
      <c r="AH13" s="6">
        <f>'q-AgLabour'!AH13</f>
        <v>16839</v>
      </c>
      <c r="AI13" s="6">
        <f>'q-AgLabour'!AI13</f>
        <v>17453</v>
      </c>
      <c r="AJ13" s="6">
        <f>'q-AgLabour'!AJ13</f>
        <v>18086</v>
      </c>
      <c r="AK13" s="6">
        <f>'q-AgLabour'!AK13</f>
        <v>18731</v>
      </c>
      <c r="AL13" s="6">
        <f>'q-AgLabour'!AL13</f>
        <v>19389</v>
      </c>
      <c r="AM13" s="6">
        <f>'q-AgLabour'!AM13</f>
        <v>0</v>
      </c>
      <c r="AN13" s="6">
        <f>'q-AgLabour'!AN13</f>
        <v>0</v>
      </c>
      <c r="AO13" s="6">
        <f>'q-AgLabour'!AO13</f>
        <v>0</v>
      </c>
      <c r="AP13" s="6">
        <f>'q-AgLabour'!AP13</f>
        <v>0</v>
      </c>
      <c r="AQ13" s="6">
        <f>'q-AgLabour'!AQ13</f>
        <v>0</v>
      </c>
      <c r="AR13" s="6">
        <f>'q-AgLabour'!AR13</f>
        <v>0</v>
      </c>
      <c r="AS13" s="6">
        <f>'q-AgLabour'!AS13</f>
        <v>0</v>
      </c>
      <c r="AT13" s="6">
        <f>'q-AgLabour'!AT13</f>
        <v>0</v>
      </c>
      <c r="AU13" s="6">
        <f>'q-AgLabour'!AU13</f>
        <v>0</v>
      </c>
      <c r="AV13" s="6">
        <f>'q-AgLabour'!AV13</f>
        <v>0</v>
      </c>
      <c r="AW13" s="6">
        <f>'q-AgLabour'!AW13</f>
        <v>0</v>
      </c>
      <c r="AX13" s="6">
        <f>'q-AgLabour'!AX13</f>
        <v>0</v>
      </c>
      <c r="AY13" s="6">
        <f>'q-AgLabour'!AY13</f>
        <v>0</v>
      </c>
      <c r="AZ13" s="6">
        <f>'q-AgLabour'!AZ13</f>
        <v>0</v>
      </c>
      <c r="BA13" s="6">
        <f>'q-AgLabour'!BA13</f>
        <v>0</v>
      </c>
      <c r="BB13" s="6">
        <f>'q-AgLabour'!BB13</f>
        <v>0</v>
      </c>
      <c r="BC13" s="6">
        <f>'q-AgLabour'!BC13</f>
        <v>0</v>
      </c>
    </row>
    <row r="14" spans="1:55" x14ac:dyDescent="0.2">
      <c r="A14">
        <f>VLOOKUP(C14,SelectCntr!$A$2:$C$52,3,0)</f>
        <v>2</v>
      </c>
      <c r="B14" s="6" t="str">
        <f>'q-AgLabour'!B14</f>
        <v>Djibouti</v>
      </c>
      <c r="C14" s="6">
        <f>'q-AgLabour'!C14</f>
        <v>72</v>
      </c>
      <c r="D14" s="6" t="str">
        <f>'q-AgLabour'!D14</f>
        <v>Djibouti</v>
      </c>
      <c r="E14" s="6" t="str">
        <f>'q-AgLabour'!E14</f>
        <v>601</v>
      </c>
      <c r="F14" s="6" t="str">
        <f>'q-AgLabour'!F14</f>
        <v>Tot Ec Act A (1000)</v>
      </c>
      <c r="G14" s="6">
        <f>'q-AgLabour'!G14</f>
        <v>32.111888111888113</v>
      </c>
      <c r="H14" s="6">
        <f>'q-AgLabour'!H14</f>
        <v>34.46153846153846</v>
      </c>
      <c r="I14" s="6">
        <f>'q-AgLabour'!I14</f>
        <v>36.027972027972027</v>
      </c>
      <c r="J14" s="6">
        <f>'q-AgLabour'!J14</f>
        <v>38.37762237762238</v>
      </c>
      <c r="K14" s="6">
        <f>'q-AgLabour'!K14</f>
        <v>41.510489510489514</v>
      </c>
      <c r="L14" s="6">
        <f>'q-AgLabour'!L14</f>
        <v>43.86013986013986</v>
      </c>
      <c r="M14" s="6">
        <f>'q-AgLabour'!M14</f>
        <v>46.209790209790214</v>
      </c>
      <c r="N14" s="6">
        <f>'q-AgLabour'!N14</f>
        <v>49.342657342657347</v>
      </c>
      <c r="O14" s="6">
        <f>'q-AgLabour'!O14</f>
        <v>52.475524475524473</v>
      </c>
      <c r="P14" s="6">
        <f>'q-AgLabour'!P14</f>
        <v>55.608391608391607</v>
      </c>
      <c r="Q14" s="6">
        <f>'q-AgLabour'!Q14</f>
        <v>58.74125874125874</v>
      </c>
      <c r="R14" s="6">
        <f>'q-AgLabour'!R14</f>
        <v>61.874125874125873</v>
      </c>
      <c r="S14" s="6">
        <f>'q-AgLabour'!S14</f>
        <v>65.790209790209786</v>
      </c>
      <c r="T14" s="6">
        <f>'q-AgLabour'!T14</f>
        <v>69.706293706293707</v>
      </c>
      <c r="U14" s="6">
        <f>'q-AgLabour'!U14</f>
        <v>75.972027972027973</v>
      </c>
      <c r="V14" s="6">
        <f>'q-AgLabour'!V14</f>
        <v>82.23776223776224</v>
      </c>
      <c r="W14" s="6">
        <f>'q-AgLabour'!W14</f>
        <v>90.069930069930066</v>
      </c>
      <c r="X14" s="6">
        <f>'q-AgLabour'!X14</f>
        <v>98.685314685314694</v>
      </c>
      <c r="Y14" s="6">
        <f>'q-AgLabour'!Y14</f>
        <v>106.51748251748252</v>
      </c>
      <c r="Z14" s="6">
        <f>'q-AgLabour'!Z14</f>
        <v>112</v>
      </c>
      <c r="AA14" s="6">
        <f>'q-AgLabour'!AA14</f>
        <v>116</v>
      </c>
      <c r="AB14" s="6">
        <f>'q-AgLabour'!AB14</f>
        <v>119</v>
      </c>
      <c r="AC14" s="6">
        <f>'q-AgLabour'!AC14</f>
        <v>122</v>
      </c>
      <c r="AD14" s="6">
        <f>'q-AgLabour'!AD14</f>
        <v>126</v>
      </c>
      <c r="AE14" s="6">
        <f>'q-AgLabour'!AE14</f>
        <v>132</v>
      </c>
      <c r="AF14" s="6">
        <f>'q-AgLabour'!AF14</f>
        <v>140</v>
      </c>
      <c r="AG14" s="6">
        <f>'q-AgLabour'!AG14</f>
        <v>151</v>
      </c>
      <c r="AH14" s="6">
        <f>'q-AgLabour'!AH14</f>
        <v>162</v>
      </c>
      <c r="AI14" s="6">
        <f>'q-AgLabour'!AI14</f>
        <v>173</v>
      </c>
      <c r="AJ14" s="6">
        <f>'q-AgLabour'!AJ14</f>
        <v>182</v>
      </c>
      <c r="AK14" s="6">
        <f>'q-AgLabour'!AK14</f>
        <v>188</v>
      </c>
      <c r="AL14" s="6">
        <f>'q-AgLabour'!AL14</f>
        <v>191</v>
      </c>
      <c r="AM14" s="6">
        <f>'q-AgLabour'!AM14</f>
        <v>194</v>
      </c>
      <c r="AN14" s="6">
        <f>'q-AgLabour'!AN14</f>
        <v>196</v>
      </c>
      <c r="AO14" s="6">
        <f>'q-AgLabour'!AO14</f>
        <v>200</v>
      </c>
      <c r="AP14" s="6">
        <f>'q-AgLabour'!AP14</f>
        <v>206</v>
      </c>
      <c r="AQ14" s="6">
        <f>'q-AgLabour'!AQ14</f>
        <v>212</v>
      </c>
      <c r="AR14" s="6">
        <f>'q-AgLabour'!AR14</f>
        <v>220</v>
      </c>
      <c r="AS14" s="6">
        <f>'q-AgLabour'!AS14</f>
        <v>227</v>
      </c>
      <c r="AT14" s="6">
        <f>'q-AgLabour'!AT14</f>
        <v>233</v>
      </c>
      <c r="AU14" s="6">
        <f>'q-AgLabour'!AU14</f>
        <v>238</v>
      </c>
      <c r="AV14" s="6">
        <f>'q-AgLabour'!AV14</f>
        <v>243</v>
      </c>
      <c r="AW14" s="6">
        <f>'q-AgLabour'!AW14</f>
        <v>248</v>
      </c>
      <c r="AX14" s="6">
        <f>'q-AgLabour'!AX14</f>
        <v>252</v>
      </c>
      <c r="AY14" s="6">
        <f>'q-AgLabour'!AY14</f>
        <v>257</v>
      </c>
      <c r="AZ14" s="6">
        <f>'q-AgLabour'!AZ14</f>
        <v>261</v>
      </c>
      <c r="BA14" s="6">
        <f>'q-AgLabour'!BA14</f>
        <v>267</v>
      </c>
      <c r="BB14" s="6">
        <f>'q-AgLabour'!BB14</f>
        <v>273</v>
      </c>
      <c r="BC14" s="6">
        <f>'q-AgLabour'!BC14</f>
        <v>279</v>
      </c>
    </row>
    <row r="15" spans="1:55" x14ac:dyDescent="0.2">
      <c r="A15">
        <f>VLOOKUP(C15,SelectCntr!$A$2:$C$52,3,0)</f>
        <v>1</v>
      </c>
      <c r="B15" s="6" t="str">
        <f>'q-AgLabour'!B15</f>
        <v>Gabon</v>
      </c>
      <c r="C15" s="6">
        <f>'q-AgLabour'!C15</f>
        <v>74</v>
      </c>
      <c r="D15" s="6" t="str">
        <f>'q-AgLabour'!D15</f>
        <v>Gabon</v>
      </c>
      <c r="E15" s="6" t="str">
        <f>'q-AgLabour'!E15</f>
        <v>601</v>
      </c>
      <c r="F15" s="6" t="str">
        <f>'q-AgLabour'!F15</f>
        <v>Tot Ec Act A (1000)</v>
      </c>
      <c r="G15" s="6">
        <f>'q-AgLabour'!G15</f>
        <v>215.38461538461539</v>
      </c>
      <c r="H15" s="6">
        <f>'q-AgLabour'!H15</f>
        <v>214.47963800904978</v>
      </c>
      <c r="I15" s="6">
        <f>'q-AgLabour'!I15</f>
        <v>212.66968325791856</v>
      </c>
      <c r="J15" s="6">
        <f>'q-AgLabour'!J15</f>
        <v>211.76470588235296</v>
      </c>
      <c r="K15" s="6">
        <f>'q-AgLabour'!K15</f>
        <v>210.85972850678732</v>
      </c>
      <c r="L15" s="6">
        <f>'q-AgLabour'!L15</f>
        <v>209.95475113122171</v>
      </c>
      <c r="M15" s="6">
        <f>'q-AgLabour'!M15</f>
        <v>208.1447963800905</v>
      </c>
      <c r="N15" s="6">
        <f>'q-AgLabour'!N15</f>
        <v>208.1447963800905</v>
      </c>
      <c r="O15" s="6">
        <f>'q-AgLabour'!O15</f>
        <v>208.1447963800905</v>
      </c>
      <c r="P15" s="6">
        <f>'q-AgLabour'!P15</f>
        <v>208.1447963800905</v>
      </c>
      <c r="Q15" s="6">
        <f>'q-AgLabour'!Q15</f>
        <v>206.33484162895928</v>
      </c>
      <c r="R15" s="6">
        <f>'q-AgLabour'!R15</f>
        <v>205.42986425339367</v>
      </c>
      <c r="S15" s="6">
        <f>'q-AgLabour'!S15</f>
        <v>204.52488687782807</v>
      </c>
      <c r="T15" s="6">
        <f>'q-AgLabour'!T15</f>
        <v>204.52488687782807</v>
      </c>
      <c r="U15" s="6">
        <f>'q-AgLabour'!U15</f>
        <v>203.61990950226243</v>
      </c>
      <c r="V15" s="6">
        <f>'q-AgLabour'!V15</f>
        <v>203.61990950226243</v>
      </c>
      <c r="W15" s="6">
        <f>'q-AgLabour'!W15</f>
        <v>202.71493212669682</v>
      </c>
      <c r="X15" s="6">
        <f>'q-AgLabour'!X15</f>
        <v>201.80995475113122</v>
      </c>
      <c r="Y15" s="6">
        <f>'q-AgLabour'!Y15</f>
        <v>200.90497737556561</v>
      </c>
      <c r="Z15" s="6">
        <f>'q-AgLabour'!Z15</f>
        <v>200</v>
      </c>
      <c r="AA15" s="6">
        <f>'q-AgLabour'!AA15</f>
        <v>201</v>
      </c>
      <c r="AB15" s="6">
        <f>'q-AgLabour'!AB15</f>
        <v>201</v>
      </c>
      <c r="AC15" s="6">
        <f>'q-AgLabour'!AC15</f>
        <v>202</v>
      </c>
      <c r="AD15" s="6">
        <f>'q-AgLabour'!AD15</f>
        <v>203</v>
      </c>
      <c r="AE15" s="6">
        <f>'q-AgLabour'!AE15</f>
        <v>204</v>
      </c>
      <c r="AF15" s="6">
        <f>'q-AgLabour'!AF15</f>
        <v>204</v>
      </c>
      <c r="AG15" s="6">
        <f>'q-AgLabour'!AG15</f>
        <v>204</v>
      </c>
      <c r="AH15" s="6">
        <f>'q-AgLabour'!AH15</f>
        <v>205</v>
      </c>
      <c r="AI15" s="6">
        <f>'q-AgLabour'!AI15</f>
        <v>206</v>
      </c>
      <c r="AJ15" s="6">
        <f>'q-AgLabour'!AJ15</f>
        <v>207</v>
      </c>
      <c r="AK15" s="6">
        <f>'q-AgLabour'!AK15</f>
        <v>208</v>
      </c>
      <c r="AL15" s="6">
        <f>'q-AgLabour'!AL15</f>
        <v>209</v>
      </c>
      <c r="AM15" s="6">
        <f>'q-AgLabour'!AM15</f>
        <v>210</v>
      </c>
      <c r="AN15" s="6">
        <f>'q-AgLabour'!AN15</f>
        <v>210</v>
      </c>
      <c r="AO15" s="6">
        <f>'q-AgLabour'!AO15</f>
        <v>211</v>
      </c>
      <c r="AP15" s="6">
        <f>'q-AgLabour'!AP15</f>
        <v>211</v>
      </c>
      <c r="AQ15" s="6">
        <f>'q-AgLabour'!AQ15</f>
        <v>210</v>
      </c>
      <c r="AR15" s="6">
        <f>'q-AgLabour'!AR15</f>
        <v>209</v>
      </c>
      <c r="AS15" s="6">
        <f>'q-AgLabour'!AS15</f>
        <v>208</v>
      </c>
      <c r="AT15" s="6">
        <f>'q-AgLabour'!AT15</f>
        <v>207</v>
      </c>
      <c r="AU15" s="6">
        <f>'q-AgLabour'!AU15</f>
        <v>205</v>
      </c>
      <c r="AV15" s="6">
        <f>'q-AgLabour'!AV15</f>
        <v>204</v>
      </c>
      <c r="AW15" s="6">
        <f>'q-AgLabour'!AW15</f>
        <v>202</v>
      </c>
      <c r="AX15" s="6">
        <f>'q-AgLabour'!AX15</f>
        <v>200</v>
      </c>
      <c r="AY15" s="6">
        <f>'q-AgLabour'!AY15</f>
        <v>197</v>
      </c>
      <c r="AZ15" s="6">
        <f>'q-AgLabour'!AZ15</f>
        <v>195</v>
      </c>
      <c r="BA15" s="6">
        <f>'q-AgLabour'!BA15</f>
        <v>192</v>
      </c>
      <c r="BB15" s="6">
        <f>'q-AgLabour'!BB15</f>
        <v>189</v>
      </c>
      <c r="BC15" s="6">
        <f>'q-AgLabour'!BC15</f>
        <v>186</v>
      </c>
    </row>
    <row r="16" spans="1:55" x14ac:dyDescent="0.2">
      <c r="A16">
        <f>VLOOKUP(C16,SelectCntr!$A$2:$C$52,3,0)</f>
        <v>1</v>
      </c>
      <c r="B16" s="6" t="str">
        <f>'q-AgLabour'!B16</f>
        <v>Gambia</v>
      </c>
      <c r="C16" s="6">
        <f>'q-AgLabour'!C16</f>
        <v>75</v>
      </c>
      <c r="D16" s="6" t="str">
        <f>'q-AgLabour'!D16</f>
        <v>Gambia</v>
      </c>
      <c r="E16" s="6" t="str">
        <f>'q-AgLabour'!E16</f>
        <v>601</v>
      </c>
      <c r="F16" s="6" t="str">
        <f>'q-AgLabour'!F16</f>
        <v>Tot Ec Act A (1000)</v>
      </c>
      <c r="G16" s="6">
        <f>'q-AgLabour'!G16</f>
        <v>146.79037800687286</v>
      </c>
      <c r="H16" s="6">
        <f>'q-AgLabour'!H16</f>
        <v>150.03436426116838</v>
      </c>
      <c r="I16" s="6">
        <f>'q-AgLabour'!I16</f>
        <v>153.27835051546393</v>
      </c>
      <c r="J16" s="6">
        <f>'q-AgLabour'!J16</f>
        <v>157.33333333333334</v>
      </c>
      <c r="K16" s="6">
        <f>'q-AgLabour'!K16</f>
        <v>160.57731958762886</v>
      </c>
      <c r="L16" s="6">
        <f>'q-AgLabour'!L16</f>
        <v>163.82130584192441</v>
      </c>
      <c r="M16" s="6">
        <f>'q-AgLabour'!M16</f>
        <v>167.06529209621993</v>
      </c>
      <c r="N16" s="6">
        <f>'q-AgLabour'!N16</f>
        <v>170.30927835051546</v>
      </c>
      <c r="O16" s="6">
        <f>'q-AgLabour'!O16</f>
        <v>174.36426116838487</v>
      </c>
      <c r="P16" s="6">
        <f>'q-AgLabour'!P16</f>
        <v>178.41924398625429</v>
      </c>
      <c r="Q16" s="6">
        <f>'q-AgLabour'!Q16</f>
        <v>183.2852233676976</v>
      </c>
      <c r="R16" s="6">
        <f>'q-AgLabour'!R16</f>
        <v>188.96219931271477</v>
      </c>
      <c r="S16" s="6">
        <f>'q-AgLabour'!S16</f>
        <v>194.63917525773195</v>
      </c>
      <c r="T16" s="6">
        <f>'q-AgLabour'!T16</f>
        <v>200.31615120274915</v>
      </c>
      <c r="U16" s="6">
        <f>'q-AgLabour'!U16</f>
        <v>205.99312714776633</v>
      </c>
      <c r="V16" s="6">
        <f>'q-AgLabour'!V16</f>
        <v>211.67010309278351</v>
      </c>
      <c r="W16" s="6">
        <f>'q-AgLabour'!W16</f>
        <v>217.34707903780068</v>
      </c>
      <c r="X16" s="6">
        <f>'q-AgLabour'!X16</f>
        <v>223.02405498281786</v>
      </c>
      <c r="Y16" s="6">
        <f>'q-AgLabour'!Y16</f>
        <v>229.51202749140893</v>
      </c>
      <c r="Z16" s="6">
        <f>'q-AgLabour'!Z16</f>
        <v>236</v>
      </c>
      <c r="AA16" s="6">
        <f>'q-AgLabour'!AA16</f>
        <v>244</v>
      </c>
      <c r="AB16" s="6">
        <f>'q-AgLabour'!AB16</f>
        <v>252</v>
      </c>
      <c r="AC16" s="6">
        <f>'q-AgLabour'!AC16</f>
        <v>261</v>
      </c>
      <c r="AD16" s="6">
        <f>'q-AgLabour'!AD16</f>
        <v>271</v>
      </c>
      <c r="AE16" s="6">
        <f>'q-AgLabour'!AE16</f>
        <v>282</v>
      </c>
      <c r="AF16" s="6">
        <f>'q-AgLabour'!AF16</f>
        <v>295</v>
      </c>
      <c r="AG16" s="6">
        <f>'q-AgLabour'!AG16</f>
        <v>309</v>
      </c>
      <c r="AH16" s="6">
        <f>'q-AgLabour'!AH16</f>
        <v>323</v>
      </c>
      <c r="AI16" s="6">
        <f>'q-AgLabour'!AI16</f>
        <v>338</v>
      </c>
      <c r="AJ16" s="6">
        <f>'q-AgLabour'!AJ16</f>
        <v>351</v>
      </c>
      <c r="AK16" s="6">
        <f>'q-AgLabour'!AK16</f>
        <v>363</v>
      </c>
      <c r="AL16" s="6">
        <f>'q-AgLabour'!AL16</f>
        <v>374</v>
      </c>
      <c r="AM16" s="6">
        <f>'q-AgLabour'!AM16</f>
        <v>384</v>
      </c>
      <c r="AN16" s="6">
        <f>'q-AgLabour'!AN16</f>
        <v>394</v>
      </c>
      <c r="AO16" s="6">
        <f>'q-AgLabour'!AO16</f>
        <v>404</v>
      </c>
      <c r="AP16" s="6">
        <f>'q-AgLabour'!AP16</f>
        <v>415</v>
      </c>
      <c r="AQ16" s="6">
        <f>'q-AgLabour'!AQ16</f>
        <v>426</v>
      </c>
      <c r="AR16" s="6">
        <f>'q-AgLabour'!AR16</f>
        <v>437</v>
      </c>
      <c r="AS16" s="6">
        <f>'q-AgLabour'!AS16</f>
        <v>449</v>
      </c>
      <c r="AT16" s="6">
        <f>'q-AgLabour'!AT16</f>
        <v>461</v>
      </c>
      <c r="AU16" s="6">
        <f>'q-AgLabour'!AU16</f>
        <v>473</v>
      </c>
      <c r="AV16" s="6">
        <f>'q-AgLabour'!AV16</f>
        <v>486</v>
      </c>
      <c r="AW16" s="6">
        <f>'q-AgLabour'!AW16</f>
        <v>500</v>
      </c>
      <c r="AX16" s="6">
        <f>'q-AgLabour'!AX16</f>
        <v>513</v>
      </c>
      <c r="AY16" s="6">
        <f>'q-AgLabour'!AY16</f>
        <v>527</v>
      </c>
      <c r="AZ16" s="6">
        <f>'q-AgLabour'!AZ16</f>
        <v>541</v>
      </c>
      <c r="BA16" s="6">
        <f>'q-AgLabour'!BA16</f>
        <v>557</v>
      </c>
      <c r="BB16" s="6">
        <f>'q-AgLabour'!BB16</f>
        <v>572</v>
      </c>
      <c r="BC16" s="6">
        <f>'q-AgLabour'!BC16</f>
        <v>588</v>
      </c>
    </row>
    <row r="17" spans="1:55" x14ac:dyDescent="0.2">
      <c r="A17">
        <f>VLOOKUP(C17,SelectCntr!$A$2:$C$52,3,0)</f>
        <v>1</v>
      </c>
      <c r="B17" s="6" t="str">
        <f>'q-AgLabour'!B17</f>
        <v>Ghana</v>
      </c>
      <c r="C17" s="6">
        <f>'q-AgLabour'!C17</f>
        <v>81</v>
      </c>
      <c r="D17" s="6" t="str">
        <f>'q-AgLabour'!D17</f>
        <v>Ghana</v>
      </c>
      <c r="E17" s="6" t="str">
        <f>'q-AgLabour'!E17</f>
        <v>601</v>
      </c>
      <c r="F17" s="6" t="str">
        <f>'q-AgLabour'!F17</f>
        <v>Tot Ec Act A (1000)</v>
      </c>
      <c r="G17" s="6">
        <f>'q-AgLabour'!G17</f>
        <v>1870.2171290711699</v>
      </c>
      <c r="H17" s="6">
        <f>'q-AgLabour'!H17</f>
        <v>1911.4113389626054</v>
      </c>
      <c r="I17" s="6">
        <f>'q-AgLabour'!I17</f>
        <v>1950.9577804583835</v>
      </c>
      <c r="J17" s="6">
        <f>'q-AgLabour'!J17</f>
        <v>1987.2086851628467</v>
      </c>
      <c r="K17" s="6">
        <f>'q-AgLabour'!K17</f>
        <v>2019.3401688781664</v>
      </c>
      <c r="L17" s="6">
        <f>'q-AgLabour'!L17</f>
        <v>2046.5283474065138</v>
      </c>
      <c r="M17" s="6">
        <f>'q-AgLabour'!M17</f>
        <v>2069.5971049457175</v>
      </c>
      <c r="N17" s="6">
        <f>'q-AgLabour'!N17</f>
        <v>2091.8419782870928</v>
      </c>
      <c r="O17" s="6">
        <f>'q-AgLabour'!O17</f>
        <v>2115.7346200241254</v>
      </c>
      <c r="P17" s="6">
        <f>'q-AgLabour'!P17</f>
        <v>2146.2183353437877</v>
      </c>
      <c r="Q17" s="6">
        <f>'q-AgLabour'!Q17</f>
        <v>2203.0663449939684</v>
      </c>
      <c r="R17" s="6">
        <f>'q-AgLabour'!R17</f>
        <v>2267.3293124246079</v>
      </c>
      <c r="S17" s="6">
        <f>'q-AgLabour'!S17</f>
        <v>2334.887816646562</v>
      </c>
      <c r="T17" s="6">
        <f>'q-AgLabour'!T17</f>
        <v>2400.7985524728588</v>
      </c>
      <c r="U17" s="6">
        <f>'q-AgLabour'!U17</f>
        <v>2460.1182147165259</v>
      </c>
      <c r="V17" s="6">
        <f>'q-AgLabour'!V17</f>
        <v>2512.0229191797343</v>
      </c>
      <c r="W17" s="6">
        <f>'q-AgLabour'!W17</f>
        <v>2558.9843184559709</v>
      </c>
      <c r="X17" s="6">
        <f>'q-AgLabour'!X17</f>
        <v>2606.7696019300361</v>
      </c>
      <c r="Y17" s="6">
        <f>'q-AgLabour'!Y17</f>
        <v>2661.9698431845595</v>
      </c>
      <c r="Z17" s="6">
        <f>'q-AgLabour'!Z17</f>
        <v>2732</v>
      </c>
      <c r="AA17" s="6">
        <f>'q-AgLabour'!AA17</f>
        <v>2805</v>
      </c>
      <c r="AB17" s="6">
        <f>'q-AgLabour'!AB17</f>
        <v>2895</v>
      </c>
      <c r="AC17" s="6">
        <f>'q-AgLabour'!AC17</f>
        <v>2991</v>
      </c>
      <c r="AD17" s="6">
        <f>'q-AgLabour'!AD17</f>
        <v>3081</v>
      </c>
      <c r="AE17" s="6">
        <f>'q-AgLabour'!AE17</f>
        <v>3169</v>
      </c>
      <c r="AF17" s="6">
        <f>'q-AgLabour'!AF17</f>
        <v>3253</v>
      </c>
      <c r="AG17" s="6">
        <f>'q-AgLabour'!AG17</f>
        <v>3333</v>
      </c>
      <c r="AH17" s="6">
        <f>'q-AgLabour'!AH17</f>
        <v>3413</v>
      </c>
      <c r="AI17" s="6">
        <f>'q-AgLabour'!AI17</f>
        <v>3496</v>
      </c>
      <c r="AJ17" s="6">
        <f>'q-AgLabour'!AJ17</f>
        <v>3585</v>
      </c>
      <c r="AK17" s="6">
        <f>'q-AgLabour'!AK17</f>
        <v>3678</v>
      </c>
      <c r="AL17" s="6">
        <f>'q-AgLabour'!AL17</f>
        <v>3777</v>
      </c>
      <c r="AM17" s="6">
        <f>'q-AgLabour'!AM17</f>
        <v>3901</v>
      </c>
      <c r="AN17" s="6">
        <f>'q-AgLabour'!AN17</f>
        <v>4030</v>
      </c>
      <c r="AO17" s="6">
        <f>'q-AgLabour'!AO17</f>
        <v>4161</v>
      </c>
      <c r="AP17" s="6">
        <f>'q-AgLabour'!AP17</f>
        <v>4293</v>
      </c>
      <c r="AQ17" s="6">
        <f>'q-AgLabour'!AQ17</f>
        <v>4427</v>
      </c>
      <c r="AR17" s="6">
        <f>'q-AgLabour'!AR17</f>
        <v>4565</v>
      </c>
      <c r="AS17" s="6">
        <f>'q-AgLabour'!AS17</f>
        <v>4708</v>
      </c>
      <c r="AT17" s="6">
        <f>'q-AgLabour'!AT17</f>
        <v>4785</v>
      </c>
      <c r="AU17" s="6">
        <f>'q-AgLabour'!AU17</f>
        <v>4894</v>
      </c>
      <c r="AV17" s="6">
        <f>'q-AgLabour'!AV17</f>
        <v>5003</v>
      </c>
      <c r="AW17" s="6">
        <f>'q-AgLabour'!AW17</f>
        <v>5114</v>
      </c>
      <c r="AX17" s="6">
        <f>'q-AgLabour'!AX17</f>
        <v>5227</v>
      </c>
      <c r="AY17" s="6">
        <f>'q-AgLabour'!AY17</f>
        <v>5345</v>
      </c>
      <c r="AZ17" s="6">
        <f>'q-AgLabour'!AZ17</f>
        <v>5463</v>
      </c>
      <c r="BA17" s="6">
        <f>'q-AgLabour'!BA17</f>
        <v>5626</v>
      </c>
      <c r="BB17" s="6">
        <f>'q-AgLabour'!BB17</f>
        <v>5771</v>
      </c>
      <c r="BC17" s="6">
        <f>'q-AgLabour'!BC17</f>
        <v>5921</v>
      </c>
    </row>
    <row r="18" spans="1:55" x14ac:dyDescent="0.2">
      <c r="A18">
        <f>VLOOKUP(C18,SelectCntr!$A$2:$C$52,3,0)</f>
        <v>1</v>
      </c>
      <c r="B18" s="6" t="str">
        <f>'q-AgLabour'!B18</f>
        <v>Guinea</v>
      </c>
      <c r="C18" s="6">
        <f>'q-AgLabour'!C18</f>
        <v>90</v>
      </c>
      <c r="D18" s="6" t="str">
        <f>'q-AgLabour'!D18</f>
        <v>Guinea</v>
      </c>
      <c r="E18" s="6" t="str">
        <f>'q-AgLabour'!E18</f>
        <v>601</v>
      </c>
      <c r="F18" s="6" t="str">
        <f>'q-AgLabour'!F18</f>
        <v>Tot Ec Act A (1000)</v>
      </c>
      <c r="G18" s="6">
        <f>'q-AgLabour'!G18</f>
        <v>1429.7704843820734</v>
      </c>
      <c r="H18" s="6">
        <f>'q-AgLabour'!H18</f>
        <v>1452.2865550022634</v>
      </c>
      <c r="I18" s="6">
        <f>'q-AgLabour'!I18</f>
        <v>1475.6686283386148</v>
      </c>
      <c r="J18" s="6">
        <f>'q-AgLabour'!J18</f>
        <v>1501.6487098234495</v>
      </c>
      <c r="K18" s="6">
        <f>'q-AgLabour'!K18</f>
        <v>1528.4947940244454</v>
      </c>
      <c r="L18" s="6">
        <f>'q-AgLabour'!L18</f>
        <v>1558.8048890900859</v>
      </c>
      <c r="M18" s="6">
        <f>'q-AgLabour'!M18</f>
        <v>1590.8469895880489</v>
      </c>
      <c r="N18" s="6">
        <f>'q-AgLabour'!N18</f>
        <v>1622.8890900860117</v>
      </c>
      <c r="O18" s="6">
        <f>'q-AgLabour'!O18</f>
        <v>1650.6011770031689</v>
      </c>
      <c r="P18" s="6">
        <f>'q-AgLabour'!P18</f>
        <v>1671.3852421910367</v>
      </c>
      <c r="Q18" s="6">
        <f>'q-AgLabour'!Q18</f>
        <v>1681.7772747849706</v>
      </c>
      <c r="R18" s="6">
        <f>'q-AgLabour'!R18</f>
        <v>1686.1072883657764</v>
      </c>
      <c r="S18" s="6">
        <f>'q-AgLabour'!S18</f>
        <v>1687.8392937980987</v>
      </c>
      <c r="T18" s="6">
        <f>'q-AgLabour'!T18</f>
        <v>1695.633318243549</v>
      </c>
      <c r="U18" s="6">
        <f>'q-AgLabour'!U18</f>
        <v>1712.9533725667723</v>
      </c>
      <c r="V18" s="6">
        <f>'q-AgLabour'!V18</f>
        <v>1740.6654594839292</v>
      </c>
      <c r="W18" s="6">
        <f>'q-AgLabour'!W18</f>
        <v>1778.7695789950203</v>
      </c>
      <c r="X18" s="6">
        <f>'q-AgLabour'!X18</f>
        <v>1823.8017202354006</v>
      </c>
      <c r="Y18" s="6">
        <f>'q-AgLabour'!Y18</f>
        <v>1868.8338614757809</v>
      </c>
      <c r="Z18" s="6">
        <f>'q-AgLabour'!Z18</f>
        <v>1913</v>
      </c>
      <c r="AA18" s="6">
        <f>'q-AgLabour'!AA18</f>
        <v>1933</v>
      </c>
      <c r="AB18" s="6">
        <f>'q-AgLabour'!AB18</f>
        <v>1963</v>
      </c>
      <c r="AC18" s="6">
        <f>'q-AgLabour'!AC18</f>
        <v>1999</v>
      </c>
      <c r="AD18" s="6">
        <f>'q-AgLabour'!AD18</f>
        <v>2039</v>
      </c>
      <c r="AE18" s="6">
        <f>'q-AgLabour'!AE18</f>
        <v>2081</v>
      </c>
      <c r="AF18" s="6">
        <f>'q-AgLabour'!AF18</f>
        <v>2121</v>
      </c>
      <c r="AG18" s="6">
        <f>'q-AgLabour'!AG18</f>
        <v>2162</v>
      </c>
      <c r="AH18" s="6">
        <f>'q-AgLabour'!AH18</f>
        <v>2211</v>
      </c>
      <c r="AI18" s="6">
        <f>'q-AgLabour'!AI18</f>
        <v>2278</v>
      </c>
      <c r="AJ18" s="6">
        <f>'q-AgLabour'!AJ18</f>
        <v>2372</v>
      </c>
      <c r="AK18" s="6">
        <f>'q-AgLabour'!AK18</f>
        <v>2496</v>
      </c>
      <c r="AL18" s="6">
        <f>'q-AgLabour'!AL18</f>
        <v>2643</v>
      </c>
      <c r="AM18" s="6">
        <f>'q-AgLabour'!AM18</f>
        <v>2799</v>
      </c>
      <c r="AN18" s="6">
        <f>'q-AgLabour'!AN18</f>
        <v>2943</v>
      </c>
      <c r="AO18" s="6">
        <f>'q-AgLabour'!AO18</f>
        <v>3060</v>
      </c>
      <c r="AP18" s="6">
        <f>'q-AgLabour'!AP18</f>
        <v>3147</v>
      </c>
      <c r="AQ18" s="6">
        <f>'q-AgLabour'!AQ18</f>
        <v>3207</v>
      </c>
      <c r="AR18" s="6">
        <f>'q-AgLabour'!AR18</f>
        <v>3249</v>
      </c>
      <c r="AS18" s="6">
        <f>'q-AgLabour'!AS18</f>
        <v>3284</v>
      </c>
      <c r="AT18" s="6">
        <f>'q-AgLabour'!AT18</f>
        <v>3320</v>
      </c>
      <c r="AU18" s="6">
        <f>'q-AgLabour'!AU18</f>
        <v>3360</v>
      </c>
      <c r="AV18" s="6">
        <f>'q-AgLabour'!AV18</f>
        <v>3401</v>
      </c>
      <c r="AW18" s="6">
        <f>'q-AgLabour'!AW18</f>
        <v>3444</v>
      </c>
      <c r="AX18" s="6">
        <f>'q-AgLabour'!AX18</f>
        <v>3489</v>
      </c>
      <c r="AY18" s="6">
        <f>'q-AgLabour'!AY18</f>
        <v>3536</v>
      </c>
      <c r="AZ18" s="6">
        <f>'q-AgLabour'!AZ18</f>
        <v>3586</v>
      </c>
      <c r="BA18" s="6">
        <f>'q-AgLabour'!BA18</f>
        <v>3637</v>
      </c>
      <c r="BB18" s="6">
        <f>'q-AgLabour'!BB18</f>
        <v>3696</v>
      </c>
      <c r="BC18" s="6">
        <f>'q-AgLabour'!BC18</f>
        <v>3760</v>
      </c>
    </row>
    <row r="19" spans="1:55" x14ac:dyDescent="0.2">
      <c r="A19">
        <f>VLOOKUP(C19,SelectCntr!$A$2:$C$52,3,0)</f>
        <v>1</v>
      </c>
      <c r="B19" s="6" t="str">
        <f>'q-AgLabour'!B19</f>
        <v>Côte d'Ivoire</v>
      </c>
      <c r="C19" s="6">
        <f>'q-AgLabour'!C19</f>
        <v>107</v>
      </c>
      <c r="D19" s="6" t="str">
        <f>'q-AgLabour'!D19</f>
        <v>Côte d'Ivoire</v>
      </c>
      <c r="E19" s="6" t="str">
        <f>'q-AgLabour'!E19</f>
        <v>601</v>
      </c>
      <c r="F19" s="6" t="str">
        <f>'q-AgLabour'!F19</f>
        <v>Tot Ec Act A (1000)</v>
      </c>
      <c r="G19" s="6">
        <f>'q-AgLabour'!G19</f>
        <v>1230.9527665317139</v>
      </c>
      <c r="H19" s="6">
        <f>'q-AgLabour'!H19</f>
        <v>1259.0940170940171</v>
      </c>
      <c r="I19" s="6">
        <f>'q-AgLabour'!I19</f>
        <v>1289.0508322087269</v>
      </c>
      <c r="J19" s="6">
        <f>'q-AgLabour'!J19</f>
        <v>1320.8232118758435</v>
      </c>
      <c r="K19" s="6">
        <f>'q-AgLabour'!K19</f>
        <v>1355.3189383715701</v>
      </c>
      <c r="L19" s="6">
        <f>'q-AgLabour'!L19</f>
        <v>1393.4457939721099</v>
      </c>
      <c r="M19" s="6">
        <f>'q-AgLabour'!M19</f>
        <v>1434.2959964012596</v>
      </c>
      <c r="N19" s="6">
        <f>'q-AgLabour'!N19</f>
        <v>1476.9617633828161</v>
      </c>
      <c r="O19" s="6">
        <f>'q-AgLabour'!O19</f>
        <v>1520.5353126405757</v>
      </c>
      <c r="P19" s="6">
        <f>'q-AgLabour'!P19</f>
        <v>1565.0166441745389</v>
      </c>
      <c r="Q19" s="6">
        <f>'q-AgLabour'!Q19</f>
        <v>1602.2357174988754</v>
      </c>
      <c r="R19" s="6">
        <f>'q-AgLabour'!R19</f>
        <v>1640.3625730994152</v>
      </c>
      <c r="S19" s="6">
        <f>'q-AgLabour'!S19</f>
        <v>1679.3972109761585</v>
      </c>
      <c r="T19" s="6">
        <f>'q-AgLabour'!T19</f>
        <v>1720.2474134053082</v>
      </c>
      <c r="U19" s="6">
        <f>'q-AgLabour'!U19</f>
        <v>1764.7287449392713</v>
      </c>
      <c r="V19" s="6">
        <f>'q-AgLabour'!V19</f>
        <v>1811.9334233018444</v>
      </c>
      <c r="W19" s="6">
        <f>'q-AgLabour'!W19</f>
        <v>1860.9536662168241</v>
      </c>
      <c r="X19" s="6">
        <f>'q-AgLabour'!X19</f>
        <v>1911.7894736842106</v>
      </c>
      <c r="Y19" s="6">
        <f>'q-AgLabour'!Y19</f>
        <v>1964.4408457040036</v>
      </c>
      <c r="Z19" s="6">
        <f>'q-AgLabour'!Z19</f>
        <v>2018</v>
      </c>
      <c r="AA19" s="6">
        <f>'q-AgLabour'!AA19</f>
        <v>2090</v>
      </c>
      <c r="AB19" s="6">
        <f>'q-AgLabour'!AB19</f>
        <v>2160</v>
      </c>
      <c r="AC19" s="6">
        <f>'q-AgLabour'!AC19</f>
        <v>2229</v>
      </c>
      <c r="AD19" s="6">
        <f>'q-AgLabour'!AD19</f>
        <v>2292</v>
      </c>
      <c r="AE19" s="6">
        <f>'q-AgLabour'!AE19</f>
        <v>2363</v>
      </c>
      <c r="AF19" s="6">
        <f>'q-AgLabour'!AF19</f>
        <v>2427</v>
      </c>
      <c r="AG19" s="6">
        <f>'q-AgLabour'!AG19</f>
        <v>2491</v>
      </c>
      <c r="AH19" s="6">
        <f>'q-AgLabour'!AH19</f>
        <v>2553</v>
      </c>
      <c r="AI19" s="6">
        <f>'q-AgLabour'!AI19</f>
        <v>2623</v>
      </c>
      <c r="AJ19" s="6">
        <f>'q-AgLabour'!AJ19</f>
        <v>2686</v>
      </c>
      <c r="AK19" s="6">
        <f>'q-AgLabour'!AK19</f>
        <v>2725</v>
      </c>
      <c r="AL19" s="6">
        <f>'q-AgLabour'!AL19</f>
        <v>2763</v>
      </c>
      <c r="AM19" s="6">
        <f>'q-AgLabour'!AM19</f>
        <v>2800</v>
      </c>
      <c r="AN19" s="6">
        <f>'q-AgLabour'!AN19</f>
        <v>2831</v>
      </c>
      <c r="AO19" s="6">
        <f>'q-AgLabour'!AO19</f>
        <v>2866</v>
      </c>
      <c r="AP19" s="6">
        <f>'q-AgLabour'!AP19</f>
        <v>2897</v>
      </c>
      <c r="AQ19" s="6">
        <f>'q-AgLabour'!AQ19</f>
        <v>2922</v>
      </c>
      <c r="AR19" s="6">
        <f>'q-AgLabour'!AR19</f>
        <v>2940</v>
      </c>
      <c r="AS19" s="6">
        <f>'q-AgLabour'!AS19</f>
        <v>2949</v>
      </c>
      <c r="AT19" s="6">
        <f>'q-AgLabour'!AT19</f>
        <v>2946</v>
      </c>
      <c r="AU19" s="6">
        <f>'q-AgLabour'!AU19</f>
        <v>2936</v>
      </c>
      <c r="AV19" s="6">
        <f>'q-AgLabour'!AV19</f>
        <v>2919</v>
      </c>
      <c r="AW19" s="6">
        <f>'q-AgLabour'!AW19</f>
        <v>2898</v>
      </c>
      <c r="AX19" s="6">
        <f>'q-AgLabour'!AX19</f>
        <v>2879</v>
      </c>
      <c r="AY19" s="6">
        <f>'q-AgLabour'!AY19</f>
        <v>2860</v>
      </c>
      <c r="AZ19" s="6">
        <f>'q-AgLabour'!AZ19</f>
        <v>2844</v>
      </c>
      <c r="BA19" s="6">
        <f>'q-AgLabour'!BA19</f>
        <v>2833</v>
      </c>
      <c r="BB19" s="6">
        <f>'q-AgLabour'!BB19</f>
        <v>2825</v>
      </c>
      <c r="BC19" s="6">
        <f>'q-AgLabour'!BC19</f>
        <v>2818</v>
      </c>
    </row>
    <row r="20" spans="1:55" x14ac:dyDescent="0.2">
      <c r="A20">
        <f>VLOOKUP(C20,SelectCntr!$A$2:$C$52,3,0)</f>
        <v>2</v>
      </c>
      <c r="B20" s="6" t="str">
        <f>'q-AgLabour'!B20</f>
        <v>Kenya</v>
      </c>
      <c r="C20" s="6">
        <f>'q-AgLabour'!C20</f>
        <v>114</v>
      </c>
      <c r="D20" s="6" t="str">
        <f>'q-AgLabour'!D20</f>
        <v>Kenya</v>
      </c>
      <c r="E20" s="6" t="str">
        <f>'q-AgLabour'!E20</f>
        <v>601</v>
      </c>
      <c r="F20" s="6" t="str">
        <f>'q-AgLabour'!F20</f>
        <v>Tot Ec Act A (1000)</v>
      </c>
      <c r="G20" s="6">
        <f>'q-AgLabour'!G20</f>
        <v>3214.1407652338216</v>
      </c>
      <c r="H20" s="6">
        <f>'q-AgLabour'!H20</f>
        <v>3292.407179971658</v>
      </c>
      <c r="I20" s="6">
        <f>'q-AgLabour'!I20</f>
        <v>3375.0217288615968</v>
      </c>
      <c r="J20" s="6">
        <f>'q-AgLabour'!J20</f>
        <v>3460.2451582427962</v>
      </c>
      <c r="K20" s="6">
        <f>'q-AgLabour'!K20</f>
        <v>3548.0774681152575</v>
      </c>
      <c r="L20" s="6">
        <f>'q-AgLabour'!L20</f>
        <v>3639.3882853094001</v>
      </c>
      <c r="M20" s="6">
        <f>'q-AgLabour'!M20</f>
        <v>3734.1776098252244</v>
      </c>
      <c r="N20" s="6">
        <f>'q-AgLabour'!N20</f>
        <v>3833.3150684931506</v>
      </c>
      <c r="O20" s="6">
        <f>'q-AgLabour'!O20</f>
        <v>3936.8006613131788</v>
      </c>
      <c r="P20" s="6">
        <f>'q-AgLabour'!P20</f>
        <v>4045.5040151157295</v>
      </c>
      <c r="Q20" s="6">
        <f>'q-AgLabour'!Q20</f>
        <v>4168.1213982050067</v>
      </c>
      <c r="R20" s="6">
        <f>'q-AgLabour'!R20</f>
        <v>4296.8261691072275</v>
      </c>
      <c r="S20" s="6">
        <f>'q-AgLabour'!S20</f>
        <v>4430.7487009919696</v>
      </c>
      <c r="T20" s="6">
        <f>'q-AgLabour'!T20</f>
        <v>4569.8889938592347</v>
      </c>
      <c r="U20" s="6">
        <f>'q-AgLabour'!U20</f>
        <v>4715.116674539443</v>
      </c>
      <c r="V20" s="6">
        <f>'q-AgLabour'!V20</f>
        <v>4864.6924893717523</v>
      </c>
      <c r="W20" s="6">
        <f>'q-AgLabour'!W20</f>
        <v>5019.4860651865847</v>
      </c>
      <c r="X20" s="6">
        <f>'q-AgLabour'!X20</f>
        <v>5180.3670288143603</v>
      </c>
      <c r="Y20" s="6">
        <f>'q-AgLabour'!Y20</f>
        <v>5348.2050070854984</v>
      </c>
      <c r="Z20" s="6">
        <f>'q-AgLabour'!Z20</f>
        <v>5523</v>
      </c>
      <c r="AA20" s="6">
        <f>'q-AgLabour'!AA20</f>
        <v>5717</v>
      </c>
      <c r="AB20" s="6">
        <f>'q-AgLabour'!AB20</f>
        <v>5918</v>
      </c>
      <c r="AC20" s="6">
        <f>'q-AgLabour'!AC20</f>
        <v>6127</v>
      </c>
      <c r="AD20" s="6">
        <f>'q-AgLabour'!AD20</f>
        <v>6344</v>
      </c>
      <c r="AE20" s="6">
        <f>'q-AgLabour'!AE20</f>
        <v>6570</v>
      </c>
      <c r="AF20" s="6">
        <f>'q-AgLabour'!AF20</f>
        <v>6804</v>
      </c>
      <c r="AG20" s="6">
        <f>'q-AgLabour'!AG20</f>
        <v>7046</v>
      </c>
      <c r="AH20" s="6">
        <f>'q-AgLabour'!AH20</f>
        <v>7297</v>
      </c>
      <c r="AI20" s="6">
        <f>'q-AgLabour'!AI20</f>
        <v>7561</v>
      </c>
      <c r="AJ20" s="6">
        <f>'q-AgLabour'!AJ20</f>
        <v>7846</v>
      </c>
      <c r="AK20" s="6">
        <f>'q-AgLabour'!AK20</f>
        <v>8141</v>
      </c>
      <c r="AL20" s="6">
        <f>'q-AgLabour'!AL20</f>
        <v>8452</v>
      </c>
      <c r="AM20" s="6">
        <f>'q-AgLabour'!AM20</f>
        <v>8772</v>
      </c>
      <c r="AN20" s="6">
        <f>'q-AgLabour'!AN20</f>
        <v>9089</v>
      </c>
      <c r="AO20" s="6">
        <f>'q-AgLabour'!AO20</f>
        <v>9395</v>
      </c>
      <c r="AP20" s="6">
        <f>'q-AgLabour'!AP20</f>
        <v>9686</v>
      </c>
      <c r="AQ20" s="6">
        <f>'q-AgLabour'!AQ20</f>
        <v>9966</v>
      </c>
      <c r="AR20" s="6">
        <f>'q-AgLabour'!AR20</f>
        <v>10236</v>
      </c>
      <c r="AS20" s="6">
        <f>'q-AgLabour'!AS20</f>
        <v>10505</v>
      </c>
      <c r="AT20" s="6">
        <f>'q-AgLabour'!AT20</f>
        <v>10757</v>
      </c>
      <c r="AU20" s="6">
        <f>'q-AgLabour'!AU20</f>
        <v>11014</v>
      </c>
      <c r="AV20" s="6">
        <f>'q-AgLabour'!AV20</f>
        <v>11275</v>
      </c>
      <c r="AW20" s="6">
        <f>'q-AgLabour'!AW20</f>
        <v>11537</v>
      </c>
      <c r="AX20" s="6">
        <f>'q-AgLabour'!AX20</f>
        <v>11797</v>
      </c>
      <c r="AY20" s="6">
        <f>'q-AgLabour'!AY20</f>
        <v>12053</v>
      </c>
      <c r="AZ20" s="6">
        <f>'q-AgLabour'!AZ20</f>
        <v>12302</v>
      </c>
      <c r="BA20" s="6">
        <f>'q-AgLabour'!BA20</f>
        <v>12513</v>
      </c>
      <c r="BB20" s="6">
        <f>'q-AgLabour'!BB20</f>
        <v>12737</v>
      </c>
      <c r="BC20" s="6">
        <f>'q-AgLabour'!BC20</f>
        <v>12971</v>
      </c>
    </row>
    <row r="21" spans="1:55" x14ac:dyDescent="0.2">
      <c r="A21">
        <f>VLOOKUP(C21,SelectCntr!$A$2:$C$52,3,0)</f>
        <v>3</v>
      </c>
      <c r="B21" s="6" t="str">
        <f>'q-AgLabour'!B21</f>
        <v>Lesotho</v>
      </c>
      <c r="C21" s="6">
        <f>'q-AgLabour'!C21</f>
        <v>122</v>
      </c>
      <c r="D21" s="6" t="str">
        <f>'q-AgLabour'!D21</f>
        <v>Lesotho</v>
      </c>
      <c r="E21" s="6" t="str">
        <f>'q-AgLabour'!E21</f>
        <v>601</v>
      </c>
      <c r="F21" s="6" t="str">
        <f>'q-AgLabour'!F21</f>
        <v>Tot Ec Act A (1000)</v>
      </c>
      <c r="G21" s="6">
        <f>'q-AgLabour'!G21</f>
        <v>206.81904761904764</v>
      </c>
      <c r="H21" s="6">
        <f>'q-AgLabour'!H21</f>
        <v>207.9809523809524</v>
      </c>
      <c r="I21" s="6">
        <f>'q-AgLabour'!I21</f>
        <v>207.9809523809524</v>
      </c>
      <c r="J21" s="6">
        <f>'q-AgLabour'!J21</f>
        <v>209.14285714285717</v>
      </c>
      <c r="K21" s="6">
        <f>'q-AgLabour'!K21</f>
        <v>210.30476190476193</v>
      </c>
      <c r="L21" s="6">
        <f>'q-AgLabour'!L21</f>
        <v>211.4666666666667</v>
      </c>
      <c r="M21" s="6">
        <f>'q-AgLabour'!M21</f>
        <v>212.62857142857143</v>
      </c>
      <c r="N21" s="6">
        <f>'q-AgLabour'!N21</f>
        <v>213.7904761904762</v>
      </c>
      <c r="O21" s="6">
        <f>'q-AgLabour'!O21</f>
        <v>214.95238095238096</v>
      </c>
      <c r="P21" s="6">
        <f>'q-AgLabour'!P21</f>
        <v>216.11428571428573</v>
      </c>
      <c r="Q21" s="6">
        <f>'q-AgLabour'!Q21</f>
        <v>218.43809523809526</v>
      </c>
      <c r="R21" s="6">
        <f>'q-AgLabour'!R21</f>
        <v>220.76190476190479</v>
      </c>
      <c r="S21" s="6">
        <f>'q-AgLabour'!S21</f>
        <v>223.08571428571429</v>
      </c>
      <c r="T21" s="6">
        <f>'q-AgLabour'!T21</f>
        <v>225.40952380952382</v>
      </c>
      <c r="U21" s="6">
        <f>'q-AgLabour'!U21</f>
        <v>227.73333333333335</v>
      </c>
      <c r="V21" s="6">
        <f>'q-AgLabour'!V21</f>
        <v>231.21904761904764</v>
      </c>
      <c r="W21" s="6">
        <f>'q-AgLabour'!W21</f>
        <v>234.70476190476191</v>
      </c>
      <c r="X21" s="6">
        <f>'q-AgLabour'!X21</f>
        <v>237.02857142857144</v>
      </c>
      <c r="Y21" s="6">
        <f>'q-AgLabour'!Y21</f>
        <v>240.51428571428573</v>
      </c>
      <c r="Z21" s="6">
        <f>'q-AgLabour'!Z21</f>
        <v>244</v>
      </c>
      <c r="AA21" s="6">
        <f>'q-AgLabour'!AA21</f>
        <v>250</v>
      </c>
      <c r="AB21" s="6">
        <f>'q-AgLabour'!AB21</f>
        <v>256</v>
      </c>
      <c r="AC21" s="6">
        <f>'q-AgLabour'!AC21</f>
        <v>261</v>
      </c>
      <c r="AD21" s="6">
        <f>'q-AgLabour'!AD21</f>
        <v>268</v>
      </c>
      <c r="AE21" s="6">
        <f>'q-AgLabour'!AE21</f>
        <v>275</v>
      </c>
      <c r="AF21" s="6">
        <f>'q-AgLabour'!AF21</f>
        <v>280</v>
      </c>
      <c r="AG21" s="6">
        <f>'q-AgLabour'!AG21</f>
        <v>285</v>
      </c>
      <c r="AH21" s="6">
        <f>'q-AgLabour'!AH21</f>
        <v>290</v>
      </c>
      <c r="AI21" s="6">
        <f>'q-AgLabour'!AI21</f>
        <v>296</v>
      </c>
      <c r="AJ21" s="6">
        <f>'q-AgLabour'!AJ21</f>
        <v>301</v>
      </c>
      <c r="AK21" s="6">
        <f>'q-AgLabour'!AK21</f>
        <v>305</v>
      </c>
      <c r="AL21" s="6">
        <f>'q-AgLabour'!AL21</f>
        <v>309</v>
      </c>
      <c r="AM21" s="6">
        <f>'q-AgLabour'!AM21</f>
        <v>313</v>
      </c>
      <c r="AN21" s="6">
        <f>'q-AgLabour'!AN21</f>
        <v>317</v>
      </c>
      <c r="AO21" s="6">
        <f>'q-AgLabour'!AO21</f>
        <v>322</v>
      </c>
      <c r="AP21" s="6">
        <f>'q-AgLabour'!AP21</f>
        <v>328</v>
      </c>
      <c r="AQ21" s="6">
        <f>'q-AgLabour'!AQ21</f>
        <v>333</v>
      </c>
      <c r="AR21" s="6">
        <f>'q-AgLabour'!AR21</f>
        <v>339</v>
      </c>
      <c r="AS21" s="6">
        <f>'q-AgLabour'!AS21</f>
        <v>344</v>
      </c>
      <c r="AT21" s="6">
        <f>'q-AgLabour'!AT21</f>
        <v>348</v>
      </c>
      <c r="AU21" s="6">
        <f>'q-AgLabour'!AU21</f>
        <v>351</v>
      </c>
      <c r="AV21" s="6">
        <f>'q-AgLabour'!AV21</f>
        <v>353</v>
      </c>
      <c r="AW21" s="6">
        <f>'q-AgLabour'!AW21</f>
        <v>354</v>
      </c>
      <c r="AX21" s="6">
        <f>'q-AgLabour'!AX21</f>
        <v>356</v>
      </c>
      <c r="AY21" s="6">
        <f>'q-AgLabour'!AY21</f>
        <v>357</v>
      </c>
      <c r="AZ21" s="6">
        <f>'q-AgLabour'!AZ21</f>
        <v>358</v>
      </c>
      <c r="BA21" s="6">
        <f>'q-AgLabour'!BA21</f>
        <v>357</v>
      </c>
      <c r="BB21" s="6">
        <f>'q-AgLabour'!BB21</f>
        <v>358</v>
      </c>
      <c r="BC21" s="6">
        <f>'q-AgLabour'!BC21</f>
        <v>360</v>
      </c>
    </row>
    <row r="22" spans="1:55" x14ac:dyDescent="0.2">
      <c r="A22">
        <f>VLOOKUP(C22,SelectCntr!$A$2:$C$52,3,0)</f>
        <v>1</v>
      </c>
      <c r="B22" s="6" t="str">
        <f>'q-AgLabour'!B22</f>
        <v>Liberia</v>
      </c>
      <c r="C22" s="6">
        <f>'q-AgLabour'!C22</f>
        <v>123</v>
      </c>
      <c r="D22" s="6" t="str">
        <f>'q-AgLabour'!D22</f>
        <v>Liberia</v>
      </c>
      <c r="E22" s="6" t="str">
        <f>'q-AgLabour'!E22</f>
        <v>601</v>
      </c>
      <c r="F22" s="6" t="str">
        <f>'q-AgLabour'!F22</f>
        <v>Tot Ec Act A (1000)</v>
      </c>
      <c r="G22" s="6">
        <f>'q-AgLabour'!G22</f>
        <v>365.72164948453604</v>
      </c>
      <c r="H22" s="6">
        <f>'q-AgLabour'!H22</f>
        <v>373.28178694158072</v>
      </c>
      <c r="I22" s="6">
        <f>'q-AgLabour'!I22</f>
        <v>380.84192439862539</v>
      </c>
      <c r="J22" s="6">
        <f>'q-AgLabour'!J22</f>
        <v>389.34707903780065</v>
      </c>
      <c r="K22" s="6">
        <f>'q-AgLabour'!K22</f>
        <v>397.85223367697591</v>
      </c>
      <c r="L22" s="6">
        <f>'q-AgLabour'!L22</f>
        <v>406.35738831615117</v>
      </c>
      <c r="M22" s="6">
        <f>'q-AgLabour'!M22</f>
        <v>414.86254295532643</v>
      </c>
      <c r="N22" s="6">
        <f>'q-AgLabour'!N22</f>
        <v>424.31271477663228</v>
      </c>
      <c r="O22" s="6">
        <f>'q-AgLabour'!O22</f>
        <v>433.76288659793812</v>
      </c>
      <c r="P22" s="6">
        <f>'q-AgLabour'!P22</f>
        <v>444.15807560137455</v>
      </c>
      <c r="Q22" s="6">
        <f>'q-AgLabour'!Q22</f>
        <v>453.60824742268039</v>
      </c>
      <c r="R22" s="6">
        <f>'q-AgLabour'!R22</f>
        <v>463.05841924398624</v>
      </c>
      <c r="S22" s="6">
        <f>'q-AgLabour'!S22</f>
        <v>472.50859106529208</v>
      </c>
      <c r="T22" s="6">
        <f>'q-AgLabour'!T22</f>
        <v>482.90378006872851</v>
      </c>
      <c r="U22" s="6">
        <f>'q-AgLabour'!U22</f>
        <v>493.29896907216494</v>
      </c>
      <c r="V22" s="6">
        <f>'q-AgLabour'!V22</f>
        <v>503.69415807560136</v>
      </c>
      <c r="W22" s="6">
        <f>'q-AgLabour'!W22</f>
        <v>514.08934707903779</v>
      </c>
      <c r="X22" s="6">
        <f>'q-AgLabour'!X22</f>
        <v>524.48453608247416</v>
      </c>
      <c r="Y22" s="6">
        <f>'q-AgLabour'!Y22</f>
        <v>536.76975945017182</v>
      </c>
      <c r="Z22" s="6">
        <f>'q-AgLabour'!Z22</f>
        <v>550</v>
      </c>
      <c r="AA22" s="6">
        <f>'q-AgLabour'!AA22</f>
        <v>565</v>
      </c>
      <c r="AB22" s="6">
        <f>'q-AgLabour'!AB22</f>
        <v>581</v>
      </c>
      <c r="AC22" s="6">
        <f>'q-AgLabour'!AC22</f>
        <v>595</v>
      </c>
      <c r="AD22" s="6">
        <f>'q-AgLabour'!AD22</f>
        <v>606</v>
      </c>
      <c r="AE22" s="6">
        <f>'q-AgLabour'!AE22</f>
        <v>610</v>
      </c>
      <c r="AF22" s="6">
        <f>'q-AgLabour'!AF22</f>
        <v>609</v>
      </c>
      <c r="AG22" s="6">
        <f>'q-AgLabour'!AG22</f>
        <v>602</v>
      </c>
      <c r="AH22" s="6">
        <f>'q-AgLabour'!AH22</f>
        <v>592</v>
      </c>
      <c r="AI22" s="6">
        <f>'q-AgLabour'!AI22</f>
        <v>580</v>
      </c>
      <c r="AJ22" s="6">
        <f>'q-AgLabour'!AJ22</f>
        <v>568</v>
      </c>
      <c r="AK22" s="6">
        <f>'q-AgLabour'!AK22</f>
        <v>555</v>
      </c>
      <c r="AL22" s="6">
        <f>'q-AgLabour'!AL22</f>
        <v>542</v>
      </c>
      <c r="AM22" s="6">
        <f>'q-AgLabour'!AM22</f>
        <v>533</v>
      </c>
      <c r="AN22" s="6">
        <f>'q-AgLabour'!AN22</f>
        <v>532</v>
      </c>
      <c r="AO22" s="6">
        <f>'q-AgLabour'!AO22</f>
        <v>543</v>
      </c>
      <c r="AP22" s="6">
        <f>'q-AgLabour'!AP22</f>
        <v>568</v>
      </c>
      <c r="AQ22" s="6">
        <f>'q-AgLabour'!AQ22</f>
        <v>604</v>
      </c>
      <c r="AR22" s="6">
        <f>'q-AgLabour'!AR22</f>
        <v>645</v>
      </c>
      <c r="AS22" s="6">
        <f>'q-AgLabour'!AS22</f>
        <v>683</v>
      </c>
      <c r="AT22" s="6">
        <f>'q-AgLabour'!AT22</f>
        <v>712</v>
      </c>
      <c r="AU22" s="6">
        <f>'q-AgLabour'!AU22</f>
        <v>730</v>
      </c>
      <c r="AV22" s="6">
        <f>'q-AgLabour'!AV22</f>
        <v>738</v>
      </c>
      <c r="AW22" s="6">
        <f>'q-AgLabour'!AW22</f>
        <v>742</v>
      </c>
      <c r="AX22" s="6">
        <f>'q-AgLabour'!AX22</f>
        <v>749</v>
      </c>
      <c r="AY22" s="6">
        <f>'q-AgLabour'!AY22</f>
        <v>765</v>
      </c>
      <c r="AZ22" s="6">
        <f>'q-AgLabour'!AZ22</f>
        <v>789</v>
      </c>
      <c r="BA22" s="6">
        <f>'q-AgLabour'!BA22</f>
        <v>819</v>
      </c>
      <c r="BB22" s="6">
        <f>'q-AgLabour'!BB22</f>
        <v>853</v>
      </c>
      <c r="BC22" s="6">
        <f>'q-AgLabour'!BC22</f>
        <v>885</v>
      </c>
    </row>
    <row r="23" spans="1:55" x14ac:dyDescent="0.2">
      <c r="A23">
        <f>VLOOKUP(C23,SelectCntr!$A$2:$C$52,3,0)</f>
        <v>2</v>
      </c>
      <c r="B23" s="6" t="str">
        <f>'q-AgLabour'!B23</f>
        <v>Madagascar</v>
      </c>
      <c r="C23" s="6">
        <f>'q-AgLabour'!C23</f>
        <v>129</v>
      </c>
      <c r="D23" s="6" t="str">
        <f>'q-AgLabour'!D23</f>
        <v>Madagascar</v>
      </c>
      <c r="E23" s="6" t="str">
        <f>'q-AgLabour'!E23</f>
        <v>601</v>
      </c>
      <c r="F23" s="6" t="str">
        <f>'q-AgLabour'!F23</f>
        <v>Tot Ec Act A (1000)</v>
      </c>
      <c r="G23" s="6">
        <f>'q-AgLabour'!G23</f>
        <v>2120.7430136986304</v>
      </c>
      <c r="H23" s="6">
        <f>'q-AgLabour'!H23</f>
        <v>2164.5238356164386</v>
      </c>
      <c r="I23" s="6">
        <f>'q-AgLabour'!I23</f>
        <v>2210.9315068493152</v>
      </c>
      <c r="J23" s="6">
        <f>'q-AgLabour'!J23</f>
        <v>2257.3391780821921</v>
      </c>
      <c r="K23" s="6">
        <f>'q-AgLabour'!K23</f>
        <v>2305.4980821917811</v>
      </c>
      <c r="L23" s="6">
        <f>'q-AgLabour'!L23</f>
        <v>2355.4082191780822</v>
      </c>
      <c r="M23" s="6">
        <f>'q-AgLabour'!M23</f>
        <v>2406.1939726027399</v>
      </c>
      <c r="N23" s="6">
        <f>'q-AgLabour'!N23</f>
        <v>2458.7309589041097</v>
      </c>
      <c r="O23" s="6">
        <f>'q-AgLabour'!O23</f>
        <v>2512.1435616438357</v>
      </c>
      <c r="P23" s="6">
        <f>'q-AgLabour'!P23</f>
        <v>2567.3073972602742</v>
      </c>
      <c r="Q23" s="6">
        <f>'q-AgLabour'!Q23</f>
        <v>2622.4712328767123</v>
      </c>
      <c r="R23" s="6">
        <f>'q-AgLabour'!R23</f>
        <v>2679.3863013698633</v>
      </c>
      <c r="S23" s="6">
        <f>'q-AgLabour'!S23</f>
        <v>2737.1769863013701</v>
      </c>
      <c r="T23" s="6">
        <f>'q-AgLabour'!T23</f>
        <v>2796.7189041095894</v>
      </c>
      <c r="U23" s="6">
        <f>'q-AgLabour'!U23</f>
        <v>2858.887671232877</v>
      </c>
      <c r="V23" s="6">
        <f>'q-AgLabour'!V23</f>
        <v>2921.9320547945208</v>
      </c>
      <c r="W23" s="6">
        <f>'q-AgLabour'!W23</f>
        <v>2986.7276712328767</v>
      </c>
      <c r="X23" s="6">
        <f>'q-AgLabour'!X23</f>
        <v>3054.1501369863017</v>
      </c>
      <c r="Y23" s="6">
        <f>'q-AgLabour'!Y23</f>
        <v>3124.1994520547946</v>
      </c>
      <c r="Z23" s="6">
        <f>'q-AgLabour'!Z23</f>
        <v>3196</v>
      </c>
      <c r="AA23" s="6">
        <f>'q-AgLabour'!AA23</f>
        <v>3270</v>
      </c>
      <c r="AB23" s="6">
        <f>'q-AgLabour'!AB23</f>
        <v>3342</v>
      </c>
      <c r="AC23" s="6">
        <f>'q-AgLabour'!AC23</f>
        <v>3414</v>
      </c>
      <c r="AD23" s="6">
        <f>'q-AgLabour'!AD23</f>
        <v>3488</v>
      </c>
      <c r="AE23" s="6">
        <f>'q-AgLabour'!AE23</f>
        <v>3567</v>
      </c>
      <c r="AF23" s="6">
        <f>'q-AgLabour'!AF23</f>
        <v>3651</v>
      </c>
      <c r="AG23" s="6">
        <f>'q-AgLabour'!AG23</f>
        <v>3739</v>
      </c>
      <c r="AH23" s="6">
        <f>'q-AgLabour'!AH23</f>
        <v>3831</v>
      </c>
      <c r="AI23" s="6">
        <f>'q-AgLabour'!AI23</f>
        <v>3927</v>
      </c>
      <c r="AJ23" s="6">
        <f>'q-AgLabour'!AJ23</f>
        <v>4029</v>
      </c>
      <c r="AK23" s="6">
        <f>'q-AgLabour'!AK23</f>
        <v>4135</v>
      </c>
      <c r="AL23" s="6">
        <f>'q-AgLabour'!AL23</f>
        <v>4244</v>
      </c>
      <c r="AM23" s="6">
        <f>'q-AgLabour'!AM23</f>
        <v>4355</v>
      </c>
      <c r="AN23" s="6">
        <f>'q-AgLabour'!AN23</f>
        <v>4471</v>
      </c>
      <c r="AO23" s="6">
        <f>'q-AgLabour'!AO23</f>
        <v>4590</v>
      </c>
      <c r="AP23" s="6">
        <f>'q-AgLabour'!AP23</f>
        <v>4714</v>
      </c>
      <c r="AQ23" s="6">
        <f>'q-AgLabour'!AQ23</f>
        <v>4842</v>
      </c>
      <c r="AR23" s="6">
        <f>'q-AgLabour'!AR23</f>
        <v>4972</v>
      </c>
      <c r="AS23" s="6">
        <f>'q-AgLabour'!AS23</f>
        <v>5107</v>
      </c>
      <c r="AT23" s="6">
        <f>'q-AgLabour'!AT23</f>
        <v>5243</v>
      </c>
      <c r="AU23" s="6">
        <f>'q-AgLabour'!AU23</f>
        <v>5383</v>
      </c>
      <c r="AV23" s="6">
        <f>'q-AgLabour'!AV23</f>
        <v>5532</v>
      </c>
      <c r="AW23" s="6">
        <f>'q-AgLabour'!AW23</f>
        <v>5677</v>
      </c>
      <c r="AX23" s="6">
        <f>'q-AgLabour'!AX23</f>
        <v>6017</v>
      </c>
      <c r="AY23" s="6">
        <f>'q-AgLabour'!AY23</f>
        <v>6318</v>
      </c>
      <c r="AZ23" s="6">
        <f>'q-AgLabour'!AZ23</f>
        <v>6482</v>
      </c>
      <c r="BA23" s="6">
        <f>'q-AgLabour'!BA23</f>
        <v>6568</v>
      </c>
      <c r="BB23" s="6">
        <f>'q-AgLabour'!BB23</f>
        <v>6792</v>
      </c>
      <c r="BC23" s="6">
        <f>'q-AgLabour'!BC23</f>
        <v>7022</v>
      </c>
    </row>
    <row r="24" spans="1:55" x14ac:dyDescent="0.2">
      <c r="A24">
        <f>VLOOKUP(C24,SelectCntr!$A$2:$C$52,3,0)</f>
        <v>3</v>
      </c>
      <c r="B24" s="6" t="str">
        <f>'q-AgLabour'!B24</f>
        <v>Malawi</v>
      </c>
      <c r="C24" s="6">
        <f>'q-AgLabour'!C24</f>
        <v>130</v>
      </c>
      <c r="D24" s="6" t="str">
        <f>'q-AgLabour'!D24</f>
        <v>Malawi</v>
      </c>
      <c r="E24" s="6" t="str">
        <f>'q-AgLabour'!E24</f>
        <v>601</v>
      </c>
      <c r="F24" s="6" t="str">
        <f>'q-AgLabour'!F24</f>
        <v>Tot Ec Act A (1000)</v>
      </c>
      <c r="G24" s="6">
        <f>'q-AgLabour'!G24</f>
        <v>1681.1297040555353</v>
      </c>
      <c r="H24" s="6">
        <f>'q-AgLabour'!H24</f>
        <v>1710.6393861892582</v>
      </c>
      <c r="I24" s="6">
        <f>'q-AgLabour'!I24</f>
        <v>1741.0712458896601</v>
      </c>
      <c r="J24" s="6">
        <f>'q-AgLabour'!J24</f>
        <v>1773.3474607234198</v>
      </c>
      <c r="K24" s="6">
        <f>'q-AgLabour'!K24</f>
        <v>1805.6236755571792</v>
      </c>
      <c r="L24" s="6">
        <f>'q-AgLabour'!L24</f>
        <v>1838.8220679576177</v>
      </c>
      <c r="M24" s="6">
        <f>'q-AgLabour'!M24</f>
        <v>1872.942637924735</v>
      </c>
      <c r="N24" s="6">
        <f>'q-AgLabour'!N24</f>
        <v>1908.90756302521</v>
      </c>
      <c r="O24" s="6">
        <f>'q-AgLabour'!O24</f>
        <v>1947.6390208257214</v>
      </c>
      <c r="P24" s="6">
        <f>'q-AgLabour'!P24</f>
        <v>1990.0591888929484</v>
      </c>
      <c r="Q24" s="6">
        <f>'q-AgLabour'!Q24</f>
        <v>2032.4793569601754</v>
      </c>
      <c r="R24" s="6">
        <f>'q-AgLabour'!R24</f>
        <v>2078.5882352941176</v>
      </c>
      <c r="S24" s="6">
        <f>'q-AgLabour'!S24</f>
        <v>2127.4636463280963</v>
      </c>
      <c r="T24" s="6">
        <f>'q-AgLabour'!T24</f>
        <v>2178.183412495433</v>
      </c>
      <c r="U24" s="6">
        <f>'q-AgLabour'!U24</f>
        <v>2231.6697113628061</v>
      </c>
      <c r="V24" s="6">
        <f>'q-AgLabour'!V24</f>
        <v>2288.8447204968943</v>
      </c>
      <c r="W24" s="6">
        <f>'q-AgLabour'!W24</f>
        <v>2348.7862623310193</v>
      </c>
      <c r="X24" s="6">
        <f>'q-AgLabour'!X24</f>
        <v>2409.6499817318231</v>
      </c>
      <c r="Y24" s="6">
        <f>'q-AgLabour'!Y24</f>
        <v>2468.6693459992694</v>
      </c>
      <c r="Z24" s="6">
        <f>'q-AgLabour'!Z24</f>
        <v>2524</v>
      </c>
      <c r="AA24" s="6">
        <f>'q-AgLabour'!AA24</f>
        <v>2591</v>
      </c>
      <c r="AB24" s="6">
        <f>'q-AgLabour'!AB24</f>
        <v>2650</v>
      </c>
      <c r="AC24" s="6">
        <f>'q-AgLabour'!AC24</f>
        <v>2714</v>
      </c>
      <c r="AD24" s="6">
        <f>'q-AgLabour'!AD24</f>
        <v>2728</v>
      </c>
      <c r="AE24" s="6">
        <f>'q-AgLabour'!AE24</f>
        <v>2759</v>
      </c>
      <c r="AF24" s="6">
        <f>'q-AgLabour'!AF24</f>
        <v>2812</v>
      </c>
      <c r="AG24" s="6">
        <f>'q-AgLabour'!AG24</f>
        <v>2879</v>
      </c>
      <c r="AH24" s="6">
        <f>'q-AgLabour'!AH24</f>
        <v>3068</v>
      </c>
      <c r="AI24" s="6">
        <f>'q-AgLabour'!AI24</f>
        <v>3241</v>
      </c>
      <c r="AJ24" s="6">
        <f>'q-AgLabour'!AJ24</f>
        <v>3377</v>
      </c>
      <c r="AK24" s="6">
        <f>'q-AgLabour'!AK24</f>
        <v>3458</v>
      </c>
      <c r="AL24" s="6">
        <f>'q-AgLabour'!AL24</f>
        <v>3500</v>
      </c>
      <c r="AM24" s="6">
        <f>'q-AgLabour'!AM24</f>
        <v>3519</v>
      </c>
      <c r="AN24" s="6">
        <f>'q-AgLabour'!AN24</f>
        <v>3536</v>
      </c>
      <c r="AO24" s="6">
        <f>'q-AgLabour'!AO24</f>
        <v>3566</v>
      </c>
      <c r="AP24" s="6">
        <f>'q-AgLabour'!AP24</f>
        <v>3615</v>
      </c>
      <c r="AQ24" s="6">
        <f>'q-AgLabour'!AQ24</f>
        <v>3677</v>
      </c>
      <c r="AR24" s="6">
        <f>'q-AgLabour'!AR24</f>
        <v>3749</v>
      </c>
      <c r="AS24" s="6">
        <f>'q-AgLabour'!AS24</f>
        <v>3829</v>
      </c>
      <c r="AT24" s="6">
        <f>'q-AgLabour'!AT24</f>
        <v>3907</v>
      </c>
      <c r="AU24" s="6">
        <f>'q-AgLabour'!AU24</f>
        <v>3982</v>
      </c>
      <c r="AV24" s="6">
        <f>'q-AgLabour'!AV24</f>
        <v>4054</v>
      </c>
      <c r="AW24" s="6">
        <f>'q-AgLabour'!AW24</f>
        <v>4127</v>
      </c>
      <c r="AX24" s="6">
        <f>'q-AgLabour'!AX24</f>
        <v>4206</v>
      </c>
      <c r="AY24" s="6">
        <f>'q-AgLabour'!AY24</f>
        <v>4294</v>
      </c>
      <c r="AZ24" s="6">
        <f>'q-AgLabour'!AZ24</f>
        <v>4390</v>
      </c>
      <c r="BA24" s="6">
        <f>'q-AgLabour'!BA24</f>
        <v>4511</v>
      </c>
      <c r="BB24" s="6">
        <f>'q-AgLabour'!BB24</f>
        <v>4635</v>
      </c>
      <c r="BC24" s="6">
        <f>'q-AgLabour'!BC24</f>
        <v>4767</v>
      </c>
    </row>
    <row r="25" spans="1:55" x14ac:dyDescent="0.2">
      <c r="A25">
        <f>VLOOKUP(C25,SelectCntr!$A$2:$C$52,3,0)</f>
        <v>1</v>
      </c>
      <c r="B25" s="6" t="str">
        <f>'q-AgLabour'!B25</f>
        <v>Mali</v>
      </c>
      <c r="C25" s="6">
        <f>'q-AgLabour'!C25</f>
        <v>133</v>
      </c>
      <c r="D25" s="6" t="str">
        <f>'q-AgLabour'!D25</f>
        <v>Mali</v>
      </c>
      <c r="E25" s="6" t="str">
        <f>'q-AgLabour'!E25</f>
        <v>601</v>
      </c>
      <c r="F25" s="6" t="str">
        <f>'q-AgLabour'!F25</f>
        <v>Tot Ec Act A (1000)</v>
      </c>
      <c r="G25" s="6">
        <f>'q-AgLabour'!G25</f>
        <v>1335.5166846071045</v>
      </c>
      <c r="H25" s="6">
        <f>'q-AgLabour'!H25</f>
        <v>1354.3003229278795</v>
      </c>
      <c r="I25" s="6">
        <f>'q-AgLabour'!I25</f>
        <v>1373.7100825260136</v>
      </c>
      <c r="J25" s="6">
        <f>'q-AgLabour'!J25</f>
        <v>1393.745963401507</v>
      </c>
      <c r="K25" s="6">
        <f>'q-AgLabour'!K25</f>
        <v>1413.7818442770003</v>
      </c>
      <c r="L25" s="6">
        <f>'q-AgLabour'!L25</f>
        <v>1434.4438464298528</v>
      </c>
      <c r="M25" s="6">
        <f>'q-AgLabour'!M25</f>
        <v>1455.7319698600645</v>
      </c>
      <c r="N25" s="6">
        <f>'q-AgLabour'!N25</f>
        <v>1478.2723358449946</v>
      </c>
      <c r="O25" s="6">
        <f>'q-AgLabour'!O25</f>
        <v>1501.4388231072837</v>
      </c>
      <c r="P25" s="6">
        <f>'q-AgLabour'!P25</f>
        <v>1526.4836742016505</v>
      </c>
      <c r="Q25" s="6">
        <f>'q-AgLabour'!Q25</f>
        <v>1547.1456763545029</v>
      </c>
      <c r="R25" s="6">
        <f>'q-AgLabour'!R25</f>
        <v>1569.059921062074</v>
      </c>
      <c r="S25" s="6">
        <f>'q-AgLabour'!S25</f>
        <v>1591.600287047004</v>
      </c>
      <c r="T25" s="6">
        <f>'q-AgLabour'!T25</f>
        <v>1614.1406530319339</v>
      </c>
      <c r="U25" s="6">
        <f>'q-AgLabour'!U25</f>
        <v>1636.681019016864</v>
      </c>
      <c r="V25" s="6">
        <f>'q-AgLabour'!V25</f>
        <v>1658.595263724435</v>
      </c>
      <c r="W25" s="6">
        <f>'q-AgLabour'!W25</f>
        <v>1679.8833871546465</v>
      </c>
      <c r="X25" s="6">
        <f>'q-AgLabour'!X25</f>
        <v>1701.1715105848582</v>
      </c>
      <c r="Y25" s="6">
        <f>'q-AgLabour'!Y25</f>
        <v>1723.0857552924292</v>
      </c>
      <c r="Z25" s="6">
        <f>'q-AgLabour'!Z25</f>
        <v>1745</v>
      </c>
      <c r="AA25" s="6">
        <f>'q-AgLabour'!AA25</f>
        <v>1769</v>
      </c>
      <c r="AB25" s="6">
        <f>'q-AgLabour'!AB25</f>
        <v>1796</v>
      </c>
      <c r="AC25" s="6">
        <f>'q-AgLabour'!AC25</f>
        <v>1818</v>
      </c>
      <c r="AD25" s="6">
        <f>'q-AgLabour'!AD25</f>
        <v>1840</v>
      </c>
      <c r="AE25" s="6">
        <f>'q-AgLabour'!AE25</f>
        <v>1865</v>
      </c>
      <c r="AF25" s="6">
        <f>'q-AgLabour'!AF25</f>
        <v>1880</v>
      </c>
      <c r="AG25" s="6">
        <f>'q-AgLabour'!AG25</f>
        <v>1896</v>
      </c>
      <c r="AH25" s="6">
        <f>'q-AgLabour'!AH25</f>
        <v>1911</v>
      </c>
      <c r="AI25" s="6">
        <f>'q-AgLabour'!AI25</f>
        <v>1929</v>
      </c>
      <c r="AJ25" s="6">
        <f>'q-AgLabour'!AJ25</f>
        <v>1953</v>
      </c>
      <c r="AK25" s="6">
        <f>'q-AgLabour'!AK25</f>
        <v>1983</v>
      </c>
      <c r="AL25" s="6">
        <f>'q-AgLabour'!AL25</f>
        <v>2016</v>
      </c>
      <c r="AM25" s="6">
        <f>'q-AgLabour'!AM25</f>
        <v>2058</v>
      </c>
      <c r="AN25" s="6">
        <f>'q-AgLabour'!AN25</f>
        <v>2100</v>
      </c>
      <c r="AO25" s="6">
        <f>'q-AgLabour'!AO25</f>
        <v>2141</v>
      </c>
      <c r="AP25" s="6">
        <f>'q-AgLabour'!AP25</f>
        <v>2184</v>
      </c>
      <c r="AQ25" s="6">
        <f>'q-AgLabour'!AQ25</f>
        <v>2226</v>
      </c>
      <c r="AR25" s="6">
        <f>'q-AgLabour'!AR25</f>
        <v>2271</v>
      </c>
      <c r="AS25" s="6">
        <f>'q-AgLabour'!AS25</f>
        <v>2320</v>
      </c>
      <c r="AT25" s="6">
        <f>'q-AgLabour'!AT25</f>
        <v>2376</v>
      </c>
      <c r="AU25" s="6">
        <f>'q-AgLabour'!AU25</f>
        <v>2427</v>
      </c>
      <c r="AV25" s="6">
        <f>'q-AgLabour'!AV25</f>
        <v>2491</v>
      </c>
      <c r="AW25" s="6">
        <f>'q-AgLabour'!AW25</f>
        <v>2559</v>
      </c>
      <c r="AX25" s="6">
        <f>'q-AgLabour'!AX25</f>
        <v>2631</v>
      </c>
      <c r="AY25" s="6">
        <f>'q-AgLabour'!AY25</f>
        <v>2700</v>
      </c>
      <c r="AZ25" s="6">
        <f>'q-AgLabour'!AZ25</f>
        <v>2771</v>
      </c>
      <c r="BA25" s="6">
        <f>'q-AgLabour'!BA25</f>
        <v>2844</v>
      </c>
      <c r="BB25" s="6">
        <f>'q-AgLabour'!BB25</f>
        <v>2911</v>
      </c>
      <c r="BC25" s="6">
        <f>'q-AgLabour'!BC25</f>
        <v>2978</v>
      </c>
    </row>
    <row r="26" spans="1:55" x14ac:dyDescent="0.2">
      <c r="A26">
        <f>VLOOKUP(C26,SelectCntr!$A$2:$C$52,3,0)</f>
        <v>1</v>
      </c>
      <c r="B26" s="6" t="str">
        <f>'q-AgLabour'!B26</f>
        <v>Mauritania</v>
      </c>
      <c r="C26" s="6">
        <f>'q-AgLabour'!C26</f>
        <v>136</v>
      </c>
      <c r="D26" s="6" t="str">
        <f>'q-AgLabour'!D26</f>
        <v>Mauritania</v>
      </c>
      <c r="E26" s="6" t="str">
        <f>'q-AgLabour'!E26</f>
        <v>601</v>
      </c>
      <c r="F26" s="6" t="str">
        <f>'q-AgLabour'!F26</f>
        <v>Tot Ec Act A (1000)</v>
      </c>
      <c r="G26" s="6">
        <f>'q-AgLabour'!G26</f>
        <v>356.67058823529413</v>
      </c>
      <c r="H26" s="6">
        <f>'q-AgLabour'!H26</f>
        <v>361.69411764705882</v>
      </c>
      <c r="I26" s="6">
        <f>'q-AgLabour'!I26</f>
        <v>365.88039215686274</v>
      </c>
      <c r="J26" s="6">
        <f>'q-AgLabour'!J26</f>
        <v>370.06666666666666</v>
      </c>
      <c r="K26" s="6">
        <f>'q-AgLabour'!K26</f>
        <v>375.0901960784314</v>
      </c>
      <c r="L26" s="6">
        <f>'q-AgLabour'!L26</f>
        <v>380.11372549019609</v>
      </c>
      <c r="M26" s="6">
        <f>'q-AgLabour'!M26</f>
        <v>384.3</v>
      </c>
      <c r="N26" s="6">
        <f>'q-AgLabour'!N26</f>
        <v>389.3235294117647</v>
      </c>
      <c r="O26" s="6">
        <f>'q-AgLabour'!O26</f>
        <v>394.34705882352944</v>
      </c>
      <c r="P26" s="6">
        <f>'q-AgLabour'!P26</f>
        <v>399.37058823529412</v>
      </c>
      <c r="Q26" s="6">
        <f>'q-AgLabour'!Q26</f>
        <v>402.71960784313728</v>
      </c>
      <c r="R26" s="6">
        <f>'q-AgLabour'!R26</f>
        <v>406.06862745098039</v>
      </c>
      <c r="S26" s="6">
        <f>'q-AgLabour'!S26</f>
        <v>408.58039215686273</v>
      </c>
      <c r="T26" s="6">
        <f>'q-AgLabour'!T26</f>
        <v>411.92941176470589</v>
      </c>
      <c r="U26" s="6">
        <f>'q-AgLabour'!U26</f>
        <v>414.44117647058823</v>
      </c>
      <c r="V26" s="6">
        <f>'q-AgLabour'!V26</f>
        <v>416.95294117647057</v>
      </c>
      <c r="W26" s="6">
        <f>'q-AgLabour'!W26</f>
        <v>419.46470588235297</v>
      </c>
      <c r="X26" s="6">
        <f>'q-AgLabour'!X26</f>
        <v>421.97647058823532</v>
      </c>
      <c r="Y26" s="6">
        <f>'q-AgLabour'!Y26</f>
        <v>424.48823529411766</v>
      </c>
      <c r="Z26" s="6">
        <f>'q-AgLabour'!Z26</f>
        <v>427</v>
      </c>
      <c r="AA26" s="6">
        <f>'q-AgLabour'!AA26</f>
        <v>429</v>
      </c>
      <c r="AB26" s="6">
        <f>'q-AgLabour'!AB26</f>
        <v>432</v>
      </c>
      <c r="AC26" s="6">
        <f>'q-AgLabour'!AC26</f>
        <v>434</v>
      </c>
      <c r="AD26" s="6">
        <f>'q-AgLabour'!AD26</f>
        <v>436</v>
      </c>
      <c r="AE26" s="6">
        <f>'q-AgLabour'!AE26</f>
        <v>437</v>
      </c>
      <c r="AF26" s="6">
        <f>'q-AgLabour'!AF26</f>
        <v>437</v>
      </c>
      <c r="AG26" s="6">
        <f>'q-AgLabour'!AG26</f>
        <v>437</v>
      </c>
      <c r="AH26" s="6">
        <f>'q-AgLabour'!AH26</f>
        <v>437</v>
      </c>
      <c r="AI26" s="6">
        <f>'q-AgLabour'!AI26</f>
        <v>436</v>
      </c>
      <c r="AJ26" s="6">
        <f>'q-AgLabour'!AJ26</f>
        <v>435</v>
      </c>
      <c r="AK26" s="6">
        <f>'q-AgLabour'!AK26</f>
        <v>447</v>
      </c>
      <c r="AL26" s="6">
        <f>'q-AgLabour'!AL26</f>
        <v>459</v>
      </c>
      <c r="AM26" s="6">
        <f>'q-AgLabour'!AM26</f>
        <v>471</v>
      </c>
      <c r="AN26" s="6">
        <f>'q-AgLabour'!AN26</f>
        <v>483</v>
      </c>
      <c r="AO26" s="6">
        <f>'q-AgLabour'!AO26</f>
        <v>496</v>
      </c>
      <c r="AP26" s="6">
        <f>'q-AgLabour'!AP26</f>
        <v>510</v>
      </c>
      <c r="AQ26" s="6">
        <f>'q-AgLabour'!AQ26</f>
        <v>524</v>
      </c>
      <c r="AR26" s="6">
        <f>'q-AgLabour'!AR26</f>
        <v>539</v>
      </c>
      <c r="AS26" s="6">
        <f>'q-AgLabour'!AS26</f>
        <v>554</v>
      </c>
      <c r="AT26" s="6">
        <f>'q-AgLabour'!AT26</f>
        <v>570</v>
      </c>
      <c r="AU26" s="6">
        <f>'q-AgLabour'!AU26</f>
        <v>586</v>
      </c>
      <c r="AV26" s="6">
        <f>'q-AgLabour'!AV26</f>
        <v>602</v>
      </c>
      <c r="AW26" s="6">
        <f>'q-AgLabour'!AW26</f>
        <v>620</v>
      </c>
      <c r="AX26" s="6">
        <f>'q-AgLabour'!AX26</f>
        <v>638</v>
      </c>
      <c r="AY26" s="6">
        <f>'q-AgLabour'!AY26</f>
        <v>656</v>
      </c>
      <c r="AZ26" s="6">
        <f>'q-AgLabour'!AZ26</f>
        <v>674</v>
      </c>
      <c r="BA26" s="6">
        <f>'q-AgLabour'!BA26</f>
        <v>690</v>
      </c>
      <c r="BB26" s="6">
        <f>'q-AgLabour'!BB26</f>
        <v>708</v>
      </c>
      <c r="BC26" s="6">
        <f>'q-AgLabour'!BC26</f>
        <v>726</v>
      </c>
    </row>
    <row r="27" spans="1:55" x14ac:dyDescent="0.2">
      <c r="A27">
        <f>VLOOKUP(C27,SelectCntr!$A$2:$C$52,3,0)</f>
        <v>3</v>
      </c>
      <c r="B27" s="6" t="str">
        <f>'q-AgLabour'!B27</f>
        <v>Mauritius</v>
      </c>
      <c r="C27" s="6">
        <f>'q-AgLabour'!C27</f>
        <v>137</v>
      </c>
      <c r="D27" s="6" t="str">
        <f>'q-AgLabour'!D27</f>
        <v>Mauritius</v>
      </c>
      <c r="E27" s="6" t="str">
        <f>'q-AgLabour'!E27</f>
        <v>601</v>
      </c>
      <c r="F27" s="6" t="str">
        <f>'q-AgLabour'!F27</f>
        <v>Tot Ec Act A (1000)</v>
      </c>
      <c r="G27" s="6">
        <f>'q-AgLabour'!G27</f>
        <v>84.946236559139777</v>
      </c>
      <c r="H27" s="6">
        <f>'q-AgLabour'!H27</f>
        <v>86.021505376344081</v>
      </c>
      <c r="I27" s="6">
        <f>'q-AgLabour'!I27</f>
        <v>88.172043010752688</v>
      </c>
      <c r="J27" s="6">
        <f>'q-AgLabour'!J27</f>
        <v>89.247311827956977</v>
      </c>
      <c r="K27" s="6">
        <f>'q-AgLabour'!K27</f>
        <v>90.322580645161281</v>
      </c>
      <c r="L27" s="6">
        <f>'q-AgLabour'!L27</f>
        <v>90.322580645161281</v>
      </c>
      <c r="M27" s="6">
        <f>'q-AgLabour'!M27</f>
        <v>91.397849462365585</v>
      </c>
      <c r="N27" s="6">
        <f>'q-AgLabour'!N27</f>
        <v>91.397849462365585</v>
      </c>
      <c r="O27" s="6">
        <f>'q-AgLabour'!O27</f>
        <v>92.473118279569889</v>
      </c>
      <c r="P27" s="6">
        <f>'q-AgLabour'!P27</f>
        <v>92.473118279569889</v>
      </c>
      <c r="Q27" s="6">
        <f>'q-AgLabour'!Q27</f>
        <v>93.548387096774192</v>
      </c>
      <c r="R27" s="6">
        <f>'q-AgLabour'!R27</f>
        <v>93.548387096774192</v>
      </c>
      <c r="S27" s="6">
        <f>'q-AgLabour'!S27</f>
        <v>94.623655913978496</v>
      </c>
      <c r="T27" s="6">
        <f>'q-AgLabour'!T27</f>
        <v>95.698924731182785</v>
      </c>
      <c r="U27" s="6">
        <f>'q-AgLabour'!U27</f>
        <v>96.774193548387089</v>
      </c>
      <c r="V27" s="6">
        <f>'q-AgLabour'!V27</f>
        <v>96.774193548387089</v>
      </c>
      <c r="W27" s="6">
        <f>'q-AgLabour'!W27</f>
        <v>97.849462365591393</v>
      </c>
      <c r="X27" s="6">
        <f>'q-AgLabour'!X27</f>
        <v>98.924731182795696</v>
      </c>
      <c r="Y27" s="6">
        <f>'q-AgLabour'!Y27</f>
        <v>100</v>
      </c>
      <c r="Z27" s="6">
        <f>'q-AgLabour'!Z27</f>
        <v>100</v>
      </c>
      <c r="AA27" s="6">
        <f>'q-AgLabour'!AA27</f>
        <v>99</v>
      </c>
      <c r="AB27" s="6">
        <f>'q-AgLabour'!AB27</f>
        <v>97</v>
      </c>
      <c r="AC27" s="6">
        <f>'q-AgLabour'!AC27</f>
        <v>94</v>
      </c>
      <c r="AD27" s="6">
        <f>'q-AgLabour'!AD27</f>
        <v>92</v>
      </c>
      <c r="AE27" s="6">
        <f>'q-AgLabour'!AE27</f>
        <v>90</v>
      </c>
      <c r="AF27" s="6">
        <f>'q-AgLabour'!AF27</f>
        <v>89</v>
      </c>
      <c r="AG27" s="6">
        <f>'q-AgLabour'!AG27</f>
        <v>86</v>
      </c>
      <c r="AH27" s="6">
        <f>'q-AgLabour'!AH27</f>
        <v>84</v>
      </c>
      <c r="AI27" s="6">
        <f>'q-AgLabour'!AI27</f>
        <v>81</v>
      </c>
      <c r="AJ27" s="6">
        <f>'q-AgLabour'!AJ27</f>
        <v>75</v>
      </c>
      <c r="AK27" s="6">
        <f>'q-AgLabour'!AK27</f>
        <v>75</v>
      </c>
      <c r="AL27" s="6">
        <f>'q-AgLabour'!AL27</f>
        <v>74</v>
      </c>
      <c r="AM27" s="6">
        <f>'q-AgLabour'!AM27</f>
        <v>74</v>
      </c>
      <c r="AN27" s="6">
        <f>'q-AgLabour'!AN27</f>
        <v>73</v>
      </c>
      <c r="AO27" s="6">
        <f>'q-AgLabour'!AO27</f>
        <v>69</v>
      </c>
      <c r="AP27" s="6">
        <f>'q-AgLabour'!AP27</f>
        <v>68</v>
      </c>
      <c r="AQ27" s="6">
        <f>'q-AgLabour'!AQ27</f>
        <v>66</v>
      </c>
      <c r="AR27" s="6">
        <f>'q-AgLabour'!AR27</f>
        <v>65</v>
      </c>
      <c r="AS27" s="6">
        <f>'q-AgLabour'!AS27</f>
        <v>64</v>
      </c>
      <c r="AT27" s="6">
        <f>'q-AgLabour'!AT27</f>
        <v>63</v>
      </c>
      <c r="AU27" s="6">
        <f>'q-AgLabour'!AU27</f>
        <v>62</v>
      </c>
      <c r="AV27" s="6">
        <f>'q-AgLabour'!AV27</f>
        <v>63</v>
      </c>
      <c r="AW27" s="6">
        <f>'q-AgLabour'!AW27</f>
        <v>61</v>
      </c>
      <c r="AX27" s="6">
        <f>'q-AgLabour'!AX27</f>
        <v>56</v>
      </c>
      <c r="AY27" s="6">
        <f>'q-AgLabour'!AY27</f>
        <v>55</v>
      </c>
      <c r="AZ27" s="6">
        <f>'q-AgLabour'!AZ27</f>
        <v>54</v>
      </c>
      <c r="BA27" s="6">
        <f>'q-AgLabour'!BA27</f>
        <v>53</v>
      </c>
      <c r="BB27" s="6">
        <f>'q-AgLabour'!BB27</f>
        <v>51</v>
      </c>
      <c r="BC27" s="6">
        <f>'q-AgLabour'!BC27</f>
        <v>50</v>
      </c>
    </row>
    <row r="28" spans="1:55" x14ac:dyDescent="0.2">
      <c r="A28">
        <f>VLOOKUP(C28,SelectCntr!$A$2:$C$52,3,0)</f>
        <v>3</v>
      </c>
      <c r="B28" s="6" t="str">
        <f>'q-AgLabour'!B28</f>
        <v>Mozambique</v>
      </c>
      <c r="C28" s="6">
        <f>'q-AgLabour'!C28</f>
        <v>144</v>
      </c>
      <c r="D28" s="6" t="str">
        <f>'q-AgLabour'!D28</f>
        <v>Mozambique</v>
      </c>
      <c r="E28" s="6" t="str">
        <f>'q-AgLabour'!E28</f>
        <v>601</v>
      </c>
      <c r="F28" s="6" t="str">
        <f>'q-AgLabour'!F28</f>
        <v>Tot Ec Act A (1000)</v>
      </c>
      <c r="G28" s="6">
        <f>'q-AgLabour'!G28</f>
        <v>3513.1910873440288</v>
      </c>
      <c r="H28" s="6">
        <f>'q-AgLabour'!H28</f>
        <v>3568.1128342245988</v>
      </c>
      <c r="I28" s="6">
        <f>'q-AgLabour'!I28</f>
        <v>3625.7356506238862</v>
      </c>
      <c r="J28" s="6">
        <f>'q-AgLabour'!J28</f>
        <v>3684.258823529412</v>
      </c>
      <c r="K28" s="6">
        <f>'q-AgLabour'!K28</f>
        <v>3745.4830659536542</v>
      </c>
      <c r="L28" s="6">
        <f>'q-AgLabour'!L28</f>
        <v>3808.5080213903743</v>
      </c>
      <c r="M28" s="6">
        <f>'q-AgLabour'!M28</f>
        <v>3874.2340463458113</v>
      </c>
      <c r="N28" s="6">
        <f>'q-AgLabour'!N28</f>
        <v>3940.8604278074868</v>
      </c>
      <c r="O28" s="6">
        <f>'q-AgLabour'!O28</f>
        <v>4010.1878787878791</v>
      </c>
      <c r="P28" s="6">
        <f>'q-AgLabour'!P28</f>
        <v>4081.3160427807488</v>
      </c>
      <c r="Q28" s="6">
        <f>'q-AgLabour'!Q28</f>
        <v>4156.9459893048133</v>
      </c>
      <c r="R28" s="6">
        <f>'q-AgLabour'!R28</f>
        <v>4234.3766488413548</v>
      </c>
      <c r="S28" s="6">
        <f>'q-AgLabour'!S28</f>
        <v>4315.4087344028521</v>
      </c>
      <c r="T28" s="6">
        <f>'q-AgLabour'!T28</f>
        <v>4403.6436720142601</v>
      </c>
      <c r="U28" s="6">
        <f>'q-AgLabour'!U28</f>
        <v>4499.9818181818182</v>
      </c>
      <c r="V28" s="6">
        <f>'q-AgLabour'!V28</f>
        <v>4605.3235294117649</v>
      </c>
      <c r="W28" s="6">
        <f>'q-AgLabour'!W28</f>
        <v>4716.0673796791443</v>
      </c>
      <c r="X28" s="6">
        <f>'q-AgLabour'!X28</f>
        <v>4831.3130124777181</v>
      </c>
      <c r="Y28" s="6">
        <f>'q-AgLabour'!Y28</f>
        <v>4943.8575757575763</v>
      </c>
      <c r="Z28" s="6">
        <f>'q-AgLabour'!Z28</f>
        <v>5051</v>
      </c>
      <c r="AA28" s="6">
        <f>'q-AgLabour'!AA28</f>
        <v>5156</v>
      </c>
      <c r="AB28" s="6">
        <f>'q-AgLabour'!AB28</f>
        <v>5255</v>
      </c>
      <c r="AC28" s="6">
        <f>'q-AgLabour'!AC28</f>
        <v>5336</v>
      </c>
      <c r="AD28" s="6">
        <f>'q-AgLabour'!AD28</f>
        <v>5385</v>
      </c>
      <c r="AE28" s="6">
        <f>'q-AgLabour'!AE28</f>
        <v>5394</v>
      </c>
      <c r="AF28" s="6">
        <f>'q-AgLabour'!AF28</f>
        <v>5354</v>
      </c>
      <c r="AG28" s="6">
        <f>'q-AgLabour'!AG28</f>
        <v>5276</v>
      </c>
      <c r="AH28" s="6">
        <f>'q-AgLabour'!AH28</f>
        <v>5196</v>
      </c>
      <c r="AI28" s="6">
        <f>'q-AgLabour'!AI28</f>
        <v>5162</v>
      </c>
      <c r="AJ28" s="6">
        <f>'q-AgLabour'!AJ28</f>
        <v>5209</v>
      </c>
      <c r="AK28" s="6">
        <f>'q-AgLabour'!AK28</f>
        <v>5345</v>
      </c>
      <c r="AL28" s="6">
        <f>'q-AgLabour'!AL28</f>
        <v>5558</v>
      </c>
      <c r="AM28" s="6">
        <f>'q-AgLabour'!AM28</f>
        <v>5817</v>
      </c>
      <c r="AN28" s="6">
        <f>'q-AgLabour'!AN28</f>
        <v>6076</v>
      </c>
      <c r="AO28" s="6">
        <f>'q-AgLabour'!AO28</f>
        <v>6303</v>
      </c>
      <c r="AP28" s="6">
        <f>'q-AgLabour'!AP28</f>
        <v>6489</v>
      </c>
      <c r="AQ28" s="6">
        <f>'q-AgLabour'!AQ28</f>
        <v>6643</v>
      </c>
      <c r="AR28" s="6">
        <f>'q-AgLabour'!AR28</f>
        <v>6790</v>
      </c>
      <c r="AS28" s="6">
        <f>'q-AgLabour'!AS28</f>
        <v>6936</v>
      </c>
      <c r="AT28" s="6">
        <f>'q-AgLabour'!AT28</f>
        <v>7092</v>
      </c>
      <c r="AU28" s="6">
        <f>'q-AgLabour'!AU28</f>
        <v>7240</v>
      </c>
      <c r="AV28" s="6">
        <f>'q-AgLabour'!AV28</f>
        <v>7402</v>
      </c>
      <c r="AW28" s="6">
        <f>'q-AgLabour'!AW28</f>
        <v>7561</v>
      </c>
      <c r="AX28" s="6">
        <f>'q-AgLabour'!AX28</f>
        <v>7716</v>
      </c>
      <c r="AY28" s="6">
        <f>'q-AgLabour'!AY28</f>
        <v>7868</v>
      </c>
      <c r="AZ28" s="6">
        <f>'q-AgLabour'!AZ28</f>
        <v>8019</v>
      </c>
      <c r="BA28" s="6">
        <f>'q-AgLabour'!BA28</f>
        <v>8178</v>
      </c>
      <c r="BB28" s="6">
        <f>'q-AgLabour'!BB28</f>
        <v>8337</v>
      </c>
      <c r="BC28" s="6">
        <f>'q-AgLabour'!BC28</f>
        <v>8502</v>
      </c>
    </row>
    <row r="29" spans="1:55" x14ac:dyDescent="0.2">
      <c r="A29">
        <f>VLOOKUP(C29,SelectCntr!$A$2:$C$52,3,0)</f>
        <v>3</v>
      </c>
      <c r="B29" s="6" t="str">
        <f>'q-AgLabour'!B29</f>
        <v>Namibia</v>
      </c>
      <c r="C29" s="6">
        <f>'q-AgLabour'!C29</f>
        <v>147</v>
      </c>
      <c r="D29" s="6" t="str">
        <f>'q-AgLabour'!D29</f>
        <v>Namibia</v>
      </c>
      <c r="E29" s="6" t="str">
        <f>'q-AgLabour'!E29</f>
        <v>601</v>
      </c>
      <c r="F29" s="6" t="str">
        <f>'q-AgLabour'!F29</f>
        <v>Tot Ec Act A (1000)</v>
      </c>
      <c r="G29" s="6">
        <f>'q-AgLabour'!G29</f>
        <v>157.7608695652174</v>
      </c>
      <c r="H29" s="6">
        <f>'q-AgLabour'!H29</f>
        <v>159.30000000000001</v>
      </c>
      <c r="I29" s="6">
        <f>'q-AgLabour'!I29</f>
        <v>160.83913043478262</v>
      </c>
      <c r="J29" s="6">
        <f>'q-AgLabour'!J29</f>
        <v>162.37826086956522</v>
      </c>
      <c r="K29" s="6">
        <f>'q-AgLabour'!K29</f>
        <v>163.91739130434783</v>
      </c>
      <c r="L29" s="6">
        <f>'q-AgLabour'!L29</f>
        <v>165.45652173913044</v>
      </c>
      <c r="M29" s="6">
        <f>'q-AgLabour'!M29</f>
        <v>166.99565217391304</v>
      </c>
      <c r="N29" s="6">
        <f>'q-AgLabour'!N29</f>
        <v>168.53478260869565</v>
      </c>
      <c r="O29" s="6">
        <f>'q-AgLabour'!O29</f>
        <v>170.07391304347826</v>
      </c>
      <c r="P29" s="6">
        <f>'q-AgLabour'!P29</f>
        <v>171.61304347826086</v>
      </c>
      <c r="Q29" s="6">
        <f>'q-AgLabour'!Q29</f>
        <v>173.15217391304347</v>
      </c>
      <c r="R29" s="6">
        <f>'q-AgLabour'!R29</f>
        <v>174.69130434782608</v>
      </c>
      <c r="S29" s="6">
        <f>'q-AgLabour'!S29</f>
        <v>176.23043478260868</v>
      </c>
      <c r="T29" s="6">
        <f>'q-AgLabour'!T29</f>
        <v>177.76956521739132</v>
      </c>
      <c r="U29" s="6">
        <f>'q-AgLabour'!U29</f>
        <v>178.53913043478261</v>
      </c>
      <c r="V29" s="6">
        <f>'q-AgLabour'!V29</f>
        <v>178.53913043478261</v>
      </c>
      <c r="W29" s="6">
        <f>'q-AgLabour'!W29</f>
        <v>178.53913043478261</v>
      </c>
      <c r="X29" s="6">
        <f>'q-AgLabour'!X29</f>
        <v>177.76956521739132</v>
      </c>
      <c r="Y29" s="6">
        <f>'q-AgLabour'!Y29</f>
        <v>177.76956521739132</v>
      </c>
      <c r="Z29" s="6">
        <f>'q-AgLabour'!Z29</f>
        <v>177</v>
      </c>
      <c r="AA29" s="6">
        <f>'q-AgLabour'!AA29</f>
        <v>177</v>
      </c>
      <c r="AB29" s="6">
        <f>'q-AgLabour'!AB29</f>
        <v>178</v>
      </c>
      <c r="AC29" s="6">
        <f>'q-AgLabour'!AC29</f>
        <v>179</v>
      </c>
      <c r="AD29" s="6">
        <f>'q-AgLabour'!AD29</f>
        <v>181</v>
      </c>
      <c r="AE29" s="6">
        <f>'q-AgLabour'!AE29</f>
        <v>184</v>
      </c>
      <c r="AF29" s="6">
        <f>'q-AgLabour'!AF29</f>
        <v>190</v>
      </c>
      <c r="AG29" s="6">
        <f>'q-AgLabour'!AG29</f>
        <v>197</v>
      </c>
      <c r="AH29" s="6">
        <f>'q-AgLabour'!AH29</f>
        <v>204</v>
      </c>
      <c r="AI29" s="6">
        <f>'q-AgLabour'!AI29</f>
        <v>212</v>
      </c>
      <c r="AJ29" s="6">
        <f>'q-AgLabour'!AJ29</f>
        <v>219</v>
      </c>
      <c r="AK29" s="6">
        <f>'q-AgLabour'!AK29</f>
        <v>224</v>
      </c>
      <c r="AL29" s="6">
        <f>'q-AgLabour'!AL29</f>
        <v>227</v>
      </c>
      <c r="AM29" s="6">
        <f>'q-AgLabour'!AM29</f>
        <v>231</v>
      </c>
      <c r="AN29" s="6">
        <f>'q-AgLabour'!AN29</f>
        <v>234</v>
      </c>
      <c r="AO29" s="6">
        <f>'q-AgLabour'!AO29</f>
        <v>234</v>
      </c>
      <c r="AP29" s="6">
        <f>'q-AgLabour'!AP29</f>
        <v>235</v>
      </c>
      <c r="AQ29" s="6">
        <f>'q-AgLabour'!AQ29</f>
        <v>237</v>
      </c>
      <c r="AR29" s="6">
        <f>'q-AgLabour'!AR29</f>
        <v>243</v>
      </c>
      <c r="AS29" s="6">
        <f>'q-AgLabour'!AS29</f>
        <v>248</v>
      </c>
      <c r="AT29" s="6">
        <f>'q-AgLabour'!AT29</f>
        <v>253</v>
      </c>
      <c r="AU29" s="6">
        <f>'q-AgLabour'!AU29</f>
        <v>254</v>
      </c>
      <c r="AV29" s="6">
        <f>'q-AgLabour'!AV29</f>
        <v>255</v>
      </c>
      <c r="AW29" s="6">
        <f>'q-AgLabour'!AW29</f>
        <v>255</v>
      </c>
      <c r="AX29" s="6">
        <f>'q-AgLabour'!AX29</f>
        <v>255</v>
      </c>
      <c r="AY29" s="6">
        <f>'q-AgLabour'!AY29</f>
        <v>255</v>
      </c>
      <c r="AZ29" s="6">
        <f>'q-AgLabour'!AZ29</f>
        <v>256</v>
      </c>
      <c r="BA29" s="6">
        <f>'q-AgLabour'!BA29</f>
        <v>260</v>
      </c>
      <c r="BB29" s="6">
        <f>'q-AgLabour'!BB29</f>
        <v>262</v>
      </c>
      <c r="BC29" s="6">
        <f>'q-AgLabour'!BC29</f>
        <v>265</v>
      </c>
    </row>
    <row r="30" spans="1:55" x14ac:dyDescent="0.2">
      <c r="A30">
        <f>VLOOKUP(C30,SelectCntr!$A$2:$C$52,3,0)</f>
        <v>1</v>
      </c>
      <c r="B30" s="6" t="str">
        <f>'q-AgLabour'!B30</f>
        <v>Niger</v>
      </c>
      <c r="C30" s="6">
        <f>'q-AgLabour'!C30</f>
        <v>158</v>
      </c>
      <c r="D30" s="6" t="str">
        <f>'q-AgLabour'!D30</f>
        <v>Niger</v>
      </c>
      <c r="E30" s="6" t="str">
        <f>'q-AgLabour'!E30</f>
        <v>601</v>
      </c>
      <c r="F30" s="6" t="str">
        <f>'q-AgLabour'!F30</f>
        <v>Tot Ec Act A (1000)</v>
      </c>
      <c r="G30" s="6">
        <f>'q-AgLabour'!G30</f>
        <v>996.19230769230762</v>
      </c>
      <c r="H30" s="6">
        <f>'q-AgLabour'!H30</f>
        <v>1025.9092307692308</v>
      </c>
      <c r="I30" s="6">
        <f>'q-AgLabour'!I30</f>
        <v>1056.976923076923</v>
      </c>
      <c r="J30" s="6">
        <f>'q-AgLabour'!J30</f>
        <v>1089.3953846153845</v>
      </c>
      <c r="K30" s="6">
        <f>'q-AgLabour'!K30</f>
        <v>1122.4892307692307</v>
      </c>
      <c r="L30" s="6">
        <f>'q-AgLabour'!L30</f>
        <v>1156.2584615384615</v>
      </c>
      <c r="M30" s="6">
        <f>'q-AgLabour'!M30</f>
        <v>1190.7030769230769</v>
      </c>
      <c r="N30" s="6">
        <f>'q-AgLabour'!N30</f>
        <v>1226.4984615384615</v>
      </c>
      <c r="O30" s="6">
        <f>'q-AgLabour'!O30</f>
        <v>1262.9692307692308</v>
      </c>
      <c r="P30" s="6">
        <f>'q-AgLabour'!P30</f>
        <v>1300.7907692307692</v>
      </c>
      <c r="Q30" s="6">
        <f>'q-AgLabour'!Q30</f>
        <v>1340.6384615384616</v>
      </c>
      <c r="R30" s="6">
        <f>'q-AgLabour'!R30</f>
        <v>1381.8369230769231</v>
      </c>
      <c r="S30" s="6">
        <f>'q-AgLabour'!S30</f>
        <v>1423.7107692307691</v>
      </c>
      <c r="T30" s="6">
        <f>'q-AgLabour'!T30</f>
        <v>1467.6107692307692</v>
      </c>
      <c r="U30" s="6">
        <f>'q-AgLabour'!U30</f>
        <v>1512.1861538461537</v>
      </c>
      <c r="V30" s="6">
        <f>'q-AgLabour'!V30</f>
        <v>1558.7876923076922</v>
      </c>
      <c r="W30" s="6">
        <f>'q-AgLabour'!W30</f>
        <v>1606.74</v>
      </c>
      <c r="X30" s="6">
        <f>'q-AgLabour'!X30</f>
        <v>1656.0430769230768</v>
      </c>
      <c r="Y30" s="6">
        <f>'q-AgLabour'!Y30</f>
        <v>1705.3461538461538</v>
      </c>
      <c r="Z30" s="6">
        <f>'q-AgLabour'!Z30</f>
        <v>1756</v>
      </c>
      <c r="AA30" s="6">
        <f>'q-AgLabour'!AA30</f>
        <v>1800</v>
      </c>
      <c r="AB30" s="6">
        <f>'q-AgLabour'!AB30</f>
        <v>1841</v>
      </c>
      <c r="AC30" s="6">
        <f>'q-AgLabour'!AC30</f>
        <v>1878</v>
      </c>
      <c r="AD30" s="6">
        <f>'q-AgLabour'!AD30</f>
        <v>1912</v>
      </c>
      <c r="AE30" s="6">
        <f>'q-AgLabour'!AE30</f>
        <v>1959</v>
      </c>
      <c r="AF30" s="6">
        <f>'q-AgLabour'!AF30</f>
        <v>2010</v>
      </c>
      <c r="AG30" s="6">
        <f>'q-AgLabour'!AG30</f>
        <v>2063</v>
      </c>
      <c r="AH30" s="6">
        <f>'q-AgLabour'!AH30</f>
        <v>2122</v>
      </c>
      <c r="AI30" s="6">
        <f>'q-AgLabour'!AI30</f>
        <v>2182</v>
      </c>
      <c r="AJ30" s="6">
        <f>'q-AgLabour'!AJ30</f>
        <v>2247</v>
      </c>
      <c r="AK30" s="6">
        <f>'q-AgLabour'!AK30</f>
        <v>2314</v>
      </c>
      <c r="AL30" s="6">
        <f>'q-AgLabour'!AL30</f>
        <v>2379</v>
      </c>
      <c r="AM30" s="6">
        <f>'q-AgLabour'!AM30</f>
        <v>2454</v>
      </c>
      <c r="AN30" s="6">
        <f>'q-AgLabour'!AN30</f>
        <v>2535</v>
      </c>
      <c r="AO30" s="6">
        <f>'q-AgLabour'!AO30</f>
        <v>2620</v>
      </c>
      <c r="AP30" s="6">
        <f>'q-AgLabour'!AP30</f>
        <v>2709</v>
      </c>
      <c r="AQ30" s="6">
        <f>'q-AgLabour'!AQ30</f>
        <v>2804</v>
      </c>
      <c r="AR30" s="6">
        <f>'q-AgLabour'!AR30</f>
        <v>2906</v>
      </c>
      <c r="AS30" s="6">
        <f>'q-AgLabour'!AS30</f>
        <v>3003</v>
      </c>
      <c r="AT30" s="6">
        <f>'q-AgLabour'!AT30</f>
        <v>3099</v>
      </c>
      <c r="AU30" s="6">
        <f>'q-AgLabour'!AU30</f>
        <v>3200</v>
      </c>
      <c r="AV30" s="6">
        <f>'q-AgLabour'!AV30</f>
        <v>3300</v>
      </c>
      <c r="AW30" s="6">
        <f>'q-AgLabour'!AW30</f>
        <v>3402</v>
      </c>
      <c r="AX30" s="6">
        <f>'q-AgLabour'!AX30</f>
        <v>3503</v>
      </c>
      <c r="AY30" s="6">
        <f>'q-AgLabour'!AY30</f>
        <v>3612</v>
      </c>
      <c r="AZ30" s="6">
        <f>'q-AgLabour'!AZ30</f>
        <v>3728</v>
      </c>
      <c r="BA30" s="6">
        <f>'q-AgLabour'!BA30</f>
        <v>3845</v>
      </c>
      <c r="BB30" s="6">
        <f>'q-AgLabour'!BB30</f>
        <v>3970</v>
      </c>
      <c r="BC30" s="6">
        <f>'q-AgLabour'!BC30</f>
        <v>4101</v>
      </c>
    </row>
    <row r="31" spans="1:55" x14ac:dyDescent="0.2">
      <c r="A31">
        <f>VLOOKUP(C31,SelectCntr!$A$2:$C$52,3,0)</f>
        <v>1</v>
      </c>
      <c r="B31" s="6" t="str">
        <f>'q-AgLabour'!B31</f>
        <v>Nigeria</v>
      </c>
      <c r="C31" s="6">
        <f>'q-AgLabour'!C31</f>
        <v>159</v>
      </c>
      <c r="D31" s="6" t="str">
        <f>'q-AgLabour'!D31</f>
        <v>Nigeria</v>
      </c>
      <c r="E31" s="6" t="str">
        <f>'q-AgLabour'!E31</f>
        <v>601</v>
      </c>
      <c r="F31" s="6" t="str">
        <f>'q-AgLabour'!F31</f>
        <v>Tot Ec Act A (1000)</v>
      </c>
      <c r="G31" s="6">
        <f>'q-AgLabour'!G31</f>
        <v>11254.04078549849</v>
      </c>
      <c r="H31" s="6">
        <f>'q-AgLabour'!H31</f>
        <v>11441.608131923464</v>
      </c>
      <c r="I31" s="6">
        <f>'q-AgLabour'!I31</f>
        <v>11634.0055387714</v>
      </c>
      <c r="J31" s="6">
        <f>'q-AgLabour'!J31</f>
        <v>11831.233006042296</v>
      </c>
      <c r="K31" s="6">
        <f>'q-AgLabour'!K31</f>
        <v>12034.095543806647</v>
      </c>
      <c r="L31" s="6">
        <f>'q-AgLabour'!L31</f>
        <v>12241.788141993959</v>
      </c>
      <c r="M31" s="6">
        <f>'q-AgLabour'!M31</f>
        <v>12456.725830815711</v>
      </c>
      <c r="N31" s="6">
        <f>'q-AgLabour'!N31</f>
        <v>12677.298590130917</v>
      </c>
      <c r="O31" s="6">
        <f>'q-AgLabour'!O31</f>
        <v>12903.506419939577</v>
      </c>
      <c r="P31" s="6">
        <f>'q-AgLabour'!P31</f>
        <v>13135.349320241692</v>
      </c>
      <c r="Q31" s="6">
        <f>'q-AgLabour'!Q31</f>
        <v>13098.318856998992</v>
      </c>
      <c r="R31" s="6">
        <f>'q-AgLabour'!R31</f>
        <v>13055.653323262841</v>
      </c>
      <c r="S31" s="6">
        <f>'q-AgLabour'!S31</f>
        <v>13011.377769385699</v>
      </c>
      <c r="T31" s="6">
        <f>'q-AgLabour'!T31</f>
        <v>12973.542296072508</v>
      </c>
      <c r="U31" s="6">
        <f>'q-AgLabour'!U31</f>
        <v>12943.756923464251</v>
      </c>
      <c r="V31" s="6">
        <f>'q-AgLabour'!V31</f>
        <v>12925.241691842901</v>
      </c>
      <c r="W31" s="6">
        <f>'q-AgLabour'!W31</f>
        <v>12910.751510574019</v>
      </c>
      <c r="X31" s="6">
        <f>'q-AgLabour'!X31</f>
        <v>12890.626258811682</v>
      </c>
      <c r="Y31" s="6">
        <f>'q-AgLabour'!Y31</f>
        <v>12852.79078549849</v>
      </c>
      <c r="Z31" s="6">
        <f>'q-AgLabour'!Z31</f>
        <v>12790</v>
      </c>
      <c r="AA31" s="6">
        <f>'q-AgLabour'!AA31</f>
        <v>12840</v>
      </c>
      <c r="AB31" s="6">
        <f>'q-AgLabour'!AB31</f>
        <v>12867</v>
      </c>
      <c r="AC31" s="6">
        <f>'q-AgLabour'!AC31</f>
        <v>12870</v>
      </c>
      <c r="AD31" s="6">
        <f>'q-AgLabour'!AD31</f>
        <v>12816</v>
      </c>
      <c r="AE31" s="6">
        <f>'q-AgLabour'!AE31</f>
        <v>12752</v>
      </c>
      <c r="AF31" s="6">
        <f>'q-AgLabour'!AF31</f>
        <v>12684</v>
      </c>
      <c r="AG31" s="6">
        <f>'q-AgLabour'!AG31</f>
        <v>12694</v>
      </c>
      <c r="AH31" s="6">
        <f>'q-AgLabour'!AH31</f>
        <v>12700</v>
      </c>
      <c r="AI31" s="6">
        <f>'q-AgLabour'!AI31</f>
        <v>12703</v>
      </c>
      <c r="AJ31" s="6">
        <f>'q-AgLabour'!AJ31</f>
        <v>12689</v>
      </c>
      <c r="AK31" s="6">
        <f>'q-AgLabour'!AK31</f>
        <v>12683</v>
      </c>
      <c r="AL31" s="6">
        <f>'q-AgLabour'!AL31</f>
        <v>12669</v>
      </c>
      <c r="AM31" s="6">
        <f>'q-AgLabour'!AM31</f>
        <v>12649</v>
      </c>
      <c r="AN31" s="6">
        <f>'q-AgLabour'!AN31</f>
        <v>12624</v>
      </c>
      <c r="AO31" s="6">
        <f>'q-AgLabour'!AO31</f>
        <v>12597</v>
      </c>
      <c r="AP31" s="6">
        <f>'q-AgLabour'!AP31</f>
        <v>12568</v>
      </c>
      <c r="AQ31" s="6">
        <f>'q-AgLabour'!AQ31</f>
        <v>12536</v>
      </c>
      <c r="AR31" s="6">
        <f>'q-AgLabour'!AR31</f>
        <v>12505</v>
      </c>
      <c r="AS31" s="6">
        <f>'q-AgLabour'!AS31</f>
        <v>12472</v>
      </c>
      <c r="AT31" s="6">
        <f>'q-AgLabour'!AT31</f>
        <v>12443</v>
      </c>
      <c r="AU31" s="6">
        <f>'q-AgLabour'!AU31</f>
        <v>12415</v>
      </c>
      <c r="AV31" s="6">
        <f>'q-AgLabour'!AV31</f>
        <v>12389</v>
      </c>
      <c r="AW31" s="6">
        <f>'q-AgLabour'!AW31</f>
        <v>12364</v>
      </c>
      <c r="AX31" s="6">
        <f>'q-AgLabour'!AX31</f>
        <v>12339</v>
      </c>
      <c r="AY31" s="6">
        <f>'q-AgLabour'!AY31</f>
        <v>12315</v>
      </c>
      <c r="AZ31" s="6">
        <f>'q-AgLabour'!AZ31</f>
        <v>12292</v>
      </c>
      <c r="BA31" s="6">
        <f>'q-AgLabour'!BA31</f>
        <v>12277</v>
      </c>
      <c r="BB31" s="6">
        <f>'q-AgLabour'!BB31</f>
        <v>12267</v>
      </c>
      <c r="BC31" s="6">
        <f>'q-AgLabour'!BC31</f>
        <v>12264</v>
      </c>
    </row>
    <row r="32" spans="1:55" x14ac:dyDescent="0.2">
      <c r="A32">
        <f>VLOOKUP(C32,SelectCntr!$A$2:$C$52,3,0)</f>
        <v>1</v>
      </c>
      <c r="B32" s="6" t="str">
        <f>'q-AgLabour'!B32</f>
        <v>Guinea-Bissau</v>
      </c>
      <c r="C32" s="6">
        <f>'q-AgLabour'!C32</f>
        <v>175</v>
      </c>
      <c r="D32" s="6" t="str">
        <f>'q-AgLabour'!D32</f>
        <v>Guinea-Bissau</v>
      </c>
      <c r="E32" s="6" t="str">
        <f>'q-AgLabour'!E32</f>
        <v>601</v>
      </c>
      <c r="F32" s="6" t="str">
        <f>'q-AgLabour'!F32</f>
        <v>Tot Ec Act A (1000)</v>
      </c>
      <c r="G32" s="6">
        <f>'q-AgLabour'!G32</f>
        <v>231.73684210526315</v>
      </c>
      <c r="H32" s="6">
        <f>'q-AgLabour'!H32</f>
        <v>229.94736842105263</v>
      </c>
      <c r="I32" s="6">
        <f>'q-AgLabour'!I32</f>
        <v>229.05263157894737</v>
      </c>
      <c r="J32" s="6">
        <f>'q-AgLabour'!J32</f>
        <v>227.26315789473685</v>
      </c>
      <c r="K32" s="6">
        <f>'q-AgLabour'!K32</f>
        <v>226.36842105263159</v>
      </c>
      <c r="L32" s="6">
        <f>'q-AgLabour'!L32</f>
        <v>226.36842105263159</v>
      </c>
      <c r="M32" s="6">
        <f>'q-AgLabour'!M32</f>
        <v>226.36842105263159</v>
      </c>
      <c r="N32" s="6">
        <f>'q-AgLabour'!N32</f>
        <v>227.26315789473685</v>
      </c>
      <c r="O32" s="6">
        <f>'q-AgLabour'!O32</f>
        <v>229.05263157894737</v>
      </c>
      <c r="P32" s="6">
        <f>'q-AgLabour'!P32</f>
        <v>229.94736842105263</v>
      </c>
      <c r="Q32" s="6">
        <f>'q-AgLabour'!Q32</f>
        <v>231.73684210526315</v>
      </c>
      <c r="R32" s="6">
        <f>'q-AgLabour'!R32</f>
        <v>234.42105263157896</v>
      </c>
      <c r="S32" s="6">
        <f>'q-AgLabour'!S32</f>
        <v>237.10526315789474</v>
      </c>
      <c r="T32" s="6">
        <f>'q-AgLabour'!T32</f>
        <v>240.68421052631578</v>
      </c>
      <c r="U32" s="6">
        <f>'q-AgLabour'!U32</f>
        <v>246.94736842105263</v>
      </c>
      <c r="V32" s="6">
        <f>'q-AgLabour'!V32</f>
        <v>254.10526315789474</v>
      </c>
      <c r="W32" s="6">
        <f>'q-AgLabour'!W32</f>
        <v>263.0526315789474</v>
      </c>
      <c r="X32" s="6">
        <f>'q-AgLabour'!X32</f>
        <v>272.89473684210526</v>
      </c>
      <c r="Y32" s="6">
        <f>'q-AgLabour'!Y32</f>
        <v>280.94736842105266</v>
      </c>
      <c r="Z32" s="6">
        <f>'q-AgLabour'!Z32</f>
        <v>289</v>
      </c>
      <c r="AA32" s="6">
        <f>'q-AgLabour'!AA32</f>
        <v>295</v>
      </c>
      <c r="AB32" s="6">
        <f>'q-AgLabour'!AB32</f>
        <v>300</v>
      </c>
      <c r="AC32" s="6">
        <f>'q-AgLabour'!AC32</f>
        <v>303</v>
      </c>
      <c r="AD32" s="6">
        <f>'q-AgLabour'!AD32</f>
        <v>307</v>
      </c>
      <c r="AE32" s="6">
        <f>'q-AgLabour'!AE32</f>
        <v>311</v>
      </c>
      <c r="AF32" s="6">
        <f>'q-AgLabour'!AF32</f>
        <v>316</v>
      </c>
      <c r="AG32" s="6">
        <f>'q-AgLabour'!AG32</f>
        <v>321</v>
      </c>
      <c r="AH32" s="6">
        <f>'q-AgLabour'!AH32</f>
        <v>327</v>
      </c>
      <c r="AI32" s="6">
        <f>'q-AgLabour'!AI32</f>
        <v>332</v>
      </c>
      <c r="AJ32" s="6">
        <f>'q-AgLabour'!AJ32</f>
        <v>338</v>
      </c>
      <c r="AK32" s="6">
        <f>'q-AgLabour'!AK32</f>
        <v>344</v>
      </c>
      <c r="AL32" s="6">
        <f>'q-AgLabour'!AL32</f>
        <v>349</v>
      </c>
      <c r="AM32" s="6">
        <f>'q-AgLabour'!AM32</f>
        <v>355</v>
      </c>
      <c r="AN32" s="6">
        <f>'q-AgLabour'!AN32</f>
        <v>360</v>
      </c>
      <c r="AO32" s="6">
        <f>'q-AgLabour'!AO32</f>
        <v>366</v>
      </c>
      <c r="AP32" s="6">
        <f>'q-AgLabour'!AP32</f>
        <v>372</v>
      </c>
      <c r="AQ32" s="6">
        <f>'q-AgLabour'!AQ32</f>
        <v>378</v>
      </c>
      <c r="AR32" s="6">
        <f>'q-AgLabour'!AR32</f>
        <v>380</v>
      </c>
      <c r="AS32" s="6">
        <f>'q-AgLabour'!AS32</f>
        <v>385</v>
      </c>
      <c r="AT32" s="6">
        <f>'q-AgLabour'!AT32</f>
        <v>391</v>
      </c>
      <c r="AU32" s="6">
        <f>'q-AgLabour'!AU32</f>
        <v>397</v>
      </c>
      <c r="AV32" s="6">
        <f>'q-AgLabour'!AV32</f>
        <v>400</v>
      </c>
      <c r="AW32" s="6">
        <f>'q-AgLabour'!AW32</f>
        <v>405</v>
      </c>
      <c r="AX32" s="6">
        <f>'q-AgLabour'!AX32</f>
        <v>411</v>
      </c>
      <c r="AY32" s="6">
        <f>'q-AgLabour'!AY32</f>
        <v>417</v>
      </c>
      <c r="AZ32" s="6">
        <f>'q-AgLabour'!AZ32</f>
        <v>423</v>
      </c>
      <c r="BA32" s="6">
        <f>'q-AgLabour'!BA32</f>
        <v>427</v>
      </c>
      <c r="BB32" s="6">
        <f>'q-AgLabour'!BB32</f>
        <v>433</v>
      </c>
      <c r="BC32" s="6">
        <f>'q-AgLabour'!BC32</f>
        <v>440</v>
      </c>
    </row>
    <row r="33" spans="1:55" x14ac:dyDescent="0.2">
      <c r="A33">
        <f>VLOOKUP(C33,SelectCntr!$A$2:$C$52,3,0)</f>
        <v>2</v>
      </c>
      <c r="B33" s="6" t="str">
        <f>'q-AgLabour'!B33</f>
        <v>Eritrea</v>
      </c>
      <c r="C33" s="6">
        <f>'q-AgLabour'!C33</f>
        <v>178</v>
      </c>
      <c r="D33" s="6" t="str">
        <f>'q-AgLabour'!D33</f>
        <v>Eritrea</v>
      </c>
      <c r="E33" s="6" t="str">
        <f>'q-AgLabour'!E33</f>
        <v>601</v>
      </c>
      <c r="F33" s="6" t="str">
        <f>'q-AgLabour'!F33</f>
        <v>Tot Ec Act A (1000)</v>
      </c>
      <c r="G33" s="6">
        <f>'q-AgLabour'!G33</f>
        <v>0</v>
      </c>
      <c r="H33" s="6">
        <f>'q-AgLabour'!H33</f>
        <v>0</v>
      </c>
      <c r="I33" s="6">
        <f>'q-AgLabour'!I33</f>
        <v>0</v>
      </c>
      <c r="J33" s="6">
        <f>'q-AgLabour'!J33</f>
        <v>0</v>
      </c>
      <c r="K33" s="6">
        <f>'q-AgLabour'!K33</f>
        <v>0</v>
      </c>
      <c r="L33" s="6">
        <f>'q-AgLabour'!L33</f>
        <v>0</v>
      </c>
      <c r="M33" s="6">
        <f>'q-AgLabour'!M33</f>
        <v>0</v>
      </c>
      <c r="N33" s="6">
        <f>'q-AgLabour'!N33</f>
        <v>0</v>
      </c>
      <c r="O33" s="6">
        <f>'q-AgLabour'!O33</f>
        <v>0</v>
      </c>
      <c r="P33" s="6">
        <f>'q-AgLabour'!P33</f>
        <v>0</v>
      </c>
      <c r="Q33" s="6">
        <f>'q-AgLabour'!Q33</f>
        <v>0</v>
      </c>
      <c r="R33" s="6">
        <f>'q-AgLabour'!R33</f>
        <v>0</v>
      </c>
      <c r="S33" s="6">
        <f>'q-AgLabour'!S33</f>
        <v>0</v>
      </c>
      <c r="T33" s="6">
        <f>'q-AgLabour'!T33</f>
        <v>0</v>
      </c>
      <c r="U33" s="6">
        <f>'q-AgLabour'!U33</f>
        <v>0</v>
      </c>
      <c r="V33" s="6">
        <f>'q-AgLabour'!V33</f>
        <v>0</v>
      </c>
      <c r="W33" s="6">
        <f>'q-AgLabour'!W33</f>
        <v>0</v>
      </c>
      <c r="X33" s="6">
        <f>'q-AgLabour'!X33</f>
        <v>0</v>
      </c>
      <c r="Y33" s="6">
        <f>'q-AgLabour'!Y33</f>
        <v>0</v>
      </c>
      <c r="Z33" s="6">
        <f>'q-AgLabour'!Z33</f>
        <v>0</v>
      </c>
      <c r="AA33" s="6">
        <f>'q-AgLabour'!AA33</f>
        <v>0</v>
      </c>
      <c r="AB33" s="6">
        <f>'q-AgLabour'!AB33</f>
        <v>0</v>
      </c>
      <c r="AC33" s="6">
        <f>'q-AgLabour'!AC33</f>
        <v>0</v>
      </c>
      <c r="AD33" s="6">
        <f>'q-AgLabour'!AD33</f>
        <v>0</v>
      </c>
      <c r="AE33" s="6">
        <f>'q-AgLabour'!AE33</f>
        <v>0</v>
      </c>
      <c r="AF33" s="6">
        <f>'q-AgLabour'!AF33</f>
        <v>0</v>
      </c>
      <c r="AG33" s="6">
        <f>'q-AgLabour'!AG33</f>
        <v>0</v>
      </c>
      <c r="AH33" s="6">
        <f>'q-AgLabour'!AH33</f>
        <v>0</v>
      </c>
      <c r="AI33" s="6">
        <f>'q-AgLabour'!AI33</f>
        <v>0</v>
      </c>
      <c r="AJ33" s="6">
        <f>'q-AgLabour'!AJ33</f>
        <v>0</v>
      </c>
      <c r="AK33" s="6">
        <f>'q-AgLabour'!AK33</f>
        <v>0</v>
      </c>
      <c r="AL33" s="6">
        <f>'q-AgLabour'!AL33</f>
        <v>0</v>
      </c>
      <c r="AM33" s="6">
        <f>'q-AgLabour'!AM33</f>
        <v>944</v>
      </c>
      <c r="AN33" s="6">
        <f>'q-AgLabour'!AN33</f>
        <v>942</v>
      </c>
      <c r="AO33" s="6">
        <f>'q-AgLabour'!AO33</f>
        <v>945</v>
      </c>
      <c r="AP33" s="6">
        <f>'q-AgLabour'!AP33</f>
        <v>960</v>
      </c>
      <c r="AQ33" s="6">
        <f>'q-AgLabour'!AQ33</f>
        <v>983</v>
      </c>
      <c r="AR33" s="6">
        <f>'q-AgLabour'!AR33</f>
        <v>1013</v>
      </c>
      <c r="AS33" s="6">
        <f>'q-AgLabour'!AS33</f>
        <v>1050</v>
      </c>
      <c r="AT33" s="6">
        <f>'q-AgLabour'!AT33</f>
        <v>1090</v>
      </c>
      <c r="AU33" s="6">
        <f>'q-AgLabour'!AU33</f>
        <v>1139</v>
      </c>
      <c r="AV33" s="6">
        <f>'q-AgLabour'!AV33</f>
        <v>1192</v>
      </c>
      <c r="AW33" s="6">
        <f>'q-AgLabour'!AW33</f>
        <v>1248</v>
      </c>
      <c r="AX33" s="6">
        <f>'q-AgLabour'!AX33</f>
        <v>1302</v>
      </c>
      <c r="AY33" s="6">
        <f>'q-AgLabour'!AY33</f>
        <v>1354</v>
      </c>
      <c r="AZ33" s="6">
        <f>'q-AgLabour'!AZ33</f>
        <v>1400</v>
      </c>
      <c r="BA33" s="6">
        <f>'q-AgLabour'!BA33</f>
        <v>1434</v>
      </c>
      <c r="BB33" s="6">
        <f>'q-AgLabour'!BB33</f>
        <v>1471</v>
      </c>
      <c r="BC33" s="6">
        <f>'q-AgLabour'!BC33</f>
        <v>1508</v>
      </c>
    </row>
    <row r="34" spans="1:55" x14ac:dyDescent="0.2">
      <c r="A34">
        <f>VLOOKUP(C34,SelectCntr!$A$2:$C$52,3,0)</f>
        <v>3</v>
      </c>
      <c r="B34" s="6" t="str">
        <f>'q-AgLabour'!B34</f>
        <v>Zimbabwe</v>
      </c>
      <c r="C34" s="6">
        <f>'q-AgLabour'!C34</f>
        <v>181</v>
      </c>
      <c r="D34" s="6" t="str">
        <f>'q-AgLabour'!D34</f>
        <v>Zimbabwe</v>
      </c>
      <c r="E34" s="6" t="str">
        <f>'q-AgLabour'!E34</f>
        <v>601</v>
      </c>
      <c r="F34" s="6" t="str">
        <f>'q-AgLabour'!F34</f>
        <v>Tot Ec Act A (1000)</v>
      </c>
      <c r="G34" s="6">
        <f>'q-AgLabour'!G34</f>
        <v>1299.9576124567475</v>
      </c>
      <c r="H34" s="6">
        <f>'q-AgLabour'!H34</f>
        <v>1329.3840830449826</v>
      </c>
      <c r="I34" s="6">
        <f>'q-AgLabour'!I34</f>
        <v>1358.810553633218</v>
      </c>
      <c r="J34" s="6">
        <f>'q-AgLabour'!J34</f>
        <v>1389.102508650519</v>
      </c>
      <c r="K34" s="6">
        <f>'q-AgLabour'!K34</f>
        <v>1420.2599480968859</v>
      </c>
      <c r="L34" s="6">
        <f>'q-AgLabour'!L34</f>
        <v>1450.5519031141869</v>
      </c>
      <c r="M34" s="6">
        <f>'q-AgLabour'!M34</f>
        <v>1481.7093425605538</v>
      </c>
      <c r="N34" s="6">
        <f>'q-AgLabour'!N34</f>
        <v>1513.7322664359863</v>
      </c>
      <c r="O34" s="6">
        <f>'q-AgLabour'!O34</f>
        <v>1547.4861591695503</v>
      </c>
      <c r="P34" s="6">
        <f>'q-AgLabour'!P34</f>
        <v>1582.10553633218</v>
      </c>
      <c r="Q34" s="6">
        <f>'q-AgLabour'!Q34</f>
        <v>1620.1868512110727</v>
      </c>
      <c r="R34" s="6">
        <f>'q-AgLabour'!R34</f>
        <v>1659.999134948097</v>
      </c>
      <c r="S34" s="6">
        <f>'q-AgLabour'!S34</f>
        <v>1700.6769031141869</v>
      </c>
      <c r="T34" s="6">
        <f>'q-AgLabour'!T34</f>
        <v>1742.2201557093426</v>
      </c>
      <c r="U34" s="6">
        <f>'q-AgLabour'!U34</f>
        <v>1782.8979238754325</v>
      </c>
      <c r="V34" s="6">
        <f>'q-AgLabour'!V34</f>
        <v>1822.7102076124568</v>
      </c>
      <c r="W34" s="6">
        <f>'q-AgLabour'!W34</f>
        <v>1863.3879757785467</v>
      </c>
      <c r="X34" s="6">
        <f>'q-AgLabour'!X34</f>
        <v>1904.9312283737024</v>
      </c>
      <c r="Y34" s="6">
        <f>'q-AgLabour'!Y34</f>
        <v>1950.8019031141869</v>
      </c>
      <c r="Z34" s="6">
        <f>'q-AgLabour'!Z34</f>
        <v>2001</v>
      </c>
      <c r="AA34" s="6">
        <f>'q-AgLabour'!AA34</f>
        <v>2071</v>
      </c>
      <c r="AB34" s="6">
        <f>'q-AgLabour'!AB34</f>
        <v>2147</v>
      </c>
      <c r="AC34" s="6">
        <f>'q-AgLabour'!AC34</f>
        <v>2229</v>
      </c>
      <c r="AD34" s="6">
        <f>'q-AgLabour'!AD34</f>
        <v>2312</v>
      </c>
      <c r="AE34" s="6">
        <f>'q-AgLabour'!AE34</f>
        <v>2400</v>
      </c>
      <c r="AF34" s="6">
        <f>'q-AgLabour'!AF34</f>
        <v>2488</v>
      </c>
      <c r="AG34" s="6">
        <f>'q-AgLabour'!AG34</f>
        <v>2576</v>
      </c>
      <c r="AH34" s="6">
        <f>'q-AgLabour'!AH34</f>
        <v>2679</v>
      </c>
      <c r="AI34" s="6">
        <f>'q-AgLabour'!AI34</f>
        <v>2777</v>
      </c>
      <c r="AJ34" s="6">
        <f>'q-AgLabour'!AJ34</f>
        <v>2870</v>
      </c>
      <c r="AK34" s="6">
        <f>'q-AgLabour'!AK34</f>
        <v>2950</v>
      </c>
      <c r="AL34" s="6">
        <f>'q-AgLabour'!AL34</f>
        <v>3018</v>
      </c>
      <c r="AM34" s="6">
        <f>'q-AgLabour'!AM34</f>
        <v>3081</v>
      </c>
      <c r="AN34" s="6">
        <f>'q-AgLabour'!AN34</f>
        <v>3141</v>
      </c>
      <c r="AO34" s="6">
        <f>'q-AgLabour'!AO34</f>
        <v>3194</v>
      </c>
      <c r="AP34" s="6">
        <f>'q-AgLabour'!AP34</f>
        <v>3247</v>
      </c>
      <c r="AQ34" s="6">
        <f>'q-AgLabour'!AQ34</f>
        <v>3295</v>
      </c>
      <c r="AR34" s="6">
        <f>'q-AgLabour'!AR34</f>
        <v>3285</v>
      </c>
      <c r="AS34" s="6">
        <f>'q-AgLabour'!AS34</f>
        <v>3259</v>
      </c>
      <c r="AT34" s="6">
        <f>'q-AgLabour'!AT34</f>
        <v>3269</v>
      </c>
      <c r="AU34" s="6">
        <f>'q-AgLabour'!AU34</f>
        <v>3266</v>
      </c>
      <c r="AV34" s="6">
        <f>'q-AgLabour'!AV34</f>
        <v>3254</v>
      </c>
      <c r="AW34" s="6">
        <f>'q-AgLabour'!AW34</f>
        <v>3230</v>
      </c>
      <c r="AX34" s="6">
        <f>'q-AgLabour'!AX34</f>
        <v>3203</v>
      </c>
      <c r="AY34" s="6">
        <f>'q-AgLabour'!AY34</f>
        <v>3175</v>
      </c>
      <c r="AZ34" s="6">
        <f>'q-AgLabour'!AZ34</f>
        <v>3147</v>
      </c>
      <c r="BA34" s="6">
        <f>'q-AgLabour'!BA34</f>
        <v>3117</v>
      </c>
      <c r="BB34" s="6">
        <f>'q-AgLabour'!BB34</f>
        <v>3102</v>
      </c>
      <c r="BC34" s="6">
        <f>'q-AgLabour'!BC34</f>
        <v>3101</v>
      </c>
    </row>
    <row r="35" spans="1:55" x14ac:dyDescent="0.2">
      <c r="A35">
        <f>VLOOKUP(C35,SelectCntr!$A$2:$C$52,3,0)</f>
        <v>2</v>
      </c>
      <c r="B35" s="6" t="str">
        <f>'q-AgLabour'!B35</f>
        <v>Réunion</v>
      </c>
      <c r="C35" s="6">
        <f>'q-AgLabour'!C35</f>
        <v>182</v>
      </c>
      <c r="D35" s="6" t="str">
        <f>'q-AgLabour'!D35</f>
        <v>Réunion</v>
      </c>
      <c r="E35" s="6" t="str">
        <f>'q-AgLabour'!E35</f>
        <v>601</v>
      </c>
      <c r="F35" s="6" t="str">
        <f>'q-AgLabour'!F35</f>
        <v>Tot Ec Act A (1000)</v>
      </c>
      <c r="G35" s="6">
        <f>'q-AgLabour'!G35</f>
        <v>41.854166666666664</v>
      </c>
      <c r="H35" s="6">
        <f>'q-AgLabour'!H35</f>
        <v>42.875</v>
      </c>
      <c r="I35" s="6">
        <f>'q-AgLabour'!I35</f>
        <v>42.875</v>
      </c>
      <c r="J35" s="6">
        <f>'q-AgLabour'!J35</f>
        <v>42.875</v>
      </c>
      <c r="K35" s="6">
        <f>'q-AgLabour'!K35</f>
        <v>43.895833333333329</v>
      </c>
      <c r="L35" s="6">
        <f>'q-AgLabour'!L35</f>
        <v>44.916666666666664</v>
      </c>
      <c r="M35" s="6">
        <f>'q-AgLabour'!M35</f>
        <v>44.916666666666664</v>
      </c>
      <c r="N35" s="6">
        <f>'q-AgLabour'!N35</f>
        <v>45.9375</v>
      </c>
      <c r="O35" s="6">
        <f>'q-AgLabour'!O35</f>
        <v>45.9375</v>
      </c>
      <c r="P35" s="6">
        <f>'q-AgLabour'!P35</f>
        <v>45.9375</v>
      </c>
      <c r="Q35" s="6">
        <f>'q-AgLabour'!Q35</f>
        <v>46.958333333333329</v>
      </c>
      <c r="R35" s="6">
        <f>'q-AgLabour'!R35</f>
        <v>46.958333333333329</v>
      </c>
      <c r="S35" s="6">
        <f>'q-AgLabour'!S35</f>
        <v>46.958333333333329</v>
      </c>
      <c r="T35" s="6">
        <f>'q-AgLabour'!T35</f>
        <v>46.958333333333329</v>
      </c>
      <c r="U35" s="6">
        <f>'q-AgLabour'!U35</f>
        <v>47.979166666666664</v>
      </c>
      <c r="V35" s="6">
        <f>'q-AgLabour'!V35</f>
        <v>47.979166666666664</v>
      </c>
      <c r="W35" s="6">
        <f>'q-AgLabour'!W35</f>
        <v>47.979166666666664</v>
      </c>
      <c r="X35" s="6">
        <f>'q-AgLabour'!X35</f>
        <v>47.979166666666664</v>
      </c>
      <c r="Y35" s="6">
        <f>'q-AgLabour'!Y35</f>
        <v>49</v>
      </c>
      <c r="Z35" s="6">
        <f>'q-AgLabour'!Z35</f>
        <v>49</v>
      </c>
      <c r="AA35" s="6">
        <f>'q-AgLabour'!AA35</f>
        <v>46</v>
      </c>
      <c r="AB35" s="6">
        <f>'q-AgLabour'!AB35</f>
        <v>44</v>
      </c>
      <c r="AC35" s="6">
        <f>'q-AgLabour'!AC35</f>
        <v>41</v>
      </c>
      <c r="AD35" s="6">
        <f>'q-AgLabour'!AD35</f>
        <v>38</v>
      </c>
      <c r="AE35" s="6">
        <f>'q-AgLabour'!AE35</f>
        <v>35</v>
      </c>
      <c r="AF35" s="6">
        <f>'q-AgLabour'!AF35</f>
        <v>32</v>
      </c>
      <c r="AG35" s="6">
        <f>'q-AgLabour'!AG35</f>
        <v>28</v>
      </c>
      <c r="AH35" s="6">
        <f>'q-AgLabour'!AH35</f>
        <v>24</v>
      </c>
      <c r="AI35" s="6">
        <f>'q-AgLabour'!AI35</f>
        <v>20</v>
      </c>
      <c r="AJ35" s="6">
        <f>'q-AgLabour'!AJ35</f>
        <v>16</v>
      </c>
      <c r="AK35" s="6">
        <f>'q-AgLabour'!AK35</f>
        <v>15</v>
      </c>
      <c r="AL35" s="6">
        <f>'q-AgLabour'!AL35</f>
        <v>15</v>
      </c>
      <c r="AM35" s="6">
        <f>'q-AgLabour'!AM35</f>
        <v>14</v>
      </c>
      <c r="AN35" s="6">
        <f>'q-AgLabour'!AN35</f>
        <v>13</v>
      </c>
      <c r="AO35" s="6">
        <f>'q-AgLabour'!AO35</f>
        <v>13</v>
      </c>
      <c r="AP35" s="6">
        <f>'q-AgLabour'!AP35</f>
        <v>12</v>
      </c>
      <c r="AQ35" s="6">
        <f>'q-AgLabour'!AQ35</f>
        <v>12</v>
      </c>
      <c r="AR35" s="6">
        <f>'q-AgLabour'!AR35</f>
        <v>11</v>
      </c>
      <c r="AS35" s="6">
        <f>'q-AgLabour'!AS35</f>
        <v>11</v>
      </c>
      <c r="AT35" s="6">
        <f>'q-AgLabour'!AT35</f>
        <v>10</v>
      </c>
      <c r="AU35" s="6">
        <f>'q-AgLabour'!AU35</f>
        <v>9</v>
      </c>
      <c r="AV35" s="6">
        <f>'q-AgLabour'!AV35</f>
        <v>9</v>
      </c>
      <c r="AW35" s="6">
        <f>'q-AgLabour'!AW35</f>
        <v>8</v>
      </c>
      <c r="AX35" s="6">
        <f>'q-AgLabour'!AX35</f>
        <v>8</v>
      </c>
      <c r="AY35" s="6">
        <f>'q-AgLabour'!AY35</f>
        <v>8</v>
      </c>
      <c r="AZ35" s="6">
        <f>'q-AgLabour'!AZ35</f>
        <v>7</v>
      </c>
      <c r="BA35" s="6">
        <f>'q-AgLabour'!BA35</f>
        <v>7</v>
      </c>
      <c r="BB35" s="6">
        <f>'q-AgLabour'!BB35</f>
        <v>6</v>
      </c>
      <c r="BC35" s="6">
        <f>'q-AgLabour'!BC35</f>
        <v>6</v>
      </c>
    </row>
    <row r="36" spans="1:55" x14ac:dyDescent="0.2">
      <c r="A36">
        <f>VLOOKUP(C36,SelectCntr!$A$2:$C$52,3,0)</f>
        <v>2</v>
      </c>
      <c r="B36" s="6" t="str">
        <f>'q-AgLabour'!B36</f>
        <v>Rwanda</v>
      </c>
      <c r="C36" s="6">
        <f>'q-AgLabour'!C36</f>
        <v>184</v>
      </c>
      <c r="D36" s="6" t="str">
        <f>'q-AgLabour'!D36</f>
        <v>Rwanda</v>
      </c>
      <c r="E36" s="6" t="str">
        <f>'q-AgLabour'!E36</f>
        <v>601</v>
      </c>
      <c r="F36" s="6" t="str">
        <f>'q-AgLabour'!F36</f>
        <v>Tot Ec Act A (1000)</v>
      </c>
      <c r="G36" s="6">
        <f>'q-AgLabour'!G36</f>
        <v>1267.4921875</v>
      </c>
      <c r="H36" s="6">
        <f>'q-AgLabour'!H36</f>
        <v>1285.1781249999999</v>
      </c>
      <c r="I36" s="6">
        <f>'q-AgLabour'!I36</f>
        <v>1302.8640625</v>
      </c>
      <c r="J36" s="6">
        <f>'q-AgLabour'!J36</f>
        <v>1323.0765624999999</v>
      </c>
      <c r="K36" s="6">
        <f>'q-AgLabour'!K36</f>
        <v>1350.0265625</v>
      </c>
      <c r="L36" s="6">
        <f>'q-AgLabour'!L36</f>
        <v>1382.871875</v>
      </c>
      <c r="M36" s="6">
        <f>'q-AgLabour'!M36</f>
        <v>1422.4546874999999</v>
      </c>
      <c r="N36" s="6">
        <f>'q-AgLabour'!N36</f>
        <v>1466.2484374999999</v>
      </c>
      <c r="O36" s="6">
        <f>'q-AgLabour'!O36</f>
        <v>1510.8843749999999</v>
      </c>
      <c r="P36" s="6">
        <f>'q-AgLabour'!P36</f>
        <v>1554.6781249999999</v>
      </c>
      <c r="Q36" s="6">
        <f>'q-AgLabour'!Q36</f>
        <v>1606.0515625</v>
      </c>
      <c r="R36" s="6">
        <f>'q-AgLabour'!R36</f>
        <v>1657.425</v>
      </c>
      <c r="S36" s="6">
        <f>'q-AgLabour'!S36</f>
        <v>1709.640625</v>
      </c>
      <c r="T36" s="6">
        <f>'q-AgLabour'!T36</f>
        <v>1764.3828125</v>
      </c>
      <c r="U36" s="6">
        <f>'q-AgLabour'!U36</f>
        <v>1822.4937499999999</v>
      </c>
      <c r="V36" s="6">
        <f>'q-AgLabour'!V36</f>
        <v>1883.1312499999999</v>
      </c>
      <c r="W36" s="6">
        <f>'q-AgLabour'!W36</f>
        <v>1947.1375</v>
      </c>
      <c r="X36" s="6">
        <f>'q-AgLabour'!X36</f>
        <v>2014.5125</v>
      </c>
      <c r="Y36" s="6">
        <f>'q-AgLabour'!Y36</f>
        <v>2084.4140625</v>
      </c>
      <c r="Z36" s="6">
        <f>'q-AgLabour'!Z36</f>
        <v>2156</v>
      </c>
      <c r="AA36" s="6">
        <f>'q-AgLabour'!AA36</f>
        <v>2220</v>
      </c>
      <c r="AB36" s="6">
        <f>'q-AgLabour'!AB36</f>
        <v>2281</v>
      </c>
      <c r="AC36" s="6">
        <f>'q-AgLabour'!AC36</f>
        <v>2339</v>
      </c>
      <c r="AD36" s="6">
        <f>'q-AgLabour'!AD36</f>
        <v>2409</v>
      </c>
      <c r="AE36" s="6">
        <f>'q-AgLabour'!AE36</f>
        <v>2485</v>
      </c>
      <c r="AF36" s="6">
        <f>'q-AgLabour'!AF36</f>
        <v>2581</v>
      </c>
      <c r="AG36" s="6">
        <f>'q-AgLabour'!AG36</f>
        <v>2694</v>
      </c>
      <c r="AH36" s="6">
        <f>'q-AgLabour'!AH36</f>
        <v>2793</v>
      </c>
      <c r="AI36" s="6">
        <f>'q-AgLabour'!AI36</f>
        <v>2844</v>
      </c>
      <c r="AJ36" s="6">
        <f>'q-AgLabour'!AJ36</f>
        <v>2824</v>
      </c>
      <c r="AK36" s="6">
        <f>'q-AgLabour'!AK36</f>
        <v>2714</v>
      </c>
      <c r="AL36" s="6">
        <f>'q-AgLabour'!AL36</f>
        <v>2530</v>
      </c>
      <c r="AM36" s="6">
        <f>'q-AgLabour'!AM36</f>
        <v>2335</v>
      </c>
      <c r="AN36" s="6">
        <f>'q-AgLabour'!AN36</f>
        <v>2212</v>
      </c>
      <c r="AO36" s="6">
        <f>'q-AgLabour'!AO36</f>
        <v>2178</v>
      </c>
      <c r="AP36" s="6">
        <f>'q-AgLabour'!AP36</f>
        <v>2276</v>
      </c>
      <c r="AQ36" s="6">
        <f>'q-AgLabour'!AQ36</f>
        <v>2481</v>
      </c>
      <c r="AR36" s="6">
        <f>'q-AgLabour'!AR36</f>
        <v>2751</v>
      </c>
      <c r="AS36" s="6">
        <f>'q-AgLabour'!AS36</f>
        <v>3020</v>
      </c>
      <c r="AT36" s="6">
        <f>'q-AgLabour'!AT36</f>
        <v>3242</v>
      </c>
      <c r="AU36" s="6">
        <f>'q-AgLabour'!AU36</f>
        <v>3403</v>
      </c>
      <c r="AV36" s="6">
        <f>'q-AgLabour'!AV36</f>
        <v>3514</v>
      </c>
      <c r="AW36" s="6">
        <f>'q-AgLabour'!AW36</f>
        <v>3598</v>
      </c>
      <c r="AX36" s="6">
        <f>'q-AgLabour'!AX36</f>
        <v>3675</v>
      </c>
      <c r="AY36" s="6">
        <f>'q-AgLabour'!AY36</f>
        <v>3768</v>
      </c>
      <c r="AZ36" s="6">
        <f>'q-AgLabour'!AZ36</f>
        <v>3881</v>
      </c>
      <c r="BA36" s="6">
        <f>'q-AgLabour'!BA36</f>
        <v>3984</v>
      </c>
      <c r="BB36" s="6">
        <f>'q-AgLabour'!BB36</f>
        <v>4106</v>
      </c>
      <c r="BC36" s="6">
        <f>'q-AgLabour'!BC36</f>
        <v>4232</v>
      </c>
    </row>
    <row r="37" spans="1:55" x14ac:dyDescent="0.2">
      <c r="A37">
        <f>VLOOKUP(C37,SelectCntr!$A$2:$C$52,3,0)</f>
        <v>1</v>
      </c>
      <c r="B37" s="6" t="str">
        <f>'q-AgLabour'!B37</f>
        <v>Sao Tome and Principe</v>
      </c>
      <c r="C37" s="6">
        <f>'q-AgLabour'!C37</f>
        <v>193</v>
      </c>
      <c r="D37" s="6" t="str">
        <f>'q-AgLabour'!D37</f>
        <v>Sao Tome and Principe</v>
      </c>
      <c r="E37" s="6" t="str">
        <f>'q-AgLabour'!E37</f>
        <v>601</v>
      </c>
      <c r="F37" s="6" t="str">
        <f>'q-AgLabour'!F37</f>
        <v>Tot Ec Act A (1000)</v>
      </c>
      <c r="G37" s="6">
        <f>'q-AgLabour'!G37</f>
        <v>20.322580645161288</v>
      </c>
      <c r="H37" s="6">
        <f>'q-AgLabour'!H37</f>
        <v>19.64516129032258</v>
      </c>
      <c r="I37" s="6">
        <f>'q-AgLabour'!I37</f>
        <v>18.967741935483868</v>
      </c>
      <c r="J37" s="6">
        <f>'q-AgLabour'!J37</f>
        <v>18.29032258064516</v>
      </c>
      <c r="K37" s="6">
        <f>'q-AgLabour'!K37</f>
        <v>17.612903225806452</v>
      </c>
      <c r="L37" s="6">
        <f>'q-AgLabour'!L37</f>
        <v>17.612903225806452</v>
      </c>
      <c r="M37" s="6">
        <f>'q-AgLabour'!M37</f>
        <v>17.612903225806452</v>
      </c>
      <c r="N37" s="6">
        <f>'q-AgLabour'!N37</f>
        <v>17.612903225806452</v>
      </c>
      <c r="O37" s="6">
        <f>'q-AgLabour'!O37</f>
        <v>16.93548387096774</v>
      </c>
      <c r="P37" s="6">
        <f>'q-AgLabour'!P37</f>
        <v>16.93548387096774</v>
      </c>
      <c r="Q37" s="6">
        <f>'q-AgLabour'!Q37</f>
        <v>17.612903225806452</v>
      </c>
      <c r="R37" s="6">
        <f>'q-AgLabour'!R37</f>
        <v>17.612903225806452</v>
      </c>
      <c r="S37" s="6">
        <f>'q-AgLabour'!S37</f>
        <v>18.29032258064516</v>
      </c>
      <c r="T37" s="6">
        <f>'q-AgLabour'!T37</f>
        <v>18.29032258064516</v>
      </c>
      <c r="U37" s="6">
        <f>'q-AgLabour'!U37</f>
        <v>18.967741935483868</v>
      </c>
      <c r="V37" s="6">
        <f>'q-AgLabour'!V37</f>
        <v>18.967741935483868</v>
      </c>
      <c r="W37" s="6">
        <f>'q-AgLabour'!W37</f>
        <v>19.64516129032258</v>
      </c>
      <c r="X37" s="6">
        <f>'q-AgLabour'!X37</f>
        <v>20.322580645161288</v>
      </c>
      <c r="Y37" s="6">
        <f>'q-AgLabour'!Y37</f>
        <v>20.322580645161288</v>
      </c>
      <c r="Z37" s="6">
        <f>'q-AgLabour'!Z37</f>
        <v>21</v>
      </c>
      <c r="AA37" s="6">
        <f>'q-AgLabour'!AA37</f>
        <v>22</v>
      </c>
      <c r="AB37" s="6">
        <f>'q-AgLabour'!AB37</f>
        <v>22</v>
      </c>
      <c r="AC37" s="6">
        <f>'q-AgLabour'!AC37</f>
        <v>22</v>
      </c>
      <c r="AD37" s="6">
        <f>'q-AgLabour'!AD37</f>
        <v>22</v>
      </c>
      <c r="AE37" s="6">
        <f>'q-AgLabour'!AE37</f>
        <v>22</v>
      </c>
      <c r="AF37" s="6">
        <f>'q-AgLabour'!AF37</f>
        <v>23</v>
      </c>
      <c r="AG37" s="6">
        <f>'q-AgLabour'!AG37</f>
        <v>23</v>
      </c>
      <c r="AH37" s="6">
        <f>'q-AgLabour'!AH37</f>
        <v>23</v>
      </c>
      <c r="AI37" s="6">
        <f>'q-AgLabour'!AI37</f>
        <v>24</v>
      </c>
      <c r="AJ37" s="6">
        <f>'q-AgLabour'!AJ37</f>
        <v>24</v>
      </c>
      <c r="AK37" s="6">
        <f>'q-AgLabour'!AK37</f>
        <v>24</v>
      </c>
      <c r="AL37" s="6">
        <f>'q-AgLabour'!AL37</f>
        <v>25</v>
      </c>
      <c r="AM37" s="6">
        <f>'q-AgLabour'!AM37</f>
        <v>25</v>
      </c>
      <c r="AN37" s="6">
        <f>'q-AgLabour'!AN37</f>
        <v>25</v>
      </c>
      <c r="AO37" s="6">
        <f>'q-AgLabour'!AO37</f>
        <v>25</v>
      </c>
      <c r="AP37" s="6">
        <f>'q-AgLabour'!AP37</f>
        <v>26</v>
      </c>
      <c r="AQ37" s="6">
        <f>'q-AgLabour'!AQ37</f>
        <v>26</v>
      </c>
      <c r="AR37" s="6">
        <f>'q-AgLabour'!AR37</f>
        <v>27</v>
      </c>
      <c r="AS37" s="6">
        <f>'q-AgLabour'!AS37</f>
        <v>27</v>
      </c>
      <c r="AT37" s="6">
        <f>'q-AgLabour'!AT37</f>
        <v>28</v>
      </c>
      <c r="AU37" s="6">
        <f>'q-AgLabour'!AU37</f>
        <v>28</v>
      </c>
      <c r="AV37" s="6">
        <f>'q-AgLabour'!AV37</f>
        <v>28</v>
      </c>
      <c r="AW37" s="6">
        <f>'q-AgLabour'!AW37</f>
        <v>29</v>
      </c>
      <c r="AX37" s="6">
        <f>'q-AgLabour'!AX37</f>
        <v>29</v>
      </c>
      <c r="AY37" s="6">
        <f>'q-AgLabour'!AY37</f>
        <v>30</v>
      </c>
      <c r="AZ37" s="6">
        <f>'q-AgLabour'!AZ37</f>
        <v>30</v>
      </c>
      <c r="BA37" s="6">
        <f>'q-AgLabour'!BA37</f>
        <v>31</v>
      </c>
      <c r="BB37" s="6">
        <f>'q-AgLabour'!BB37</f>
        <v>31</v>
      </c>
      <c r="BC37" s="6">
        <f>'q-AgLabour'!BC37</f>
        <v>32</v>
      </c>
    </row>
    <row r="38" spans="1:55" x14ac:dyDescent="0.2">
      <c r="A38">
        <f>VLOOKUP(C38,SelectCntr!$A$2:$C$52,3,0)</f>
        <v>1</v>
      </c>
      <c r="B38" s="6" t="str">
        <f>'q-AgLabour'!B38</f>
        <v>Senegal</v>
      </c>
      <c r="C38" s="6">
        <f>'q-AgLabour'!C38</f>
        <v>195</v>
      </c>
      <c r="D38" s="6" t="str">
        <f>'q-AgLabour'!D38</f>
        <v>Senegal</v>
      </c>
      <c r="E38" s="6" t="str">
        <f>'q-AgLabour'!E38</f>
        <v>601</v>
      </c>
      <c r="F38" s="6" t="str">
        <f>'q-AgLabour'!F38</f>
        <v>Tot Ec Act A (1000)</v>
      </c>
      <c r="G38" s="6">
        <f>'q-AgLabour'!G38</f>
        <v>1166.3567567567568</v>
      </c>
      <c r="H38" s="6">
        <f>'q-AgLabour'!H38</f>
        <v>1194.5216216216215</v>
      </c>
      <c r="I38" s="6">
        <f>'q-AgLabour'!I38</f>
        <v>1223.5148648648649</v>
      </c>
      <c r="J38" s="6">
        <f>'q-AgLabour'!J38</f>
        <v>1254.9932432432431</v>
      </c>
      <c r="K38" s="6">
        <f>'q-AgLabour'!K38</f>
        <v>1287.3</v>
      </c>
      <c r="L38" s="6">
        <f>'q-AgLabour'!L38</f>
        <v>1321.2635135135135</v>
      </c>
      <c r="M38" s="6">
        <f>'q-AgLabour'!M38</f>
        <v>1357.712162162162</v>
      </c>
      <c r="N38" s="6">
        <f>'q-AgLabour'!N38</f>
        <v>1394.1608108108107</v>
      </c>
      <c r="O38" s="6">
        <f>'q-AgLabour'!O38</f>
        <v>1433.0945945945946</v>
      </c>
      <c r="P38" s="6">
        <f>'q-AgLabour'!P38</f>
        <v>1472.0283783783784</v>
      </c>
      <c r="Q38" s="6">
        <f>'q-AgLabour'!Q38</f>
        <v>1508.4770270270269</v>
      </c>
      <c r="R38" s="6">
        <f>'q-AgLabour'!R38</f>
        <v>1545.754054054054</v>
      </c>
      <c r="S38" s="6">
        <f>'q-AgLabour'!S38</f>
        <v>1583.0310810810811</v>
      </c>
      <c r="T38" s="6">
        <f>'q-AgLabour'!T38</f>
        <v>1620.3081081081082</v>
      </c>
      <c r="U38" s="6">
        <f>'q-AgLabour'!U38</f>
        <v>1656.7567567567567</v>
      </c>
      <c r="V38" s="6">
        <f>'q-AgLabour'!V38</f>
        <v>1693.2054054054054</v>
      </c>
      <c r="W38" s="6">
        <f>'q-AgLabour'!W38</f>
        <v>1727.9972972972973</v>
      </c>
      <c r="X38" s="6">
        <f>'q-AgLabour'!X38</f>
        <v>1763.6175675675674</v>
      </c>
      <c r="Y38" s="6">
        <f>'q-AgLabour'!Y38</f>
        <v>1800.8945945945945</v>
      </c>
      <c r="Z38" s="6">
        <f>'q-AgLabour'!Z38</f>
        <v>1839</v>
      </c>
      <c r="AA38" s="6">
        <f>'q-AgLabour'!AA38</f>
        <v>1872</v>
      </c>
      <c r="AB38" s="6">
        <f>'q-AgLabour'!AB38</f>
        <v>1913</v>
      </c>
      <c r="AC38" s="6">
        <f>'q-AgLabour'!AC38</f>
        <v>1953</v>
      </c>
      <c r="AD38" s="6">
        <f>'q-AgLabour'!AD38</f>
        <v>1995</v>
      </c>
      <c r="AE38" s="6">
        <f>'q-AgLabour'!AE38</f>
        <v>2042</v>
      </c>
      <c r="AF38" s="6">
        <f>'q-AgLabour'!AF38</f>
        <v>2089</v>
      </c>
      <c r="AG38" s="6">
        <f>'q-AgLabour'!AG38</f>
        <v>2139</v>
      </c>
      <c r="AH38" s="6">
        <f>'q-AgLabour'!AH38</f>
        <v>2191</v>
      </c>
      <c r="AI38" s="6">
        <f>'q-AgLabour'!AI38</f>
        <v>2241</v>
      </c>
      <c r="AJ38" s="6">
        <f>'q-AgLabour'!AJ38</f>
        <v>2296</v>
      </c>
      <c r="AK38" s="6">
        <f>'q-AgLabour'!AK38</f>
        <v>2354</v>
      </c>
      <c r="AL38" s="6">
        <f>'q-AgLabour'!AL38</f>
        <v>2414</v>
      </c>
      <c r="AM38" s="6">
        <f>'q-AgLabour'!AM38</f>
        <v>2475</v>
      </c>
      <c r="AN38" s="6">
        <f>'q-AgLabour'!AN38</f>
        <v>2538</v>
      </c>
      <c r="AO38" s="6">
        <f>'q-AgLabour'!AO38</f>
        <v>2602</v>
      </c>
      <c r="AP38" s="6">
        <f>'q-AgLabour'!AP38</f>
        <v>2664</v>
      </c>
      <c r="AQ38" s="6">
        <f>'q-AgLabour'!AQ38</f>
        <v>2727</v>
      </c>
      <c r="AR38" s="6">
        <f>'q-AgLabour'!AR38</f>
        <v>2791</v>
      </c>
      <c r="AS38" s="6">
        <f>'q-AgLabour'!AS38</f>
        <v>2859</v>
      </c>
      <c r="AT38" s="6">
        <f>'q-AgLabour'!AT38</f>
        <v>2929</v>
      </c>
      <c r="AU38" s="6">
        <f>'q-AgLabour'!AU38</f>
        <v>3002</v>
      </c>
      <c r="AV38" s="6">
        <f>'q-AgLabour'!AV38</f>
        <v>3078</v>
      </c>
      <c r="AW38" s="6">
        <f>'q-AgLabour'!AW38</f>
        <v>3159</v>
      </c>
      <c r="AX38" s="6">
        <f>'q-AgLabour'!AX38</f>
        <v>3243</v>
      </c>
      <c r="AY38" s="6">
        <f>'q-AgLabour'!AY38</f>
        <v>3328</v>
      </c>
      <c r="AZ38" s="6">
        <f>'q-AgLabour'!AZ38</f>
        <v>3414</v>
      </c>
      <c r="BA38" s="6">
        <f>'q-AgLabour'!BA38</f>
        <v>3513</v>
      </c>
      <c r="BB38" s="6">
        <f>'q-AgLabour'!BB38</f>
        <v>3612</v>
      </c>
      <c r="BC38" s="6">
        <f>'q-AgLabour'!BC38</f>
        <v>3714</v>
      </c>
    </row>
    <row r="39" spans="1:55" x14ac:dyDescent="0.2">
      <c r="A39">
        <f>VLOOKUP(C39,SelectCntr!$A$2:$C$52,3,0)</f>
        <v>2</v>
      </c>
      <c r="B39" s="6" t="str">
        <f>'q-AgLabour'!B39</f>
        <v>Seychelles</v>
      </c>
      <c r="C39" s="6">
        <f>'q-AgLabour'!C39</f>
        <v>196</v>
      </c>
      <c r="D39" s="6" t="str">
        <f>'q-AgLabour'!D39</f>
        <v>Seychelles</v>
      </c>
      <c r="E39" s="6" t="str">
        <f>'q-AgLabour'!E39</f>
        <v>601</v>
      </c>
      <c r="F39" s="6" t="str">
        <f>'q-AgLabour'!F39</f>
        <v>Tot Ec Act A (1000)</v>
      </c>
      <c r="G39" s="6">
        <f>'q-AgLabour'!G39</f>
        <v>17.037037037037038</v>
      </c>
      <c r="H39" s="6">
        <f>'q-AgLabour'!H39</f>
        <v>17.888888888888889</v>
      </c>
      <c r="I39" s="6">
        <f>'q-AgLabour'!I39</f>
        <v>18.74074074074074</v>
      </c>
      <c r="J39" s="6">
        <f>'q-AgLabour'!J39</f>
        <v>18.74074074074074</v>
      </c>
      <c r="K39" s="6">
        <f>'q-AgLabour'!K39</f>
        <v>18.74074074074074</v>
      </c>
      <c r="L39" s="6">
        <f>'q-AgLabour'!L39</f>
        <v>19.592592592592592</v>
      </c>
      <c r="M39" s="6">
        <f>'q-AgLabour'!M39</f>
        <v>19.592592592592592</v>
      </c>
      <c r="N39" s="6">
        <f>'q-AgLabour'!N39</f>
        <v>19.592592592592592</v>
      </c>
      <c r="O39" s="6">
        <f>'q-AgLabour'!O39</f>
        <v>19.592592592592592</v>
      </c>
      <c r="P39" s="6">
        <f>'q-AgLabour'!P39</f>
        <v>19.592592592592592</v>
      </c>
      <c r="Q39" s="6">
        <f>'q-AgLabour'!Q39</f>
        <v>19.592592592592592</v>
      </c>
      <c r="R39" s="6">
        <f>'q-AgLabour'!R39</f>
        <v>20.444444444444443</v>
      </c>
      <c r="S39" s="6">
        <f>'q-AgLabour'!S39</f>
        <v>21.296296296296298</v>
      </c>
      <c r="T39" s="6">
        <f>'q-AgLabour'!T39</f>
        <v>21.296296296296298</v>
      </c>
      <c r="U39" s="6">
        <f>'q-AgLabour'!U39</f>
        <v>22.148148148148149</v>
      </c>
      <c r="V39" s="6">
        <f>'q-AgLabour'!V39</f>
        <v>22.148148148148149</v>
      </c>
      <c r="W39" s="6">
        <f>'q-AgLabour'!W39</f>
        <v>23</v>
      </c>
      <c r="X39" s="6">
        <f>'q-AgLabour'!X39</f>
        <v>23</v>
      </c>
      <c r="Y39" s="6">
        <f>'q-AgLabour'!Y39</f>
        <v>23</v>
      </c>
      <c r="Z39" s="6">
        <f>'q-AgLabour'!Z39</f>
        <v>23</v>
      </c>
      <c r="AA39" s="6">
        <f>'q-AgLabour'!AA39</f>
        <v>23</v>
      </c>
      <c r="AB39" s="6">
        <f>'q-AgLabour'!AB39</f>
        <v>23</v>
      </c>
      <c r="AC39" s="6">
        <f>'q-AgLabour'!AC39</f>
        <v>23</v>
      </c>
      <c r="AD39" s="6">
        <f>'q-AgLabour'!AD39</f>
        <v>24</v>
      </c>
      <c r="AE39" s="6">
        <f>'q-AgLabour'!AE39</f>
        <v>24</v>
      </c>
      <c r="AF39" s="6">
        <f>'q-AgLabour'!AF39</f>
        <v>24</v>
      </c>
      <c r="AG39" s="6">
        <f>'q-AgLabour'!AG39</f>
        <v>24</v>
      </c>
      <c r="AH39" s="6">
        <f>'q-AgLabour'!AH39</f>
        <v>25</v>
      </c>
      <c r="AI39" s="6">
        <f>'q-AgLabour'!AI39</f>
        <v>25</v>
      </c>
      <c r="AJ39" s="6">
        <f>'q-AgLabour'!AJ39</f>
        <v>25</v>
      </c>
      <c r="AK39" s="6">
        <f>'q-AgLabour'!AK39</f>
        <v>26</v>
      </c>
      <c r="AL39" s="6">
        <f>'q-AgLabour'!AL39</f>
        <v>26</v>
      </c>
      <c r="AM39" s="6">
        <f>'q-AgLabour'!AM39</f>
        <v>26</v>
      </c>
      <c r="AN39" s="6">
        <f>'q-AgLabour'!AN39</f>
        <v>26</v>
      </c>
      <c r="AO39" s="6">
        <f>'q-AgLabour'!AO39</f>
        <v>27</v>
      </c>
      <c r="AP39" s="6">
        <f>'q-AgLabour'!AP39</f>
        <v>27</v>
      </c>
      <c r="AQ39" s="6">
        <f>'q-AgLabour'!AQ39</f>
        <v>27</v>
      </c>
      <c r="AR39" s="6">
        <f>'q-AgLabour'!AR39</f>
        <v>27</v>
      </c>
      <c r="AS39" s="6">
        <f>'q-AgLabour'!AS39</f>
        <v>27</v>
      </c>
      <c r="AT39" s="6">
        <f>'q-AgLabour'!AT39</f>
        <v>28</v>
      </c>
      <c r="AU39" s="6">
        <f>'q-AgLabour'!AU39</f>
        <v>28</v>
      </c>
      <c r="AV39" s="6">
        <f>'q-AgLabour'!AV39</f>
        <v>28</v>
      </c>
      <c r="AW39" s="6">
        <f>'q-AgLabour'!AW39</f>
        <v>29</v>
      </c>
      <c r="AX39" s="6">
        <f>'q-AgLabour'!AX39</f>
        <v>29</v>
      </c>
      <c r="AY39" s="6">
        <f>'q-AgLabour'!AY39</f>
        <v>29</v>
      </c>
      <c r="AZ39" s="6">
        <f>'q-AgLabour'!AZ39</f>
        <v>29</v>
      </c>
      <c r="BA39" s="6">
        <f>'q-AgLabour'!BA39</f>
        <v>30</v>
      </c>
      <c r="BB39" s="6">
        <f>'q-AgLabour'!BB39</f>
        <v>30</v>
      </c>
      <c r="BC39" s="6">
        <f>'q-AgLabour'!BC39</f>
        <v>30</v>
      </c>
    </row>
    <row r="40" spans="1:55" x14ac:dyDescent="0.2">
      <c r="A40">
        <f>VLOOKUP(C40,SelectCntr!$A$2:$C$52,3,0)</f>
        <v>1</v>
      </c>
      <c r="B40" s="6" t="str">
        <f>'q-AgLabour'!B40</f>
        <v>Sierra Leone</v>
      </c>
      <c r="C40" s="6">
        <f>'q-AgLabour'!C40</f>
        <v>197</v>
      </c>
      <c r="D40" s="6" t="str">
        <f>'q-AgLabour'!D40</f>
        <v>Sierra Leone</v>
      </c>
      <c r="E40" s="6" t="str">
        <f>'q-AgLabour'!E40</f>
        <v>601</v>
      </c>
      <c r="F40" s="6" t="str">
        <f>'q-AgLabour'!F40</f>
        <v>Tot Ec Act A (1000)</v>
      </c>
      <c r="G40" s="6">
        <f>'q-AgLabour'!G40</f>
        <v>795.65016501650166</v>
      </c>
      <c r="H40" s="6">
        <f>'q-AgLabour'!H40</f>
        <v>797.61716171617161</v>
      </c>
      <c r="I40" s="6">
        <f>'q-AgLabour'!I40</f>
        <v>800.56765676567659</v>
      </c>
      <c r="J40" s="6">
        <f>'q-AgLabour'!J40</f>
        <v>802.53465346534654</v>
      </c>
      <c r="K40" s="6">
        <f>'q-AgLabour'!K40</f>
        <v>805.48514851485152</v>
      </c>
      <c r="L40" s="6">
        <f>'q-AgLabour'!L40</f>
        <v>808.4356435643565</v>
      </c>
      <c r="M40" s="6">
        <f>'q-AgLabour'!M40</f>
        <v>812.36963696369639</v>
      </c>
      <c r="N40" s="6">
        <f>'q-AgLabour'!N40</f>
        <v>816.30363036303629</v>
      </c>
      <c r="O40" s="6">
        <f>'q-AgLabour'!O40</f>
        <v>819.25412541254127</v>
      </c>
      <c r="P40" s="6">
        <f>'q-AgLabour'!P40</f>
        <v>822.20462046204625</v>
      </c>
      <c r="Q40" s="6">
        <f>'q-AgLabour'!Q40</f>
        <v>829.08910891089113</v>
      </c>
      <c r="R40" s="6">
        <f>'q-AgLabour'!R40</f>
        <v>834.99009900990097</v>
      </c>
      <c r="S40" s="6">
        <f>'q-AgLabour'!S40</f>
        <v>841.87458745874585</v>
      </c>
      <c r="T40" s="6">
        <f>'q-AgLabour'!T40</f>
        <v>848.75907590759073</v>
      </c>
      <c r="U40" s="6">
        <f>'q-AgLabour'!U40</f>
        <v>855.64356435643572</v>
      </c>
      <c r="V40" s="6">
        <f>'q-AgLabour'!V40</f>
        <v>862.52805280528059</v>
      </c>
      <c r="W40" s="6">
        <f>'q-AgLabour'!W40</f>
        <v>870.39603960396039</v>
      </c>
      <c r="X40" s="6">
        <f>'q-AgLabour'!X40</f>
        <v>878.2640264026403</v>
      </c>
      <c r="Y40" s="6">
        <f>'q-AgLabour'!Y40</f>
        <v>886.13201320132021</v>
      </c>
      <c r="Z40" s="6">
        <f>'q-AgLabour'!Z40</f>
        <v>894</v>
      </c>
      <c r="AA40" s="6">
        <f>'q-AgLabour'!AA40</f>
        <v>910</v>
      </c>
      <c r="AB40" s="6">
        <f>'q-AgLabour'!AB40</f>
        <v>926</v>
      </c>
      <c r="AC40" s="6">
        <f>'q-AgLabour'!AC40</f>
        <v>944</v>
      </c>
      <c r="AD40" s="6">
        <f>'q-AgLabour'!AD40</f>
        <v>962</v>
      </c>
      <c r="AE40" s="6">
        <f>'q-AgLabour'!AE40</f>
        <v>985</v>
      </c>
      <c r="AF40" s="6">
        <f>'q-AgLabour'!AF40</f>
        <v>1007</v>
      </c>
      <c r="AG40" s="6">
        <f>'q-AgLabour'!AG40</f>
        <v>1032</v>
      </c>
      <c r="AH40" s="6">
        <f>'q-AgLabour'!AH40</f>
        <v>1058</v>
      </c>
      <c r="AI40" s="6">
        <f>'q-AgLabour'!AI40</f>
        <v>1076</v>
      </c>
      <c r="AJ40" s="6">
        <f>'q-AgLabour'!AJ40</f>
        <v>1083</v>
      </c>
      <c r="AK40" s="6">
        <f>'q-AgLabour'!AK40</f>
        <v>1079</v>
      </c>
      <c r="AL40" s="6">
        <f>'q-AgLabour'!AL40</f>
        <v>1069</v>
      </c>
      <c r="AM40" s="6">
        <f>'q-AgLabour'!AM40</f>
        <v>1053</v>
      </c>
      <c r="AN40" s="6">
        <f>'q-AgLabour'!AN40</f>
        <v>1036</v>
      </c>
      <c r="AO40" s="6">
        <f>'q-AgLabour'!AO40</f>
        <v>1026</v>
      </c>
      <c r="AP40" s="6">
        <f>'q-AgLabour'!AP40</f>
        <v>1016</v>
      </c>
      <c r="AQ40" s="6">
        <f>'q-AgLabour'!AQ40</f>
        <v>1013</v>
      </c>
      <c r="AR40" s="6">
        <f>'q-AgLabour'!AR40</f>
        <v>1013</v>
      </c>
      <c r="AS40" s="6">
        <f>'q-AgLabour'!AS40</f>
        <v>1023</v>
      </c>
      <c r="AT40" s="6">
        <f>'q-AgLabour'!AT40</f>
        <v>1041</v>
      </c>
      <c r="AU40" s="6">
        <f>'q-AgLabour'!AU40</f>
        <v>1070</v>
      </c>
      <c r="AV40" s="6">
        <f>'q-AgLabour'!AV40</f>
        <v>1106</v>
      </c>
      <c r="AW40" s="6">
        <f>'q-AgLabour'!AW40</f>
        <v>1149</v>
      </c>
      <c r="AX40" s="6">
        <f>'q-AgLabour'!AX40</f>
        <v>1190</v>
      </c>
      <c r="AY40" s="6">
        <f>'q-AgLabour'!AY40</f>
        <v>1225</v>
      </c>
      <c r="AZ40" s="6">
        <f>'q-AgLabour'!AZ40</f>
        <v>1253</v>
      </c>
      <c r="BA40" s="6">
        <f>'q-AgLabour'!BA40</f>
        <v>1274</v>
      </c>
      <c r="BB40" s="6">
        <f>'q-AgLabour'!BB40</f>
        <v>1293</v>
      </c>
      <c r="BC40" s="6">
        <f>'q-AgLabour'!BC40</f>
        <v>1309</v>
      </c>
    </row>
    <row r="41" spans="1:55" x14ac:dyDescent="0.2">
      <c r="A41">
        <f>VLOOKUP(C41,SelectCntr!$A$2:$C$52,3,0)</f>
        <v>2</v>
      </c>
      <c r="B41" s="6" t="str">
        <f>'q-AgLabour'!B41</f>
        <v>Somalia</v>
      </c>
      <c r="C41" s="6">
        <f>'q-AgLabour'!C41</f>
        <v>201</v>
      </c>
      <c r="D41" s="6" t="str">
        <f>'q-AgLabour'!D41</f>
        <v>Somalia</v>
      </c>
      <c r="E41" s="6" t="str">
        <f>'q-AgLabour'!E41</f>
        <v>601</v>
      </c>
      <c r="F41" s="6" t="str">
        <f>'q-AgLabour'!F41</f>
        <v>Tot Ec Act A (1000)</v>
      </c>
      <c r="G41" s="6">
        <f>'q-AgLabour'!G41</f>
        <v>979.09882455376578</v>
      </c>
      <c r="H41" s="6">
        <f>'q-AgLabour'!H41</f>
        <v>994.66608619939052</v>
      </c>
      <c r="I41" s="6">
        <f>'q-AgLabour'!I41</f>
        <v>1010.2333478450153</v>
      </c>
      <c r="J41" s="6">
        <f>'q-AgLabour'!J41</f>
        <v>1026.619939050936</v>
      </c>
      <c r="K41" s="6">
        <f>'q-AgLabour'!K41</f>
        <v>1043.0065302568569</v>
      </c>
      <c r="L41" s="6">
        <f>'q-AgLabour'!L41</f>
        <v>1062.6704397039616</v>
      </c>
      <c r="M41" s="6">
        <f>'q-AgLabour'!M41</f>
        <v>1083.9730082716587</v>
      </c>
      <c r="N41" s="6">
        <f>'q-AgLabour'!N41</f>
        <v>1106.0949063996518</v>
      </c>
      <c r="O41" s="6">
        <f>'q-AgLabour'!O41</f>
        <v>1124.9394862864606</v>
      </c>
      <c r="P41" s="6">
        <f>'q-AgLabour'!P41</f>
        <v>1138.8680888114932</v>
      </c>
      <c r="Q41" s="6">
        <f>'q-AgLabour'!Q41</f>
        <v>1144.6033957335655</v>
      </c>
      <c r="R41" s="6">
        <f>'q-AgLabour'!R41</f>
        <v>1143.7840661732696</v>
      </c>
      <c r="S41" s="6">
        <f>'q-AgLabour'!S41</f>
        <v>1150.3387026556377</v>
      </c>
      <c r="T41" s="6">
        <f>'q-AgLabour'!T41</f>
        <v>1183.9312146277753</v>
      </c>
      <c r="U41" s="6">
        <f>'q-AgLabour'!U41</f>
        <v>1252.7548976926425</v>
      </c>
      <c r="V41" s="6">
        <f>'q-AgLabour'!V41</f>
        <v>1365.0030474531998</v>
      </c>
      <c r="W41" s="6">
        <f>'q-AgLabour'!W41</f>
        <v>1510.0243796255986</v>
      </c>
      <c r="X41" s="6">
        <f>'q-AgLabour'!X41</f>
        <v>1664.8776665215498</v>
      </c>
      <c r="Y41" s="6">
        <f>'q-AgLabour'!Y41</f>
        <v>1795.9703961689161</v>
      </c>
      <c r="Z41" s="6">
        <f>'q-AgLabour'!Z41</f>
        <v>1882</v>
      </c>
      <c r="AA41" s="6">
        <f>'q-AgLabour'!AA41</f>
        <v>1919</v>
      </c>
      <c r="AB41" s="6">
        <f>'q-AgLabour'!AB41</f>
        <v>1913</v>
      </c>
      <c r="AC41" s="6">
        <f>'q-AgLabour'!AC41</f>
        <v>1885</v>
      </c>
      <c r="AD41" s="6">
        <f>'q-AgLabour'!AD41</f>
        <v>1852</v>
      </c>
      <c r="AE41" s="6">
        <f>'q-AgLabour'!AE41</f>
        <v>1829</v>
      </c>
      <c r="AF41" s="6">
        <f>'q-AgLabour'!AF41</f>
        <v>1822</v>
      </c>
      <c r="AG41" s="6">
        <f>'q-AgLabour'!AG41</f>
        <v>1834</v>
      </c>
      <c r="AH41" s="6">
        <f>'q-AgLabour'!AH41</f>
        <v>1850</v>
      </c>
      <c r="AI41" s="6">
        <f>'q-AgLabour'!AI41</f>
        <v>1865</v>
      </c>
      <c r="AJ41" s="6">
        <f>'q-AgLabour'!AJ41</f>
        <v>1875</v>
      </c>
      <c r="AK41" s="6">
        <f>'q-AgLabour'!AK41</f>
        <v>1873</v>
      </c>
      <c r="AL41" s="6">
        <f>'q-AgLabour'!AL41</f>
        <v>1864</v>
      </c>
      <c r="AM41" s="6">
        <f>'q-AgLabour'!AM41</f>
        <v>1851</v>
      </c>
      <c r="AN41" s="6">
        <f>'q-AgLabour'!AN41</f>
        <v>1847</v>
      </c>
      <c r="AO41" s="6">
        <f>'q-AgLabour'!AO41</f>
        <v>1855</v>
      </c>
      <c r="AP41" s="6">
        <f>'q-AgLabour'!AP41</f>
        <v>1878</v>
      </c>
      <c r="AQ41" s="6">
        <f>'q-AgLabour'!AQ41</f>
        <v>1915</v>
      </c>
      <c r="AR41" s="6">
        <f>'q-AgLabour'!AR41</f>
        <v>1958</v>
      </c>
      <c r="AS41" s="6">
        <f>'q-AgLabour'!AS41</f>
        <v>2004</v>
      </c>
      <c r="AT41" s="6">
        <f>'q-AgLabour'!AT41</f>
        <v>2048</v>
      </c>
      <c r="AU41" s="6">
        <f>'q-AgLabour'!AU41</f>
        <v>2091</v>
      </c>
      <c r="AV41" s="6">
        <f>'q-AgLabour'!AV41</f>
        <v>2132</v>
      </c>
      <c r="AW41" s="6">
        <f>'q-AgLabour'!AW41</f>
        <v>2173</v>
      </c>
      <c r="AX41" s="6">
        <f>'q-AgLabour'!AX41</f>
        <v>2210</v>
      </c>
      <c r="AY41" s="6">
        <f>'q-AgLabour'!AY41</f>
        <v>2247</v>
      </c>
      <c r="AZ41" s="6">
        <f>'q-AgLabour'!AZ41</f>
        <v>2283</v>
      </c>
      <c r="BA41" s="6">
        <f>'q-AgLabour'!BA41</f>
        <v>2321</v>
      </c>
      <c r="BB41" s="6">
        <f>'q-AgLabour'!BB41</f>
        <v>2356</v>
      </c>
      <c r="BC41" s="6">
        <f>'q-AgLabour'!BC41</f>
        <v>2396</v>
      </c>
    </row>
    <row r="42" spans="1:55" x14ac:dyDescent="0.2">
      <c r="A42">
        <f>VLOOKUP(C42,SelectCntr!$A$2:$C$52,3,0)</f>
        <v>3</v>
      </c>
      <c r="B42" s="6" t="str">
        <f>'q-AgLabour'!B42</f>
        <v>South Africa</v>
      </c>
      <c r="C42" s="6">
        <f>'q-AgLabour'!C42</f>
        <v>202</v>
      </c>
      <c r="D42" s="6" t="str">
        <f>'q-AgLabour'!D42</f>
        <v>South Africa</v>
      </c>
      <c r="E42" s="6" t="str">
        <f>'q-AgLabour'!E42</f>
        <v>601</v>
      </c>
      <c r="F42" s="6" t="str">
        <f>'q-AgLabour'!F42</f>
        <v>Tot Ec Act A (1000)</v>
      </c>
      <c r="G42" s="6">
        <f>'q-AgLabour'!G42</f>
        <v>2116.1411764705881</v>
      </c>
      <c r="H42" s="6">
        <f>'q-AgLabour'!H42</f>
        <v>2129.8823529411761</v>
      </c>
      <c r="I42" s="6">
        <f>'q-AgLabour'!I42</f>
        <v>2141.9058823529413</v>
      </c>
      <c r="J42" s="6">
        <f>'q-AgLabour'!J42</f>
        <v>2153.9294117647059</v>
      </c>
      <c r="K42" s="6">
        <f>'q-AgLabour'!K42</f>
        <v>2165.0941176470587</v>
      </c>
      <c r="L42" s="6">
        <f>'q-AgLabour'!L42</f>
        <v>2175.4</v>
      </c>
      <c r="M42" s="6">
        <f>'q-AgLabour'!M42</f>
        <v>2183.9882352941177</v>
      </c>
      <c r="N42" s="6">
        <f>'q-AgLabour'!N42</f>
        <v>2192.5764705882352</v>
      </c>
      <c r="O42" s="6">
        <f>'q-AgLabour'!O42</f>
        <v>2200.3058823529409</v>
      </c>
      <c r="P42" s="6">
        <f>'q-AgLabour'!P42</f>
        <v>2208.035294117647</v>
      </c>
      <c r="Q42" s="6">
        <f>'q-AgLabour'!Q42</f>
        <v>2169.3882352941173</v>
      </c>
      <c r="R42" s="6">
        <f>'q-AgLabour'!R42</f>
        <v>2127.3058823529409</v>
      </c>
      <c r="S42" s="6">
        <f>'q-AgLabour'!S42</f>
        <v>2081.7882352941174</v>
      </c>
      <c r="T42" s="6">
        <f>'q-AgLabour'!T42</f>
        <v>2031.1176470588234</v>
      </c>
      <c r="U42" s="6">
        <f>'q-AgLabour'!U42</f>
        <v>1974.4352941176469</v>
      </c>
      <c r="V42" s="6">
        <f>'q-AgLabour'!V42</f>
        <v>1910.8823529411764</v>
      </c>
      <c r="W42" s="6">
        <f>'q-AgLabour'!W42</f>
        <v>1842.1764705882351</v>
      </c>
      <c r="X42" s="6">
        <f>'q-AgLabour'!X42</f>
        <v>1768.3176470588235</v>
      </c>
      <c r="Y42" s="6">
        <f>'q-AgLabour'!Y42</f>
        <v>1689.3058823529411</v>
      </c>
      <c r="Z42" s="6">
        <f>'q-AgLabour'!Z42</f>
        <v>1606</v>
      </c>
      <c r="AA42" s="6">
        <f>'q-AgLabour'!AA42</f>
        <v>1616</v>
      </c>
      <c r="AB42" s="6">
        <f>'q-AgLabour'!AB42</f>
        <v>1628</v>
      </c>
      <c r="AC42" s="6">
        <f>'q-AgLabour'!AC42</f>
        <v>1640</v>
      </c>
      <c r="AD42" s="6">
        <f>'q-AgLabour'!AD42</f>
        <v>1648</v>
      </c>
      <c r="AE42" s="6">
        <f>'q-AgLabour'!AE42</f>
        <v>1655</v>
      </c>
      <c r="AF42" s="6">
        <f>'q-AgLabour'!AF42</f>
        <v>1650</v>
      </c>
      <c r="AG42" s="6">
        <f>'q-AgLabour'!AG42</f>
        <v>1641</v>
      </c>
      <c r="AH42" s="6">
        <f>'q-AgLabour'!AH42</f>
        <v>1629</v>
      </c>
      <c r="AI42" s="6">
        <f>'q-AgLabour'!AI42</f>
        <v>1620</v>
      </c>
      <c r="AJ42" s="6">
        <f>'q-AgLabour'!AJ42</f>
        <v>1614</v>
      </c>
      <c r="AK42" s="6">
        <f>'q-AgLabour'!AK42</f>
        <v>1605</v>
      </c>
      <c r="AL42" s="6">
        <f>'q-AgLabour'!AL42</f>
        <v>1603</v>
      </c>
      <c r="AM42" s="6">
        <f>'q-AgLabour'!AM42</f>
        <v>1601</v>
      </c>
      <c r="AN42" s="6">
        <f>'q-AgLabour'!AN42</f>
        <v>1595</v>
      </c>
      <c r="AO42" s="6">
        <f>'q-AgLabour'!AO42</f>
        <v>1584</v>
      </c>
      <c r="AP42" s="6">
        <f>'q-AgLabour'!AP42</f>
        <v>1568</v>
      </c>
      <c r="AQ42" s="6">
        <f>'q-AgLabour'!AQ42</f>
        <v>1548</v>
      </c>
      <c r="AR42" s="6">
        <f>'q-AgLabour'!AR42</f>
        <v>1527</v>
      </c>
      <c r="AS42" s="6">
        <f>'q-AgLabour'!AS42</f>
        <v>1506</v>
      </c>
      <c r="AT42" s="6">
        <f>'q-AgLabour'!AT42</f>
        <v>1482</v>
      </c>
      <c r="AU42" s="6">
        <f>'q-AgLabour'!AU42</f>
        <v>1458</v>
      </c>
      <c r="AV42" s="6">
        <f>'q-AgLabour'!AV42</f>
        <v>1433</v>
      </c>
      <c r="AW42" s="6">
        <f>'q-AgLabour'!AW42</f>
        <v>1408</v>
      </c>
      <c r="AX42" s="6">
        <f>'q-AgLabour'!AX42</f>
        <v>1375</v>
      </c>
      <c r="AY42" s="6">
        <f>'q-AgLabour'!AY42</f>
        <v>1341</v>
      </c>
      <c r="AZ42" s="6">
        <f>'q-AgLabour'!AZ42</f>
        <v>1306</v>
      </c>
      <c r="BA42" s="6">
        <f>'q-AgLabour'!BA42</f>
        <v>1286</v>
      </c>
      <c r="BB42" s="6">
        <f>'q-AgLabour'!BB42</f>
        <v>1254</v>
      </c>
      <c r="BC42" s="6">
        <f>'q-AgLabour'!BC42</f>
        <v>1221</v>
      </c>
    </row>
    <row r="43" spans="1:55" x14ac:dyDescent="0.2">
      <c r="A43">
        <f>VLOOKUP(C43,SelectCntr!$A$2:$C$52,3,0)</f>
        <v>0</v>
      </c>
      <c r="B43" s="6" t="str">
        <f>'q-AgLabour'!B43</f>
        <v>Western Sahara</v>
      </c>
      <c r="C43" s="6">
        <f>'q-AgLabour'!C43</f>
        <v>205</v>
      </c>
      <c r="D43" s="6" t="str">
        <f>'q-AgLabour'!D43</f>
        <v>Western Sahara</v>
      </c>
      <c r="E43" s="6" t="str">
        <f>'q-AgLabour'!E43</f>
        <v>601</v>
      </c>
      <c r="F43" s="6" t="str">
        <f>'q-AgLabour'!F43</f>
        <v>Tot Ec Act A (1000)</v>
      </c>
      <c r="G43" s="6">
        <f>'q-AgLabour'!G43</f>
        <v>11.875</v>
      </c>
      <c r="H43" s="6">
        <f>'q-AgLabour'!H43</f>
        <v>11.875</v>
      </c>
      <c r="I43" s="6">
        <f>'q-AgLabour'!I43</f>
        <v>13.0625</v>
      </c>
      <c r="J43" s="6">
        <f>'q-AgLabour'!J43</f>
        <v>14.25</v>
      </c>
      <c r="K43" s="6">
        <f>'q-AgLabour'!K43</f>
        <v>15.4375</v>
      </c>
      <c r="L43" s="6">
        <f>'q-AgLabour'!L43</f>
        <v>16.625</v>
      </c>
      <c r="M43" s="6">
        <f>'q-AgLabour'!M43</f>
        <v>19</v>
      </c>
      <c r="N43" s="6">
        <f>'q-AgLabour'!N43</f>
        <v>20.1875</v>
      </c>
      <c r="O43" s="6">
        <f>'q-AgLabour'!O43</f>
        <v>21.375</v>
      </c>
      <c r="P43" s="6">
        <f>'q-AgLabour'!P43</f>
        <v>22.5625</v>
      </c>
      <c r="Q43" s="6">
        <f>'q-AgLabour'!Q43</f>
        <v>21.375</v>
      </c>
      <c r="R43" s="6">
        <f>'q-AgLabour'!R43</f>
        <v>20.1875</v>
      </c>
      <c r="S43" s="6">
        <f>'q-AgLabour'!S43</f>
        <v>19</v>
      </c>
      <c r="T43" s="6">
        <f>'q-AgLabour'!T43</f>
        <v>19</v>
      </c>
      <c r="U43" s="6">
        <f>'q-AgLabour'!U43</f>
        <v>20.1875</v>
      </c>
      <c r="V43" s="6">
        <f>'q-AgLabour'!V43</f>
        <v>22.5625</v>
      </c>
      <c r="W43" s="6">
        <f>'q-AgLabour'!W43</f>
        <v>26.125</v>
      </c>
      <c r="X43" s="6">
        <f>'q-AgLabour'!X43</f>
        <v>30.875</v>
      </c>
      <c r="Y43" s="6">
        <f>'q-AgLabour'!Y43</f>
        <v>35.625</v>
      </c>
      <c r="Z43" s="6">
        <f>'q-AgLabour'!Z43</f>
        <v>38</v>
      </c>
      <c r="AA43" s="6">
        <f>'q-AgLabour'!AA43</f>
        <v>40</v>
      </c>
      <c r="AB43" s="6">
        <f>'q-AgLabour'!AB43</f>
        <v>41</v>
      </c>
      <c r="AC43" s="6">
        <f>'q-AgLabour'!AC43</f>
        <v>41</v>
      </c>
      <c r="AD43" s="6">
        <f>'q-AgLabour'!AD43</f>
        <v>41</v>
      </c>
      <c r="AE43" s="6">
        <f>'q-AgLabour'!AE43</f>
        <v>41</v>
      </c>
      <c r="AF43" s="6">
        <f>'q-AgLabour'!AF43</f>
        <v>41</v>
      </c>
      <c r="AG43" s="6">
        <f>'q-AgLabour'!AG43</f>
        <v>41</v>
      </c>
      <c r="AH43" s="6">
        <f>'q-AgLabour'!AH43</f>
        <v>42</v>
      </c>
      <c r="AI43" s="6">
        <f>'q-AgLabour'!AI43</f>
        <v>42</v>
      </c>
      <c r="AJ43" s="6">
        <f>'q-AgLabour'!AJ43</f>
        <v>42</v>
      </c>
      <c r="AK43" s="6">
        <f>'q-AgLabour'!AK43</f>
        <v>43</v>
      </c>
      <c r="AL43" s="6">
        <f>'q-AgLabour'!AL43</f>
        <v>43</v>
      </c>
      <c r="AM43" s="6">
        <f>'q-AgLabour'!AM43</f>
        <v>44</v>
      </c>
      <c r="AN43" s="6">
        <f>'q-AgLabour'!AN43</f>
        <v>45</v>
      </c>
      <c r="AO43" s="6">
        <f>'q-AgLabour'!AO43</f>
        <v>46</v>
      </c>
      <c r="AP43" s="6">
        <f>'q-AgLabour'!AP43</f>
        <v>46</v>
      </c>
      <c r="AQ43" s="6">
        <f>'q-AgLabour'!AQ43</f>
        <v>47</v>
      </c>
      <c r="AR43" s="6">
        <f>'q-AgLabour'!AR43</f>
        <v>49</v>
      </c>
      <c r="AS43" s="6">
        <f>'q-AgLabour'!AS43</f>
        <v>50</v>
      </c>
      <c r="AT43" s="6">
        <f>'q-AgLabour'!AT43</f>
        <v>53</v>
      </c>
      <c r="AU43" s="6">
        <f>'q-AgLabour'!AU43</f>
        <v>56</v>
      </c>
      <c r="AV43" s="6">
        <f>'q-AgLabour'!AV43</f>
        <v>60</v>
      </c>
      <c r="AW43" s="6">
        <f>'q-AgLabour'!AW43</f>
        <v>64</v>
      </c>
      <c r="AX43" s="6">
        <f>'q-AgLabour'!AX43</f>
        <v>68</v>
      </c>
      <c r="AY43" s="6">
        <f>'q-AgLabour'!AY43</f>
        <v>71</v>
      </c>
      <c r="AZ43" s="6">
        <f>'q-AgLabour'!AZ43</f>
        <v>74</v>
      </c>
      <c r="BA43" s="6">
        <f>'q-AgLabour'!BA43</f>
        <v>76</v>
      </c>
      <c r="BB43" s="6">
        <f>'q-AgLabour'!BB43</f>
        <v>78</v>
      </c>
      <c r="BC43" s="6">
        <f>'q-AgLabour'!BC43</f>
        <v>80</v>
      </c>
    </row>
    <row r="44" spans="1:55" customFormat="1" x14ac:dyDescent="0.2">
      <c r="A44">
        <f>VLOOKUP(C44,SelectCntr!$A$2:$C$52,3,0)</f>
        <v>2</v>
      </c>
      <c r="B44" s="6" t="str">
        <f>'q-AgLabour'!B44</f>
        <v>Sudan</v>
      </c>
      <c r="C44" s="6">
        <f>'q-AgLabour'!C44</f>
        <v>206</v>
      </c>
      <c r="D44" s="6" t="str">
        <f>'q-AgLabour'!D44</f>
        <v>Sudan</v>
      </c>
      <c r="E44" s="6" t="str">
        <f>'q-AgLabour'!E44</f>
        <v>601</v>
      </c>
      <c r="F44" s="6" t="str">
        <f>'q-AgLabour'!F44</f>
        <v>Tot Ec Act A (1000)</v>
      </c>
      <c r="G44" s="6">
        <f>'q-AgLabour'!G44</f>
        <v>3439.7606444188723</v>
      </c>
      <c r="H44" s="6">
        <f>'q-AgLabour'!H44</f>
        <v>3479.0517836593785</v>
      </c>
      <c r="I44" s="6">
        <f>'q-AgLabour'!I44</f>
        <v>3519.235903337169</v>
      </c>
      <c r="J44" s="6">
        <f>'q-AgLabour'!J44</f>
        <v>3560.3130034522437</v>
      </c>
      <c r="K44" s="6">
        <f>'q-AgLabour'!K44</f>
        <v>3601.3901035673184</v>
      </c>
      <c r="L44" s="6">
        <f>'q-AgLabour'!L44</f>
        <v>3643.3601841196778</v>
      </c>
      <c r="M44" s="6">
        <f>'q-AgLabour'!M44</f>
        <v>3686.2232451093209</v>
      </c>
      <c r="N44" s="6">
        <f>'q-AgLabour'!N44</f>
        <v>3731.7652474108168</v>
      </c>
      <c r="O44" s="6">
        <f>'q-AgLabour'!O44</f>
        <v>3780.8791714614499</v>
      </c>
      <c r="P44" s="6">
        <f>'q-AgLabour'!P44</f>
        <v>3835.350978135788</v>
      </c>
      <c r="Q44" s="6">
        <f>'q-AgLabour'!Q44</f>
        <v>3899.6455696202529</v>
      </c>
      <c r="R44" s="6">
        <f>'q-AgLabour'!R44</f>
        <v>3970.1910241657074</v>
      </c>
      <c r="S44" s="6">
        <f>'q-AgLabour'!S44</f>
        <v>4045.201380897583</v>
      </c>
      <c r="T44" s="6">
        <f>'q-AgLabour'!T44</f>
        <v>4123.783659378596</v>
      </c>
      <c r="U44" s="6">
        <f>'q-AgLabour'!U44</f>
        <v>4205.0448791714616</v>
      </c>
      <c r="V44" s="6">
        <f>'q-AgLabour'!V44</f>
        <v>4288.9850402761795</v>
      </c>
      <c r="W44" s="6">
        <f>'q-AgLabour'!W44</f>
        <v>4375.6041426927504</v>
      </c>
      <c r="X44" s="6">
        <f>'q-AgLabour'!X44</f>
        <v>4464.0092059838889</v>
      </c>
      <c r="Y44" s="6">
        <f>'q-AgLabour'!Y44</f>
        <v>4557.7721518987337</v>
      </c>
      <c r="Z44" s="6">
        <f>'q-AgLabour'!Z44</f>
        <v>4656</v>
      </c>
      <c r="AA44" s="6">
        <f>'q-AgLabour'!AA44</f>
        <v>4796</v>
      </c>
      <c r="AB44" s="6">
        <f>'q-AgLabour'!AB44</f>
        <v>4942</v>
      </c>
      <c r="AC44" s="6">
        <f>'q-AgLabour'!AC44</f>
        <v>5088</v>
      </c>
      <c r="AD44" s="6">
        <f>'q-AgLabour'!AD44</f>
        <v>5125</v>
      </c>
      <c r="AE44" s="6">
        <f>'q-AgLabour'!AE44</f>
        <v>5149</v>
      </c>
      <c r="AF44" s="6">
        <f>'q-AgLabour'!AF44</f>
        <v>5160</v>
      </c>
      <c r="AG44" s="6">
        <f>'q-AgLabour'!AG44</f>
        <v>5160</v>
      </c>
      <c r="AH44" s="6">
        <f>'q-AgLabour'!AH44</f>
        <v>5154</v>
      </c>
      <c r="AI44" s="6">
        <f>'q-AgLabour'!AI44</f>
        <v>5150</v>
      </c>
      <c r="AJ44" s="6">
        <f>'q-AgLabour'!AJ44</f>
        <v>5151</v>
      </c>
      <c r="AK44" s="6">
        <f>'q-AgLabour'!AK44</f>
        <v>5259</v>
      </c>
      <c r="AL44" s="6">
        <f>'q-AgLabour'!AL44</f>
        <v>5359</v>
      </c>
      <c r="AM44" s="6">
        <f>'q-AgLabour'!AM44</f>
        <v>5438</v>
      </c>
      <c r="AN44" s="6">
        <f>'q-AgLabour'!AN44</f>
        <v>5610</v>
      </c>
      <c r="AO44" s="6">
        <f>'q-AgLabour'!AO44</f>
        <v>5760</v>
      </c>
      <c r="AP44" s="6">
        <f>'q-AgLabour'!AP44</f>
        <v>5898</v>
      </c>
      <c r="AQ44" s="6">
        <f>'q-AgLabour'!AQ44</f>
        <v>5980</v>
      </c>
      <c r="AR44" s="6">
        <f>'q-AgLabour'!AR44</f>
        <v>6063</v>
      </c>
      <c r="AS44" s="6">
        <f>'q-AgLabour'!AS44</f>
        <v>6144</v>
      </c>
      <c r="AT44" s="6">
        <f>'q-AgLabour'!AT44</f>
        <v>6223</v>
      </c>
      <c r="AU44" s="6">
        <f>'q-AgLabour'!AU44</f>
        <v>6289</v>
      </c>
      <c r="AV44" s="6">
        <f>'q-AgLabour'!AV44</f>
        <v>6354</v>
      </c>
      <c r="AW44" s="6">
        <f>'q-AgLabour'!AW44</f>
        <v>6422</v>
      </c>
      <c r="AX44" s="6">
        <f>'q-AgLabour'!AX44</f>
        <v>6489</v>
      </c>
      <c r="AY44" s="6">
        <f>'q-AgLabour'!AY44</f>
        <v>6566</v>
      </c>
      <c r="AZ44" s="6">
        <f>'q-AgLabour'!AZ44</f>
        <v>6653</v>
      </c>
      <c r="BA44" s="6">
        <f>'q-AgLabour'!BA44</f>
        <v>6789</v>
      </c>
      <c r="BB44" s="6">
        <f>'q-AgLabour'!BB44</f>
        <v>6901</v>
      </c>
      <c r="BC44" s="6">
        <f>'q-AgLabour'!BC44</f>
        <v>7014</v>
      </c>
    </row>
    <row r="45" spans="1:55" customFormat="1" x14ac:dyDescent="0.2">
      <c r="A45">
        <f>VLOOKUP(C45,SelectCntr!$A$2:$C$52,3,0)</f>
        <v>3</v>
      </c>
      <c r="B45" s="6" t="str">
        <f>'q-AgLabour'!B45</f>
        <v>Swaziland</v>
      </c>
      <c r="C45" s="6">
        <f>'q-AgLabour'!C45</f>
        <v>209</v>
      </c>
      <c r="D45" s="6" t="str">
        <f>'q-AgLabour'!D45</f>
        <v>Swaziland</v>
      </c>
      <c r="E45" s="6" t="str">
        <f>'q-AgLabour'!E45</f>
        <v>601</v>
      </c>
      <c r="F45" s="6" t="str">
        <f>'q-AgLabour'!F45</f>
        <v>Tot Ec Act A (1000)</v>
      </c>
      <c r="G45" s="6">
        <f>'q-AgLabour'!G45</f>
        <v>118</v>
      </c>
      <c r="H45" s="6">
        <f>'q-AgLabour'!H45</f>
        <v>118</v>
      </c>
      <c r="I45" s="6">
        <f>'q-AgLabour'!I45</f>
        <v>118</v>
      </c>
      <c r="J45" s="6">
        <f>'q-AgLabour'!J45</f>
        <v>118</v>
      </c>
      <c r="K45" s="6">
        <f>'q-AgLabour'!K45</f>
        <v>118</v>
      </c>
      <c r="L45" s="6">
        <f>'q-AgLabour'!L45</f>
        <v>118</v>
      </c>
      <c r="M45" s="6">
        <f>'q-AgLabour'!M45</f>
        <v>118</v>
      </c>
      <c r="N45" s="6">
        <f>'q-AgLabour'!N45</f>
        <v>118</v>
      </c>
      <c r="O45" s="6">
        <f>'q-AgLabour'!O45</f>
        <v>118</v>
      </c>
      <c r="P45" s="6">
        <f>'q-AgLabour'!P45</f>
        <v>119.14563106796116</v>
      </c>
      <c r="Q45" s="6">
        <f>'q-AgLabour'!Q45</f>
        <v>119.14563106796116</v>
      </c>
      <c r="R45" s="6">
        <f>'q-AgLabour'!R45</f>
        <v>119.14563106796116</v>
      </c>
      <c r="S45" s="6">
        <f>'q-AgLabour'!S45</f>
        <v>119.14563106796116</v>
      </c>
      <c r="T45" s="6">
        <f>'q-AgLabour'!T45</f>
        <v>119.14563106796116</v>
      </c>
      <c r="U45" s="6">
        <f>'q-AgLabour'!U45</f>
        <v>119.14563106796116</v>
      </c>
      <c r="V45" s="6">
        <f>'q-AgLabour'!V45</f>
        <v>119.14563106796116</v>
      </c>
      <c r="W45" s="6">
        <f>'q-AgLabour'!W45</f>
        <v>119.14563106796116</v>
      </c>
      <c r="X45" s="6">
        <f>'q-AgLabour'!X45</f>
        <v>119.14563106796116</v>
      </c>
      <c r="Y45" s="6">
        <f>'q-AgLabour'!Y45</f>
        <v>118</v>
      </c>
      <c r="Z45" s="6">
        <f>'q-AgLabour'!Z45</f>
        <v>118</v>
      </c>
      <c r="AA45" s="6">
        <f>'q-AgLabour'!AA45</f>
        <v>119</v>
      </c>
      <c r="AB45" s="6">
        <f>'q-AgLabour'!AB45</f>
        <v>120</v>
      </c>
      <c r="AC45" s="6">
        <f>'q-AgLabour'!AC45</f>
        <v>121</v>
      </c>
      <c r="AD45" s="6">
        <f>'q-AgLabour'!AD45</f>
        <v>123</v>
      </c>
      <c r="AE45" s="6">
        <f>'q-AgLabour'!AE45</f>
        <v>125</v>
      </c>
      <c r="AF45" s="6">
        <f>'q-AgLabour'!AF45</f>
        <v>128</v>
      </c>
      <c r="AG45" s="6">
        <f>'q-AgLabour'!AG45</f>
        <v>131</v>
      </c>
      <c r="AH45" s="6">
        <f>'q-AgLabour'!AH45</f>
        <v>135</v>
      </c>
      <c r="AI45" s="6">
        <f>'q-AgLabour'!AI45</f>
        <v>138</v>
      </c>
      <c r="AJ45" s="6">
        <f>'q-AgLabour'!AJ45</f>
        <v>139</v>
      </c>
      <c r="AK45" s="6">
        <f>'q-AgLabour'!AK45</f>
        <v>141</v>
      </c>
      <c r="AL45" s="6">
        <f>'q-AgLabour'!AL45</f>
        <v>142</v>
      </c>
      <c r="AM45" s="6">
        <f>'q-AgLabour'!AM45</f>
        <v>143</v>
      </c>
      <c r="AN45" s="6">
        <f>'q-AgLabour'!AN45</f>
        <v>143</v>
      </c>
      <c r="AO45" s="6">
        <f>'q-AgLabour'!AO45</f>
        <v>144</v>
      </c>
      <c r="AP45" s="6">
        <f>'q-AgLabour'!AP45</f>
        <v>145</v>
      </c>
      <c r="AQ45" s="6">
        <f>'q-AgLabour'!AQ45</f>
        <v>146</v>
      </c>
      <c r="AR45" s="6">
        <f>'q-AgLabour'!AR45</f>
        <v>147</v>
      </c>
      <c r="AS45" s="6">
        <f>'q-AgLabour'!AS45</f>
        <v>148</v>
      </c>
      <c r="AT45" s="6">
        <f>'q-AgLabour'!AT45</f>
        <v>148</v>
      </c>
      <c r="AU45" s="6">
        <f>'q-AgLabour'!AU45</f>
        <v>147</v>
      </c>
      <c r="AV45" s="6">
        <f>'q-AgLabour'!AV45</f>
        <v>146</v>
      </c>
      <c r="AW45" s="6">
        <f>'q-AgLabour'!AW45</f>
        <v>144</v>
      </c>
      <c r="AX45" s="6">
        <f>'q-AgLabour'!AX45</f>
        <v>142</v>
      </c>
      <c r="AY45" s="6">
        <f>'q-AgLabour'!AY45</f>
        <v>141</v>
      </c>
      <c r="AZ45" s="6">
        <f>'q-AgLabour'!AZ45</f>
        <v>139</v>
      </c>
      <c r="BA45" s="6">
        <f>'q-AgLabour'!BA45</f>
        <v>139</v>
      </c>
      <c r="BB45" s="6">
        <f>'q-AgLabour'!BB45</f>
        <v>139</v>
      </c>
      <c r="BC45" s="6">
        <f>'q-AgLabour'!BC45</f>
        <v>138</v>
      </c>
    </row>
    <row r="46" spans="1:55" x14ac:dyDescent="0.2">
      <c r="A46">
        <f>VLOOKUP(C46,SelectCntr!$A$2:$C$52,3,0)</f>
        <v>2</v>
      </c>
      <c r="B46" s="6" t="str">
        <f>'q-AgLabour'!B46</f>
        <v>United Republic of Tanzania</v>
      </c>
      <c r="C46" s="6">
        <f>'q-AgLabour'!C46</f>
        <v>215</v>
      </c>
      <c r="D46" s="6" t="str">
        <f>'q-AgLabour'!D46</f>
        <v>United Republic of Tanzania</v>
      </c>
      <c r="E46" s="6" t="str">
        <f>'q-AgLabour'!E46</f>
        <v>601</v>
      </c>
      <c r="F46" s="6" t="str">
        <f>'q-AgLabour'!F46</f>
        <v>Tot Ec Act A (1000)</v>
      </c>
      <c r="G46" s="6">
        <f>'q-AgLabour'!G46</f>
        <v>4949.7115037865124</v>
      </c>
      <c r="H46" s="6">
        <f>'q-AgLabour'!H46</f>
        <v>5071.6949152542375</v>
      </c>
      <c r="I46" s="6">
        <f>'q-AgLabour'!I46</f>
        <v>5197.4316624594303</v>
      </c>
      <c r="J46" s="6">
        <f>'q-AgLabour'!J46</f>
        <v>5327.8600793364585</v>
      </c>
      <c r="K46" s="6">
        <f>'q-AgLabour'!K46</f>
        <v>5462.0418319509554</v>
      </c>
      <c r="L46" s="6">
        <f>'q-AgLabour'!L46</f>
        <v>5599.0385863685542</v>
      </c>
      <c r="M46" s="6">
        <f>'q-AgLabour'!M46</f>
        <v>5740.7270104579875</v>
      </c>
      <c r="N46" s="6">
        <f>'q-AgLabour'!N46</f>
        <v>5886.1687702848903</v>
      </c>
      <c r="O46" s="6">
        <f>'q-AgLabour'!O46</f>
        <v>6039.1172015867296</v>
      </c>
      <c r="P46" s="6">
        <f>'q-AgLabour'!P46</f>
        <v>6198.6339704291386</v>
      </c>
      <c r="Q46" s="6">
        <f>'q-AgLabour'!Q46</f>
        <v>6344.0757302560405</v>
      </c>
      <c r="R46" s="6">
        <f>'q-AgLabour'!R46</f>
        <v>6496.0858276235122</v>
      </c>
      <c r="S46" s="6">
        <f>'q-AgLabour'!S46</f>
        <v>6651.8492607284534</v>
      </c>
      <c r="T46" s="6">
        <f>'q-AgLabour'!T46</f>
        <v>6811.3660295708623</v>
      </c>
      <c r="U46" s="6">
        <f>'q-AgLabour'!U46</f>
        <v>6971.821132347638</v>
      </c>
      <c r="V46" s="6">
        <f>'q-AgLabour'!V46</f>
        <v>7134.152902993148</v>
      </c>
      <c r="W46" s="6">
        <f>'q-AgLabour'!W46</f>
        <v>7298.3613415073924</v>
      </c>
      <c r="X46" s="6">
        <f>'q-AgLabour'!X46</f>
        <v>7464.446447890371</v>
      </c>
      <c r="Y46" s="6">
        <f>'q-AgLabour'!Y46</f>
        <v>7633.3465560764516</v>
      </c>
      <c r="Z46" s="6">
        <f>'q-AgLabour'!Z46</f>
        <v>7806</v>
      </c>
      <c r="AA46" s="6">
        <f>'q-AgLabour'!AA46</f>
        <v>8042</v>
      </c>
      <c r="AB46" s="6">
        <f>'q-AgLabour'!AB46</f>
        <v>8289</v>
      </c>
      <c r="AC46" s="6">
        <f>'q-AgLabour'!AC46</f>
        <v>8545</v>
      </c>
      <c r="AD46" s="6">
        <f>'q-AgLabour'!AD46</f>
        <v>8810</v>
      </c>
      <c r="AE46" s="6">
        <f>'q-AgLabour'!AE46</f>
        <v>9078</v>
      </c>
      <c r="AF46" s="6">
        <f>'q-AgLabour'!AF46</f>
        <v>9351</v>
      </c>
      <c r="AG46" s="6">
        <f>'q-AgLabour'!AG46</f>
        <v>9627</v>
      </c>
      <c r="AH46" s="6">
        <f>'q-AgLabour'!AH46</f>
        <v>9915</v>
      </c>
      <c r="AI46" s="6">
        <f>'q-AgLabour'!AI46</f>
        <v>10223</v>
      </c>
      <c r="AJ46" s="6">
        <f>'q-AgLabour'!AJ46</f>
        <v>10554</v>
      </c>
      <c r="AK46" s="6">
        <f>'q-AgLabour'!AK46</f>
        <v>10889</v>
      </c>
      <c r="AL46" s="6">
        <f>'q-AgLabour'!AL46</f>
        <v>11237</v>
      </c>
      <c r="AM46" s="6">
        <f>'q-AgLabour'!AM46</f>
        <v>11591</v>
      </c>
      <c r="AN46" s="6">
        <f>'q-AgLabour'!AN46</f>
        <v>11935</v>
      </c>
      <c r="AO46" s="6">
        <f>'q-AgLabour'!AO46</f>
        <v>12254</v>
      </c>
      <c r="AP46" s="6">
        <f>'q-AgLabour'!AP46</f>
        <v>12546</v>
      </c>
      <c r="AQ46" s="6">
        <f>'q-AgLabour'!AQ46</f>
        <v>12816</v>
      </c>
      <c r="AR46" s="6">
        <f>'q-AgLabour'!AR46</f>
        <v>13069</v>
      </c>
      <c r="AS46" s="6">
        <f>'q-AgLabour'!AS46</f>
        <v>13314</v>
      </c>
      <c r="AT46" s="6">
        <f>'q-AgLabour'!AT46</f>
        <v>13557</v>
      </c>
      <c r="AU46" s="6">
        <f>'q-AgLabour'!AU46</f>
        <v>13798</v>
      </c>
      <c r="AV46" s="6">
        <f>'q-AgLabour'!AV46</f>
        <v>14075</v>
      </c>
      <c r="AW46" s="6">
        <f>'q-AgLabour'!AW46</f>
        <v>14360</v>
      </c>
      <c r="AX46" s="6">
        <f>'q-AgLabour'!AX46</f>
        <v>14657</v>
      </c>
      <c r="AY46" s="6">
        <f>'q-AgLabour'!AY46</f>
        <v>14970</v>
      </c>
      <c r="AZ46" s="6">
        <f>'q-AgLabour'!AZ46</f>
        <v>15303</v>
      </c>
      <c r="BA46" s="6">
        <f>'q-AgLabour'!BA46</f>
        <v>15674</v>
      </c>
      <c r="BB46" s="6">
        <f>'q-AgLabour'!BB46</f>
        <v>16052</v>
      </c>
      <c r="BC46" s="6">
        <f>'q-AgLabour'!BC46</f>
        <v>16453</v>
      </c>
    </row>
    <row r="47" spans="1:55" x14ac:dyDescent="0.2">
      <c r="A47">
        <f>VLOOKUP(C47,SelectCntr!$A$2:$C$52,3,0)</f>
        <v>1</v>
      </c>
      <c r="B47" s="6" t="str">
        <f>'q-AgLabour'!B47</f>
        <v>Togo</v>
      </c>
      <c r="C47" s="6">
        <f>'q-AgLabour'!C47</f>
        <v>217</v>
      </c>
      <c r="D47" s="6" t="str">
        <f>'q-AgLabour'!D47</f>
        <v>Togo</v>
      </c>
      <c r="E47" s="6" t="str">
        <f>'q-AgLabour'!E47</f>
        <v>601</v>
      </c>
      <c r="F47" s="6" t="str">
        <f>'q-AgLabour'!F47</f>
        <v>Tot Ec Act A (1000)</v>
      </c>
      <c r="G47" s="6">
        <f>'q-AgLabour'!G47</f>
        <v>492.65313653136531</v>
      </c>
      <c r="H47" s="6">
        <f>'q-AgLabour'!H47</f>
        <v>493.51291512915128</v>
      </c>
      <c r="I47" s="6">
        <f>'q-AgLabour'!I47</f>
        <v>495.23247232472323</v>
      </c>
      <c r="J47" s="6">
        <f>'q-AgLabour'!J47</f>
        <v>500.39114391143914</v>
      </c>
      <c r="K47" s="6">
        <f>'q-AgLabour'!K47</f>
        <v>510.70848708487085</v>
      </c>
      <c r="L47" s="6">
        <f>'q-AgLabour'!L47</f>
        <v>525.32472324723244</v>
      </c>
      <c r="M47" s="6">
        <f>'q-AgLabour'!M47</f>
        <v>544.23985239852402</v>
      </c>
      <c r="N47" s="6">
        <f>'q-AgLabour'!N47</f>
        <v>564.87453874538744</v>
      </c>
      <c r="O47" s="6">
        <f>'q-AgLabour'!O47</f>
        <v>585.50922509225097</v>
      </c>
      <c r="P47" s="6">
        <f>'q-AgLabour'!P47</f>
        <v>602.70479704797049</v>
      </c>
      <c r="Q47" s="6">
        <f>'q-AgLabour'!Q47</f>
        <v>615.60147601476012</v>
      </c>
      <c r="R47" s="6">
        <f>'q-AgLabour'!R47</f>
        <v>626.77859778597792</v>
      </c>
      <c r="S47" s="6">
        <f>'q-AgLabour'!S47</f>
        <v>635.37638376383768</v>
      </c>
      <c r="T47" s="6">
        <f>'q-AgLabour'!T47</f>
        <v>643.11439114391146</v>
      </c>
      <c r="U47" s="6">
        <f>'q-AgLabour'!U47</f>
        <v>650.85239852398524</v>
      </c>
      <c r="V47" s="6">
        <f>'q-AgLabour'!V47</f>
        <v>658.59040590405903</v>
      </c>
      <c r="W47" s="6">
        <f>'q-AgLabour'!W47</f>
        <v>666.32841328413281</v>
      </c>
      <c r="X47" s="6">
        <f>'q-AgLabour'!X47</f>
        <v>674.92619926199268</v>
      </c>
      <c r="Y47" s="6">
        <f>'q-AgLabour'!Y47</f>
        <v>685.24354243542439</v>
      </c>
      <c r="Z47" s="6">
        <f>'q-AgLabour'!Z47</f>
        <v>699</v>
      </c>
      <c r="AA47" s="6">
        <f>'q-AgLabour'!AA47</f>
        <v>716</v>
      </c>
      <c r="AB47" s="6">
        <f>'q-AgLabour'!AB47</f>
        <v>736</v>
      </c>
      <c r="AC47" s="6">
        <f>'q-AgLabour'!AC47</f>
        <v>757</v>
      </c>
      <c r="AD47" s="6">
        <f>'q-AgLabour'!AD47</f>
        <v>780</v>
      </c>
      <c r="AE47" s="6">
        <f>'q-AgLabour'!AE47</f>
        <v>803</v>
      </c>
      <c r="AF47" s="6">
        <f>'q-AgLabour'!AF47</f>
        <v>825</v>
      </c>
      <c r="AG47" s="6">
        <f>'q-AgLabour'!AG47</f>
        <v>847</v>
      </c>
      <c r="AH47" s="6">
        <f>'q-AgLabour'!AH47</f>
        <v>870</v>
      </c>
      <c r="AI47" s="6">
        <f>'q-AgLabour'!AI47</f>
        <v>891</v>
      </c>
      <c r="AJ47" s="6">
        <f>'q-AgLabour'!AJ47</f>
        <v>909</v>
      </c>
      <c r="AK47" s="6">
        <f>'q-AgLabour'!AK47</f>
        <v>922</v>
      </c>
      <c r="AL47" s="6">
        <f>'q-AgLabour'!AL47</f>
        <v>933</v>
      </c>
      <c r="AM47" s="6">
        <f>'q-AgLabour'!AM47</f>
        <v>941</v>
      </c>
      <c r="AN47" s="6">
        <f>'q-AgLabour'!AN47</f>
        <v>958</v>
      </c>
      <c r="AO47" s="6">
        <f>'q-AgLabour'!AO47</f>
        <v>976</v>
      </c>
      <c r="AP47" s="6">
        <f>'q-AgLabour'!AP47</f>
        <v>999</v>
      </c>
      <c r="AQ47" s="6">
        <f>'q-AgLabour'!AQ47</f>
        <v>1028</v>
      </c>
      <c r="AR47" s="6">
        <f>'q-AgLabour'!AR47</f>
        <v>1055</v>
      </c>
      <c r="AS47" s="6">
        <f>'q-AgLabour'!AS47</f>
        <v>1082</v>
      </c>
      <c r="AT47" s="6">
        <f>'q-AgLabour'!AT47</f>
        <v>1106</v>
      </c>
      <c r="AU47" s="6">
        <f>'q-AgLabour'!AU47</f>
        <v>1127</v>
      </c>
      <c r="AV47" s="6">
        <f>'q-AgLabour'!AV47</f>
        <v>1147</v>
      </c>
      <c r="AW47" s="6">
        <f>'q-AgLabour'!AW47</f>
        <v>1165</v>
      </c>
      <c r="AX47" s="6">
        <f>'q-AgLabour'!AX47</f>
        <v>1182</v>
      </c>
      <c r="AY47" s="6">
        <f>'q-AgLabour'!AY47</f>
        <v>1199</v>
      </c>
      <c r="AZ47" s="6">
        <f>'q-AgLabour'!AZ47</f>
        <v>1217</v>
      </c>
      <c r="BA47" s="6">
        <f>'q-AgLabour'!BA47</f>
        <v>1233</v>
      </c>
      <c r="BB47" s="6">
        <f>'q-AgLabour'!BB47</f>
        <v>1252</v>
      </c>
      <c r="BC47" s="6">
        <f>'q-AgLabour'!BC47</f>
        <v>1270</v>
      </c>
    </row>
    <row r="48" spans="1:55" x14ac:dyDescent="0.2">
      <c r="A48">
        <f>VLOOKUP(C48,SelectCntr!$A$2:$C$52,3,0)</f>
        <v>2</v>
      </c>
      <c r="B48" s="6" t="str">
        <f>'q-AgLabour'!B48</f>
        <v>Uganda</v>
      </c>
      <c r="C48" s="6">
        <f>'q-AgLabour'!C48</f>
        <v>226</v>
      </c>
      <c r="D48" s="6" t="str">
        <f>'q-AgLabour'!D48</f>
        <v>Uganda</v>
      </c>
      <c r="E48" s="6" t="str">
        <f>'q-AgLabour'!E48</f>
        <v>601</v>
      </c>
      <c r="F48" s="6" t="str">
        <f>'q-AgLabour'!F48</f>
        <v>Tot Ec Act A (1000)</v>
      </c>
      <c r="G48" s="6">
        <f>'q-AgLabour'!G48</f>
        <v>3064.4920273348516</v>
      </c>
      <c r="H48" s="6">
        <f>'q-AgLabour'!H48</f>
        <v>3148.5575608901349</v>
      </c>
      <c r="I48" s="6">
        <f>'q-AgLabour'!I48</f>
        <v>3236.9563693709479</v>
      </c>
      <c r="J48" s="6">
        <f>'q-AgLabour'!J48</f>
        <v>3329.6884527772909</v>
      </c>
      <c r="K48" s="6">
        <f>'q-AgLabour'!K48</f>
        <v>3425.0205011389521</v>
      </c>
      <c r="L48" s="6">
        <f>'q-AgLabour'!L48</f>
        <v>3522.0858594708252</v>
      </c>
      <c r="M48" s="6">
        <f>'q-AgLabour'!M48</f>
        <v>3622.6178377431224</v>
      </c>
      <c r="N48" s="6">
        <f>'q-AgLabour'!N48</f>
        <v>3723.1498160154197</v>
      </c>
      <c r="O48" s="6">
        <f>'q-AgLabour'!O48</f>
        <v>3822.8151393026105</v>
      </c>
      <c r="P48" s="6">
        <f>'q-AgLabour'!P48</f>
        <v>3919.8804976344836</v>
      </c>
      <c r="Q48" s="6">
        <f>'q-AgLabour'!Q48</f>
        <v>4013.479236025933</v>
      </c>
      <c r="R48" s="6">
        <f>'q-AgLabour'!R48</f>
        <v>4104.4780094620637</v>
      </c>
      <c r="S48" s="6">
        <f>'q-AgLabour'!S48</f>
        <v>4195.4767828981949</v>
      </c>
      <c r="T48" s="6">
        <f>'q-AgLabour'!T48</f>
        <v>4289.0755212896438</v>
      </c>
      <c r="U48" s="6">
        <f>'q-AgLabour'!U48</f>
        <v>4387.0075346066233</v>
      </c>
      <c r="V48" s="6">
        <f>'q-AgLabour'!V48</f>
        <v>4491.0061328193442</v>
      </c>
      <c r="W48" s="6">
        <f>'q-AgLabour'!W48</f>
        <v>4599.3380059575957</v>
      </c>
      <c r="X48" s="6">
        <f>'q-AgLabour'!X48</f>
        <v>4712.8698090064827</v>
      </c>
      <c r="Y48" s="6">
        <f>'q-AgLabour'!Y48</f>
        <v>4828.1349220255825</v>
      </c>
      <c r="Z48" s="6">
        <f>'q-AgLabour'!Z48</f>
        <v>4946</v>
      </c>
      <c r="AA48" s="6">
        <f>'q-AgLabour'!AA48</f>
        <v>5079</v>
      </c>
      <c r="AB48" s="6">
        <f>'q-AgLabour'!AB48</f>
        <v>5217</v>
      </c>
      <c r="AC48" s="6">
        <f>'q-AgLabour'!AC48</f>
        <v>5360</v>
      </c>
      <c r="AD48" s="6">
        <f>'q-AgLabour'!AD48</f>
        <v>5515</v>
      </c>
      <c r="AE48" s="6">
        <f>'q-AgLabour'!AE48</f>
        <v>5683</v>
      </c>
      <c r="AF48" s="6">
        <f>'q-AgLabour'!AF48</f>
        <v>5865</v>
      </c>
      <c r="AG48" s="6">
        <f>'q-AgLabour'!AG48</f>
        <v>6058</v>
      </c>
      <c r="AH48" s="6">
        <f>'q-AgLabour'!AH48</f>
        <v>6260</v>
      </c>
      <c r="AI48" s="6">
        <f>'q-AgLabour'!AI48</f>
        <v>6464</v>
      </c>
      <c r="AJ48" s="6">
        <f>'q-AgLabour'!AJ48</f>
        <v>6665</v>
      </c>
      <c r="AK48" s="6">
        <f>'q-AgLabour'!AK48</f>
        <v>6852</v>
      </c>
      <c r="AL48" s="6">
        <f>'q-AgLabour'!AL48</f>
        <v>7036</v>
      </c>
      <c r="AM48" s="6">
        <f>'q-AgLabour'!AM48</f>
        <v>7216</v>
      </c>
      <c r="AN48" s="6">
        <f>'q-AgLabour'!AN48</f>
        <v>7391</v>
      </c>
      <c r="AO48" s="6">
        <f>'q-AgLabour'!AO48</f>
        <v>7561</v>
      </c>
      <c r="AP48" s="6">
        <f>'q-AgLabour'!AP48</f>
        <v>7727</v>
      </c>
      <c r="AQ48" s="6">
        <f>'q-AgLabour'!AQ48</f>
        <v>7890</v>
      </c>
      <c r="AR48" s="6">
        <f>'q-AgLabour'!AR48</f>
        <v>8056</v>
      </c>
      <c r="AS48" s="6">
        <f>'q-AgLabour'!AS48</f>
        <v>8231</v>
      </c>
      <c r="AT48" s="6">
        <f>'q-AgLabour'!AT48</f>
        <v>8420</v>
      </c>
      <c r="AU48" s="6">
        <f>'q-AgLabour'!AU48</f>
        <v>8629</v>
      </c>
      <c r="AV48" s="6">
        <f>'q-AgLabour'!AV48</f>
        <v>8852</v>
      </c>
      <c r="AW48" s="6">
        <f>'q-AgLabour'!AW48</f>
        <v>9090</v>
      </c>
      <c r="AX48" s="6">
        <f>'q-AgLabour'!AX48</f>
        <v>9337</v>
      </c>
      <c r="AY48" s="6">
        <f>'q-AgLabour'!AY48</f>
        <v>9592</v>
      </c>
      <c r="AZ48" s="6">
        <f>'q-AgLabour'!AZ48</f>
        <v>9854</v>
      </c>
      <c r="BA48" s="6">
        <f>'q-AgLabour'!BA48</f>
        <v>10144</v>
      </c>
      <c r="BB48" s="6">
        <f>'q-AgLabour'!BB48</f>
        <v>10429</v>
      </c>
      <c r="BC48" s="6">
        <f>'q-AgLabour'!BC48</f>
        <v>10720</v>
      </c>
    </row>
    <row r="49" spans="1:55" x14ac:dyDescent="0.2">
      <c r="A49">
        <f>VLOOKUP(C49,SelectCntr!$A$2:$C$52,3,0)</f>
        <v>1</v>
      </c>
      <c r="B49" s="6" t="str">
        <f>'q-AgLabour'!B49</f>
        <v>Burkina Faso</v>
      </c>
      <c r="C49" s="6">
        <f>'q-AgLabour'!C49</f>
        <v>233</v>
      </c>
      <c r="D49" s="6" t="str">
        <f>'q-AgLabour'!D49</f>
        <v>Burkina Faso</v>
      </c>
      <c r="E49" s="6" t="str">
        <f>'q-AgLabour'!E49</f>
        <v>601</v>
      </c>
      <c r="F49" s="6" t="str">
        <f>'q-AgLabour'!F49</f>
        <v>Tot Ec Act A (1000)</v>
      </c>
      <c r="G49" s="6">
        <f>'q-AgLabour'!G49</f>
        <v>2288.3580862929261</v>
      </c>
      <c r="H49" s="6">
        <f>'q-AgLabour'!H49</f>
        <v>2304.4972116231288</v>
      </c>
      <c r="I49" s="6">
        <f>'q-AgLabour'!I49</f>
        <v>2322.3351922512475</v>
      </c>
      <c r="J49" s="6">
        <f>'q-AgLabour'!J49</f>
        <v>2341.0226005283239</v>
      </c>
      <c r="K49" s="6">
        <f>'q-AgLabour'!K49</f>
        <v>2363.1077194012328</v>
      </c>
      <c r="L49" s="6">
        <f>'q-AgLabour'!L49</f>
        <v>2388.5905488699736</v>
      </c>
      <c r="M49" s="6">
        <f>'q-AgLabour'!M49</f>
        <v>2415.7722336366305</v>
      </c>
      <c r="N49" s="6">
        <f>'q-AgLabour'!N49</f>
        <v>2446.3516289991194</v>
      </c>
      <c r="O49" s="6">
        <f>'q-AgLabour'!O49</f>
        <v>2478.6298796595247</v>
      </c>
      <c r="P49" s="6">
        <f>'q-AgLabour'!P49</f>
        <v>2512.6069856178456</v>
      </c>
      <c r="Q49" s="6">
        <f>'q-AgLabour'!Q49</f>
        <v>2546.5840915761669</v>
      </c>
      <c r="R49" s="6">
        <f>'q-AgLabour'!R49</f>
        <v>2582.2600528324037</v>
      </c>
      <c r="S49" s="6">
        <f>'q-AgLabour'!S49</f>
        <v>2619.6348693865571</v>
      </c>
      <c r="T49" s="6">
        <f>'q-AgLabour'!T49</f>
        <v>2657.8591135896681</v>
      </c>
      <c r="U49" s="6">
        <f>'q-AgLabour'!U49</f>
        <v>2696.0833577927797</v>
      </c>
      <c r="V49" s="6">
        <f>'q-AgLabour'!V49</f>
        <v>2734.3076019958908</v>
      </c>
      <c r="W49" s="6">
        <f>'q-AgLabour'!W49</f>
        <v>2772.5318461990018</v>
      </c>
      <c r="X49" s="6">
        <f>'q-AgLabour'!X49</f>
        <v>2812.4549457000294</v>
      </c>
      <c r="Y49" s="6">
        <f>'q-AgLabour'!Y49</f>
        <v>2852.3780452010565</v>
      </c>
      <c r="Z49" s="6">
        <f>'q-AgLabour'!Z49</f>
        <v>2894</v>
      </c>
      <c r="AA49" s="6">
        <f>'q-AgLabour'!AA49</f>
        <v>2954</v>
      </c>
      <c r="AB49" s="6">
        <f>'q-AgLabour'!AB49</f>
        <v>3020</v>
      </c>
      <c r="AC49" s="6">
        <f>'q-AgLabour'!AC49</f>
        <v>3090</v>
      </c>
      <c r="AD49" s="6">
        <f>'q-AgLabour'!AD49</f>
        <v>3165</v>
      </c>
      <c r="AE49" s="6">
        <f>'q-AgLabour'!AE49</f>
        <v>3248</v>
      </c>
      <c r="AF49" s="6">
        <f>'q-AgLabour'!AF49</f>
        <v>3336</v>
      </c>
      <c r="AG49" s="6">
        <f>'q-AgLabour'!AG49</f>
        <v>3433</v>
      </c>
      <c r="AH49" s="6">
        <f>'q-AgLabour'!AH49</f>
        <v>3532</v>
      </c>
      <c r="AI49" s="6">
        <f>'q-AgLabour'!AI49</f>
        <v>3636</v>
      </c>
      <c r="AJ49" s="6">
        <f>'q-AgLabour'!AJ49</f>
        <v>3742</v>
      </c>
      <c r="AK49" s="6">
        <f>'q-AgLabour'!AK49</f>
        <v>3845</v>
      </c>
      <c r="AL49" s="6">
        <f>'q-AgLabour'!AL49</f>
        <v>3956</v>
      </c>
      <c r="AM49" s="6">
        <f>'q-AgLabour'!AM49</f>
        <v>4070</v>
      </c>
      <c r="AN49" s="6">
        <f>'q-AgLabour'!AN49</f>
        <v>4187</v>
      </c>
      <c r="AO49" s="6">
        <f>'q-AgLabour'!AO49</f>
        <v>4308</v>
      </c>
      <c r="AP49" s="6">
        <f>'q-AgLabour'!AP49</f>
        <v>4432</v>
      </c>
      <c r="AQ49" s="6">
        <f>'q-AgLabour'!AQ49</f>
        <v>4559</v>
      </c>
      <c r="AR49" s="6">
        <f>'q-AgLabour'!AR49</f>
        <v>4692</v>
      </c>
      <c r="AS49" s="6">
        <f>'q-AgLabour'!AS49</f>
        <v>4832</v>
      </c>
      <c r="AT49" s="6">
        <f>'q-AgLabour'!AT49</f>
        <v>4982</v>
      </c>
      <c r="AU49" s="6">
        <f>'q-AgLabour'!AU49</f>
        <v>5142</v>
      </c>
      <c r="AV49" s="6">
        <f>'q-AgLabour'!AV49</f>
        <v>5311</v>
      </c>
      <c r="AW49" s="6">
        <f>'q-AgLabour'!AW49</f>
        <v>5489</v>
      </c>
      <c r="AX49" s="6">
        <f>'q-AgLabour'!AX49</f>
        <v>5673</v>
      </c>
      <c r="AY49" s="6">
        <f>'q-AgLabour'!AY49</f>
        <v>5861</v>
      </c>
      <c r="AZ49" s="6">
        <f>'q-AgLabour'!AZ49</f>
        <v>6054</v>
      </c>
      <c r="BA49" s="6">
        <f>'q-AgLabour'!BA49</f>
        <v>6259</v>
      </c>
      <c r="BB49" s="6">
        <f>'q-AgLabour'!BB49</f>
        <v>6466</v>
      </c>
      <c r="BC49" s="6">
        <f>'q-AgLabour'!BC49</f>
        <v>6682</v>
      </c>
    </row>
    <row r="50" spans="1:55" x14ac:dyDescent="0.2">
      <c r="A50">
        <f>VLOOKUP(C50,SelectCntr!$A$2:$C$52,3,0)</f>
        <v>2</v>
      </c>
      <c r="B50" s="6" t="str">
        <f>'q-AgLabour'!B50</f>
        <v>Ethiopia</v>
      </c>
      <c r="C50" s="6">
        <f>'q-AgLabour'!C50</f>
        <v>238</v>
      </c>
      <c r="D50" s="6" t="str">
        <f>'q-AgLabour'!D50</f>
        <v>Ethiopia</v>
      </c>
      <c r="E50" s="6" t="str">
        <f>'q-AgLabour'!E50</f>
        <v>601</v>
      </c>
      <c r="F50" s="6" t="str">
        <f>'q-AgLabour'!F50</f>
        <v>Tot Ec Act A (1000)</v>
      </c>
      <c r="G50" s="6">
        <f>'q-AgLabour'!G50</f>
        <v>0</v>
      </c>
      <c r="H50" s="6">
        <f>'q-AgLabour'!H50</f>
        <v>0</v>
      </c>
      <c r="I50" s="6">
        <f>'q-AgLabour'!I50</f>
        <v>0</v>
      </c>
      <c r="J50" s="6">
        <f>'q-AgLabour'!J50</f>
        <v>0</v>
      </c>
      <c r="K50" s="6">
        <f>'q-AgLabour'!K50</f>
        <v>0</v>
      </c>
      <c r="L50" s="6">
        <f>'q-AgLabour'!L50</f>
        <v>0</v>
      </c>
      <c r="M50" s="6">
        <f>'q-AgLabour'!M50</f>
        <v>0</v>
      </c>
      <c r="N50" s="6">
        <f>'q-AgLabour'!N50</f>
        <v>0</v>
      </c>
      <c r="O50" s="6">
        <f>'q-AgLabour'!O50</f>
        <v>0</v>
      </c>
      <c r="P50" s="6">
        <f>'q-AgLabour'!P50</f>
        <v>0</v>
      </c>
      <c r="Q50" s="6">
        <f>'q-AgLabour'!Q50</f>
        <v>0</v>
      </c>
      <c r="R50" s="6">
        <f>'q-AgLabour'!R50</f>
        <v>0</v>
      </c>
      <c r="S50" s="6">
        <f>'q-AgLabour'!S50</f>
        <v>0</v>
      </c>
      <c r="T50" s="6">
        <f>'q-AgLabour'!T50</f>
        <v>0</v>
      </c>
      <c r="U50" s="6">
        <f>'q-AgLabour'!U50</f>
        <v>0</v>
      </c>
      <c r="V50" s="6">
        <f>'q-AgLabour'!V50</f>
        <v>0</v>
      </c>
      <c r="W50" s="6">
        <f>'q-AgLabour'!W50</f>
        <v>0</v>
      </c>
      <c r="X50" s="6">
        <f>'q-AgLabour'!X50</f>
        <v>0</v>
      </c>
      <c r="Y50" s="6">
        <f>'q-AgLabour'!Y50</f>
        <v>0</v>
      </c>
      <c r="Z50" s="6">
        <f>'q-AgLabour'!Z50</f>
        <v>0</v>
      </c>
      <c r="AA50" s="6">
        <f>'q-AgLabour'!AA50</f>
        <v>0</v>
      </c>
      <c r="AB50" s="6">
        <f>'q-AgLabour'!AB50</f>
        <v>0</v>
      </c>
      <c r="AC50" s="6">
        <f>'q-AgLabour'!AC50</f>
        <v>0</v>
      </c>
      <c r="AD50" s="6">
        <f>'q-AgLabour'!AD50</f>
        <v>0</v>
      </c>
      <c r="AE50" s="6">
        <f>'q-AgLabour'!AE50</f>
        <v>0</v>
      </c>
      <c r="AF50" s="6">
        <f>'q-AgLabour'!AF50</f>
        <v>0</v>
      </c>
      <c r="AG50" s="6">
        <f>'q-AgLabour'!AG50</f>
        <v>0</v>
      </c>
      <c r="AH50" s="6">
        <f>'q-AgLabour'!AH50</f>
        <v>0</v>
      </c>
      <c r="AI50" s="6">
        <f>'q-AgLabour'!AI50</f>
        <v>0</v>
      </c>
      <c r="AJ50" s="6">
        <f>'q-AgLabour'!AJ50</f>
        <v>0</v>
      </c>
      <c r="AK50" s="6">
        <f>'q-AgLabour'!AK50</f>
        <v>0</v>
      </c>
      <c r="AL50" s="6">
        <f>'q-AgLabour'!AL50</f>
        <v>0</v>
      </c>
      <c r="AM50" s="6">
        <f>'q-AgLabour'!AM50</f>
        <v>19119</v>
      </c>
      <c r="AN50" s="6">
        <f>'q-AgLabour'!AN50</f>
        <v>19804</v>
      </c>
      <c r="AO50" s="6">
        <f>'q-AgLabour'!AO50</f>
        <v>20525</v>
      </c>
      <c r="AP50" s="6">
        <f>'q-AgLabour'!AP50</f>
        <v>21232</v>
      </c>
      <c r="AQ50" s="6">
        <f>'q-AgLabour'!AQ50</f>
        <v>21926</v>
      </c>
      <c r="AR50" s="6">
        <f>'q-AgLabour'!AR50</f>
        <v>22610</v>
      </c>
      <c r="AS50" s="6">
        <f>'q-AgLabour'!AS50</f>
        <v>23294</v>
      </c>
      <c r="AT50" s="6">
        <f>'q-AgLabour'!AT50</f>
        <v>24049</v>
      </c>
      <c r="AU50" s="6">
        <f>'q-AgLabour'!AU50</f>
        <v>24815</v>
      </c>
      <c r="AV50" s="6">
        <f>'q-AgLabour'!AV50</f>
        <v>25590</v>
      </c>
      <c r="AW50" s="6">
        <f>'q-AgLabour'!AW50</f>
        <v>26373</v>
      </c>
      <c r="AX50" s="6">
        <f>'q-AgLabour'!AX50</f>
        <v>27161</v>
      </c>
      <c r="AY50" s="6">
        <f>'q-AgLabour'!AY50</f>
        <v>27952</v>
      </c>
      <c r="AZ50" s="6">
        <f>'q-AgLabour'!AZ50</f>
        <v>28530</v>
      </c>
      <c r="BA50" s="6">
        <f>'q-AgLabour'!BA50</f>
        <v>29383</v>
      </c>
      <c r="BB50" s="6">
        <f>'q-AgLabour'!BB50</f>
        <v>30147</v>
      </c>
      <c r="BC50" s="6">
        <f>'q-AgLabour'!BC50</f>
        <v>30905</v>
      </c>
    </row>
    <row r="51" spans="1:55" x14ac:dyDescent="0.2">
      <c r="A51">
        <f>VLOOKUP(C51,SelectCntr!$A$2:$C$52,3,0)</f>
        <v>2</v>
      </c>
      <c r="B51" s="6" t="str">
        <f>'q-AgLabour'!B51</f>
        <v>Democratic Republic of the Congo</v>
      </c>
      <c r="C51" s="6">
        <f>'q-AgLabour'!C51</f>
        <v>250</v>
      </c>
      <c r="D51" s="6" t="str">
        <f>'q-AgLabour'!D51</f>
        <v>Democratic Republic of the Congo</v>
      </c>
      <c r="E51" s="6" t="str">
        <f>'q-AgLabour'!E51</f>
        <v>601</v>
      </c>
      <c r="F51" s="6" t="str">
        <f>'q-AgLabour'!F51</f>
        <v>Tot Ec Act A (1000)</v>
      </c>
      <c r="G51" s="6">
        <f>'q-AgLabour'!G51</f>
        <v>5060.2881222609285</v>
      </c>
      <c r="H51" s="6">
        <f>'q-AgLabour'!H51</f>
        <v>5147.9851668726824</v>
      </c>
      <c r="I51" s="6">
        <f>'q-AgLabour'!I51</f>
        <v>5239.0551747387344</v>
      </c>
      <c r="J51" s="6">
        <f>'q-AgLabour'!J51</f>
        <v>5336.8711091133837</v>
      </c>
      <c r="K51" s="6">
        <f>'q-AgLabour'!K51</f>
        <v>5442.2762108102033</v>
      </c>
      <c r="L51" s="6">
        <f>'q-AgLabour'!L51</f>
        <v>5556.9569614563434</v>
      </c>
      <c r="M51" s="6">
        <f>'q-AgLabour'!M51</f>
        <v>5680.0701202382288</v>
      </c>
      <c r="N51" s="6">
        <f>'q-AgLabour'!N51</f>
        <v>5808.2427239015624</v>
      </c>
      <c r="O51" s="6">
        <f>'q-AgLabour'!O51</f>
        <v>5939.7882908191932</v>
      </c>
      <c r="P51" s="6">
        <f>'q-AgLabour'!P51</f>
        <v>6072.177098550399</v>
      </c>
      <c r="Q51" s="6">
        <f>'q-AgLabour'!Q51</f>
        <v>6199.5064614001576</v>
      </c>
      <c r="R51" s="6">
        <f>'q-AgLabour'!R51</f>
        <v>6326.8358242499153</v>
      </c>
      <c r="S51" s="6">
        <f>'q-AgLabour'!S51</f>
        <v>6456.6949095403979</v>
      </c>
      <c r="T51" s="6">
        <f>'q-AgLabour'!T51</f>
        <v>6591.6134397123269</v>
      </c>
      <c r="U51" s="6">
        <f>'q-AgLabour'!U51</f>
        <v>6733.2778963928531</v>
      </c>
      <c r="V51" s="6">
        <f>'q-AgLabour'!V51</f>
        <v>6881.6882795819756</v>
      </c>
      <c r="W51" s="6">
        <f>'q-AgLabour'!W51</f>
        <v>7036.8445892796944</v>
      </c>
      <c r="X51" s="6">
        <f>'q-AgLabour'!X51</f>
        <v>7194.5306214181364</v>
      </c>
      <c r="Y51" s="6">
        <f>'q-AgLabour'!Y51</f>
        <v>7351.3734127430043</v>
      </c>
      <c r="Z51" s="6">
        <f>'q-AgLabour'!Z51</f>
        <v>7504</v>
      </c>
      <c r="AA51" s="6">
        <f>'q-AgLabour'!AA51</f>
        <v>7663</v>
      </c>
      <c r="AB51" s="6">
        <f>'q-AgLabour'!AB51</f>
        <v>7818</v>
      </c>
      <c r="AC51" s="6">
        <f>'q-AgLabour'!AC51</f>
        <v>7979</v>
      </c>
      <c r="AD51" s="6">
        <f>'q-AgLabour'!AD51</f>
        <v>8157</v>
      </c>
      <c r="AE51" s="6">
        <f>'q-AgLabour'!AE51</f>
        <v>8342</v>
      </c>
      <c r="AF51" s="6">
        <f>'q-AgLabour'!AF51</f>
        <v>8538</v>
      </c>
      <c r="AG51" s="6">
        <f>'q-AgLabour'!AG51</f>
        <v>8744</v>
      </c>
      <c r="AH51" s="6">
        <f>'q-AgLabour'!AH51</f>
        <v>8961</v>
      </c>
      <c r="AI51" s="6">
        <f>'q-AgLabour'!AI51</f>
        <v>9199</v>
      </c>
      <c r="AJ51" s="6">
        <f>'q-AgLabour'!AJ51</f>
        <v>9460</v>
      </c>
      <c r="AK51" s="6">
        <f>'q-AgLabour'!AK51</f>
        <v>9737</v>
      </c>
      <c r="AL51" s="6">
        <f>'q-AgLabour'!AL51</f>
        <v>10006</v>
      </c>
      <c r="AM51" s="6">
        <f>'q-AgLabour'!AM51</f>
        <v>10311</v>
      </c>
      <c r="AN51" s="6">
        <f>'q-AgLabour'!AN51</f>
        <v>10620</v>
      </c>
      <c r="AO51" s="6">
        <f>'q-AgLabour'!AO51</f>
        <v>10894</v>
      </c>
      <c r="AP51" s="6">
        <f>'q-AgLabour'!AP51</f>
        <v>11077</v>
      </c>
      <c r="AQ51" s="6">
        <f>'q-AgLabour'!AQ51</f>
        <v>11231</v>
      </c>
      <c r="AR51" s="6">
        <f>'q-AgLabour'!AR51</f>
        <v>11379</v>
      </c>
      <c r="AS51" s="6">
        <f>'q-AgLabour'!AS51</f>
        <v>11534</v>
      </c>
      <c r="AT51" s="6">
        <f>'q-AgLabour'!AT51</f>
        <v>11694</v>
      </c>
      <c r="AU51" s="6">
        <f>'q-AgLabour'!AU51</f>
        <v>11903</v>
      </c>
      <c r="AV51" s="6">
        <f>'q-AgLabour'!AV51</f>
        <v>12145</v>
      </c>
      <c r="AW51" s="6">
        <f>'q-AgLabour'!AW51</f>
        <v>12417</v>
      </c>
      <c r="AX51" s="6">
        <f>'q-AgLabour'!AX51</f>
        <v>12716</v>
      </c>
      <c r="AY51" s="6">
        <f>'q-AgLabour'!AY51</f>
        <v>13004</v>
      </c>
      <c r="AZ51" s="6">
        <f>'q-AgLabour'!AZ51</f>
        <v>13273</v>
      </c>
      <c r="BA51" s="6">
        <f>'q-AgLabour'!BA51</f>
        <v>13466</v>
      </c>
      <c r="BB51" s="6">
        <f>'q-AgLabour'!BB51</f>
        <v>13709</v>
      </c>
      <c r="BC51" s="6">
        <f>'q-AgLabour'!BC51</f>
        <v>13951</v>
      </c>
    </row>
    <row r="52" spans="1:55" x14ac:dyDescent="0.2">
      <c r="A52">
        <f>VLOOKUP(C52,SelectCntr!$A$2:$C$52,3,0)</f>
        <v>3</v>
      </c>
      <c r="B52" s="6" t="str">
        <f>'q-AgLabour'!B52</f>
        <v>Zambia</v>
      </c>
      <c r="C52" s="6">
        <f>'q-AgLabour'!C52</f>
        <v>251</v>
      </c>
      <c r="D52" s="6" t="str">
        <f>'q-AgLabour'!D52</f>
        <v>Zambia</v>
      </c>
      <c r="E52" s="6" t="str">
        <f>'q-AgLabour'!E52</f>
        <v>601</v>
      </c>
      <c r="F52" s="6" t="str">
        <f>'q-AgLabour'!F52</f>
        <v>Tot Ec Act A (1000)</v>
      </c>
      <c r="G52" s="6">
        <f>'q-AgLabour'!G52</f>
        <v>965.88632872503842</v>
      </c>
      <c r="H52" s="6">
        <f>'q-AgLabour'!H52</f>
        <v>984.11059907834101</v>
      </c>
      <c r="I52" s="6">
        <f>'q-AgLabour'!I52</f>
        <v>1002.3348694316436</v>
      </c>
      <c r="J52" s="6">
        <f>'q-AgLabour'!J52</f>
        <v>1022.0778289810547</v>
      </c>
      <c r="K52" s="6">
        <f>'q-AgLabour'!K52</f>
        <v>1041.820788530466</v>
      </c>
      <c r="L52" s="6">
        <f>'q-AgLabour'!L52</f>
        <v>1062.3230926779313</v>
      </c>
      <c r="M52" s="6">
        <f>'q-AgLabour'!M52</f>
        <v>1082.8253968253969</v>
      </c>
      <c r="N52" s="6">
        <f>'q-AgLabour'!N52</f>
        <v>1104.8463901689709</v>
      </c>
      <c r="O52" s="6">
        <f>'q-AgLabour'!O52</f>
        <v>1127.6267281105991</v>
      </c>
      <c r="P52" s="6">
        <f>'q-AgLabour'!P52</f>
        <v>1151.1664106502815</v>
      </c>
      <c r="Q52" s="6">
        <f>'q-AgLabour'!Q52</f>
        <v>1180.7808499743983</v>
      </c>
      <c r="R52" s="6">
        <f>'q-AgLabour'!R52</f>
        <v>1211.9139784946237</v>
      </c>
      <c r="S52" s="6">
        <f>'q-AgLabour'!S52</f>
        <v>1243.8064516129032</v>
      </c>
      <c r="T52" s="6">
        <f>'q-AgLabour'!T52</f>
        <v>1277.2176139272913</v>
      </c>
      <c r="U52" s="6">
        <f>'q-AgLabour'!U52</f>
        <v>1310.6287762416794</v>
      </c>
      <c r="V52" s="6">
        <f>'q-AgLabour'!V52</f>
        <v>1344.0399385560675</v>
      </c>
      <c r="W52" s="6">
        <f>'q-AgLabour'!W52</f>
        <v>1377.4511008704558</v>
      </c>
      <c r="X52" s="6">
        <f>'q-AgLabour'!X52</f>
        <v>1411.6216077828981</v>
      </c>
      <c r="Y52" s="6">
        <f>'q-AgLabour'!Y52</f>
        <v>1447.310803891449</v>
      </c>
      <c r="Z52" s="6">
        <f>'q-AgLabour'!Z52</f>
        <v>1483</v>
      </c>
      <c r="AA52" s="6">
        <f>'q-AgLabour'!AA52</f>
        <v>1530</v>
      </c>
      <c r="AB52" s="6">
        <f>'q-AgLabour'!AB52</f>
        <v>1588</v>
      </c>
      <c r="AC52" s="6">
        <f>'q-AgLabour'!AC52</f>
        <v>1649</v>
      </c>
      <c r="AD52" s="6">
        <f>'q-AgLabour'!AD52</f>
        <v>1712</v>
      </c>
      <c r="AE52" s="6">
        <f>'q-AgLabour'!AE52</f>
        <v>1792</v>
      </c>
      <c r="AF52" s="6">
        <f>'q-AgLabour'!AF52</f>
        <v>1875</v>
      </c>
      <c r="AG52" s="6">
        <f>'q-AgLabour'!AG52</f>
        <v>1961</v>
      </c>
      <c r="AH52" s="6">
        <f>'q-AgLabour'!AH52</f>
        <v>2047</v>
      </c>
      <c r="AI52" s="6">
        <f>'q-AgLabour'!AI52</f>
        <v>2133</v>
      </c>
      <c r="AJ52" s="6">
        <f>'q-AgLabour'!AJ52</f>
        <v>2215</v>
      </c>
      <c r="AK52" s="6">
        <f>'q-AgLabour'!AK52</f>
        <v>2281</v>
      </c>
      <c r="AL52" s="6">
        <f>'q-AgLabour'!AL52</f>
        <v>2324</v>
      </c>
      <c r="AM52" s="6">
        <f>'q-AgLabour'!AM52</f>
        <v>2368</v>
      </c>
      <c r="AN52" s="6">
        <f>'q-AgLabour'!AN52</f>
        <v>2406</v>
      </c>
      <c r="AO52" s="6">
        <f>'q-AgLabour'!AO52</f>
        <v>2449</v>
      </c>
      <c r="AP52" s="6">
        <f>'q-AgLabour'!AP52</f>
        <v>2498</v>
      </c>
      <c r="AQ52" s="6">
        <f>'q-AgLabour'!AQ52</f>
        <v>2548</v>
      </c>
      <c r="AR52" s="6">
        <f>'q-AgLabour'!AR52</f>
        <v>2595</v>
      </c>
      <c r="AS52" s="6">
        <f>'q-AgLabour'!AS52</f>
        <v>2641</v>
      </c>
      <c r="AT52" s="6">
        <f>'q-AgLabour'!AT52</f>
        <v>2685</v>
      </c>
      <c r="AU52" s="6">
        <f>'q-AgLabour'!AU52</f>
        <v>2725</v>
      </c>
      <c r="AV52" s="6">
        <f>'q-AgLabour'!AV52</f>
        <v>2762</v>
      </c>
      <c r="AW52" s="6">
        <f>'q-AgLabour'!AW52</f>
        <v>2798</v>
      </c>
      <c r="AX52" s="6">
        <f>'q-AgLabour'!AX52</f>
        <v>2840</v>
      </c>
      <c r="AY52" s="6">
        <f>'q-AgLabour'!AY52</f>
        <v>2884</v>
      </c>
      <c r="AZ52" s="6">
        <f>'q-AgLabour'!AZ52</f>
        <v>2933</v>
      </c>
      <c r="BA52" s="6">
        <f>'q-AgLabour'!BA52</f>
        <v>2997</v>
      </c>
      <c r="BB52" s="6">
        <f>'q-AgLabour'!BB52</f>
        <v>3064</v>
      </c>
      <c r="BC52" s="6">
        <f>'q-AgLabour'!BC52</f>
        <v>3137</v>
      </c>
    </row>
    <row r="53" spans="1:55" x14ac:dyDescent="0.2">
      <c r="A53">
        <v>2</v>
      </c>
      <c r="B53" t="s">
        <v>446</v>
      </c>
      <c r="D53" t="s">
        <v>446</v>
      </c>
      <c r="E53" s="6" t="s">
        <v>140</v>
      </c>
      <c r="F53" s="6" t="s">
        <v>458</v>
      </c>
      <c r="G53">
        <f>SUMIF($A$2:$A$52,$A53,G$2:G$52)</f>
        <v>34785.999469222123</v>
      </c>
      <c r="H53">
        <f t="shared" ref="H53:BC55" si="0">SUMIF($A$2:$A$52,$A53,H$2:H$52)</f>
        <v>35486.650421052102</v>
      </c>
      <c r="I53">
        <f t="shared" si="0"/>
        <v>36213.073359836897</v>
      </c>
      <c r="J53">
        <f t="shared" si="0"/>
        <v>36971.218394495059</v>
      </c>
      <c r="K53">
        <f t="shared" si="0"/>
        <v>37762.724367270304</v>
      </c>
      <c r="L53">
        <f t="shared" si="0"/>
        <v>38590.165223122312</v>
      </c>
      <c r="M53">
        <f t="shared" si="0"/>
        <v>39450.945833241138</v>
      </c>
      <c r="N53">
        <f t="shared" si="0"/>
        <v>40342.750648896079</v>
      </c>
      <c r="O53">
        <f t="shared" si="0"/>
        <v>41257.959136464633</v>
      </c>
      <c r="P53">
        <f t="shared" si="0"/>
        <v>42194.199253971165</v>
      </c>
      <c r="Q53">
        <f t="shared" si="0"/>
        <v>43149.882141135175</v>
      </c>
      <c r="R53">
        <f t="shared" si="0"/>
        <v>44127.375421514203</v>
      </c>
      <c r="S53">
        <f t="shared" si="0"/>
        <v>45128.185481393397</v>
      </c>
      <c r="T53">
        <f t="shared" si="0"/>
        <v>46157.50636318227</v>
      </c>
      <c r="U53">
        <f t="shared" si="0"/>
        <v>47219.537641501462</v>
      </c>
      <c r="V53">
        <f t="shared" si="0"/>
        <v>48309.008755353025</v>
      </c>
      <c r="W53">
        <f t="shared" si="0"/>
        <v>49429.420717302899</v>
      </c>
      <c r="X53">
        <f t="shared" si="0"/>
        <v>50582.559455113776</v>
      </c>
      <c r="Y53">
        <f t="shared" si="0"/>
        <v>51769.244823677713</v>
      </c>
      <c r="Z53">
        <f t="shared" si="0"/>
        <v>52990</v>
      </c>
      <c r="AA53">
        <f t="shared" si="0"/>
        <v>54358</v>
      </c>
      <c r="AB53">
        <f t="shared" si="0"/>
        <v>55770</v>
      </c>
      <c r="AC53">
        <f t="shared" si="0"/>
        <v>57237</v>
      </c>
      <c r="AD53">
        <f t="shared" si="0"/>
        <v>58679</v>
      </c>
      <c r="AE53">
        <f t="shared" si="0"/>
        <v>60297</v>
      </c>
      <c r="AF53">
        <f t="shared" si="0"/>
        <v>62000</v>
      </c>
      <c r="AG53">
        <f t="shared" si="0"/>
        <v>63805</v>
      </c>
      <c r="AH53">
        <f t="shared" si="0"/>
        <v>65652</v>
      </c>
      <c r="AI53">
        <f t="shared" si="0"/>
        <v>67520</v>
      </c>
      <c r="AJ53">
        <f t="shared" si="0"/>
        <v>69394</v>
      </c>
      <c r="AK53">
        <f t="shared" si="0"/>
        <v>71284</v>
      </c>
      <c r="AL53">
        <f t="shared" si="0"/>
        <v>73111</v>
      </c>
      <c r="AM53">
        <f t="shared" si="0"/>
        <v>74962</v>
      </c>
      <c r="AN53">
        <f t="shared" si="0"/>
        <v>76976</v>
      </c>
      <c r="AO53">
        <f t="shared" si="0"/>
        <v>79036</v>
      </c>
      <c r="AP53">
        <f t="shared" si="0"/>
        <v>81088</v>
      </c>
      <c r="AQ53">
        <f t="shared" si="0"/>
        <v>83133</v>
      </c>
      <c r="AR53">
        <f t="shared" si="0"/>
        <v>85223</v>
      </c>
      <c r="AS53">
        <f t="shared" si="0"/>
        <v>87348</v>
      </c>
      <c r="AT53">
        <f t="shared" si="0"/>
        <v>89519</v>
      </c>
      <c r="AU53">
        <f t="shared" si="0"/>
        <v>91732</v>
      </c>
      <c r="AV53">
        <f t="shared" si="0"/>
        <v>94023</v>
      </c>
      <c r="AW53">
        <f t="shared" si="0"/>
        <v>96369</v>
      </c>
      <c r="AX53">
        <f t="shared" si="0"/>
        <v>98953</v>
      </c>
      <c r="AY53">
        <f t="shared" si="0"/>
        <v>101538</v>
      </c>
      <c r="AZ53">
        <f t="shared" si="0"/>
        <v>103796</v>
      </c>
      <c r="BA53">
        <f t="shared" si="0"/>
        <v>106242</v>
      </c>
      <c r="BB53">
        <f t="shared" si="0"/>
        <v>108783</v>
      </c>
      <c r="BC53">
        <f t="shared" si="0"/>
        <v>111363</v>
      </c>
    </row>
    <row r="54" spans="1:55" x14ac:dyDescent="0.2">
      <c r="A54">
        <v>1</v>
      </c>
      <c r="B54" t="s">
        <v>447</v>
      </c>
      <c r="D54" t="s">
        <v>447</v>
      </c>
      <c r="E54" s="6" t="s">
        <v>140</v>
      </c>
      <c r="F54" s="6" t="s">
        <v>458</v>
      </c>
      <c r="G54">
        <f>SUMIF($A$2:$A$52,$A54,G$2:G$52)</f>
        <v>29177.23319899042</v>
      </c>
      <c r="H54">
        <f t="shared" si="0"/>
        <v>29623.507834029067</v>
      </c>
      <c r="I54">
        <f t="shared" si="0"/>
        <v>30081.607501747185</v>
      </c>
      <c r="J54">
        <f t="shared" si="0"/>
        <v>30561.55613432893</v>
      </c>
      <c r="K54">
        <f t="shared" si="0"/>
        <v>31058.900354191523</v>
      </c>
      <c r="L54">
        <f t="shared" si="0"/>
        <v>31579.683384268807</v>
      </c>
      <c r="M54">
        <f t="shared" si="0"/>
        <v>32120.55101925242</v>
      </c>
      <c r="N54">
        <f t="shared" si="0"/>
        <v>32684.164072776286</v>
      </c>
      <c r="O54">
        <f t="shared" si="0"/>
        <v>33255.88067890775</v>
      </c>
      <c r="P54">
        <f t="shared" si="0"/>
        <v>33839.01671051202</v>
      </c>
      <c r="Q54">
        <f t="shared" si="0"/>
        <v>34106.592841388148</v>
      </c>
      <c r="R54">
        <f t="shared" si="0"/>
        <v>34376.511769064862</v>
      </c>
      <c r="S54">
        <f t="shared" si="0"/>
        <v>34647.43195041149</v>
      </c>
      <c r="T54">
        <f t="shared" si="0"/>
        <v>34938.590764172397</v>
      </c>
      <c r="U54">
        <f t="shared" si="0"/>
        <v>35248.08790171874</v>
      </c>
      <c r="V54">
        <f t="shared" si="0"/>
        <v>35578.279354222519</v>
      </c>
      <c r="W54">
        <f t="shared" si="0"/>
        <v>35924.505326673047</v>
      </c>
      <c r="X54">
        <f t="shared" si="0"/>
        <v>36282.781610731508</v>
      </c>
      <c r="Y54">
        <f t="shared" si="0"/>
        <v>36639.695278208645</v>
      </c>
      <c r="Z54">
        <f t="shared" si="0"/>
        <v>37002</v>
      </c>
      <c r="AA54">
        <f t="shared" si="0"/>
        <v>37578</v>
      </c>
      <c r="AB54">
        <f t="shared" si="0"/>
        <v>38161</v>
      </c>
      <c r="AC54">
        <f t="shared" si="0"/>
        <v>38741</v>
      </c>
      <c r="AD54">
        <f t="shared" si="0"/>
        <v>39266</v>
      </c>
      <c r="AE54">
        <f t="shared" si="0"/>
        <v>39814</v>
      </c>
      <c r="AF54">
        <f t="shared" si="0"/>
        <v>40362</v>
      </c>
      <c r="AG54">
        <f t="shared" si="0"/>
        <v>41031</v>
      </c>
      <c r="AH54">
        <f t="shared" si="0"/>
        <v>41720</v>
      </c>
      <c r="AI54">
        <f t="shared" si="0"/>
        <v>42441</v>
      </c>
      <c r="AJ54">
        <f t="shared" si="0"/>
        <v>43182</v>
      </c>
      <c r="AK54">
        <f t="shared" si="0"/>
        <v>43910</v>
      </c>
      <c r="AL54">
        <f t="shared" si="0"/>
        <v>44663</v>
      </c>
      <c r="AM54">
        <f t="shared" si="0"/>
        <v>45431</v>
      </c>
      <c r="AN54">
        <f t="shared" si="0"/>
        <v>46186</v>
      </c>
      <c r="AO54">
        <f t="shared" si="0"/>
        <v>46938</v>
      </c>
      <c r="AP54">
        <f t="shared" si="0"/>
        <v>47675</v>
      </c>
      <c r="AQ54">
        <f t="shared" si="0"/>
        <v>48410</v>
      </c>
      <c r="AR54">
        <f t="shared" si="0"/>
        <v>49143</v>
      </c>
      <c r="AS54">
        <f t="shared" si="0"/>
        <v>49873</v>
      </c>
      <c r="AT54">
        <f t="shared" si="0"/>
        <v>50547</v>
      </c>
      <c r="AU54">
        <f t="shared" si="0"/>
        <v>51268</v>
      </c>
      <c r="AV54">
        <f t="shared" si="0"/>
        <v>51995</v>
      </c>
      <c r="AW54">
        <f t="shared" si="0"/>
        <v>52766</v>
      </c>
      <c r="AX54">
        <f t="shared" si="0"/>
        <v>53547</v>
      </c>
      <c r="AY54">
        <f t="shared" si="0"/>
        <v>54326</v>
      </c>
      <c r="AZ54">
        <f t="shared" si="0"/>
        <v>55110</v>
      </c>
      <c r="BA54">
        <f t="shared" si="0"/>
        <v>55934</v>
      </c>
      <c r="BB54">
        <f t="shared" si="0"/>
        <v>56812</v>
      </c>
      <c r="BC54">
        <f t="shared" si="0"/>
        <v>57716</v>
      </c>
    </row>
    <row r="55" spans="1:55" x14ac:dyDescent="0.2">
      <c r="A55">
        <v>3</v>
      </c>
      <c r="B55" t="s">
        <v>448</v>
      </c>
      <c r="D55" t="s">
        <v>448</v>
      </c>
      <c r="E55" s="6" t="s">
        <v>140</v>
      </c>
      <c r="F55" s="6" t="s">
        <v>458</v>
      </c>
      <c r="G55">
        <f>SUMIF($A$2:$A$52,$A55,G$2:G$52)</f>
        <v>12213.553394633896</v>
      </c>
      <c r="H55">
        <f t="shared" si="0"/>
        <v>12381.480266116694</v>
      </c>
      <c r="I55">
        <f t="shared" si="0"/>
        <v>12551.388804196904</v>
      </c>
      <c r="J55">
        <f t="shared" si="0"/>
        <v>12727.948403556273</v>
      </c>
      <c r="K55">
        <f t="shared" si="0"/>
        <v>12906.497963299165</v>
      </c>
      <c r="L55">
        <f t="shared" si="0"/>
        <v>13087.491126544352</v>
      </c>
      <c r="M55">
        <f t="shared" si="0"/>
        <v>13273.048413097227</v>
      </c>
      <c r="N55">
        <f t="shared" si="0"/>
        <v>13464.420261198431</v>
      </c>
      <c r="O55">
        <f t="shared" si="0"/>
        <v>13664.846942812746</v>
      </c>
      <c r="P55">
        <f t="shared" si="0"/>
        <v>13873.338711534516</v>
      </c>
      <c r="Q55">
        <f t="shared" si="0"/>
        <v>14059.551457230453</v>
      </c>
      <c r="R55">
        <f t="shared" si="0"/>
        <v>14252.471436460573</v>
      </c>
      <c r="S55">
        <f t="shared" si="0"/>
        <v>14452.947825758671</v>
      </c>
      <c r="T55">
        <f t="shared" si="0"/>
        <v>14663.061842374731</v>
      </c>
      <c r="U55">
        <f t="shared" si="0"/>
        <v>14879.920676096168</v>
      </c>
      <c r="V55">
        <f t="shared" si="0"/>
        <v>15103.6942008608</v>
      </c>
      <c r="W55">
        <f t="shared" si="0"/>
        <v>15335.783397118694</v>
      </c>
      <c r="X55">
        <f t="shared" si="0"/>
        <v>15570.641091512498</v>
      </c>
      <c r="Y55">
        <f t="shared" si="0"/>
        <v>15809.47615073359</v>
      </c>
      <c r="Z55">
        <f t="shared" si="0"/>
        <v>16044</v>
      </c>
      <c r="AA55">
        <f t="shared" si="0"/>
        <v>16430</v>
      </c>
      <c r="AB55">
        <f t="shared" si="0"/>
        <v>16831</v>
      </c>
      <c r="AC55">
        <f t="shared" si="0"/>
        <v>17228</v>
      </c>
      <c r="AD55">
        <f t="shared" si="0"/>
        <v>17544</v>
      </c>
      <c r="AE55">
        <f t="shared" si="0"/>
        <v>17853</v>
      </c>
      <c r="AF55">
        <f t="shared" si="0"/>
        <v>18116</v>
      </c>
      <c r="AG55">
        <f t="shared" si="0"/>
        <v>18348</v>
      </c>
      <c r="AH55">
        <f t="shared" si="0"/>
        <v>18716</v>
      </c>
      <c r="AI55">
        <f t="shared" si="0"/>
        <v>19111</v>
      </c>
      <c r="AJ55">
        <f t="shared" si="0"/>
        <v>19548</v>
      </c>
      <c r="AK55">
        <f t="shared" si="0"/>
        <v>20004</v>
      </c>
      <c r="AL55">
        <f t="shared" si="0"/>
        <v>20485</v>
      </c>
      <c r="AM55">
        <f t="shared" si="0"/>
        <v>20974</v>
      </c>
      <c r="AN55">
        <f t="shared" si="0"/>
        <v>21471</v>
      </c>
      <c r="AO55">
        <f t="shared" si="0"/>
        <v>21904</v>
      </c>
      <c r="AP55">
        <f t="shared" si="0"/>
        <v>22334</v>
      </c>
      <c r="AQ55">
        <f t="shared" si="0"/>
        <v>22752</v>
      </c>
      <c r="AR55">
        <f t="shared" si="0"/>
        <v>23123</v>
      </c>
      <c r="AS55">
        <f t="shared" si="0"/>
        <v>23473</v>
      </c>
      <c r="AT55">
        <f t="shared" si="0"/>
        <v>23865</v>
      </c>
      <c r="AU55">
        <f t="shared" si="0"/>
        <v>24226</v>
      </c>
      <c r="AV55">
        <f t="shared" si="0"/>
        <v>24615</v>
      </c>
      <c r="AW55">
        <f t="shared" si="0"/>
        <v>24984</v>
      </c>
      <c r="AX55">
        <f t="shared" si="0"/>
        <v>25355</v>
      </c>
      <c r="AY55">
        <f t="shared" si="0"/>
        <v>25737</v>
      </c>
      <c r="AZ55">
        <f t="shared" si="0"/>
        <v>26128</v>
      </c>
      <c r="BA55">
        <f t="shared" si="0"/>
        <v>26598</v>
      </c>
      <c r="BB55">
        <f t="shared" si="0"/>
        <v>27067</v>
      </c>
      <c r="BC55">
        <f t="shared" si="0"/>
        <v>27571</v>
      </c>
    </row>
    <row r="56" spans="1:55" x14ac:dyDescent="0.2">
      <c r="A56"/>
      <c r="B56" t="s">
        <v>449</v>
      </c>
      <c r="D56" t="s">
        <v>449</v>
      </c>
      <c r="E56" s="6" t="s">
        <v>140</v>
      </c>
      <c r="F56" s="6" t="s">
        <v>458</v>
      </c>
      <c r="G56">
        <f>SUM(G53:G55)</f>
        <v>76176.78606284644</v>
      </c>
      <c r="H56">
        <f t="shared" ref="H56:BC56" si="1">SUM(H53:H55)</f>
        <v>77491.638521197863</v>
      </c>
      <c r="I56">
        <f t="shared" si="1"/>
        <v>78846.069665780989</v>
      </c>
      <c r="J56">
        <f t="shared" si="1"/>
        <v>80260.722932380275</v>
      </c>
      <c r="K56">
        <f t="shared" si="1"/>
        <v>81728.12268476098</v>
      </c>
      <c r="L56">
        <f t="shared" si="1"/>
        <v>83257.339733935471</v>
      </c>
      <c r="M56">
        <f t="shared" si="1"/>
        <v>84844.545265590787</v>
      </c>
      <c r="N56">
        <f t="shared" si="1"/>
        <v>86491.334982870801</v>
      </c>
      <c r="O56">
        <f t="shared" si="1"/>
        <v>88178.686758185126</v>
      </c>
      <c r="P56">
        <f t="shared" si="1"/>
        <v>89906.554676017695</v>
      </c>
      <c r="Q56">
        <f t="shared" si="1"/>
        <v>91316.026439753783</v>
      </c>
      <c r="R56">
        <f t="shared" si="1"/>
        <v>92756.358627039634</v>
      </c>
      <c r="S56">
        <f t="shared" si="1"/>
        <v>94228.565257563561</v>
      </c>
      <c r="T56">
        <f t="shared" si="1"/>
        <v>95759.158969729411</v>
      </c>
      <c r="U56">
        <f t="shared" si="1"/>
        <v>97347.546219316369</v>
      </c>
      <c r="V56">
        <f t="shared" si="1"/>
        <v>98990.982310436346</v>
      </c>
      <c r="W56">
        <f t="shared" si="1"/>
        <v>100689.70944109464</v>
      </c>
      <c r="X56">
        <f t="shared" si="1"/>
        <v>102435.98215735778</v>
      </c>
      <c r="Y56">
        <f t="shared" si="1"/>
        <v>104218.41625261995</v>
      </c>
      <c r="Z56">
        <f t="shared" si="1"/>
        <v>106036</v>
      </c>
      <c r="AA56">
        <f t="shared" si="1"/>
        <v>108366</v>
      </c>
      <c r="AB56">
        <f t="shared" si="1"/>
        <v>110762</v>
      </c>
      <c r="AC56">
        <f t="shared" si="1"/>
        <v>113206</v>
      </c>
      <c r="AD56">
        <f t="shared" si="1"/>
        <v>115489</v>
      </c>
      <c r="AE56">
        <f t="shared" si="1"/>
        <v>117964</v>
      </c>
      <c r="AF56">
        <f t="shared" si="1"/>
        <v>120478</v>
      </c>
      <c r="AG56">
        <f t="shared" si="1"/>
        <v>123184</v>
      </c>
      <c r="AH56">
        <f t="shared" si="1"/>
        <v>126088</v>
      </c>
      <c r="AI56">
        <f t="shared" si="1"/>
        <v>129072</v>
      </c>
      <c r="AJ56">
        <f t="shared" si="1"/>
        <v>132124</v>
      </c>
      <c r="AK56">
        <f t="shared" si="1"/>
        <v>135198</v>
      </c>
      <c r="AL56">
        <f t="shared" si="1"/>
        <v>138259</v>
      </c>
      <c r="AM56">
        <f t="shared" si="1"/>
        <v>141367</v>
      </c>
      <c r="AN56">
        <f t="shared" si="1"/>
        <v>144633</v>
      </c>
      <c r="AO56">
        <f t="shared" si="1"/>
        <v>147878</v>
      </c>
      <c r="AP56">
        <f t="shared" si="1"/>
        <v>151097</v>
      </c>
      <c r="AQ56">
        <f t="shared" si="1"/>
        <v>154295</v>
      </c>
      <c r="AR56">
        <f t="shared" si="1"/>
        <v>157489</v>
      </c>
      <c r="AS56">
        <f t="shared" si="1"/>
        <v>160694</v>
      </c>
      <c r="AT56">
        <f t="shared" si="1"/>
        <v>163931</v>
      </c>
      <c r="AU56">
        <f t="shared" si="1"/>
        <v>167226</v>
      </c>
      <c r="AV56">
        <f t="shared" si="1"/>
        <v>170633</v>
      </c>
      <c r="AW56">
        <f t="shared" si="1"/>
        <v>174119</v>
      </c>
      <c r="AX56">
        <f t="shared" si="1"/>
        <v>177855</v>
      </c>
      <c r="AY56">
        <f t="shared" si="1"/>
        <v>181601</v>
      </c>
      <c r="AZ56">
        <f t="shared" si="1"/>
        <v>185034</v>
      </c>
      <c r="BA56">
        <f t="shared" si="1"/>
        <v>188774</v>
      </c>
      <c r="BB56">
        <f t="shared" si="1"/>
        <v>192662</v>
      </c>
      <c r="BC56">
        <f t="shared" si="1"/>
        <v>196650</v>
      </c>
    </row>
    <row r="57" spans="1:55" x14ac:dyDescent="0.2">
      <c r="B57" s="6" t="s">
        <v>454</v>
      </c>
      <c r="D57" s="6" t="s">
        <v>454</v>
      </c>
      <c r="E57" s="16" t="s">
        <v>140</v>
      </c>
      <c r="F57" s="6" t="s">
        <v>458</v>
      </c>
      <c r="G57" s="6">
        <f>G55-G42</f>
        <v>10097.412218163308</v>
      </c>
      <c r="H57" s="6">
        <f t="shared" ref="H57:BC57" si="2">H55-H42</f>
        <v>10251.597913175518</v>
      </c>
      <c r="I57" s="6">
        <f t="shared" si="2"/>
        <v>10409.482921843963</v>
      </c>
      <c r="J57" s="6">
        <f t="shared" si="2"/>
        <v>10574.018991791567</v>
      </c>
      <c r="K57" s="6">
        <f t="shared" si="2"/>
        <v>10741.403845652107</v>
      </c>
      <c r="L57" s="6">
        <f t="shared" si="2"/>
        <v>10912.091126544352</v>
      </c>
      <c r="M57" s="6">
        <f t="shared" si="2"/>
        <v>11089.060177803109</v>
      </c>
      <c r="N57" s="6">
        <f t="shared" si="2"/>
        <v>11271.843790610195</v>
      </c>
      <c r="O57" s="6">
        <f t="shared" si="2"/>
        <v>11464.541060459806</v>
      </c>
      <c r="P57" s="6">
        <f t="shared" si="2"/>
        <v>11665.303417416868</v>
      </c>
      <c r="Q57" s="6">
        <f t="shared" si="2"/>
        <v>11890.163221936335</v>
      </c>
      <c r="R57" s="6">
        <f t="shared" si="2"/>
        <v>12125.165554107632</v>
      </c>
      <c r="S57" s="6">
        <f t="shared" si="2"/>
        <v>12371.159590464553</v>
      </c>
      <c r="T57" s="6">
        <f t="shared" si="2"/>
        <v>12631.944195315908</v>
      </c>
      <c r="U57" s="6">
        <f t="shared" si="2"/>
        <v>12905.48538197852</v>
      </c>
      <c r="V57" s="6">
        <f t="shared" si="2"/>
        <v>13192.811847919624</v>
      </c>
      <c r="W57" s="6">
        <f t="shared" si="2"/>
        <v>13493.606926530458</v>
      </c>
      <c r="X57" s="6">
        <f t="shared" si="2"/>
        <v>13802.323444453674</v>
      </c>
      <c r="Y57" s="6">
        <f t="shared" si="2"/>
        <v>14120.170268380649</v>
      </c>
      <c r="Z57" s="6">
        <f t="shared" si="2"/>
        <v>14438</v>
      </c>
      <c r="AA57" s="6">
        <f t="shared" si="2"/>
        <v>14814</v>
      </c>
      <c r="AB57" s="6">
        <f t="shared" si="2"/>
        <v>15203</v>
      </c>
      <c r="AC57" s="6">
        <f t="shared" si="2"/>
        <v>15588</v>
      </c>
      <c r="AD57" s="6">
        <f t="shared" si="2"/>
        <v>15896</v>
      </c>
      <c r="AE57" s="6">
        <f t="shared" si="2"/>
        <v>16198</v>
      </c>
      <c r="AF57" s="6">
        <f t="shared" si="2"/>
        <v>16466</v>
      </c>
      <c r="AG57" s="6">
        <f t="shared" si="2"/>
        <v>16707</v>
      </c>
      <c r="AH57" s="6">
        <f t="shared" si="2"/>
        <v>17087</v>
      </c>
      <c r="AI57" s="6">
        <f t="shared" si="2"/>
        <v>17491</v>
      </c>
      <c r="AJ57" s="6">
        <f t="shared" si="2"/>
        <v>17934</v>
      </c>
      <c r="AK57" s="6">
        <f t="shared" si="2"/>
        <v>18399</v>
      </c>
      <c r="AL57" s="6">
        <f t="shared" si="2"/>
        <v>18882</v>
      </c>
      <c r="AM57" s="6">
        <f t="shared" si="2"/>
        <v>19373</v>
      </c>
      <c r="AN57" s="6">
        <f t="shared" si="2"/>
        <v>19876</v>
      </c>
      <c r="AO57" s="6">
        <f t="shared" si="2"/>
        <v>20320</v>
      </c>
      <c r="AP57" s="6">
        <f t="shared" si="2"/>
        <v>20766</v>
      </c>
      <c r="AQ57" s="6">
        <f t="shared" si="2"/>
        <v>21204</v>
      </c>
      <c r="AR57" s="6">
        <f t="shared" si="2"/>
        <v>21596</v>
      </c>
      <c r="AS57" s="6">
        <f t="shared" si="2"/>
        <v>21967</v>
      </c>
      <c r="AT57" s="6">
        <f t="shared" si="2"/>
        <v>22383</v>
      </c>
      <c r="AU57" s="6">
        <f t="shared" si="2"/>
        <v>22768</v>
      </c>
      <c r="AV57" s="6">
        <f t="shared" si="2"/>
        <v>23182</v>
      </c>
      <c r="AW57" s="6">
        <f t="shared" si="2"/>
        <v>23576</v>
      </c>
      <c r="AX57" s="6">
        <f t="shared" si="2"/>
        <v>23980</v>
      </c>
      <c r="AY57" s="6">
        <f t="shared" si="2"/>
        <v>24396</v>
      </c>
      <c r="AZ57" s="6">
        <f t="shared" si="2"/>
        <v>24822</v>
      </c>
      <c r="BA57" s="6">
        <f t="shared" si="2"/>
        <v>25312</v>
      </c>
      <c r="BB57" s="6">
        <f t="shared" si="2"/>
        <v>25813</v>
      </c>
      <c r="BC57" s="6">
        <f t="shared" si="2"/>
        <v>26350</v>
      </c>
    </row>
    <row r="58" spans="1:55" x14ac:dyDescent="0.2">
      <c r="B58" s="6" t="s">
        <v>456</v>
      </c>
      <c r="D58" s="6" t="s">
        <v>456</v>
      </c>
      <c r="E58" s="16" t="s">
        <v>140</v>
      </c>
      <c r="F58" s="6" t="s">
        <v>458</v>
      </c>
      <c r="G58" s="6">
        <f>G50+G13+G33</f>
        <v>9127.7892696348172</v>
      </c>
      <c r="H58" s="6">
        <f t="shared" ref="H58:BC58" si="3">H50+H13+H33</f>
        <v>9315.0302026012996</v>
      </c>
      <c r="I58" s="6">
        <f t="shared" si="3"/>
        <v>9510.5196348174086</v>
      </c>
      <c r="J58" s="6">
        <f t="shared" si="3"/>
        <v>9713.4327163581784</v>
      </c>
      <c r="K58" s="6">
        <f t="shared" si="3"/>
        <v>9922.1197473736866</v>
      </c>
      <c r="L58" s="6">
        <f t="shared" si="3"/>
        <v>10134.931028014007</v>
      </c>
      <c r="M58" s="6">
        <f t="shared" si="3"/>
        <v>10351.86655827914</v>
      </c>
      <c r="N58" s="6">
        <f t="shared" si="3"/>
        <v>10575.400887943972</v>
      </c>
      <c r="O58" s="6">
        <f t="shared" si="3"/>
        <v>10810.483116558278</v>
      </c>
      <c r="P58" s="6">
        <f t="shared" si="3"/>
        <v>11059.587793896948</v>
      </c>
      <c r="Q58" s="6">
        <f t="shared" si="3"/>
        <v>11330.963419209604</v>
      </c>
      <c r="R58" s="6">
        <f t="shared" si="3"/>
        <v>11617.186343171585</v>
      </c>
      <c r="S58" s="6">
        <f t="shared" si="3"/>
        <v>11901.759567283641</v>
      </c>
      <c r="T58" s="6">
        <f t="shared" si="3"/>
        <v>12159.937593796898</v>
      </c>
      <c r="U58" s="6">
        <f t="shared" si="3"/>
        <v>12379.347673836917</v>
      </c>
      <c r="V58" s="6">
        <f t="shared" si="3"/>
        <v>12550.916458229114</v>
      </c>
      <c r="W58" s="6">
        <f t="shared" si="3"/>
        <v>12687.016695847924</v>
      </c>
      <c r="X58" s="6">
        <f t="shared" si="3"/>
        <v>12814.868434217109</v>
      </c>
      <c r="Y58" s="6">
        <f t="shared" si="3"/>
        <v>12973.239619809905</v>
      </c>
      <c r="Z58" s="6">
        <f t="shared" si="3"/>
        <v>13191</v>
      </c>
      <c r="AA58" s="6">
        <f t="shared" si="3"/>
        <v>13459</v>
      </c>
      <c r="AB58" s="6">
        <f t="shared" si="3"/>
        <v>13785</v>
      </c>
      <c r="AC58" s="6">
        <f t="shared" si="3"/>
        <v>14163</v>
      </c>
      <c r="AD58" s="6">
        <f t="shared" si="3"/>
        <v>14565</v>
      </c>
      <c r="AE58" s="6">
        <f t="shared" si="3"/>
        <v>15107</v>
      </c>
      <c r="AF58" s="6">
        <f t="shared" si="3"/>
        <v>15665</v>
      </c>
      <c r="AG58" s="6">
        <f t="shared" si="3"/>
        <v>16243</v>
      </c>
      <c r="AH58" s="6">
        <f t="shared" si="3"/>
        <v>16839</v>
      </c>
      <c r="AI58" s="6">
        <f t="shared" si="3"/>
        <v>17453</v>
      </c>
      <c r="AJ58" s="6">
        <f t="shared" si="3"/>
        <v>18086</v>
      </c>
      <c r="AK58" s="6">
        <f t="shared" si="3"/>
        <v>18731</v>
      </c>
      <c r="AL58" s="6">
        <f t="shared" si="3"/>
        <v>19389</v>
      </c>
      <c r="AM58" s="6">
        <f t="shared" si="3"/>
        <v>20063</v>
      </c>
      <c r="AN58" s="6">
        <f t="shared" si="3"/>
        <v>20746</v>
      </c>
      <c r="AO58" s="6">
        <f t="shared" si="3"/>
        <v>21470</v>
      </c>
      <c r="AP58" s="6">
        <f t="shared" si="3"/>
        <v>22192</v>
      </c>
      <c r="AQ58" s="6">
        <f t="shared" si="3"/>
        <v>22909</v>
      </c>
      <c r="AR58" s="6">
        <f t="shared" si="3"/>
        <v>23623</v>
      </c>
      <c r="AS58" s="6">
        <f t="shared" si="3"/>
        <v>24344</v>
      </c>
      <c r="AT58" s="6">
        <f t="shared" si="3"/>
        <v>25139</v>
      </c>
      <c r="AU58" s="6">
        <f t="shared" si="3"/>
        <v>25954</v>
      </c>
      <c r="AV58" s="6">
        <f t="shared" si="3"/>
        <v>26782</v>
      </c>
      <c r="AW58" s="6">
        <f t="shared" si="3"/>
        <v>27621</v>
      </c>
      <c r="AX58" s="6">
        <f t="shared" si="3"/>
        <v>28463</v>
      </c>
      <c r="AY58" s="6">
        <f t="shared" si="3"/>
        <v>29306</v>
      </c>
      <c r="AZ58" s="6">
        <f t="shared" si="3"/>
        <v>29930</v>
      </c>
      <c r="BA58" s="6">
        <f t="shared" si="3"/>
        <v>30817</v>
      </c>
      <c r="BB58" s="6">
        <f t="shared" si="3"/>
        <v>31618</v>
      </c>
      <c r="BC58" s="6">
        <f t="shared" si="3"/>
        <v>32413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C56"/>
  <sheetViews>
    <sheetView workbookViewId="0"/>
  </sheetViews>
  <sheetFormatPr defaultRowHeight="12.75" x14ac:dyDescent="0.2"/>
  <cols>
    <col min="1" max="1" width="9.5703125" bestFit="1" customWidth="1"/>
    <col min="2" max="2" width="29.85546875" bestFit="1" customWidth="1"/>
    <col min="3" max="3" width="11.140625" bestFit="1" customWidth="1"/>
    <col min="4" max="4" width="29.85546875" bestFit="1" customWidth="1"/>
    <col min="5" max="5" width="7.5703125" bestFit="1" customWidth="1"/>
    <col min="6" max="6" width="21.5703125" bestFit="1" customWidth="1"/>
    <col min="7" max="15" width="11.42578125" bestFit="1" customWidth="1"/>
    <col min="16" max="55" width="12.42578125" bestFit="1" customWidth="1"/>
  </cols>
  <sheetData>
    <row r="1" spans="1:55" x14ac:dyDescent="0.2">
      <c r="A1" s="63" t="s">
        <v>457</v>
      </c>
      <c r="B1" s="1" t="s">
        <v>1</v>
      </c>
      <c r="C1" s="1" t="s">
        <v>135</v>
      </c>
      <c r="D1" s="1" t="s">
        <v>136</v>
      </c>
      <c r="E1" s="1" t="s">
        <v>142</v>
      </c>
      <c r="F1" s="1" t="s">
        <v>143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</row>
    <row r="2" spans="1:55" x14ac:dyDescent="0.2">
      <c r="A2">
        <v>3</v>
      </c>
      <c r="B2" t="s">
        <v>377</v>
      </c>
      <c r="C2">
        <v>7</v>
      </c>
      <c r="D2" t="s">
        <v>377</v>
      </c>
      <c r="E2">
        <v>152</v>
      </c>
      <c r="F2" t="s">
        <v>573</v>
      </c>
      <c r="G2">
        <v>856039</v>
      </c>
      <c r="H2">
        <v>905692</v>
      </c>
      <c r="I2">
        <v>890521</v>
      </c>
      <c r="J2">
        <v>955215</v>
      </c>
      <c r="K2">
        <v>988269</v>
      </c>
      <c r="L2">
        <v>1024962</v>
      </c>
      <c r="M2">
        <v>1050376</v>
      </c>
      <c r="N2">
        <v>1028896</v>
      </c>
      <c r="O2">
        <v>1098828</v>
      </c>
      <c r="P2">
        <v>1130933</v>
      </c>
      <c r="Q2">
        <v>1156369</v>
      </c>
      <c r="R2">
        <v>1114841</v>
      </c>
      <c r="S2">
        <v>1144510</v>
      </c>
      <c r="T2">
        <v>1158079</v>
      </c>
      <c r="U2">
        <v>1040272</v>
      </c>
      <c r="V2">
        <v>891527</v>
      </c>
      <c r="W2">
        <v>860471</v>
      </c>
      <c r="X2">
        <v>840806</v>
      </c>
      <c r="Y2">
        <v>796920</v>
      </c>
      <c r="Z2">
        <v>804904</v>
      </c>
      <c r="AA2">
        <v>765562</v>
      </c>
      <c r="AB2">
        <v>778340</v>
      </c>
      <c r="AC2">
        <v>785107</v>
      </c>
      <c r="AD2">
        <v>794281</v>
      </c>
      <c r="AE2">
        <v>802981</v>
      </c>
      <c r="AF2">
        <v>833907</v>
      </c>
      <c r="AG2">
        <v>839895</v>
      </c>
      <c r="AH2">
        <v>842240</v>
      </c>
      <c r="AI2">
        <v>838904</v>
      </c>
      <c r="AJ2">
        <v>833343</v>
      </c>
      <c r="AK2">
        <v>872141</v>
      </c>
      <c r="AL2">
        <v>916619</v>
      </c>
      <c r="AM2">
        <v>916805</v>
      </c>
      <c r="AN2">
        <v>1034504</v>
      </c>
      <c r="AO2">
        <v>1031538</v>
      </c>
      <c r="AP2">
        <v>1070179</v>
      </c>
      <c r="AQ2">
        <v>1076824</v>
      </c>
      <c r="AR2">
        <v>1233338</v>
      </c>
      <c r="AS2">
        <v>1181261</v>
      </c>
      <c r="AT2">
        <v>1336994</v>
      </c>
      <c r="AU2">
        <v>1506312</v>
      </c>
      <c r="AV2">
        <v>1667137</v>
      </c>
      <c r="AW2">
        <v>1740472</v>
      </c>
      <c r="AX2">
        <v>1699382</v>
      </c>
      <c r="AY2">
        <v>2015977</v>
      </c>
      <c r="AZ2">
        <v>2003368</v>
      </c>
      <c r="BA2">
        <v>2182301</v>
      </c>
      <c r="BB2">
        <v>2234097</v>
      </c>
      <c r="BC2">
        <v>2722468</v>
      </c>
    </row>
    <row r="3" spans="1:55" x14ac:dyDescent="0.2">
      <c r="A3">
        <v>3</v>
      </c>
      <c r="B3" t="s">
        <v>378</v>
      </c>
      <c r="C3">
        <v>20</v>
      </c>
      <c r="D3" t="s">
        <v>378</v>
      </c>
      <c r="E3">
        <v>152</v>
      </c>
      <c r="F3" t="s">
        <v>573</v>
      </c>
      <c r="G3">
        <v>131619</v>
      </c>
      <c r="H3">
        <v>132544</v>
      </c>
      <c r="I3">
        <v>145566</v>
      </c>
      <c r="J3">
        <v>161886</v>
      </c>
      <c r="K3">
        <v>159855</v>
      </c>
      <c r="L3">
        <v>164640</v>
      </c>
      <c r="M3">
        <v>170430</v>
      </c>
      <c r="N3">
        <v>164810</v>
      </c>
      <c r="O3">
        <v>168164</v>
      </c>
      <c r="P3">
        <v>181946</v>
      </c>
      <c r="Q3">
        <v>198357</v>
      </c>
      <c r="R3">
        <v>196665</v>
      </c>
      <c r="S3">
        <v>186890</v>
      </c>
      <c r="T3">
        <v>193042</v>
      </c>
      <c r="U3">
        <v>187174</v>
      </c>
      <c r="V3">
        <v>209010</v>
      </c>
      <c r="W3">
        <v>199654</v>
      </c>
      <c r="X3">
        <v>165134</v>
      </c>
      <c r="Y3">
        <v>207827</v>
      </c>
      <c r="Z3">
        <v>163044</v>
      </c>
      <c r="AA3">
        <v>202329</v>
      </c>
      <c r="AB3">
        <v>211108</v>
      </c>
      <c r="AC3">
        <v>196902</v>
      </c>
      <c r="AD3">
        <v>216371</v>
      </c>
      <c r="AE3">
        <v>210427</v>
      </c>
      <c r="AF3">
        <v>207234</v>
      </c>
      <c r="AG3">
        <v>186201</v>
      </c>
      <c r="AH3">
        <v>199242</v>
      </c>
      <c r="AI3">
        <v>205875</v>
      </c>
      <c r="AJ3">
        <v>220531</v>
      </c>
      <c r="AK3">
        <v>235605</v>
      </c>
      <c r="AL3">
        <v>228259</v>
      </c>
      <c r="AM3">
        <v>227597</v>
      </c>
      <c r="AN3">
        <v>211838</v>
      </c>
      <c r="AO3">
        <v>249622</v>
      </c>
      <c r="AP3">
        <v>233382</v>
      </c>
      <c r="AQ3">
        <v>217391</v>
      </c>
      <c r="AR3">
        <v>206320</v>
      </c>
      <c r="AS3">
        <v>184812</v>
      </c>
      <c r="AT3">
        <v>202848</v>
      </c>
      <c r="AU3">
        <v>220545</v>
      </c>
      <c r="AV3">
        <v>206517</v>
      </c>
      <c r="AW3">
        <v>211189</v>
      </c>
      <c r="AX3">
        <v>228556</v>
      </c>
      <c r="AY3">
        <v>233771</v>
      </c>
      <c r="AZ3">
        <v>231758</v>
      </c>
      <c r="BA3">
        <v>239600</v>
      </c>
      <c r="BB3">
        <v>267981</v>
      </c>
      <c r="BC3">
        <v>268191</v>
      </c>
    </row>
    <row r="4" spans="1:55" x14ac:dyDescent="0.2">
      <c r="A4">
        <v>2</v>
      </c>
      <c r="B4" t="s">
        <v>379</v>
      </c>
      <c r="C4">
        <v>29</v>
      </c>
      <c r="D4" t="s">
        <v>379</v>
      </c>
      <c r="E4">
        <v>152</v>
      </c>
      <c r="F4" t="s">
        <v>573</v>
      </c>
      <c r="G4">
        <v>633200</v>
      </c>
      <c r="H4">
        <v>632650</v>
      </c>
      <c r="I4">
        <v>633716</v>
      </c>
      <c r="J4">
        <v>697069</v>
      </c>
      <c r="K4">
        <v>695856</v>
      </c>
      <c r="L4">
        <v>700653</v>
      </c>
      <c r="M4">
        <v>732703</v>
      </c>
      <c r="N4">
        <v>750267</v>
      </c>
      <c r="O4">
        <v>746026</v>
      </c>
      <c r="P4">
        <v>762008</v>
      </c>
      <c r="Q4">
        <v>783407</v>
      </c>
      <c r="R4">
        <v>713769</v>
      </c>
      <c r="S4">
        <v>799875</v>
      </c>
      <c r="T4">
        <v>754640</v>
      </c>
      <c r="U4">
        <v>810970</v>
      </c>
      <c r="V4">
        <v>832239</v>
      </c>
      <c r="W4">
        <v>847128</v>
      </c>
      <c r="X4">
        <v>796365</v>
      </c>
      <c r="Y4">
        <v>808510</v>
      </c>
      <c r="Z4">
        <v>788147</v>
      </c>
      <c r="AA4">
        <v>861884</v>
      </c>
      <c r="AB4">
        <v>823838</v>
      </c>
      <c r="AC4">
        <v>825321</v>
      </c>
      <c r="AD4">
        <v>816617</v>
      </c>
      <c r="AE4">
        <v>926499</v>
      </c>
      <c r="AF4">
        <v>972457</v>
      </c>
      <c r="AG4">
        <v>1003886</v>
      </c>
      <c r="AH4">
        <v>1027079</v>
      </c>
      <c r="AI4">
        <v>968307</v>
      </c>
      <c r="AJ4">
        <v>1050286</v>
      </c>
      <c r="AK4">
        <v>1078884</v>
      </c>
      <c r="AL4">
        <v>1109827</v>
      </c>
      <c r="AM4">
        <v>1075495</v>
      </c>
      <c r="AN4">
        <v>946555</v>
      </c>
      <c r="AO4">
        <v>973159</v>
      </c>
      <c r="AP4">
        <v>986624</v>
      </c>
      <c r="AQ4">
        <v>982317</v>
      </c>
      <c r="AR4">
        <v>922767</v>
      </c>
      <c r="AS4">
        <v>951457</v>
      </c>
      <c r="AT4">
        <v>910814</v>
      </c>
      <c r="AU4">
        <v>982998</v>
      </c>
      <c r="AV4">
        <v>1025961</v>
      </c>
      <c r="AW4">
        <v>1022982</v>
      </c>
      <c r="AX4">
        <v>1041570</v>
      </c>
      <c r="AY4">
        <v>1052010</v>
      </c>
      <c r="AZ4">
        <v>1076774</v>
      </c>
      <c r="BA4">
        <v>1070959</v>
      </c>
      <c r="BB4">
        <v>1055460</v>
      </c>
      <c r="BC4">
        <v>713305</v>
      </c>
    </row>
    <row r="5" spans="1:55" x14ac:dyDescent="0.2">
      <c r="A5">
        <v>1</v>
      </c>
      <c r="B5" t="s">
        <v>380</v>
      </c>
      <c r="C5">
        <v>32</v>
      </c>
      <c r="D5" t="s">
        <v>380</v>
      </c>
      <c r="E5">
        <v>152</v>
      </c>
      <c r="F5" t="s">
        <v>573</v>
      </c>
      <c r="G5">
        <v>981513</v>
      </c>
      <c r="H5">
        <v>1045222</v>
      </c>
      <c r="I5">
        <v>1141741</v>
      </c>
      <c r="J5">
        <v>1160191</v>
      </c>
      <c r="K5">
        <v>1105185</v>
      </c>
      <c r="L5">
        <v>1149789</v>
      </c>
      <c r="M5">
        <v>1273343</v>
      </c>
      <c r="N5">
        <v>1335656</v>
      </c>
      <c r="O5">
        <v>1329875</v>
      </c>
      <c r="P5">
        <v>1454052</v>
      </c>
      <c r="Q5">
        <v>1491997</v>
      </c>
      <c r="R5">
        <v>1561425</v>
      </c>
      <c r="S5">
        <v>1589277</v>
      </c>
      <c r="T5">
        <v>1719615</v>
      </c>
      <c r="U5">
        <v>1717997</v>
      </c>
      <c r="V5">
        <v>1648251</v>
      </c>
      <c r="W5">
        <v>1684164</v>
      </c>
      <c r="X5">
        <v>1673717</v>
      </c>
      <c r="Y5">
        <v>1717179</v>
      </c>
      <c r="Z5">
        <v>1757296</v>
      </c>
      <c r="AA5">
        <v>1787785</v>
      </c>
      <c r="AB5">
        <v>1851382</v>
      </c>
      <c r="AC5">
        <v>1831766</v>
      </c>
      <c r="AD5">
        <v>1886758</v>
      </c>
      <c r="AE5">
        <v>1992528</v>
      </c>
      <c r="AF5">
        <v>2146081</v>
      </c>
      <c r="AG5">
        <v>1928648</v>
      </c>
      <c r="AH5">
        <v>2052750</v>
      </c>
      <c r="AI5">
        <v>2094185</v>
      </c>
      <c r="AJ5">
        <v>2181308</v>
      </c>
      <c r="AK5">
        <v>2236829</v>
      </c>
      <c r="AL5">
        <v>2238251</v>
      </c>
      <c r="AM5">
        <v>2343349</v>
      </c>
      <c r="AN5">
        <v>2467142</v>
      </c>
      <c r="AO5">
        <v>2595363</v>
      </c>
      <c r="AP5">
        <v>2719646</v>
      </c>
      <c r="AQ5">
        <v>2615217</v>
      </c>
      <c r="AR5">
        <v>2781208</v>
      </c>
      <c r="AS5">
        <v>2921909</v>
      </c>
      <c r="AT5">
        <v>2976636</v>
      </c>
      <c r="AU5">
        <v>3027829</v>
      </c>
      <c r="AV5">
        <v>3076643</v>
      </c>
      <c r="AW5">
        <v>3149873</v>
      </c>
      <c r="AX5">
        <v>3270151</v>
      </c>
      <c r="AY5">
        <v>3523950</v>
      </c>
      <c r="AZ5">
        <v>3665439</v>
      </c>
      <c r="BA5">
        <v>3681513</v>
      </c>
      <c r="BB5">
        <v>3783940</v>
      </c>
      <c r="BC5">
        <v>3881265</v>
      </c>
    </row>
    <row r="6" spans="1:55" x14ac:dyDescent="0.2">
      <c r="A6">
        <v>1</v>
      </c>
      <c r="B6" t="s">
        <v>381</v>
      </c>
      <c r="C6">
        <v>35</v>
      </c>
      <c r="D6" t="s">
        <v>381</v>
      </c>
      <c r="E6">
        <v>152</v>
      </c>
      <c r="F6" t="s">
        <v>573</v>
      </c>
      <c r="G6">
        <v>13499</v>
      </c>
      <c r="H6">
        <v>14522</v>
      </c>
      <c r="I6">
        <v>15149</v>
      </c>
      <c r="J6">
        <v>16246</v>
      </c>
      <c r="K6">
        <v>17743</v>
      </c>
      <c r="L6">
        <v>18328</v>
      </c>
      <c r="M6">
        <v>17932</v>
      </c>
      <c r="N6">
        <v>13728</v>
      </c>
      <c r="O6">
        <v>13843</v>
      </c>
      <c r="P6">
        <v>11978</v>
      </c>
      <c r="Q6">
        <v>10759</v>
      </c>
      <c r="R6">
        <v>10349</v>
      </c>
      <c r="S6">
        <v>10131</v>
      </c>
      <c r="T6">
        <v>9940</v>
      </c>
      <c r="U6">
        <v>10260</v>
      </c>
      <c r="V6">
        <v>11474</v>
      </c>
      <c r="W6">
        <v>11725</v>
      </c>
      <c r="X6">
        <v>13314</v>
      </c>
      <c r="Y6">
        <v>14696</v>
      </c>
      <c r="Z6">
        <v>18401</v>
      </c>
      <c r="AA6">
        <v>13662</v>
      </c>
      <c r="AB6">
        <v>15180</v>
      </c>
      <c r="AC6">
        <v>13316</v>
      </c>
      <c r="AD6">
        <v>15812</v>
      </c>
      <c r="AE6">
        <v>16504</v>
      </c>
      <c r="AF6">
        <v>21241</v>
      </c>
      <c r="AG6">
        <v>29929</v>
      </c>
      <c r="AH6">
        <v>30530</v>
      </c>
      <c r="AI6">
        <v>30321</v>
      </c>
      <c r="AJ6">
        <v>28571</v>
      </c>
      <c r="AK6">
        <v>26311</v>
      </c>
      <c r="AL6">
        <v>31069</v>
      </c>
      <c r="AM6">
        <v>31602</v>
      </c>
      <c r="AN6">
        <v>26726</v>
      </c>
      <c r="AO6">
        <v>32280</v>
      </c>
      <c r="AP6">
        <v>28152</v>
      </c>
      <c r="AQ6">
        <v>30081</v>
      </c>
      <c r="AR6">
        <v>33786</v>
      </c>
      <c r="AS6">
        <v>39854</v>
      </c>
      <c r="AT6">
        <v>37002</v>
      </c>
      <c r="AU6">
        <v>39003</v>
      </c>
      <c r="AV6">
        <v>37488</v>
      </c>
      <c r="AW6">
        <v>38697</v>
      </c>
      <c r="AX6">
        <v>40414</v>
      </c>
      <c r="AY6">
        <v>39055</v>
      </c>
      <c r="AZ6">
        <v>41185</v>
      </c>
      <c r="BA6">
        <v>42909</v>
      </c>
      <c r="BB6">
        <v>47495</v>
      </c>
      <c r="BC6">
        <v>47261</v>
      </c>
    </row>
    <row r="7" spans="1:55" x14ac:dyDescent="0.2">
      <c r="A7">
        <v>1</v>
      </c>
      <c r="B7" t="s">
        <v>434</v>
      </c>
      <c r="C7">
        <v>37</v>
      </c>
      <c r="D7" t="s">
        <v>434</v>
      </c>
      <c r="E7">
        <v>152</v>
      </c>
      <c r="F7" t="s">
        <v>573</v>
      </c>
      <c r="G7">
        <v>274261</v>
      </c>
      <c r="H7">
        <v>278426</v>
      </c>
      <c r="I7">
        <v>286873</v>
      </c>
      <c r="J7">
        <v>281719</v>
      </c>
      <c r="K7">
        <v>299450</v>
      </c>
      <c r="L7">
        <v>299712</v>
      </c>
      <c r="M7">
        <v>325222</v>
      </c>
      <c r="N7">
        <v>333094</v>
      </c>
      <c r="O7">
        <v>350278</v>
      </c>
      <c r="P7">
        <v>353801</v>
      </c>
      <c r="Q7">
        <v>354534</v>
      </c>
      <c r="R7">
        <v>371253</v>
      </c>
      <c r="S7">
        <v>381017</v>
      </c>
      <c r="T7">
        <v>408050</v>
      </c>
      <c r="U7">
        <v>411959</v>
      </c>
      <c r="V7">
        <v>418900</v>
      </c>
      <c r="W7">
        <v>421689</v>
      </c>
      <c r="X7">
        <v>420167</v>
      </c>
      <c r="Y7">
        <v>433306</v>
      </c>
      <c r="Z7">
        <v>442152</v>
      </c>
      <c r="AA7">
        <v>452060</v>
      </c>
      <c r="AB7">
        <v>472097</v>
      </c>
      <c r="AC7">
        <v>470463</v>
      </c>
      <c r="AD7">
        <v>463255</v>
      </c>
      <c r="AE7">
        <v>460434</v>
      </c>
      <c r="AF7">
        <v>500202</v>
      </c>
      <c r="AG7">
        <v>498842</v>
      </c>
      <c r="AH7">
        <v>534044</v>
      </c>
      <c r="AI7">
        <v>539402</v>
      </c>
      <c r="AJ7">
        <v>541978</v>
      </c>
      <c r="AK7">
        <v>549440</v>
      </c>
      <c r="AL7">
        <v>566354</v>
      </c>
      <c r="AM7">
        <v>571590</v>
      </c>
      <c r="AN7">
        <v>600660</v>
      </c>
      <c r="AO7">
        <v>629831</v>
      </c>
      <c r="AP7">
        <v>718707</v>
      </c>
      <c r="AQ7">
        <v>710446</v>
      </c>
      <c r="AR7">
        <v>724729</v>
      </c>
      <c r="AS7">
        <v>703611</v>
      </c>
      <c r="AT7">
        <v>780650</v>
      </c>
      <c r="AU7">
        <v>802000</v>
      </c>
      <c r="AV7">
        <v>804652</v>
      </c>
      <c r="AW7">
        <v>790067</v>
      </c>
      <c r="AX7">
        <v>815985</v>
      </c>
      <c r="AY7">
        <v>821264</v>
      </c>
      <c r="AZ7">
        <v>839877</v>
      </c>
      <c r="BA7">
        <v>876230</v>
      </c>
      <c r="BB7">
        <v>902731</v>
      </c>
      <c r="BC7">
        <v>925839</v>
      </c>
    </row>
    <row r="8" spans="1:55" x14ac:dyDescent="0.2">
      <c r="A8">
        <v>1</v>
      </c>
      <c r="B8" t="s">
        <v>383</v>
      </c>
      <c r="C8">
        <v>39</v>
      </c>
      <c r="D8" t="s">
        <v>383</v>
      </c>
      <c r="E8">
        <v>152</v>
      </c>
      <c r="F8" t="s">
        <v>573</v>
      </c>
      <c r="G8">
        <v>564090</v>
      </c>
      <c r="H8">
        <v>615446</v>
      </c>
      <c r="I8">
        <v>657802</v>
      </c>
      <c r="J8">
        <v>642306</v>
      </c>
      <c r="K8">
        <v>624718</v>
      </c>
      <c r="L8">
        <v>651857</v>
      </c>
      <c r="M8">
        <v>634128</v>
      </c>
      <c r="N8">
        <v>686211</v>
      </c>
      <c r="O8">
        <v>659065</v>
      </c>
      <c r="P8">
        <v>629379</v>
      </c>
      <c r="Q8">
        <v>631839</v>
      </c>
      <c r="R8">
        <v>602105</v>
      </c>
      <c r="S8">
        <v>568787</v>
      </c>
      <c r="T8">
        <v>596053</v>
      </c>
      <c r="U8">
        <v>646402</v>
      </c>
      <c r="V8">
        <v>648811</v>
      </c>
      <c r="W8">
        <v>651769</v>
      </c>
      <c r="X8">
        <v>688832</v>
      </c>
      <c r="Y8">
        <v>668950</v>
      </c>
      <c r="Z8">
        <v>685743</v>
      </c>
      <c r="AA8">
        <v>656659</v>
      </c>
      <c r="AB8">
        <v>688300</v>
      </c>
      <c r="AC8">
        <v>738833</v>
      </c>
      <c r="AD8">
        <v>605440</v>
      </c>
      <c r="AE8">
        <v>716050</v>
      </c>
      <c r="AF8">
        <v>723000</v>
      </c>
      <c r="AG8">
        <v>743572</v>
      </c>
      <c r="AH8">
        <v>837080</v>
      </c>
      <c r="AI8">
        <v>839852</v>
      </c>
      <c r="AJ8">
        <v>833582</v>
      </c>
      <c r="AK8">
        <v>968169</v>
      </c>
      <c r="AL8">
        <v>940382</v>
      </c>
      <c r="AM8">
        <v>808608</v>
      </c>
      <c r="AN8">
        <v>978169</v>
      </c>
      <c r="AO8">
        <v>985197</v>
      </c>
      <c r="AP8">
        <v>1050189</v>
      </c>
      <c r="AQ8">
        <v>1184838</v>
      </c>
      <c r="AR8">
        <v>1270097</v>
      </c>
      <c r="AS8">
        <v>1195066</v>
      </c>
      <c r="AT8">
        <v>1113166</v>
      </c>
      <c r="AU8">
        <v>1303776</v>
      </c>
      <c r="AV8">
        <v>1295484</v>
      </c>
      <c r="AW8">
        <v>1346968</v>
      </c>
      <c r="AX8">
        <v>1347992</v>
      </c>
      <c r="AY8">
        <v>1476884</v>
      </c>
      <c r="AZ8">
        <v>1435779</v>
      </c>
      <c r="BA8">
        <v>1359499</v>
      </c>
      <c r="BB8">
        <v>1458269</v>
      </c>
      <c r="BC8">
        <v>1520848</v>
      </c>
    </row>
    <row r="9" spans="1:55" x14ac:dyDescent="0.2">
      <c r="A9">
        <v>2</v>
      </c>
      <c r="B9" t="s">
        <v>384</v>
      </c>
      <c r="C9">
        <v>45</v>
      </c>
      <c r="D9" t="s">
        <v>384</v>
      </c>
      <c r="E9">
        <v>152</v>
      </c>
      <c r="F9" t="s">
        <v>573</v>
      </c>
      <c r="G9">
        <v>27767</v>
      </c>
      <c r="H9">
        <v>27839</v>
      </c>
      <c r="I9">
        <v>30927</v>
      </c>
      <c r="J9">
        <v>31245</v>
      </c>
      <c r="K9">
        <v>31836</v>
      </c>
      <c r="L9">
        <v>32412</v>
      </c>
      <c r="M9">
        <v>32741</v>
      </c>
      <c r="N9">
        <v>33092</v>
      </c>
      <c r="O9">
        <v>34660</v>
      </c>
      <c r="P9">
        <v>33578</v>
      </c>
      <c r="Q9">
        <v>34581</v>
      </c>
      <c r="R9">
        <v>34318</v>
      </c>
      <c r="S9">
        <v>34324</v>
      </c>
      <c r="T9">
        <v>36758</v>
      </c>
      <c r="U9">
        <v>36881</v>
      </c>
      <c r="V9">
        <v>36813</v>
      </c>
      <c r="W9">
        <v>39017</v>
      </c>
      <c r="X9">
        <v>39384</v>
      </c>
      <c r="Y9">
        <v>39335</v>
      </c>
      <c r="Z9">
        <v>40167</v>
      </c>
      <c r="AA9">
        <v>37680</v>
      </c>
      <c r="AB9">
        <v>40619</v>
      </c>
      <c r="AC9">
        <v>41548</v>
      </c>
      <c r="AD9">
        <v>39384</v>
      </c>
      <c r="AE9">
        <v>41079</v>
      </c>
      <c r="AF9">
        <v>42912</v>
      </c>
      <c r="AG9">
        <v>46261</v>
      </c>
      <c r="AH9">
        <v>47908</v>
      </c>
      <c r="AI9">
        <v>48067</v>
      </c>
      <c r="AJ9">
        <v>51978</v>
      </c>
      <c r="AK9">
        <v>52666</v>
      </c>
      <c r="AL9">
        <v>54553</v>
      </c>
      <c r="AM9">
        <v>56590</v>
      </c>
      <c r="AN9">
        <v>56746</v>
      </c>
      <c r="AO9">
        <v>57093</v>
      </c>
      <c r="AP9">
        <v>58570</v>
      </c>
      <c r="AQ9">
        <v>57799</v>
      </c>
      <c r="AR9">
        <v>61193</v>
      </c>
      <c r="AS9">
        <v>62477</v>
      </c>
      <c r="AT9">
        <v>64144</v>
      </c>
      <c r="AU9">
        <v>65588</v>
      </c>
      <c r="AV9">
        <v>65207</v>
      </c>
      <c r="AW9">
        <v>68003</v>
      </c>
      <c r="AX9">
        <v>75067</v>
      </c>
      <c r="AY9">
        <v>66830</v>
      </c>
      <c r="AZ9">
        <v>69558</v>
      </c>
      <c r="BA9">
        <v>68454</v>
      </c>
      <c r="BB9">
        <v>67547</v>
      </c>
      <c r="BC9">
        <v>67276</v>
      </c>
    </row>
    <row r="10" spans="1:55" x14ac:dyDescent="0.2">
      <c r="A10">
        <v>1</v>
      </c>
      <c r="B10" t="s">
        <v>435</v>
      </c>
      <c r="C10">
        <v>46</v>
      </c>
      <c r="D10" t="s">
        <v>435</v>
      </c>
      <c r="E10">
        <v>152</v>
      </c>
      <c r="F10" t="s">
        <v>573</v>
      </c>
      <c r="G10">
        <v>129911</v>
      </c>
      <c r="H10">
        <v>133164</v>
      </c>
      <c r="I10">
        <v>135749</v>
      </c>
      <c r="J10">
        <v>140739</v>
      </c>
      <c r="K10">
        <v>146082</v>
      </c>
      <c r="L10">
        <v>149257</v>
      </c>
      <c r="M10">
        <v>161125</v>
      </c>
      <c r="N10">
        <v>160768</v>
      </c>
      <c r="O10">
        <v>159248</v>
      </c>
      <c r="P10">
        <v>158910</v>
      </c>
      <c r="Q10">
        <v>163184</v>
      </c>
      <c r="R10">
        <v>157223</v>
      </c>
      <c r="S10">
        <v>162143</v>
      </c>
      <c r="T10">
        <v>157185</v>
      </c>
      <c r="U10">
        <v>161654</v>
      </c>
      <c r="V10">
        <v>165631</v>
      </c>
      <c r="W10">
        <v>169363</v>
      </c>
      <c r="X10">
        <v>167192</v>
      </c>
      <c r="Y10">
        <v>171695</v>
      </c>
      <c r="Z10">
        <v>175305</v>
      </c>
      <c r="AA10">
        <v>182301</v>
      </c>
      <c r="AB10">
        <v>190768</v>
      </c>
      <c r="AC10">
        <v>189344</v>
      </c>
      <c r="AD10">
        <v>195702</v>
      </c>
      <c r="AE10">
        <v>204932</v>
      </c>
      <c r="AF10">
        <v>200772</v>
      </c>
      <c r="AG10">
        <v>205253</v>
      </c>
      <c r="AH10">
        <v>211630</v>
      </c>
      <c r="AI10">
        <v>208083</v>
      </c>
      <c r="AJ10">
        <v>208024</v>
      </c>
      <c r="AK10">
        <v>201577</v>
      </c>
      <c r="AL10">
        <v>205962</v>
      </c>
      <c r="AM10">
        <v>210253</v>
      </c>
      <c r="AN10">
        <v>223443</v>
      </c>
      <c r="AO10">
        <v>241559</v>
      </c>
      <c r="AP10">
        <v>250050</v>
      </c>
      <c r="AQ10">
        <v>251504</v>
      </c>
      <c r="AR10">
        <v>251300</v>
      </c>
      <c r="AS10">
        <v>270012</v>
      </c>
      <c r="AT10">
        <v>275129</v>
      </c>
      <c r="AU10">
        <v>279523</v>
      </c>
      <c r="AV10">
        <v>289058</v>
      </c>
      <c r="AW10">
        <v>296090</v>
      </c>
      <c r="AX10">
        <v>315883</v>
      </c>
      <c r="AY10">
        <v>325508</v>
      </c>
      <c r="AZ10">
        <v>345462</v>
      </c>
      <c r="BA10">
        <v>331470</v>
      </c>
      <c r="BB10">
        <v>349099</v>
      </c>
      <c r="BC10">
        <v>381455</v>
      </c>
    </row>
    <row r="11" spans="1:55" x14ac:dyDescent="0.2">
      <c r="A11">
        <v>1</v>
      </c>
      <c r="B11" t="s">
        <v>386</v>
      </c>
      <c r="C11">
        <v>53</v>
      </c>
      <c r="D11" t="s">
        <v>386</v>
      </c>
      <c r="E11">
        <v>152</v>
      </c>
      <c r="F11" t="s">
        <v>573</v>
      </c>
      <c r="G11">
        <v>396354</v>
      </c>
      <c r="H11">
        <v>369643</v>
      </c>
      <c r="I11">
        <v>372733</v>
      </c>
      <c r="J11">
        <v>391960</v>
      </c>
      <c r="K11">
        <v>400970</v>
      </c>
      <c r="L11">
        <v>390776</v>
      </c>
      <c r="M11">
        <v>432736</v>
      </c>
      <c r="N11">
        <v>461901</v>
      </c>
      <c r="O11">
        <v>452247</v>
      </c>
      <c r="P11">
        <v>466221</v>
      </c>
      <c r="Q11">
        <v>477215</v>
      </c>
      <c r="R11">
        <v>476185</v>
      </c>
      <c r="S11">
        <v>481894</v>
      </c>
      <c r="T11">
        <v>448869</v>
      </c>
      <c r="U11">
        <v>455658</v>
      </c>
      <c r="V11">
        <v>518244</v>
      </c>
      <c r="W11">
        <v>509349</v>
      </c>
      <c r="X11">
        <v>555784</v>
      </c>
      <c r="Y11">
        <v>587269</v>
      </c>
      <c r="Z11">
        <v>561050</v>
      </c>
      <c r="AA11">
        <v>548898</v>
      </c>
      <c r="AB11">
        <v>565566</v>
      </c>
      <c r="AC11">
        <v>574697</v>
      </c>
      <c r="AD11">
        <v>725095</v>
      </c>
      <c r="AE11">
        <v>730066</v>
      </c>
      <c r="AF11">
        <v>784135</v>
      </c>
      <c r="AG11">
        <v>683316</v>
      </c>
      <c r="AH11">
        <v>818545</v>
      </c>
      <c r="AI11">
        <v>845811</v>
      </c>
      <c r="AJ11">
        <v>897478</v>
      </c>
      <c r="AK11">
        <v>981347</v>
      </c>
      <c r="AL11">
        <v>982702</v>
      </c>
      <c r="AM11">
        <v>1096002</v>
      </c>
      <c r="AN11">
        <v>1126623</v>
      </c>
      <c r="AO11">
        <v>1231100</v>
      </c>
      <c r="AP11">
        <v>1370272</v>
      </c>
      <c r="AQ11">
        <v>1444316</v>
      </c>
      <c r="AR11">
        <v>1474479</v>
      </c>
      <c r="AS11">
        <v>1531261</v>
      </c>
      <c r="AT11">
        <v>1631567</v>
      </c>
      <c r="AU11">
        <v>1643385</v>
      </c>
      <c r="AV11">
        <v>1786515</v>
      </c>
      <c r="AW11">
        <v>1844563</v>
      </c>
      <c r="AX11">
        <v>1936413</v>
      </c>
      <c r="AY11">
        <v>1873476</v>
      </c>
      <c r="AZ11">
        <v>1741419</v>
      </c>
      <c r="BA11">
        <v>1802403</v>
      </c>
      <c r="BB11">
        <v>2108012</v>
      </c>
      <c r="BC11">
        <v>2118537</v>
      </c>
    </row>
    <row r="12" spans="1:55" x14ac:dyDescent="0.2">
      <c r="A12">
        <v>1</v>
      </c>
      <c r="B12" t="s">
        <v>436</v>
      </c>
      <c r="C12">
        <v>61</v>
      </c>
      <c r="D12" t="s">
        <v>436</v>
      </c>
      <c r="E12">
        <v>152</v>
      </c>
      <c r="F12" t="s">
        <v>573</v>
      </c>
      <c r="G12">
        <v>46581</v>
      </c>
      <c r="H12">
        <v>53641</v>
      </c>
      <c r="I12">
        <v>54123</v>
      </c>
      <c r="J12">
        <v>58459</v>
      </c>
      <c r="K12">
        <v>57150</v>
      </c>
      <c r="L12">
        <v>59830</v>
      </c>
      <c r="M12">
        <v>57451</v>
      </c>
      <c r="N12">
        <v>61165</v>
      </c>
      <c r="O12">
        <v>50732</v>
      </c>
      <c r="P12">
        <v>58152</v>
      </c>
      <c r="Q12">
        <v>44274</v>
      </c>
      <c r="R12">
        <v>30903</v>
      </c>
      <c r="S12">
        <v>32330</v>
      </c>
      <c r="T12">
        <v>32790</v>
      </c>
      <c r="U12">
        <v>27943</v>
      </c>
      <c r="V12">
        <v>24085</v>
      </c>
      <c r="W12">
        <v>23575</v>
      </c>
      <c r="X12">
        <v>24300</v>
      </c>
      <c r="Y12">
        <v>24963</v>
      </c>
      <c r="Z12">
        <v>27290</v>
      </c>
      <c r="AA12">
        <v>30283</v>
      </c>
      <c r="AB12">
        <v>27800</v>
      </c>
      <c r="AC12">
        <v>28215</v>
      </c>
      <c r="AD12">
        <v>29786</v>
      </c>
      <c r="AE12">
        <v>29302</v>
      </c>
      <c r="AF12">
        <v>29962</v>
      </c>
      <c r="AG12">
        <v>32405</v>
      </c>
      <c r="AH12">
        <v>32349</v>
      </c>
      <c r="AI12">
        <v>30687</v>
      </c>
      <c r="AJ12">
        <v>39175</v>
      </c>
      <c r="AK12">
        <v>38081</v>
      </c>
      <c r="AL12">
        <v>36536</v>
      </c>
      <c r="AM12">
        <v>33611</v>
      </c>
      <c r="AN12">
        <v>35800</v>
      </c>
      <c r="AO12">
        <v>36740</v>
      </c>
      <c r="AP12">
        <v>37610</v>
      </c>
      <c r="AQ12">
        <v>37439</v>
      </c>
      <c r="AR12">
        <v>36581</v>
      </c>
      <c r="AS12">
        <v>37609</v>
      </c>
      <c r="AT12">
        <v>39095</v>
      </c>
      <c r="AU12">
        <v>39283</v>
      </c>
      <c r="AV12">
        <v>38316</v>
      </c>
      <c r="AW12">
        <v>39840</v>
      </c>
      <c r="AX12">
        <v>40452</v>
      </c>
      <c r="AY12">
        <v>42129</v>
      </c>
      <c r="AZ12">
        <v>43264</v>
      </c>
      <c r="BA12">
        <v>47021</v>
      </c>
      <c r="BB12">
        <v>45726</v>
      </c>
      <c r="BC12">
        <v>46417</v>
      </c>
    </row>
    <row r="13" spans="1:55" x14ac:dyDescent="0.2">
      <c r="A13">
        <v>2</v>
      </c>
      <c r="B13" t="s">
        <v>437</v>
      </c>
      <c r="C13">
        <v>62</v>
      </c>
      <c r="D13" t="s">
        <v>437</v>
      </c>
      <c r="E13">
        <v>152</v>
      </c>
      <c r="F13" t="s">
        <v>573</v>
      </c>
      <c r="G13">
        <v>3057456</v>
      </c>
      <c r="H13">
        <v>3127866</v>
      </c>
      <c r="I13">
        <v>3161027</v>
      </c>
      <c r="J13">
        <v>3262286</v>
      </c>
      <c r="K13">
        <v>3297421</v>
      </c>
      <c r="L13">
        <v>3376592</v>
      </c>
      <c r="M13">
        <v>3462465</v>
      </c>
      <c r="N13">
        <v>3520113</v>
      </c>
      <c r="O13">
        <v>3635360</v>
      </c>
      <c r="P13">
        <v>3743079</v>
      </c>
      <c r="Q13">
        <v>3645319</v>
      </c>
      <c r="R13">
        <v>3647195</v>
      </c>
      <c r="S13">
        <v>3557343</v>
      </c>
      <c r="T13">
        <v>3516084</v>
      </c>
      <c r="U13">
        <v>3397014</v>
      </c>
      <c r="V13">
        <v>3593347</v>
      </c>
      <c r="W13">
        <v>3659681</v>
      </c>
      <c r="X13">
        <v>3634583</v>
      </c>
      <c r="Y13">
        <v>3972819</v>
      </c>
      <c r="Z13">
        <v>4333812</v>
      </c>
      <c r="AA13">
        <v>4233108</v>
      </c>
      <c r="AB13">
        <v>4230335</v>
      </c>
      <c r="AC13">
        <v>4514887</v>
      </c>
      <c r="AD13">
        <v>4089763</v>
      </c>
      <c r="AE13">
        <v>3915323</v>
      </c>
      <c r="AF13">
        <v>4366074</v>
      </c>
      <c r="AG13">
        <v>4208193</v>
      </c>
      <c r="AH13">
        <v>4349090</v>
      </c>
      <c r="AI13">
        <v>4450662</v>
      </c>
      <c r="AJ13">
        <v>4607104</v>
      </c>
      <c r="AK13">
        <v>4792816</v>
      </c>
      <c r="AL13">
        <v>4547863</v>
      </c>
    </row>
    <row r="14" spans="1:55" x14ac:dyDescent="0.2">
      <c r="A14">
        <v>2</v>
      </c>
      <c r="B14" t="s">
        <v>389</v>
      </c>
      <c r="C14">
        <v>72</v>
      </c>
      <c r="D14" t="s">
        <v>389</v>
      </c>
      <c r="E14">
        <v>152</v>
      </c>
      <c r="F14" t="s">
        <v>573</v>
      </c>
      <c r="G14">
        <v>7308</v>
      </c>
      <c r="H14">
        <v>7501</v>
      </c>
      <c r="I14">
        <v>7747</v>
      </c>
      <c r="J14">
        <v>7917</v>
      </c>
      <c r="K14">
        <v>8068</v>
      </c>
      <c r="L14">
        <v>8736</v>
      </c>
      <c r="M14">
        <v>9122</v>
      </c>
      <c r="N14">
        <v>9808</v>
      </c>
      <c r="O14">
        <v>10549</v>
      </c>
      <c r="P14">
        <v>10954</v>
      </c>
      <c r="Q14">
        <v>11457</v>
      </c>
      <c r="R14">
        <v>12069</v>
      </c>
      <c r="S14">
        <v>12098</v>
      </c>
      <c r="T14">
        <v>12908</v>
      </c>
      <c r="U14">
        <v>13117</v>
      </c>
      <c r="V14">
        <v>14720</v>
      </c>
      <c r="W14">
        <v>14404</v>
      </c>
      <c r="X14">
        <v>15202</v>
      </c>
      <c r="Y14">
        <v>19956</v>
      </c>
      <c r="Z14">
        <v>25473</v>
      </c>
      <c r="AA14">
        <v>24634</v>
      </c>
      <c r="AB14">
        <v>24806</v>
      </c>
      <c r="AC14">
        <v>28966</v>
      </c>
      <c r="AD14">
        <v>31806</v>
      </c>
      <c r="AE14">
        <v>37376</v>
      </c>
      <c r="AF14">
        <v>40315</v>
      </c>
      <c r="AG14">
        <v>41489</v>
      </c>
      <c r="AH14">
        <v>43178</v>
      </c>
      <c r="AI14">
        <v>52031</v>
      </c>
      <c r="AJ14">
        <v>51017</v>
      </c>
      <c r="AK14">
        <v>38131</v>
      </c>
      <c r="AL14">
        <v>40260</v>
      </c>
      <c r="AM14">
        <v>38500</v>
      </c>
      <c r="AN14">
        <v>39926</v>
      </c>
      <c r="AO14">
        <v>42935</v>
      </c>
      <c r="AP14">
        <v>39008</v>
      </c>
      <c r="AQ14">
        <v>40788</v>
      </c>
      <c r="AR14">
        <v>41859</v>
      </c>
      <c r="AS14">
        <v>42592</v>
      </c>
      <c r="AT14">
        <v>46234</v>
      </c>
      <c r="AU14">
        <v>46711</v>
      </c>
      <c r="AV14">
        <v>53278</v>
      </c>
      <c r="AW14">
        <v>52832</v>
      </c>
      <c r="AX14">
        <v>50871</v>
      </c>
      <c r="AY14">
        <v>51885</v>
      </c>
      <c r="AZ14">
        <v>59994</v>
      </c>
      <c r="BA14">
        <v>69448</v>
      </c>
      <c r="BB14">
        <v>68592</v>
      </c>
      <c r="BC14">
        <v>53489</v>
      </c>
    </row>
    <row r="15" spans="1:55" x14ac:dyDescent="0.2">
      <c r="A15">
        <v>1</v>
      </c>
      <c r="B15" t="s">
        <v>390</v>
      </c>
      <c r="C15">
        <v>74</v>
      </c>
      <c r="D15" t="s">
        <v>390</v>
      </c>
      <c r="E15">
        <v>152</v>
      </c>
      <c r="F15" t="s">
        <v>573</v>
      </c>
      <c r="G15">
        <v>101991</v>
      </c>
      <c r="H15">
        <v>104896</v>
      </c>
      <c r="I15">
        <v>105420</v>
      </c>
      <c r="J15">
        <v>106632</v>
      </c>
      <c r="K15">
        <v>108336</v>
      </c>
      <c r="L15">
        <v>110498</v>
      </c>
      <c r="M15">
        <v>112346</v>
      </c>
      <c r="N15">
        <v>116174</v>
      </c>
      <c r="O15">
        <v>115730</v>
      </c>
      <c r="P15">
        <v>119182</v>
      </c>
      <c r="Q15">
        <v>122145</v>
      </c>
      <c r="R15">
        <v>124330</v>
      </c>
      <c r="S15">
        <v>127149</v>
      </c>
      <c r="T15">
        <v>129352</v>
      </c>
      <c r="U15">
        <v>130202</v>
      </c>
      <c r="V15">
        <v>134291</v>
      </c>
      <c r="W15">
        <v>144946</v>
      </c>
      <c r="X15">
        <v>154176</v>
      </c>
      <c r="Y15">
        <v>160845</v>
      </c>
      <c r="Z15">
        <v>167506</v>
      </c>
      <c r="AA15">
        <v>163968</v>
      </c>
      <c r="AB15">
        <v>167969</v>
      </c>
      <c r="AC15">
        <v>172517</v>
      </c>
      <c r="AD15">
        <v>176063</v>
      </c>
      <c r="AE15">
        <v>177563</v>
      </c>
      <c r="AF15">
        <v>185531</v>
      </c>
      <c r="AG15">
        <v>188694</v>
      </c>
      <c r="AH15">
        <v>197480</v>
      </c>
      <c r="AI15">
        <v>199577</v>
      </c>
      <c r="AJ15">
        <v>200203</v>
      </c>
      <c r="AK15">
        <v>221020</v>
      </c>
      <c r="AL15">
        <v>214734</v>
      </c>
      <c r="AM15">
        <v>210581</v>
      </c>
      <c r="AN15">
        <v>215175</v>
      </c>
      <c r="AO15">
        <v>216450</v>
      </c>
      <c r="AP15">
        <v>227607</v>
      </c>
      <c r="AQ15">
        <v>234607</v>
      </c>
      <c r="AR15">
        <v>243375</v>
      </c>
      <c r="AS15">
        <v>242974</v>
      </c>
      <c r="AT15">
        <v>248464</v>
      </c>
      <c r="AU15">
        <v>242353</v>
      </c>
      <c r="AV15">
        <v>244403</v>
      </c>
      <c r="AW15">
        <v>245672</v>
      </c>
      <c r="AX15">
        <v>245634</v>
      </c>
      <c r="AY15">
        <v>249015</v>
      </c>
      <c r="AZ15">
        <v>249754</v>
      </c>
      <c r="BA15">
        <v>251631</v>
      </c>
      <c r="BB15">
        <v>257005</v>
      </c>
      <c r="BC15">
        <v>283932</v>
      </c>
    </row>
    <row r="16" spans="1:55" x14ac:dyDescent="0.2">
      <c r="A16">
        <v>1</v>
      </c>
      <c r="B16" t="s">
        <v>391</v>
      </c>
      <c r="C16">
        <v>75</v>
      </c>
      <c r="D16" t="s">
        <v>391</v>
      </c>
      <c r="E16">
        <v>152</v>
      </c>
      <c r="F16" t="s">
        <v>573</v>
      </c>
      <c r="G16">
        <v>82443</v>
      </c>
      <c r="H16">
        <v>84284</v>
      </c>
      <c r="I16">
        <v>84474</v>
      </c>
      <c r="J16">
        <v>87575</v>
      </c>
      <c r="K16">
        <v>95609</v>
      </c>
      <c r="L16">
        <v>102242</v>
      </c>
      <c r="M16">
        <v>93633</v>
      </c>
      <c r="N16">
        <v>102132</v>
      </c>
      <c r="O16">
        <v>97158</v>
      </c>
      <c r="P16">
        <v>100112</v>
      </c>
      <c r="Q16">
        <v>106061</v>
      </c>
      <c r="R16">
        <v>95915</v>
      </c>
      <c r="S16">
        <v>110492</v>
      </c>
      <c r="T16">
        <v>102061</v>
      </c>
      <c r="U16">
        <v>99570</v>
      </c>
      <c r="V16">
        <v>97970</v>
      </c>
      <c r="W16">
        <v>78312</v>
      </c>
      <c r="X16">
        <v>98154</v>
      </c>
      <c r="Y16">
        <v>65539</v>
      </c>
      <c r="Z16">
        <v>68459</v>
      </c>
      <c r="AA16">
        <v>94558</v>
      </c>
      <c r="AB16">
        <v>112977</v>
      </c>
      <c r="AC16">
        <v>89884</v>
      </c>
      <c r="AD16">
        <v>89939</v>
      </c>
      <c r="AE16">
        <v>81257</v>
      </c>
      <c r="AF16">
        <v>94491</v>
      </c>
      <c r="AG16">
        <v>97069</v>
      </c>
      <c r="AH16">
        <v>90462</v>
      </c>
      <c r="AI16">
        <v>104454</v>
      </c>
      <c r="AJ16">
        <v>77556</v>
      </c>
      <c r="AK16">
        <v>86385</v>
      </c>
      <c r="AL16">
        <v>71400</v>
      </c>
      <c r="AM16">
        <v>81862</v>
      </c>
      <c r="AN16">
        <v>85147</v>
      </c>
      <c r="AO16">
        <v>81000</v>
      </c>
      <c r="AP16">
        <v>69117</v>
      </c>
      <c r="AQ16">
        <v>83553</v>
      </c>
      <c r="AR16">
        <v>83037</v>
      </c>
      <c r="AS16">
        <v>114756</v>
      </c>
      <c r="AT16">
        <v>125466</v>
      </c>
      <c r="AU16">
        <v>134390</v>
      </c>
      <c r="AV16">
        <v>87980</v>
      </c>
      <c r="AW16">
        <v>112079</v>
      </c>
      <c r="AX16">
        <v>137506</v>
      </c>
      <c r="AY16">
        <v>120361</v>
      </c>
      <c r="AZ16">
        <v>126593</v>
      </c>
      <c r="BA16">
        <v>93340</v>
      </c>
      <c r="BB16">
        <v>128612</v>
      </c>
      <c r="BC16">
        <v>151375</v>
      </c>
    </row>
    <row r="17" spans="1:55" x14ac:dyDescent="0.2">
      <c r="A17">
        <v>1</v>
      </c>
      <c r="B17" t="s">
        <v>392</v>
      </c>
      <c r="C17">
        <v>81</v>
      </c>
      <c r="D17" t="s">
        <v>392</v>
      </c>
      <c r="E17">
        <v>152</v>
      </c>
      <c r="F17" t="s">
        <v>573</v>
      </c>
      <c r="G17">
        <v>1470610</v>
      </c>
      <c r="H17">
        <v>1492150</v>
      </c>
      <c r="I17">
        <v>1521302</v>
      </c>
      <c r="J17">
        <v>1724581</v>
      </c>
      <c r="K17">
        <v>1558681</v>
      </c>
      <c r="L17">
        <v>1586808</v>
      </c>
      <c r="M17">
        <v>1724104</v>
      </c>
      <c r="N17">
        <v>1671018</v>
      </c>
      <c r="O17">
        <v>1809266</v>
      </c>
      <c r="P17">
        <v>1880216</v>
      </c>
      <c r="Q17">
        <v>1953323</v>
      </c>
      <c r="R17">
        <v>1908213</v>
      </c>
      <c r="S17">
        <v>1926720</v>
      </c>
      <c r="T17">
        <v>2172523</v>
      </c>
      <c r="U17">
        <v>2026074</v>
      </c>
      <c r="V17">
        <v>1788393</v>
      </c>
      <c r="W17">
        <v>1592379</v>
      </c>
      <c r="X17">
        <v>1573952</v>
      </c>
      <c r="Y17">
        <v>1643796</v>
      </c>
      <c r="Z17">
        <v>1657821</v>
      </c>
      <c r="AA17">
        <v>1629553</v>
      </c>
      <c r="AB17">
        <v>1526081</v>
      </c>
      <c r="AC17">
        <v>1549335</v>
      </c>
      <c r="AD17">
        <v>1949852</v>
      </c>
      <c r="AE17">
        <v>1924261</v>
      </c>
      <c r="AF17">
        <v>2087165</v>
      </c>
      <c r="AG17">
        <v>2130688</v>
      </c>
      <c r="AH17">
        <v>2189060</v>
      </c>
      <c r="AI17">
        <v>2417485</v>
      </c>
      <c r="AJ17">
        <v>2011702</v>
      </c>
      <c r="AK17">
        <v>2998442</v>
      </c>
      <c r="AL17">
        <v>2967385</v>
      </c>
      <c r="AM17">
        <v>3217744</v>
      </c>
      <c r="AN17">
        <v>3038587</v>
      </c>
      <c r="AO17">
        <v>3475606</v>
      </c>
      <c r="AP17">
        <v>3779099</v>
      </c>
      <c r="AQ17">
        <v>3715251</v>
      </c>
      <c r="AR17">
        <v>4042718</v>
      </c>
      <c r="AS17">
        <v>4299817</v>
      </c>
      <c r="AT17">
        <v>4236926</v>
      </c>
      <c r="AU17">
        <v>4372676</v>
      </c>
      <c r="AV17">
        <v>4804887</v>
      </c>
      <c r="AW17">
        <v>4959729</v>
      </c>
      <c r="AX17">
        <v>5170539</v>
      </c>
      <c r="AY17">
        <v>5334142</v>
      </c>
      <c r="AZ17">
        <v>5505163</v>
      </c>
      <c r="BA17">
        <v>5423918</v>
      </c>
      <c r="BB17">
        <v>6084967</v>
      </c>
      <c r="BC17">
        <v>6351936</v>
      </c>
    </row>
    <row r="18" spans="1:55" x14ac:dyDescent="0.2">
      <c r="A18">
        <v>1</v>
      </c>
      <c r="B18" t="s">
        <v>393</v>
      </c>
      <c r="C18">
        <v>90</v>
      </c>
      <c r="D18" t="s">
        <v>393</v>
      </c>
      <c r="E18">
        <v>152</v>
      </c>
      <c r="F18" t="s">
        <v>573</v>
      </c>
      <c r="G18">
        <v>611277</v>
      </c>
      <c r="H18">
        <v>620208</v>
      </c>
      <c r="I18">
        <v>587017</v>
      </c>
      <c r="J18">
        <v>613085</v>
      </c>
      <c r="K18">
        <v>603266</v>
      </c>
      <c r="L18">
        <v>651649</v>
      </c>
      <c r="M18">
        <v>678050</v>
      </c>
      <c r="N18">
        <v>696162</v>
      </c>
      <c r="O18">
        <v>687268</v>
      </c>
      <c r="P18">
        <v>711893</v>
      </c>
      <c r="Q18">
        <v>734429</v>
      </c>
      <c r="R18">
        <v>704287</v>
      </c>
      <c r="S18">
        <v>713855</v>
      </c>
      <c r="T18">
        <v>721473</v>
      </c>
      <c r="U18">
        <v>736672</v>
      </c>
      <c r="V18">
        <v>766118</v>
      </c>
      <c r="W18">
        <v>773833</v>
      </c>
      <c r="X18">
        <v>777696</v>
      </c>
      <c r="Y18">
        <v>800215</v>
      </c>
      <c r="Z18">
        <v>808211</v>
      </c>
      <c r="AA18">
        <v>813673</v>
      </c>
      <c r="AB18">
        <v>822891</v>
      </c>
      <c r="AC18">
        <v>830566</v>
      </c>
      <c r="AD18">
        <v>868245</v>
      </c>
      <c r="AE18">
        <v>875209</v>
      </c>
      <c r="AF18">
        <v>869297</v>
      </c>
      <c r="AG18">
        <v>885393</v>
      </c>
      <c r="AH18">
        <v>918571</v>
      </c>
      <c r="AI18">
        <v>973449</v>
      </c>
      <c r="AJ18">
        <v>1028143</v>
      </c>
      <c r="AK18">
        <v>1083766</v>
      </c>
      <c r="AL18">
        <v>1165598</v>
      </c>
      <c r="AM18">
        <v>1196319</v>
      </c>
      <c r="AN18">
        <v>1281921</v>
      </c>
      <c r="AO18">
        <v>1282927</v>
      </c>
      <c r="AP18">
        <v>1347085</v>
      </c>
      <c r="AQ18">
        <v>1402871</v>
      </c>
      <c r="AR18">
        <v>1377844</v>
      </c>
      <c r="AS18">
        <v>1436892</v>
      </c>
      <c r="AT18">
        <v>1496324</v>
      </c>
      <c r="AU18">
        <v>1495944</v>
      </c>
      <c r="AV18">
        <v>1576980</v>
      </c>
      <c r="AW18">
        <v>1655515</v>
      </c>
      <c r="AX18">
        <v>1736339</v>
      </c>
      <c r="AY18">
        <v>1792539</v>
      </c>
      <c r="AZ18">
        <v>1810184</v>
      </c>
      <c r="BA18">
        <v>1869077</v>
      </c>
      <c r="BB18">
        <v>2034752</v>
      </c>
      <c r="BC18">
        <v>1907415</v>
      </c>
    </row>
    <row r="19" spans="1:55" x14ac:dyDescent="0.2">
      <c r="A19">
        <v>1</v>
      </c>
      <c r="B19" t="s">
        <v>438</v>
      </c>
      <c r="C19">
        <v>107</v>
      </c>
      <c r="D19" t="s">
        <v>438</v>
      </c>
      <c r="E19">
        <v>152</v>
      </c>
      <c r="F19" t="s">
        <v>573</v>
      </c>
      <c r="G19">
        <v>1103894</v>
      </c>
      <c r="H19">
        <v>1145691</v>
      </c>
      <c r="I19">
        <v>1256651</v>
      </c>
      <c r="J19">
        <v>1405589</v>
      </c>
      <c r="K19">
        <v>1353274</v>
      </c>
      <c r="L19">
        <v>1499811</v>
      </c>
      <c r="M19">
        <v>1415320</v>
      </c>
      <c r="N19">
        <v>1628718</v>
      </c>
      <c r="O19">
        <v>1640340</v>
      </c>
      <c r="P19">
        <v>1739201</v>
      </c>
      <c r="Q19">
        <v>1818088</v>
      </c>
      <c r="R19">
        <v>1819154</v>
      </c>
      <c r="S19">
        <v>1973093</v>
      </c>
      <c r="T19">
        <v>2060334</v>
      </c>
      <c r="U19">
        <v>2340706</v>
      </c>
      <c r="V19">
        <v>2348702</v>
      </c>
      <c r="W19">
        <v>2377469</v>
      </c>
      <c r="X19">
        <v>2416942</v>
      </c>
      <c r="Y19">
        <v>2642048</v>
      </c>
      <c r="Z19">
        <v>2761347</v>
      </c>
      <c r="AA19">
        <v>2985558</v>
      </c>
      <c r="AB19">
        <v>2841663</v>
      </c>
      <c r="AC19">
        <v>2835969</v>
      </c>
      <c r="AD19">
        <v>3014108</v>
      </c>
      <c r="AE19">
        <v>3233095</v>
      </c>
      <c r="AF19">
        <v>3338452</v>
      </c>
      <c r="AG19">
        <v>3464952</v>
      </c>
      <c r="AH19">
        <v>3619888</v>
      </c>
      <c r="AI19">
        <v>3704275</v>
      </c>
      <c r="AJ19">
        <v>3954524</v>
      </c>
      <c r="AK19">
        <v>3881014</v>
      </c>
      <c r="AL19">
        <v>4053158</v>
      </c>
      <c r="AM19">
        <v>4005951</v>
      </c>
      <c r="AN19">
        <v>4154598</v>
      </c>
      <c r="AO19">
        <v>4533785</v>
      </c>
      <c r="AP19">
        <v>4777842</v>
      </c>
      <c r="AQ19">
        <v>5011889</v>
      </c>
      <c r="AR19">
        <v>5177275</v>
      </c>
      <c r="AS19">
        <v>5279063</v>
      </c>
      <c r="AT19">
        <v>5663687</v>
      </c>
      <c r="AU19">
        <v>5311061</v>
      </c>
      <c r="AV19">
        <v>5386914</v>
      </c>
      <c r="AW19">
        <v>5339927</v>
      </c>
      <c r="AX19">
        <v>5440466</v>
      </c>
      <c r="AY19">
        <v>5734612</v>
      </c>
      <c r="AZ19">
        <v>5847717</v>
      </c>
      <c r="BA19">
        <v>5870327</v>
      </c>
      <c r="BB19">
        <v>6164380</v>
      </c>
      <c r="BC19">
        <v>5974427</v>
      </c>
    </row>
    <row r="20" spans="1:55" x14ac:dyDescent="0.2">
      <c r="A20">
        <v>2</v>
      </c>
      <c r="B20" t="s">
        <v>395</v>
      </c>
      <c r="C20">
        <v>114</v>
      </c>
      <c r="D20" t="s">
        <v>395</v>
      </c>
      <c r="E20">
        <v>152</v>
      </c>
      <c r="F20" t="s">
        <v>573</v>
      </c>
      <c r="G20">
        <v>1449913</v>
      </c>
      <c r="H20">
        <v>1506541</v>
      </c>
      <c r="I20">
        <v>1509595</v>
      </c>
      <c r="J20">
        <v>1553570</v>
      </c>
      <c r="K20">
        <v>1598634</v>
      </c>
      <c r="L20">
        <v>1610925</v>
      </c>
      <c r="M20">
        <v>1659856</v>
      </c>
      <c r="N20">
        <v>1773041</v>
      </c>
      <c r="O20">
        <v>1835940</v>
      </c>
      <c r="P20">
        <v>1873275</v>
      </c>
      <c r="Q20">
        <v>1913291</v>
      </c>
      <c r="R20">
        <v>2011157</v>
      </c>
      <c r="S20">
        <v>2102847</v>
      </c>
      <c r="T20">
        <v>2135732</v>
      </c>
      <c r="U20">
        <v>2170981</v>
      </c>
      <c r="V20">
        <v>2351531</v>
      </c>
      <c r="W20">
        <v>2587520</v>
      </c>
      <c r="X20">
        <v>2604980</v>
      </c>
      <c r="Y20">
        <v>2714876</v>
      </c>
      <c r="Z20">
        <v>2615883</v>
      </c>
      <c r="AA20">
        <v>2627229</v>
      </c>
      <c r="AB20">
        <v>2942075</v>
      </c>
      <c r="AC20">
        <v>3041826</v>
      </c>
      <c r="AD20">
        <v>2783528</v>
      </c>
      <c r="AE20">
        <v>3142860</v>
      </c>
      <c r="AF20">
        <v>3459838</v>
      </c>
      <c r="AG20">
        <v>3474337</v>
      </c>
      <c r="AH20">
        <v>3777496</v>
      </c>
      <c r="AI20">
        <v>3992787</v>
      </c>
      <c r="AJ20">
        <v>3914669</v>
      </c>
      <c r="AK20">
        <v>4014705</v>
      </c>
      <c r="AL20">
        <v>4204584</v>
      </c>
      <c r="AM20">
        <v>4067173</v>
      </c>
      <c r="AN20">
        <v>4135837</v>
      </c>
      <c r="AO20">
        <v>4211539</v>
      </c>
      <c r="AP20">
        <v>3995678</v>
      </c>
      <c r="AQ20">
        <v>4085852</v>
      </c>
      <c r="AR20">
        <v>4340582</v>
      </c>
      <c r="AS20">
        <v>4669228</v>
      </c>
      <c r="AT20">
        <v>4322803</v>
      </c>
      <c r="AU20">
        <v>4801606</v>
      </c>
      <c r="AV20">
        <v>5032763</v>
      </c>
      <c r="AW20">
        <v>5139834</v>
      </c>
      <c r="AX20">
        <v>5230287</v>
      </c>
      <c r="AY20">
        <v>5400199</v>
      </c>
      <c r="AZ20">
        <v>6024799</v>
      </c>
      <c r="BA20">
        <v>6365066</v>
      </c>
      <c r="BB20">
        <v>5901491</v>
      </c>
      <c r="BC20">
        <v>6078951</v>
      </c>
    </row>
    <row r="21" spans="1:55" x14ac:dyDescent="0.2">
      <c r="A21">
        <v>3</v>
      </c>
      <c r="B21" t="s">
        <v>396</v>
      </c>
      <c r="C21">
        <v>122</v>
      </c>
      <c r="D21" t="s">
        <v>396</v>
      </c>
      <c r="E21">
        <v>152</v>
      </c>
      <c r="F21" t="s">
        <v>573</v>
      </c>
      <c r="G21">
        <v>89980</v>
      </c>
      <c r="H21">
        <v>92064</v>
      </c>
      <c r="I21">
        <v>91505</v>
      </c>
      <c r="J21">
        <v>84272</v>
      </c>
      <c r="K21">
        <v>88902</v>
      </c>
      <c r="L21">
        <v>93897</v>
      </c>
      <c r="M21">
        <v>97753</v>
      </c>
      <c r="N21">
        <v>98991</v>
      </c>
      <c r="O21">
        <v>106370</v>
      </c>
      <c r="P21">
        <v>104104</v>
      </c>
      <c r="Q21">
        <v>104522</v>
      </c>
      <c r="R21">
        <v>89931</v>
      </c>
      <c r="S21">
        <v>104408</v>
      </c>
      <c r="T21">
        <v>123297</v>
      </c>
      <c r="U21">
        <v>104121</v>
      </c>
      <c r="V21">
        <v>88524</v>
      </c>
      <c r="W21">
        <v>112865</v>
      </c>
      <c r="X21">
        <v>111647</v>
      </c>
      <c r="Y21">
        <v>108681</v>
      </c>
      <c r="Z21">
        <v>110099</v>
      </c>
      <c r="AA21">
        <v>115774</v>
      </c>
      <c r="AB21">
        <v>115251</v>
      </c>
      <c r="AC21">
        <v>114319</v>
      </c>
      <c r="AD21">
        <v>118602</v>
      </c>
      <c r="AE21">
        <v>114070</v>
      </c>
      <c r="AF21">
        <v>112348</v>
      </c>
      <c r="AG21">
        <v>116394</v>
      </c>
      <c r="AH21">
        <v>129132</v>
      </c>
      <c r="AI21">
        <v>125836</v>
      </c>
      <c r="AJ21">
        <v>127001</v>
      </c>
      <c r="AK21">
        <v>97155</v>
      </c>
      <c r="AL21">
        <v>109812</v>
      </c>
      <c r="AM21">
        <v>121813</v>
      </c>
      <c r="AN21">
        <v>130120</v>
      </c>
      <c r="AO21">
        <v>111715</v>
      </c>
      <c r="AP21">
        <v>130684</v>
      </c>
      <c r="AQ21">
        <v>131822</v>
      </c>
      <c r="AR21">
        <v>116798</v>
      </c>
      <c r="AS21">
        <v>133234</v>
      </c>
      <c r="AT21">
        <v>128814</v>
      </c>
      <c r="AU21">
        <v>143897</v>
      </c>
      <c r="AV21">
        <v>123501</v>
      </c>
      <c r="AW21">
        <v>115248</v>
      </c>
      <c r="AX21">
        <v>121568</v>
      </c>
      <c r="AY21">
        <v>129457</v>
      </c>
      <c r="AZ21">
        <v>109982</v>
      </c>
      <c r="BA21">
        <v>129664</v>
      </c>
      <c r="BB21">
        <v>126357</v>
      </c>
      <c r="BC21">
        <v>121025</v>
      </c>
    </row>
    <row r="22" spans="1:55" x14ac:dyDescent="0.2">
      <c r="A22">
        <v>1</v>
      </c>
      <c r="B22" t="s">
        <v>397</v>
      </c>
      <c r="C22">
        <v>123</v>
      </c>
      <c r="D22" t="s">
        <v>397</v>
      </c>
      <c r="E22">
        <v>152</v>
      </c>
      <c r="F22" t="s">
        <v>573</v>
      </c>
      <c r="G22">
        <v>177751</v>
      </c>
      <c r="H22">
        <v>184720</v>
      </c>
      <c r="I22">
        <v>182870</v>
      </c>
      <c r="J22">
        <v>187351</v>
      </c>
      <c r="K22">
        <v>201897</v>
      </c>
      <c r="L22">
        <v>214791</v>
      </c>
      <c r="M22">
        <v>220492</v>
      </c>
      <c r="N22">
        <v>229329</v>
      </c>
      <c r="O22">
        <v>234324</v>
      </c>
      <c r="P22">
        <v>265928</v>
      </c>
      <c r="Q22">
        <v>275379</v>
      </c>
      <c r="R22">
        <v>276769</v>
      </c>
      <c r="S22">
        <v>284355</v>
      </c>
      <c r="T22">
        <v>299135</v>
      </c>
      <c r="U22">
        <v>290219</v>
      </c>
      <c r="V22">
        <v>302643</v>
      </c>
      <c r="W22">
        <v>308341</v>
      </c>
      <c r="X22">
        <v>308563</v>
      </c>
      <c r="Y22">
        <v>311390</v>
      </c>
      <c r="Z22">
        <v>319729</v>
      </c>
      <c r="AA22">
        <v>327280</v>
      </c>
      <c r="AB22">
        <v>329941</v>
      </c>
      <c r="AC22">
        <v>334714</v>
      </c>
      <c r="AD22">
        <v>354259</v>
      </c>
      <c r="AE22">
        <v>361467</v>
      </c>
      <c r="AF22">
        <v>365634</v>
      </c>
      <c r="AG22">
        <v>374638</v>
      </c>
      <c r="AH22">
        <v>381309</v>
      </c>
      <c r="AI22">
        <v>376694</v>
      </c>
      <c r="AJ22">
        <v>256750</v>
      </c>
      <c r="AK22">
        <v>204988</v>
      </c>
      <c r="AL22">
        <v>227069</v>
      </c>
      <c r="AM22">
        <v>231729</v>
      </c>
      <c r="AN22">
        <v>190829</v>
      </c>
      <c r="AO22">
        <v>192998</v>
      </c>
      <c r="AP22">
        <v>237093</v>
      </c>
      <c r="AQ22">
        <v>317268</v>
      </c>
      <c r="AR22">
        <v>350484</v>
      </c>
      <c r="AS22">
        <v>378040</v>
      </c>
      <c r="AT22">
        <v>396639</v>
      </c>
      <c r="AU22">
        <v>385777</v>
      </c>
      <c r="AV22">
        <v>385367</v>
      </c>
      <c r="AW22">
        <v>381203</v>
      </c>
      <c r="AX22">
        <v>399375</v>
      </c>
      <c r="AY22">
        <v>414853</v>
      </c>
      <c r="AZ22">
        <v>374083</v>
      </c>
      <c r="BA22">
        <v>435875</v>
      </c>
      <c r="BB22">
        <v>432794</v>
      </c>
      <c r="BC22">
        <v>397755</v>
      </c>
    </row>
    <row r="23" spans="1:55" x14ac:dyDescent="0.2">
      <c r="A23">
        <v>2</v>
      </c>
      <c r="B23" t="s">
        <v>398</v>
      </c>
      <c r="C23">
        <v>129</v>
      </c>
      <c r="D23" t="s">
        <v>398</v>
      </c>
      <c r="E23">
        <v>152</v>
      </c>
      <c r="F23" t="s">
        <v>573</v>
      </c>
      <c r="G23">
        <v>1447986</v>
      </c>
      <c r="H23">
        <v>1510632</v>
      </c>
      <c r="I23">
        <v>1545195</v>
      </c>
      <c r="J23">
        <v>1617775</v>
      </c>
      <c r="K23">
        <v>1579445</v>
      </c>
      <c r="L23">
        <v>1678764</v>
      </c>
      <c r="M23">
        <v>1754768</v>
      </c>
      <c r="N23">
        <v>1783629</v>
      </c>
      <c r="O23">
        <v>1847254</v>
      </c>
      <c r="P23">
        <v>1883187</v>
      </c>
      <c r="Q23">
        <v>1859677</v>
      </c>
      <c r="R23">
        <v>1914815</v>
      </c>
      <c r="S23">
        <v>1929099</v>
      </c>
      <c r="T23">
        <v>2143827</v>
      </c>
      <c r="U23">
        <v>2113934</v>
      </c>
      <c r="V23">
        <v>2148220</v>
      </c>
      <c r="W23">
        <v>2000190</v>
      </c>
      <c r="X23">
        <v>2156070</v>
      </c>
      <c r="Y23">
        <v>2069555</v>
      </c>
      <c r="Z23">
        <v>2156437</v>
      </c>
      <c r="AA23">
        <v>2159017</v>
      </c>
      <c r="AB23">
        <v>2178368</v>
      </c>
      <c r="AC23">
        <v>2260141</v>
      </c>
      <c r="AD23">
        <v>2324042</v>
      </c>
      <c r="AE23">
        <v>2339161</v>
      </c>
      <c r="AF23">
        <v>2404443</v>
      </c>
      <c r="AG23">
        <v>2373177</v>
      </c>
      <c r="AH23">
        <v>2409803</v>
      </c>
      <c r="AI23">
        <v>2505284</v>
      </c>
      <c r="AJ23">
        <v>2523875</v>
      </c>
      <c r="AK23">
        <v>2565347</v>
      </c>
      <c r="AL23">
        <v>2539749</v>
      </c>
      <c r="AM23">
        <v>2632088</v>
      </c>
      <c r="AN23">
        <v>2550933</v>
      </c>
      <c r="AO23">
        <v>2612375</v>
      </c>
      <c r="AP23">
        <v>2657265</v>
      </c>
      <c r="AQ23">
        <v>2696467</v>
      </c>
      <c r="AR23">
        <v>2675686</v>
      </c>
      <c r="AS23">
        <v>2701312</v>
      </c>
      <c r="AT23">
        <v>2636698</v>
      </c>
      <c r="AU23">
        <v>2669355</v>
      </c>
      <c r="AV23">
        <v>2591864</v>
      </c>
      <c r="AW23">
        <v>2643870</v>
      </c>
      <c r="AX23">
        <v>2755979</v>
      </c>
      <c r="AY23">
        <v>3092118</v>
      </c>
      <c r="AZ23">
        <v>3117865</v>
      </c>
      <c r="BA23">
        <v>3005262</v>
      </c>
      <c r="BB23">
        <v>3298110</v>
      </c>
      <c r="BC23">
        <v>3337342</v>
      </c>
    </row>
    <row r="24" spans="1:55" x14ac:dyDescent="0.2">
      <c r="A24">
        <v>3</v>
      </c>
      <c r="B24" t="s">
        <v>399</v>
      </c>
      <c r="C24">
        <v>130</v>
      </c>
      <c r="D24" t="s">
        <v>399</v>
      </c>
      <c r="E24">
        <v>152</v>
      </c>
      <c r="F24" t="s">
        <v>573</v>
      </c>
      <c r="G24">
        <v>435566</v>
      </c>
      <c r="H24">
        <v>467437</v>
      </c>
      <c r="I24">
        <v>456045</v>
      </c>
      <c r="J24">
        <v>482450</v>
      </c>
      <c r="K24">
        <v>513643</v>
      </c>
      <c r="L24">
        <v>520785</v>
      </c>
      <c r="M24">
        <v>596073</v>
      </c>
      <c r="N24">
        <v>567690</v>
      </c>
      <c r="O24">
        <v>585732</v>
      </c>
      <c r="P24">
        <v>573629</v>
      </c>
      <c r="Q24">
        <v>674197</v>
      </c>
      <c r="R24">
        <v>710886</v>
      </c>
      <c r="S24">
        <v>750611</v>
      </c>
      <c r="T24">
        <v>751322</v>
      </c>
      <c r="U24">
        <v>745584</v>
      </c>
      <c r="V24">
        <v>795019</v>
      </c>
      <c r="W24">
        <v>872889</v>
      </c>
      <c r="X24">
        <v>887559</v>
      </c>
      <c r="Y24">
        <v>880249</v>
      </c>
      <c r="Z24">
        <v>868411</v>
      </c>
      <c r="AA24">
        <v>911292</v>
      </c>
      <c r="AB24">
        <v>961497</v>
      </c>
      <c r="AC24">
        <v>913001</v>
      </c>
      <c r="AD24">
        <v>947025</v>
      </c>
      <c r="AE24">
        <v>951330</v>
      </c>
      <c r="AF24">
        <v>974607</v>
      </c>
      <c r="AG24">
        <v>966844</v>
      </c>
      <c r="AH24">
        <v>1011515</v>
      </c>
      <c r="AI24">
        <v>1013177</v>
      </c>
      <c r="AJ24">
        <v>1028250</v>
      </c>
      <c r="AK24">
        <v>1118519</v>
      </c>
      <c r="AL24">
        <v>925706</v>
      </c>
      <c r="AM24">
        <v>1183136</v>
      </c>
      <c r="AN24">
        <v>968084</v>
      </c>
      <c r="AO24">
        <v>1174096</v>
      </c>
      <c r="AP24">
        <v>1359897</v>
      </c>
      <c r="AQ24">
        <v>1325675</v>
      </c>
      <c r="AR24">
        <v>1478903</v>
      </c>
      <c r="AS24">
        <v>1657462</v>
      </c>
      <c r="AT24">
        <v>1930815</v>
      </c>
      <c r="AU24">
        <v>2065555</v>
      </c>
      <c r="AV24">
        <v>1651841</v>
      </c>
      <c r="AW24">
        <v>1880514</v>
      </c>
      <c r="AX24">
        <v>1947156</v>
      </c>
      <c r="AY24">
        <v>1690763</v>
      </c>
      <c r="AZ24">
        <v>2298524</v>
      </c>
      <c r="BA24">
        <v>2612519</v>
      </c>
      <c r="BB24">
        <v>2638861</v>
      </c>
      <c r="BC24">
        <v>2626854</v>
      </c>
    </row>
    <row r="25" spans="1:55" x14ac:dyDescent="0.2">
      <c r="A25">
        <v>1</v>
      </c>
      <c r="B25" t="s">
        <v>400</v>
      </c>
      <c r="C25">
        <v>133</v>
      </c>
      <c r="D25" t="s">
        <v>400</v>
      </c>
      <c r="E25">
        <v>152</v>
      </c>
      <c r="F25" t="s">
        <v>573</v>
      </c>
      <c r="G25">
        <v>652282</v>
      </c>
      <c r="H25">
        <v>700037</v>
      </c>
      <c r="I25">
        <v>720181</v>
      </c>
      <c r="J25">
        <v>724869</v>
      </c>
      <c r="K25">
        <v>767573</v>
      </c>
      <c r="L25">
        <v>779175</v>
      </c>
      <c r="M25">
        <v>828055</v>
      </c>
      <c r="N25">
        <v>814727</v>
      </c>
      <c r="O25">
        <v>894007</v>
      </c>
      <c r="P25">
        <v>902269</v>
      </c>
      <c r="Q25">
        <v>892008</v>
      </c>
      <c r="R25">
        <v>795481</v>
      </c>
      <c r="S25">
        <v>728965</v>
      </c>
      <c r="T25">
        <v>830424</v>
      </c>
      <c r="U25">
        <v>956536</v>
      </c>
      <c r="V25">
        <v>991194</v>
      </c>
      <c r="W25">
        <v>987278</v>
      </c>
      <c r="X25">
        <v>1044404</v>
      </c>
      <c r="Y25">
        <v>1067488</v>
      </c>
      <c r="Z25">
        <v>1063604</v>
      </c>
      <c r="AA25">
        <v>1172914</v>
      </c>
      <c r="AB25">
        <v>1229836</v>
      </c>
      <c r="AC25">
        <v>1220214</v>
      </c>
      <c r="AD25">
        <v>1104946</v>
      </c>
      <c r="AE25">
        <v>1190945</v>
      </c>
      <c r="AF25">
        <v>1285776</v>
      </c>
      <c r="AG25">
        <v>1249788</v>
      </c>
      <c r="AH25">
        <v>1466288</v>
      </c>
      <c r="AI25">
        <v>1455220</v>
      </c>
      <c r="AJ25">
        <v>1474378</v>
      </c>
      <c r="AK25">
        <v>1622637</v>
      </c>
      <c r="AL25">
        <v>1484290</v>
      </c>
      <c r="AM25">
        <v>1495739</v>
      </c>
      <c r="AN25">
        <v>1646903</v>
      </c>
      <c r="AO25">
        <v>1684259</v>
      </c>
      <c r="AP25">
        <v>1777099</v>
      </c>
      <c r="AQ25">
        <v>1843547</v>
      </c>
      <c r="AR25">
        <v>1964172</v>
      </c>
      <c r="AS25">
        <v>2053956</v>
      </c>
      <c r="AT25">
        <v>1773084</v>
      </c>
      <c r="AU25">
        <v>2119977</v>
      </c>
      <c r="AV25">
        <v>2036270</v>
      </c>
      <c r="AW25">
        <v>2428510</v>
      </c>
      <c r="AX25">
        <v>2280289</v>
      </c>
      <c r="AY25">
        <v>2449920</v>
      </c>
      <c r="AZ25">
        <v>2410406</v>
      </c>
      <c r="BA25">
        <v>2520655</v>
      </c>
      <c r="BB25">
        <v>2903053</v>
      </c>
      <c r="BC25">
        <v>3207302</v>
      </c>
    </row>
    <row r="26" spans="1:55" x14ac:dyDescent="0.2">
      <c r="A26">
        <v>1</v>
      </c>
      <c r="B26" t="s">
        <v>401</v>
      </c>
      <c r="C26">
        <v>136</v>
      </c>
      <c r="D26" t="s">
        <v>401</v>
      </c>
      <c r="E26">
        <v>152</v>
      </c>
      <c r="F26" t="s">
        <v>573</v>
      </c>
      <c r="G26">
        <v>237474</v>
      </c>
      <c r="H26">
        <v>242331</v>
      </c>
      <c r="I26">
        <v>249404</v>
      </c>
      <c r="J26">
        <v>257259</v>
      </c>
      <c r="K26">
        <v>265519</v>
      </c>
      <c r="L26">
        <v>269452</v>
      </c>
      <c r="M26">
        <v>274645</v>
      </c>
      <c r="N26">
        <v>283523</v>
      </c>
      <c r="O26">
        <v>275946</v>
      </c>
      <c r="P26">
        <v>275564</v>
      </c>
      <c r="Q26">
        <v>268414</v>
      </c>
      <c r="R26">
        <v>254776</v>
      </c>
      <c r="S26">
        <v>222524</v>
      </c>
      <c r="T26">
        <v>213379</v>
      </c>
      <c r="U26">
        <v>220985</v>
      </c>
      <c r="V26">
        <v>242095</v>
      </c>
      <c r="W26">
        <v>258304</v>
      </c>
      <c r="X26">
        <v>272115</v>
      </c>
      <c r="Y26">
        <v>276980</v>
      </c>
      <c r="Z26">
        <v>291670</v>
      </c>
      <c r="AA26">
        <v>302091</v>
      </c>
      <c r="AB26">
        <v>292686</v>
      </c>
      <c r="AC26">
        <v>278315</v>
      </c>
      <c r="AD26">
        <v>268942</v>
      </c>
      <c r="AE26">
        <v>293644</v>
      </c>
      <c r="AF26">
        <v>298567</v>
      </c>
      <c r="AG26">
        <v>306522</v>
      </c>
      <c r="AH26">
        <v>316526</v>
      </c>
      <c r="AI26">
        <v>334118</v>
      </c>
      <c r="AJ26">
        <v>337886</v>
      </c>
      <c r="AK26">
        <v>344301</v>
      </c>
      <c r="AL26">
        <v>333793</v>
      </c>
      <c r="AM26">
        <v>324060</v>
      </c>
      <c r="AN26">
        <v>332889</v>
      </c>
      <c r="AO26">
        <v>346594</v>
      </c>
      <c r="AP26">
        <v>368510</v>
      </c>
      <c r="AQ26">
        <v>364726</v>
      </c>
      <c r="AR26">
        <v>374645</v>
      </c>
      <c r="AS26">
        <v>381633</v>
      </c>
      <c r="AT26">
        <v>392614</v>
      </c>
      <c r="AU26">
        <v>396135</v>
      </c>
      <c r="AV26">
        <v>414855</v>
      </c>
      <c r="AW26">
        <v>429721</v>
      </c>
      <c r="AX26">
        <v>427554</v>
      </c>
      <c r="AY26">
        <v>444414</v>
      </c>
      <c r="AZ26">
        <v>444176</v>
      </c>
      <c r="BA26">
        <v>448522</v>
      </c>
      <c r="BB26">
        <v>459494</v>
      </c>
      <c r="BC26">
        <v>470387</v>
      </c>
    </row>
    <row r="27" spans="1:55" x14ac:dyDescent="0.2">
      <c r="A27">
        <v>3</v>
      </c>
      <c r="B27" t="s">
        <v>402</v>
      </c>
      <c r="C27">
        <v>137</v>
      </c>
      <c r="D27" t="s">
        <v>402</v>
      </c>
      <c r="E27">
        <v>152</v>
      </c>
      <c r="F27" t="s">
        <v>573</v>
      </c>
      <c r="G27">
        <v>184967</v>
      </c>
      <c r="H27">
        <v>177610</v>
      </c>
      <c r="I27">
        <v>217224</v>
      </c>
      <c r="J27">
        <v>169462</v>
      </c>
      <c r="K27">
        <v>225100</v>
      </c>
      <c r="L27">
        <v>187845</v>
      </c>
      <c r="M27">
        <v>222466</v>
      </c>
      <c r="N27">
        <v>200506</v>
      </c>
      <c r="O27">
        <v>222377</v>
      </c>
      <c r="P27">
        <v>197146</v>
      </c>
      <c r="Q27">
        <v>205478</v>
      </c>
      <c r="R27">
        <v>239532</v>
      </c>
      <c r="S27">
        <v>237797</v>
      </c>
      <c r="T27">
        <v>231270</v>
      </c>
      <c r="U27">
        <v>174667</v>
      </c>
      <c r="V27">
        <v>246756</v>
      </c>
      <c r="W27">
        <v>234997</v>
      </c>
      <c r="X27">
        <v>239607</v>
      </c>
      <c r="Y27">
        <v>244493</v>
      </c>
      <c r="Z27">
        <v>185371</v>
      </c>
      <c r="AA27">
        <v>211852</v>
      </c>
      <c r="AB27">
        <v>255395</v>
      </c>
      <c r="AC27">
        <v>214314</v>
      </c>
      <c r="AD27">
        <v>209276</v>
      </c>
      <c r="AE27">
        <v>229514</v>
      </c>
      <c r="AF27">
        <v>246319</v>
      </c>
      <c r="AG27">
        <v>252150</v>
      </c>
      <c r="AH27">
        <v>231622</v>
      </c>
      <c r="AI27">
        <v>230038</v>
      </c>
      <c r="AJ27">
        <v>238031</v>
      </c>
      <c r="AK27">
        <v>239619</v>
      </c>
      <c r="AL27">
        <v>250900</v>
      </c>
      <c r="AM27">
        <v>243846</v>
      </c>
      <c r="AN27">
        <v>225752</v>
      </c>
      <c r="AO27">
        <v>242325</v>
      </c>
      <c r="AP27">
        <v>242942</v>
      </c>
      <c r="AQ27">
        <v>261843</v>
      </c>
      <c r="AR27">
        <v>254957</v>
      </c>
      <c r="AS27">
        <v>198935</v>
      </c>
      <c r="AT27">
        <v>246153</v>
      </c>
      <c r="AU27">
        <v>280025</v>
      </c>
      <c r="AV27">
        <v>246542</v>
      </c>
      <c r="AW27">
        <v>261162</v>
      </c>
      <c r="AX27">
        <v>269019</v>
      </c>
      <c r="AY27">
        <v>255015</v>
      </c>
      <c r="AZ27">
        <v>252921</v>
      </c>
      <c r="BA27">
        <v>239482</v>
      </c>
      <c r="BB27">
        <v>250580</v>
      </c>
      <c r="BC27">
        <v>256244</v>
      </c>
    </row>
    <row r="28" spans="1:55" x14ac:dyDescent="0.2">
      <c r="A28">
        <v>3</v>
      </c>
      <c r="B28" t="s">
        <v>403</v>
      </c>
      <c r="C28">
        <v>144</v>
      </c>
      <c r="D28" t="s">
        <v>403</v>
      </c>
      <c r="E28">
        <v>152</v>
      </c>
      <c r="F28" t="s">
        <v>573</v>
      </c>
      <c r="G28">
        <v>977248</v>
      </c>
      <c r="H28">
        <v>1007732</v>
      </c>
      <c r="I28">
        <v>1021767</v>
      </c>
      <c r="J28">
        <v>1076160</v>
      </c>
      <c r="K28">
        <v>1045811</v>
      </c>
      <c r="L28">
        <v>1065617</v>
      </c>
      <c r="M28">
        <v>1112853</v>
      </c>
      <c r="N28">
        <v>1217857</v>
      </c>
      <c r="O28">
        <v>1216705</v>
      </c>
      <c r="P28">
        <v>1273991</v>
      </c>
      <c r="Q28">
        <v>1317249</v>
      </c>
      <c r="R28">
        <v>1364483</v>
      </c>
      <c r="S28">
        <v>1421323</v>
      </c>
      <c r="T28">
        <v>1375861</v>
      </c>
      <c r="U28">
        <v>1274339</v>
      </c>
      <c r="V28">
        <v>1200726</v>
      </c>
      <c r="W28">
        <v>1171085</v>
      </c>
      <c r="X28">
        <v>1149738</v>
      </c>
      <c r="Y28">
        <v>1149040</v>
      </c>
      <c r="Z28">
        <v>1191883</v>
      </c>
      <c r="AA28">
        <v>1205512</v>
      </c>
      <c r="AB28">
        <v>1160745</v>
      </c>
      <c r="AC28">
        <v>1093253</v>
      </c>
      <c r="AD28">
        <v>1066404</v>
      </c>
      <c r="AE28">
        <v>1057687</v>
      </c>
      <c r="AF28">
        <v>1080057</v>
      </c>
      <c r="AG28">
        <v>1066109</v>
      </c>
      <c r="AH28">
        <v>1069869</v>
      </c>
      <c r="AI28">
        <v>1102363</v>
      </c>
      <c r="AJ28">
        <v>1161449</v>
      </c>
      <c r="AK28">
        <v>1041001</v>
      </c>
      <c r="AL28">
        <v>919188</v>
      </c>
      <c r="AM28">
        <v>1036588</v>
      </c>
      <c r="AN28">
        <v>1024218</v>
      </c>
      <c r="AO28">
        <v>1391325</v>
      </c>
      <c r="AP28">
        <v>1545742</v>
      </c>
      <c r="AQ28">
        <v>1651725</v>
      </c>
      <c r="AR28">
        <v>1754809</v>
      </c>
      <c r="AS28">
        <v>1768331</v>
      </c>
      <c r="AT28">
        <v>1638434</v>
      </c>
      <c r="AU28">
        <v>1751540</v>
      </c>
      <c r="AV28">
        <v>1767961</v>
      </c>
      <c r="AW28">
        <v>1837823</v>
      </c>
      <c r="AX28">
        <v>1907836</v>
      </c>
      <c r="AY28">
        <v>1991477</v>
      </c>
      <c r="AZ28">
        <v>2053307</v>
      </c>
      <c r="BA28">
        <v>1914376</v>
      </c>
      <c r="BB28">
        <v>2001397</v>
      </c>
      <c r="BC28">
        <v>1998758</v>
      </c>
    </row>
    <row r="29" spans="1:55" x14ac:dyDescent="0.2">
      <c r="A29">
        <v>3</v>
      </c>
      <c r="B29" t="s">
        <v>404</v>
      </c>
      <c r="C29">
        <v>147</v>
      </c>
      <c r="D29" t="s">
        <v>404</v>
      </c>
      <c r="E29">
        <v>152</v>
      </c>
      <c r="F29" t="s">
        <v>573</v>
      </c>
      <c r="G29">
        <v>300014</v>
      </c>
      <c r="H29">
        <v>261062</v>
      </c>
      <c r="I29">
        <v>322663</v>
      </c>
      <c r="J29">
        <v>324726</v>
      </c>
      <c r="K29">
        <v>319279</v>
      </c>
      <c r="L29">
        <v>301904</v>
      </c>
      <c r="M29">
        <v>347687</v>
      </c>
      <c r="N29">
        <v>365653</v>
      </c>
      <c r="O29">
        <v>358848</v>
      </c>
      <c r="P29">
        <v>388104</v>
      </c>
      <c r="Q29">
        <v>421274</v>
      </c>
      <c r="R29">
        <v>466852</v>
      </c>
      <c r="S29">
        <v>484263</v>
      </c>
      <c r="T29">
        <v>495856</v>
      </c>
      <c r="U29">
        <v>332372</v>
      </c>
      <c r="V29">
        <v>366409</v>
      </c>
      <c r="W29">
        <v>349069</v>
      </c>
      <c r="X29">
        <v>379645</v>
      </c>
      <c r="Y29">
        <v>395076</v>
      </c>
      <c r="Z29">
        <v>418427</v>
      </c>
      <c r="AA29">
        <v>428772</v>
      </c>
      <c r="AB29">
        <v>333847</v>
      </c>
      <c r="AC29">
        <v>287331</v>
      </c>
      <c r="AD29">
        <v>296853</v>
      </c>
      <c r="AE29">
        <v>319233</v>
      </c>
      <c r="AF29">
        <v>332960</v>
      </c>
      <c r="AG29">
        <v>358464</v>
      </c>
      <c r="AH29">
        <v>359837</v>
      </c>
      <c r="AI29">
        <v>388324</v>
      </c>
      <c r="AJ29">
        <v>369917</v>
      </c>
      <c r="AK29">
        <v>394523</v>
      </c>
      <c r="AL29">
        <v>392009</v>
      </c>
      <c r="AM29">
        <v>402562</v>
      </c>
      <c r="AN29">
        <v>429149</v>
      </c>
      <c r="AO29">
        <v>410241</v>
      </c>
      <c r="AP29">
        <v>447134</v>
      </c>
      <c r="AQ29">
        <v>290370</v>
      </c>
      <c r="AR29">
        <v>400210</v>
      </c>
      <c r="AS29">
        <v>396061</v>
      </c>
      <c r="AT29">
        <v>386112</v>
      </c>
      <c r="AU29">
        <v>394505</v>
      </c>
      <c r="AV29">
        <v>387105</v>
      </c>
      <c r="AW29">
        <v>404615</v>
      </c>
      <c r="AX29">
        <v>431587</v>
      </c>
      <c r="AY29">
        <v>473110</v>
      </c>
      <c r="AZ29">
        <v>458715</v>
      </c>
      <c r="BA29">
        <v>466900</v>
      </c>
      <c r="BB29">
        <v>409163</v>
      </c>
      <c r="BC29">
        <v>408903</v>
      </c>
    </row>
    <row r="30" spans="1:55" x14ac:dyDescent="0.2">
      <c r="A30">
        <v>1</v>
      </c>
      <c r="B30" t="s">
        <v>405</v>
      </c>
      <c r="C30">
        <v>158</v>
      </c>
      <c r="D30" t="s">
        <v>405</v>
      </c>
      <c r="E30">
        <v>152</v>
      </c>
      <c r="F30" t="s">
        <v>573</v>
      </c>
      <c r="G30">
        <v>588695</v>
      </c>
      <c r="H30">
        <v>664782</v>
      </c>
      <c r="I30">
        <v>698235</v>
      </c>
      <c r="J30">
        <v>698882</v>
      </c>
      <c r="K30">
        <v>703285</v>
      </c>
      <c r="L30">
        <v>747901</v>
      </c>
      <c r="M30">
        <v>815416</v>
      </c>
      <c r="N30">
        <v>761313</v>
      </c>
      <c r="O30">
        <v>827521</v>
      </c>
      <c r="P30">
        <v>792953</v>
      </c>
      <c r="Q30">
        <v>804006</v>
      </c>
      <c r="R30">
        <v>797820</v>
      </c>
      <c r="S30">
        <v>602014</v>
      </c>
      <c r="T30">
        <v>701404</v>
      </c>
      <c r="U30">
        <v>671872</v>
      </c>
      <c r="V30">
        <v>782194</v>
      </c>
      <c r="W30">
        <v>924423</v>
      </c>
      <c r="X30">
        <v>957749</v>
      </c>
      <c r="Y30">
        <v>965203</v>
      </c>
      <c r="Z30">
        <v>1040891</v>
      </c>
      <c r="AA30">
        <v>1026390</v>
      </c>
      <c r="AB30">
        <v>1027845</v>
      </c>
      <c r="AC30">
        <v>1025029</v>
      </c>
      <c r="AD30">
        <v>806815</v>
      </c>
      <c r="AE30">
        <v>827690</v>
      </c>
      <c r="AF30">
        <v>917433</v>
      </c>
      <c r="AG30">
        <v>850526</v>
      </c>
      <c r="AH30">
        <v>1070929</v>
      </c>
      <c r="AI30">
        <v>1028071</v>
      </c>
      <c r="AJ30">
        <v>1081664</v>
      </c>
      <c r="AK30">
        <v>1189194</v>
      </c>
      <c r="AL30">
        <v>1226520</v>
      </c>
      <c r="AM30">
        <v>1122383</v>
      </c>
      <c r="AN30">
        <v>1352815</v>
      </c>
      <c r="AO30">
        <v>1217525</v>
      </c>
      <c r="AP30">
        <v>1482003</v>
      </c>
      <c r="AQ30">
        <v>1319107</v>
      </c>
      <c r="AR30">
        <v>1821528</v>
      </c>
      <c r="AS30">
        <v>1701702</v>
      </c>
      <c r="AT30">
        <v>1673533</v>
      </c>
      <c r="AU30">
        <v>1983168</v>
      </c>
      <c r="AV30">
        <v>2128652</v>
      </c>
      <c r="AW30">
        <v>2233200</v>
      </c>
      <c r="AX30">
        <v>2043282</v>
      </c>
      <c r="AY30">
        <v>2361173</v>
      </c>
      <c r="AZ30">
        <v>2531668</v>
      </c>
      <c r="BA30">
        <v>2702598</v>
      </c>
      <c r="BB30">
        <v>3192381</v>
      </c>
      <c r="BC30">
        <v>3016250</v>
      </c>
    </row>
    <row r="31" spans="1:55" x14ac:dyDescent="0.2">
      <c r="A31">
        <v>1</v>
      </c>
      <c r="B31" t="s">
        <v>406</v>
      </c>
      <c r="C31">
        <v>159</v>
      </c>
      <c r="D31" t="s">
        <v>406</v>
      </c>
      <c r="E31">
        <v>152</v>
      </c>
      <c r="F31" t="s">
        <v>573</v>
      </c>
      <c r="G31">
        <v>7767430</v>
      </c>
      <c r="H31">
        <v>8075129</v>
      </c>
      <c r="I31">
        <v>8492231</v>
      </c>
      <c r="J31">
        <v>8786300</v>
      </c>
      <c r="K31">
        <v>9198710</v>
      </c>
      <c r="L31">
        <v>8970806</v>
      </c>
      <c r="M31">
        <v>9374767</v>
      </c>
      <c r="N31">
        <v>9545323</v>
      </c>
      <c r="O31">
        <v>10647351</v>
      </c>
      <c r="P31">
        <v>11627024</v>
      </c>
      <c r="Q31">
        <v>10462964</v>
      </c>
      <c r="R31">
        <v>9185674</v>
      </c>
      <c r="S31">
        <v>9596988</v>
      </c>
      <c r="T31">
        <v>10547195</v>
      </c>
      <c r="U31">
        <v>10244491</v>
      </c>
      <c r="V31">
        <v>9642238</v>
      </c>
      <c r="W31">
        <v>9491353</v>
      </c>
      <c r="X31">
        <v>9270519</v>
      </c>
      <c r="Y31">
        <v>9477840</v>
      </c>
      <c r="Z31">
        <v>9973877</v>
      </c>
      <c r="AA31">
        <v>9952165</v>
      </c>
      <c r="AB31">
        <v>10224218</v>
      </c>
      <c r="AC31">
        <v>10386910</v>
      </c>
      <c r="AD31">
        <v>10894364</v>
      </c>
      <c r="AE31">
        <v>11684148</v>
      </c>
      <c r="AF31">
        <v>12296177</v>
      </c>
      <c r="AG31">
        <v>12579297</v>
      </c>
      <c r="AH31">
        <v>14497797</v>
      </c>
      <c r="AI31">
        <v>15863766</v>
      </c>
      <c r="AJ31">
        <v>16950602</v>
      </c>
      <c r="AK31">
        <v>19239647</v>
      </c>
      <c r="AL31">
        <v>20731132</v>
      </c>
      <c r="AM31">
        <v>21980818</v>
      </c>
      <c r="AN31">
        <v>22710732</v>
      </c>
      <c r="AO31">
        <v>23383034</v>
      </c>
      <c r="AP31">
        <v>24327399</v>
      </c>
      <c r="AQ31">
        <v>25290798</v>
      </c>
      <c r="AR31">
        <v>26695170</v>
      </c>
      <c r="AS31">
        <v>27789900</v>
      </c>
      <c r="AT31">
        <v>27920406</v>
      </c>
      <c r="AU31">
        <v>27891924</v>
      </c>
      <c r="AV31">
        <v>29203422</v>
      </c>
      <c r="AW31">
        <v>30927994</v>
      </c>
      <c r="AX31">
        <v>32934355</v>
      </c>
      <c r="AY31">
        <v>34359317</v>
      </c>
      <c r="AZ31">
        <v>36167100</v>
      </c>
      <c r="BA31">
        <v>33522959</v>
      </c>
      <c r="BB31">
        <v>35891770</v>
      </c>
      <c r="BC31">
        <v>31200314</v>
      </c>
    </row>
    <row r="32" spans="1:55" x14ac:dyDescent="0.2">
      <c r="A32">
        <v>1</v>
      </c>
      <c r="B32" t="s">
        <v>439</v>
      </c>
      <c r="C32">
        <v>175</v>
      </c>
      <c r="D32" t="s">
        <v>439</v>
      </c>
      <c r="E32">
        <v>152</v>
      </c>
      <c r="F32" t="s">
        <v>573</v>
      </c>
      <c r="G32">
        <v>101010</v>
      </c>
      <c r="H32">
        <v>101459</v>
      </c>
      <c r="I32">
        <v>98952</v>
      </c>
      <c r="J32">
        <v>96257</v>
      </c>
      <c r="K32">
        <v>88713</v>
      </c>
      <c r="L32">
        <v>84541</v>
      </c>
      <c r="M32">
        <v>83070</v>
      </c>
      <c r="N32">
        <v>83506</v>
      </c>
      <c r="O32">
        <v>80019</v>
      </c>
      <c r="P32">
        <v>81210</v>
      </c>
      <c r="Q32">
        <v>75162</v>
      </c>
      <c r="R32">
        <v>80400</v>
      </c>
      <c r="S32">
        <v>78610</v>
      </c>
      <c r="T32">
        <v>82103</v>
      </c>
      <c r="U32">
        <v>92625</v>
      </c>
      <c r="V32">
        <v>102266</v>
      </c>
      <c r="W32">
        <v>96906</v>
      </c>
      <c r="X32">
        <v>93134</v>
      </c>
      <c r="Y32">
        <v>96849</v>
      </c>
      <c r="Z32">
        <v>100165</v>
      </c>
      <c r="AA32">
        <v>109799</v>
      </c>
      <c r="AB32">
        <v>121234</v>
      </c>
      <c r="AC32">
        <v>111273</v>
      </c>
      <c r="AD32">
        <v>128622</v>
      </c>
      <c r="AE32">
        <v>128330</v>
      </c>
      <c r="AF32">
        <v>137055</v>
      </c>
      <c r="AG32">
        <v>135964</v>
      </c>
      <c r="AH32">
        <v>133936</v>
      </c>
      <c r="AI32">
        <v>146091</v>
      </c>
      <c r="AJ32">
        <v>152161</v>
      </c>
      <c r="AK32">
        <v>147572</v>
      </c>
      <c r="AL32">
        <v>155410</v>
      </c>
      <c r="AM32">
        <v>163523</v>
      </c>
      <c r="AN32">
        <v>160228</v>
      </c>
      <c r="AO32">
        <v>167391</v>
      </c>
      <c r="AP32">
        <v>172738</v>
      </c>
      <c r="AQ32">
        <v>185490</v>
      </c>
      <c r="AR32">
        <v>192389</v>
      </c>
      <c r="AS32">
        <v>203296</v>
      </c>
      <c r="AT32">
        <v>211577</v>
      </c>
      <c r="AU32">
        <v>218143</v>
      </c>
      <c r="AV32">
        <v>219681</v>
      </c>
      <c r="AW32">
        <v>219061</v>
      </c>
      <c r="AX32">
        <v>236145</v>
      </c>
      <c r="AY32">
        <v>241774</v>
      </c>
      <c r="AZ32">
        <v>251985</v>
      </c>
      <c r="BA32">
        <v>252019</v>
      </c>
      <c r="BB32">
        <v>252470</v>
      </c>
      <c r="BC32">
        <v>239734</v>
      </c>
    </row>
    <row r="33" spans="1:55" x14ac:dyDescent="0.2">
      <c r="A33">
        <v>2</v>
      </c>
      <c r="B33" t="s">
        <v>408</v>
      </c>
      <c r="C33">
        <v>178</v>
      </c>
      <c r="D33" t="s">
        <v>408</v>
      </c>
      <c r="E33">
        <v>152</v>
      </c>
      <c r="F33" t="s">
        <v>573</v>
      </c>
      <c r="AM33">
        <v>136315</v>
      </c>
      <c r="AN33">
        <v>183504</v>
      </c>
      <c r="AO33">
        <v>169746</v>
      </c>
      <c r="AP33">
        <v>162680</v>
      </c>
      <c r="AQ33">
        <v>164662</v>
      </c>
      <c r="AR33">
        <v>238575</v>
      </c>
      <c r="AS33">
        <v>213226</v>
      </c>
      <c r="AT33">
        <v>176970</v>
      </c>
      <c r="AU33">
        <v>196448</v>
      </c>
      <c r="AV33">
        <v>160886</v>
      </c>
      <c r="AW33">
        <v>185049</v>
      </c>
      <c r="AX33">
        <v>189740</v>
      </c>
      <c r="AY33">
        <v>235828</v>
      </c>
      <c r="AZ33">
        <v>235578</v>
      </c>
      <c r="BA33">
        <v>258807</v>
      </c>
      <c r="BB33">
        <v>176295</v>
      </c>
      <c r="BC33">
        <v>219073</v>
      </c>
    </row>
    <row r="34" spans="1:55" x14ac:dyDescent="0.2">
      <c r="A34">
        <v>3</v>
      </c>
      <c r="B34" t="s">
        <v>409</v>
      </c>
      <c r="C34">
        <v>181</v>
      </c>
      <c r="D34" t="s">
        <v>409</v>
      </c>
      <c r="E34">
        <v>152</v>
      </c>
      <c r="F34" t="s">
        <v>573</v>
      </c>
      <c r="G34">
        <v>716372</v>
      </c>
      <c r="H34">
        <v>755911</v>
      </c>
      <c r="I34">
        <v>704969</v>
      </c>
      <c r="J34">
        <v>810574</v>
      </c>
      <c r="K34">
        <v>774182</v>
      </c>
      <c r="L34">
        <v>869533</v>
      </c>
      <c r="M34">
        <v>900118</v>
      </c>
      <c r="N34">
        <v>768161</v>
      </c>
      <c r="O34">
        <v>1072350</v>
      </c>
      <c r="P34">
        <v>916170</v>
      </c>
      <c r="Q34">
        <v>1161499</v>
      </c>
      <c r="R34">
        <v>1320934</v>
      </c>
      <c r="S34">
        <v>1112213</v>
      </c>
      <c r="T34">
        <v>1324668</v>
      </c>
      <c r="U34">
        <v>1262112</v>
      </c>
      <c r="V34">
        <v>1376119</v>
      </c>
      <c r="W34">
        <v>1342950</v>
      </c>
      <c r="X34">
        <v>1336104</v>
      </c>
      <c r="Y34">
        <v>1235663</v>
      </c>
      <c r="Z34">
        <v>1264092</v>
      </c>
      <c r="AA34">
        <v>1391797</v>
      </c>
      <c r="AB34">
        <v>1293084</v>
      </c>
      <c r="AC34">
        <v>1141738</v>
      </c>
      <c r="AD34">
        <v>1328592</v>
      </c>
      <c r="AE34">
        <v>1637225</v>
      </c>
      <c r="AF34">
        <v>1575065</v>
      </c>
      <c r="AG34">
        <v>1386117</v>
      </c>
      <c r="AH34">
        <v>1702629</v>
      </c>
      <c r="AI34">
        <v>1598878</v>
      </c>
      <c r="AJ34">
        <v>1579200</v>
      </c>
      <c r="AK34">
        <v>1583378</v>
      </c>
      <c r="AL34">
        <v>1149350</v>
      </c>
      <c r="AM34">
        <v>1533284</v>
      </c>
      <c r="AN34">
        <v>1637917</v>
      </c>
      <c r="AO34">
        <v>1336135</v>
      </c>
      <c r="AP34">
        <v>1790220</v>
      </c>
      <c r="AQ34">
        <v>1867792</v>
      </c>
      <c r="AR34">
        <v>1831084</v>
      </c>
      <c r="AS34">
        <v>1815685</v>
      </c>
      <c r="AT34">
        <v>2079273</v>
      </c>
      <c r="AU34">
        <v>1967208</v>
      </c>
      <c r="AV34">
        <v>1612680</v>
      </c>
      <c r="AW34">
        <v>1627481</v>
      </c>
      <c r="AX34">
        <v>1718313</v>
      </c>
      <c r="AY34">
        <v>1464170</v>
      </c>
      <c r="AZ34">
        <v>1533831</v>
      </c>
      <c r="BA34">
        <v>1549525</v>
      </c>
      <c r="BB34">
        <v>1519125</v>
      </c>
      <c r="BC34">
        <v>1524577</v>
      </c>
    </row>
    <row r="35" spans="1:55" x14ac:dyDescent="0.2">
      <c r="A35">
        <v>2</v>
      </c>
      <c r="B35" t="s">
        <v>440</v>
      </c>
      <c r="C35">
        <v>182</v>
      </c>
      <c r="D35" t="s">
        <v>440</v>
      </c>
      <c r="E35">
        <v>152</v>
      </c>
      <c r="F35" t="s">
        <v>573</v>
      </c>
      <c r="G35">
        <v>104017</v>
      </c>
      <c r="H35">
        <v>81215</v>
      </c>
      <c r="I35">
        <v>88934</v>
      </c>
      <c r="J35">
        <v>82955</v>
      </c>
      <c r="K35">
        <v>99640</v>
      </c>
      <c r="L35">
        <v>91378</v>
      </c>
      <c r="M35">
        <v>95792</v>
      </c>
      <c r="N35">
        <v>98892</v>
      </c>
      <c r="O35">
        <v>105856</v>
      </c>
      <c r="P35">
        <v>89254</v>
      </c>
      <c r="Q35">
        <v>83123</v>
      </c>
      <c r="R35">
        <v>98190</v>
      </c>
      <c r="S35">
        <v>97415</v>
      </c>
      <c r="T35">
        <v>95839</v>
      </c>
      <c r="U35">
        <v>95757</v>
      </c>
      <c r="V35">
        <v>104644</v>
      </c>
      <c r="W35">
        <v>110309</v>
      </c>
      <c r="X35">
        <v>116021</v>
      </c>
      <c r="Y35">
        <v>117086</v>
      </c>
      <c r="Z35">
        <v>108829</v>
      </c>
      <c r="AA35">
        <v>115311</v>
      </c>
      <c r="AB35">
        <v>120483</v>
      </c>
      <c r="AC35">
        <v>107807</v>
      </c>
      <c r="AD35">
        <v>116245</v>
      </c>
      <c r="AE35">
        <v>114606</v>
      </c>
      <c r="AF35">
        <v>122159</v>
      </c>
      <c r="AG35">
        <v>132608</v>
      </c>
      <c r="AH35">
        <v>143084</v>
      </c>
      <c r="AI35">
        <v>126198</v>
      </c>
      <c r="AJ35">
        <v>135781</v>
      </c>
      <c r="AK35">
        <v>149680</v>
      </c>
      <c r="AL35">
        <v>152524</v>
      </c>
      <c r="AM35">
        <v>141601</v>
      </c>
      <c r="AN35">
        <v>144768</v>
      </c>
      <c r="AO35">
        <v>148168</v>
      </c>
      <c r="AP35">
        <v>152838</v>
      </c>
      <c r="AQ35">
        <v>166210</v>
      </c>
      <c r="AR35">
        <v>157227</v>
      </c>
      <c r="AS35">
        <v>169666</v>
      </c>
      <c r="AT35">
        <v>165888</v>
      </c>
      <c r="AU35">
        <v>165384</v>
      </c>
      <c r="AV35">
        <v>158652</v>
      </c>
      <c r="AW35">
        <v>167708</v>
      </c>
      <c r="AX35">
        <v>175118</v>
      </c>
      <c r="AY35">
        <v>171195</v>
      </c>
      <c r="AZ35">
        <v>174110</v>
      </c>
      <c r="BA35">
        <v>162762</v>
      </c>
      <c r="BB35">
        <v>176572</v>
      </c>
      <c r="BC35">
        <v>177045</v>
      </c>
    </row>
    <row r="36" spans="1:55" x14ac:dyDescent="0.2">
      <c r="A36">
        <v>2</v>
      </c>
      <c r="B36" t="s">
        <v>411</v>
      </c>
      <c r="C36">
        <v>184</v>
      </c>
      <c r="D36" t="s">
        <v>411</v>
      </c>
      <c r="E36">
        <v>152</v>
      </c>
      <c r="F36" t="s">
        <v>573</v>
      </c>
      <c r="G36">
        <v>419316</v>
      </c>
      <c r="H36">
        <v>554440</v>
      </c>
      <c r="I36">
        <v>404327</v>
      </c>
      <c r="J36">
        <v>406080</v>
      </c>
      <c r="K36">
        <v>456432</v>
      </c>
      <c r="L36">
        <v>498288</v>
      </c>
      <c r="M36">
        <v>602834</v>
      </c>
      <c r="N36">
        <v>591717</v>
      </c>
      <c r="O36">
        <v>636713</v>
      </c>
      <c r="P36">
        <v>666215</v>
      </c>
      <c r="Q36">
        <v>681703</v>
      </c>
      <c r="R36">
        <v>667408</v>
      </c>
      <c r="S36">
        <v>700064</v>
      </c>
      <c r="T36">
        <v>671934</v>
      </c>
      <c r="U36">
        <v>756976</v>
      </c>
      <c r="V36">
        <v>802962</v>
      </c>
      <c r="W36">
        <v>837240</v>
      </c>
      <c r="X36">
        <v>849810</v>
      </c>
      <c r="Y36">
        <v>914949</v>
      </c>
      <c r="Z36">
        <v>921909</v>
      </c>
      <c r="AA36">
        <v>1010656</v>
      </c>
      <c r="AB36">
        <v>1056824</v>
      </c>
      <c r="AC36">
        <v>1059145</v>
      </c>
      <c r="AD36">
        <v>973071</v>
      </c>
      <c r="AE36">
        <v>1160606</v>
      </c>
      <c r="AF36">
        <v>1066940</v>
      </c>
      <c r="AG36">
        <v>1065352</v>
      </c>
      <c r="AH36">
        <v>1033110</v>
      </c>
      <c r="AI36">
        <v>1150680</v>
      </c>
      <c r="AJ36">
        <v>1107791</v>
      </c>
      <c r="AK36">
        <v>1248887</v>
      </c>
      <c r="AL36">
        <v>1303485</v>
      </c>
      <c r="AM36">
        <v>943327</v>
      </c>
      <c r="AN36">
        <v>646425</v>
      </c>
      <c r="AO36">
        <v>800652</v>
      </c>
      <c r="AP36">
        <v>888007</v>
      </c>
      <c r="AQ36">
        <v>906685</v>
      </c>
      <c r="AR36">
        <v>1017444</v>
      </c>
      <c r="AS36">
        <v>1104758</v>
      </c>
      <c r="AT36">
        <v>1239741</v>
      </c>
      <c r="AU36">
        <v>1220245</v>
      </c>
      <c r="AV36">
        <v>1486240</v>
      </c>
      <c r="AW36">
        <v>1406554</v>
      </c>
      <c r="AX36">
        <v>1407230</v>
      </c>
      <c r="AY36">
        <v>1511155</v>
      </c>
      <c r="AZ36">
        <v>1594057</v>
      </c>
      <c r="BA36">
        <v>1602548</v>
      </c>
      <c r="BB36">
        <v>1658030</v>
      </c>
      <c r="BC36">
        <v>1835193</v>
      </c>
    </row>
    <row r="37" spans="1:55" x14ac:dyDescent="0.2">
      <c r="A37">
        <v>1</v>
      </c>
      <c r="B37" t="s">
        <v>441</v>
      </c>
      <c r="C37">
        <v>193</v>
      </c>
      <c r="D37" t="s">
        <v>441</v>
      </c>
      <c r="E37">
        <v>152</v>
      </c>
      <c r="F37" t="s">
        <v>573</v>
      </c>
      <c r="G37">
        <v>20039</v>
      </c>
      <c r="H37">
        <v>21039</v>
      </c>
      <c r="I37">
        <v>17984</v>
      </c>
      <c r="J37">
        <v>21657</v>
      </c>
      <c r="K37">
        <v>20095</v>
      </c>
      <c r="L37">
        <v>20843</v>
      </c>
      <c r="M37">
        <v>20955</v>
      </c>
      <c r="N37">
        <v>20188</v>
      </c>
      <c r="O37">
        <v>18747</v>
      </c>
      <c r="P37">
        <v>18752</v>
      </c>
      <c r="Q37">
        <v>20210</v>
      </c>
      <c r="R37">
        <v>19628</v>
      </c>
      <c r="S37">
        <v>20428</v>
      </c>
      <c r="T37">
        <v>19381</v>
      </c>
      <c r="U37">
        <v>16201</v>
      </c>
      <c r="V37">
        <v>15509</v>
      </c>
      <c r="W37">
        <v>15231</v>
      </c>
      <c r="X37">
        <v>15859</v>
      </c>
      <c r="Y37">
        <v>17332</v>
      </c>
      <c r="Z37">
        <v>14227</v>
      </c>
      <c r="AA37">
        <v>15119</v>
      </c>
      <c r="AB37">
        <v>14536</v>
      </c>
      <c r="AC37">
        <v>14545</v>
      </c>
      <c r="AD37">
        <v>12899</v>
      </c>
      <c r="AE37">
        <v>13488</v>
      </c>
      <c r="AF37">
        <v>14177</v>
      </c>
      <c r="AG37">
        <v>13961</v>
      </c>
      <c r="AH37">
        <v>14382</v>
      </c>
      <c r="AI37">
        <v>13144</v>
      </c>
      <c r="AJ37">
        <v>12290</v>
      </c>
      <c r="AK37">
        <v>12986</v>
      </c>
      <c r="AL37">
        <v>16479</v>
      </c>
      <c r="AM37">
        <v>17082</v>
      </c>
      <c r="AN37">
        <v>18173</v>
      </c>
      <c r="AO37">
        <v>16979</v>
      </c>
      <c r="AP37">
        <v>19332</v>
      </c>
      <c r="AQ37">
        <v>22755</v>
      </c>
      <c r="AR37">
        <v>23646</v>
      </c>
      <c r="AS37">
        <v>23979</v>
      </c>
      <c r="AT37">
        <v>25237</v>
      </c>
      <c r="AU37">
        <v>26394</v>
      </c>
      <c r="AV37">
        <v>27129</v>
      </c>
      <c r="AW37">
        <v>28103</v>
      </c>
      <c r="AX37">
        <v>24798</v>
      </c>
      <c r="AY37">
        <v>25688</v>
      </c>
      <c r="AZ37">
        <v>27840</v>
      </c>
      <c r="BA37">
        <v>28946</v>
      </c>
      <c r="BB37">
        <v>28999</v>
      </c>
      <c r="BC37">
        <v>30390</v>
      </c>
    </row>
    <row r="38" spans="1:55" x14ac:dyDescent="0.2">
      <c r="A38">
        <v>1</v>
      </c>
      <c r="B38" t="s">
        <v>413</v>
      </c>
      <c r="C38">
        <v>195</v>
      </c>
      <c r="D38" t="s">
        <v>413</v>
      </c>
      <c r="E38">
        <v>152</v>
      </c>
      <c r="F38" t="s">
        <v>573</v>
      </c>
      <c r="G38">
        <v>713022</v>
      </c>
      <c r="H38">
        <v>724133</v>
      </c>
      <c r="I38">
        <v>782533</v>
      </c>
      <c r="J38">
        <v>770794</v>
      </c>
      <c r="K38">
        <v>828700</v>
      </c>
      <c r="L38">
        <v>772973</v>
      </c>
      <c r="M38">
        <v>847702</v>
      </c>
      <c r="N38">
        <v>706096</v>
      </c>
      <c r="O38">
        <v>759564</v>
      </c>
      <c r="P38">
        <v>603679</v>
      </c>
      <c r="Q38">
        <v>841692</v>
      </c>
      <c r="R38">
        <v>584750</v>
      </c>
      <c r="S38">
        <v>678552</v>
      </c>
      <c r="T38">
        <v>865594</v>
      </c>
      <c r="U38">
        <v>1057825</v>
      </c>
      <c r="V38">
        <v>962284</v>
      </c>
      <c r="W38">
        <v>606868</v>
      </c>
      <c r="X38">
        <v>951567</v>
      </c>
      <c r="Y38">
        <v>706603</v>
      </c>
      <c r="Z38">
        <v>631573</v>
      </c>
      <c r="AA38">
        <v>925605</v>
      </c>
      <c r="AB38">
        <v>919874</v>
      </c>
      <c r="AC38">
        <v>653249</v>
      </c>
      <c r="AD38">
        <v>681044</v>
      </c>
      <c r="AE38">
        <v>835429</v>
      </c>
      <c r="AF38">
        <v>913561</v>
      </c>
      <c r="AG38">
        <v>1008267</v>
      </c>
      <c r="AH38">
        <v>873994</v>
      </c>
      <c r="AI38">
        <v>975277</v>
      </c>
      <c r="AJ38">
        <v>900987</v>
      </c>
      <c r="AK38">
        <v>937837</v>
      </c>
      <c r="AL38">
        <v>851628</v>
      </c>
      <c r="AM38">
        <v>937414</v>
      </c>
      <c r="AN38">
        <v>920445</v>
      </c>
      <c r="AO38">
        <v>1020345</v>
      </c>
      <c r="AP38">
        <v>947923</v>
      </c>
      <c r="AQ38">
        <v>887753</v>
      </c>
      <c r="AR38">
        <v>882366</v>
      </c>
      <c r="AS38">
        <v>1193237</v>
      </c>
      <c r="AT38">
        <v>1219574</v>
      </c>
      <c r="AU38">
        <v>1171772</v>
      </c>
      <c r="AV38">
        <v>803178</v>
      </c>
      <c r="AW38">
        <v>1089441</v>
      </c>
      <c r="AX38">
        <v>1084726</v>
      </c>
      <c r="AY38">
        <v>1227143</v>
      </c>
      <c r="AZ38">
        <v>1126262</v>
      </c>
      <c r="BA38">
        <v>1021441</v>
      </c>
      <c r="BB38">
        <v>1459830</v>
      </c>
      <c r="BC38">
        <v>1532157</v>
      </c>
    </row>
    <row r="39" spans="1:55" x14ac:dyDescent="0.2">
      <c r="A39">
        <v>2</v>
      </c>
      <c r="B39" t="s">
        <v>414</v>
      </c>
      <c r="C39">
        <v>196</v>
      </c>
      <c r="D39" t="s">
        <v>414</v>
      </c>
      <c r="E39">
        <v>152</v>
      </c>
      <c r="F39" t="s">
        <v>573</v>
      </c>
      <c r="G39">
        <v>6174</v>
      </c>
      <c r="H39">
        <v>6598</v>
      </c>
      <c r="I39">
        <v>6163</v>
      </c>
      <c r="J39">
        <v>7411</v>
      </c>
      <c r="K39">
        <v>6618</v>
      </c>
      <c r="L39">
        <v>7625</v>
      </c>
      <c r="M39">
        <v>9041</v>
      </c>
      <c r="N39">
        <v>9689</v>
      </c>
      <c r="O39">
        <v>6814</v>
      </c>
      <c r="P39">
        <v>6527</v>
      </c>
      <c r="Q39">
        <v>6043</v>
      </c>
      <c r="R39">
        <v>7281</v>
      </c>
      <c r="S39">
        <v>6859</v>
      </c>
      <c r="T39">
        <v>6701</v>
      </c>
      <c r="U39">
        <v>6251</v>
      </c>
      <c r="V39">
        <v>6244</v>
      </c>
      <c r="W39">
        <v>5805</v>
      </c>
      <c r="X39">
        <v>5485</v>
      </c>
      <c r="Y39">
        <v>6119</v>
      </c>
      <c r="Z39">
        <v>6512</v>
      </c>
      <c r="AA39">
        <v>6510</v>
      </c>
      <c r="AB39">
        <v>6284</v>
      </c>
      <c r="AC39">
        <v>7135</v>
      </c>
      <c r="AD39">
        <v>6060</v>
      </c>
      <c r="AE39">
        <v>6852</v>
      </c>
      <c r="AF39">
        <v>7245</v>
      </c>
      <c r="AG39">
        <v>5919</v>
      </c>
      <c r="AH39">
        <v>5442</v>
      </c>
      <c r="AI39">
        <v>5982</v>
      </c>
      <c r="AJ39">
        <v>5944</v>
      </c>
      <c r="AK39">
        <v>6098</v>
      </c>
      <c r="AL39">
        <v>5579</v>
      </c>
      <c r="AM39">
        <v>5854</v>
      </c>
      <c r="AN39">
        <v>6668</v>
      </c>
      <c r="AO39">
        <v>7623</v>
      </c>
      <c r="AP39">
        <v>7308</v>
      </c>
      <c r="AQ39">
        <v>8014</v>
      </c>
      <c r="AR39">
        <v>7375</v>
      </c>
      <c r="AS39">
        <v>7369</v>
      </c>
      <c r="AT39">
        <v>7378</v>
      </c>
      <c r="AU39">
        <v>7448</v>
      </c>
      <c r="AV39">
        <v>6693</v>
      </c>
      <c r="AW39">
        <v>6675</v>
      </c>
      <c r="AX39">
        <v>5786</v>
      </c>
      <c r="AY39">
        <v>5000</v>
      </c>
      <c r="AZ39">
        <v>4888</v>
      </c>
      <c r="BA39">
        <v>4714</v>
      </c>
      <c r="BB39">
        <v>4393</v>
      </c>
      <c r="BC39">
        <v>4179</v>
      </c>
    </row>
    <row r="40" spans="1:55" x14ac:dyDescent="0.2">
      <c r="A40">
        <v>1</v>
      </c>
      <c r="B40" t="s">
        <v>415</v>
      </c>
      <c r="C40">
        <v>197</v>
      </c>
      <c r="D40" t="s">
        <v>415</v>
      </c>
      <c r="E40">
        <v>152</v>
      </c>
      <c r="F40" t="s">
        <v>573</v>
      </c>
      <c r="G40">
        <v>248753</v>
      </c>
      <c r="H40">
        <v>265223</v>
      </c>
      <c r="I40">
        <v>269167</v>
      </c>
      <c r="J40">
        <v>287934</v>
      </c>
      <c r="K40">
        <v>293032</v>
      </c>
      <c r="L40">
        <v>309507</v>
      </c>
      <c r="M40">
        <v>307528</v>
      </c>
      <c r="N40">
        <v>310817</v>
      </c>
      <c r="O40">
        <v>336439</v>
      </c>
      <c r="P40">
        <v>324817</v>
      </c>
      <c r="Q40">
        <v>327029</v>
      </c>
      <c r="R40">
        <v>329631</v>
      </c>
      <c r="S40">
        <v>332402</v>
      </c>
      <c r="T40">
        <v>335084</v>
      </c>
      <c r="U40">
        <v>358938</v>
      </c>
      <c r="V40">
        <v>359372</v>
      </c>
      <c r="W40">
        <v>371337</v>
      </c>
      <c r="X40">
        <v>375798</v>
      </c>
      <c r="Y40">
        <v>356629</v>
      </c>
      <c r="Z40">
        <v>360990</v>
      </c>
      <c r="AA40">
        <v>364483</v>
      </c>
      <c r="AB40">
        <v>386321</v>
      </c>
      <c r="AC40">
        <v>377627</v>
      </c>
      <c r="AD40">
        <v>395987</v>
      </c>
      <c r="AE40">
        <v>391666</v>
      </c>
      <c r="AF40">
        <v>424197</v>
      </c>
      <c r="AG40">
        <v>415156</v>
      </c>
      <c r="AH40">
        <v>426718</v>
      </c>
      <c r="AI40">
        <v>438798</v>
      </c>
      <c r="AJ40">
        <v>431068</v>
      </c>
      <c r="AK40">
        <v>432936</v>
      </c>
      <c r="AL40">
        <v>406761</v>
      </c>
      <c r="AM40">
        <v>402893</v>
      </c>
      <c r="AN40">
        <v>420960</v>
      </c>
      <c r="AO40">
        <v>393991</v>
      </c>
      <c r="AP40">
        <v>431928</v>
      </c>
      <c r="AQ40">
        <v>455457</v>
      </c>
      <c r="AR40">
        <v>406045</v>
      </c>
      <c r="AS40">
        <v>354627</v>
      </c>
      <c r="AT40">
        <v>323661</v>
      </c>
      <c r="AU40">
        <v>379434</v>
      </c>
      <c r="AV40">
        <v>425060</v>
      </c>
      <c r="AW40">
        <v>464651</v>
      </c>
      <c r="AX40">
        <v>524485</v>
      </c>
      <c r="AY40">
        <v>602577</v>
      </c>
      <c r="AZ40">
        <v>718851</v>
      </c>
      <c r="BA40">
        <v>559438</v>
      </c>
      <c r="BB40">
        <v>603775</v>
      </c>
      <c r="BC40">
        <v>631571</v>
      </c>
    </row>
    <row r="41" spans="1:55" x14ac:dyDescent="0.2">
      <c r="A41">
        <v>2</v>
      </c>
      <c r="B41" t="s">
        <v>416</v>
      </c>
      <c r="C41">
        <v>201</v>
      </c>
      <c r="D41" t="s">
        <v>416</v>
      </c>
      <c r="E41">
        <v>152</v>
      </c>
      <c r="F41" t="s">
        <v>573</v>
      </c>
      <c r="G41">
        <v>744677</v>
      </c>
      <c r="H41">
        <v>770775</v>
      </c>
      <c r="I41">
        <v>811624</v>
      </c>
      <c r="J41">
        <v>843058</v>
      </c>
      <c r="K41">
        <v>869813</v>
      </c>
      <c r="L41">
        <v>903143</v>
      </c>
      <c r="M41">
        <v>942366</v>
      </c>
      <c r="N41">
        <v>987033</v>
      </c>
      <c r="O41">
        <v>1012531</v>
      </c>
      <c r="P41">
        <v>1041653</v>
      </c>
      <c r="Q41">
        <v>1034417</v>
      </c>
      <c r="R41">
        <v>1099332</v>
      </c>
      <c r="S41">
        <v>1046021</v>
      </c>
      <c r="T41">
        <v>999591</v>
      </c>
      <c r="U41">
        <v>1095781</v>
      </c>
      <c r="V41">
        <v>1110195</v>
      </c>
      <c r="W41">
        <v>1171817</v>
      </c>
      <c r="X41">
        <v>1221198</v>
      </c>
      <c r="Y41">
        <v>1241946</v>
      </c>
      <c r="Z41">
        <v>1296860</v>
      </c>
      <c r="AA41">
        <v>1341504</v>
      </c>
      <c r="AB41">
        <v>1395653</v>
      </c>
      <c r="AC41">
        <v>1340947</v>
      </c>
      <c r="AD41">
        <v>1331291</v>
      </c>
      <c r="AE41">
        <v>1426203</v>
      </c>
      <c r="AF41">
        <v>1417166</v>
      </c>
      <c r="AG41">
        <v>1514056</v>
      </c>
      <c r="AH41">
        <v>1567349</v>
      </c>
      <c r="AI41">
        <v>1580957</v>
      </c>
      <c r="AJ41">
        <v>1466254</v>
      </c>
      <c r="AK41">
        <v>1201093</v>
      </c>
      <c r="AL41">
        <v>1072025</v>
      </c>
      <c r="AM41">
        <v>1175504</v>
      </c>
      <c r="AN41">
        <v>1338240</v>
      </c>
      <c r="AO41">
        <v>1373717</v>
      </c>
      <c r="AP41">
        <v>1408223</v>
      </c>
      <c r="AQ41">
        <v>1475446</v>
      </c>
      <c r="AR41">
        <v>1451074</v>
      </c>
      <c r="AS41">
        <v>1452784</v>
      </c>
      <c r="AT41">
        <v>1480894</v>
      </c>
      <c r="AU41">
        <v>1446042</v>
      </c>
      <c r="AV41">
        <v>1509405</v>
      </c>
      <c r="AW41">
        <v>1521034</v>
      </c>
      <c r="AX41">
        <v>1541624</v>
      </c>
      <c r="AY41">
        <v>1588205</v>
      </c>
      <c r="AZ41">
        <v>1622131</v>
      </c>
      <c r="BA41">
        <v>1597680</v>
      </c>
      <c r="BB41">
        <v>1545192</v>
      </c>
      <c r="BC41">
        <v>1592805</v>
      </c>
    </row>
    <row r="42" spans="1:55" x14ac:dyDescent="0.2">
      <c r="A42">
        <v>3</v>
      </c>
      <c r="B42" t="s">
        <v>417</v>
      </c>
      <c r="C42">
        <v>202</v>
      </c>
      <c r="D42" t="s">
        <v>417</v>
      </c>
      <c r="E42">
        <v>152</v>
      </c>
      <c r="F42" t="s">
        <v>573</v>
      </c>
      <c r="G42">
        <v>4967392</v>
      </c>
      <c r="H42">
        <v>5020726</v>
      </c>
      <c r="I42">
        <v>5288906</v>
      </c>
      <c r="J42">
        <v>5101433</v>
      </c>
      <c r="K42">
        <v>5352267</v>
      </c>
      <c r="L42">
        <v>5600673</v>
      </c>
      <c r="M42">
        <v>6631999</v>
      </c>
      <c r="N42">
        <v>5907420</v>
      </c>
      <c r="O42">
        <v>6230937</v>
      </c>
      <c r="P42">
        <v>6097832</v>
      </c>
      <c r="Q42">
        <v>6781704</v>
      </c>
      <c r="R42">
        <v>7252882</v>
      </c>
      <c r="S42">
        <v>6275344</v>
      </c>
      <c r="T42">
        <v>7508463</v>
      </c>
      <c r="U42">
        <v>7320231</v>
      </c>
      <c r="V42">
        <v>7277636</v>
      </c>
      <c r="W42">
        <v>7685462</v>
      </c>
      <c r="X42">
        <v>8069127</v>
      </c>
      <c r="Y42">
        <v>7991454</v>
      </c>
      <c r="Z42">
        <v>8294278</v>
      </c>
      <c r="AA42">
        <v>9019250</v>
      </c>
      <c r="AB42">
        <v>8337620</v>
      </c>
      <c r="AC42">
        <v>7385813</v>
      </c>
      <c r="AD42">
        <v>7981047</v>
      </c>
      <c r="AE42">
        <v>8408860</v>
      </c>
      <c r="AF42">
        <v>8298306</v>
      </c>
      <c r="AG42">
        <v>8710880</v>
      </c>
      <c r="AH42">
        <v>8831597</v>
      </c>
      <c r="AI42">
        <v>9315778</v>
      </c>
      <c r="AJ42">
        <v>9220855</v>
      </c>
      <c r="AK42">
        <v>9374859</v>
      </c>
      <c r="AL42">
        <v>8074485</v>
      </c>
      <c r="AM42">
        <v>9079113</v>
      </c>
      <c r="AN42">
        <v>9569643</v>
      </c>
      <c r="AO42">
        <v>8354660</v>
      </c>
      <c r="AP42">
        <v>9678115</v>
      </c>
      <c r="AQ42">
        <v>9843695</v>
      </c>
      <c r="AR42">
        <v>9356774</v>
      </c>
      <c r="AS42">
        <v>9912707</v>
      </c>
      <c r="AT42">
        <v>10851423</v>
      </c>
      <c r="AU42">
        <v>10151998</v>
      </c>
      <c r="AV42">
        <v>10852821</v>
      </c>
      <c r="AW42">
        <v>10759861</v>
      </c>
      <c r="AX42">
        <v>11032816</v>
      </c>
      <c r="AY42">
        <v>11566702</v>
      </c>
      <c r="AZ42">
        <v>11229108</v>
      </c>
      <c r="BA42">
        <v>11320296</v>
      </c>
      <c r="BB42">
        <v>12642425</v>
      </c>
      <c r="BC42">
        <v>12364361</v>
      </c>
    </row>
    <row r="43" spans="1:55" x14ac:dyDescent="0.2">
      <c r="B43" t="s">
        <v>442</v>
      </c>
      <c r="C43">
        <v>205</v>
      </c>
      <c r="D43" t="s">
        <v>442</v>
      </c>
      <c r="E43">
        <v>152</v>
      </c>
      <c r="F43" t="s">
        <v>573</v>
      </c>
      <c r="G43">
        <v>2173</v>
      </c>
      <c r="H43">
        <v>1243</v>
      </c>
      <c r="I43">
        <v>1219</v>
      </c>
      <c r="J43">
        <v>1240</v>
      </c>
      <c r="K43">
        <v>1061</v>
      </c>
      <c r="L43">
        <v>1838</v>
      </c>
      <c r="M43">
        <v>2280</v>
      </c>
      <c r="N43">
        <v>3066</v>
      </c>
      <c r="O43">
        <v>3868</v>
      </c>
      <c r="P43">
        <v>4214</v>
      </c>
      <c r="Q43">
        <v>4336</v>
      </c>
      <c r="R43">
        <v>4623</v>
      </c>
      <c r="S43">
        <v>4409</v>
      </c>
      <c r="T43">
        <v>4409</v>
      </c>
      <c r="U43">
        <v>4629</v>
      </c>
      <c r="V43">
        <v>4845</v>
      </c>
      <c r="W43">
        <v>5004</v>
      </c>
      <c r="X43">
        <v>5216</v>
      </c>
      <c r="Y43">
        <v>5341</v>
      </c>
      <c r="Z43">
        <v>5358</v>
      </c>
      <c r="AA43">
        <v>5498</v>
      </c>
      <c r="AB43">
        <v>5501</v>
      </c>
      <c r="AC43">
        <v>5641</v>
      </c>
      <c r="AD43">
        <v>5747</v>
      </c>
      <c r="AE43">
        <v>5879</v>
      </c>
      <c r="AF43">
        <v>5987</v>
      </c>
      <c r="AG43">
        <v>6090</v>
      </c>
      <c r="AH43">
        <v>6214</v>
      </c>
      <c r="AI43">
        <v>6305</v>
      </c>
      <c r="AJ43">
        <v>6411</v>
      </c>
      <c r="AK43">
        <v>6516</v>
      </c>
      <c r="AL43">
        <v>6585</v>
      </c>
      <c r="AM43">
        <v>6650</v>
      </c>
      <c r="AN43">
        <v>6806</v>
      </c>
      <c r="AO43">
        <v>6801</v>
      </c>
      <c r="AP43">
        <v>6991</v>
      </c>
      <c r="AQ43">
        <v>6960</v>
      </c>
      <c r="AR43">
        <v>7123</v>
      </c>
      <c r="AS43">
        <v>7124</v>
      </c>
      <c r="AT43">
        <v>7140</v>
      </c>
      <c r="AU43">
        <v>7163</v>
      </c>
      <c r="AV43">
        <v>7162</v>
      </c>
      <c r="AW43">
        <v>7462</v>
      </c>
      <c r="AX43">
        <v>7480</v>
      </c>
      <c r="AY43">
        <v>7448</v>
      </c>
      <c r="AZ43">
        <v>7171</v>
      </c>
      <c r="BA43">
        <v>7280</v>
      </c>
      <c r="BB43">
        <v>7250</v>
      </c>
      <c r="BC43">
        <v>7203</v>
      </c>
    </row>
    <row r="44" spans="1:55" x14ac:dyDescent="0.2">
      <c r="A44">
        <v>2</v>
      </c>
      <c r="B44" t="s">
        <v>419</v>
      </c>
      <c r="C44">
        <v>206</v>
      </c>
      <c r="D44" t="s">
        <v>419</v>
      </c>
      <c r="E44">
        <v>152</v>
      </c>
      <c r="F44" t="s">
        <v>573</v>
      </c>
      <c r="G44">
        <v>2176506</v>
      </c>
      <c r="H44">
        <v>2348360</v>
      </c>
      <c r="I44">
        <v>2384689</v>
      </c>
      <c r="J44">
        <v>2223789</v>
      </c>
      <c r="K44">
        <v>2306498</v>
      </c>
      <c r="L44">
        <v>2338621</v>
      </c>
      <c r="M44">
        <v>2674799</v>
      </c>
      <c r="N44">
        <v>2485697</v>
      </c>
      <c r="O44">
        <v>2762028</v>
      </c>
      <c r="P44">
        <v>2876604</v>
      </c>
      <c r="Q44">
        <v>2975200</v>
      </c>
      <c r="R44">
        <v>3008280</v>
      </c>
      <c r="S44">
        <v>3008035</v>
      </c>
      <c r="T44">
        <v>3392577</v>
      </c>
      <c r="U44">
        <v>3413297</v>
      </c>
      <c r="V44">
        <v>3338607</v>
      </c>
      <c r="W44">
        <v>3631024</v>
      </c>
      <c r="X44">
        <v>3760633</v>
      </c>
      <c r="Y44">
        <v>3602690</v>
      </c>
      <c r="Z44">
        <v>3804583</v>
      </c>
      <c r="AA44">
        <v>4228362</v>
      </c>
      <c r="AB44">
        <v>3835774</v>
      </c>
      <c r="AC44">
        <v>4035993</v>
      </c>
      <c r="AD44">
        <v>3686108</v>
      </c>
      <c r="AE44">
        <v>4336709</v>
      </c>
      <c r="AF44">
        <v>4187024</v>
      </c>
      <c r="AG44">
        <v>3914797</v>
      </c>
      <c r="AH44">
        <v>4452361</v>
      </c>
      <c r="AI44">
        <v>3914005</v>
      </c>
      <c r="AJ44">
        <v>3864693</v>
      </c>
      <c r="AK44">
        <v>4576167</v>
      </c>
      <c r="AL44">
        <v>5026488</v>
      </c>
      <c r="AM44">
        <v>4718452</v>
      </c>
      <c r="AN44">
        <v>5483956</v>
      </c>
      <c r="AO44">
        <v>5644425</v>
      </c>
      <c r="AP44">
        <v>6169177</v>
      </c>
      <c r="AQ44">
        <v>6185962</v>
      </c>
      <c r="AR44">
        <v>6432307</v>
      </c>
      <c r="AS44">
        <v>6461959</v>
      </c>
      <c r="AT44">
        <v>6700602</v>
      </c>
      <c r="AU44">
        <v>7429901</v>
      </c>
      <c r="AV44">
        <v>7427805</v>
      </c>
      <c r="AW44">
        <v>8022041</v>
      </c>
      <c r="AX44">
        <v>7720858</v>
      </c>
      <c r="AY44">
        <v>8112502</v>
      </c>
      <c r="AZ44">
        <v>8016845</v>
      </c>
      <c r="BA44">
        <v>8161581</v>
      </c>
      <c r="BB44">
        <v>7990698</v>
      </c>
      <c r="BC44">
        <v>8165498</v>
      </c>
    </row>
    <row r="45" spans="1:55" x14ac:dyDescent="0.2">
      <c r="A45">
        <v>3</v>
      </c>
      <c r="B45" t="s">
        <v>420</v>
      </c>
      <c r="C45">
        <v>209</v>
      </c>
      <c r="D45" t="s">
        <v>420</v>
      </c>
      <c r="E45">
        <v>152</v>
      </c>
      <c r="F45" t="s">
        <v>573</v>
      </c>
      <c r="G45">
        <v>97555</v>
      </c>
      <c r="H45">
        <v>99646</v>
      </c>
      <c r="I45">
        <v>107306</v>
      </c>
      <c r="J45">
        <v>103224</v>
      </c>
      <c r="K45">
        <v>101220</v>
      </c>
      <c r="L45">
        <v>118836</v>
      </c>
      <c r="M45">
        <v>130704</v>
      </c>
      <c r="N45">
        <v>125364</v>
      </c>
      <c r="O45">
        <v>129304</v>
      </c>
      <c r="P45">
        <v>147200</v>
      </c>
      <c r="Q45">
        <v>149743</v>
      </c>
      <c r="R45">
        <v>163071</v>
      </c>
      <c r="S45">
        <v>159256</v>
      </c>
      <c r="T45">
        <v>173989</v>
      </c>
      <c r="U45">
        <v>178483</v>
      </c>
      <c r="V45">
        <v>182719</v>
      </c>
      <c r="W45">
        <v>172401</v>
      </c>
      <c r="X45">
        <v>198103</v>
      </c>
      <c r="Y45">
        <v>192971</v>
      </c>
      <c r="Z45">
        <v>220257</v>
      </c>
      <c r="AA45">
        <v>234233</v>
      </c>
      <c r="AB45">
        <v>228789</v>
      </c>
      <c r="AC45">
        <v>228300</v>
      </c>
      <c r="AD45">
        <v>245372</v>
      </c>
      <c r="AE45">
        <v>250435</v>
      </c>
      <c r="AF45">
        <v>270689</v>
      </c>
      <c r="AG45">
        <v>264333</v>
      </c>
      <c r="AH45">
        <v>264292</v>
      </c>
      <c r="AI45">
        <v>265991</v>
      </c>
      <c r="AJ45">
        <v>272129</v>
      </c>
      <c r="AK45">
        <v>279546</v>
      </c>
      <c r="AL45">
        <v>265352</v>
      </c>
      <c r="AM45">
        <v>252969</v>
      </c>
      <c r="AN45">
        <v>252926</v>
      </c>
      <c r="AO45">
        <v>234644</v>
      </c>
      <c r="AP45">
        <v>249706</v>
      </c>
      <c r="AQ45">
        <v>249846</v>
      </c>
      <c r="AR45">
        <v>245840</v>
      </c>
      <c r="AS45">
        <v>265648</v>
      </c>
      <c r="AT45">
        <v>249497</v>
      </c>
      <c r="AU45">
        <v>243851</v>
      </c>
      <c r="AV45">
        <v>267360</v>
      </c>
      <c r="AW45">
        <v>264018</v>
      </c>
      <c r="AX45">
        <v>271508</v>
      </c>
      <c r="AY45">
        <v>288407</v>
      </c>
      <c r="AZ45">
        <v>287002</v>
      </c>
      <c r="BA45">
        <v>279737</v>
      </c>
      <c r="BB45">
        <v>286585</v>
      </c>
      <c r="BC45">
        <v>283991</v>
      </c>
    </row>
    <row r="46" spans="1:55" x14ac:dyDescent="0.2">
      <c r="A46">
        <v>2</v>
      </c>
      <c r="B46" t="s">
        <v>443</v>
      </c>
      <c r="C46">
        <v>215</v>
      </c>
      <c r="D46" t="s">
        <v>443</v>
      </c>
      <c r="E46">
        <v>152</v>
      </c>
      <c r="F46" t="s">
        <v>573</v>
      </c>
      <c r="G46">
        <v>1680165</v>
      </c>
      <c r="H46">
        <v>1746699</v>
      </c>
      <c r="I46">
        <v>1903536</v>
      </c>
      <c r="J46">
        <v>1922883</v>
      </c>
      <c r="K46">
        <v>1979499</v>
      </c>
      <c r="L46">
        <v>2203971</v>
      </c>
      <c r="M46">
        <v>2170274</v>
      </c>
      <c r="N46">
        <v>2110677</v>
      </c>
      <c r="O46">
        <v>2199965</v>
      </c>
      <c r="P46">
        <v>2301632</v>
      </c>
      <c r="Q46">
        <v>2295913</v>
      </c>
      <c r="R46">
        <v>2315474</v>
      </c>
      <c r="S46">
        <v>2412792</v>
      </c>
      <c r="T46">
        <v>2427029</v>
      </c>
      <c r="U46">
        <v>2668439</v>
      </c>
      <c r="V46">
        <v>2768308</v>
      </c>
      <c r="W46">
        <v>2933186</v>
      </c>
      <c r="X46">
        <v>2970146</v>
      </c>
      <c r="Y46">
        <v>3110557</v>
      </c>
      <c r="Z46">
        <v>2946488</v>
      </c>
      <c r="AA46">
        <v>3068679</v>
      </c>
      <c r="AB46">
        <v>3177558</v>
      </c>
      <c r="AC46">
        <v>3326136</v>
      </c>
      <c r="AD46">
        <v>3427614</v>
      </c>
      <c r="AE46">
        <v>3555222</v>
      </c>
      <c r="AF46">
        <v>3674688</v>
      </c>
      <c r="AG46">
        <v>3665497</v>
      </c>
      <c r="AH46">
        <v>3617954</v>
      </c>
      <c r="AI46">
        <v>3818667</v>
      </c>
      <c r="AJ46">
        <v>3840484</v>
      </c>
      <c r="AK46">
        <v>3952250</v>
      </c>
      <c r="AL46">
        <v>3779345</v>
      </c>
      <c r="AM46">
        <v>3787084</v>
      </c>
      <c r="AN46">
        <v>3635524</v>
      </c>
      <c r="AO46">
        <v>4003100</v>
      </c>
      <c r="AP46">
        <v>4071204</v>
      </c>
      <c r="AQ46">
        <v>3856681</v>
      </c>
      <c r="AR46">
        <v>4184486</v>
      </c>
      <c r="AS46">
        <v>4375855</v>
      </c>
      <c r="AT46">
        <v>4272758</v>
      </c>
      <c r="AU46">
        <v>4742454</v>
      </c>
      <c r="AV46">
        <v>5672755</v>
      </c>
      <c r="AW46">
        <v>5084875</v>
      </c>
      <c r="AX46">
        <v>6100299</v>
      </c>
      <c r="AY46">
        <v>6083645</v>
      </c>
      <c r="AZ46">
        <v>6629332</v>
      </c>
      <c r="BA46">
        <v>6504007</v>
      </c>
      <c r="BB46">
        <v>6451743</v>
      </c>
      <c r="BC46">
        <v>6795353</v>
      </c>
    </row>
    <row r="47" spans="1:55" x14ac:dyDescent="0.2">
      <c r="A47">
        <v>1</v>
      </c>
      <c r="B47" t="s">
        <v>422</v>
      </c>
      <c r="C47">
        <v>217</v>
      </c>
      <c r="D47" t="s">
        <v>422</v>
      </c>
      <c r="E47">
        <v>152</v>
      </c>
      <c r="F47" t="s">
        <v>573</v>
      </c>
      <c r="G47">
        <v>251744</v>
      </c>
      <c r="H47">
        <v>257053</v>
      </c>
      <c r="I47">
        <v>270108</v>
      </c>
      <c r="J47">
        <v>277947</v>
      </c>
      <c r="K47">
        <v>284614</v>
      </c>
      <c r="L47">
        <v>287742</v>
      </c>
      <c r="M47">
        <v>291215</v>
      </c>
      <c r="N47">
        <v>300311</v>
      </c>
      <c r="O47">
        <v>305078</v>
      </c>
      <c r="P47">
        <v>320024</v>
      </c>
      <c r="Q47">
        <v>323065</v>
      </c>
      <c r="R47">
        <v>310257</v>
      </c>
      <c r="S47">
        <v>314624</v>
      </c>
      <c r="T47">
        <v>313464</v>
      </c>
      <c r="U47">
        <v>328071</v>
      </c>
      <c r="V47">
        <v>315394</v>
      </c>
      <c r="W47">
        <v>304165</v>
      </c>
      <c r="X47">
        <v>328755</v>
      </c>
      <c r="Y47">
        <v>353863</v>
      </c>
      <c r="Z47">
        <v>358881</v>
      </c>
      <c r="AA47">
        <v>365085</v>
      </c>
      <c r="AB47">
        <v>356564</v>
      </c>
      <c r="AC47">
        <v>331332</v>
      </c>
      <c r="AD47">
        <v>352003</v>
      </c>
      <c r="AE47">
        <v>395168</v>
      </c>
      <c r="AF47">
        <v>410016</v>
      </c>
      <c r="AG47">
        <v>416172</v>
      </c>
      <c r="AH47">
        <v>438860</v>
      </c>
      <c r="AI47">
        <v>465313</v>
      </c>
      <c r="AJ47">
        <v>481072</v>
      </c>
      <c r="AK47">
        <v>482045</v>
      </c>
      <c r="AL47">
        <v>475408</v>
      </c>
      <c r="AM47">
        <v>552424</v>
      </c>
      <c r="AN47">
        <v>569991</v>
      </c>
      <c r="AO47">
        <v>564817</v>
      </c>
      <c r="AP47">
        <v>648329</v>
      </c>
      <c r="AQ47">
        <v>680796</v>
      </c>
      <c r="AR47">
        <v>679422</v>
      </c>
      <c r="AS47">
        <v>675716</v>
      </c>
      <c r="AT47">
        <v>639940</v>
      </c>
      <c r="AU47">
        <v>693351</v>
      </c>
      <c r="AV47">
        <v>704170</v>
      </c>
      <c r="AW47">
        <v>717020</v>
      </c>
      <c r="AX47">
        <v>735928</v>
      </c>
      <c r="AY47">
        <v>688663</v>
      </c>
      <c r="AZ47">
        <v>711358</v>
      </c>
      <c r="BA47">
        <v>735353</v>
      </c>
      <c r="BB47">
        <v>792201</v>
      </c>
      <c r="BC47">
        <v>758588</v>
      </c>
    </row>
    <row r="48" spans="1:55" x14ac:dyDescent="0.2">
      <c r="A48">
        <v>2</v>
      </c>
      <c r="B48" t="s">
        <v>423</v>
      </c>
      <c r="C48">
        <v>226</v>
      </c>
      <c r="D48" t="s">
        <v>423</v>
      </c>
      <c r="E48">
        <v>152</v>
      </c>
      <c r="F48" t="s">
        <v>573</v>
      </c>
      <c r="G48">
        <v>1949811</v>
      </c>
      <c r="H48">
        <v>1937841</v>
      </c>
      <c r="I48">
        <v>2157363</v>
      </c>
      <c r="J48">
        <v>2221529</v>
      </c>
      <c r="K48">
        <v>1991206</v>
      </c>
      <c r="L48">
        <v>2065141</v>
      </c>
      <c r="M48">
        <v>2377759</v>
      </c>
      <c r="N48">
        <v>2508155</v>
      </c>
      <c r="O48">
        <v>2846844</v>
      </c>
      <c r="P48">
        <v>3514605</v>
      </c>
      <c r="Q48">
        <v>3413463</v>
      </c>
      <c r="R48">
        <v>3494666</v>
      </c>
      <c r="S48">
        <v>3516925</v>
      </c>
      <c r="T48">
        <v>3670000</v>
      </c>
      <c r="U48">
        <v>3892937</v>
      </c>
      <c r="V48">
        <v>3615617</v>
      </c>
      <c r="W48">
        <v>3638080</v>
      </c>
      <c r="X48">
        <v>3647394</v>
      </c>
      <c r="Y48">
        <v>2696133</v>
      </c>
      <c r="Z48">
        <v>2640936</v>
      </c>
      <c r="AA48">
        <v>2847343</v>
      </c>
      <c r="AB48">
        <v>3107421</v>
      </c>
      <c r="AC48">
        <v>3253261</v>
      </c>
      <c r="AD48">
        <v>3075780</v>
      </c>
      <c r="AE48">
        <v>3148000</v>
      </c>
      <c r="AF48">
        <v>3125107</v>
      </c>
      <c r="AG48">
        <v>3292283</v>
      </c>
      <c r="AH48">
        <v>3456677</v>
      </c>
      <c r="AI48">
        <v>3702899</v>
      </c>
      <c r="AJ48">
        <v>3854053</v>
      </c>
      <c r="AK48">
        <v>3957955</v>
      </c>
      <c r="AL48">
        <v>3895402</v>
      </c>
      <c r="AM48">
        <v>4147148</v>
      </c>
      <c r="AN48">
        <v>4137595</v>
      </c>
      <c r="AO48">
        <v>4312873</v>
      </c>
      <c r="AP48">
        <v>4252917</v>
      </c>
      <c r="AQ48">
        <v>4268995</v>
      </c>
      <c r="AR48">
        <v>4601197</v>
      </c>
      <c r="AS48">
        <v>4871729</v>
      </c>
      <c r="AT48">
        <v>4936855</v>
      </c>
      <c r="AU48">
        <v>5207690</v>
      </c>
      <c r="AV48">
        <v>5487451</v>
      </c>
      <c r="AW48">
        <v>5544777</v>
      </c>
      <c r="AX48">
        <v>5543659</v>
      </c>
      <c r="AY48">
        <v>5362441</v>
      </c>
      <c r="AZ48">
        <v>5301411</v>
      </c>
      <c r="BA48">
        <v>5459694</v>
      </c>
      <c r="BB48">
        <v>5603248</v>
      </c>
      <c r="BC48">
        <v>5698203</v>
      </c>
    </row>
    <row r="49" spans="1:55" x14ac:dyDescent="0.2">
      <c r="A49">
        <v>1</v>
      </c>
      <c r="B49" t="s">
        <v>424</v>
      </c>
      <c r="C49">
        <v>233</v>
      </c>
      <c r="D49" t="s">
        <v>424</v>
      </c>
      <c r="E49">
        <v>152</v>
      </c>
      <c r="F49" t="s">
        <v>573</v>
      </c>
      <c r="G49">
        <v>395939</v>
      </c>
      <c r="H49">
        <v>435290</v>
      </c>
      <c r="I49">
        <v>439735</v>
      </c>
      <c r="J49">
        <v>482057</v>
      </c>
      <c r="K49">
        <v>493862</v>
      </c>
      <c r="L49">
        <v>500584</v>
      </c>
      <c r="M49">
        <v>514597</v>
      </c>
      <c r="N49">
        <v>548013</v>
      </c>
      <c r="O49">
        <v>542635</v>
      </c>
      <c r="P49">
        <v>545473</v>
      </c>
      <c r="Q49">
        <v>522752</v>
      </c>
      <c r="R49">
        <v>501930</v>
      </c>
      <c r="S49">
        <v>451684</v>
      </c>
      <c r="T49">
        <v>510928</v>
      </c>
      <c r="U49">
        <v>582515</v>
      </c>
      <c r="V49">
        <v>532478</v>
      </c>
      <c r="W49">
        <v>537942</v>
      </c>
      <c r="X49">
        <v>593678</v>
      </c>
      <c r="Y49">
        <v>631088</v>
      </c>
      <c r="Z49">
        <v>588118</v>
      </c>
      <c r="AA49">
        <v>647660</v>
      </c>
      <c r="AB49">
        <v>659179</v>
      </c>
      <c r="AC49">
        <v>673636</v>
      </c>
      <c r="AD49">
        <v>686930</v>
      </c>
      <c r="AE49">
        <v>856775</v>
      </c>
      <c r="AF49">
        <v>980553</v>
      </c>
      <c r="AG49">
        <v>905842</v>
      </c>
      <c r="AH49">
        <v>1028855</v>
      </c>
      <c r="AI49">
        <v>1002839</v>
      </c>
      <c r="AJ49">
        <v>1032016</v>
      </c>
      <c r="AK49">
        <v>1208708</v>
      </c>
      <c r="AL49">
        <v>1253874</v>
      </c>
      <c r="AM49">
        <v>1288549</v>
      </c>
      <c r="AN49">
        <v>1282815</v>
      </c>
      <c r="AO49">
        <v>1288253</v>
      </c>
      <c r="AP49">
        <v>1434110</v>
      </c>
      <c r="AQ49">
        <v>1423283</v>
      </c>
      <c r="AR49">
        <v>1628276</v>
      </c>
      <c r="AS49">
        <v>1638242</v>
      </c>
      <c r="AT49">
        <v>1462476</v>
      </c>
      <c r="AU49">
        <v>1851357</v>
      </c>
      <c r="AV49">
        <v>1915795</v>
      </c>
      <c r="AW49">
        <v>2064152</v>
      </c>
      <c r="AX49">
        <v>1984897</v>
      </c>
      <c r="AY49">
        <v>2227783</v>
      </c>
      <c r="AZ49">
        <v>2303501</v>
      </c>
      <c r="BA49">
        <v>1880534</v>
      </c>
      <c r="BB49">
        <v>2415411</v>
      </c>
      <c r="BC49">
        <v>2170816</v>
      </c>
    </row>
    <row r="50" spans="1:55" x14ac:dyDescent="0.2">
      <c r="A50">
        <v>2</v>
      </c>
      <c r="B50" t="s">
        <v>425</v>
      </c>
      <c r="C50">
        <v>238</v>
      </c>
      <c r="D50" t="s">
        <v>425</v>
      </c>
      <c r="E50">
        <v>152</v>
      </c>
      <c r="F50" t="s">
        <v>573</v>
      </c>
      <c r="AM50">
        <v>3990130</v>
      </c>
      <c r="AN50">
        <v>4043684</v>
      </c>
      <c r="AO50">
        <v>4476218</v>
      </c>
      <c r="AP50">
        <v>5168838</v>
      </c>
      <c r="AQ50">
        <v>5237281</v>
      </c>
      <c r="AR50">
        <v>4976240</v>
      </c>
      <c r="AS50">
        <v>5307356</v>
      </c>
      <c r="AT50">
        <v>5479865</v>
      </c>
      <c r="AU50">
        <v>6005831</v>
      </c>
      <c r="AV50">
        <v>6149700</v>
      </c>
      <c r="AW50">
        <v>6335623</v>
      </c>
      <c r="AX50">
        <v>6763039</v>
      </c>
      <c r="AY50">
        <v>7453333</v>
      </c>
      <c r="AZ50">
        <v>7614251</v>
      </c>
      <c r="BA50">
        <v>7651615</v>
      </c>
      <c r="BB50">
        <v>8058104</v>
      </c>
      <c r="BC50">
        <v>8901719</v>
      </c>
    </row>
    <row r="51" spans="1:55" x14ac:dyDescent="0.2">
      <c r="A51">
        <v>2</v>
      </c>
      <c r="B51" t="s">
        <v>444</v>
      </c>
      <c r="C51">
        <v>250</v>
      </c>
      <c r="D51" t="s">
        <v>444</v>
      </c>
      <c r="E51">
        <v>152</v>
      </c>
      <c r="F51" t="s">
        <v>573</v>
      </c>
      <c r="G51">
        <v>2371636</v>
      </c>
      <c r="H51">
        <v>2395924</v>
      </c>
      <c r="I51">
        <v>2414532</v>
      </c>
      <c r="J51">
        <v>2423504</v>
      </c>
      <c r="K51">
        <v>2411318</v>
      </c>
      <c r="L51">
        <v>2439326</v>
      </c>
      <c r="M51">
        <v>2526293</v>
      </c>
      <c r="N51">
        <v>2660532</v>
      </c>
      <c r="O51">
        <v>2717468</v>
      </c>
      <c r="P51">
        <v>2806384</v>
      </c>
      <c r="Q51">
        <v>2806758</v>
      </c>
      <c r="R51">
        <v>2861086</v>
      </c>
      <c r="S51">
        <v>2944282</v>
      </c>
      <c r="T51">
        <v>3010415</v>
      </c>
      <c r="U51">
        <v>3081498</v>
      </c>
      <c r="V51">
        <v>3123967</v>
      </c>
      <c r="W51">
        <v>3144179</v>
      </c>
      <c r="X51">
        <v>3043873</v>
      </c>
      <c r="Y51">
        <v>3186303</v>
      </c>
      <c r="Z51">
        <v>3316436</v>
      </c>
      <c r="AA51">
        <v>3365507</v>
      </c>
      <c r="AB51">
        <v>3539757</v>
      </c>
      <c r="AC51">
        <v>3631274</v>
      </c>
      <c r="AD51">
        <v>3729593</v>
      </c>
      <c r="AE51">
        <v>3853566</v>
      </c>
      <c r="AF51">
        <v>3941726</v>
      </c>
      <c r="AG51">
        <v>4038984</v>
      </c>
      <c r="AH51">
        <v>4156016</v>
      </c>
      <c r="AI51">
        <v>4280380</v>
      </c>
      <c r="AJ51">
        <v>4466547</v>
      </c>
      <c r="AK51">
        <v>4604558</v>
      </c>
      <c r="AL51">
        <v>4723309</v>
      </c>
      <c r="AM51">
        <v>4743486</v>
      </c>
      <c r="AN51">
        <v>4841142</v>
      </c>
      <c r="AO51">
        <v>4019993</v>
      </c>
      <c r="AP51">
        <v>3991659</v>
      </c>
      <c r="AQ51">
        <v>3894445</v>
      </c>
      <c r="AR51">
        <v>3959974</v>
      </c>
      <c r="AS51">
        <v>3855647</v>
      </c>
      <c r="AT51">
        <v>3769769</v>
      </c>
      <c r="AU51">
        <v>3682761</v>
      </c>
      <c r="AV51">
        <v>3602292</v>
      </c>
      <c r="AW51">
        <v>3624303</v>
      </c>
      <c r="AX51">
        <v>3642325</v>
      </c>
      <c r="AY51">
        <v>3649978</v>
      </c>
      <c r="AZ51">
        <v>3647536</v>
      </c>
      <c r="BA51">
        <v>3670436</v>
      </c>
      <c r="BB51">
        <v>3677366</v>
      </c>
      <c r="BC51">
        <v>3625095</v>
      </c>
    </row>
    <row r="52" spans="1:55" x14ac:dyDescent="0.2">
      <c r="A52">
        <v>3</v>
      </c>
      <c r="B52" t="s">
        <v>427</v>
      </c>
      <c r="C52">
        <v>251</v>
      </c>
      <c r="D52" t="s">
        <v>427</v>
      </c>
      <c r="E52">
        <v>152</v>
      </c>
      <c r="F52" t="s">
        <v>573</v>
      </c>
      <c r="G52">
        <v>320250</v>
      </c>
      <c r="H52">
        <v>318332</v>
      </c>
      <c r="I52">
        <v>314752</v>
      </c>
      <c r="J52">
        <v>337575</v>
      </c>
      <c r="K52">
        <v>348540</v>
      </c>
      <c r="L52">
        <v>380145</v>
      </c>
      <c r="M52">
        <v>383633</v>
      </c>
      <c r="N52">
        <v>394836</v>
      </c>
      <c r="O52">
        <v>401746</v>
      </c>
      <c r="P52">
        <v>392478</v>
      </c>
      <c r="Q52">
        <v>452901</v>
      </c>
      <c r="R52">
        <v>518323</v>
      </c>
      <c r="S52">
        <v>469867</v>
      </c>
      <c r="T52">
        <v>496398</v>
      </c>
      <c r="U52">
        <v>585398</v>
      </c>
      <c r="V52">
        <v>656020</v>
      </c>
      <c r="W52">
        <v>630924</v>
      </c>
      <c r="X52">
        <v>581731</v>
      </c>
      <c r="Y52">
        <v>515327</v>
      </c>
      <c r="Z52">
        <v>537452</v>
      </c>
      <c r="AA52">
        <v>542552</v>
      </c>
      <c r="AB52">
        <v>521784</v>
      </c>
      <c r="AC52">
        <v>550235</v>
      </c>
      <c r="AD52">
        <v>557551</v>
      </c>
      <c r="AE52">
        <v>608162</v>
      </c>
      <c r="AF52">
        <v>641926</v>
      </c>
      <c r="AG52">
        <v>633169</v>
      </c>
      <c r="AH52">
        <v>797575</v>
      </c>
      <c r="AI52">
        <v>802986</v>
      </c>
      <c r="AJ52">
        <v>748589</v>
      </c>
      <c r="AK52">
        <v>786829</v>
      </c>
      <c r="AL52">
        <v>654386</v>
      </c>
      <c r="AM52">
        <v>877937</v>
      </c>
      <c r="AN52">
        <v>781805</v>
      </c>
      <c r="AO52">
        <v>694839</v>
      </c>
      <c r="AP52">
        <v>834548</v>
      </c>
      <c r="AQ52">
        <v>802825</v>
      </c>
      <c r="AR52">
        <v>775894</v>
      </c>
      <c r="AS52">
        <v>924097</v>
      </c>
      <c r="AT52">
        <v>881395</v>
      </c>
      <c r="AU52">
        <v>881353</v>
      </c>
      <c r="AV52">
        <v>898970</v>
      </c>
      <c r="AW52">
        <v>1035469</v>
      </c>
      <c r="AX52">
        <v>1069738</v>
      </c>
      <c r="AY52">
        <v>1115306</v>
      </c>
      <c r="AZ52">
        <v>1148122</v>
      </c>
      <c r="BA52">
        <v>1155656</v>
      </c>
      <c r="BB52">
        <v>1170710</v>
      </c>
      <c r="BC52">
        <v>1312014</v>
      </c>
    </row>
    <row r="53" spans="1:55" x14ac:dyDescent="0.2">
      <c r="C53" s="6"/>
    </row>
    <row r="54" spans="1:55" x14ac:dyDescent="0.2">
      <c r="C54" s="6"/>
    </row>
    <row r="55" spans="1:55" x14ac:dyDescent="0.2">
      <c r="C55" s="6"/>
    </row>
    <row r="56" spans="1:55" x14ac:dyDescent="0.2">
      <c r="C56" s="6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C54"/>
  <sheetViews>
    <sheetView workbookViewId="0">
      <selection activeCell="E1" sqref="E1"/>
    </sheetView>
  </sheetViews>
  <sheetFormatPr defaultRowHeight="12.75" x14ac:dyDescent="0.2"/>
  <cols>
    <col min="1" max="1" width="8.85546875" bestFit="1" customWidth="1"/>
    <col min="2" max="2" width="29.85546875" bestFit="1" customWidth="1"/>
    <col min="3" max="3" width="11.140625" bestFit="1" customWidth="1"/>
    <col min="4" max="4" width="29.85546875" bestFit="1" customWidth="1"/>
    <col min="5" max="5" width="7.5703125" bestFit="1" customWidth="1"/>
    <col min="6" max="6" width="43.140625" customWidth="1"/>
    <col min="7" max="15" width="11.42578125" bestFit="1" customWidth="1"/>
    <col min="16" max="55" width="12.42578125" bestFit="1" customWidth="1"/>
  </cols>
  <sheetData>
    <row r="1" spans="1:55" x14ac:dyDescent="0.2">
      <c r="A1" s="63" t="s">
        <v>457</v>
      </c>
      <c r="B1" s="1" t="s">
        <v>1</v>
      </c>
      <c r="C1" s="1" t="s">
        <v>135</v>
      </c>
      <c r="D1" s="1" t="s">
        <v>136</v>
      </c>
      <c r="E1" s="1" t="s">
        <v>142</v>
      </c>
      <c r="F1" s="1" t="s">
        <v>143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</row>
    <row r="2" spans="1:55" x14ac:dyDescent="0.2">
      <c r="A2">
        <v>3</v>
      </c>
      <c r="B2" t="s">
        <v>377</v>
      </c>
      <c r="C2">
        <v>7</v>
      </c>
      <c r="D2" t="s">
        <v>377</v>
      </c>
      <c r="E2">
        <v>152</v>
      </c>
      <c r="F2" s="72" t="s">
        <v>601</v>
      </c>
      <c r="G2">
        <v>670455</v>
      </c>
      <c r="H2">
        <v>715032</v>
      </c>
      <c r="I2">
        <v>695527</v>
      </c>
      <c r="J2">
        <v>748555</v>
      </c>
      <c r="K2">
        <v>773400</v>
      </c>
      <c r="L2">
        <v>804741</v>
      </c>
      <c r="M2">
        <v>825103</v>
      </c>
      <c r="N2">
        <v>804336</v>
      </c>
      <c r="O2">
        <v>864567</v>
      </c>
      <c r="P2">
        <v>880895</v>
      </c>
      <c r="Q2">
        <v>902299</v>
      </c>
      <c r="R2">
        <v>863585</v>
      </c>
      <c r="S2">
        <v>884968</v>
      </c>
      <c r="T2">
        <v>894416</v>
      </c>
      <c r="U2">
        <v>753289</v>
      </c>
      <c r="V2">
        <v>627834</v>
      </c>
      <c r="W2">
        <v>591691</v>
      </c>
      <c r="X2">
        <v>563102</v>
      </c>
      <c r="Y2">
        <v>511858</v>
      </c>
      <c r="Z2">
        <v>514555</v>
      </c>
      <c r="AA2">
        <v>469515</v>
      </c>
      <c r="AB2">
        <v>469915</v>
      </c>
      <c r="AC2">
        <v>472026</v>
      </c>
      <c r="AD2">
        <v>476376</v>
      </c>
      <c r="AE2">
        <v>476638</v>
      </c>
      <c r="AF2">
        <v>498294</v>
      </c>
      <c r="AG2">
        <v>504332</v>
      </c>
      <c r="AH2">
        <v>504208</v>
      </c>
      <c r="AI2">
        <v>498363</v>
      </c>
      <c r="AJ2">
        <v>485849</v>
      </c>
      <c r="AK2">
        <v>519431</v>
      </c>
      <c r="AL2">
        <v>551930</v>
      </c>
      <c r="AM2">
        <v>540117</v>
      </c>
      <c r="AN2">
        <v>662720</v>
      </c>
      <c r="AO2">
        <v>649428</v>
      </c>
      <c r="AP2">
        <v>657776</v>
      </c>
      <c r="AQ2">
        <v>632768</v>
      </c>
      <c r="AR2">
        <v>769839</v>
      </c>
      <c r="AS2">
        <v>713592</v>
      </c>
      <c r="AT2">
        <v>869778</v>
      </c>
      <c r="AU2">
        <v>1026775</v>
      </c>
      <c r="AV2">
        <v>1182569</v>
      </c>
      <c r="AW2">
        <v>1261578</v>
      </c>
      <c r="AX2">
        <v>1254361</v>
      </c>
      <c r="AY2">
        <v>1528461</v>
      </c>
      <c r="AZ2">
        <v>1531684</v>
      </c>
      <c r="BA2">
        <v>1685942</v>
      </c>
      <c r="BB2">
        <v>1714411</v>
      </c>
      <c r="BC2">
        <v>2204087</v>
      </c>
    </row>
    <row r="3" spans="1:55" x14ac:dyDescent="0.2">
      <c r="A3">
        <v>3</v>
      </c>
      <c r="B3" t="s">
        <v>378</v>
      </c>
      <c r="C3">
        <v>20</v>
      </c>
      <c r="D3" t="s">
        <v>378</v>
      </c>
      <c r="E3">
        <v>152</v>
      </c>
      <c r="F3" s="72" t="s">
        <v>601</v>
      </c>
      <c r="G3">
        <v>30630</v>
      </c>
      <c r="H3">
        <v>19624</v>
      </c>
      <c r="I3">
        <v>20793</v>
      </c>
      <c r="J3">
        <v>22624</v>
      </c>
      <c r="K3">
        <v>22021</v>
      </c>
      <c r="L3">
        <v>23984</v>
      </c>
      <c r="M3">
        <v>29382</v>
      </c>
      <c r="N3">
        <v>24274</v>
      </c>
      <c r="O3">
        <v>28906</v>
      </c>
      <c r="P3">
        <v>21981</v>
      </c>
      <c r="Q3">
        <v>38405</v>
      </c>
      <c r="R3">
        <v>33497</v>
      </c>
      <c r="S3">
        <v>27293</v>
      </c>
      <c r="T3">
        <v>40179</v>
      </c>
      <c r="U3">
        <v>35196</v>
      </c>
      <c r="V3">
        <v>44630</v>
      </c>
      <c r="W3">
        <v>39093</v>
      </c>
      <c r="X3">
        <v>34138</v>
      </c>
      <c r="Y3">
        <v>29781</v>
      </c>
      <c r="Z3">
        <v>34723</v>
      </c>
      <c r="AA3">
        <v>36327</v>
      </c>
      <c r="AB3">
        <v>31159</v>
      </c>
      <c r="AC3">
        <v>29433</v>
      </c>
      <c r="AD3">
        <v>27439</v>
      </c>
      <c r="AE3">
        <v>30025</v>
      </c>
      <c r="AF3">
        <v>30596</v>
      </c>
      <c r="AG3">
        <v>30229</v>
      </c>
      <c r="AH3">
        <v>43074</v>
      </c>
      <c r="AI3">
        <v>41257</v>
      </c>
      <c r="AJ3">
        <v>39047</v>
      </c>
      <c r="AK3">
        <v>39435</v>
      </c>
      <c r="AL3">
        <v>31551</v>
      </c>
      <c r="AM3">
        <v>37268</v>
      </c>
      <c r="AN3">
        <v>40605</v>
      </c>
      <c r="AO3">
        <v>38990</v>
      </c>
      <c r="AP3">
        <v>46364</v>
      </c>
      <c r="AQ3">
        <v>39820</v>
      </c>
      <c r="AR3">
        <v>31982</v>
      </c>
      <c r="AS3">
        <v>36364</v>
      </c>
      <c r="AT3">
        <v>38826</v>
      </c>
      <c r="AU3">
        <v>41803</v>
      </c>
      <c r="AV3">
        <v>43534</v>
      </c>
      <c r="AW3">
        <v>44431</v>
      </c>
      <c r="AX3">
        <v>45458</v>
      </c>
      <c r="AY3">
        <v>45204</v>
      </c>
      <c r="AZ3">
        <v>48096</v>
      </c>
      <c r="BA3">
        <v>46573</v>
      </c>
      <c r="BB3">
        <v>57986</v>
      </c>
      <c r="BC3">
        <v>56274</v>
      </c>
    </row>
    <row r="4" spans="1:55" x14ac:dyDescent="0.2">
      <c r="A4">
        <v>2</v>
      </c>
      <c r="B4" t="s">
        <v>379</v>
      </c>
      <c r="C4">
        <v>29</v>
      </c>
      <c r="D4" t="s">
        <v>379</v>
      </c>
      <c r="E4">
        <v>152</v>
      </c>
      <c r="F4" s="72" t="s">
        <v>601</v>
      </c>
      <c r="G4">
        <v>597084</v>
      </c>
      <c r="H4">
        <v>595656</v>
      </c>
      <c r="I4">
        <v>596438</v>
      </c>
      <c r="J4">
        <v>658286</v>
      </c>
      <c r="K4">
        <v>653955</v>
      </c>
      <c r="L4">
        <v>657186</v>
      </c>
      <c r="M4">
        <v>686393</v>
      </c>
      <c r="N4">
        <v>701942</v>
      </c>
      <c r="O4">
        <v>691668</v>
      </c>
      <c r="P4">
        <v>707117</v>
      </c>
      <c r="Q4">
        <v>726884</v>
      </c>
      <c r="R4">
        <v>652955</v>
      </c>
      <c r="S4">
        <v>736560</v>
      </c>
      <c r="T4">
        <v>690194</v>
      </c>
      <c r="U4">
        <v>741872</v>
      </c>
      <c r="V4">
        <v>753853</v>
      </c>
      <c r="W4">
        <v>774858</v>
      </c>
      <c r="X4">
        <v>723654</v>
      </c>
      <c r="Y4">
        <v>736559</v>
      </c>
      <c r="Z4">
        <v>718915</v>
      </c>
      <c r="AA4">
        <v>801639</v>
      </c>
      <c r="AB4">
        <v>762227</v>
      </c>
      <c r="AC4">
        <v>761020</v>
      </c>
      <c r="AD4">
        <v>751059</v>
      </c>
      <c r="AE4">
        <v>864024</v>
      </c>
      <c r="AF4">
        <v>900602</v>
      </c>
      <c r="AG4">
        <v>931219</v>
      </c>
      <c r="AH4">
        <v>949034</v>
      </c>
      <c r="AI4">
        <v>890347</v>
      </c>
      <c r="AJ4">
        <v>967579</v>
      </c>
      <c r="AK4">
        <v>996433</v>
      </c>
      <c r="AL4">
        <v>1023113</v>
      </c>
      <c r="AM4">
        <v>986772</v>
      </c>
      <c r="AN4">
        <v>866213</v>
      </c>
      <c r="AO4">
        <v>900189</v>
      </c>
      <c r="AP4">
        <v>918491</v>
      </c>
      <c r="AQ4">
        <v>919457</v>
      </c>
      <c r="AR4">
        <v>855681</v>
      </c>
      <c r="AS4">
        <v>888275</v>
      </c>
      <c r="AT4">
        <v>850003</v>
      </c>
      <c r="AU4">
        <v>919376</v>
      </c>
      <c r="AV4">
        <v>960085</v>
      </c>
      <c r="AW4">
        <v>953294</v>
      </c>
      <c r="AX4">
        <v>968385</v>
      </c>
      <c r="AY4">
        <v>975412</v>
      </c>
      <c r="AZ4">
        <v>987827</v>
      </c>
      <c r="BA4">
        <v>973107</v>
      </c>
      <c r="BB4">
        <v>958786</v>
      </c>
      <c r="BC4">
        <v>604518</v>
      </c>
    </row>
    <row r="5" spans="1:55" x14ac:dyDescent="0.2">
      <c r="A5">
        <v>1</v>
      </c>
      <c r="B5" t="s">
        <v>380</v>
      </c>
      <c r="C5">
        <v>32</v>
      </c>
      <c r="D5" t="s">
        <v>380</v>
      </c>
      <c r="E5">
        <v>152</v>
      </c>
      <c r="F5" s="72" t="s">
        <v>601</v>
      </c>
      <c r="G5">
        <v>816669</v>
      </c>
      <c r="H5">
        <v>880439</v>
      </c>
      <c r="I5">
        <v>972150</v>
      </c>
      <c r="J5">
        <v>996765</v>
      </c>
      <c r="K5">
        <v>933720</v>
      </c>
      <c r="L5">
        <v>966706</v>
      </c>
      <c r="M5">
        <v>1081314</v>
      </c>
      <c r="N5">
        <v>1134233</v>
      </c>
      <c r="O5">
        <v>1126644</v>
      </c>
      <c r="P5">
        <v>1229438</v>
      </c>
      <c r="Q5">
        <v>1254273</v>
      </c>
      <c r="R5">
        <v>1316346</v>
      </c>
      <c r="S5">
        <v>1346511</v>
      </c>
      <c r="T5">
        <v>1474972</v>
      </c>
      <c r="U5">
        <v>1468525</v>
      </c>
      <c r="V5">
        <v>1381814</v>
      </c>
      <c r="W5">
        <v>1406298</v>
      </c>
      <c r="X5">
        <v>1385544</v>
      </c>
      <c r="Y5">
        <v>1419586</v>
      </c>
      <c r="Z5">
        <v>1454994</v>
      </c>
      <c r="AA5">
        <v>1492707</v>
      </c>
      <c r="AB5">
        <v>1544943</v>
      </c>
      <c r="AC5">
        <v>1519024</v>
      </c>
      <c r="AD5">
        <v>1531928</v>
      </c>
      <c r="AE5">
        <v>1626144</v>
      </c>
      <c r="AF5">
        <v>1760410</v>
      </c>
      <c r="AG5">
        <v>1516377</v>
      </c>
      <c r="AH5">
        <v>1606584</v>
      </c>
      <c r="AI5">
        <v>1632510</v>
      </c>
      <c r="AJ5">
        <v>1698071</v>
      </c>
      <c r="AK5">
        <v>1750136</v>
      </c>
      <c r="AL5">
        <v>1747467</v>
      </c>
      <c r="AM5">
        <v>1846409</v>
      </c>
      <c r="AN5">
        <v>1965504</v>
      </c>
      <c r="AO5">
        <v>2090687</v>
      </c>
      <c r="AP5">
        <v>2226090</v>
      </c>
      <c r="AQ5">
        <v>2108291</v>
      </c>
      <c r="AR5">
        <v>2244709</v>
      </c>
      <c r="AS5">
        <v>2345598</v>
      </c>
      <c r="AT5">
        <v>2406200</v>
      </c>
      <c r="AU5">
        <v>2435685</v>
      </c>
      <c r="AV5">
        <v>2497915</v>
      </c>
      <c r="AW5">
        <v>2562793</v>
      </c>
      <c r="AX5">
        <v>2670044</v>
      </c>
      <c r="AY5">
        <v>2918542</v>
      </c>
      <c r="AZ5">
        <v>3056620</v>
      </c>
      <c r="BA5">
        <v>3060644</v>
      </c>
      <c r="BB5">
        <v>3170616</v>
      </c>
      <c r="BC5">
        <v>3255994</v>
      </c>
    </row>
    <row r="6" spans="1:55" x14ac:dyDescent="0.2">
      <c r="A6">
        <v>1</v>
      </c>
      <c r="B6" t="s">
        <v>381</v>
      </c>
      <c r="C6">
        <v>35</v>
      </c>
      <c r="D6" t="s">
        <v>381</v>
      </c>
      <c r="E6">
        <v>152</v>
      </c>
      <c r="F6" s="72" t="s">
        <v>601</v>
      </c>
      <c r="G6">
        <v>11366</v>
      </c>
      <c r="H6">
        <v>12383</v>
      </c>
      <c r="I6">
        <v>12780</v>
      </c>
      <c r="J6">
        <v>13712</v>
      </c>
      <c r="K6">
        <v>15010</v>
      </c>
      <c r="L6">
        <v>15401</v>
      </c>
      <c r="M6">
        <v>14962</v>
      </c>
      <c r="N6">
        <v>10569</v>
      </c>
      <c r="O6">
        <v>10600</v>
      </c>
      <c r="P6">
        <v>8634</v>
      </c>
      <c r="Q6">
        <v>7353</v>
      </c>
      <c r="R6">
        <v>6983</v>
      </c>
      <c r="S6">
        <v>6715</v>
      </c>
      <c r="T6">
        <v>6960</v>
      </c>
      <c r="U6">
        <v>7240</v>
      </c>
      <c r="V6">
        <v>8462</v>
      </c>
      <c r="W6">
        <v>8382</v>
      </c>
      <c r="X6">
        <v>9681</v>
      </c>
      <c r="Y6">
        <v>10949</v>
      </c>
      <c r="Z6">
        <v>14366</v>
      </c>
      <c r="AA6">
        <v>8996</v>
      </c>
      <c r="AB6">
        <v>8811</v>
      </c>
      <c r="AC6">
        <v>8428</v>
      </c>
      <c r="AD6">
        <v>11011</v>
      </c>
      <c r="AE6">
        <v>10035</v>
      </c>
      <c r="AF6">
        <v>13868</v>
      </c>
      <c r="AG6">
        <v>21536</v>
      </c>
      <c r="AH6">
        <v>20324</v>
      </c>
      <c r="AI6">
        <v>20121</v>
      </c>
      <c r="AJ6">
        <v>17855</v>
      </c>
      <c r="AK6">
        <v>14938</v>
      </c>
      <c r="AL6">
        <v>13874</v>
      </c>
      <c r="AM6">
        <v>14025</v>
      </c>
      <c r="AN6">
        <v>12661</v>
      </c>
      <c r="AO6">
        <v>12938</v>
      </c>
      <c r="AP6">
        <v>14733</v>
      </c>
      <c r="AQ6">
        <v>14104</v>
      </c>
      <c r="AR6">
        <v>15219</v>
      </c>
      <c r="AS6">
        <v>20920</v>
      </c>
      <c r="AT6">
        <v>19350</v>
      </c>
      <c r="AU6">
        <v>20385</v>
      </c>
      <c r="AV6">
        <v>19088</v>
      </c>
      <c r="AW6">
        <v>20155</v>
      </c>
      <c r="AX6">
        <v>20641</v>
      </c>
      <c r="AY6">
        <v>17985</v>
      </c>
      <c r="AZ6">
        <v>18747</v>
      </c>
      <c r="BA6">
        <v>18793</v>
      </c>
      <c r="BB6">
        <v>21902</v>
      </c>
      <c r="BC6">
        <v>20415</v>
      </c>
    </row>
    <row r="7" spans="1:55" x14ac:dyDescent="0.2">
      <c r="A7">
        <v>1</v>
      </c>
      <c r="B7" t="s">
        <v>434</v>
      </c>
      <c r="C7">
        <v>37</v>
      </c>
      <c r="D7" t="s">
        <v>434</v>
      </c>
      <c r="E7">
        <v>152</v>
      </c>
      <c r="F7" s="72" t="s">
        <v>601</v>
      </c>
      <c r="G7">
        <v>219393</v>
      </c>
      <c r="H7">
        <v>221964</v>
      </c>
      <c r="I7">
        <v>228561</v>
      </c>
      <c r="J7">
        <v>222383</v>
      </c>
      <c r="K7">
        <v>237137</v>
      </c>
      <c r="L7">
        <v>236678</v>
      </c>
      <c r="M7">
        <v>254874</v>
      </c>
      <c r="N7">
        <v>266492</v>
      </c>
      <c r="O7">
        <v>277293</v>
      </c>
      <c r="P7">
        <v>276379</v>
      </c>
      <c r="Q7">
        <v>273208</v>
      </c>
      <c r="R7">
        <v>289154</v>
      </c>
      <c r="S7">
        <v>295973</v>
      </c>
      <c r="T7">
        <v>319624</v>
      </c>
      <c r="U7">
        <v>316268</v>
      </c>
      <c r="V7">
        <v>324731</v>
      </c>
      <c r="W7">
        <v>321494</v>
      </c>
      <c r="X7">
        <v>311125</v>
      </c>
      <c r="Y7">
        <v>327411</v>
      </c>
      <c r="Z7">
        <v>325230</v>
      </c>
      <c r="AA7">
        <v>327351</v>
      </c>
      <c r="AB7">
        <v>338199</v>
      </c>
      <c r="AC7">
        <v>323137</v>
      </c>
      <c r="AD7">
        <v>313327</v>
      </c>
      <c r="AE7">
        <v>298657</v>
      </c>
      <c r="AF7">
        <v>331328</v>
      </c>
      <c r="AG7">
        <v>303882</v>
      </c>
      <c r="AH7">
        <v>327088</v>
      </c>
      <c r="AI7">
        <v>327583</v>
      </c>
      <c r="AJ7">
        <v>326592</v>
      </c>
      <c r="AK7">
        <v>323878</v>
      </c>
      <c r="AL7">
        <v>327383</v>
      </c>
      <c r="AM7">
        <v>325069</v>
      </c>
      <c r="AN7">
        <v>351140</v>
      </c>
      <c r="AO7">
        <v>369564</v>
      </c>
      <c r="AP7">
        <v>410928</v>
      </c>
      <c r="AQ7">
        <v>430876</v>
      </c>
      <c r="AR7">
        <v>439879</v>
      </c>
      <c r="AS7">
        <v>415142</v>
      </c>
      <c r="AT7">
        <v>431460</v>
      </c>
      <c r="AU7">
        <v>447045</v>
      </c>
      <c r="AV7">
        <v>432572</v>
      </c>
      <c r="AW7">
        <v>407759</v>
      </c>
      <c r="AX7">
        <v>424617</v>
      </c>
      <c r="AY7">
        <v>429250</v>
      </c>
      <c r="AZ7">
        <v>439044</v>
      </c>
      <c r="BA7">
        <v>461578</v>
      </c>
      <c r="BB7">
        <v>473700</v>
      </c>
      <c r="BC7">
        <v>488060</v>
      </c>
    </row>
    <row r="8" spans="1:55" x14ac:dyDescent="0.2">
      <c r="A8">
        <v>1</v>
      </c>
      <c r="B8" t="s">
        <v>383</v>
      </c>
      <c r="C8">
        <v>39</v>
      </c>
      <c r="D8" t="s">
        <v>383</v>
      </c>
      <c r="E8">
        <v>152</v>
      </c>
      <c r="F8" s="72" t="s">
        <v>601</v>
      </c>
      <c r="G8">
        <v>328151</v>
      </c>
      <c r="H8">
        <v>370592</v>
      </c>
      <c r="I8">
        <v>413425</v>
      </c>
      <c r="J8">
        <v>395310</v>
      </c>
      <c r="K8">
        <v>376942</v>
      </c>
      <c r="L8">
        <v>390235</v>
      </c>
      <c r="M8">
        <v>377486</v>
      </c>
      <c r="N8">
        <v>426236</v>
      </c>
      <c r="O8">
        <v>408224</v>
      </c>
      <c r="P8">
        <v>373942</v>
      </c>
      <c r="Q8">
        <v>376879</v>
      </c>
      <c r="R8">
        <v>338477</v>
      </c>
      <c r="S8">
        <v>341898</v>
      </c>
      <c r="T8">
        <v>391807</v>
      </c>
      <c r="U8">
        <v>417320</v>
      </c>
      <c r="V8">
        <v>404187</v>
      </c>
      <c r="W8">
        <v>398167</v>
      </c>
      <c r="X8">
        <v>412083</v>
      </c>
      <c r="Y8">
        <v>374488</v>
      </c>
      <c r="Z8">
        <v>383250</v>
      </c>
      <c r="AA8">
        <v>347758</v>
      </c>
      <c r="AB8">
        <v>372535</v>
      </c>
      <c r="AC8">
        <v>434045</v>
      </c>
      <c r="AD8">
        <v>365319</v>
      </c>
      <c r="AE8">
        <v>468016</v>
      </c>
      <c r="AF8">
        <v>426237</v>
      </c>
      <c r="AG8">
        <v>434010</v>
      </c>
      <c r="AH8">
        <v>517510</v>
      </c>
      <c r="AI8">
        <v>512955</v>
      </c>
      <c r="AJ8">
        <v>499065</v>
      </c>
      <c r="AK8">
        <v>620772</v>
      </c>
      <c r="AL8">
        <v>583584</v>
      </c>
      <c r="AM8">
        <v>468473</v>
      </c>
      <c r="AN8">
        <v>637077</v>
      </c>
      <c r="AO8">
        <v>626173</v>
      </c>
      <c r="AP8">
        <v>683890</v>
      </c>
      <c r="AQ8">
        <v>774857</v>
      </c>
      <c r="AR8">
        <v>859589</v>
      </c>
      <c r="AS8">
        <v>783786</v>
      </c>
      <c r="AT8">
        <v>707122</v>
      </c>
      <c r="AU8">
        <v>889687</v>
      </c>
      <c r="AV8">
        <v>871121</v>
      </c>
      <c r="AW8">
        <v>913010</v>
      </c>
      <c r="AX8">
        <v>905194</v>
      </c>
      <c r="AY8">
        <v>1026842</v>
      </c>
      <c r="AZ8">
        <v>976055</v>
      </c>
      <c r="BA8">
        <v>884910</v>
      </c>
      <c r="BB8">
        <v>972752</v>
      </c>
      <c r="BC8">
        <v>1024428</v>
      </c>
    </row>
    <row r="9" spans="1:55" x14ac:dyDescent="0.2">
      <c r="A9">
        <v>2</v>
      </c>
      <c r="B9" t="s">
        <v>384</v>
      </c>
      <c r="C9">
        <v>45</v>
      </c>
      <c r="D9" t="s">
        <v>384</v>
      </c>
      <c r="E9">
        <v>152</v>
      </c>
      <c r="F9" s="72" t="s">
        <v>601</v>
      </c>
      <c r="G9">
        <v>24372</v>
      </c>
      <c r="H9">
        <v>24198</v>
      </c>
      <c r="I9">
        <v>27038</v>
      </c>
      <c r="J9">
        <v>27113</v>
      </c>
      <c r="K9">
        <v>27462</v>
      </c>
      <c r="L9">
        <v>27787</v>
      </c>
      <c r="M9">
        <v>28127</v>
      </c>
      <c r="N9">
        <v>28274</v>
      </c>
      <c r="O9">
        <v>29758</v>
      </c>
      <c r="P9">
        <v>28669</v>
      </c>
      <c r="Q9">
        <v>29461</v>
      </c>
      <c r="R9">
        <v>28675</v>
      </c>
      <c r="S9">
        <v>28283</v>
      </c>
      <c r="T9">
        <v>30491</v>
      </c>
      <c r="U9">
        <v>30416</v>
      </c>
      <c r="V9">
        <v>30076</v>
      </c>
      <c r="W9">
        <v>32087</v>
      </c>
      <c r="X9">
        <v>32216</v>
      </c>
      <c r="Y9">
        <v>33142</v>
      </c>
      <c r="Z9">
        <v>34047</v>
      </c>
      <c r="AA9">
        <v>31632</v>
      </c>
      <c r="AB9">
        <v>34579</v>
      </c>
      <c r="AC9">
        <v>35553</v>
      </c>
      <c r="AD9">
        <v>33358</v>
      </c>
      <c r="AE9">
        <v>35167</v>
      </c>
      <c r="AF9">
        <v>37267</v>
      </c>
      <c r="AG9">
        <v>40417</v>
      </c>
      <c r="AH9">
        <v>41858</v>
      </c>
      <c r="AI9">
        <v>41905</v>
      </c>
      <c r="AJ9">
        <v>46047</v>
      </c>
      <c r="AK9">
        <v>46624</v>
      </c>
      <c r="AL9">
        <v>48405</v>
      </c>
      <c r="AM9">
        <v>50292</v>
      </c>
      <c r="AN9">
        <v>50323</v>
      </c>
      <c r="AO9">
        <v>50770</v>
      </c>
      <c r="AP9">
        <v>52253</v>
      </c>
      <c r="AQ9">
        <v>51778</v>
      </c>
      <c r="AR9">
        <v>54840</v>
      </c>
      <c r="AS9">
        <v>55880</v>
      </c>
      <c r="AT9">
        <v>57797</v>
      </c>
      <c r="AU9">
        <v>59337</v>
      </c>
      <c r="AV9">
        <v>58924</v>
      </c>
      <c r="AW9">
        <v>61768</v>
      </c>
      <c r="AX9">
        <v>68739</v>
      </c>
      <c r="AY9">
        <v>60451</v>
      </c>
      <c r="AZ9">
        <v>63027</v>
      </c>
      <c r="BA9">
        <v>61803</v>
      </c>
      <c r="BB9">
        <v>60678</v>
      </c>
      <c r="BC9">
        <v>60333</v>
      </c>
    </row>
    <row r="10" spans="1:55" x14ac:dyDescent="0.2">
      <c r="A10">
        <v>1</v>
      </c>
      <c r="B10" t="s">
        <v>435</v>
      </c>
      <c r="C10">
        <v>46</v>
      </c>
      <c r="D10" t="s">
        <v>435</v>
      </c>
      <c r="E10">
        <v>152</v>
      </c>
      <c r="F10" s="72" t="s">
        <v>601</v>
      </c>
      <c r="G10">
        <v>109712</v>
      </c>
      <c r="H10">
        <v>112449</v>
      </c>
      <c r="I10">
        <v>114178</v>
      </c>
      <c r="J10">
        <v>118963</v>
      </c>
      <c r="K10">
        <v>124386</v>
      </c>
      <c r="L10">
        <v>127513</v>
      </c>
      <c r="M10">
        <v>139676</v>
      </c>
      <c r="N10">
        <v>138561</v>
      </c>
      <c r="O10">
        <v>136183</v>
      </c>
      <c r="P10">
        <v>135112</v>
      </c>
      <c r="Q10">
        <v>138096</v>
      </c>
      <c r="R10">
        <v>131843</v>
      </c>
      <c r="S10">
        <v>136708</v>
      </c>
      <c r="T10">
        <v>131465</v>
      </c>
      <c r="U10">
        <v>135209</v>
      </c>
      <c r="V10">
        <v>137479</v>
      </c>
      <c r="W10">
        <v>141092</v>
      </c>
      <c r="X10">
        <v>136089</v>
      </c>
      <c r="Y10">
        <v>139196</v>
      </c>
      <c r="Z10">
        <v>143100</v>
      </c>
      <c r="AA10">
        <v>149110</v>
      </c>
      <c r="AB10">
        <v>156592</v>
      </c>
      <c r="AC10">
        <v>154342</v>
      </c>
      <c r="AD10">
        <v>160479</v>
      </c>
      <c r="AE10">
        <v>168690</v>
      </c>
      <c r="AF10">
        <v>163235</v>
      </c>
      <c r="AG10">
        <v>167132</v>
      </c>
      <c r="AH10">
        <v>173271</v>
      </c>
      <c r="AI10">
        <v>169936</v>
      </c>
      <c r="AJ10">
        <v>168826</v>
      </c>
      <c r="AK10">
        <v>161734</v>
      </c>
      <c r="AL10">
        <v>165119</v>
      </c>
      <c r="AM10">
        <v>168335</v>
      </c>
      <c r="AN10">
        <v>180772</v>
      </c>
      <c r="AO10">
        <v>198066</v>
      </c>
      <c r="AP10">
        <v>205803</v>
      </c>
      <c r="AQ10">
        <v>205781</v>
      </c>
      <c r="AR10">
        <v>201160</v>
      </c>
      <c r="AS10">
        <v>216870</v>
      </c>
      <c r="AT10">
        <v>222268</v>
      </c>
      <c r="AU10">
        <v>226560</v>
      </c>
      <c r="AV10">
        <v>230387</v>
      </c>
      <c r="AW10">
        <v>236740</v>
      </c>
      <c r="AX10">
        <v>249025</v>
      </c>
      <c r="AY10">
        <v>251213</v>
      </c>
      <c r="AZ10">
        <v>266640</v>
      </c>
      <c r="BA10">
        <v>248156</v>
      </c>
      <c r="BB10">
        <v>260722</v>
      </c>
      <c r="BC10">
        <v>288782</v>
      </c>
    </row>
    <row r="11" spans="1:55" x14ac:dyDescent="0.2">
      <c r="A11">
        <v>1</v>
      </c>
      <c r="B11" t="s">
        <v>386</v>
      </c>
      <c r="C11">
        <v>53</v>
      </c>
      <c r="D11" t="s">
        <v>386</v>
      </c>
      <c r="E11">
        <v>152</v>
      </c>
      <c r="F11" s="72" t="s">
        <v>601</v>
      </c>
      <c r="G11">
        <v>355314</v>
      </c>
      <c r="H11">
        <v>326600</v>
      </c>
      <c r="I11">
        <v>324971</v>
      </c>
      <c r="J11">
        <v>341039</v>
      </c>
      <c r="K11">
        <v>348510</v>
      </c>
      <c r="L11">
        <v>335559</v>
      </c>
      <c r="M11">
        <v>374547</v>
      </c>
      <c r="N11">
        <v>402491</v>
      </c>
      <c r="O11">
        <v>389724</v>
      </c>
      <c r="P11">
        <v>402657</v>
      </c>
      <c r="Q11">
        <v>413180</v>
      </c>
      <c r="R11">
        <v>409149</v>
      </c>
      <c r="S11">
        <v>413827</v>
      </c>
      <c r="T11">
        <v>375903</v>
      </c>
      <c r="U11">
        <v>377182</v>
      </c>
      <c r="V11">
        <v>437000</v>
      </c>
      <c r="W11">
        <v>428120</v>
      </c>
      <c r="X11">
        <v>470717</v>
      </c>
      <c r="Y11">
        <v>499332</v>
      </c>
      <c r="Z11">
        <v>467202</v>
      </c>
      <c r="AA11">
        <v>452772</v>
      </c>
      <c r="AB11">
        <v>463274</v>
      </c>
      <c r="AC11">
        <v>461291</v>
      </c>
      <c r="AD11">
        <v>604383</v>
      </c>
      <c r="AE11">
        <v>600930</v>
      </c>
      <c r="AF11">
        <v>671231</v>
      </c>
      <c r="AG11">
        <v>573432</v>
      </c>
      <c r="AH11">
        <v>714919</v>
      </c>
      <c r="AI11">
        <v>747351</v>
      </c>
      <c r="AJ11">
        <v>796957</v>
      </c>
      <c r="AK11">
        <v>882503</v>
      </c>
      <c r="AL11">
        <v>881070</v>
      </c>
      <c r="AM11">
        <v>991607</v>
      </c>
      <c r="AN11">
        <v>1014644</v>
      </c>
      <c r="AO11">
        <v>1121480</v>
      </c>
      <c r="AP11">
        <v>1256953</v>
      </c>
      <c r="AQ11">
        <v>1329543</v>
      </c>
      <c r="AR11">
        <v>1353732</v>
      </c>
      <c r="AS11">
        <v>1413070</v>
      </c>
      <c r="AT11">
        <v>1514446</v>
      </c>
      <c r="AU11">
        <v>1523981</v>
      </c>
      <c r="AV11">
        <v>1662808</v>
      </c>
      <c r="AW11">
        <v>1724589</v>
      </c>
      <c r="AX11">
        <v>1799590</v>
      </c>
      <c r="AY11">
        <v>1731909</v>
      </c>
      <c r="AZ11">
        <v>1591362</v>
      </c>
      <c r="BA11">
        <v>1658651</v>
      </c>
      <c r="BB11">
        <v>1966391</v>
      </c>
      <c r="BC11">
        <v>1974348</v>
      </c>
    </row>
    <row r="12" spans="1:55" x14ac:dyDescent="0.2">
      <c r="A12">
        <v>1</v>
      </c>
      <c r="B12" t="s">
        <v>436</v>
      </c>
      <c r="C12">
        <v>61</v>
      </c>
      <c r="D12" t="s">
        <v>436</v>
      </c>
      <c r="E12">
        <v>152</v>
      </c>
      <c r="F12" s="72" t="s">
        <v>601</v>
      </c>
      <c r="G12">
        <v>46091</v>
      </c>
      <c r="H12">
        <v>53120</v>
      </c>
      <c r="I12">
        <v>53603</v>
      </c>
      <c r="J12">
        <v>57922</v>
      </c>
      <c r="K12">
        <v>56583</v>
      </c>
      <c r="L12">
        <v>59272</v>
      </c>
      <c r="M12">
        <v>56889</v>
      </c>
      <c r="N12">
        <v>60598</v>
      </c>
      <c r="O12">
        <v>50116</v>
      </c>
      <c r="P12">
        <v>57526</v>
      </c>
      <c r="Q12">
        <v>43638</v>
      </c>
      <c r="R12">
        <v>30234</v>
      </c>
      <c r="S12">
        <v>31654</v>
      </c>
      <c r="T12">
        <v>32110</v>
      </c>
      <c r="U12">
        <v>27226</v>
      </c>
      <c r="V12">
        <v>23363</v>
      </c>
      <c r="W12">
        <v>22846</v>
      </c>
      <c r="X12">
        <v>23549</v>
      </c>
      <c r="Y12">
        <v>24208</v>
      </c>
      <c r="Z12">
        <v>26531</v>
      </c>
      <c r="AA12">
        <v>29484</v>
      </c>
      <c r="AB12">
        <v>26975</v>
      </c>
      <c r="AC12">
        <v>27386</v>
      </c>
      <c r="AD12">
        <v>28939</v>
      </c>
      <c r="AE12">
        <v>28436</v>
      </c>
      <c r="AF12">
        <v>29080</v>
      </c>
      <c r="AG12">
        <v>31503</v>
      </c>
      <c r="AH12">
        <v>31426</v>
      </c>
      <c r="AI12">
        <v>29744</v>
      </c>
      <c r="AJ12">
        <v>38199</v>
      </c>
      <c r="AK12">
        <v>37086</v>
      </c>
      <c r="AL12">
        <v>35520</v>
      </c>
      <c r="AM12">
        <v>32574</v>
      </c>
      <c r="AN12">
        <v>34743</v>
      </c>
      <c r="AO12">
        <v>35656</v>
      </c>
      <c r="AP12">
        <v>36486</v>
      </c>
      <c r="AQ12">
        <v>36304</v>
      </c>
      <c r="AR12">
        <v>35372</v>
      </c>
      <c r="AS12">
        <v>36369</v>
      </c>
      <c r="AT12">
        <v>37841</v>
      </c>
      <c r="AU12">
        <v>37993</v>
      </c>
      <c r="AV12">
        <v>37026</v>
      </c>
      <c r="AW12">
        <v>38544</v>
      </c>
      <c r="AX12">
        <v>39131</v>
      </c>
      <c r="AY12">
        <v>40755</v>
      </c>
      <c r="AZ12">
        <v>41897</v>
      </c>
      <c r="BA12">
        <v>45633</v>
      </c>
      <c r="BB12">
        <v>44310</v>
      </c>
      <c r="BC12">
        <v>45019</v>
      </c>
    </row>
    <row r="13" spans="1:55" x14ac:dyDescent="0.2">
      <c r="A13">
        <v>2</v>
      </c>
      <c r="B13" t="s">
        <v>437</v>
      </c>
      <c r="C13">
        <v>62</v>
      </c>
      <c r="D13" t="s">
        <v>437</v>
      </c>
      <c r="E13">
        <v>152</v>
      </c>
      <c r="F13" s="72" t="s">
        <v>601</v>
      </c>
      <c r="G13">
        <v>1613626</v>
      </c>
      <c r="H13">
        <v>1649685</v>
      </c>
      <c r="I13">
        <v>1691823</v>
      </c>
      <c r="J13">
        <v>1771557</v>
      </c>
      <c r="K13">
        <v>1772421</v>
      </c>
      <c r="L13">
        <v>1819139</v>
      </c>
      <c r="M13">
        <v>1885257</v>
      </c>
      <c r="N13">
        <v>1914233</v>
      </c>
      <c r="O13">
        <v>1997747</v>
      </c>
      <c r="P13">
        <v>2066127</v>
      </c>
      <c r="Q13">
        <v>2133518</v>
      </c>
      <c r="R13">
        <v>2124763</v>
      </c>
      <c r="S13">
        <v>2021298</v>
      </c>
      <c r="T13">
        <v>1982672</v>
      </c>
      <c r="U13">
        <v>1893421</v>
      </c>
      <c r="V13">
        <v>2053739</v>
      </c>
      <c r="W13">
        <v>2091029</v>
      </c>
      <c r="X13">
        <v>2037012</v>
      </c>
      <c r="Y13">
        <v>2342606</v>
      </c>
      <c r="Z13">
        <v>2672186</v>
      </c>
      <c r="AA13">
        <v>2554063</v>
      </c>
      <c r="AB13">
        <v>2524985</v>
      </c>
      <c r="AC13">
        <v>2781961</v>
      </c>
      <c r="AD13">
        <v>2422705</v>
      </c>
      <c r="AE13">
        <v>2176164</v>
      </c>
      <c r="AF13">
        <v>2335083</v>
      </c>
      <c r="AG13">
        <v>2494687</v>
      </c>
      <c r="AH13">
        <v>2609194</v>
      </c>
      <c r="AI13">
        <v>2603430</v>
      </c>
      <c r="AJ13">
        <v>2725797</v>
      </c>
      <c r="AK13">
        <v>2903835</v>
      </c>
      <c r="AL13">
        <v>2617315</v>
      </c>
    </row>
    <row r="14" spans="1:55" x14ac:dyDescent="0.2">
      <c r="A14">
        <v>2</v>
      </c>
      <c r="B14" t="s">
        <v>389</v>
      </c>
      <c r="C14">
        <v>72</v>
      </c>
      <c r="D14" t="s">
        <v>389</v>
      </c>
      <c r="E14">
        <v>152</v>
      </c>
      <c r="F14" s="72" t="s">
        <v>601</v>
      </c>
      <c r="G14">
        <v>217</v>
      </c>
      <c r="H14">
        <v>217</v>
      </c>
      <c r="I14">
        <v>217</v>
      </c>
      <c r="J14">
        <v>240</v>
      </c>
      <c r="K14">
        <v>296</v>
      </c>
      <c r="L14">
        <v>312</v>
      </c>
      <c r="M14">
        <v>331</v>
      </c>
      <c r="N14">
        <v>350</v>
      </c>
      <c r="O14">
        <v>350</v>
      </c>
      <c r="P14">
        <v>372</v>
      </c>
      <c r="Q14">
        <v>372</v>
      </c>
      <c r="R14">
        <v>411</v>
      </c>
      <c r="S14">
        <v>437</v>
      </c>
      <c r="T14">
        <v>485</v>
      </c>
      <c r="U14">
        <v>496</v>
      </c>
      <c r="V14">
        <v>549</v>
      </c>
      <c r="W14">
        <v>593</v>
      </c>
      <c r="X14">
        <v>651</v>
      </c>
      <c r="Y14">
        <v>928</v>
      </c>
      <c r="Z14">
        <v>3228</v>
      </c>
      <c r="AA14">
        <v>3320</v>
      </c>
      <c r="AB14">
        <v>3583</v>
      </c>
      <c r="AC14">
        <v>3599</v>
      </c>
      <c r="AD14">
        <v>4097</v>
      </c>
      <c r="AE14">
        <v>4337</v>
      </c>
      <c r="AF14">
        <v>4719</v>
      </c>
      <c r="AG14">
        <v>4675</v>
      </c>
      <c r="AH14">
        <v>4255</v>
      </c>
      <c r="AI14">
        <v>4696</v>
      </c>
      <c r="AJ14">
        <v>6428</v>
      </c>
      <c r="AK14">
        <v>6597</v>
      </c>
      <c r="AL14">
        <v>6704</v>
      </c>
      <c r="AM14">
        <v>7560</v>
      </c>
      <c r="AN14">
        <v>6594</v>
      </c>
      <c r="AO14">
        <v>8561</v>
      </c>
      <c r="AP14">
        <v>6934</v>
      </c>
      <c r="AQ14">
        <v>7197</v>
      </c>
      <c r="AR14">
        <v>7430</v>
      </c>
      <c r="AS14">
        <v>7868</v>
      </c>
      <c r="AT14">
        <v>8015</v>
      </c>
      <c r="AU14">
        <v>8215</v>
      </c>
      <c r="AV14">
        <v>8476</v>
      </c>
      <c r="AW14">
        <v>8142</v>
      </c>
      <c r="AX14">
        <v>6991</v>
      </c>
      <c r="AY14">
        <v>8369</v>
      </c>
      <c r="AZ14">
        <v>8021</v>
      </c>
      <c r="BA14">
        <v>8436</v>
      </c>
      <c r="BB14">
        <v>7983</v>
      </c>
      <c r="BC14">
        <v>9292</v>
      </c>
    </row>
    <row r="15" spans="1:55" x14ac:dyDescent="0.2">
      <c r="A15">
        <v>1</v>
      </c>
      <c r="B15" t="s">
        <v>390</v>
      </c>
      <c r="C15">
        <v>74</v>
      </c>
      <c r="D15" t="s">
        <v>390</v>
      </c>
      <c r="E15">
        <v>152</v>
      </c>
      <c r="F15" s="72" t="s">
        <v>601</v>
      </c>
      <c r="G15">
        <v>64239</v>
      </c>
      <c r="H15">
        <v>64798</v>
      </c>
      <c r="I15">
        <v>62995</v>
      </c>
      <c r="J15">
        <v>61967</v>
      </c>
      <c r="K15">
        <v>62407</v>
      </c>
      <c r="L15">
        <v>63278</v>
      </c>
      <c r="M15">
        <v>65021</v>
      </c>
      <c r="N15">
        <v>68637</v>
      </c>
      <c r="O15">
        <v>68244</v>
      </c>
      <c r="P15">
        <v>71504</v>
      </c>
      <c r="Q15">
        <v>74198</v>
      </c>
      <c r="R15">
        <v>76015</v>
      </c>
      <c r="S15">
        <v>78452</v>
      </c>
      <c r="T15">
        <v>80204</v>
      </c>
      <c r="U15">
        <v>82703</v>
      </c>
      <c r="V15">
        <v>85660</v>
      </c>
      <c r="W15">
        <v>95531</v>
      </c>
      <c r="X15">
        <v>103697</v>
      </c>
      <c r="Y15">
        <v>110427</v>
      </c>
      <c r="Z15">
        <v>117165</v>
      </c>
      <c r="AA15">
        <v>113558</v>
      </c>
      <c r="AB15">
        <v>117579</v>
      </c>
      <c r="AC15">
        <v>121696</v>
      </c>
      <c r="AD15">
        <v>124327</v>
      </c>
      <c r="AE15">
        <v>125221</v>
      </c>
      <c r="AF15">
        <v>132154</v>
      </c>
      <c r="AG15">
        <v>134892</v>
      </c>
      <c r="AH15">
        <v>142935</v>
      </c>
      <c r="AI15">
        <v>144493</v>
      </c>
      <c r="AJ15">
        <v>143560</v>
      </c>
      <c r="AK15">
        <v>164156</v>
      </c>
      <c r="AL15">
        <v>155805</v>
      </c>
      <c r="AM15">
        <v>150513</v>
      </c>
      <c r="AN15">
        <v>154621</v>
      </c>
      <c r="AO15">
        <v>157153</v>
      </c>
      <c r="AP15">
        <v>166458</v>
      </c>
      <c r="AQ15">
        <v>171238</v>
      </c>
      <c r="AR15">
        <v>178709</v>
      </c>
      <c r="AS15">
        <v>176896</v>
      </c>
      <c r="AT15">
        <v>182239</v>
      </c>
      <c r="AU15">
        <v>176524</v>
      </c>
      <c r="AV15">
        <v>178825</v>
      </c>
      <c r="AW15">
        <v>180260</v>
      </c>
      <c r="AX15">
        <v>180389</v>
      </c>
      <c r="AY15">
        <v>183291</v>
      </c>
      <c r="AZ15">
        <v>185245</v>
      </c>
      <c r="BA15">
        <v>187635</v>
      </c>
      <c r="BB15">
        <v>193071</v>
      </c>
      <c r="BC15">
        <v>217209</v>
      </c>
    </row>
    <row r="16" spans="1:55" x14ac:dyDescent="0.2">
      <c r="A16">
        <v>1</v>
      </c>
      <c r="B16" t="s">
        <v>391</v>
      </c>
      <c r="C16">
        <v>75</v>
      </c>
      <c r="D16" t="s">
        <v>391</v>
      </c>
      <c r="E16">
        <v>152</v>
      </c>
      <c r="F16" s="72" t="s">
        <v>601</v>
      </c>
      <c r="G16">
        <v>72412</v>
      </c>
      <c r="H16">
        <v>73760</v>
      </c>
      <c r="I16">
        <v>73311</v>
      </c>
      <c r="J16">
        <v>75936</v>
      </c>
      <c r="K16">
        <v>83433</v>
      </c>
      <c r="L16">
        <v>89469</v>
      </c>
      <c r="M16">
        <v>80277</v>
      </c>
      <c r="N16">
        <v>88117</v>
      </c>
      <c r="O16">
        <v>82474</v>
      </c>
      <c r="P16">
        <v>84589</v>
      </c>
      <c r="Q16">
        <v>90048</v>
      </c>
      <c r="R16">
        <v>79007</v>
      </c>
      <c r="S16">
        <v>93581</v>
      </c>
      <c r="T16">
        <v>85299</v>
      </c>
      <c r="U16">
        <v>82660</v>
      </c>
      <c r="V16">
        <v>81014</v>
      </c>
      <c r="W16">
        <v>61789</v>
      </c>
      <c r="X16">
        <v>81658</v>
      </c>
      <c r="Y16">
        <v>48982</v>
      </c>
      <c r="Z16">
        <v>51833</v>
      </c>
      <c r="AA16">
        <v>78143</v>
      </c>
      <c r="AB16">
        <v>96566</v>
      </c>
      <c r="AC16">
        <v>73468</v>
      </c>
      <c r="AD16">
        <v>73840</v>
      </c>
      <c r="AE16">
        <v>64709</v>
      </c>
      <c r="AF16">
        <v>77857</v>
      </c>
      <c r="AG16">
        <v>80023</v>
      </c>
      <c r="AH16">
        <v>73159</v>
      </c>
      <c r="AI16">
        <v>86887</v>
      </c>
      <c r="AJ16">
        <v>60349</v>
      </c>
      <c r="AK16">
        <v>68625</v>
      </c>
      <c r="AL16">
        <v>53189</v>
      </c>
      <c r="AM16">
        <v>63290</v>
      </c>
      <c r="AN16">
        <v>66114</v>
      </c>
      <c r="AO16">
        <v>62138</v>
      </c>
      <c r="AP16">
        <v>50725</v>
      </c>
      <c r="AQ16">
        <v>64655</v>
      </c>
      <c r="AR16">
        <v>64341</v>
      </c>
      <c r="AS16">
        <v>95940</v>
      </c>
      <c r="AT16">
        <v>106356</v>
      </c>
      <c r="AU16">
        <v>115760</v>
      </c>
      <c r="AV16">
        <v>68680</v>
      </c>
      <c r="AW16">
        <v>89870</v>
      </c>
      <c r="AX16">
        <v>114793</v>
      </c>
      <c r="AY16">
        <v>97578</v>
      </c>
      <c r="AZ16">
        <v>104490</v>
      </c>
      <c r="BA16">
        <v>70388</v>
      </c>
      <c r="BB16">
        <v>105029</v>
      </c>
      <c r="BC16">
        <v>127328</v>
      </c>
    </row>
    <row r="17" spans="1:55" x14ac:dyDescent="0.2">
      <c r="A17">
        <v>1</v>
      </c>
      <c r="B17" t="s">
        <v>392</v>
      </c>
      <c r="C17">
        <v>81</v>
      </c>
      <c r="D17" t="s">
        <v>392</v>
      </c>
      <c r="E17">
        <v>152</v>
      </c>
      <c r="F17" s="72" t="s">
        <v>601</v>
      </c>
      <c r="G17">
        <v>1366431</v>
      </c>
      <c r="H17">
        <v>1384259</v>
      </c>
      <c r="I17">
        <v>1409865</v>
      </c>
      <c r="J17">
        <v>1601137</v>
      </c>
      <c r="K17">
        <v>1430114</v>
      </c>
      <c r="L17">
        <v>1450026</v>
      </c>
      <c r="M17">
        <v>1583659</v>
      </c>
      <c r="N17">
        <v>1522458</v>
      </c>
      <c r="O17">
        <v>1651161</v>
      </c>
      <c r="P17">
        <v>1719615</v>
      </c>
      <c r="Q17">
        <v>1790655</v>
      </c>
      <c r="R17">
        <v>1734970</v>
      </c>
      <c r="S17">
        <v>1753191</v>
      </c>
      <c r="T17">
        <v>1995489</v>
      </c>
      <c r="U17">
        <v>1842894</v>
      </c>
      <c r="V17">
        <v>1607666</v>
      </c>
      <c r="W17">
        <v>1394991</v>
      </c>
      <c r="X17">
        <v>1365455</v>
      </c>
      <c r="Y17">
        <v>1424454</v>
      </c>
      <c r="Z17">
        <v>1423106</v>
      </c>
      <c r="AA17">
        <v>1384812</v>
      </c>
      <c r="AB17">
        <v>1265620</v>
      </c>
      <c r="AC17">
        <v>1267021</v>
      </c>
      <c r="AD17">
        <v>1669475</v>
      </c>
      <c r="AE17">
        <v>1644567</v>
      </c>
      <c r="AF17">
        <v>1807314</v>
      </c>
      <c r="AG17">
        <v>1844580</v>
      </c>
      <c r="AH17">
        <v>1901043</v>
      </c>
      <c r="AI17">
        <v>2122066</v>
      </c>
      <c r="AJ17">
        <v>1711929</v>
      </c>
      <c r="AK17">
        <v>2690704</v>
      </c>
      <c r="AL17">
        <v>2657321</v>
      </c>
      <c r="AM17">
        <v>2885411</v>
      </c>
      <c r="AN17">
        <v>2717074</v>
      </c>
      <c r="AO17">
        <v>3159601</v>
      </c>
      <c r="AP17">
        <v>3463102</v>
      </c>
      <c r="AQ17">
        <v>3394742</v>
      </c>
      <c r="AR17">
        <v>3734154</v>
      </c>
      <c r="AS17">
        <v>3977078</v>
      </c>
      <c r="AT17">
        <v>3883869</v>
      </c>
      <c r="AU17">
        <v>4020293</v>
      </c>
      <c r="AV17">
        <v>4458219</v>
      </c>
      <c r="AW17">
        <v>4585315</v>
      </c>
      <c r="AX17">
        <v>4798548</v>
      </c>
      <c r="AY17">
        <v>4950950</v>
      </c>
      <c r="AZ17">
        <v>5119234</v>
      </c>
      <c r="BA17">
        <v>5025900</v>
      </c>
      <c r="BB17">
        <v>5649890</v>
      </c>
      <c r="BC17">
        <v>5893404</v>
      </c>
    </row>
    <row r="18" spans="1:55" x14ac:dyDescent="0.2">
      <c r="A18">
        <v>1</v>
      </c>
      <c r="B18" t="s">
        <v>393</v>
      </c>
      <c r="C18">
        <v>90</v>
      </c>
      <c r="D18" t="s">
        <v>393</v>
      </c>
      <c r="E18">
        <v>152</v>
      </c>
      <c r="F18" s="72" t="s">
        <v>601</v>
      </c>
      <c r="G18">
        <v>549254</v>
      </c>
      <c r="H18">
        <v>556510</v>
      </c>
      <c r="I18">
        <v>521284</v>
      </c>
      <c r="J18">
        <v>545362</v>
      </c>
      <c r="K18">
        <v>533782</v>
      </c>
      <c r="L18">
        <v>579372</v>
      </c>
      <c r="M18">
        <v>607659</v>
      </c>
      <c r="N18">
        <v>624648</v>
      </c>
      <c r="O18">
        <v>618810</v>
      </c>
      <c r="P18">
        <v>642551</v>
      </c>
      <c r="Q18">
        <v>664905</v>
      </c>
      <c r="R18">
        <v>633710</v>
      </c>
      <c r="S18">
        <v>639657</v>
      </c>
      <c r="T18">
        <v>644618</v>
      </c>
      <c r="U18">
        <v>657091</v>
      </c>
      <c r="V18">
        <v>685428</v>
      </c>
      <c r="W18">
        <v>692242</v>
      </c>
      <c r="X18">
        <v>694998</v>
      </c>
      <c r="Y18">
        <v>716836</v>
      </c>
      <c r="Z18">
        <v>723876</v>
      </c>
      <c r="AA18">
        <v>728578</v>
      </c>
      <c r="AB18">
        <v>737353</v>
      </c>
      <c r="AC18">
        <v>743307</v>
      </c>
      <c r="AD18">
        <v>781706</v>
      </c>
      <c r="AE18">
        <v>797238</v>
      </c>
      <c r="AF18">
        <v>803435</v>
      </c>
      <c r="AG18">
        <v>811751</v>
      </c>
      <c r="AH18">
        <v>833700</v>
      </c>
      <c r="AI18">
        <v>886499</v>
      </c>
      <c r="AJ18">
        <v>934632</v>
      </c>
      <c r="AK18">
        <v>984760</v>
      </c>
      <c r="AL18">
        <v>1059872</v>
      </c>
      <c r="AM18">
        <v>1082423</v>
      </c>
      <c r="AN18">
        <v>1160802</v>
      </c>
      <c r="AO18">
        <v>1151306</v>
      </c>
      <c r="AP18">
        <v>1209018</v>
      </c>
      <c r="AQ18">
        <v>1258398</v>
      </c>
      <c r="AR18">
        <v>1225942</v>
      </c>
      <c r="AS18">
        <v>1277420</v>
      </c>
      <c r="AT18">
        <v>1328403</v>
      </c>
      <c r="AU18">
        <v>1321359</v>
      </c>
      <c r="AV18">
        <v>1394463</v>
      </c>
      <c r="AW18">
        <v>1462427</v>
      </c>
      <c r="AX18">
        <v>1532419</v>
      </c>
      <c r="AY18">
        <v>1577177</v>
      </c>
      <c r="AZ18">
        <v>1582812</v>
      </c>
      <c r="BA18">
        <v>1631687</v>
      </c>
      <c r="BB18">
        <v>1783082</v>
      </c>
      <c r="BC18">
        <v>1648468</v>
      </c>
    </row>
    <row r="19" spans="1:55" x14ac:dyDescent="0.2">
      <c r="A19">
        <v>1</v>
      </c>
      <c r="B19" t="s">
        <v>438</v>
      </c>
      <c r="C19">
        <v>107</v>
      </c>
      <c r="D19" t="s">
        <v>438</v>
      </c>
      <c r="E19">
        <v>152</v>
      </c>
      <c r="F19" s="72" t="s">
        <v>601</v>
      </c>
      <c r="G19">
        <v>971306</v>
      </c>
      <c r="H19">
        <v>1011972</v>
      </c>
      <c r="I19">
        <v>1121122</v>
      </c>
      <c r="J19">
        <v>1246429</v>
      </c>
      <c r="K19">
        <v>1192729</v>
      </c>
      <c r="L19">
        <v>1337638</v>
      </c>
      <c r="M19">
        <v>1239684</v>
      </c>
      <c r="N19">
        <v>1449728</v>
      </c>
      <c r="O19">
        <v>1459210</v>
      </c>
      <c r="P19">
        <v>1556350</v>
      </c>
      <c r="Q19">
        <v>1622849</v>
      </c>
      <c r="R19">
        <v>1621206</v>
      </c>
      <c r="S19">
        <v>1771258</v>
      </c>
      <c r="T19">
        <v>1842684</v>
      </c>
      <c r="U19">
        <v>2118523</v>
      </c>
      <c r="V19">
        <v>2121573</v>
      </c>
      <c r="W19">
        <v>2133688</v>
      </c>
      <c r="X19">
        <v>2165265</v>
      </c>
      <c r="Y19">
        <v>2386954</v>
      </c>
      <c r="Z19">
        <v>2494497</v>
      </c>
      <c r="AA19">
        <v>2696743</v>
      </c>
      <c r="AB19">
        <v>2543043</v>
      </c>
      <c r="AC19">
        <v>2526669</v>
      </c>
      <c r="AD19">
        <v>2697160</v>
      </c>
      <c r="AE19">
        <v>2921097</v>
      </c>
      <c r="AF19">
        <v>3009554</v>
      </c>
      <c r="AG19">
        <v>3135150</v>
      </c>
      <c r="AH19">
        <v>3279236</v>
      </c>
      <c r="AI19">
        <v>3351299</v>
      </c>
      <c r="AJ19">
        <v>3585085</v>
      </c>
      <c r="AK19">
        <v>3505505</v>
      </c>
      <c r="AL19">
        <v>3664736</v>
      </c>
      <c r="AM19">
        <v>3584787</v>
      </c>
      <c r="AN19">
        <v>3725530</v>
      </c>
      <c r="AO19">
        <v>4096762</v>
      </c>
      <c r="AP19">
        <v>4343474</v>
      </c>
      <c r="AQ19">
        <v>4542390</v>
      </c>
      <c r="AR19">
        <v>4785010</v>
      </c>
      <c r="AS19">
        <v>4882019</v>
      </c>
      <c r="AT19">
        <v>5254724</v>
      </c>
      <c r="AU19">
        <v>4900383</v>
      </c>
      <c r="AV19">
        <v>4965055</v>
      </c>
      <c r="AW19">
        <v>4908612</v>
      </c>
      <c r="AX19">
        <v>4988305</v>
      </c>
      <c r="AY19">
        <v>5279106</v>
      </c>
      <c r="AZ19">
        <v>5384697</v>
      </c>
      <c r="BA19">
        <v>5394074</v>
      </c>
      <c r="BB19">
        <v>5661561</v>
      </c>
      <c r="BC19">
        <v>5464978</v>
      </c>
    </row>
    <row r="20" spans="1:55" x14ac:dyDescent="0.2">
      <c r="A20">
        <v>2</v>
      </c>
      <c r="B20" t="s">
        <v>395</v>
      </c>
      <c r="C20">
        <v>114</v>
      </c>
      <c r="D20" t="s">
        <v>395</v>
      </c>
      <c r="E20">
        <v>152</v>
      </c>
      <c r="F20" s="72" t="s">
        <v>601</v>
      </c>
      <c r="G20">
        <v>771482</v>
      </c>
      <c r="H20">
        <v>830184</v>
      </c>
      <c r="I20">
        <v>869848</v>
      </c>
      <c r="J20">
        <v>875685</v>
      </c>
      <c r="K20">
        <v>887328</v>
      </c>
      <c r="L20">
        <v>899693</v>
      </c>
      <c r="M20">
        <v>945599</v>
      </c>
      <c r="N20">
        <v>1016337</v>
      </c>
      <c r="O20">
        <v>1063990</v>
      </c>
      <c r="P20">
        <v>1075927</v>
      </c>
      <c r="Q20">
        <v>1076103</v>
      </c>
      <c r="R20">
        <v>1142714</v>
      </c>
      <c r="S20">
        <v>1236200</v>
      </c>
      <c r="T20">
        <v>1269217</v>
      </c>
      <c r="U20">
        <v>1299542</v>
      </c>
      <c r="V20">
        <v>1438580</v>
      </c>
      <c r="W20">
        <v>1519371</v>
      </c>
      <c r="X20">
        <v>1496565</v>
      </c>
      <c r="Y20">
        <v>1569908</v>
      </c>
      <c r="Z20">
        <v>1523076</v>
      </c>
      <c r="AA20">
        <v>1601285</v>
      </c>
      <c r="AB20">
        <v>1777374</v>
      </c>
      <c r="AC20">
        <v>1786059</v>
      </c>
      <c r="AD20">
        <v>1505152</v>
      </c>
      <c r="AE20">
        <v>1814842</v>
      </c>
      <c r="AF20">
        <v>2002889</v>
      </c>
      <c r="AG20">
        <v>1869655</v>
      </c>
      <c r="AH20">
        <v>2024404</v>
      </c>
      <c r="AI20">
        <v>2225073</v>
      </c>
      <c r="AJ20">
        <v>2186759</v>
      </c>
      <c r="AK20">
        <v>2277143</v>
      </c>
      <c r="AL20">
        <v>2479752</v>
      </c>
      <c r="AM20">
        <v>2370216</v>
      </c>
      <c r="AN20">
        <v>2433147</v>
      </c>
      <c r="AO20">
        <v>2500335</v>
      </c>
      <c r="AP20">
        <v>2267736</v>
      </c>
      <c r="AQ20">
        <v>2274544</v>
      </c>
      <c r="AR20">
        <v>2530959</v>
      </c>
      <c r="AS20">
        <v>2709105</v>
      </c>
      <c r="AT20">
        <v>2474549</v>
      </c>
      <c r="AU20">
        <v>2788934</v>
      </c>
      <c r="AV20">
        <v>2796881</v>
      </c>
      <c r="AW20">
        <v>2821364</v>
      </c>
      <c r="AX20">
        <v>2848151</v>
      </c>
      <c r="AY20">
        <v>2949264</v>
      </c>
      <c r="AZ20">
        <v>3193532</v>
      </c>
      <c r="BA20">
        <v>3254681</v>
      </c>
      <c r="BB20">
        <v>3063264</v>
      </c>
      <c r="BC20">
        <v>3159991</v>
      </c>
    </row>
    <row r="21" spans="1:55" x14ac:dyDescent="0.2">
      <c r="A21">
        <v>3</v>
      </c>
      <c r="B21" t="s">
        <v>396</v>
      </c>
      <c r="C21">
        <v>122</v>
      </c>
      <c r="D21" t="s">
        <v>396</v>
      </c>
      <c r="E21">
        <v>152</v>
      </c>
      <c r="F21" s="72" t="s">
        <v>601</v>
      </c>
      <c r="G21">
        <v>43699</v>
      </c>
      <c r="H21">
        <v>42472</v>
      </c>
      <c r="I21">
        <v>42429</v>
      </c>
      <c r="J21">
        <v>42204</v>
      </c>
      <c r="K21">
        <v>41391</v>
      </c>
      <c r="L21">
        <v>43834</v>
      </c>
      <c r="M21">
        <v>42656</v>
      </c>
      <c r="N21">
        <v>42148</v>
      </c>
      <c r="O21">
        <v>42233</v>
      </c>
      <c r="P21">
        <v>39275</v>
      </c>
      <c r="Q21">
        <v>41743</v>
      </c>
      <c r="R21">
        <v>25917</v>
      </c>
      <c r="S21">
        <v>35271</v>
      </c>
      <c r="T21">
        <v>55047</v>
      </c>
      <c r="U21">
        <v>41966</v>
      </c>
      <c r="V21">
        <v>34049</v>
      </c>
      <c r="W21">
        <v>62213</v>
      </c>
      <c r="X21">
        <v>61492</v>
      </c>
      <c r="Y21">
        <v>52325</v>
      </c>
      <c r="Z21">
        <v>43760</v>
      </c>
      <c r="AA21">
        <v>40299</v>
      </c>
      <c r="AB21">
        <v>35360</v>
      </c>
      <c r="AC21">
        <v>34339</v>
      </c>
      <c r="AD21">
        <v>36016</v>
      </c>
      <c r="AE21">
        <v>42432</v>
      </c>
      <c r="AF21">
        <v>38113</v>
      </c>
      <c r="AG21">
        <v>40729</v>
      </c>
      <c r="AH21">
        <v>56602</v>
      </c>
      <c r="AI21">
        <v>53961</v>
      </c>
      <c r="AJ21">
        <v>59295</v>
      </c>
      <c r="AK21">
        <v>30219</v>
      </c>
      <c r="AL21">
        <v>34175</v>
      </c>
      <c r="AM21">
        <v>43645</v>
      </c>
      <c r="AN21">
        <v>57260</v>
      </c>
      <c r="AO21">
        <v>35505</v>
      </c>
      <c r="AP21">
        <v>65965</v>
      </c>
      <c r="AQ21">
        <v>61300</v>
      </c>
      <c r="AR21">
        <v>52492</v>
      </c>
      <c r="AS21">
        <v>54886</v>
      </c>
      <c r="AT21">
        <v>52649</v>
      </c>
      <c r="AU21">
        <v>67630</v>
      </c>
      <c r="AV21">
        <v>50253</v>
      </c>
      <c r="AW21">
        <v>44191</v>
      </c>
      <c r="AX21">
        <v>46872</v>
      </c>
      <c r="AY21">
        <v>46321</v>
      </c>
      <c r="AZ21">
        <v>46811</v>
      </c>
      <c r="BA21">
        <v>42250</v>
      </c>
      <c r="BB21">
        <v>42276</v>
      </c>
      <c r="BC21">
        <v>37979</v>
      </c>
    </row>
    <row r="22" spans="1:55" x14ac:dyDescent="0.2">
      <c r="A22">
        <v>1</v>
      </c>
      <c r="B22" t="s">
        <v>397</v>
      </c>
      <c r="C22">
        <v>123</v>
      </c>
      <c r="D22" t="s">
        <v>397</v>
      </c>
      <c r="E22">
        <v>152</v>
      </c>
      <c r="F22" s="72" t="s">
        <v>601</v>
      </c>
      <c r="G22">
        <v>162372</v>
      </c>
      <c r="H22">
        <v>168872</v>
      </c>
      <c r="I22">
        <v>166548</v>
      </c>
      <c r="J22">
        <v>170546</v>
      </c>
      <c r="K22">
        <v>184606</v>
      </c>
      <c r="L22">
        <v>197019</v>
      </c>
      <c r="M22">
        <v>202031</v>
      </c>
      <c r="N22">
        <v>209874</v>
      </c>
      <c r="O22">
        <v>214093</v>
      </c>
      <c r="P22">
        <v>244737</v>
      </c>
      <c r="Q22">
        <v>253320</v>
      </c>
      <c r="R22">
        <v>253968</v>
      </c>
      <c r="S22">
        <v>260649</v>
      </c>
      <c r="T22">
        <v>274525</v>
      </c>
      <c r="U22">
        <v>265244</v>
      </c>
      <c r="V22">
        <v>276585</v>
      </c>
      <c r="W22">
        <v>281583</v>
      </c>
      <c r="X22">
        <v>280852</v>
      </c>
      <c r="Y22">
        <v>283078</v>
      </c>
      <c r="Z22">
        <v>290667</v>
      </c>
      <c r="AA22">
        <v>297202</v>
      </c>
      <c r="AB22">
        <v>298780</v>
      </c>
      <c r="AC22">
        <v>302836</v>
      </c>
      <c r="AD22">
        <v>321659</v>
      </c>
      <c r="AE22">
        <v>327859</v>
      </c>
      <c r="AF22">
        <v>331421</v>
      </c>
      <c r="AG22">
        <v>339469</v>
      </c>
      <c r="AH22">
        <v>346210</v>
      </c>
      <c r="AI22">
        <v>341255</v>
      </c>
      <c r="AJ22">
        <v>221729</v>
      </c>
      <c r="AK22">
        <v>169917</v>
      </c>
      <c r="AL22">
        <v>191764</v>
      </c>
      <c r="AM22">
        <v>194949</v>
      </c>
      <c r="AN22">
        <v>152754</v>
      </c>
      <c r="AO22">
        <v>154471</v>
      </c>
      <c r="AP22">
        <v>197092</v>
      </c>
      <c r="AQ22">
        <v>276473</v>
      </c>
      <c r="AR22">
        <v>308176</v>
      </c>
      <c r="AS22">
        <v>336424</v>
      </c>
      <c r="AT22">
        <v>352165</v>
      </c>
      <c r="AU22">
        <v>344839</v>
      </c>
      <c r="AV22">
        <v>343429</v>
      </c>
      <c r="AW22">
        <v>338477</v>
      </c>
      <c r="AX22">
        <v>355091</v>
      </c>
      <c r="AY22">
        <v>370263</v>
      </c>
      <c r="AZ22">
        <v>331344</v>
      </c>
      <c r="BA22">
        <v>387520</v>
      </c>
      <c r="BB22">
        <v>381172</v>
      </c>
      <c r="BC22">
        <v>343352</v>
      </c>
    </row>
    <row r="23" spans="1:55" x14ac:dyDescent="0.2">
      <c r="A23">
        <v>2</v>
      </c>
      <c r="B23" t="s">
        <v>398</v>
      </c>
      <c r="C23">
        <v>129</v>
      </c>
      <c r="D23" t="s">
        <v>398</v>
      </c>
      <c r="E23">
        <v>152</v>
      </c>
      <c r="F23" s="72" t="s">
        <v>601</v>
      </c>
      <c r="G23">
        <v>970239</v>
      </c>
      <c r="H23">
        <v>1013586</v>
      </c>
      <c r="I23">
        <v>1042452</v>
      </c>
      <c r="J23">
        <v>1104387</v>
      </c>
      <c r="K23">
        <v>1106413</v>
      </c>
      <c r="L23">
        <v>1116577</v>
      </c>
      <c r="M23">
        <v>1187438</v>
      </c>
      <c r="N23">
        <v>1202903</v>
      </c>
      <c r="O23">
        <v>1280502</v>
      </c>
      <c r="P23">
        <v>1317293</v>
      </c>
      <c r="Q23">
        <v>1313813</v>
      </c>
      <c r="R23">
        <v>1338544</v>
      </c>
      <c r="S23">
        <v>1352222</v>
      </c>
      <c r="T23">
        <v>1567248</v>
      </c>
      <c r="U23">
        <v>1522178</v>
      </c>
      <c r="V23">
        <v>1556450</v>
      </c>
      <c r="W23">
        <v>1510369</v>
      </c>
      <c r="X23">
        <v>1449442</v>
      </c>
      <c r="Y23">
        <v>1436637</v>
      </c>
      <c r="Z23">
        <v>1507519</v>
      </c>
      <c r="AA23">
        <v>1490516</v>
      </c>
      <c r="AB23">
        <v>1517905</v>
      </c>
      <c r="AC23">
        <v>1602938</v>
      </c>
      <c r="AD23">
        <v>1649834</v>
      </c>
      <c r="AE23">
        <v>1658788</v>
      </c>
      <c r="AF23">
        <v>1710917</v>
      </c>
      <c r="AG23">
        <v>1672630</v>
      </c>
      <c r="AH23">
        <v>1687043</v>
      </c>
      <c r="AI23">
        <v>1778626</v>
      </c>
      <c r="AJ23">
        <v>1781108</v>
      </c>
      <c r="AK23">
        <v>1814263</v>
      </c>
      <c r="AL23">
        <v>1783393</v>
      </c>
      <c r="AM23">
        <v>1867516</v>
      </c>
      <c r="AN23">
        <v>1779597</v>
      </c>
      <c r="AO23">
        <v>1821010</v>
      </c>
      <c r="AP23">
        <v>1855798</v>
      </c>
      <c r="AQ23">
        <v>1885978</v>
      </c>
      <c r="AR23">
        <v>1883329</v>
      </c>
      <c r="AS23">
        <v>1919613</v>
      </c>
      <c r="AT23">
        <v>1874495</v>
      </c>
      <c r="AU23">
        <v>1996868</v>
      </c>
      <c r="AV23">
        <v>1940774</v>
      </c>
      <c r="AW23">
        <v>1980392</v>
      </c>
      <c r="AX23">
        <v>2078958</v>
      </c>
      <c r="AY23">
        <v>2323114</v>
      </c>
      <c r="AZ23">
        <v>2333563</v>
      </c>
      <c r="BA23">
        <v>2213841</v>
      </c>
      <c r="BB23">
        <v>2456747</v>
      </c>
      <c r="BC23">
        <v>2489985</v>
      </c>
    </row>
    <row r="24" spans="1:55" x14ac:dyDescent="0.2">
      <c r="A24">
        <v>3</v>
      </c>
      <c r="B24" t="s">
        <v>399</v>
      </c>
      <c r="C24">
        <v>130</v>
      </c>
      <c r="D24" t="s">
        <v>399</v>
      </c>
      <c r="E24">
        <v>152</v>
      </c>
      <c r="F24" s="72" t="s">
        <v>601</v>
      </c>
      <c r="G24">
        <v>403572</v>
      </c>
      <c r="H24">
        <v>433851</v>
      </c>
      <c r="I24">
        <v>419332</v>
      </c>
      <c r="J24">
        <v>445070</v>
      </c>
      <c r="K24">
        <v>475876</v>
      </c>
      <c r="L24">
        <v>481113</v>
      </c>
      <c r="M24">
        <v>550030</v>
      </c>
      <c r="N24">
        <v>519391</v>
      </c>
      <c r="O24">
        <v>528969</v>
      </c>
      <c r="P24">
        <v>516353</v>
      </c>
      <c r="Q24">
        <v>618534</v>
      </c>
      <c r="R24">
        <v>654391</v>
      </c>
      <c r="S24">
        <v>690170</v>
      </c>
      <c r="T24">
        <v>687084</v>
      </c>
      <c r="U24">
        <v>678996</v>
      </c>
      <c r="V24">
        <v>722977</v>
      </c>
      <c r="W24">
        <v>796435</v>
      </c>
      <c r="X24">
        <v>807607</v>
      </c>
      <c r="Y24">
        <v>801878</v>
      </c>
      <c r="Z24">
        <v>785239</v>
      </c>
      <c r="AA24">
        <v>812499</v>
      </c>
      <c r="AB24">
        <v>858484</v>
      </c>
      <c r="AC24">
        <v>816467</v>
      </c>
      <c r="AD24">
        <v>850181</v>
      </c>
      <c r="AE24">
        <v>865574</v>
      </c>
      <c r="AF24">
        <v>866772</v>
      </c>
      <c r="AG24">
        <v>857409</v>
      </c>
      <c r="AH24">
        <v>905847</v>
      </c>
      <c r="AI24">
        <v>907624</v>
      </c>
      <c r="AJ24">
        <v>918168</v>
      </c>
      <c r="AK24">
        <v>1002779</v>
      </c>
      <c r="AL24">
        <v>808193</v>
      </c>
      <c r="AM24">
        <v>1066665</v>
      </c>
      <c r="AN24">
        <v>859252</v>
      </c>
      <c r="AO24">
        <v>1057873</v>
      </c>
      <c r="AP24">
        <v>1220070</v>
      </c>
      <c r="AQ24">
        <v>1202987</v>
      </c>
      <c r="AR24">
        <v>1348886</v>
      </c>
      <c r="AS24">
        <v>1524112</v>
      </c>
      <c r="AT24">
        <v>1784636</v>
      </c>
      <c r="AU24">
        <v>1911180</v>
      </c>
      <c r="AV24">
        <v>1493751</v>
      </c>
      <c r="AW24">
        <v>1719187</v>
      </c>
      <c r="AX24">
        <v>1783704</v>
      </c>
      <c r="AY24">
        <v>1520647</v>
      </c>
      <c r="AZ24">
        <v>2118239</v>
      </c>
      <c r="BA24">
        <v>2411283</v>
      </c>
      <c r="BB24">
        <v>2410076</v>
      </c>
      <c r="BC24">
        <v>2367025</v>
      </c>
    </row>
    <row r="25" spans="1:55" x14ac:dyDescent="0.2">
      <c r="A25">
        <v>1</v>
      </c>
      <c r="B25" t="s">
        <v>400</v>
      </c>
      <c r="C25">
        <v>133</v>
      </c>
      <c r="D25" t="s">
        <v>400</v>
      </c>
      <c r="E25">
        <v>152</v>
      </c>
      <c r="F25" s="72" t="s">
        <v>601</v>
      </c>
      <c r="G25">
        <v>347921</v>
      </c>
      <c r="H25">
        <v>381201</v>
      </c>
      <c r="I25">
        <v>381003</v>
      </c>
      <c r="J25">
        <v>363541</v>
      </c>
      <c r="K25">
        <v>378551</v>
      </c>
      <c r="L25">
        <v>373976</v>
      </c>
      <c r="M25">
        <v>403240</v>
      </c>
      <c r="N25">
        <v>378415</v>
      </c>
      <c r="O25">
        <v>433597</v>
      </c>
      <c r="P25">
        <v>435849</v>
      </c>
      <c r="Q25">
        <v>436114</v>
      </c>
      <c r="R25">
        <v>393340</v>
      </c>
      <c r="S25">
        <v>395285</v>
      </c>
      <c r="T25">
        <v>475606</v>
      </c>
      <c r="U25">
        <v>555595</v>
      </c>
      <c r="V25">
        <v>564158</v>
      </c>
      <c r="W25">
        <v>542015</v>
      </c>
      <c r="X25">
        <v>543533</v>
      </c>
      <c r="Y25">
        <v>541821</v>
      </c>
      <c r="Z25">
        <v>490028</v>
      </c>
      <c r="AA25">
        <v>527125</v>
      </c>
      <c r="AB25">
        <v>563133</v>
      </c>
      <c r="AC25">
        <v>600197</v>
      </c>
      <c r="AD25">
        <v>515057</v>
      </c>
      <c r="AE25">
        <v>682921</v>
      </c>
      <c r="AF25">
        <v>719386</v>
      </c>
      <c r="AG25">
        <v>688840</v>
      </c>
      <c r="AH25">
        <v>884266</v>
      </c>
      <c r="AI25">
        <v>855089</v>
      </c>
      <c r="AJ25">
        <v>848264</v>
      </c>
      <c r="AK25">
        <v>1012147</v>
      </c>
      <c r="AL25">
        <v>920346</v>
      </c>
      <c r="AM25">
        <v>922144</v>
      </c>
      <c r="AN25">
        <v>1063675</v>
      </c>
      <c r="AO25">
        <v>1088681</v>
      </c>
      <c r="AP25">
        <v>1169065</v>
      </c>
      <c r="AQ25">
        <v>1220586</v>
      </c>
      <c r="AR25">
        <v>1323117</v>
      </c>
      <c r="AS25">
        <v>1396221</v>
      </c>
      <c r="AT25">
        <v>1093052</v>
      </c>
      <c r="AU25">
        <v>1418128</v>
      </c>
      <c r="AV25">
        <v>1320105</v>
      </c>
      <c r="AW25">
        <v>1679837</v>
      </c>
      <c r="AX25">
        <v>1493734</v>
      </c>
      <c r="AY25">
        <v>1621994</v>
      </c>
      <c r="AZ25">
        <v>1549196</v>
      </c>
      <c r="BA25">
        <v>1593140</v>
      </c>
      <c r="BB25">
        <v>1834284</v>
      </c>
      <c r="BC25">
        <v>2086016</v>
      </c>
    </row>
    <row r="26" spans="1:55" x14ac:dyDescent="0.2">
      <c r="A26">
        <v>1</v>
      </c>
      <c r="B26" t="s">
        <v>401</v>
      </c>
      <c r="C26">
        <v>136</v>
      </c>
      <c r="D26" t="s">
        <v>401</v>
      </c>
      <c r="E26">
        <v>152</v>
      </c>
      <c r="F26" s="72" t="s">
        <v>601</v>
      </c>
      <c r="G26">
        <v>31271</v>
      </c>
      <c r="H26">
        <v>31208</v>
      </c>
      <c r="I26">
        <v>34710</v>
      </c>
      <c r="J26">
        <v>36100</v>
      </c>
      <c r="K26">
        <v>38885</v>
      </c>
      <c r="L26">
        <v>34532</v>
      </c>
      <c r="M26">
        <v>35122</v>
      </c>
      <c r="N26">
        <v>34476</v>
      </c>
      <c r="O26">
        <v>36803</v>
      </c>
      <c r="P26">
        <v>35035</v>
      </c>
      <c r="Q26">
        <v>26860</v>
      </c>
      <c r="R26">
        <v>23049</v>
      </c>
      <c r="S26">
        <v>18420</v>
      </c>
      <c r="T26">
        <v>22435</v>
      </c>
      <c r="U26">
        <v>25475</v>
      </c>
      <c r="V26">
        <v>26063</v>
      </c>
      <c r="W26">
        <v>25179</v>
      </c>
      <c r="X26">
        <v>28672</v>
      </c>
      <c r="Y26">
        <v>29128</v>
      </c>
      <c r="Z26">
        <v>31740</v>
      </c>
      <c r="AA26">
        <v>35763</v>
      </c>
      <c r="AB26">
        <v>32960</v>
      </c>
      <c r="AC26">
        <v>27461</v>
      </c>
      <c r="AD26">
        <v>28187</v>
      </c>
      <c r="AE26">
        <v>41531</v>
      </c>
      <c r="AF26">
        <v>46000</v>
      </c>
      <c r="AG26">
        <v>53864</v>
      </c>
      <c r="AH26">
        <v>58384</v>
      </c>
      <c r="AI26">
        <v>62384</v>
      </c>
      <c r="AJ26">
        <v>43020</v>
      </c>
      <c r="AK26">
        <v>45403</v>
      </c>
      <c r="AL26">
        <v>46485</v>
      </c>
      <c r="AM26">
        <v>59453</v>
      </c>
      <c r="AN26">
        <v>71039</v>
      </c>
      <c r="AO26">
        <v>74998</v>
      </c>
      <c r="AP26">
        <v>78316</v>
      </c>
      <c r="AQ26">
        <v>75561</v>
      </c>
      <c r="AR26">
        <v>75732</v>
      </c>
      <c r="AS26">
        <v>74183</v>
      </c>
      <c r="AT26">
        <v>71060</v>
      </c>
      <c r="AU26">
        <v>59491</v>
      </c>
      <c r="AV26">
        <v>62917</v>
      </c>
      <c r="AW26">
        <v>70654</v>
      </c>
      <c r="AX26">
        <v>60778</v>
      </c>
      <c r="AY26">
        <v>70766</v>
      </c>
      <c r="AZ26">
        <v>69557</v>
      </c>
      <c r="BA26">
        <v>74885</v>
      </c>
      <c r="BB26">
        <v>76539</v>
      </c>
      <c r="BC26">
        <v>82456</v>
      </c>
    </row>
    <row r="27" spans="1:55" x14ac:dyDescent="0.2">
      <c r="A27">
        <v>3</v>
      </c>
      <c r="B27" t="s">
        <v>402</v>
      </c>
      <c r="C27">
        <v>137</v>
      </c>
      <c r="D27" t="s">
        <v>402</v>
      </c>
      <c r="E27">
        <v>152</v>
      </c>
      <c r="F27" s="72" t="s">
        <v>601</v>
      </c>
      <c r="G27">
        <v>173053</v>
      </c>
      <c r="H27">
        <v>165488</v>
      </c>
      <c r="I27">
        <v>203796</v>
      </c>
      <c r="J27">
        <v>156321</v>
      </c>
      <c r="K27">
        <v>212587</v>
      </c>
      <c r="L27">
        <v>175961</v>
      </c>
      <c r="M27">
        <v>210441</v>
      </c>
      <c r="N27">
        <v>187853</v>
      </c>
      <c r="O27">
        <v>210278</v>
      </c>
      <c r="P27">
        <v>184552</v>
      </c>
      <c r="Q27">
        <v>192849</v>
      </c>
      <c r="R27">
        <v>226284</v>
      </c>
      <c r="S27">
        <v>223913</v>
      </c>
      <c r="T27">
        <v>215921</v>
      </c>
      <c r="U27">
        <v>157885</v>
      </c>
      <c r="V27">
        <v>228559</v>
      </c>
      <c r="W27">
        <v>216128</v>
      </c>
      <c r="X27">
        <v>225134</v>
      </c>
      <c r="Y27">
        <v>225746</v>
      </c>
      <c r="Z27">
        <v>167273</v>
      </c>
      <c r="AA27">
        <v>194380</v>
      </c>
      <c r="AB27">
        <v>236701</v>
      </c>
      <c r="AC27">
        <v>195607</v>
      </c>
      <c r="AD27">
        <v>191238</v>
      </c>
      <c r="AE27">
        <v>210697</v>
      </c>
      <c r="AF27">
        <v>224957</v>
      </c>
      <c r="AG27">
        <v>228306</v>
      </c>
      <c r="AH27">
        <v>205268</v>
      </c>
      <c r="AI27">
        <v>202855</v>
      </c>
      <c r="AJ27">
        <v>208632</v>
      </c>
      <c r="AK27">
        <v>210318</v>
      </c>
      <c r="AL27">
        <v>217712</v>
      </c>
      <c r="AM27">
        <v>208281</v>
      </c>
      <c r="AN27">
        <v>187759</v>
      </c>
      <c r="AO27">
        <v>203646</v>
      </c>
      <c r="AP27">
        <v>202620</v>
      </c>
      <c r="AQ27">
        <v>221513</v>
      </c>
      <c r="AR27">
        <v>218703</v>
      </c>
      <c r="AS27">
        <v>153035</v>
      </c>
      <c r="AT27">
        <v>199184</v>
      </c>
      <c r="AU27">
        <v>224649</v>
      </c>
      <c r="AV27">
        <v>188011</v>
      </c>
      <c r="AW27">
        <v>201531</v>
      </c>
      <c r="AX27">
        <v>205271</v>
      </c>
      <c r="AY27">
        <v>192087</v>
      </c>
      <c r="AZ27">
        <v>185935</v>
      </c>
      <c r="BA27">
        <v>167900</v>
      </c>
      <c r="BB27">
        <v>176192</v>
      </c>
      <c r="BC27">
        <v>185417</v>
      </c>
    </row>
    <row r="28" spans="1:55" x14ac:dyDescent="0.2">
      <c r="A28">
        <v>3</v>
      </c>
      <c r="B28" t="s">
        <v>403</v>
      </c>
      <c r="C28">
        <v>144</v>
      </c>
      <c r="D28" t="s">
        <v>403</v>
      </c>
      <c r="E28">
        <v>152</v>
      </c>
      <c r="F28" s="72" t="s">
        <v>601</v>
      </c>
      <c r="G28">
        <v>869594</v>
      </c>
      <c r="H28">
        <v>895551</v>
      </c>
      <c r="I28">
        <v>906430</v>
      </c>
      <c r="J28">
        <v>956563</v>
      </c>
      <c r="K28">
        <v>917304</v>
      </c>
      <c r="L28">
        <v>936801</v>
      </c>
      <c r="M28">
        <v>976870</v>
      </c>
      <c r="N28">
        <v>1073600</v>
      </c>
      <c r="O28">
        <v>1069695</v>
      </c>
      <c r="P28">
        <v>1120027</v>
      </c>
      <c r="Q28">
        <v>1156777</v>
      </c>
      <c r="R28">
        <v>1200301</v>
      </c>
      <c r="S28">
        <v>1250985</v>
      </c>
      <c r="T28">
        <v>1201702</v>
      </c>
      <c r="U28">
        <v>1100643</v>
      </c>
      <c r="V28">
        <v>1050551</v>
      </c>
      <c r="W28">
        <v>1011079</v>
      </c>
      <c r="X28">
        <v>985426</v>
      </c>
      <c r="Y28">
        <v>978853</v>
      </c>
      <c r="Z28">
        <v>1016755</v>
      </c>
      <c r="AA28">
        <v>1026174</v>
      </c>
      <c r="AB28">
        <v>981997</v>
      </c>
      <c r="AC28">
        <v>915732</v>
      </c>
      <c r="AD28">
        <v>883987</v>
      </c>
      <c r="AE28">
        <v>869252</v>
      </c>
      <c r="AF28">
        <v>900477</v>
      </c>
      <c r="AG28">
        <v>889817</v>
      </c>
      <c r="AH28">
        <v>887785</v>
      </c>
      <c r="AI28">
        <v>919113</v>
      </c>
      <c r="AJ28">
        <v>1006643</v>
      </c>
      <c r="AK28">
        <v>880337</v>
      </c>
      <c r="AL28">
        <v>755786</v>
      </c>
      <c r="AM28">
        <v>867978</v>
      </c>
      <c r="AN28">
        <v>857729</v>
      </c>
      <c r="AO28">
        <v>1062606</v>
      </c>
      <c r="AP28">
        <v>1204748</v>
      </c>
      <c r="AQ28">
        <v>1305559</v>
      </c>
      <c r="AR28">
        <v>1403299</v>
      </c>
      <c r="AS28">
        <v>1412435</v>
      </c>
      <c r="AT28">
        <v>1281705</v>
      </c>
      <c r="AU28">
        <v>1401962</v>
      </c>
      <c r="AV28">
        <v>1421836</v>
      </c>
      <c r="AW28">
        <v>1520519</v>
      </c>
      <c r="AX28">
        <v>1572343</v>
      </c>
      <c r="AY28">
        <v>1634992</v>
      </c>
      <c r="AZ28">
        <v>1757090</v>
      </c>
      <c r="BA28">
        <v>1580898</v>
      </c>
      <c r="BB28">
        <v>1686995</v>
      </c>
      <c r="BC28">
        <v>1685248</v>
      </c>
    </row>
    <row r="29" spans="1:55" x14ac:dyDescent="0.2">
      <c r="A29">
        <v>3</v>
      </c>
      <c r="B29" t="s">
        <v>404</v>
      </c>
      <c r="C29">
        <v>147</v>
      </c>
      <c r="D29" t="s">
        <v>404</v>
      </c>
      <c r="E29">
        <v>152</v>
      </c>
      <c r="F29" s="72" t="s">
        <v>601</v>
      </c>
      <c r="G29">
        <v>34229</v>
      </c>
      <c r="H29">
        <v>36372</v>
      </c>
      <c r="I29">
        <v>36736</v>
      </c>
      <c r="J29">
        <v>38797</v>
      </c>
      <c r="K29">
        <v>39871</v>
      </c>
      <c r="L29">
        <v>40570</v>
      </c>
      <c r="M29">
        <v>41305</v>
      </c>
      <c r="N29">
        <v>41896</v>
      </c>
      <c r="O29">
        <v>42637</v>
      </c>
      <c r="P29">
        <v>43069</v>
      </c>
      <c r="Q29">
        <v>43784</v>
      </c>
      <c r="R29">
        <v>44413</v>
      </c>
      <c r="S29">
        <v>45562</v>
      </c>
      <c r="T29">
        <v>46036</v>
      </c>
      <c r="U29">
        <v>47195</v>
      </c>
      <c r="V29">
        <v>47512</v>
      </c>
      <c r="W29">
        <v>48681</v>
      </c>
      <c r="X29">
        <v>49251</v>
      </c>
      <c r="Y29">
        <v>50129</v>
      </c>
      <c r="Z29">
        <v>50633</v>
      </c>
      <c r="AA29">
        <v>52052</v>
      </c>
      <c r="AB29">
        <v>52922</v>
      </c>
      <c r="AC29">
        <v>54428</v>
      </c>
      <c r="AD29">
        <v>56302</v>
      </c>
      <c r="AE29">
        <v>53098</v>
      </c>
      <c r="AF29">
        <v>56387</v>
      </c>
      <c r="AG29">
        <v>55939</v>
      </c>
      <c r="AH29">
        <v>58844</v>
      </c>
      <c r="AI29">
        <v>61535</v>
      </c>
      <c r="AJ29">
        <v>62978</v>
      </c>
      <c r="AK29">
        <v>65611</v>
      </c>
      <c r="AL29">
        <v>47354</v>
      </c>
      <c r="AM29">
        <v>56251</v>
      </c>
      <c r="AN29">
        <v>66274</v>
      </c>
      <c r="AO29">
        <v>60581</v>
      </c>
      <c r="AP29">
        <v>68255</v>
      </c>
      <c r="AQ29">
        <v>90242</v>
      </c>
      <c r="AR29">
        <v>70469</v>
      </c>
      <c r="AS29">
        <v>74773</v>
      </c>
      <c r="AT29">
        <v>86841</v>
      </c>
      <c r="AU29">
        <v>91714</v>
      </c>
      <c r="AV29">
        <v>92367</v>
      </c>
      <c r="AW29">
        <v>97675</v>
      </c>
      <c r="AX29">
        <v>106246</v>
      </c>
      <c r="AY29">
        <v>107666</v>
      </c>
      <c r="AZ29">
        <v>117337</v>
      </c>
      <c r="BA29">
        <v>116468</v>
      </c>
      <c r="BB29">
        <v>116921</v>
      </c>
      <c r="BC29">
        <v>111167</v>
      </c>
    </row>
    <row r="30" spans="1:55" x14ac:dyDescent="0.2">
      <c r="A30">
        <v>1</v>
      </c>
      <c r="B30" t="s">
        <v>405</v>
      </c>
      <c r="C30">
        <v>158</v>
      </c>
      <c r="D30" t="s">
        <v>405</v>
      </c>
      <c r="E30">
        <v>152</v>
      </c>
      <c r="F30" s="72" t="s">
        <v>601</v>
      </c>
      <c r="G30">
        <v>328773</v>
      </c>
      <c r="H30">
        <v>392903</v>
      </c>
      <c r="I30">
        <v>413838</v>
      </c>
      <c r="J30">
        <v>406136</v>
      </c>
      <c r="K30">
        <v>403942</v>
      </c>
      <c r="L30">
        <v>432404</v>
      </c>
      <c r="M30">
        <v>479544</v>
      </c>
      <c r="N30">
        <v>385498</v>
      </c>
      <c r="O30">
        <v>454326</v>
      </c>
      <c r="P30">
        <v>393965</v>
      </c>
      <c r="Q30">
        <v>430586</v>
      </c>
      <c r="R30">
        <v>420897</v>
      </c>
      <c r="S30">
        <v>267306</v>
      </c>
      <c r="T30">
        <v>366121</v>
      </c>
      <c r="U30">
        <v>322472</v>
      </c>
      <c r="V30">
        <v>424347</v>
      </c>
      <c r="W30">
        <v>444447</v>
      </c>
      <c r="X30">
        <v>481948</v>
      </c>
      <c r="Y30">
        <v>517998</v>
      </c>
      <c r="Z30">
        <v>537363</v>
      </c>
      <c r="AA30">
        <v>518761</v>
      </c>
      <c r="AB30">
        <v>514070</v>
      </c>
      <c r="AC30">
        <v>508811</v>
      </c>
      <c r="AD30">
        <v>349384</v>
      </c>
      <c r="AE30">
        <v>471596</v>
      </c>
      <c r="AF30">
        <v>537555</v>
      </c>
      <c r="AG30">
        <v>435367</v>
      </c>
      <c r="AH30">
        <v>628119</v>
      </c>
      <c r="AI30">
        <v>562495</v>
      </c>
      <c r="AJ30">
        <v>611965</v>
      </c>
      <c r="AK30">
        <v>695131</v>
      </c>
      <c r="AL30">
        <v>708537</v>
      </c>
      <c r="AM30">
        <v>573707</v>
      </c>
      <c r="AN30">
        <v>786269</v>
      </c>
      <c r="AO30">
        <v>652519</v>
      </c>
      <c r="AP30">
        <v>781082</v>
      </c>
      <c r="AQ30">
        <v>613477</v>
      </c>
      <c r="AR30">
        <v>1068178</v>
      </c>
      <c r="AS30">
        <v>917396</v>
      </c>
      <c r="AT30">
        <v>826755</v>
      </c>
      <c r="AU30">
        <v>1049294</v>
      </c>
      <c r="AV30">
        <v>1187006</v>
      </c>
      <c r="AW30">
        <v>1253664</v>
      </c>
      <c r="AX30">
        <v>1002762</v>
      </c>
      <c r="AY30">
        <v>1259795</v>
      </c>
      <c r="AZ30">
        <v>1394717</v>
      </c>
      <c r="BA30">
        <v>1509685</v>
      </c>
      <c r="BB30">
        <v>1921269</v>
      </c>
      <c r="BC30">
        <v>1674437</v>
      </c>
    </row>
    <row r="31" spans="1:55" x14ac:dyDescent="0.2">
      <c r="A31">
        <v>1</v>
      </c>
      <c r="B31" t="s">
        <v>406</v>
      </c>
      <c r="C31">
        <v>159</v>
      </c>
      <c r="D31" t="s">
        <v>406</v>
      </c>
      <c r="E31">
        <v>152</v>
      </c>
      <c r="F31" s="72" t="s">
        <v>601</v>
      </c>
      <c r="G31">
        <v>7083789</v>
      </c>
      <c r="H31">
        <v>7444823</v>
      </c>
      <c r="I31">
        <v>7852749</v>
      </c>
      <c r="J31">
        <v>8086820</v>
      </c>
      <c r="K31">
        <v>8465144</v>
      </c>
      <c r="L31">
        <v>8254892</v>
      </c>
      <c r="M31">
        <v>8581639</v>
      </c>
      <c r="N31">
        <v>8757182</v>
      </c>
      <c r="O31">
        <v>9737955</v>
      </c>
      <c r="P31">
        <v>10693410</v>
      </c>
      <c r="Q31">
        <v>9543226</v>
      </c>
      <c r="R31">
        <v>8325353</v>
      </c>
      <c r="S31">
        <v>8602601</v>
      </c>
      <c r="T31">
        <v>9481277</v>
      </c>
      <c r="U31">
        <v>9168312</v>
      </c>
      <c r="V31">
        <v>8369878</v>
      </c>
      <c r="W31">
        <v>8279017</v>
      </c>
      <c r="X31">
        <v>7985353</v>
      </c>
      <c r="Y31">
        <v>8094305</v>
      </c>
      <c r="Z31">
        <v>8302866</v>
      </c>
      <c r="AA31">
        <v>8369311</v>
      </c>
      <c r="AB31">
        <v>8527204</v>
      </c>
      <c r="AC31">
        <v>8540886</v>
      </c>
      <c r="AD31">
        <v>8989486</v>
      </c>
      <c r="AE31">
        <v>9550442</v>
      </c>
      <c r="AF31">
        <v>10421773</v>
      </c>
      <c r="AG31">
        <v>10664150</v>
      </c>
      <c r="AH31">
        <v>12647874</v>
      </c>
      <c r="AI31">
        <v>14047478</v>
      </c>
      <c r="AJ31">
        <v>15103254</v>
      </c>
      <c r="AK31">
        <v>17403299</v>
      </c>
      <c r="AL31">
        <v>18868400</v>
      </c>
      <c r="AM31">
        <v>19929597</v>
      </c>
      <c r="AN31">
        <v>20481908</v>
      </c>
      <c r="AO31">
        <v>21105169</v>
      </c>
      <c r="AP31">
        <v>21995576</v>
      </c>
      <c r="AQ31">
        <v>22884084</v>
      </c>
      <c r="AR31">
        <v>24076306</v>
      </c>
      <c r="AS31">
        <v>25067805</v>
      </c>
      <c r="AT31">
        <v>25275789</v>
      </c>
      <c r="AU31">
        <v>25115548</v>
      </c>
      <c r="AV31">
        <v>26359355</v>
      </c>
      <c r="AW31">
        <v>28035376</v>
      </c>
      <c r="AX31">
        <v>29963106</v>
      </c>
      <c r="AY31">
        <v>31350814</v>
      </c>
      <c r="AZ31">
        <v>33092425</v>
      </c>
      <c r="BA31">
        <v>30316567</v>
      </c>
      <c r="BB31">
        <v>32598997</v>
      </c>
      <c r="BC31">
        <v>27790285</v>
      </c>
    </row>
    <row r="32" spans="1:55" x14ac:dyDescent="0.2">
      <c r="A32">
        <v>1</v>
      </c>
      <c r="B32" t="s">
        <v>439</v>
      </c>
      <c r="C32">
        <v>175</v>
      </c>
      <c r="D32" t="s">
        <v>439</v>
      </c>
      <c r="E32">
        <v>152</v>
      </c>
      <c r="F32" s="72" t="s">
        <v>601</v>
      </c>
      <c r="G32">
        <v>82795</v>
      </c>
      <c r="H32">
        <v>83253</v>
      </c>
      <c r="I32">
        <v>80740</v>
      </c>
      <c r="J32">
        <v>78005</v>
      </c>
      <c r="K32">
        <v>70461</v>
      </c>
      <c r="L32">
        <v>66202</v>
      </c>
      <c r="M32">
        <v>64724</v>
      </c>
      <c r="N32">
        <v>65182</v>
      </c>
      <c r="O32">
        <v>61594</v>
      </c>
      <c r="P32">
        <v>62660</v>
      </c>
      <c r="Q32">
        <v>56180</v>
      </c>
      <c r="R32">
        <v>60442</v>
      </c>
      <c r="S32">
        <v>58268</v>
      </c>
      <c r="T32">
        <v>61176</v>
      </c>
      <c r="U32">
        <v>70949</v>
      </c>
      <c r="V32">
        <v>79826</v>
      </c>
      <c r="W32">
        <v>73388</v>
      </c>
      <c r="X32">
        <v>68730</v>
      </c>
      <c r="Y32">
        <v>71663</v>
      </c>
      <c r="Z32">
        <v>74303</v>
      </c>
      <c r="AA32">
        <v>83096</v>
      </c>
      <c r="AB32">
        <v>93761</v>
      </c>
      <c r="AC32">
        <v>83332</v>
      </c>
      <c r="AD32">
        <v>100079</v>
      </c>
      <c r="AE32">
        <v>99318</v>
      </c>
      <c r="AF32">
        <v>107315</v>
      </c>
      <c r="AG32">
        <v>105305</v>
      </c>
      <c r="AH32">
        <v>102413</v>
      </c>
      <c r="AI32">
        <v>113885</v>
      </c>
      <c r="AJ32">
        <v>119087</v>
      </c>
      <c r="AK32">
        <v>113237</v>
      </c>
      <c r="AL32">
        <v>119912</v>
      </c>
      <c r="AM32">
        <v>127111</v>
      </c>
      <c r="AN32">
        <v>123293</v>
      </c>
      <c r="AO32">
        <v>129792</v>
      </c>
      <c r="AP32">
        <v>133974</v>
      </c>
      <c r="AQ32">
        <v>145433</v>
      </c>
      <c r="AR32">
        <v>151673</v>
      </c>
      <c r="AS32">
        <v>161733</v>
      </c>
      <c r="AT32">
        <v>169545</v>
      </c>
      <c r="AU32">
        <v>175475</v>
      </c>
      <c r="AV32">
        <v>176748</v>
      </c>
      <c r="AW32">
        <v>173610</v>
      </c>
      <c r="AX32">
        <v>190527</v>
      </c>
      <c r="AY32">
        <v>195122</v>
      </c>
      <c r="AZ32">
        <v>204060</v>
      </c>
      <c r="BA32">
        <v>202532</v>
      </c>
      <c r="BB32">
        <v>200312</v>
      </c>
      <c r="BC32">
        <v>185811</v>
      </c>
    </row>
    <row r="33" spans="1:55" x14ac:dyDescent="0.2">
      <c r="A33">
        <v>2</v>
      </c>
      <c r="B33" t="s">
        <v>408</v>
      </c>
      <c r="C33">
        <v>178</v>
      </c>
      <c r="D33" t="s">
        <v>408</v>
      </c>
      <c r="E33">
        <v>152</v>
      </c>
      <c r="F33" s="72" t="s">
        <v>601</v>
      </c>
      <c r="AM33">
        <v>63084</v>
      </c>
      <c r="AN33">
        <v>102377</v>
      </c>
      <c r="AO33">
        <v>87501</v>
      </c>
      <c r="AP33">
        <v>71280</v>
      </c>
      <c r="AQ33">
        <v>72504</v>
      </c>
      <c r="AR33">
        <v>137885</v>
      </c>
      <c r="AS33">
        <v>111212</v>
      </c>
      <c r="AT33">
        <v>71732</v>
      </c>
      <c r="AU33">
        <v>91182</v>
      </c>
      <c r="AV33">
        <v>56453</v>
      </c>
      <c r="AW33">
        <v>70635</v>
      </c>
      <c r="AX33">
        <v>71188</v>
      </c>
      <c r="AY33">
        <v>113492</v>
      </c>
      <c r="AZ33">
        <v>114048</v>
      </c>
      <c r="BA33">
        <v>125412</v>
      </c>
      <c r="BB33">
        <v>58343</v>
      </c>
      <c r="BC33">
        <v>84439</v>
      </c>
    </row>
    <row r="34" spans="1:55" x14ac:dyDescent="0.2">
      <c r="A34">
        <v>3</v>
      </c>
      <c r="B34" t="s">
        <v>409</v>
      </c>
      <c r="C34">
        <v>181</v>
      </c>
      <c r="D34" t="s">
        <v>409</v>
      </c>
      <c r="E34">
        <v>152</v>
      </c>
      <c r="F34" s="72" t="s">
        <v>601</v>
      </c>
      <c r="G34">
        <v>445082</v>
      </c>
      <c r="H34">
        <v>482946</v>
      </c>
      <c r="I34">
        <v>428602</v>
      </c>
      <c r="J34">
        <v>540413</v>
      </c>
      <c r="K34">
        <v>497178</v>
      </c>
      <c r="L34">
        <v>553684</v>
      </c>
      <c r="M34">
        <v>613197</v>
      </c>
      <c r="N34">
        <v>460906</v>
      </c>
      <c r="O34">
        <v>746245</v>
      </c>
      <c r="P34">
        <v>556187</v>
      </c>
      <c r="Q34">
        <v>735145</v>
      </c>
      <c r="R34">
        <v>830651</v>
      </c>
      <c r="S34">
        <v>584172</v>
      </c>
      <c r="T34">
        <v>881220</v>
      </c>
      <c r="U34">
        <v>820933</v>
      </c>
      <c r="V34">
        <v>884157</v>
      </c>
      <c r="W34">
        <v>813510</v>
      </c>
      <c r="X34">
        <v>822505</v>
      </c>
      <c r="Y34">
        <v>762613</v>
      </c>
      <c r="Z34">
        <v>848655</v>
      </c>
      <c r="AA34">
        <v>1005190</v>
      </c>
      <c r="AB34">
        <v>874698</v>
      </c>
      <c r="AC34">
        <v>713524</v>
      </c>
      <c r="AD34">
        <v>873347</v>
      </c>
      <c r="AE34">
        <v>1191269</v>
      </c>
      <c r="AF34">
        <v>1149235</v>
      </c>
      <c r="AG34">
        <v>914169</v>
      </c>
      <c r="AH34">
        <v>1236744</v>
      </c>
      <c r="AI34">
        <v>1143325</v>
      </c>
      <c r="AJ34">
        <v>1087633</v>
      </c>
      <c r="AK34">
        <v>1102832</v>
      </c>
      <c r="AL34">
        <v>630010</v>
      </c>
      <c r="AM34">
        <v>1075857</v>
      </c>
      <c r="AN34">
        <v>1185128</v>
      </c>
      <c r="AO34">
        <v>870628</v>
      </c>
      <c r="AP34">
        <v>1314402</v>
      </c>
      <c r="AQ34">
        <v>1385093</v>
      </c>
      <c r="AR34">
        <v>1288013</v>
      </c>
      <c r="AS34">
        <v>1236868</v>
      </c>
      <c r="AT34">
        <v>1450908</v>
      </c>
      <c r="AU34">
        <v>1305427</v>
      </c>
      <c r="AV34">
        <v>998760</v>
      </c>
      <c r="AW34">
        <v>995794</v>
      </c>
      <c r="AX34">
        <v>1071312</v>
      </c>
      <c r="AY34">
        <v>816405</v>
      </c>
      <c r="AZ34">
        <v>878988</v>
      </c>
      <c r="BA34">
        <v>882502</v>
      </c>
      <c r="BB34">
        <v>843940</v>
      </c>
      <c r="BC34">
        <v>842098</v>
      </c>
    </row>
    <row r="35" spans="1:55" x14ac:dyDescent="0.2">
      <c r="A35">
        <v>2</v>
      </c>
      <c r="B35" t="s">
        <v>440</v>
      </c>
      <c r="C35">
        <v>182</v>
      </c>
      <c r="D35" t="s">
        <v>440</v>
      </c>
      <c r="E35">
        <v>152</v>
      </c>
      <c r="F35" s="72" t="s">
        <v>601</v>
      </c>
      <c r="G35">
        <v>89630</v>
      </c>
      <c r="H35">
        <v>66997</v>
      </c>
      <c r="I35">
        <v>74557</v>
      </c>
      <c r="J35">
        <v>69574</v>
      </c>
      <c r="K35">
        <v>85361</v>
      </c>
      <c r="L35">
        <v>77761</v>
      </c>
      <c r="M35">
        <v>82301</v>
      </c>
      <c r="N35">
        <v>85287</v>
      </c>
      <c r="O35">
        <v>91289</v>
      </c>
      <c r="P35">
        <v>74814</v>
      </c>
      <c r="Q35">
        <v>67832</v>
      </c>
      <c r="R35">
        <v>84023</v>
      </c>
      <c r="S35">
        <v>84463</v>
      </c>
      <c r="T35">
        <v>81388</v>
      </c>
      <c r="U35">
        <v>80572</v>
      </c>
      <c r="V35">
        <v>88489</v>
      </c>
      <c r="W35">
        <v>90351</v>
      </c>
      <c r="X35">
        <v>97010</v>
      </c>
      <c r="Y35">
        <v>97011</v>
      </c>
      <c r="Z35">
        <v>88323</v>
      </c>
      <c r="AA35">
        <v>94462</v>
      </c>
      <c r="AB35">
        <v>99697</v>
      </c>
      <c r="AC35">
        <v>86214</v>
      </c>
      <c r="AD35">
        <v>92812</v>
      </c>
      <c r="AE35">
        <v>90288</v>
      </c>
      <c r="AF35">
        <v>94510</v>
      </c>
      <c r="AG35">
        <v>102473</v>
      </c>
      <c r="AH35">
        <v>107647</v>
      </c>
      <c r="AI35">
        <v>88421</v>
      </c>
      <c r="AJ35">
        <v>94735</v>
      </c>
      <c r="AK35">
        <v>105753</v>
      </c>
      <c r="AL35">
        <v>105881</v>
      </c>
      <c r="AM35">
        <v>93379</v>
      </c>
      <c r="AN35">
        <v>94697</v>
      </c>
      <c r="AO35">
        <v>95706</v>
      </c>
      <c r="AP35">
        <v>97394</v>
      </c>
      <c r="AQ35">
        <v>102759</v>
      </c>
      <c r="AR35">
        <v>93661</v>
      </c>
      <c r="AS35">
        <v>101802</v>
      </c>
      <c r="AT35">
        <v>99727</v>
      </c>
      <c r="AU35">
        <v>99046</v>
      </c>
      <c r="AV35">
        <v>91994</v>
      </c>
      <c r="AW35">
        <v>100769</v>
      </c>
      <c r="AX35">
        <v>106504</v>
      </c>
      <c r="AY35">
        <v>101242</v>
      </c>
      <c r="AZ35">
        <v>103608</v>
      </c>
      <c r="BA35">
        <v>91731</v>
      </c>
      <c r="BB35">
        <v>105054</v>
      </c>
      <c r="BC35">
        <v>105443</v>
      </c>
    </row>
    <row r="36" spans="1:55" x14ac:dyDescent="0.2">
      <c r="A36">
        <v>2</v>
      </c>
      <c r="B36" t="s">
        <v>411</v>
      </c>
      <c r="C36">
        <v>184</v>
      </c>
      <c r="D36" t="s">
        <v>411</v>
      </c>
      <c r="E36">
        <v>152</v>
      </c>
      <c r="F36" s="72" t="s">
        <v>601</v>
      </c>
      <c r="G36">
        <v>380854</v>
      </c>
      <c r="H36">
        <v>514997</v>
      </c>
      <c r="I36">
        <v>363133</v>
      </c>
      <c r="J36">
        <v>365097</v>
      </c>
      <c r="K36">
        <v>415558</v>
      </c>
      <c r="L36">
        <v>456340</v>
      </c>
      <c r="M36">
        <v>557533</v>
      </c>
      <c r="N36">
        <v>547936</v>
      </c>
      <c r="O36">
        <v>590350</v>
      </c>
      <c r="P36">
        <v>616835</v>
      </c>
      <c r="Q36">
        <v>626580</v>
      </c>
      <c r="R36">
        <v>611293</v>
      </c>
      <c r="S36">
        <v>640398</v>
      </c>
      <c r="T36">
        <v>612693</v>
      </c>
      <c r="U36">
        <v>685803</v>
      </c>
      <c r="V36">
        <v>723593</v>
      </c>
      <c r="W36">
        <v>755559</v>
      </c>
      <c r="X36">
        <v>769995</v>
      </c>
      <c r="Y36">
        <v>836706</v>
      </c>
      <c r="Z36">
        <v>834660</v>
      </c>
      <c r="AA36">
        <v>919939</v>
      </c>
      <c r="AB36">
        <v>963823</v>
      </c>
      <c r="AC36">
        <v>967285</v>
      </c>
      <c r="AD36">
        <v>882323</v>
      </c>
      <c r="AE36">
        <v>1061661</v>
      </c>
      <c r="AF36">
        <v>966882</v>
      </c>
      <c r="AG36">
        <v>967565</v>
      </c>
      <c r="AH36">
        <v>931523</v>
      </c>
      <c r="AI36">
        <v>1046514</v>
      </c>
      <c r="AJ36">
        <v>1002750</v>
      </c>
      <c r="AK36">
        <v>1140313</v>
      </c>
      <c r="AL36">
        <v>1197149</v>
      </c>
      <c r="AM36">
        <v>841228</v>
      </c>
      <c r="AN36">
        <v>549708</v>
      </c>
      <c r="AO36">
        <v>713286</v>
      </c>
      <c r="AP36">
        <v>792421</v>
      </c>
      <c r="AQ36">
        <v>806316</v>
      </c>
      <c r="AR36">
        <v>901418</v>
      </c>
      <c r="AS36">
        <v>975228</v>
      </c>
      <c r="AT36">
        <v>1111006</v>
      </c>
      <c r="AU36">
        <v>1078854</v>
      </c>
      <c r="AV36">
        <v>1342593</v>
      </c>
      <c r="AW36">
        <v>1250066</v>
      </c>
      <c r="AX36">
        <v>1239391</v>
      </c>
      <c r="AY36">
        <v>1338984</v>
      </c>
      <c r="AZ36">
        <v>1400415</v>
      </c>
      <c r="BA36">
        <v>1393291</v>
      </c>
      <c r="BB36">
        <v>1450185</v>
      </c>
      <c r="BC36">
        <v>1617059</v>
      </c>
    </row>
    <row r="37" spans="1:55" x14ac:dyDescent="0.2">
      <c r="A37">
        <v>1</v>
      </c>
      <c r="B37" t="s">
        <v>441</v>
      </c>
      <c r="C37">
        <v>193</v>
      </c>
      <c r="D37" t="s">
        <v>441</v>
      </c>
      <c r="E37">
        <v>152</v>
      </c>
      <c r="F37" s="72" t="s">
        <v>601</v>
      </c>
      <c r="G37">
        <v>19285</v>
      </c>
      <c r="H37">
        <v>20226</v>
      </c>
      <c r="I37">
        <v>17118</v>
      </c>
      <c r="J37">
        <v>21004</v>
      </c>
      <c r="K37">
        <v>19486</v>
      </c>
      <c r="L37">
        <v>20201</v>
      </c>
      <c r="M37">
        <v>20334</v>
      </c>
      <c r="N37">
        <v>19426</v>
      </c>
      <c r="O37">
        <v>18089</v>
      </c>
      <c r="P37">
        <v>18145</v>
      </c>
      <c r="Q37">
        <v>19503</v>
      </c>
      <c r="R37">
        <v>19045</v>
      </c>
      <c r="S37">
        <v>19663</v>
      </c>
      <c r="T37">
        <v>18858</v>
      </c>
      <c r="U37">
        <v>15568</v>
      </c>
      <c r="V37">
        <v>14683</v>
      </c>
      <c r="W37">
        <v>14547</v>
      </c>
      <c r="X37">
        <v>15176</v>
      </c>
      <c r="Y37">
        <v>16680</v>
      </c>
      <c r="Z37">
        <v>13574</v>
      </c>
      <c r="AA37">
        <v>14385</v>
      </c>
      <c r="AB37">
        <v>13766</v>
      </c>
      <c r="AC37">
        <v>13756</v>
      </c>
      <c r="AD37">
        <v>12084</v>
      </c>
      <c r="AE37">
        <v>12647</v>
      </c>
      <c r="AF37">
        <v>13332</v>
      </c>
      <c r="AG37">
        <v>13087</v>
      </c>
      <c r="AH37">
        <v>13506</v>
      </c>
      <c r="AI37">
        <v>12248</v>
      </c>
      <c r="AJ37">
        <v>11373</v>
      </c>
      <c r="AK37">
        <v>11887</v>
      </c>
      <c r="AL37">
        <v>15197</v>
      </c>
      <c r="AM37">
        <v>15865</v>
      </c>
      <c r="AN37">
        <v>16924</v>
      </c>
      <c r="AO37">
        <v>15684</v>
      </c>
      <c r="AP37">
        <v>17986</v>
      </c>
      <c r="AQ37">
        <v>21356</v>
      </c>
      <c r="AR37">
        <v>22201</v>
      </c>
      <c r="AS37">
        <v>22448</v>
      </c>
      <c r="AT37">
        <v>23545</v>
      </c>
      <c r="AU37">
        <v>24636</v>
      </c>
      <c r="AV37">
        <v>25281</v>
      </c>
      <c r="AW37">
        <v>26192</v>
      </c>
      <c r="AX37">
        <v>22839</v>
      </c>
      <c r="AY37">
        <v>23698</v>
      </c>
      <c r="AZ37">
        <v>25881</v>
      </c>
      <c r="BA37">
        <v>26879</v>
      </c>
      <c r="BB37">
        <v>26952</v>
      </c>
      <c r="BC37">
        <v>28341</v>
      </c>
    </row>
    <row r="38" spans="1:55" x14ac:dyDescent="0.2">
      <c r="A38">
        <v>2</v>
      </c>
      <c r="B38" t="s">
        <v>413</v>
      </c>
      <c r="C38">
        <v>195</v>
      </c>
      <c r="D38" t="s">
        <v>413</v>
      </c>
      <c r="E38">
        <v>152</v>
      </c>
      <c r="F38" s="72" t="s">
        <v>601</v>
      </c>
      <c r="G38">
        <v>613649</v>
      </c>
      <c r="H38">
        <v>617285</v>
      </c>
      <c r="I38">
        <v>664708</v>
      </c>
      <c r="J38">
        <v>646029</v>
      </c>
      <c r="K38">
        <v>700060</v>
      </c>
      <c r="L38">
        <v>636205</v>
      </c>
      <c r="M38">
        <v>700456</v>
      </c>
      <c r="N38">
        <v>555674</v>
      </c>
      <c r="O38">
        <v>602300</v>
      </c>
      <c r="P38">
        <v>446380</v>
      </c>
      <c r="Q38">
        <v>678882</v>
      </c>
      <c r="R38">
        <v>423793</v>
      </c>
      <c r="S38">
        <v>523645</v>
      </c>
      <c r="T38">
        <v>723241</v>
      </c>
      <c r="U38">
        <v>905749</v>
      </c>
      <c r="V38">
        <v>804186</v>
      </c>
      <c r="W38">
        <v>442840</v>
      </c>
      <c r="X38">
        <v>778828</v>
      </c>
      <c r="Y38">
        <v>533653</v>
      </c>
      <c r="Z38">
        <v>465248</v>
      </c>
      <c r="AA38">
        <v>744313</v>
      </c>
      <c r="AB38">
        <v>734226</v>
      </c>
      <c r="AC38">
        <v>473431</v>
      </c>
      <c r="AD38">
        <v>504525</v>
      </c>
      <c r="AE38">
        <v>646480</v>
      </c>
      <c r="AF38">
        <v>698769</v>
      </c>
      <c r="AG38">
        <v>790067</v>
      </c>
      <c r="AH38">
        <v>657080</v>
      </c>
      <c r="AI38">
        <v>749205</v>
      </c>
      <c r="AJ38">
        <v>668155</v>
      </c>
      <c r="AK38">
        <v>691307</v>
      </c>
      <c r="AL38">
        <v>608581</v>
      </c>
      <c r="AM38">
        <v>688502</v>
      </c>
      <c r="AN38">
        <v>667849</v>
      </c>
      <c r="AO38">
        <v>764430</v>
      </c>
      <c r="AP38">
        <v>691551</v>
      </c>
      <c r="AQ38">
        <v>625395</v>
      </c>
      <c r="AR38">
        <v>614525</v>
      </c>
      <c r="AS38">
        <v>919892</v>
      </c>
      <c r="AT38">
        <v>929680</v>
      </c>
      <c r="AU38">
        <v>868155</v>
      </c>
      <c r="AV38">
        <v>534843</v>
      </c>
      <c r="AW38">
        <v>799232</v>
      </c>
      <c r="AX38">
        <v>792294</v>
      </c>
      <c r="AY38">
        <v>928910</v>
      </c>
      <c r="AZ38">
        <v>741011</v>
      </c>
      <c r="BA38">
        <v>662692</v>
      </c>
      <c r="BB38">
        <v>1090404</v>
      </c>
      <c r="BC38">
        <v>1161558</v>
      </c>
    </row>
    <row r="39" spans="1:55" x14ac:dyDescent="0.2">
      <c r="A39">
        <v>1</v>
      </c>
      <c r="B39" t="s">
        <v>414</v>
      </c>
      <c r="C39">
        <v>196</v>
      </c>
      <c r="D39" t="s">
        <v>414</v>
      </c>
      <c r="E39">
        <v>152</v>
      </c>
      <c r="F39" s="72" t="s">
        <v>601</v>
      </c>
      <c r="G39">
        <v>5597</v>
      </c>
      <c r="H39">
        <v>6048</v>
      </c>
      <c r="I39">
        <v>5550</v>
      </c>
      <c r="J39">
        <v>6794</v>
      </c>
      <c r="K39">
        <v>5972</v>
      </c>
      <c r="L39">
        <v>6912</v>
      </c>
      <c r="M39">
        <v>8313</v>
      </c>
      <c r="N39">
        <v>8907</v>
      </c>
      <c r="O39">
        <v>5998</v>
      </c>
      <c r="P39">
        <v>5606</v>
      </c>
      <c r="Q39">
        <v>5002</v>
      </c>
      <c r="R39">
        <v>5992</v>
      </c>
      <c r="S39">
        <v>5431</v>
      </c>
      <c r="T39">
        <v>5089</v>
      </c>
      <c r="U39">
        <v>4541</v>
      </c>
      <c r="V39">
        <v>4433</v>
      </c>
      <c r="W39">
        <v>4149</v>
      </c>
      <c r="X39">
        <v>3678</v>
      </c>
      <c r="Y39">
        <v>4097</v>
      </c>
      <c r="Z39">
        <v>4139</v>
      </c>
      <c r="AA39">
        <v>3932</v>
      </c>
      <c r="AB39">
        <v>4114</v>
      </c>
      <c r="AC39">
        <v>4679</v>
      </c>
      <c r="AD39">
        <v>3334</v>
      </c>
      <c r="AE39">
        <v>3851</v>
      </c>
      <c r="AF39">
        <v>4035</v>
      </c>
      <c r="AG39">
        <v>2830</v>
      </c>
      <c r="AH39">
        <v>2426</v>
      </c>
      <c r="AI39">
        <v>2317</v>
      </c>
      <c r="AJ39">
        <v>2245</v>
      </c>
      <c r="AK39">
        <v>2401</v>
      </c>
      <c r="AL39">
        <v>2064</v>
      </c>
      <c r="AM39">
        <v>2065</v>
      </c>
      <c r="AN39">
        <v>2270</v>
      </c>
      <c r="AO39">
        <v>2548</v>
      </c>
      <c r="AP39">
        <v>2676</v>
      </c>
      <c r="AQ39">
        <v>2542</v>
      </c>
      <c r="AR39">
        <v>2411</v>
      </c>
      <c r="AS39">
        <v>2322</v>
      </c>
      <c r="AT39">
        <v>2204</v>
      </c>
      <c r="AU39">
        <v>2278</v>
      </c>
      <c r="AV39">
        <v>2191</v>
      </c>
      <c r="AW39">
        <v>2414</v>
      </c>
      <c r="AX39">
        <v>2361</v>
      </c>
      <c r="AY39">
        <v>2031</v>
      </c>
      <c r="AZ39">
        <v>2133</v>
      </c>
      <c r="BA39">
        <v>1784</v>
      </c>
      <c r="BB39">
        <v>1619</v>
      </c>
      <c r="BC39">
        <v>1596</v>
      </c>
    </row>
    <row r="40" spans="1:55" x14ac:dyDescent="0.2">
      <c r="A40">
        <v>2</v>
      </c>
      <c r="B40" t="s">
        <v>415</v>
      </c>
      <c r="C40">
        <v>197</v>
      </c>
      <c r="D40" t="s">
        <v>415</v>
      </c>
      <c r="E40">
        <v>152</v>
      </c>
      <c r="F40" s="72" t="s">
        <v>601</v>
      </c>
      <c r="G40">
        <v>226672</v>
      </c>
      <c r="H40">
        <v>242029</v>
      </c>
      <c r="I40">
        <v>244886</v>
      </c>
      <c r="J40">
        <v>262866</v>
      </c>
      <c r="K40">
        <v>266724</v>
      </c>
      <c r="L40">
        <v>282763</v>
      </c>
      <c r="M40">
        <v>279786</v>
      </c>
      <c r="N40">
        <v>282350</v>
      </c>
      <c r="O40">
        <v>308041</v>
      </c>
      <c r="P40">
        <v>296461</v>
      </c>
      <c r="Q40">
        <v>298372</v>
      </c>
      <c r="R40">
        <v>300435</v>
      </c>
      <c r="S40">
        <v>302233</v>
      </c>
      <c r="T40">
        <v>304458</v>
      </c>
      <c r="U40">
        <v>327235</v>
      </c>
      <c r="V40">
        <v>326942</v>
      </c>
      <c r="W40">
        <v>337805</v>
      </c>
      <c r="X40">
        <v>341184</v>
      </c>
      <c r="Y40">
        <v>320694</v>
      </c>
      <c r="Z40">
        <v>323719</v>
      </c>
      <c r="AA40">
        <v>325665</v>
      </c>
      <c r="AB40">
        <v>345884</v>
      </c>
      <c r="AC40">
        <v>338109</v>
      </c>
      <c r="AD40">
        <v>357859</v>
      </c>
      <c r="AE40">
        <v>352693</v>
      </c>
      <c r="AF40">
        <v>383899</v>
      </c>
      <c r="AG40">
        <v>372827</v>
      </c>
      <c r="AH40">
        <v>384361</v>
      </c>
      <c r="AI40">
        <v>395814</v>
      </c>
      <c r="AJ40">
        <v>387184</v>
      </c>
      <c r="AK40">
        <v>388212</v>
      </c>
      <c r="AL40">
        <v>361703</v>
      </c>
      <c r="AM40">
        <v>356157</v>
      </c>
      <c r="AN40">
        <v>372778</v>
      </c>
      <c r="AO40">
        <v>346348</v>
      </c>
      <c r="AP40">
        <v>386143</v>
      </c>
      <c r="AQ40">
        <v>410901</v>
      </c>
      <c r="AR40">
        <v>361762</v>
      </c>
      <c r="AS40">
        <v>310922</v>
      </c>
      <c r="AT40">
        <v>278867</v>
      </c>
      <c r="AU40">
        <v>337322</v>
      </c>
      <c r="AV40">
        <v>381666</v>
      </c>
      <c r="AW40">
        <v>418957</v>
      </c>
      <c r="AX40">
        <v>475362</v>
      </c>
      <c r="AY40">
        <v>549626</v>
      </c>
      <c r="AZ40">
        <v>658762</v>
      </c>
      <c r="BA40">
        <v>498982</v>
      </c>
      <c r="BB40">
        <v>542006</v>
      </c>
      <c r="BC40">
        <v>568648</v>
      </c>
    </row>
    <row r="41" spans="1:55" x14ac:dyDescent="0.2">
      <c r="A41">
        <v>2</v>
      </c>
      <c r="B41" t="s">
        <v>416</v>
      </c>
      <c r="C41">
        <v>201</v>
      </c>
      <c r="D41" t="s">
        <v>416</v>
      </c>
      <c r="E41">
        <v>152</v>
      </c>
      <c r="F41" s="72" t="s">
        <v>601</v>
      </c>
      <c r="G41">
        <v>117315</v>
      </c>
      <c r="H41">
        <v>119556</v>
      </c>
      <c r="I41">
        <v>123920</v>
      </c>
      <c r="J41">
        <v>128765</v>
      </c>
      <c r="K41">
        <v>137853</v>
      </c>
      <c r="L41">
        <v>140198</v>
      </c>
      <c r="M41">
        <v>144296</v>
      </c>
      <c r="N41">
        <v>143020</v>
      </c>
      <c r="O41">
        <v>150634</v>
      </c>
      <c r="P41">
        <v>165969</v>
      </c>
      <c r="Q41">
        <v>162769</v>
      </c>
      <c r="R41">
        <v>189640</v>
      </c>
      <c r="S41">
        <v>166373</v>
      </c>
      <c r="T41">
        <v>163810</v>
      </c>
      <c r="U41">
        <v>163847</v>
      </c>
      <c r="V41">
        <v>163506</v>
      </c>
      <c r="W41">
        <v>156319</v>
      </c>
      <c r="X41">
        <v>154932</v>
      </c>
      <c r="Y41">
        <v>155688</v>
      </c>
      <c r="Z41">
        <v>158628</v>
      </c>
      <c r="AA41">
        <v>188066</v>
      </c>
      <c r="AB41">
        <v>206574</v>
      </c>
      <c r="AC41">
        <v>184367</v>
      </c>
      <c r="AD41">
        <v>201716</v>
      </c>
      <c r="AE41">
        <v>225544</v>
      </c>
      <c r="AF41">
        <v>230208</v>
      </c>
      <c r="AG41">
        <v>246098</v>
      </c>
      <c r="AH41">
        <v>260010</v>
      </c>
      <c r="AI41">
        <v>270470</v>
      </c>
      <c r="AJ41">
        <v>252564</v>
      </c>
      <c r="AK41">
        <v>169590</v>
      </c>
      <c r="AL41">
        <v>153631</v>
      </c>
      <c r="AM41">
        <v>142582</v>
      </c>
      <c r="AN41">
        <v>179080</v>
      </c>
      <c r="AO41">
        <v>168035</v>
      </c>
      <c r="AP41">
        <v>167661</v>
      </c>
      <c r="AQ41">
        <v>174361</v>
      </c>
      <c r="AR41">
        <v>145742</v>
      </c>
      <c r="AS41">
        <v>166365</v>
      </c>
      <c r="AT41">
        <v>182881</v>
      </c>
      <c r="AU41">
        <v>193500</v>
      </c>
      <c r="AV41">
        <v>206545</v>
      </c>
      <c r="AW41">
        <v>200946</v>
      </c>
      <c r="AX41">
        <v>209540</v>
      </c>
      <c r="AY41">
        <v>216824</v>
      </c>
      <c r="AZ41">
        <v>202323</v>
      </c>
      <c r="BA41">
        <v>193068</v>
      </c>
      <c r="BB41">
        <v>192533</v>
      </c>
      <c r="BC41">
        <v>209606</v>
      </c>
    </row>
    <row r="42" spans="1:55" x14ac:dyDescent="0.2">
      <c r="A42">
        <v>3</v>
      </c>
      <c r="B42" t="s">
        <v>417</v>
      </c>
      <c r="C42">
        <v>202</v>
      </c>
      <c r="D42" t="s">
        <v>417</v>
      </c>
      <c r="E42">
        <v>152</v>
      </c>
      <c r="F42" s="72" t="s">
        <v>601</v>
      </c>
      <c r="G42">
        <v>2443458</v>
      </c>
      <c r="H42">
        <v>2491183</v>
      </c>
      <c r="I42">
        <v>2706949</v>
      </c>
      <c r="J42">
        <v>2534501</v>
      </c>
      <c r="K42">
        <v>2561547</v>
      </c>
      <c r="L42">
        <v>2797504</v>
      </c>
      <c r="M42">
        <v>3909106</v>
      </c>
      <c r="N42">
        <v>3109530</v>
      </c>
      <c r="O42">
        <v>3250372</v>
      </c>
      <c r="P42">
        <v>3178655</v>
      </c>
      <c r="Q42">
        <v>3902212</v>
      </c>
      <c r="R42">
        <v>4138788</v>
      </c>
      <c r="S42">
        <v>3202858</v>
      </c>
      <c r="T42">
        <v>4507945</v>
      </c>
      <c r="U42">
        <v>4185154</v>
      </c>
      <c r="V42">
        <v>4086266</v>
      </c>
      <c r="W42">
        <v>4377749</v>
      </c>
      <c r="X42">
        <v>4663104</v>
      </c>
      <c r="Y42">
        <v>4392820</v>
      </c>
      <c r="Z42">
        <v>4798787</v>
      </c>
      <c r="AA42">
        <v>5680559</v>
      </c>
      <c r="AB42">
        <v>4711321</v>
      </c>
      <c r="AC42">
        <v>3652197</v>
      </c>
      <c r="AD42">
        <v>4211102</v>
      </c>
      <c r="AE42">
        <v>4632516</v>
      </c>
      <c r="AF42">
        <v>4697321</v>
      </c>
      <c r="AG42">
        <v>5065938</v>
      </c>
      <c r="AH42">
        <v>5248467</v>
      </c>
      <c r="AI42">
        <v>5715771</v>
      </c>
      <c r="AJ42">
        <v>5117654</v>
      </c>
      <c r="AK42">
        <v>5193782</v>
      </c>
      <c r="AL42">
        <v>3839189</v>
      </c>
      <c r="AM42">
        <v>4881210</v>
      </c>
      <c r="AN42">
        <v>5531182</v>
      </c>
      <c r="AO42">
        <v>4466697</v>
      </c>
      <c r="AP42">
        <v>5816781</v>
      </c>
      <c r="AQ42">
        <v>5785816</v>
      </c>
      <c r="AR42">
        <v>5377784</v>
      </c>
      <c r="AS42">
        <v>5799312</v>
      </c>
      <c r="AT42">
        <v>6245578</v>
      </c>
      <c r="AU42">
        <v>5729299</v>
      </c>
      <c r="AV42">
        <v>6241563</v>
      </c>
      <c r="AW42">
        <v>6024685</v>
      </c>
      <c r="AX42">
        <v>6124596</v>
      </c>
      <c r="AY42">
        <v>6422332</v>
      </c>
      <c r="AZ42">
        <v>5705189</v>
      </c>
      <c r="BA42">
        <v>5672014</v>
      </c>
      <c r="BB42">
        <v>6865944</v>
      </c>
      <c r="BC42">
        <v>6621237</v>
      </c>
    </row>
    <row r="43" spans="1:55" x14ac:dyDescent="0.2">
      <c r="B43" t="s">
        <v>442</v>
      </c>
      <c r="C43">
        <v>205</v>
      </c>
      <c r="D43" t="s">
        <v>442</v>
      </c>
      <c r="E43">
        <v>152</v>
      </c>
      <c r="F43" s="72" t="s">
        <v>601</v>
      </c>
      <c r="N43">
        <v>91</v>
      </c>
      <c r="O43">
        <v>90</v>
      </c>
      <c r="P43">
        <v>101</v>
      </c>
      <c r="Q43">
        <v>109</v>
      </c>
      <c r="R43">
        <v>103</v>
      </c>
      <c r="S43">
        <v>115</v>
      </c>
      <c r="T43">
        <v>119</v>
      </c>
      <c r="U43">
        <v>119</v>
      </c>
      <c r="V43">
        <v>142</v>
      </c>
      <c r="W43">
        <v>142</v>
      </c>
      <c r="X43">
        <v>166</v>
      </c>
      <c r="Y43">
        <v>166</v>
      </c>
      <c r="Z43">
        <v>178</v>
      </c>
      <c r="AA43">
        <v>190</v>
      </c>
      <c r="AB43">
        <v>190</v>
      </c>
      <c r="AC43">
        <v>202</v>
      </c>
      <c r="AD43">
        <v>211</v>
      </c>
      <c r="AE43">
        <v>214</v>
      </c>
      <c r="AF43">
        <v>226</v>
      </c>
      <c r="AG43">
        <v>238</v>
      </c>
      <c r="AH43">
        <v>238</v>
      </c>
      <c r="AI43">
        <v>249</v>
      </c>
      <c r="AJ43">
        <v>261</v>
      </c>
      <c r="AK43">
        <v>273</v>
      </c>
      <c r="AL43">
        <v>218</v>
      </c>
      <c r="AM43">
        <v>285</v>
      </c>
      <c r="AN43">
        <v>376</v>
      </c>
      <c r="AO43">
        <v>297</v>
      </c>
      <c r="AP43">
        <v>417</v>
      </c>
      <c r="AQ43">
        <v>309</v>
      </c>
      <c r="AR43">
        <v>402</v>
      </c>
      <c r="AS43">
        <v>321</v>
      </c>
      <c r="AT43">
        <v>238</v>
      </c>
      <c r="AU43">
        <v>305</v>
      </c>
      <c r="AV43">
        <v>309</v>
      </c>
      <c r="AW43">
        <v>374</v>
      </c>
      <c r="AX43">
        <v>226</v>
      </c>
      <c r="AY43">
        <v>168</v>
      </c>
      <c r="AZ43">
        <v>186</v>
      </c>
      <c r="BA43">
        <v>238</v>
      </c>
      <c r="BB43">
        <v>162</v>
      </c>
      <c r="BC43">
        <v>217</v>
      </c>
    </row>
    <row r="44" spans="1:55" x14ac:dyDescent="0.2">
      <c r="A44">
        <v>2</v>
      </c>
      <c r="B44" t="s">
        <v>419</v>
      </c>
      <c r="C44">
        <v>206</v>
      </c>
      <c r="D44" t="s">
        <v>419</v>
      </c>
      <c r="E44">
        <v>152</v>
      </c>
      <c r="F44" s="72" t="s">
        <v>601</v>
      </c>
      <c r="G44">
        <v>1212754</v>
      </c>
      <c r="H44">
        <v>1372733</v>
      </c>
      <c r="I44">
        <v>1360713</v>
      </c>
      <c r="J44">
        <v>1207100</v>
      </c>
      <c r="K44">
        <v>1261525</v>
      </c>
      <c r="L44">
        <v>1240595</v>
      </c>
      <c r="M44">
        <v>1534769</v>
      </c>
      <c r="N44">
        <v>1281976</v>
      </c>
      <c r="O44">
        <v>1567264</v>
      </c>
      <c r="P44">
        <v>1675725</v>
      </c>
      <c r="Q44">
        <v>1752256</v>
      </c>
      <c r="R44">
        <v>1782988</v>
      </c>
      <c r="S44">
        <v>1716698</v>
      </c>
      <c r="T44">
        <v>2062185</v>
      </c>
      <c r="U44">
        <v>2032366</v>
      </c>
      <c r="V44">
        <v>1876345</v>
      </c>
      <c r="W44">
        <v>2078937</v>
      </c>
      <c r="X44">
        <v>2096093</v>
      </c>
      <c r="Y44">
        <v>1782011</v>
      </c>
      <c r="Z44">
        <v>1838172</v>
      </c>
      <c r="AA44">
        <v>2103184</v>
      </c>
      <c r="AB44">
        <v>1775828</v>
      </c>
      <c r="AC44">
        <v>1979406</v>
      </c>
      <c r="AD44">
        <v>1829795</v>
      </c>
      <c r="AE44">
        <v>2219937</v>
      </c>
      <c r="AF44">
        <v>2177699</v>
      </c>
      <c r="AG44">
        <v>1992131</v>
      </c>
      <c r="AH44">
        <v>2459063</v>
      </c>
      <c r="AI44">
        <v>1808488</v>
      </c>
      <c r="AJ44">
        <v>1683604</v>
      </c>
      <c r="AK44">
        <v>2263050</v>
      </c>
      <c r="AL44">
        <v>2587731</v>
      </c>
      <c r="AM44">
        <v>2175288</v>
      </c>
      <c r="AN44">
        <v>2722243</v>
      </c>
      <c r="AO44">
        <v>2679898</v>
      </c>
      <c r="AP44">
        <v>3162192</v>
      </c>
      <c r="AQ44">
        <v>3074766</v>
      </c>
      <c r="AR44">
        <v>3156642</v>
      </c>
      <c r="AS44">
        <v>2982123</v>
      </c>
      <c r="AT44">
        <v>3001972</v>
      </c>
      <c r="AU44">
        <v>3462968</v>
      </c>
      <c r="AV44">
        <v>3248504</v>
      </c>
      <c r="AW44">
        <v>3576976</v>
      </c>
      <c r="AX44">
        <v>3223334</v>
      </c>
      <c r="AY44">
        <v>3402396</v>
      </c>
      <c r="AZ44">
        <v>3444592</v>
      </c>
      <c r="BA44">
        <v>3595135</v>
      </c>
      <c r="BB44">
        <v>3409773</v>
      </c>
      <c r="BC44">
        <v>3582541</v>
      </c>
    </row>
    <row r="45" spans="1:55" x14ac:dyDescent="0.2">
      <c r="A45">
        <v>3</v>
      </c>
      <c r="B45" t="s">
        <v>420</v>
      </c>
      <c r="C45">
        <v>209</v>
      </c>
      <c r="D45" t="s">
        <v>420</v>
      </c>
      <c r="E45">
        <v>152</v>
      </c>
      <c r="F45" s="72" t="s">
        <v>601</v>
      </c>
      <c r="G45">
        <v>48323</v>
      </c>
      <c r="H45">
        <v>45768</v>
      </c>
      <c r="I45">
        <v>50108</v>
      </c>
      <c r="J45">
        <v>54843</v>
      </c>
      <c r="K45">
        <v>61365</v>
      </c>
      <c r="L45">
        <v>73626</v>
      </c>
      <c r="M45">
        <v>86706</v>
      </c>
      <c r="N45">
        <v>82624</v>
      </c>
      <c r="O45">
        <v>89231</v>
      </c>
      <c r="P45">
        <v>103137</v>
      </c>
      <c r="Q45">
        <v>104079</v>
      </c>
      <c r="R45">
        <v>111467</v>
      </c>
      <c r="S45">
        <v>108232</v>
      </c>
      <c r="T45">
        <v>123191</v>
      </c>
      <c r="U45">
        <v>125539</v>
      </c>
      <c r="V45">
        <v>128238</v>
      </c>
      <c r="W45">
        <v>122066</v>
      </c>
      <c r="X45">
        <v>142162</v>
      </c>
      <c r="Y45">
        <v>134431</v>
      </c>
      <c r="Z45">
        <v>160108</v>
      </c>
      <c r="AA45">
        <v>178090</v>
      </c>
      <c r="AB45">
        <v>171175</v>
      </c>
      <c r="AC45">
        <v>167419</v>
      </c>
      <c r="AD45">
        <v>194210</v>
      </c>
      <c r="AE45">
        <v>195593</v>
      </c>
      <c r="AF45">
        <v>212746</v>
      </c>
      <c r="AG45">
        <v>202110</v>
      </c>
      <c r="AH45">
        <v>212080</v>
      </c>
      <c r="AI45">
        <v>212867</v>
      </c>
      <c r="AJ45">
        <v>219985</v>
      </c>
      <c r="AK45">
        <v>212532</v>
      </c>
      <c r="AL45">
        <v>197929</v>
      </c>
      <c r="AM45">
        <v>181824</v>
      </c>
      <c r="AN45">
        <v>187034</v>
      </c>
      <c r="AO45">
        <v>174849</v>
      </c>
      <c r="AP45">
        <v>191354</v>
      </c>
      <c r="AQ45">
        <v>201925</v>
      </c>
      <c r="AR45">
        <v>197717</v>
      </c>
      <c r="AS45">
        <v>220628</v>
      </c>
      <c r="AT45">
        <v>196527</v>
      </c>
      <c r="AU45">
        <v>195287</v>
      </c>
      <c r="AV45">
        <v>210521</v>
      </c>
      <c r="AW45">
        <v>206654</v>
      </c>
      <c r="AX45">
        <v>218060</v>
      </c>
      <c r="AY45">
        <v>227988</v>
      </c>
      <c r="AZ45">
        <v>217184</v>
      </c>
      <c r="BA45">
        <v>211896</v>
      </c>
      <c r="BB45">
        <v>218207</v>
      </c>
      <c r="BC45">
        <v>216093</v>
      </c>
    </row>
    <row r="46" spans="1:55" x14ac:dyDescent="0.2">
      <c r="A46">
        <v>2</v>
      </c>
      <c r="B46" t="s">
        <v>443</v>
      </c>
      <c r="C46">
        <v>215</v>
      </c>
      <c r="D46" t="s">
        <v>443</v>
      </c>
      <c r="E46">
        <v>152</v>
      </c>
      <c r="F46" s="72" t="s">
        <v>601</v>
      </c>
      <c r="G46">
        <v>1265939</v>
      </c>
      <c r="H46">
        <v>1328457</v>
      </c>
      <c r="I46">
        <v>1465709</v>
      </c>
      <c r="J46">
        <v>1480787</v>
      </c>
      <c r="K46">
        <v>1524029</v>
      </c>
      <c r="L46">
        <v>1707610</v>
      </c>
      <c r="M46">
        <v>1652809</v>
      </c>
      <c r="N46">
        <v>1589446</v>
      </c>
      <c r="O46">
        <v>1663240</v>
      </c>
      <c r="P46">
        <v>1738114</v>
      </c>
      <c r="Q46">
        <v>1713734</v>
      </c>
      <c r="R46">
        <v>1771637</v>
      </c>
      <c r="S46">
        <v>1886944</v>
      </c>
      <c r="T46">
        <v>1879772</v>
      </c>
      <c r="U46">
        <v>2097346</v>
      </c>
      <c r="V46">
        <v>2173107</v>
      </c>
      <c r="W46">
        <v>2295802</v>
      </c>
      <c r="X46">
        <v>2317361</v>
      </c>
      <c r="Y46">
        <v>2450875</v>
      </c>
      <c r="Z46">
        <v>2301638</v>
      </c>
      <c r="AA46">
        <v>2380780</v>
      </c>
      <c r="AB46">
        <v>2463937</v>
      </c>
      <c r="AC46">
        <v>2596863</v>
      </c>
      <c r="AD46">
        <v>2669546</v>
      </c>
      <c r="AE46">
        <v>2754389</v>
      </c>
      <c r="AF46">
        <v>2840785</v>
      </c>
      <c r="AG46">
        <v>2814163</v>
      </c>
      <c r="AH46">
        <v>2715704</v>
      </c>
      <c r="AI46">
        <v>2883194</v>
      </c>
      <c r="AJ46">
        <v>2878396</v>
      </c>
      <c r="AK46">
        <v>2953692</v>
      </c>
      <c r="AL46">
        <v>2750928</v>
      </c>
      <c r="AM46">
        <v>2719907</v>
      </c>
      <c r="AN46">
        <v>2573727</v>
      </c>
      <c r="AO46">
        <v>2820532</v>
      </c>
      <c r="AP46">
        <v>3035067</v>
      </c>
      <c r="AQ46">
        <v>2808323</v>
      </c>
      <c r="AR46">
        <v>3089596</v>
      </c>
      <c r="AS46">
        <v>3099318</v>
      </c>
      <c r="AT46">
        <v>3066961</v>
      </c>
      <c r="AU46">
        <v>3425083</v>
      </c>
      <c r="AV46">
        <v>4284461</v>
      </c>
      <c r="AW46">
        <v>3654988</v>
      </c>
      <c r="AX46">
        <v>4618982</v>
      </c>
      <c r="AY46">
        <v>4499255</v>
      </c>
      <c r="AZ46">
        <v>5034999</v>
      </c>
      <c r="BA46">
        <v>4984600</v>
      </c>
      <c r="BB46">
        <v>4906622</v>
      </c>
      <c r="BC46">
        <v>5223636</v>
      </c>
    </row>
    <row r="47" spans="1:55" x14ac:dyDescent="0.2">
      <c r="A47">
        <v>1</v>
      </c>
      <c r="B47" t="s">
        <v>422</v>
      </c>
      <c r="C47">
        <v>217</v>
      </c>
      <c r="D47" t="s">
        <v>422</v>
      </c>
      <c r="E47">
        <v>152</v>
      </c>
      <c r="F47" s="72" t="s">
        <v>601</v>
      </c>
      <c r="G47">
        <v>224034</v>
      </c>
      <c r="H47">
        <v>228815</v>
      </c>
      <c r="I47">
        <v>240175</v>
      </c>
      <c r="J47">
        <v>248627</v>
      </c>
      <c r="K47">
        <v>254200</v>
      </c>
      <c r="L47">
        <v>256715</v>
      </c>
      <c r="M47">
        <v>259895</v>
      </c>
      <c r="N47">
        <v>267816</v>
      </c>
      <c r="O47">
        <v>273335</v>
      </c>
      <c r="P47">
        <v>287412</v>
      </c>
      <c r="Q47">
        <v>291324</v>
      </c>
      <c r="R47">
        <v>275215</v>
      </c>
      <c r="S47">
        <v>279043</v>
      </c>
      <c r="T47">
        <v>276575</v>
      </c>
      <c r="U47">
        <v>289381</v>
      </c>
      <c r="V47">
        <v>276221</v>
      </c>
      <c r="W47">
        <v>264986</v>
      </c>
      <c r="X47">
        <v>288229</v>
      </c>
      <c r="Y47">
        <v>315050</v>
      </c>
      <c r="Z47">
        <v>323768</v>
      </c>
      <c r="AA47">
        <v>329168</v>
      </c>
      <c r="AB47">
        <v>317778</v>
      </c>
      <c r="AC47">
        <v>293714</v>
      </c>
      <c r="AD47">
        <v>311873</v>
      </c>
      <c r="AE47">
        <v>353096</v>
      </c>
      <c r="AF47">
        <v>360702</v>
      </c>
      <c r="AG47">
        <v>365190</v>
      </c>
      <c r="AH47">
        <v>380530</v>
      </c>
      <c r="AI47">
        <v>405107</v>
      </c>
      <c r="AJ47">
        <v>417224</v>
      </c>
      <c r="AK47">
        <v>419645</v>
      </c>
      <c r="AL47">
        <v>415677</v>
      </c>
      <c r="AM47">
        <v>492230</v>
      </c>
      <c r="AN47">
        <v>510561</v>
      </c>
      <c r="AO47">
        <v>510187</v>
      </c>
      <c r="AP47">
        <v>589469</v>
      </c>
      <c r="AQ47">
        <v>614511</v>
      </c>
      <c r="AR47">
        <v>607780</v>
      </c>
      <c r="AS47">
        <v>600438</v>
      </c>
      <c r="AT47">
        <v>559025</v>
      </c>
      <c r="AU47">
        <v>612093</v>
      </c>
      <c r="AV47">
        <v>619322</v>
      </c>
      <c r="AW47">
        <v>627672</v>
      </c>
      <c r="AX47">
        <v>645246</v>
      </c>
      <c r="AY47">
        <v>594039</v>
      </c>
      <c r="AZ47">
        <v>617124</v>
      </c>
      <c r="BA47">
        <v>635021</v>
      </c>
      <c r="BB47">
        <v>688986</v>
      </c>
      <c r="BC47">
        <v>643713</v>
      </c>
    </row>
    <row r="48" spans="1:55" x14ac:dyDescent="0.2">
      <c r="A48">
        <v>2</v>
      </c>
      <c r="B48" t="s">
        <v>423</v>
      </c>
      <c r="C48">
        <v>226</v>
      </c>
      <c r="D48" t="s">
        <v>423</v>
      </c>
      <c r="E48">
        <v>152</v>
      </c>
      <c r="F48" s="72" t="s">
        <v>601</v>
      </c>
      <c r="G48">
        <v>1656237</v>
      </c>
      <c r="H48">
        <v>1659140</v>
      </c>
      <c r="I48">
        <v>1879403</v>
      </c>
      <c r="J48">
        <v>1942581</v>
      </c>
      <c r="K48">
        <v>1708537</v>
      </c>
      <c r="L48">
        <v>1775257</v>
      </c>
      <c r="M48">
        <v>2077051</v>
      </c>
      <c r="N48">
        <v>2203059</v>
      </c>
      <c r="O48">
        <v>2524574</v>
      </c>
      <c r="P48">
        <v>3170552</v>
      </c>
      <c r="Q48">
        <v>3065143</v>
      </c>
      <c r="R48">
        <v>3133546</v>
      </c>
      <c r="S48">
        <v>3142266</v>
      </c>
      <c r="T48">
        <v>3284006</v>
      </c>
      <c r="U48">
        <v>3494851</v>
      </c>
      <c r="V48">
        <v>3209950</v>
      </c>
      <c r="W48">
        <v>3202654</v>
      </c>
      <c r="X48">
        <v>3168768</v>
      </c>
      <c r="Y48">
        <v>2211176</v>
      </c>
      <c r="Z48">
        <v>2188960</v>
      </c>
      <c r="AA48">
        <v>2395838</v>
      </c>
      <c r="AB48">
        <v>2644943</v>
      </c>
      <c r="AC48">
        <v>2781689</v>
      </c>
      <c r="AD48">
        <v>2591596</v>
      </c>
      <c r="AE48">
        <v>2650421</v>
      </c>
      <c r="AF48">
        <v>2693980</v>
      </c>
      <c r="AG48">
        <v>2868756</v>
      </c>
      <c r="AH48">
        <v>3006294</v>
      </c>
      <c r="AI48">
        <v>3193550</v>
      </c>
      <c r="AJ48">
        <v>3272861</v>
      </c>
      <c r="AK48">
        <v>3353227</v>
      </c>
      <c r="AL48">
        <v>3277428</v>
      </c>
      <c r="AM48">
        <v>3501929</v>
      </c>
      <c r="AN48">
        <v>3512483</v>
      </c>
      <c r="AO48">
        <v>3672868</v>
      </c>
      <c r="AP48">
        <v>3601903</v>
      </c>
      <c r="AQ48">
        <v>3608096</v>
      </c>
      <c r="AR48">
        <v>3910445</v>
      </c>
      <c r="AS48">
        <v>4163635</v>
      </c>
      <c r="AT48">
        <v>4209156</v>
      </c>
      <c r="AU48">
        <v>4477095</v>
      </c>
      <c r="AV48">
        <v>4641843</v>
      </c>
      <c r="AW48">
        <v>4615711</v>
      </c>
      <c r="AX48">
        <v>4594282</v>
      </c>
      <c r="AY48">
        <v>4493191</v>
      </c>
      <c r="AZ48">
        <v>4427203</v>
      </c>
      <c r="BA48">
        <v>4566724</v>
      </c>
      <c r="BB48">
        <v>4704361</v>
      </c>
      <c r="BC48">
        <v>4794633</v>
      </c>
    </row>
    <row r="49" spans="1:55" x14ac:dyDescent="0.2">
      <c r="A49">
        <v>1</v>
      </c>
      <c r="B49" t="s">
        <v>424</v>
      </c>
      <c r="C49">
        <v>233</v>
      </c>
      <c r="D49" t="s">
        <v>424</v>
      </c>
      <c r="E49">
        <v>152</v>
      </c>
      <c r="F49" s="72" t="s">
        <v>601</v>
      </c>
      <c r="G49">
        <v>250981</v>
      </c>
      <c r="H49">
        <v>284468</v>
      </c>
      <c r="I49">
        <v>285446</v>
      </c>
      <c r="J49">
        <v>318450</v>
      </c>
      <c r="K49">
        <v>306136</v>
      </c>
      <c r="L49">
        <v>325141</v>
      </c>
      <c r="M49">
        <v>335654</v>
      </c>
      <c r="N49">
        <v>366365</v>
      </c>
      <c r="O49">
        <v>354368</v>
      </c>
      <c r="P49">
        <v>352501</v>
      </c>
      <c r="Q49">
        <v>318477</v>
      </c>
      <c r="R49">
        <v>319255</v>
      </c>
      <c r="S49">
        <v>304832</v>
      </c>
      <c r="T49">
        <v>371917</v>
      </c>
      <c r="U49">
        <v>425148</v>
      </c>
      <c r="V49">
        <v>382641</v>
      </c>
      <c r="W49">
        <v>385489</v>
      </c>
      <c r="X49">
        <v>425422</v>
      </c>
      <c r="Y49">
        <v>447983</v>
      </c>
      <c r="Z49">
        <v>408889</v>
      </c>
      <c r="AA49">
        <v>467464</v>
      </c>
      <c r="AB49">
        <v>469989</v>
      </c>
      <c r="AC49">
        <v>464596</v>
      </c>
      <c r="AD49">
        <v>473128</v>
      </c>
      <c r="AE49">
        <v>618718</v>
      </c>
      <c r="AF49">
        <v>733310</v>
      </c>
      <c r="AG49">
        <v>649883</v>
      </c>
      <c r="AH49">
        <v>767752</v>
      </c>
      <c r="AI49">
        <v>724952</v>
      </c>
      <c r="AJ49">
        <v>668601</v>
      </c>
      <c r="AK49">
        <v>831258</v>
      </c>
      <c r="AL49">
        <v>866573</v>
      </c>
      <c r="AM49">
        <v>881229</v>
      </c>
      <c r="AN49">
        <v>837131</v>
      </c>
      <c r="AO49">
        <v>834889</v>
      </c>
      <c r="AP49">
        <v>962607</v>
      </c>
      <c r="AQ49">
        <v>933962</v>
      </c>
      <c r="AR49">
        <v>1122855</v>
      </c>
      <c r="AS49">
        <v>1114915</v>
      </c>
      <c r="AT49">
        <v>905670</v>
      </c>
      <c r="AU49">
        <v>1250012</v>
      </c>
      <c r="AV49">
        <v>1305945</v>
      </c>
      <c r="AW49">
        <v>1449493</v>
      </c>
      <c r="AX49">
        <v>1339054</v>
      </c>
      <c r="AY49">
        <v>1545744</v>
      </c>
      <c r="AZ49">
        <v>1598816</v>
      </c>
      <c r="BA49">
        <v>1156587</v>
      </c>
      <c r="BB49">
        <v>1685948</v>
      </c>
      <c r="BC49">
        <v>1432067</v>
      </c>
    </row>
    <row r="50" spans="1:55" x14ac:dyDescent="0.2">
      <c r="A50">
        <v>2</v>
      </c>
      <c r="B50" t="s">
        <v>425</v>
      </c>
      <c r="C50">
        <v>238</v>
      </c>
      <c r="D50" t="s">
        <v>425</v>
      </c>
      <c r="E50">
        <v>152</v>
      </c>
      <c r="F50" s="72" t="s">
        <v>601</v>
      </c>
      <c r="AM50">
        <v>2593247</v>
      </c>
      <c r="AN50">
        <v>2634529</v>
      </c>
      <c r="AO50">
        <v>3026543</v>
      </c>
      <c r="AP50">
        <v>3590634</v>
      </c>
      <c r="AQ50">
        <v>3640908</v>
      </c>
      <c r="AR50">
        <v>3349373</v>
      </c>
      <c r="AS50">
        <v>3624318</v>
      </c>
      <c r="AT50">
        <v>3813564</v>
      </c>
      <c r="AU50">
        <v>4222783</v>
      </c>
      <c r="AV50">
        <v>4117054</v>
      </c>
      <c r="AW50">
        <v>4339900</v>
      </c>
      <c r="AX50">
        <v>4688444</v>
      </c>
      <c r="AY50">
        <v>5273598</v>
      </c>
      <c r="AZ50">
        <v>5252320</v>
      </c>
      <c r="BA50">
        <v>5316779</v>
      </c>
      <c r="BB50">
        <v>5623002</v>
      </c>
      <c r="BC50">
        <v>6403251</v>
      </c>
    </row>
    <row r="51" spans="1:55" x14ac:dyDescent="0.2">
      <c r="A51">
        <v>2</v>
      </c>
      <c r="B51" t="s">
        <v>444</v>
      </c>
      <c r="C51">
        <v>250</v>
      </c>
      <c r="D51" t="s">
        <v>444</v>
      </c>
      <c r="E51">
        <v>152</v>
      </c>
      <c r="F51" s="72" t="s">
        <v>601</v>
      </c>
      <c r="G51">
        <v>2037345</v>
      </c>
      <c r="H51">
        <v>2060252</v>
      </c>
      <c r="I51">
        <v>2078125</v>
      </c>
      <c r="J51">
        <v>2081036</v>
      </c>
      <c r="K51">
        <v>2087724</v>
      </c>
      <c r="L51">
        <v>2115210</v>
      </c>
      <c r="M51">
        <v>2199933</v>
      </c>
      <c r="N51">
        <v>2333464</v>
      </c>
      <c r="O51">
        <v>2388678</v>
      </c>
      <c r="P51">
        <v>2471020</v>
      </c>
      <c r="Q51">
        <v>2492330</v>
      </c>
      <c r="R51">
        <v>2547113</v>
      </c>
      <c r="S51">
        <v>2608647</v>
      </c>
      <c r="T51">
        <v>2672570</v>
      </c>
      <c r="U51">
        <v>2742823</v>
      </c>
      <c r="V51">
        <v>2782809</v>
      </c>
      <c r="W51">
        <v>2802513</v>
      </c>
      <c r="X51">
        <v>2709445</v>
      </c>
      <c r="Y51">
        <v>2846541</v>
      </c>
      <c r="Z51">
        <v>2976496</v>
      </c>
      <c r="AA51">
        <v>3021609</v>
      </c>
      <c r="AB51">
        <v>3191922</v>
      </c>
      <c r="AC51">
        <v>3277303</v>
      </c>
      <c r="AD51">
        <v>3368326</v>
      </c>
      <c r="AE51">
        <v>3484306</v>
      </c>
      <c r="AF51">
        <v>3561328</v>
      </c>
      <c r="AG51">
        <v>3646311</v>
      </c>
      <c r="AH51">
        <v>3756286</v>
      </c>
      <c r="AI51">
        <v>3868481</v>
      </c>
      <c r="AJ51">
        <v>4056947</v>
      </c>
      <c r="AK51">
        <v>4208144</v>
      </c>
      <c r="AL51">
        <v>4310322</v>
      </c>
      <c r="AM51">
        <v>4326336</v>
      </c>
      <c r="AN51">
        <v>4418596</v>
      </c>
      <c r="AO51">
        <v>3605717</v>
      </c>
      <c r="AP51">
        <v>3571684</v>
      </c>
      <c r="AQ51">
        <v>3465137</v>
      </c>
      <c r="AR51">
        <v>3527808</v>
      </c>
      <c r="AS51">
        <v>3431623</v>
      </c>
      <c r="AT51">
        <v>3352198</v>
      </c>
      <c r="AU51">
        <v>3271642</v>
      </c>
      <c r="AV51">
        <v>3198949</v>
      </c>
      <c r="AW51">
        <v>3216014</v>
      </c>
      <c r="AX51">
        <v>3232592</v>
      </c>
      <c r="AY51">
        <v>3237511</v>
      </c>
      <c r="AZ51">
        <v>3233801</v>
      </c>
      <c r="BA51">
        <v>3256206</v>
      </c>
      <c r="BB51">
        <v>3260944</v>
      </c>
      <c r="BC51">
        <v>3203948</v>
      </c>
    </row>
    <row r="52" spans="1:55" x14ac:dyDescent="0.2">
      <c r="A52">
        <v>3</v>
      </c>
      <c r="B52" t="s">
        <v>427</v>
      </c>
      <c r="C52">
        <v>251</v>
      </c>
      <c r="D52" t="s">
        <v>427</v>
      </c>
      <c r="E52">
        <v>152</v>
      </c>
      <c r="F52" s="72" t="s">
        <v>601</v>
      </c>
      <c r="G52">
        <v>208698</v>
      </c>
      <c r="H52">
        <v>207034</v>
      </c>
      <c r="I52">
        <v>200297</v>
      </c>
      <c r="J52">
        <v>217728</v>
      </c>
      <c r="K52">
        <v>222823</v>
      </c>
      <c r="L52">
        <v>246809</v>
      </c>
      <c r="M52">
        <v>245404</v>
      </c>
      <c r="N52">
        <v>248002</v>
      </c>
      <c r="O52">
        <v>254062</v>
      </c>
      <c r="P52">
        <v>237762</v>
      </c>
      <c r="Q52">
        <v>301376</v>
      </c>
      <c r="R52">
        <v>356679</v>
      </c>
      <c r="S52">
        <v>301343</v>
      </c>
      <c r="T52">
        <v>323390</v>
      </c>
      <c r="U52">
        <v>394188</v>
      </c>
      <c r="V52">
        <v>448526</v>
      </c>
      <c r="W52">
        <v>420907</v>
      </c>
      <c r="X52">
        <v>373461</v>
      </c>
      <c r="Y52">
        <v>305866</v>
      </c>
      <c r="Z52">
        <v>319814</v>
      </c>
      <c r="AA52">
        <v>327760</v>
      </c>
      <c r="AB52">
        <v>295846</v>
      </c>
      <c r="AC52">
        <v>338690</v>
      </c>
      <c r="AD52">
        <v>358329</v>
      </c>
      <c r="AE52">
        <v>391699</v>
      </c>
      <c r="AF52">
        <v>420663</v>
      </c>
      <c r="AG52">
        <v>406375</v>
      </c>
      <c r="AH52">
        <v>564971</v>
      </c>
      <c r="AI52">
        <v>562051</v>
      </c>
      <c r="AJ52">
        <v>446222</v>
      </c>
      <c r="AK52">
        <v>470899</v>
      </c>
      <c r="AL52">
        <v>340914</v>
      </c>
      <c r="AM52">
        <v>561774</v>
      </c>
      <c r="AN52">
        <v>464365</v>
      </c>
      <c r="AO52">
        <v>400220</v>
      </c>
      <c r="AP52">
        <v>538176</v>
      </c>
      <c r="AQ52">
        <v>481753</v>
      </c>
      <c r="AR52">
        <v>439391</v>
      </c>
      <c r="AS52">
        <v>566193</v>
      </c>
      <c r="AT52">
        <v>527065</v>
      </c>
      <c r="AU52">
        <v>511910</v>
      </c>
      <c r="AV52">
        <v>511790</v>
      </c>
      <c r="AW52">
        <v>634011</v>
      </c>
      <c r="AX52">
        <v>686570</v>
      </c>
      <c r="AY52">
        <v>708528</v>
      </c>
      <c r="AZ52">
        <v>765310</v>
      </c>
      <c r="BA52">
        <v>768495</v>
      </c>
      <c r="BB52">
        <v>794845</v>
      </c>
      <c r="BC52">
        <v>934106</v>
      </c>
    </row>
    <row r="53" spans="1:55" x14ac:dyDescent="0.2">
      <c r="C53" s="6"/>
    </row>
    <row r="54" spans="1:55" x14ac:dyDescent="0.2">
      <c r="C54" s="6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O52"/>
  <sheetViews>
    <sheetView workbookViewId="0">
      <selection activeCell="E1" sqref="E1"/>
    </sheetView>
  </sheetViews>
  <sheetFormatPr defaultColWidth="38" defaultRowHeight="12.75" x14ac:dyDescent="0.2"/>
  <cols>
    <col min="1" max="1" width="8.85546875" bestFit="1" customWidth="1"/>
    <col min="2" max="2" width="27.140625" bestFit="1" customWidth="1"/>
    <col min="3" max="3" width="11.140625" bestFit="1" customWidth="1"/>
    <col min="4" max="4" width="27.140625" bestFit="1" customWidth="1"/>
    <col min="5" max="5" width="12.7109375" bestFit="1" customWidth="1"/>
    <col min="6" max="6" width="32.140625" bestFit="1" customWidth="1"/>
    <col min="7" max="37" width="6" style="33" bestFit="1" customWidth="1"/>
    <col min="38" max="55" width="7" style="33" bestFit="1" customWidth="1"/>
    <col min="56" max="56" width="6" style="33" bestFit="1" customWidth="1"/>
    <col min="57" max="67" width="38" style="33"/>
  </cols>
  <sheetData>
    <row r="1" spans="1:56" x14ac:dyDescent="0.2">
      <c r="A1" s="63" t="s">
        <v>457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59" t="s">
        <v>88</v>
      </c>
      <c r="H1" s="59" t="s">
        <v>89</v>
      </c>
      <c r="I1" s="59" t="s">
        <v>90</v>
      </c>
      <c r="J1" s="59" t="s">
        <v>91</v>
      </c>
      <c r="K1" s="59" t="s">
        <v>92</v>
      </c>
      <c r="L1" s="59" t="s">
        <v>93</v>
      </c>
      <c r="M1" s="59" t="s">
        <v>94</v>
      </c>
      <c r="N1" s="59" t="s">
        <v>95</v>
      </c>
      <c r="O1" s="59" t="s">
        <v>96</v>
      </c>
      <c r="P1" s="59" t="s">
        <v>97</v>
      </c>
      <c r="Q1" s="59" t="s">
        <v>98</v>
      </c>
      <c r="R1" s="59" t="s">
        <v>99</v>
      </c>
      <c r="S1" s="59" t="s">
        <v>100</v>
      </c>
      <c r="T1" s="59" t="s">
        <v>101</v>
      </c>
      <c r="U1" s="59" t="s">
        <v>102</v>
      </c>
      <c r="V1" s="59" t="s">
        <v>103</v>
      </c>
      <c r="W1" s="59" t="s">
        <v>104</v>
      </c>
      <c r="X1" s="59" t="s">
        <v>105</v>
      </c>
      <c r="Y1" s="59" t="s">
        <v>106</v>
      </c>
      <c r="Z1" s="59" t="s">
        <v>107</v>
      </c>
      <c r="AA1" s="59" t="s">
        <v>108</v>
      </c>
      <c r="AB1" s="59" t="s">
        <v>109</v>
      </c>
      <c r="AC1" s="59" t="s">
        <v>110</v>
      </c>
      <c r="AD1" s="59" t="s">
        <v>111</v>
      </c>
      <c r="AE1" s="59" t="s">
        <v>112</v>
      </c>
      <c r="AF1" s="59" t="s">
        <v>113</v>
      </c>
      <c r="AG1" s="59" t="s">
        <v>114</v>
      </c>
      <c r="AH1" s="59" t="s">
        <v>115</v>
      </c>
      <c r="AI1" s="59" t="s">
        <v>116</v>
      </c>
      <c r="AJ1" s="59" t="s">
        <v>117</v>
      </c>
      <c r="AK1" s="59" t="s">
        <v>118</v>
      </c>
      <c r="AL1" s="59" t="s">
        <v>119</v>
      </c>
      <c r="AM1" s="59" t="s">
        <v>120</v>
      </c>
      <c r="AN1" s="59" t="s">
        <v>121</v>
      </c>
      <c r="AO1" s="59" t="s">
        <v>122</v>
      </c>
      <c r="AP1" s="59" t="s">
        <v>123</v>
      </c>
      <c r="AQ1" s="59" t="s">
        <v>124</v>
      </c>
      <c r="AR1" s="59" t="s">
        <v>125</v>
      </c>
      <c r="AS1" s="59" t="s">
        <v>126</v>
      </c>
      <c r="AT1" s="59" t="s">
        <v>127</v>
      </c>
      <c r="AU1" s="59" t="s">
        <v>128</v>
      </c>
      <c r="AV1" s="59" t="s">
        <v>129</v>
      </c>
      <c r="AW1" s="33">
        <v>2003</v>
      </c>
      <c r="AX1" s="33">
        <v>2004</v>
      </c>
      <c r="AY1" s="33">
        <v>2005</v>
      </c>
      <c r="AZ1" s="33">
        <v>2006</v>
      </c>
      <c r="BA1" s="33">
        <v>2007</v>
      </c>
      <c r="BB1" s="33">
        <v>2008</v>
      </c>
      <c r="BC1" s="33">
        <v>2009</v>
      </c>
    </row>
    <row r="2" spans="1:56" x14ac:dyDescent="0.2">
      <c r="A2">
        <v>3</v>
      </c>
      <c r="B2" s="75" t="s">
        <v>377</v>
      </c>
      <c r="C2" s="74">
        <v>7</v>
      </c>
      <c r="D2" s="75" t="s">
        <v>377</v>
      </c>
      <c r="E2" s="75" t="s">
        <v>502</v>
      </c>
      <c r="F2" s="75" t="s">
        <v>503</v>
      </c>
      <c r="G2" s="74">
        <v>5109</v>
      </c>
      <c r="H2" s="74">
        <v>5206</v>
      </c>
      <c r="I2" s="74">
        <v>5303</v>
      </c>
      <c r="J2" s="74">
        <v>5403</v>
      </c>
      <c r="K2" s="74">
        <v>5505</v>
      </c>
      <c r="L2" s="74">
        <v>5612</v>
      </c>
      <c r="M2" s="74">
        <v>5723</v>
      </c>
      <c r="N2" s="74">
        <v>5839</v>
      </c>
      <c r="O2" s="74">
        <v>5959</v>
      </c>
      <c r="P2" s="74">
        <v>6083</v>
      </c>
      <c r="Q2" s="74">
        <v>6213</v>
      </c>
      <c r="R2" s="74">
        <v>6350</v>
      </c>
      <c r="S2" s="74">
        <v>6494</v>
      </c>
      <c r="T2" s="74">
        <v>6649</v>
      </c>
      <c r="U2" s="74">
        <v>6815</v>
      </c>
      <c r="V2" s="74">
        <v>6992</v>
      </c>
      <c r="W2" s="74">
        <v>7180</v>
      </c>
      <c r="X2" s="74">
        <v>7383</v>
      </c>
      <c r="Y2" s="74">
        <v>7607</v>
      </c>
      <c r="Z2" s="74">
        <v>7854</v>
      </c>
      <c r="AA2" s="74">
        <v>8128</v>
      </c>
      <c r="AB2" s="74">
        <v>8426</v>
      </c>
      <c r="AC2" s="74">
        <v>8737</v>
      </c>
      <c r="AD2" s="74">
        <v>9042</v>
      </c>
      <c r="AE2" s="74">
        <v>9331</v>
      </c>
      <c r="AF2" s="74">
        <v>9598</v>
      </c>
      <c r="AG2" s="74">
        <v>9848</v>
      </c>
      <c r="AH2" s="74">
        <v>10095</v>
      </c>
      <c r="AI2" s="74">
        <v>10361</v>
      </c>
      <c r="AJ2" s="74">
        <v>10661</v>
      </c>
      <c r="AK2" s="74">
        <v>11003</v>
      </c>
      <c r="AL2" s="74">
        <v>11379</v>
      </c>
      <c r="AM2" s="74">
        <v>11774</v>
      </c>
      <c r="AN2" s="74">
        <v>12166</v>
      </c>
      <c r="AO2" s="74">
        <v>12539</v>
      </c>
      <c r="AP2" s="74">
        <v>12888</v>
      </c>
      <c r="AQ2" s="74">
        <v>13219</v>
      </c>
      <c r="AR2" s="74">
        <v>13547</v>
      </c>
      <c r="AS2" s="74">
        <v>13896</v>
      </c>
      <c r="AT2" s="74">
        <v>14280</v>
      </c>
      <c r="AU2" s="74">
        <v>14704</v>
      </c>
      <c r="AV2" s="74">
        <v>15164</v>
      </c>
      <c r="AW2" s="74">
        <v>15647</v>
      </c>
      <c r="AX2" s="74">
        <v>16135</v>
      </c>
      <c r="AY2" s="74">
        <v>16618</v>
      </c>
      <c r="AZ2" s="74">
        <v>17089</v>
      </c>
      <c r="BA2" s="74">
        <v>17555</v>
      </c>
      <c r="BB2" s="74">
        <v>18021</v>
      </c>
      <c r="BC2" s="74">
        <v>18498</v>
      </c>
      <c r="BD2" s="33">
        <v>5878</v>
      </c>
    </row>
    <row r="3" spans="1:56" x14ac:dyDescent="0.2">
      <c r="A3">
        <v>3</v>
      </c>
      <c r="B3" s="75" t="s">
        <v>378</v>
      </c>
      <c r="C3" s="74">
        <v>20</v>
      </c>
      <c r="D3" s="75" t="s">
        <v>378</v>
      </c>
      <c r="E3" s="75" t="s">
        <v>502</v>
      </c>
      <c r="F3" s="75" t="s">
        <v>503</v>
      </c>
      <c r="G3" s="74">
        <v>536</v>
      </c>
      <c r="H3" s="74">
        <v>550</v>
      </c>
      <c r="I3" s="74">
        <v>564</v>
      </c>
      <c r="J3" s="74">
        <v>579</v>
      </c>
      <c r="K3" s="74">
        <v>596</v>
      </c>
      <c r="L3" s="74">
        <v>613</v>
      </c>
      <c r="M3" s="74">
        <v>631</v>
      </c>
      <c r="N3" s="74">
        <v>651</v>
      </c>
      <c r="O3" s="74">
        <v>671</v>
      </c>
      <c r="P3" s="74">
        <v>693</v>
      </c>
      <c r="Q3" s="74">
        <v>715</v>
      </c>
      <c r="R3" s="74">
        <v>738</v>
      </c>
      <c r="S3" s="74">
        <v>763</v>
      </c>
      <c r="T3" s="74">
        <v>789</v>
      </c>
      <c r="U3" s="74">
        <v>817</v>
      </c>
      <c r="V3" s="74">
        <v>848</v>
      </c>
      <c r="W3" s="74">
        <v>881</v>
      </c>
      <c r="X3" s="74">
        <v>915</v>
      </c>
      <c r="Y3" s="74">
        <v>950</v>
      </c>
      <c r="Z3" s="74">
        <v>985</v>
      </c>
      <c r="AA3" s="74">
        <v>1020</v>
      </c>
      <c r="AB3" s="74">
        <v>1054</v>
      </c>
      <c r="AC3" s="74">
        <v>1089</v>
      </c>
      <c r="AD3" s="74">
        <v>1124</v>
      </c>
      <c r="AE3" s="74">
        <v>1161</v>
      </c>
      <c r="AF3" s="74">
        <v>1197</v>
      </c>
      <c r="AG3" s="74">
        <v>1235</v>
      </c>
      <c r="AH3" s="74">
        <v>1273</v>
      </c>
      <c r="AI3" s="74">
        <v>1312</v>
      </c>
      <c r="AJ3" s="74">
        <v>1352</v>
      </c>
      <c r="AK3" s="74">
        <v>1391</v>
      </c>
      <c r="AL3" s="74">
        <v>1432</v>
      </c>
      <c r="AM3" s="74">
        <v>1472</v>
      </c>
      <c r="AN3" s="74">
        <v>1511</v>
      </c>
      <c r="AO3" s="74">
        <v>1550</v>
      </c>
      <c r="AP3" s="74">
        <v>1588</v>
      </c>
      <c r="AQ3" s="74">
        <v>1625</v>
      </c>
      <c r="AR3" s="74">
        <v>1660</v>
      </c>
      <c r="AS3" s="74">
        <v>1693</v>
      </c>
      <c r="AT3" s="74">
        <v>1723</v>
      </c>
      <c r="AU3" s="74">
        <v>1749</v>
      </c>
      <c r="AV3" s="74">
        <v>1772</v>
      </c>
      <c r="AW3" s="74">
        <v>1794</v>
      </c>
      <c r="AX3" s="74">
        <v>1815</v>
      </c>
      <c r="AY3" s="74">
        <v>1839</v>
      </c>
      <c r="AZ3" s="74">
        <v>1865</v>
      </c>
      <c r="BA3" s="74">
        <v>1892</v>
      </c>
      <c r="BB3" s="74">
        <v>1921</v>
      </c>
      <c r="BC3" s="74">
        <v>1950</v>
      </c>
      <c r="BD3" s="33">
        <v>317</v>
      </c>
    </row>
    <row r="4" spans="1:56" x14ac:dyDescent="0.2">
      <c r="A4">
        <v>2</v>
      </c>
      <c r="B4" s="75" t="s">
        <v>379</v>
      </c>
      <c r="C4" s="74">
        <v>29</v>
      </c>
      <c r="D4" s="75" t="s">
        <v>379</v>
      </c>
      <c r="E4" s="75" t="s">
        <v>502</v>
      </c>
      <c r="F4" s="75" t="s">
        <v>503</v>
      </c>
      <c r="G4" s="74">
        <v>2993</v>
      </c>
      <c r="H4" s="74">
        <v>3045</v>
      </c>
      <c r="I4" s="74">
        <v>3099</v>
      </c>
      <c r="J4" s="74">
        <v>3154</v>
      </c>
      <c r="K4" s="74">
        <v>3213</v>
      </c>
      <c r="L4" s="74">
        <v>3275</v>
      </c>
      <c r="M4" s="74">
        <v>3341</v>
      </c>
      <c r="N4" s="74">
        <v>3407</v>
      </c>
      <c r="O4" s="74">
        <v>3465</v>
      </c>
      <c r="P4" s="74">
        <v>3514</v>
      </c>
      <c r="Q4" s="74">
        <v>3550</v>
      </c>
      <c r="R4" s="74">
        <v>3577</v>
      </c>
      <c r="S4" s="74">
        <v>3603</v>
      </c>
      <c r="T4" s="74">
        <v>3635</v>
      </c>
      <c r="U4" s="74">
        <v>3680</v>
      </c>
      <c r="V4" s="74">
        <v>3742</v>
      </c>
      <c r="W4" s="74">
        <v>3817</v>
      </c>
      <c r="X4" s="74">
        <v>3907</v>
      </c>
      <c r="Y4" s="74">
        <v>4012</v>
      </c>
      <c r="Z4" s="74">
        <v>4130</v>
      </c>
      <c r="AA4" s="74">
        <v>4261</v>
      </c>
      <c r="AB4" s="74">
        <v>4405</v>
      </c>
      <c r="AC4" s="74">
        <v>4559</v>
      </c>
      <c r="AD4" s="74">
        <v>4720</v>
      </c>
      <c r="AE4" s="74">
        <v>4885</v>
      </c>
      <c r="AF4" s="74">
        <v>5052</v>
      </c>
      <c r="AG4" s="74">
        <v>5221</v>
      </c>
      <c r="AH4" s="74">
        <v>5386</v>
      </c>
      <c r="AI4" s="74">
        <v>5541</v>
      </c>
      <c r="AJ4" s="74">
        <v>5681</v>
      </c>
      <c r="AK4" s="74">
        <v>5807</v>
      </c>
      <c r="AL4" s="74">
        <v>5918</v>
      </c>
      <c r="AM4" s="74">
        <v>6015</v>
      </c>
      <c r="AN4" s="74">
        <v>6097</v>
      </c>
      <c r="AO4" s="74">
        <v>6167</v>
      </c>
      <c r="AP4" s="74">
        <v>6222</v>
      </c>
      <c r="AQ4" s="74">
        <v>6266</v>
      </c>
      <c r="AR4" s="74">
        <v>6312</v>
      </c>
      <c r="AS4" s="74">
        <v>6377</v>
      </c>
      <c r="AT4" s="74">
        <v>6473</v>
      </c>
      <c r="AU4" s="74">
        <v>6604</v>
      </c>
      <c r="AV4" s="74">
        <v>6767</v>
      </c>
      <c r="AW4" s="74">
        <v>6956</v>
      </c>
      <c r="AX4" s="74">
        <v>7162</v>
      </c>
      <c r="AY4" s="74">
        <v>7378</v>
      </c>
      <c r="AZ4" s="74">
        <v>7603</v>
      </c>
      <c r="BA4" s="74">
        <v>7838</v>
      </c>
      <c r="BB4" s="74">
        <v>8074</v>
      </c>
      <c r="BC4" s="74">
        <v>8303</v>
      </c>
      <c r="BD4" s="33">
        <v>3741</v>
      </c>
    </row>
    <row r="5" spans="1:56" x14ac:dyDescent="0.2">
      <c r="A5">
        <v>1</v>
      </c>
      <c r="B5" s="75" t="s">
        <v>380</v>
      </c>
      <c r="C5" s="74">
        <v>32</v>
      </c>
      <c r="D5" s="75" t="s">
        <v>380</v>
      </c>
      <c r="E5" s="75" t="s">
        <v>502</v>
      </c>
      <c r="F5" s="75" t="s">
        <v>503</v>
      </c>
      <c r="G5" s="74">
        <v>5524</v>
      </c>
      <c r="H5" s="74">
        <v>5646</v>
      </c>
      <c r="I5" s="74">
        <v>5774</v>
      </c>
      <c r="J5" s="74">
        <v>5908</v>
      </c>
      <c r="K5" s="74">
        <v>6047</v>
      </c>
      <c r="L5" s="74">
        <v>6192</v>
      </c>
      <c r="M5" s="74">
        <v>6343</v>
      </c>
      <c r="N5" s="74">
        <v>6501</v>
      </c>
      <c r="O5" s="74">
        <v>6667</v>
      </c>
      <c r="P5" s="74">
        <v>6839</v>
      </c>
      <c r="Q5" s="74">
        <v>7018</v>
      </c>
      <c r="R5" s="74">
        <v>7205</v>
      </c>
      <c r="S5" s="74">
        <v>7401</v>
      </c>
      <c r="T5" s="74">
        <v>7608</v>
      </c>
      <c r="U5" s="74">
        <v>7826</v>
      </c>
      <c r="V5" s="74">
        <v>8057</v>
      </c>
      <c r="W5" s="74">
        <v>8300</v>
      </c>
      <c r="X5" s="74">
        <v>8554</v>
      </c>
      <c r="Y5" s="74">
        <v>8814</v>
      </c>
      <c r="Z5" s="74">
        <v>9080</v>
      </c>
      <c r="AA5" s="74">
        <v>9349</v>
      </c>
      <c r="AB5" s="74">
        <v>9624</v>
      </c>
      <c r="AC5" s="74">
        <v>9906</v>
      </c>
      <c r="AD5" s="74">
        <v>10200</v>
      </c>
      <c r="AE5" s="74">
        <v>10509</v>
      </c>
      <c r="AF5" s="74">
        <v>10833</v>
      </c>
      <c r="AG5" s="74">
        <v>11171</v>
      </c>
      <c r="AH5" s="74">
        <v>11519</v>
      </c>
      <c r="AI5" s="74">
        <v>11874</v>
      </c>
      <c r="AJ5" s="74">
        <v>12233</v>
      </c>
      <c r="AK5" s="74">
        <v>12595</v>
      </c>
      <c r="AL5" s="74">
        <v>12959</v>
      </c>
      <c r="AM5" s="74">
        <v>13325</v>
      </c>
      <c r="AN5" s="74">
        <v>13691</v>
      </c>
      <c r="AO5" s="74">
        <v>14054</v>
      </c>
      <c r="AP5" s="74">
        <v>14415</v>
      </c>
      <c r="AQ5" s="74">
        <v>14774</v>
      </c>
      <c r="AR5" s="74">
        <v>15133</v>
      </c>
      <c r="AS5" s="74">
        <v>15496</v>
      </c>
      <c r="AT5" s="74">
        <v>15865</v>
      </c>
      <c r="AU5" s="74">
        <v>16242</v>
      </c>
      <c r="AV5" s="74">
        <v>16626</v>
      </c>
      <c r="AW5" s="74">
        <v>17018</v>
      </c>
      <c r="AX5" s="74">
        <v>17417</v>
      </c>
      <c r="AY5" s="74">
        <v>17823</v>
      </c>
      <c r="AZ5" s="74">
        <v>18238</v>
      </c>
      <c r="BA5" s="74">
        <v>18660</v>
      </c>
      <c r="BB5" s="74">
        <v>19088</v>
      </c>
      <c r="BC5" s="74">
        <v>19522</v>
      </c>
      <c r="BD5" s="33">
        <v>3569</v>
      </c>
    </row>
    <row r="6" spans="1:56" x14ac:dyDescent="0.2">
      <c r="A6">
        <v>1</v>
      </c>
      <c r="B6" s="75" t="s">
        <v>381</v>
      </c>
      <c r="C6" s="74">
        <v>35</v>
      </c>
      <c r="D6" s="75" t="s">
        <v>381</v>
      </c>
      <c r="E6" s="75" t="s">
        <v>502</v>
      </c>
      <c r="F6" s="75" t="s">
        <v>503</v>
      </c>
      <c r="G6" s="74">
        <v>202</v>
      </c>
      <c r="H6" s="74">
        <v>208</v>
      </c>
      <c r="I6" s="74">
        <v>215</v>
      </c>
      <c r="J6" s="74">
        <v>222</v>
      </c>
      <c r="K6" s="74">
        <v>229</v>
      </c>
      <c r="L6" s="74">
        <v>237</v>
      </c>
      <c r="M6" s="74">
        <v>245</v>
      </c>
      <c r="N6" s="74">
        <v>254</v>
      </c>
      <c r="O6" s="74">
        <v>261</v>
      </c>
      <c r="P6" s="74">
        <v>267</v>
      </c>
      <c r="Q6" s="74">
        <v>271</v>
      </c>
      <c r="R6" s="74">
        <v>274</v>
      </c>
      <c r="S6" s="74">
        <v>275</v>
      </c>
      <c r="T6" s="74">
        <v>277</v>
      </c>
      <c r="U6" s="74">
        <v>278</v>
      </c>
      <c r="V6" s="74">
        <v>279</v>
      </c>
      <c r="W6" s="74">
        <v>281</v>
      </c>
      <c r="X6" s="74">
        <v>283</v>
      </c>
      <c r="Y6" s="74">
        <v>286</v>
      </c>
      <c r="Z6" s="74">
        <v>289</v>
      </c>
      <c r="AA6" s="74">
        <v>294</v>
      </c>
      <c r="AB6" s="74">
        <v>299</v>
      </c>
      <c r="AC6" s="74">
        <v>305</v>
      </c>
      <c r="AD6" s="74">
        <v>312</v>
      </c>
      <c r="AE6" s="74">
        <v>318</v>
      </c>
      <c r="AF6" s="74">
        <v>325</v>
      </c>
      <c r="AG6" s="74">
        <v>332</v>
      </c>
      <c r="AH6" s="74">
        <v>339</v>
      </c>
      <c r="AI6" s="74">
        <v>346</v>
      </c>
      <c r="AJ6" s="74">
        <v>354</v>
      </c>
      <c r="AK6" s="74">
        <v>363</v>
      </c>
      <c r="AL6" s="74">
        <v>371</v>
      </c>
      <c r="AM6" s="74">
        <v>380</v>
      </c>
      <c r="AN6" s="74">
        <v>389</v>
      </c>
      <c r="AO6" s="74">
        <v>398</v>
      </c>
      <c r="AP6" s="74">
        <v>407</v>
      </c>
      <c r="AQ6" s="74">
        <v>415</v>
      </c>
      <c r="AR6" s="74">
        <v>423</v>
      </c>
      <c r="AS6" s="74">
        <v>431</v>
      </c>
      <c r="AT6" s="74">
        <v>439</v>
      </c>
      <c r="AU6" s="74">
        <v>447</v>
      </c>
      <c r="AV6" s="74">
        <v>455</v>
      </c>
      <c r="AW6" s="74">
        <v>462</v>
      </c>
      <c r="AX6" s="74">
        <v>470</v>
      </c>
      <c r="AY6" s="74">
        <v>477</v>
      </c>
      <c r="AZ6" s="74">
        <v>485</v>
      </c>
      <c r="BA6" s="74">
        <v>492</v>
      </c>
      <c r="BB6" s="74">
        <v>499</v>
      </c>
      <c r="BC6" s="74">
        <v>506</v>
      </c>
      <c r="BD6" s="33">
        <v>32</v>
      </c>
    </row>
    <row r="7" spans="1:56" x14ac:dyDescent="0.2">
      <c r="A7">
        <v>1</v>
      </c>
      <c r="B7" s="75" t="s">
        <v>434</v>
      </c>
      <c r="C7" s="74">
        <v>37</v>
      </c>
      <c r="D7" s="75" t="s">
        <v>434</v>
      </c>
      <c r="E7" s="75" t="s">
        <v>502</v>
      </c>
      <c r="F7" s="75" t="s">
        <v>503</v>
      </c>
      <c r="G7" s="74">
        <v>1529</v>
      </c>
      <c r="H7" s="74">
        <v>1556</v>
      </c>
      <c r="I7" s="74">
        <v>1585</v>
      </c>
      <c r="J7" s="74">
        <v>1616</v>
      </c>
      <c r="K7" s="74">
        <v>1648</v>
      </c>
      <c r="L7" s="74">
        <v>1682</v>
      </c>
      <c r="M7" s="74">
        <v>1718</v>
      </c>
      <c r="N7" s="74">
        <v>1755</v>
      </c>
      <c r="O7" s="74">
        <v>1791</v>
      </c>
      <c r="P7" s="74">
        <v>1828</v>
      </c>
      <c r="Q7" s="74">
        <v>1864</v>
      </c>
      <c r="R7" s="74">
        <v>1900</v>
      </c>
      <c r="S7" s="74">
        <v>1937</v>
      </c>
      <c r="T7" s="74">
        <v>1975</v>
      </c>
      <c r="U7" s="74">
        <v>2016</v>
      </c>
      <c r="V7" s="74">
        <v>2060</v>
      </c>
      <c r="W7" s="74">
        <v>2106</v>
      </c>
      <c r="X7" s="74">
        <v>2155</v>
      </c>
      <c r="Y7" s="74">
        <v>2209</v>
      </c>
      <c r="Z7" s="74">
        <v>2269</v>
      </c>
      <c r="AA7" s="74">
        <v>2334</v>
      </c>
      <c r="AB7" s="74">
        <v>2405</v>
      </c>
      <c r="AC7" s="74">
        <v>2479</v>
      </c>
      <c r="AD7" s="74">
        <v>2551</v>
      </c>
      <c r="AE7" s="74">
        <v>2620</v>
      </c>
      <c r="AF7" s="74">
        <v>2683</v>
      </c>
      <c r="AG7" s="74">
        <v>2742</v>
      </c>
      <c r="AH7" s="74">
        <v>2800</v>
      </c>
      <c r="AI7" s="74">
        <v>2861</v>
      </c>
      <c r="AJ7" s="74">
        <v>2928</v>
      </c>
      <c r="AK7" s="74">
        <v>3002</v>
      </c>
      <c r="AL7" s="74">
        <v>3081</v>
      </c>
      <c r="AM7" s="74">
        <v>3165</v>
      </c>
      <c r="AN7" s="74">
        <v>3250</v>
      </c>
      <c r="AO7" s="74">
        <v>3335</v>
      </c>
      <c r="AP7" s="74">
        <v>3419</v>
      </c>
      <c r="AQ7" s="74">
        <v>3504</v>
      </c>
      <c r="AR7" s="74">
        <v>3587</v>
      </c>
      <c r="AS7" s="74">
        <v>3668</v>
      </c>
      <c r="AT7" s="74">
        <v>3746</v>
      </c>
      <c r="AU7" s="74">
        <v>3820</v>
      </c>
      <c r="AV7" s="74">
        <v>3890</v>
      </c>
      <c r="AW7" s="74">
        <v>3959</v>
      </c>
      <c r="AX7" s="74">
        <v>4029</v>
      </c>
      <c r="AY7" s="74">
        <v>4101</v>
      </c>
      <c r="AZ7" s="74">
        <v>4178</v>
      </c>
      <c r="BA7" s="74">
        <v>4257</v>
      </c>
      <c r="BB7" s="74">
        <v>4339</v>
      </c>
      <c r="BC7" s="74">
        <v>4422</v>
      </c>
      <c r="BD7" s="33">
        <v>1254</v>
      </c>
    </row>
    <row r="8" spans="1:56" x14ac:dyDescent="0.2">
      <c r="A8">
        <v>1</v>
      </c>
      <c r="B8" s="75" t="s">
        <v>383</v>
      </c>
      <c r="C8" s="74">
        <v>39</v>
      </c>
      <c r="D8" s="75" t="s">
        <v>383</v>
      </c>
      <c r="E8" s="75" t="s">
        <v>502</v>
      </c>
      <c r="F8" s="75" t="s">
        <v>503</v>
      </c>
      <c r="G8" s="74">
        <v>3031</v>
      </c>
      <c r="H8" s="74">
        <v>3098</v>
      </c>
      <c r="I8" s="74">
        <v>3167</v>
      </c>
      <c r="J8" s="74">
        <v>3237</v>
      </c>
      <c r="K8" s="74">
        <v>3308</v>
      </c>
      <c r="L8" s="74">
        <v>3378</v>
      </c>
      <c r="M8" s="74">
        <v>3449</v>
      </c>
      <c r="N8" s="74">
        <v>3523</v>
      </c>
      <c r="O8" s="74">
        <v>3600</v>
      </c>
      <c r="P8" s="74">
        <v>3682</v>
      </c>
      <c r="Q8" s="74">
        <v>3771</v>
      </c>
      <c r="R8" s="74">
        <v>3866</v>
      </c>
      <c r="S8" s="74">
        <v>3964</v>
      </c>
      <c r="T8" s="74">
        <v>4061</v>
      </c>
      <c r="U8" s="74">
        <v>4155</v>
      </c>
      <c r="V8" s="74">
        <v>4245</v>
      </c>
      <c r="W8" s="74">
        <v>4332</v>
      </c>
      <c r="X8" s="74">
        <v>4419</v>
      </c>
      <c r="Y8" s="74">
        <v>4510</v>
      </c>
      <c r="Z8" s="74">
        <v>4608</v>
      </c>
      <c r="AA8" s="74">
        <v>4713</v>
      </c>
      <c r="AB8" s="74">
        <v>4825</v>
      </c>
      <c r="AC8" s="74">
        <v>4946</v>
      </c>
      <c r="AD8" s="74">
        <v>5078</v>
      </c>
      <c r="AE8" s="74">
        <v>5222</v>
      </c>
      <c r="AF8" s="74">
        <v>5379</v>
      </c>
      <c r="AG8" s="74">
        <v>5549</v>
      </c>
      <c r="AH8" s="74">
        <v>5729</v>
      </c>
      <c r="AI8" s="74">
        <v>5916</v>
      </c>
      <c r="AJ8" s="74">
        <v>6105</v>
      </c>
      <c r="AK8" s="74">
        <v>6298</v>
      </c>
      <c r="AL8" s="74">
        <v>6494</v>
      </c>
      <c r="AM8" s="74">
        <v>6697</v>
      </c>
      <c r="AN8" s="74">
        <v>6907</v>
      </c>
      <c r="AO8" s="74">
        <v>7128</v>
      </c>
      <c r="AP8" s="74">
        <v>7358</v>
      </c>
      <c r="AQ8" s="74">
        <v>7597</v>
      </c>
      <c r="AR8" s="74">
        <v>7848</v>
      </c>
      <c r="AS8" s="74">
        <v>8116</v>
      </c>
      <c r="AT8" s="74">
        <v>8402</v>
      </c>
      <c r="AU8" s="74">
        <v>8708</v>
      </c>
      <c r="AV8" s="74">
        <v>9032</v>
      </c>
      <c r="AW8" s="74">
        <v>9366</v>
      </c>
      <c r="AX8" s="74">
        <v>9697</v>
      </c>
      <c r="AY8" s="74">
        <v>10019</v>
      </c>
      <c r="AZ8" s="74">
        <v>10326</v>
      </c>
      <c r="BA8" s="74">
        <v>10623</v>
      </c>
      <c r="BB8" s="74">
        <v>10914</v>
      </c>
      <c r="BC8" s="74">
        <v>11206</v>
      </c>
      <c r="BD8" s="33">
        <v>2962</v>
      </c>
    </row>
    <row r="9" spans="1:56" x14ac:dyDescent="0.2">
      <c r="A9">
        <v>2</v>
      </c>
      <c r="B9" s="75" t="s">
        <v>384</v>
      </c>
      <c r="C9" s="74">
        <v>45</v>
      </c>
      <c r="D9" s="75" t="s">
        <v>384</v>
      </c>
      <c r="E9" s="75" t="s">
        <v>502</v>
      </c>
      <c r="F9" s="75" t="s">
        <v>503</v>
      </c>
      <c r="G9" s="74">
        <v>222</v>
      </c>
      <c r="H9" s="74">
        <v>227</v>
      </c>
      <c r="I9" s="74">
        <v>232</v>
      </c>
      <c r="J9" s="74">
        <v>237</v>
      </c>
      <c r="K9" s="74">
        <v>242</v>
      </c>
      <c r="L9" s="74">
        <v>248</v>
      </c>
      <c r="M9" s="74">
        <v>255</v>
      </c>
      <c r="N9" s="74">
        <v>261</v>
      </c>
      <c r="O9" s="74">
        <v>268</v>
      </c>
      <c r="P9" s="74">
        <v>275</v>
      </c>
      <c r="Q9" s="74">
        <v>282</v>
      </c>
      <c r="R9" s="74">
        <v>289</v>
      </c>
      <c r="S9" s="74">
        <v>297</v>
      </c>
      <c r="T9" s="74">
        <v>305</v>
      </c>
      <c r="U9" s="74">
        <v>316</v>
      </c>
      <c r="V9" s="74">
        <v>327</v>
      </c>
      <c r="W9" s="74">
        <v>340</v>
      </c>
      <c r="X9" s="74">
        <v>355</v>
      </c>
      <c r="Y9" s="74">
        <v>369</v>
      </c>
      <c r="Z9" s="74">
        <v>384</v>
      </c>
      <c r="AA9" s="74">
        <v>398</v>
      </c>
      <c r="AB9" s="74">
        <v>413</v>
      </c>
      <c r="AC9" s="74">
        <v>427</v>
      </c>
      <c r="AD9" s="74">
        <v>442</v>
      </c>
      <c r="AE9" s="74">
        <v>457</v>
      </c>
      <c r="AF9" s="74">
        <v>471</v>
      </c>
      <c r="AG9" s="74">
        <v>485</v>
      </c>
      <c r="AH9" s="74">
        <v>500</v>
      </c>
      <c r="AI9" s="74">
        <v>515</v>
      </c>
      <c r="AJ9" s="74">
        <v>530</v>
      </c>
      <c r="AK9" s="74">
        <v>546</v>
      </c>
      <c r="AL9" s="74">
        <v>563</v>
      </c>
      <c r="AM9" s="74">
        <v>581</v>
      </c>
      <c r="AN9" s="74">
        <v>598</v>
      </c>
      <c r="AO9" s="74">
        <v>615</v>
      </c>
      <c r="AP9" s="74">
        <v>632</v>
      </c>
      <c r="AQ9" s="74">
        <v>649</v>
      </c>
      <c r="AR9" s="74">
        <v>666</v>
      </c>
      <c r="AS9" s="74">
        <v>683</v>
      </c>
      <c r="AT9" s="74">
        <v>701</v>
      </c>
      <c r="AU9" s="74">
        <v>718</v>
      </c>
      <c r="AV9" s="74">
        <v>736</v>
      </c>
      <c r="AW9" s="74">
        <v>754</v>
      </c>
      <c r="AX9" s="74">
        <v>772</v>
      </c>
      <c r="AY9" s="74">
        <v>791</v>
      </c>
      <c r="AZ9" s="74">
        <v>810</v>
      </c>
      <c r="BA9" s="74">
        <v>830</v>
      </c>
      <c r="BB9" s="74">
        <v>850</v>
      </c>
      <c r="BC9" s="74">
        <v>870</v>
      </c>
      <c r="BD9" s="33">
        <v>222</v>
      </c>
    </row>
    <row r="10" spans="1:56" x14ac:dyDescent="0.2">
      <c r="A10">
        <v>1</v>
      </c>
      <c r="B10" s="75" t="s">
        <v>435</v>
      </c>
      <c r="C10" s="74">
        <v>46</v>
      </c>
      <c r="D10" s="75" t="s">
        <v>435</v>
      </c>
      <c r="E10" s="75" t="s">
        <v>502</v>
      </c>
      <c r="F10" s="75" t="s">
        <v>503</v>
      </c>
      <c r="G10" s="74">
        <v>1037</v>
      </c>
      <c r="H10" s="74">
        <v>1065</v>
      </c>
      <c r="I10" s="74">
        <v>1093</v>
      </c>
      <c r="J10" s="74">
        <v>1123</v>
      </c>
      <c r="K10" s="74">
        <v>1155</v>
      </c>
      <c r="L10" s="74">
        <v>1187</v>
      </c>
      <c r="M10" s="74">
        <v>1221</v>
      </c>
      <c r="N10" s="74">
        <v>1257</v>
      </c>
      <c r="O10" s="74">
        <v>1294</v>
      </c>
      <c r="P10" s="74">
        <v>1333</v>
      </c>
      <c r="Q10" s="74">
        <v>1373</v>
      </c>
      <c r="R10" s="74">
        <v>1415</v>
      </c>
      <c r="S10" s="74">
        <v>1458</v>
      </c>
      <c r="T10" s="74">
        <v>1504</v>
      </c>
      <c r="U10" s="74">
        <v>1551</v>
      </c>
      <c r="V10" s="74">
        <v>1600</v>
      </c>
      <c r="W10" s="74">
        <v>1651</v>
      </c>
      <c r="X10" s="74">
        <v>1704</v>
      </c>
      <c r="Y10" s="74">
        <v>1759</v>
      </c>
      <c r="Z10" s="74">
        <v>1815</v>
      </c>
      <c r="AA10" s="74">
        <v>1872</v>
      </c>
      <c r="AB10" s="74">
        <v>1931</v>
      </c>
      <c r="AC10" s="74">
        <v>1992</v>
      </c>
      <c r="AD10" s="74">
        <v>2054</v>
      </c>
      <c r="AE10" s="74">
        <v>2117</v>
      </c>
      <c r="AF10" s="74">
        <v>2181</v>
      </c>
      <c r="AG10" s="74">
        <v>2246</v>
      </c>
      <c r="AH10" s="74">
        <v>2312</v>
      </c>
      <c r="AI10" s="74">
        <v>2379</v>
      </c>
      <c r="AJ10" s="74">
        <v>2446</v>
      </c>
      <c r="AK10" s="74">
        <v>2516</v>
      </c>
      <c r="AL10" s="74">
        <v>2587</v>
      </c>
      <c r="AM10" s="74">
        <v>2657</v>
      </c>
      <c r="AN10" s="74">
        <v>2722</v>
      </c>
      <c r="AO10" s="74">
        <v>2782</v>
      </c>
      <c r="AP10" s="74">
        <v>2835</v>
      </c>
      <c r="AQ10" s="74">
        <v>2883</v>
      </c>
      <c r="AR10" s="74">
        <v>2928</v>
      </c>
      <c r="AS10" s="74">
        <v>2978</v>
      </c>
      <c r="AT10" s="74">
        <v>3036</v>
      </c>
      <c r="AU10" s="74">
        <v>3103</v>
      </c>
      <c r="AV10" s="74">
        <v>3180</v>
      </c>
      <c r="AW10" s="74">
        <v>3261</v>
      </c>
      <c r="AX10" s="74">
        <v>3341</v>
      </c>
      <c r="AY10" s="74">
        <v>3417</v>
      </c>
      <c r="AZ10" s="74">
        <v>3486</v>
      </c>
      <c r="BA10" s="74">
        <v>3551</v>
      </c>
      <c r="BB10" s="74">
        <v>3615</v>
      </c>
      <c r="BC10" s="74">
        <v>3683</v>
      </c>
      <c r="BD10" s="33">
        <v>524</v>
      </c>
    </row>
    <row r="11" spans="1:56" x14ac:dyDescent="0.2">
      <c r="A11">
        <v>1</v>
      </c>
      <c r="B11" s="75" t="s">
        <v>386</v>
      </c>
      <c r="C11" s="74">
        <v>53</v>
      </c>
      <c r="D11" s="75" t="s">
        <v>386</v>
      </c>
      <c r="E11" s="75" t="s">
        <v>502</v>
      </c>
      <c r="F11" s="75" t="s">
        <v>503</v>
      </c>
      <c r="G11" s="74">
        <v>2306</v>
      </c>
      <c r="H11" s="74">
        <v>2345</v>
      </c>
      <c r="I11" s="74">
        <v>2386</v>
      </c>
      <c r="J11" s="74">
        <v>2431</v>
      </c>
      <c r="K11" s="74">
        <v>2478</v>
      </c>
      <c r="L11" s="74">
        <v>2528</v>
      </c>
      <c r="M11" s="74">
        <v>2581</v>
      </c>
      <c r="N11" s="74">
        <v>2637</v>
      </c>
      <c r="O11" s="74">
        <v>2695</v>
      </c>
      <c r="P11" s="74">
        <v>2757</v>
      </c>
      <c r="Q11" s="74">
        <v>2820</v>
      </c>
      <c r="R11" s="74">
        <v>2887</v>
      </c>
      <c r="S11" s="74">
        <v>2958</v>
      </c>
      <c r="T11" s="74">
        <v>3031</v>
      </c>
      <c r="U11" s="74">
        <v>3109</v>
      </c>
      <c r="V11" s="74">
        <v>3191</v>
      </c>
      <c r="W11" s="74">
        <v>3277</v>
      </c>
      <c r="X11" s="74">
        <v>3367</v>
      </c>
      <c r="Y11" s="74">
        <v>3461</v>
      </c>
      <c r="Z11" s="74">
        <v>3560</v>
      </c>
      <c r="AA11" s="74">
        <v>3664</v>
      </c>
      <c r="AB11" s="74">
        <v>3773</v>
      </c>
      <c r="AC11" s="74">
        <v>3886</v>
      </c>
      <c r="AD11" s="74">
        <v>4002</v>
      </c>
      <c r="AE11" s="74">
        <v>4122</v>
      </c>
      <c r="AF11" s="74">
        <v>4244</v>
      </c>
      <c r="AG11" s="74">
        <v>4368</v>
      </c>
      <c r="AH11" s="74">
        <v>4499</v>
      </c>
      <c r="AI11" s="74">
        <v>4641</v>
      </c>
      <c r="AJ11" s="74">
        <v>4795</v>
      </c>
      <c r="AK11" s="74">
        <v>4965</v>
      </c>
      <c r="AL11" s="74">
        <v>5149</v>
      </c>
      <c r="AM11" s="74">
        <v>5341</v>
      </c>
      <c r="AN11" s="74">
        <v>5534</v>
      </c>
      <c r="AO11" s="74">
        <v>5723</v>
      </c>
      <c r="AP11" s="74">
        <v>5906</v>
      </c>
      <c r="AQ11" s="74">
        <v>6085</v>
      </c>
      <c r="AR11" s="74">
        <v>6266</v>
      </c>
      <c r="AS11" s="74">
        <v>6455</v>
      </c>
      <c r="AT11" s="74">
        <v>6659</v>
      </c>
      <c r="AU11" s="74">
        <v>6879</v>
      </c>
      <c r="AV11" s="74">
        <v>7113</v>
      </c>
      <c r="AW11" s="74">
        <v>7358</v>
      </c>
      <c r="AX11" s="74">
        <v>7611</v>
      </c>
      <c r="AY11" s="74">
        <v>7868</v>
      </c>
      <c r="AZ11" s="74">
        <v>8128</v>
      </c>
      <c r="BA11" s="74">
        <v>8393</v>
      </c>
      <c r="BB11" s="74">
        <v>8662</v>
      </c>
      <c r="BC11" s="74">
        <v>8935</v>
      </c>
      <c r="BD11" s="33">
        <v>1601</v>
      </c>
    </row>
    <row r="12" spans="1:56" x14ac:dyDescent="0.2">
      <c r="A12">
        <v>1</v>
      </c>
      <c r="B12" s="75" t="s">
        <v>436</v>
      </c>
      <c r="C12" s="74">
        <v>61</v>
      </c>
      <c r="D12" s="75" t="s">
        <v>436</v>
      </c>
      <c r="E12" s="75" t="s">
        <v>502</v>
      </c>
      <c r="F12" s="75" t="s">
        <v>503</v>
      </c>
      <c r="G12" s="74">
        <v>255</v>
      </c>
      <c r="H12" s="74">
        <v>258</v>
      </c>
      <c r="I12" s="74">
        <v>261</v>
      </c>
      <c r="J12" s="74">
        <v>265</v>
      </c>
      <c r="K12" s="74">
        <v>269</v>
      </c>
      <c r="L12" s="74">
        <v>275</v>
      </c>
      <c r="M12" s="74">
        <v>282</v>
      </c>
      <c r="N12" s="74">
        <v>289</v>
      </c>
      <c r="O12" s="74">
        <v>292</v>
      </c>
      <c r="P12" s="74">
        <v>291</v>
      </c>
      <c r="Q12" s="74">
        <v>285</v>
      </c>
      <c r="R12" s="74">
        <v>275</v>
      </c>
      <c r="S12" s="74">
        <v>262</v>
      </c>
      <c r="T12" s="74">
        <v>249</v>
      </c>
      <c r="U12" s="74">
        <v>238</v>
      </c>
      <c r="V12" s="74">
        <v>228</v>
      </c>
      <c r="W12" s="74">
        <v>220</v>
      </c>
      <c r="X12" s="74">
        <v>215</v>
      </c>
      <c r="Y12" s="74">
        <v>215</v>
      </c>
      <c r="Z12" s="74">
        <v>220</v>
      </c>
      <c r="AA12" s="74">
        <v>233</v>
      </c>
      <c r="AB12" s="74">
        <v>251</v>
      </c>
      <c r="AC12" s="74">
        <v>273</v>
      </c>
      <c r="AD12" s="74">
        <v>295</v>
      </c>
      <c r="AE12" s="74">
        <v>314</v>
      </c>
      <c r="AF12" s="74">
        <v>330</v>
      </c>
      <c r="AG12" s="74">
        <v>344</v>
      </c>
      <c r="AH12" s="74">
        <v>355</v>
      </c>
      <c r="AI12" s="74">
        <v>367</v>
      </c>
      <c r="AJ12" s="74">
        <v>379</v>
      </c>
      <c r="AK12" s="74">
        <v>393</v>
      </c>
      <c r="AL12" s="74">
        <v>407</v>
      </c>
      <c r="AM12" s="74">
        <v>422</v>
      </c>
      <c r="AN12" s="74">
        <v>437</v>
      </c>
      <c r="AO12" s="74">
        <v>452</v>
      </c>
      <c r="AP12" s="74">
        <v>467</v>
      </c>
      <c r="AQ12" s="74">
        <v>482</v>
      </c>
      <c r="AR12" s="74">
        <v>498</v>
      </c>
      <c r="AS12" s="74">
        <v>513</v>
      </c>
      <c r="AT12" s="74">
        <v>529</v>
      </c>
      <c r="AU12" s="74">
        <v>545</v>
      </c>
      <c r="AV12" s="74">
        <v>560</v>
      </c>
      <c r="AW12" s="74">
        <v>576</v>
      </c>
      <c r="AX12" s="74">
        <v>592</v>
      </c>
      <c r="AY12" s="74">
        <v>609</v>
      </c>
      <c r="AZ12" s="74">
        <v>625</v>
      </c>
      <c r="BA12" s="74">
        <v>642</v>
      </c>
      <c r="BB12" s="74">
        <v>659</v>
      </c>
      <c r="BC12" s="74">
        <v>676</v>
      </c>
      <c r="BD12" s="33">
        <v>176</v>
      </c>
    </row>
    <row r="13" spans="1:56" x14ac:dyDescent="0.2">
      <c r="A13">
        <v>2</v>
      </c>
      <c r="B13" s="75" t="s">
        <v>437</v>
      </c>
      <c r="C13" s="74">
        <v>62</v>
      </c>
      <c r="D13" s="75" t="s">
        <v>437</v>
      </c>
      <c r="E13" s="75" t="s">
        <v>502</v>
      </c>
      <c r="F13" s="75" t="s">
        <v>503</v>
      </c>
      <c r="G13" s="74">
        <v>24541</v>
      </c>
      <c r="H13" s="74">
        <v>25139</v>
      </c>
      <c r="I13" s="74">
        <v>25766</v>
      </c>
      <c r="J13" s="74">
        <v>26418</v>
      </c>
      <c r="K13" s="74">
        <v>27092</v>
      </c>
      <c r="L13" s="74">
        <v>27782</v>
      </c>
      <c r="M13" s="74">
        <v>28489</v>
      </c>
      <c r="N13" s="74">
        <v>29219</v>
      </c>
      <c r="O13" s="74">
        <v>29986</v>
      </c>
      <c r="P13" s="74">
        <v>30795</v>
      </c>
      <c r="Q13" s="74">
        <v>31662</v>
      </c>
      <c r="R13" s="74">
        <v>32577</v>
      </c>
      <c r="S13" s="74">
        <v>33489</v>
      </c>
      <c r="T13" s="74">
        <v>34331</v>
      </c>
      <c r="U13" s="74">
        <v>35060</v>
      </c>
      <c r="V13" s="74">
        <v>35653</v>
      </c>
      <c r="W13" s="74">
        <v>36140</v>
      </c>
      <c r="X13" s="74">
        <v>36602</v>
      </c>
      <c r="Y13" s="74">
        <v>37154</v>
      </c>
      <c r="Z13" s="74">
        <v>37878</v>
      </c>
      <c r="AA13" s="74">
        <v>38801</v>
      </c>
      <c r="AB13" s="74">
        <v>39901</v>
      </c>
      <c r="AC13" s="74">
        <v>41145</v>
      </c>
      <c r="AD13" s="74">
        <v>42478</v>
      </c>
      <c r="AE13" s="74">
        <v>43856</v>
      </c>
      <c r="AF13" s="74">
        <v>45272</v>
      </c>
      <c r="AG13" s="74">
        <v>46737</v>
      </c>
      <c r="AH13" s="74">
        <v>48252</v>
      </c>
      <c r="AI13" s="74">
        <v>49823</v>
      </c>
      <c r="AJ13" s="74">
        <v>51450</v>
      </c>
      <c r="AK13" s="74">
        <v>53135</v>
      </c>
      <c r="AL13" s="74">
        <v>54867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33">
        <v>0</v>
      </c>
    </row>
    <row r="14" spans="1:56" x14ac:dyDescent="0.2">
      <c r="A14">
        <v>2</v>
      </c>
      <c r="B14" s="75" t="s">
        <v>389</v>
      </c>
      <c r="C14" s="74">
        <v>72</v>
      </c>
      <c r="D14" s="75" t="s">
        <v>389</v>
      </c>
      <c r="E14" s="75" t="s">
        <v>502</v>
      </c>
      <c r="F14" s="75" t="s">
        <v>503</v>
      </c>
      <c r="G14" s="74">
        <v>90</v>
      </c>
      <c r="H14" s="74">
        <v>96</v>
      </c>
      <c r="I14" s="74">
        <v>102</v>
      </c>
      <c r="J14" s="74">
        <v>109</v>
      </c>
      <c r="K14" s="74">
        <v>117</v>
      </c>
      <c r="L14" s="74">
        <v>125</v>
      </c>
      <c r="M14" s="74">
        <v>133</v>
      </c>
      <c r="N14" s="74">
        <v>142</v>
      </c>
      <c r="O14" s="74">
        <v>152</v>
      </c>
      <c r="P14" s="74">
        <v>162</v>
      </c>
      <c r="Q14" s="74">
        <v>171</v>
      </c>
      <c r="R14" s="74">
        <v>182</v>
      </c>
      <c r="S14" s="74">
        <v>193</v>
      </c>
      <c r="T14" s="74">
        <v>207</v>
      </c>
      <c r="U14" s="74">
        <v>224</v>
      </c>
      <c r="V14" s="74">
        <v>245</v>
      </c>
      <c r="W14" s="74">
        <v>270</v>
      </c>
      <c r="X14" s="74">
        <v>296</v>
      </c>
      <c r="Y14" s="74">
        <v>320</v>
      </c>
      <c r="Z14" s="74">
        <v>340</v>
      </c>
      <c r="AA14" s="74">
        <v>354</v>
      </c>
      <c r="AB14" s="74">
        <v>364</v>
      </c>
      <c r="AC14" s="74">
        <v>372</v>
      </c>
      <c r="AD14" s="74">
        <v>384</v>
      </c>
      <c r="AE14" s="74">
        <v>402</v>
      </c>
      <c r="AF14" s="74">
        <v>429</v>
      </c>
      <c r="AG14" s="74">
        <v>463</v>
      </c>
      <c r="AH14" s="74">
        <v>499</v>
      </c>
      <c r="AI14" s="74">
        <v>533</v>
      </c>
      <c r="AJ14" s="74">
        <v>560</v>
      </c>
      <c r="AK14" s="74">
        <v>579</v>
      </c>
      <c r="AL14" s="74">
        <v>592</v>
      </c>
      <c r="AM14" s="74">
        <v>601</v>
      </c>
      <c r="AN14" s="74">
        <v>611</v>
      </c>
      <c r="AO14" s="74">
        <v>624</v>
      </c>
      <c r="AP14" s="74">
        <v>642</v>
      </c>
      <c r="AQ14" s="74">
        <v>663</v>
      </c>
      <c r="AR14" s="74">
        <v>686</v>
      </c>
      <c r="AS14" s="74">
        <v>709</v>
      </c>
      <c r="AT14" s="74">
        <v>730</v>
      </c>
      <c r="AU14" s="74">
        <v>747</v>
      </c>
      <c r="AV14" s="74">
        <v>763</v>
      </c>
      <c r="AW14" s="74">
        <v>777</v>
      </c>
      <c r="AX14" s="74">
        <v>791</v>
      </c>
      <c r="AY14" s="74">
        <v>805</v>
      </c>
      <c r="AZ14" s="74">
        <v>820</v>
      </c>
      <c r="BA14" s="74">
        <v>834</v>
      </c>
      <c r="BB14" s="74">
        <v>849</v>
      </c>
      <c r="BC14" s="74">
        <v>864</v>
      </c>
      <c r="BD14" s="33">
        <v>285</v>
      </c>
    </row>
    <row r="15" spans="1:56" x14ac:dyDescent="0.2">
      <c r="A15">
        <v>1</v>
      </c>
      <c r="B15" s="75" t="s">
        <v>390</v>
      </c>
      <c r="C15" s="74">
        <v>74</v>
      </c>
      <c r="D15" s="75" t="s">
        <v>390</v>
      </c>
      <c r="E15" s="75" t="s">
        <v>502</v>
      </c>
      <c r="F15" s="75" t="s">
        <v>503</v>
      </c>
      <c r="G15" s="74">
        <v>488</v>
      </c>
      <c r="H15" s="74">
        <v>491</v>
      </c>
      <c r="I15" s="74">
        <v>495</v>
      </c>
      <c r="J15" s="74">
        <v>498</v>
      </c>
      <c r="K15" s="74">
        <v>502</v>
      </c>
      <c r="L15" s="74">
        <v>506</v>
      </c>
      <c r="M15" s="74">
        <v>510</v>
      </c>
      <c r="N15" s="74">
        <v>515</v>
      </c>
      <c r="O15" s="74">
        <v>521</v>
      </c>
      <c r="P15" s="74">
        <v>529</v>
      </c>
      <c r="Q15" s="74">
        <v>540</v>
      </c>
      <c r="R15" s="74">
        <v>552</v>
      </c>
      <c r="S15" s="74">
        <v>565</v>
      </c>
      <c r="T15" s="74">
        <v>580</v>
      </c>
      <c r="U15" s="74">
        <v>595</v>
      </c>
      <c r="V15" s="74">
        <v>611</v>
      </c>
      <c r="W15" s="74">
        <v>627</v>
      </c>
      <c r="X15" s="74">
        <v>645</v>
      </c>
      <c r="Y15" s="74">
        <v>663</v>
      </c>
      <c r="Z15" s="74">
        <v>682</v>
      </c>
      <c r="AA15" s="74">
        <v>702</v>
      </c>
      <c r="AB15" s="74">
        <v>723</v>
      </c>
      <c r="AC15" s="74">
        <v>745</v>
      </c>
      <c r="AD15" s="74">
        <v>768</v>
      </c>
      <c r="AE15" s="74">
        <v>792</v>
      </c>
      <c r="AF15" s="74">
        <v>817</v>
      </c>
      <c r="AG15" s="74">
        <v>843</v>
      </c>
      <c r="AH15" s="74">
        <v>869</v>
      </c>
      <c r="AI15" s="74">
        <v>897</v>
      </c>
      <c r="AJ15" s="74">
        <v>926</v>
      </c>
      <c r="AK15" s="74">
        <v>957</v>
      </c>
      <c r="AL15" s="74">
        <v>988</v>
      </c>
      <c r="AM15" s="74">
        <v>1021</v>
      </c>
      <c r="AN15" s="74">
        <v>1053</v>
      </c>
      <c r="AO15" s="74">
        <v>1084</v>
      </c>
      <c r="AP15" s="74">
        <v>1115</v>
      </c>
      <c r="AQ15" s="74">
        <v>1146</v>
      </c>
      <c r="AR15" s="74">
        <v>1176</v>
      </c>
      <c r="AS15" s="74">
        <v>1205</v>
      </c>
      <c r="AT15" s="74">
        <v>1233</v>
      </c>
      <c r="AU15" s="74">
        <v>1261</v>
      </c>
      <c r="AV15" s="74">
        <v>1289</v>
      </c>
      <c r="AW15" s="74">
        <v>1316</v>
      </c>
      <c r="AX15" s="74">
        <v>1343</v>
      </c>
      <c r="AY15" s="74">
        <v>1369</v>
      </c>
      <c r="AZ15" s="74">
        <v>1396</v>
      </c>
      <c r="BA15" s="74">
        <v>1422</v>
      </c>
      <c r="BB15" s="74">
        <v>1448</v>
      </c>
      <c r="BC15" s="74">
        <v>1475</v>
      </c>
      <c r="BD15" s="33">
        <v>183</v>
      </c>
    </row>
    <row r="16" spans="1:56" x14ac:dyDescent="0.2">
      <c r="A16">
        <v>1</v>
      </c>
      <c r="B16" s="75" t="s">
        <v>391</v>
      </c>
      <c r="C16" s="74">
        <v>75</v>
      </c>
      <c r="D16" s="75" t="s">
        <v>391</v>
      </c>
      <c r="E16" s="75" t="s">
        <v>502</v>
      </c>
      <c r="F16" s="75" t="s">
        <v>503</v>
      </c>
      <c r="G16" s="74">
        <v>327</v>
      </c>
      <c r="H16" s="74">
        <v>337</v>
      </c>
      <c r="I16" s="74">
        <v>348</v>
      </c>
      <c r="J16" s="74">
        <v>358</v>
      </c>
      <c r="K16" s="74">
        <v>369</v>
      </c>
      <c r="L16" s="74">
        <v>380</v>
      </c>
      <c r="M16" s="74">
        <v>392</v>
      </c>
      <c r="N16" s="74">
        <v>404</v>
      </c>
      <c r="O16" s="74">
        <v>417</v>
      </c>
      <c r="P16" s="74">
        <v>431</v>
      </c>
      <c r="Q16" s="74">
        <v>446</v>
      </c>
      <c r="R16" s="74">
        <v>463</v>
      </c>
      <c r="S16" s="74">
        <v>481</v>
      </c>
      <c r="T16" s="74">
        <v>499</v>
      </c>
      <c r="U16" s="74">
        <v>517</v>
      </c>
      <c r="V16" s="74">
        <v>536</v>
      </c>
      <c r="W16" s="74">
        <v>555</v>
      </c>
      <c r="X16" s="74">
        <v>575</v>
      </c>
      <c r="Y16" s="74">
        <v>595</v>
      </c>
      <c r="Z16" s="74">
        <v>616</v>
      </c>
      <c r="AA16" s="74">
        <v>638</v>
      </c>
      <c r="AB16" s="74">
        <v>660</v>
      </c>
      <c r="AC16" s="74">
        <v>683</v>
      </c>
      <c r="AD16" s="74">
        <v>708</v>
      </c>
      <c r="AE16" s="74">
        <v>735</v>
      </c>
      <c r="AF16" s="74">
        <v>764</v>
      </c>
      <c r="AG16" s="74">
        <v>795</v>
      </c>
      <c r="AH16" s="74">
        <v>827</v>
      </c>
      <c r="AI16" s="74">
        <v>861</v>
      </c>
      <c r="AJ16" s="74">
        <v>896</v>
      </c>
      <c r="AK16" s="74">
        <v>931</v>
      </c>
      <c r="AL16" s="74">
        <v>968</v>
      </c>
      <c r="AM16" s="74">
        <v>1006</v>
      </c>
      <c r="AN16" s="74">
        <v>1045</v>
      </c>
      <c r="AO16" s="74">
        <v>1085</v>
      </c>
      <c r="AP16" s="74">
        <v>1127</v>
      </c>
      <c r="AQ16" s="74">
        <v>1169</v>
      </c>
      <c r="AR16" s="74">
        <v>1213</v>
      </c>
      <c r="AS16" s="74">
        <v>1257</v>
      </c>
      <c r="AT16" s="74">
        <v>1302</v>
      </c>
      <c r="AU16" s="74">
        <v>1347</v>
      </c>
      <c r="AV16" s="74">
        <v>1391</v>
      </c>
      <c r="AW16" s="74">
        <v>1436</v>
      </c>
      <c r="AX16" s="74">
        <v>1481</v>
      </c>
      <c r="AY16" s="74">
        <v>1526</v>
      </c>
      <c r="AZ16" s="74">
        <v>1571</v>
      </c>
      <c r="BA16" s="74">
        <v>1616</v>
      </c>
      <c r="BB16" s="74">
        <v>1660</v>
      </c>
      <c r="BC16" s="74">
        <v>1705</v>
      </c>
      <c r="BD16" s="33">
        <v>605</v>
      </c>
    </row>
    <row r="17" spans="1:56" x14ac:dyDescent="0.2">
      <c r="A17">
        <v>1</v>
      </c>
      <c r="B17" s="75" t="s">
        <v>392</v>
      </c>
      <c r="C17" s="74">
        <v>81</v>
      </c>
      <c r="D17" s="75" t="s">
        <v>392</v>
      </c>
      <c r="E17" s="75" t="s">
        <v>502</v>
      </c>
      <c r="F17" s="75" t="s">
        <v>503</v>
      </c>
      <c r="G17" s="74">
        <v>7005</v>
      </c>
      <c r="H17" s="74">
        <v>7225</v>
      </c>
      <c r="I17" s="74">
        <v>7445</v>
      </c>
      <c r="J17" s="74">
        <v>7656</v>
      </c>
      <c r="K17" s="74">
        <v>7853</v>
      </c>
      <c r="L17" s="74">
        <v>8033</v>
      </c>
      <c r="M17" s="74">
        <v>8199</v>
      </c>
      <c r="N17" s="74">
        <v>8362</v>
      </c>
      <c r="O17" s="74">
        <v>8538</v>
      </c>
      <c r="P17" s="74">
        <v>8739</v>
      </c>
      <c r="Q17" s="74">
        <v>8972</v>
      </c>
      <c r="R17" s="74">
        <v>9233</v>
      </c>
      <c r="S17" s="74">
        <v>9505</v>
      </c>
      <c r="T17" s="74">
        <v>9766</v>
      </c>
      <c r="U17" s="74">
        <v>10001</v>
      </c>
      <c r="V17" s="74">
        <v>10202</v>
      </c>
      <c r="W17" s="74">
        <v>10378</v>
      </c>
      <c r="X17" s="74">
        <v>10554</v>
      </c>
      <c r="Y17" s="74">
        <v>10762</v>
      </c>
      <c r="Z17" s="74">
        <v>11026</v>
      </c>
      <c r="AA17" s="74">
        <v>11355</v>
      </c>
      <c r="AB17" s="74">
        <v>11740</v>
      </c>
      <c r="AC17" s="74">
        <v>12161</v>
      </c>
      <c r="AD17" s="74">
        <v>12590</v>
      </c>
      <c r="AE17" s="74">
        <v>13006</v>
      </c>
      <c r="AF17" s="74">
        <v>13402</v>
      </c>
      <c r="AG17" s="74">
        <v>13786</v>
      </c>
      <c r="AH17" s="74">
        <v>14166</v>
      </c>
      <c r="AI17" s="74">
        <v>14557</v>
      </c>
      <c r="AJ17" s="74">
        <v>14968</v>
      </c>
      <c r="AK17" s="74">
        <v>15401</v>
      </c>
      <c r="AL17" s="74">
        <v>15853</v>
      </c>
      <c r="AM17" s="74">
        <v>16316</v>
      </c>
      <c r="AN17" s="74">
        <v>16782</v>
      </c>
      <c r="AO17" s="74">
        <v>17245</v>
      </c>
      <c r="AP17" s="74">
        <v>17703</v>
      </c>
      <c r="AQ17" s="74">
        <v>18157</v>
      </c>
      <c r="AR17" s="74">
        <v>18610</v>
      </c>
      <c r="AS17" s="74">
        <v>19067</v>
      </c>
      <c r="AT17" s="74">
        <v>19529</v>
      </c>
      <c r="AU17" s="74">
        <v>19999</v>
      </c>
      <c r="AV17" s="74">
        <v>20475</v>
      </c>
      <c r="AW17" s="74">
        <v>20955</v>
      </c>
      <c r="AX17" s="74">
        <v>21435</v>
      </c>
      <c r="AY17" s="74">
        <v>21915</v>
      </c>
      <c r="AZ17" s="74">
        <v>22393</v>
      </c>
      <c r="BA17" s="74">
        <v>22871</v>
      </c>
      <c r="BB17" s="74">
        <v>23351</v>
      </c>
      <c r="BC17" s="74">
        <v>23837</v>
      </c>
      <c r="BD17" s="33">
        <v>6075</v>
      </c>
    </row>
    <row r="18" spans="1:56" x14ac:dyDescent="0.2">
      <c r="A18">
        <v>1</v>
      </c>
      <c r="B18" s="75" t="s">
        <v>393</v>
      </c>
      <c r="C18" s="74">
        <v>90</v>
      </c>
      <c r="D18" s="75" t="s">
        <v>393</v>
      </c>
      <c r="E18" s="75" t="s">
        <v>502</v>
      </c>
      <c r="F18" s="75" t="s">
        <v>503</v>
      </c>
      <c r="G18" s="74">
        <v>3183</v>
      </c>
      <c r="H18" s="74">
        <v>3245</v>
      </c>
      <c r="I18" s="74">
        <v>3310</v>
      </c>
      <c r="J18" s="74">
        <v>3379</v>
      </c>
      <c r="K18" s="74">
        <v>3453</v>
      </c>
      <c r="L18" s="74">
        <v>3533</v>
      </c>
      <c r="M18" s="74">
        <v>3620</v>
      </c>
      <c r="N18" s="74">
        <v>3706</v>
      </c>
      <c r="O18" s="74">
        <v>3782</v>
      </c>
      <c r="P18" s="74">
        <v>3843</v>
      </c>
      <c r="Q18" s="74">
        <v>3886</v>
      </c>
      <c r="R18" s="74">
        <v>3914</v>
      </c>
      <c r="S18" s="74">
        <v>3939</v>
      </c>
      <c r="T18" s="74">
        <v>3976</v>
      </c>
      <c r="U18" s="74">
        <v>4037</v>
      </c>
      <c r="V18" s="74">
        <v>4125</v>
      </c>
      <c r="W18" s="74">
        <v>4237</v>
      </c>
      <c r="X18" s="74">
        <v>4366</v>
      </c>
      <c r="Y18" s="74">
        <v>4499</v>
      </c>
      <c r="Z18" s="74">
        <v>4628</v>
      </c>
      <c r="AA18" s="74">
        <v>4753</v>
      </c>
      <c r="AB18" s="74">
        <v>4875</v>
      </c>
      <c r="AC18" s="74">
        <v>4999</v>
      </c>
      <c r="AD18" s="74">
        <v>5128</v>
      </c>
      <c r="AE18" s="74">
        <v>5267</v>
      </c>
      <c r="AF18" s="74">
        <v>5414</v>
      </c>
      <c r="AG18" s="74">
        <v>5569</v>
      </c>
      <c r="AH18" s="74">
        <v>5738</v>
      </c>
      <c r="AI18" s="74">
        <v>5929</v>
      </c>
      <c r="AJ18" s="74">
        <v>6147</v>
      </c>
      <c r="AK18" s="74">
        <v>6396</v>
      </c>
      <c r="AL18" s="74">
        <v>6670</v>
      </c>
      <c r="AM18" s="74">
        <v>6955</v>
      </c>
      <c r="AN18" s="74">
        <v>7230</v>
      </c>
      <c r="AO18" s="74">
        <v>7478</v>
      </c>
      <c r="AP18" s="74">
        <v>7696</v>
      </c>
      <c r="AQ18" s="74">
        <v>7888</v>
      </c>
      <c r="AR18" s="74">
        <v>8060</v>
      </c>
      <c r="AS18" s="74">
        <v>8222</v>
      </c>
      <c r="AT18" s="74">
        <v>8384</v>
      </c>
      <c r="AU18" s="74">
        <v>8545</v>
      </c>
      <c r="AV18" s="74">
        <v>8706</v>
      </c>
      <c r="AW18" s="74">
        <v>8870</v>
      </c>
      <c r="AX18" s="74">
        <v>9041</v>
      </c>
      <c r="AY18" s="74">
        <v>9221</v>
      </c>
      <c r="AZ18" s="74">
        <v>9412</v>
      </c>
      <c r="BA18" s="74">
        <v>9615</v>
      </c>
      <c r="BB18" s="74">
        <v>9833</v>
      </c>
      <c r="BC18" s="74">
        <v>10069</v>
      </c>
      <c r="BD18" s="33">
        <v>3832</v>
      </c>
    </row>
    <row r="19" spans="1:56" x14ac:dyDescent="0.2">
      <c r="A19">
        <v>1</v>
      </c>
      <c r="B19" s="75" t="s">
        <v>438</v>
      </c>
      <c r="C19" s="74">
        <v>107</v>
      </c>
      <c r="D19" s="75" t="s">
        <v>438</v>
      </c>
      <c r="E19" s="75" t="s">
        <v>502</v>
      </c>
      <c r="F19" s="75" t="s">
        <v>503</v>
      </c>
      <c r="G19" s="74">
        <v>3581</v>
      </c>
      <c r="H19" s="74">
        <v>3728</v>
      </c>
      <c r="I19" s="74">
        <v>3886</v>
      </c>
      <c r="J19" s="74">
        <v>4051</v>
      </c>
      <c r="K19" s="74">
        <v>4224</v>
      </c>
      <c r="L19" s="74">
        <v>4405</v>
      </c>
      <c r="M19" s="74">
        <v>4593</v>
      </c>
      <c r="N19" s="74">
        <v>4792</v>
      </c>
      <c r="O19" s="74">
        <v>5004</v>
      </c>
      <c r="P19" s="74">
        <v>5233</v>
      </c>
      <c r="Q19" s="74">
        <v>5477</v>
      </c>
      <c r="R19" s="74">
        <v>5737</v>
      </c>
      <c r="S19" s="74">
        <v>6014</v>
      </c>
      <c r="T19" s="74">
        <v>6309</v>
      </c>
      <c r="U19" s="74">
        <v>6621</v>
      </c>
      <c r="V19" s="74">
        <v>6950</v>
      </c>
      <c r="W19" s="74">
        <v>7297</v>
      </c>
      <c r="X19" s="74">
        <v>7658</v>
      </c>
      <c r="Y19" s="74">
        <v>8033</v>
      </c>
      <c r="Z19" s="74">
        <v>8419</v>
      </c>
      <c r="AA19" s="74">
        <v>8816</v>
      </c>
      <c r="AB19" s="74">
        <v>9224</v>
      </c>
      <c r="AC19" s="74">
        <v>9638</v>
      </c>
      <c r="AD19" s="74">
        <v>10056</v>
      </c>
      <c r="AE19" s="74">
        <v>10476</v>
      </c>
      <c r="AF19" s="74">
        <v>10894</v>
      </c>
      <c r="AG19" s="74">
        <v>11312</v>
      </c>
      <c r="AH19" s="74">
        <v>11733</v>
      </c>
      <c r="AI19" s="74">
        <v>12165</v>
      </c>
      <c r="AJ19" s="74">
        <v>12610</v>
      </c>
      <c r="AK19" s="74">
        <v>13070</v>
      </c>
      <c r="AL19" s="74">
        <v>13541</v>
      </c>
      <c r="AM19" s="74">
        <v>14020</v>
      </c>
      <c r="AN19" s="74">
        <v>14502</v>
      </c>
      <c r="AO19" s="74">
        <v>14981</v>
      </c>
      <c r="AP19" s="74">
        <v>15458</v>
      </c>
      <c r="AQ19" s="74">
        <v>15933</v>
      </c>
      <c r="AR19" s="74">
        <v>16400</v>
      </c>
      <c r="AS19" s="74">
        <v>16851</v>
      </c>
      <c r="AT19" s="74">
        <v>17281</v>
      </c>
      <c r="AU19" s="74">
        <v>17688</v>
      </c>
      <c r="AV19" s="74">
        <v>18075</v>
      </c>
      <c r="AW19" s="74">
        <v>18453</v>
      </c>
      <c r="AX19" s="74">
        <v>18839</v>
      </c>
      <c r="AY19" s="74">
        <v>19245</v>
      </c>
      <c r="AZ19" s="74">
        <v>19673</v>
      </c>
      <c r="BA19" s="74">
        <v>20123</v>
      </c>
      <c r="BB19" s="74">
        <v>20591</v>
      </c>
      <c r="BC19" s="74">
        <v>21075</v>
      </c>
      <c r="BD19" s="33">
        <v>2814</v>
      </c>
    </row>
    <row r="20" spans="1:56" x14ac:dyDescent="0.2">
      <c r="A20">
        <v>2</v>
      </c>
      <c r="B20" s="75" t="s">
        <v>395</v>
      </c>
      <c r="C20" s="74">
        <v>114</v>
      </c>
      <c r="D20" s="75" t="s">
        <v>395</v>
      </c>
      <c r="E20" s="75" t="s">
        <v>502</v>
      </c>
      <c r="F20" s="75" t="s">
        <v>503</v>
      </c>
      <c r="G20" s="74">
        <v>8360</v>
      </c>
      <c r="H20" s="74">
        <v>8627</v>
      </c>
      <c r="I20" s="74">
        <v>8906</v>
      </c>
      <c r="J20" s="74">
        <v>9198</v>
      </c>
      <c r="K20" s="74">
        <v>9502</v>
      </c>
      <c r="L20" s="74">
        <v>9820</v>
      </c>
      <c r="M20" s="74">
        <v>10151</v>
      </c>
      <c r="N20" s="74">
        <v>10499</v>
      </c>
      <c r="O20" s="74">
        <v>10864</v>
      </c>
      <c r="P20" s="74">
        <v>11249</v>
      </c>
      <c r="Q20" s="74">
        <v>11653</v>
      </c>
      <c r="R20" s="74">
        <v>12079</v>
      </c>
      <c r="S20" s="74">
        <v>12525</v>
      </c>
      <c r="T20" s="74">
        <v>12993</v>
      </c>
      <c r="U20" s="74">
        <v>13481</v>
      </c>
      <c r="V20" s="74">
        <v>13991</v>
      </c>
      <c r="W20" s="74">
        <v>14522</v>
      </c>
      <c r="X20" s="74">
        <v>15076</v>
      </c>
      <c r="Y20" s="74">
        <v>15656</v>
      </c>
      <c r="Z20" s="74">
        <v>16261</v>
      </c>
      <c r="AA20" s="74">
        <v>16894</v>
      </c>
      <c r="AB20" s="74">
        <v>17552</v>
      </c>
      <c r="AC20" s="74">
        <v>18232</v>
      </c>
      <c r="AD20" s="74">
        <v>18932</v>
      </c>
      <c r="AE20" s="74">
        <v>19648</v>
      </c>
      <c r="AF20" s="74">
        <v>20377</v>
      </c>
      <c r="AG20" s="74">
        <v>21120</v>
      </c>
      <c r="AH20" s="74">
        <v>21876</v>
      </c>
      <c r="AI20" s="74">
        <v>22648</v>
      </c>
      <c r="AJ20" s="74">
        <v>23433</v>
      </c>
      <c r="AK20" s="74">
        <v>24235</v>
      </c>
      <c r="AL20" s="74">
        <v>25050</v>
      </c>
      <c r="AM20" s="74">
        <v>25871</v>
      </c>
      <c r="AN20" s="74">
        <v>26687</v>
      </c>
      <c r="AO20" s="74">
        <v>27492</v>
      </c>
      <c r="AP20" s="74">
        <v>28283</v>
      </c>
      <c r="AQ20" s="74">
        <v>29065</v>
      </c>
      <c r="AR20" s="74">
        <v>29844</v>
      </c>
      <c r="AS20" s="74">
        <v>30633</v>
      </c>
      <c r="AT20" s="74">
        <v>31441</v>
      </c>
      <c r="AU20" s="74">
        <v>32269</v>
      </c>
      <c r="AV20" s="74">
        <v>33119</v>
      </c>
      <c r="AW20" s="74">
        <v>33992</v>
      </c>
      <c r="AX20" s="74">
        <v>34890</v>
      </c>
      <c r="AY20" s="74">
        <v>35817</v>
      </c>
      <c r="AZ20" s="74">
        <v>36772</v>
      </c>
      <c r="BA20" s="74">
        <v>37755</v>
      </c>
      <c r="BB20" s="74">
        <v>38765</v>
      </c>
      <c r="BC20" s="74">
        <v>39802</v>
      </c>
      <c r="BD20" s="33">
        <v>13220</v>
      </c>
    </row>
    <row r="21" spans="1:56" x14ac:dyDescent="0.2">
      <c r="A21">
        <v>3</v>
      </c>
      <c r="B21" s="75" t="s">
        <v>396</v>
      </c>
      <c r="C21" s="74">
        <v>122</v>
      </c>
      <c r="D21" s="75" t="s">
        <v>396</v>
      </c>
      <c r="E21" s="75" t="s">
        <v>502</v>
      </c>
      <c r="F21" s="75" t="s">
        <v>503</v>
      </c>
      <c r="G21" s="74">
        <v>866</v>
      </c>
      <c r="H21" s="74">
        <v>882</v>
      </c>
      <c r="I21" s="74">
        <v>898</v>
      </c>
      <c r="J21" s="74">
        <v>916</v>
      </c>
      <c r="K21" s="74">
        <v>933</v>
      </c>
      <c r="L21" s="74">
        <v>952</v>
      </c>
      <c r="M21" s="74">
        <v>971</v>
      </c>
      <c r="N21" s="74">
        <v>991</v>
      </c>
      <c r="O21" s="74">
        <v>1012</v>
      </c>
      <c r="P21" s="74">
        <v>1033</v>
      </c>
      <c r="Q21" s="74">
        <v>1054</v>
      </c>
      <c r="R21" s="74">
        <v>1077</v>
      </c>
      <c r="S21" s="74">
        <v>1100</v>
      </c>
      <c r="T21" s="74">
        <v>1124</v>
      </c>
      <c r="U21" s="74">
        <v>1150</v>
      </c>
      <c r="V21" s="74">
        <v>1176</v>
      </c>
      <c r="W21" s="74">
        <v>1204</v>
      </c>
      <c r="X21" s="74">
        <v>1232</v>
      </c>
      <c r="Y21" s="74">
        <v>1263</v>
      </c>
      <c r="Z21" s="74">
        <v>1296</v>
      </c>
      <c r="AA21" s="74">
        <v>1331</v>
      </c>
      <c r="AB21" s="74">
        <v>1367</v>
      </c>
      <c r="AC21" s="74">
        <v>1405</v>
      </c>
      <c r="AD21" s="74">
        <v>1440</v>
      </c>
      <c r="AE21" s="74">
        <v>1473</v>
      </c>
      <c r="AF21" s="74">
        <v>1503</v>
      </c>
      <c r="AG21" s="74">
        <v>1530</v>
      </c>
      <c r="AH21" s="74">
        <v>1555</v>
      </c>
      <c r="AI21" s="74">
        <v>1579</v>
      </c>
      <c r="AJ21" s="74">
        <v>1602</v>
      </c>
      <c r="AK21" s="74">
        <v>1626</v>
      </c>
      <c r="AL21" s="74">
        <v>1649</v>
      </c>
      <c r="AM21" s="74">
        <v>1672</v>
      </c>
      <c r="AN21" s="74">
        <v>1698</v>
      </c>
      <c r="AO21" s="74">
        <v>1726</v>
      </c>
      <c r="AP21" s="74">
        <v>1757</v>
      </c>
      <c r="AQ21" s="74">
        <v>1791</v>
      </c>
      <c r="AR21" s="74">
        <v>1825</v>
      </c>
      <c r="AS21" s="74">
        <v>1859</v>
      </c>
      <c r="AT21" s="74">
        <v>1889</v>
      </c>
      <c r="AU21" s="74">
        <v>1915</v>
      </c>
      <c r="AV21" s="74">
        <v>1937</v>
      </c>
      <c r="AW21" s="74">
        <v>1958</v>
      </c>
      <c r="AX21" s="74">
        <v>1977</v>
      </c>
      <c r="AY21" s="74">
        <v>1995</v>
      </c>
      <c r="AZ21" s="74">
        <v>2014</v>
      </c>
      <c r="BA21" s="74">
        <v>2032</v>
      </c>
      <c r="BB21" s="74">
        <v>2049</v>
      </c>
      <c r="BC21" s="74">
        <v>2067</v>
      </c>
      <c r="BD21" s="33">
        <v>362</v>
      </c>
    </row>
    <row r="22" spans="1:56" x14ac:dyDescent="0.2">
      <c r="A22">
        <v>1</v>
      </c>
      <c r="B22" s="75" t="s">
        <v>397</v>
      </c>
      <c r="C22" s="74">
        <v>123</v>
      </c>
      <c r="D22" s="75" t="s">
        <v>397</v>
      </c>
      <c r="E22" s="75" t="s">
        <v>502</v>
      </c>
      <c r="F22" s="75" t="s">
        <v>503</v>
      </c>
      <c r="G22" s="74">
        <v>1091</v>
      </c>
      <c r="H22" s="74">
        <v>1125</v>
      </c>
      <c r="I22" s="74">
        <v>1160</v>
      </c>
      <c r="J22" s="74">
        <v>1196</v>
      </c>
      <c r="K22" s="74">
        <v>1233</v>
      </c>
      <c r="L22" s="74">
        <v>1271</v>
      </c>
      <c r="M22" s="74">
        <v>1310</v>
      </c>
      <c r="N22" s="74">
        <v>1350</v>
      </c>
      <c r="O22" s="74">
        <v>1390</v>
      </c>
      <c r="P22" s="74">
        <v>1430</v>
      </c>
      <c r="Q22" s="74">
        <v>1469</v>
      </c>
      <c r="R22" s="74">
        <v>1508</v>
      </c>
      <c r="S22" s="74">
        <v>1547</v>
      </c>
      <c r="T22" s="74">
        <v>1589</v>
      </c>
      <c r="U22" s="74">
        <v>1635</v>
      </c>
      <c r="V22" s="74">
        <v>1683</v>
      </c>
      <c r="W22" s="74">
        <v>1734</v>
      </c>
      <c r="X22" s="74">
        <v>1788</v>
      </c>
      <c r="Y22" s="74">
        <v>1847</v>
      </c>
      <c r="Z22" s="74">
        <v>1910</v>
      </c>
      <c r="AA22" s="74">
        <v>1978</v>
      </c>
      <c r="AB22" s="74">
        <v>2050</v>
      </c>
      <c r="AC22" s="74">
        <v>2118</v>
      </c>
      <c r="AD22" s="74">
        <v>2175</v>
      </c>
      <c r="AE22" s="74">
        <v>2215</v>
      </c>
      <c r="AF22" s="74">
        <v>2237</v>
      </c>
      <c r="AG22" s="74">
        <v>2245</v>
      </c>
      <c r="AH22" s="74">
        <v>2237</v>
      </c>
      <c r="AI22" s="74">
        <v>2210</v>
      </c>
      <c r="AJ22" s="74">
        <v>2167</v>
      </c>
      <c r="AK22" s="74">
        <v>2101</v>
      </c>
      <c r="AL22" s="74">
        <v>2019</v>
      </c>
      <c r="AM22" s="74">
        <v>1945</v>
      </c>
      <c r="AN22" s="74">
        <v>1913</v>
      </c>
      <c r="AO22" s="74">
        <v>1945</v>
      </c>
      <c r="AP22" s="74">
        <v>2053</v>
      </c>
      <c r="AQ22" s="74">
        <v>2227</v>
      </c>
      <c r="AR22" s="74">
        <v>2439</v>
      </c>
      <c r="AS22" s="74">
        <v>2648</v>
      </c>
      <c r="AT22" s="74">
        <v>2824</v>
      </c>
      <c r="AU22" s="74">
        <v>2958</v>
      </c>
      <c r="AV22" s="74">
        <v>3057</v>
      </c>
      <c r="AW22" s="74">
        <v>3138</v>
      </c>
      <c r="AX22" s="74">
        <v>3225</v>
      </c>
      <c r="AY22" s="74">
        <v>3334</v>
      </c>
      <c r="AZ22" s="74">
        <v>3471</v>
      </c>
      <c r="BA22" s="74">
        <v>3627</v>
      </c>
      <c r="BB22" s="74">
        <v>3793</v>
      </c>
      <c r="BC22" s="74">
        <v>3955</v>
      </c>
      <c r="BD22" s="33">
        <v>913</v>
      </c>
    </row>
    <row r="23" spans="1:56" x14ac:dyDescent="0.2">
      <c r="A23">
        <v>2</v>
      </c>
      <c r="B23" s="75" t="s">
        <v>398</v>
      </c>
      <c r="C23" s="74">
        <v>129</v>
      </c>
      <c r="D23" s="75" t="s">
        <v>398</v>
      </c>
      <c r="E23" s="75" t="s">
        <v>502</v>
      </c>
      <c r="F23" s="75" t="s">
        <v>503</v>
      </c>
      <c r="G23" s="74">
        <v>5226</v>
      </c>
      <c r="H23" s="74">
        <v>5353</v>
      </c>
      <c r="I23" s="74">
        <v>5485</v>
      </c>
      <c r="J23" s="74">
        <v>5622</v>
      </c>
      <c r="K23" s="74">
        <v>5763</v>
      </c>
      <c r="L23" s="74">
        <v>5908</v>
      </c>
      <c r="M23" s="74">
        <v>6058</v>
      </c>
      <c r="N23" s="74">
        <v>6214</v>
      </c>
      <c r="O23" s="74">
        <v>6377</v>
      </c>
      <c r="P23" s="74">
        <v>6546</v>
      </c>
      <c r="Q23" s="74">
        <v>6723</v>
      </c>
      <c r="R23" s="74">
        <v>6906</v>
      </c>
      <c r="S23" s="74">
        <v>7097</v>
      </c>
      <c r="T23" s="74">
        <v>7294</v>
      </c>
      <c r="U23" s="74">
        <v>7498</v>
      </c>
      <c r="V23" s="74">
        <v>7710</v>
      </c>
      <c r="W23" s="74">
        <v>7929</v>
      </c>
      <c r="X23" s="74">
        <v>8153</v>
      </c>
      <c r="Y23" s="74">
        <v>8379</v>
      </c>
      <c r="Z23" s="74">
        <v>8604</v>
      </c>
      <c r="AA23" s="74">
        <v>8829</v>
      </c>
      <c r="AB23" s="74">
        <v>9054</v>
      </c>
      <c r="AC23" s="74">
        <v>9284</v>
      </c>
      <c r="AD23" s="74">
        <v>9524</v>
      </c>
      <c r="AE23" s="74">
        <v>9778</v>
      </c>
      <c r="AF23" s="74">
        <v>10048</v>
      </c>
      <c r="AG23" s="74">
        <v>10332</v>
      </c>
      <c r="AH23" s="74">
        <v>10632</v>
      </c>
      <c r="AI23" s="74">
        <v>10945</v>
      </c>
      <c r="AJ23" s="74">
        <v>11273</v>
      </c>
      <c r="AK23" s="74">
        <v>11615</v>
      </c>
      <c r="AL23" s="74">
        <v>11971</v>
      </c>
      <c r="AM23" s="74">
        <v>12341</v>
      </c>
      <c r="AN23" s="74">
        <v>12725</v>
      </c>
      <c r="AO23" s="74">
        <v>13121</v>
      </c>
      <c r="AP23" s="74">
        <v>13531</v>
      </c>
      <c r="AQ23" s="74">
        <v>13953</v>
      </c>
      <c r="AR23" s="74">
        <v>14386</v>
      </c>
      <c r="AS23" s="74">
        <v>14827</v>
      </c>
      <c r="AT23" s="74">
        <v>15275</v>
      </c>
      <c r="AU23" s="74">
        <v>15730</v>
      </c>
      <c r="AV23" s="74">
        <v>16190</v>
      </c>
      <c r="AW23" s="74">
        <v>16657</v>
      </c>
      <c r="AX23" s="74">
        <v>17131</v>
      </c>
      <c r="AY23" s="74">
        <v>17614</v>
      </c>
      <c r="AZ23" s="74">
        <v>18105</v>
      </c>
      <c r="BA23" s="74">
        <v>18604</v>
      </c>
      <c r="BB23" s="74">
        <v>19111</v>
      </c>
      <c r="BC23" s="74">
        <v>19625</v>
      </c>
      <c r="BD23" s="33">
        <v>7255</v>
      </c>
    </row>
    <row r="24" spans="1:56" x14ac:dyDescent="0.2">
      <c r="A24">
        <v>3</v>
      </c>
      <c r="B24" s="75" t="s">
        <v>399</v>
      </c>
      <c r="C24" s="74">
        <v>130</v>
      </c>
      <c r="D24" s="75" t="s">
        <v>399</v>
      </c>
      <c r="E24" s="75" t="s">
        <v>502</v>
      </c>
      <c r="F24" s="75" t="s">
        <v>503</v>
      </c>
      <c r="G24" s="74">
        <v>3611</v>
      </c>
      <c r="H24" s="74">
        <v>3697</v>
      </c>
      <c r="I24" s="74">
        <v>3787</v>
      </c>
      <c r="J24" s="74">
        <v>3879</v>
      </c>
      <c r="K24" s="74">
        <v>3975</v>
      </c>
      <c r="L24" s="74">
        <v>4073</v>
      </c>
      <c r="M24" s="74">
        <v>4174</v>
      </c>
      <c r="N24" s="74">
        <v>4280</v>
      </c>
      <c r="O24" s="74">
        <v>4394</v>
      </c>
      <c r="P24" s="74">
        <v>4518</v>
      </c>
      <c r="Q24" s="74">
        <v>4651</v>
      </c>
      <c r="R24" s="74">
        <v>4795</v>
      </c>
      <c r="S24" s="74">
        <v>4947</v>
      </c>
      <c r="T24" s="74">
        <v>5108</v>
      </c>
      <c r="U24" s="74">
        <v>5276</v>
      </c>
      <c r="V24" s="74">
        <v>5454</v>
      </c>
      <c r="W24" s="74">
        <v>5643</v>
      </c>
      <c r="X24" s="74">
        <v>5837</v>
      </c>
      <c r="Y24" s="74">
        <v>6028</v>
      </c>
      <c r="Z24" s="74">
        <v>6215</v>
      </c>
      <c r="AA24" s="74">
        <v>6386</v>
      </c>
      <c r="AB24" s="74">
        <v>6548</v>
      </c>
      <c r="AC24" s="74">
        <v>6727</v>
      </c>
      <c r="AD24" s="74">
        <v>6959</v>
      </c>
      <c r="AE24" s="74">
        <v>7267</v>
      </c>
      <c r="AF24" s="74">
        <v>7668</v>
      </c>
      <c r="AG24" s="74">
        <v>8146</v>
      </c>
      <c r="AH24" s="74">
        <v>8648</v>
      </c>
      <c r="AI24" s="74">
        <v>9100</v>
      </c>
      <c r="AJ24" s="74">
        <v>9451</v>
      </c>
      <c r="AK24" s="74">
        <v>9681</v>
      </c>
      <c r="AL24" s="74">
        <v>9809</v>
      </c>
      <c r="AM24" s="74">
        <v>9886</v>
      </c>
      <c r="AN24" s="74">
        <v>9980</v>
      </c>
      <c r="AO24" s="74">
        <v>10144</v>
      </c>
      <c r="AP24" s="74">
        <v>10393</v>
      </c>
      <c r="AQ24" s="74">
        <v>10710</v>
      </c>
      <c r="AR24" s="74">
        <v>11076</v>
      </c>
      <c r="AS24" s="74">
        <v>11458</v>
      </c>
      <c r="AT24" s="74">
        <v>11831</v>
      </c>
      <c r="AU24" s="74">
        <v>12194</v>
      </c>
      <c r="AV24" s="74">
        <v>12553</v>
      </c>
      <c r="AW24" s="74">
        <v>12912</v>
      </c>
      <c r="AX24" s="74">
        <v>13277</v>
      </c>
      <c r="AY24" s="74">
        <v>13654</v>
      </c>
      <c r="AZ24" s="74">
        <v>14043</v>
      </c>
      <c r="BA24" s="74">
        <v>14439</v>
      </c>
      <c r="BB24" s="74">
        <v>14846</v>
      </c>
      <c r="BC24" s="74">
        <v>15263</v>
      </c>
      <c r="BD24" s="33">
        <v>4909</v>
      </c>
    </row>
    <row r="25" spans="1:56" x14ac:dyDescent="0.2">
      <c r="A25">
        <v>1</v>
      </c>
      <c r="B25" s="75" t="s">
        <v>400</v>
      </c>
      <c r="C25" s="74">
        <v>133</v>
      </c>
      <c r="D25" s="75" t="s">
        <v>400</v>
      </c>
      <c r="E25" s="75" t="s">
        <v>502</v>
      </c>
      <c r="F25" s="75" t="s">
        <v>503</v>
      </c>
      <c r="G25" s="74">
        <v>5151</v>
      </c>
      <c r="H25" s="74">
        <v>5243</v>
      </c>
      <c r="I25" s="74">
        <v>5335</v>
      </c>
      <c r="J25" s="74">
        <v>5429</v>
      </c>
      <c r="K25" s="74">
        <v>5525</v>
      </c>
      <c r="L25" s="74">
        <v>5623</v>
      </c>
      <c r="M25" s="74">
        <v>5723</v>
      </c>
      <c r="N25" s="74">
        <v>5825</v>
      </c>
      <c r="O25" s="74">
        <v>5929</v>
      </c>
      <c r="P25" s="74">
        <v>6036</v>
      </c>
      <c r="Q25" s="74">
        <v>6145</v>
      </c>
      <c r="R25" s="74">
        <v>6257</v>
      </c>
      <c r="S25" s="74">
        <v>6370</v>
      </c>
      <c r="T25" s="74">
        <v>6484</v>
      </c>
      <c r="U25" s="74">
        <v>6598</v>
      </c>
      <c r="V25" s="74">
        <v>6712</v>
      </c>
      <c r="W25" s="74">
        <v>6827</v>
      </c>
      <c r="X25" s="74">
        <v>6943</v>
      </c>
      <c r="Y25" s="74">
        <v>7061</v>
      </c>
      <c r="Z25" s="74">
        <v>7183</v>
      </c>
      <c r="AA25" s="74">
        <v>7309</v>
      </c>
      <c r="AB25" s="74">
        <v>7439</v>
      </c>
      <c r="AC25" s="74">
        <v>7574</v>
      </c>
      <c r="AD25" s="74">
        <v>7713</v>
      </c>
      <c r="AE25" s="74">
        <v>7858</v>
      </c>
      <c r="AF25" s="74">
        <v>8007</v>
      </c>
      <c r="AG25" s="74">
        <v>8162</v>
      </c>
      <c r="AH25" s="74">
        <v>8322</v>
      </c>
      <c r="AI25" s="74">
        <v>8487</v>
      </c>
      <c r="AJ25" s="74">
        <v>8655</v>
      </c>
      <c r="AK25" s="74">
        <v>8827</v>
      </c>
      <c r="AL25" s="74">
        <v>9004</v>
      </c>
      <c r="AM25" s="74">
        <v>9185</v>
      </c>
      <c r="AN25" s="74">
        <v>9366</v>
      </c>
      <c r="AO25" s="74">
        <v>9549</v>
      </c>
      <c r="AP25" s="74">
        <v>9731</v>
      </c>
      <c r="AQ25" s="74">
        <v>9915</v>
      </c>
      <c r="AR25" s="74">
        <v>10104</v>
      </c>
      <c r="AS25" s="74">
        <v>10305</v>
      </c>
      <c r="AT25" s="74">
        <v>10523</v>
      </c>
      <c r="AU25" s="74">
        <v>10759</v>
      </c>
      <c r="AV25" s="74">
        <v>11011</v>
      </c>
      <c r="AW25" s="74">
        <v>11277</v>
      </c>
      <c r="AX25" s="74">
        <v>11552</v>
      </c>
      <c r="AY25" s="74">
        <v>11833</v>
      </c>
      <c r="AZ25" s="74">
        <v>12118</v>
      </c>
      <c r="BA25" s="74">
        <v>12409</v>
      </c>
      <c r="BB25" s="74">
        <v>12706</v>
      </c>
      <c r="BC25" s="74">
        <v>13010</v>
      </c>
      <c r="BD25" s="33">
        <v>3049</v>
      </c>
    </row>
    <row r="26" spans="1:56" x14ac:dyDescent="0.2">
      <c r="A26">
        <v>1</v>
      </c>
      <c r="B26" s="75" t="s">
        <v>401</v>
      </c>
      <c r="C26" s="74">
        <v>136</v>
      </c>
      <c r="D26" s="75" t="s">
        <v>401</v>
      </c>
      <c r="E26" s="75" t="s">
        <v>502</v>
      </c>
      <c r="F26" s="75" t="s">
        <v>503</v>
      </c>
      <c r="G26" s="74">
        <v>885</v>
      </c>
      <c r="H26" s="74">
        <v>911</v>
      </c>
      <c r="I26" s="74">
        <v>938</v>
      </c>
      <c r="J26" s="74">
        <v>966</v>
      </c>
      <c r="K26" s="74">
        <v>995</v>
      </c>
      <c r="L26" s="74">
        <v>1024</v>
      </c>
      <c r="M26" s="74">
        <v>1054</v>
      </c>
      <c r="N26" s="74">
        <v>1085</v>
      </c>
      <c r="O26" s="74">
        <v>1117</v>
      </c>
      <c r="P26" s="74">
        <v>1149</v>
      </c>
      <c r="Q26" s="74">
        <v>1183</v>
      </c>
      <c r="R26" s="74">
        <v>1217</v>
      </c>
      <c r="S26" s="74">
        <v>1252</v>
      </c>
      <c r="T26" s="74">
        <v>1288</v>
      </c>
      <c r="U26" s="74">
        <v>1325</v>
      </c>
      <c r="V26" s="74">
        <v>1363</v>
      </c>
      <c r="W26" s="74">
        <v>1402</v>
      </c>
      <c r="X26" s="74">
        <v>1442</v>
      </c>
      <c r="Y26" s="74">
        <v>1483</v>
      </c>
      <c r="Z26" s="74">
        <v>1525</v>
      </c>
      <c r="AA26" s="74">
        <v>1568</v>
      </c>
      <c r="AB26" s="74">
        <v>1613</v>
      </c>
      <c r="AC26" s="74">
        <v>1658</v>
      </c>
      <c r="AD26" s="74">
        <v>1703</v>
      </c>
      <c r="AE26" s="74">
        <v>1749</v>
      </c>
      <c r="AF26" s="74">
        <v>1795</v>
      </c>
      <c r="AG26" s="74">
        <v>1841</v>
      </c>
      <c r="AH26" s="74">
        <v>1889</v>
      </c>
      <c r="AI26" s="74">
        <v>1937</v>
      </c>
      <c r="AJ26" s="74">
        <v>1988</v>
      </c>
      <c r="AK26" s="74">
        <v>2040</v>
      </c>
      <c r="AL26" s="74">
        <v>2095</v>
      </c>
      <c r="AM26" s="74">
        <v>2151</v>
      </c>
      <c r="AN26" s="74">
        <v>2209</v>
      </c>
      <c r="AO26" s="74">
        <v>2270</v>
      </c>
      <c r="AP26" s="74">
        <v>2332</v>
      </c>
      <c r="AQ26" s="74">
        <v>2397</v>
      </c>
      <c r="AR26" s="74">
        <v>2463</v>
      </c>
      <c r="AS26" s="74">
        <v>2532</v>
      </c>
      <c r="AT26" s="74">
        <v>2604</v>
      </c>
      <c r="AU26" s="74">
        <v>2677</v>
      </c>
      <c r="AV26" s="74">
        <v>2753</v>
      </c>
      <c r="AW26" s="74">
        <v>2830</v>
      </c>
      <c r="AX26" s="74">
        <v>2908</v>
      </c>
      <c r="AY26" s="74">
        <v>2985</v>
      </c>
      <c r="AZ26" s="74">
        <v>3062</v>
      </c>
      <c r="BA26" s="74">
        <v>3139</v>
      </c>
      <c r="BB26" s="74">
        <v>3215</v>
      </c>
      <c r="BC26" s="74">
        <v>3291</v>
      </c>
      <c r="BD26" s="33">
        <v>745</v>
      </c>
    </row>
    <row r="27" spans="1:56" x14ac:dyDescent="0.2">
      <c r="A27">
        <v>3</v>
      </c>
      <c r="B27" s="75" t="s">
        <v>402</v>
      </c>
      <c r="C27" s="74">
        <v>137</v>
      </c>
      <c r="D27" s="75" t="s">
        <v>402</v>
      </c>
      <c r="E27" s="75" t="s">
        <v>502</v>
      </c>
      <c r="F27" s="75" t="s">
        <v>503</v>
      </c>
      <c r="G27" s="74">
        <v>679</v>
      </c>
      <c r="H27" s="74">
        <v>698</v>
      </c>
      <c r="I27" s="74">
        <v>717</v>
      </c>
      <c r="J27" s="74">
        <v>736</v>
      </c>
      <c r="K27" s="74">
        <v>753</v>
      </c>
      <c r="L27" s="74">
        <v>769</v>
      </c>
      <c r="M27" s="74">
        <v>785</v>
      </c>
      <c r="N27" s="74">
        <v>799</v>
      </c>
      <c r="O27" s="74">
        <v>813</v>
      </c>
      <c r="P27" s="74">
        <v>826</v>
      </c>
      <c r="Q27" s="74">
        <v>839</v>
      </c>
      <c r="R27" s="74">
        <v>852</v>
      </c>
      <c r="S27" s="74">
        <v>865</v>
      </c>
      <c r="T27" s="74">
        <v>878</v>
      </c>
      <c r="U27" s="74">
        <v>892</v>
      </c>
      <c r="V27" s="74">
        <v>907</v>
      </c>
      <c r="W27" s="74">
        <v>922</v>
      </c>
      <c r="X27" s="74">
        <v>938</v>
      </c>
      <c r="Y27" s="74">
        <v>953</v>
      </c>
      <c r="Z27" s="74">
        <v>966</v>
      </c>
      <c r="AA27" s="74">
        <v>978</v>
      </c>
      <c r="AB27" s="74">
        <v>989</v>
      </c>
      <c r="AC27" s="74">
        <v>999</v>
      </c>
      <c r="AD27" s="74">
        <v>1007</v>
      </c>
      <c r="AE27" s="74">
        <v>1016</v>
      </c>
      <c r="AF27" s="74">
        <v>1023</v>
      </c>
      <c r="AG27" s="74">
        <v>1030</v>
      </c>
      <c r="AH27" s="74">
        <v>1038</v>
      </c>
      <c r="AI27" s="74">
        <v>1046</v>
      </c>
      <c r="AJ27" s="74">
        <v>1056</v>
      </c>
      <c r="AK27" s="74">
        <v>1069</v>
      </c>
      <c r="AL27" s="74">
        <v>1083</v>
      </c>
      <c r="AM27" s="74">
        <v>1098</v>
      </c>
      <c r="AN27" s="74">
        <v>1114</v>
      </c>
      <c r="AO27" s="74">
        <v>1129</v>
      </c>
      <c r="AP27" s="74">
        <v>1143</v>
      </c>
      <c r="AQ27" s="74">
        <v>1156</v>
      </c>
      <c r="AR27" s="74">
        <v>1169</v>
      </c>
      <c r="AS27" s="74">
        <v>1182</v>
      </c>
      <c r="AT27" s="74">
        <v>1195</v>
      </c>
      <c r="AU27" s="74">
        <v>1207</v>
      </c>
      <c r="AV27" s="74">
        <v>1219</v>
      </c>
      <c r="AW27" s="74">
        <v>1231</v>
      </c>
      <c r="AX27" s="74">
        <v>1242</v>
      </c>
      <c r="AY27" s="74">
        <v>1252</v>
      </c>
      <c r="AZ27" s="74">
        <v>1262</v>
      </c>
      <c r="BA27" s="74">
        <v>1271</v>
      </c>
      <c r="BB27" s="74">
        <v>1280</v>
      </c>
      <c r="BC27" s="74">
        <v>1288</v>
      </c>
      <c r="BD27" s="33">
        <v>48</v>
      </c>
    </row>
    <row r="28" spans="1:56" x14ac:dyDescent="0.2">
      <c r="A28">
        <v>3</v>
      </c>
      <c r="B28" s="75" t="s">
        <v>403</v>
      </c>
      <c r="C28" s="74">
        <v>144</v>
      </c>
      <c r="D28" s="75" t="s">
        <v>403</v>
      </c>
      <c r="E28" s="75" t="s">
        <v>502</v>
      </c>
      <c r="F28" s="75" t="s">
        <v>503</v>
      </c>
      <c r="G28" s="74">
        <v>7799</v>
      </c>
      <c r="H28" s="74">
        <v>7958</v>
      </c>
      <c r="I28" s="74">
        <v>8123</v>
      </c>
      <c r="J28" s="74">
        <v>8294</v>
      </c>
      <c r="K28" s="74">
        <v>8471</v>
      </c>
      <c r="L28" s="74">
        <v>8654</v>
      </c>
      <c r="M28" s="74">
        <v>8844</v>
      </c>
      <c r="N28" s="74">
        <v>9039</v>
      </c>
      <c r="O28" s="74">
        <v>9241</v>
      </c>
      <c r="P28" s="74">
        <v>9449</v>
      </c>
      <c r="Q28" s="74">
        <v>9661</v>
      </c>
      <c r="R28" s="74">
        <v>9877</v>
      </c>
      <c r="S28" s="74">
        <v>10104</v>
      </c>
      <c r="T28" s="74">
        <v>10348</v>
      </c>
      <c r="U28" s="74">
        <v>10614</v>
      </c>
      <c r="V28" s="74">
        <v>10903</v>
      </c>
      <c r="W28" s="74">
        <v>11209</v>
      </c>
      <c r="X28" s="74">
        <v>11524</v>
      </c>
      <c r="Y28" s="74">
        <v>11837</v>
      </c>
      <c r="Z28" s="74">
        <v>12138</v>
      </c>
      <c r="AA28" s="74">
        <v>12433</v>
      </c>
      <c r="AB28" s="74">
        <v>12722</v>
      </c>
      <c r="AC28" s="74">
        <v>12983</v>
      </c>
      <c r="AD28" s="74">
        <v>13188</v>
      </c>
      <c r="AE28" s="74">
        <v>13324</v>
      </c>
      <c r="AF28" s="74">
        <v>13374</v>
      </c>
      <c r="AG28" s="74">
        <v>13356</v>
      </c>
      <c r="AH28" s="74">
        <v>13328</v>
      </c>
      <c r="AI28" s="74">
        <v>13372</v>
      </c>
      <c r="AJ28" s="74">
        <v>13543</v>
      </c>
      <c r="AK28" s="74">
        <v>13866</v>
      </c>
      <c r="AL28" s="74">
        <v>14319</v>
      </c>
      <c r="AM28" s="74">
        <v>14858</v>
      </c>
      <c r="AN28" s="74">
        <v>15416</v>
      </c>
      <c r="AO28" s="74">
        <v>15945</v>
      </c>
      <c r="AP28" s="74">
        <v>16431</v>
      </c>
      <c r="AQ28" s="74">
        <v>16888</v>
      </c>
      <c r="AR28" s="74">
        <v>17329</v>
      </c>
      <c r="AS28" s="74">
        <v>17778</v>
      </c>
      <c r="AT28" s="74">
        <v>18249</v>
      </c>
      <c r="AU28" s="74">
        <v>18746</v>
      </c>
      <c r="AV28" s="74">
        <v>19259</v>
      </c>
      <c r="AW28" s="74">
        <v>19784</v>
      </c>
      <c r="AX28" s="74">
        <v>20311</v>
      </c>
      <c r="AY28" s="74">
        <v>20834</v>
      </c>
      <c r="AZ28" s="74">
        <v>21353</v>
      </c>
      <c r="BA28" s="74">
        <v>21869</v>
      </c>
      <c r="BB28" s="74">
        <v>22383</v>
      </c>
      <c r="BC28" s="74">
        <v>22894</v>
      </c>
      <c r="BD28" s="33">
        <v>8674</v>
      </c>
    </row>
    <row r="29" spans="1:56" x14ac:dyDescent="0.2">
      <c r="A29">
        <v>3</v>
      </c>
      <c r="B29" s="75" t="s">
        <v>404</v>
      </c>
      <c r="C29" s="74">
        <v>147</v>
      </c>
      <c r="D29" s="75" t="s">
        <v>404</v>
      </c>
      <c r="E29" s="75" t="s">
        <v>502</v>
      </c>
      <c r="F29" s="75" t="s">
        <v>503</v>
      </c>
      <c r="G29" s="74">
        <v>617</v>
      </c>
      <c r="H29" s="74">
        <v>633</v>
      </c>
      <c r="I29" s="74">
        <v>649</v>
      </c>
      <c r="J29" s="74">
        <v>665</v>
      </c>
      <c r="K29" s="74">
        <v>682</v>
      </c>
      <c r="L29" s="74">
        <v>700</v>
      </c>
      <c r="M29" s="74">
        <v>718</v>
      </c>
      <c r="N29" s="74">
        <v>738</v>
      </c>
      <c r="O29" s="74">
        <v>758</v>
      </c>
      <c r="P29" s="74">
        <v>780</v>
      </c>
      <c r="Q29" s="74">
        <v>804</v>
      </c>
      <c r="R29" s="74">
        <v>830</v>
      </c>
      <c r="S29" s="74">
        <v>856</v>
      </c>
      <c r="T29" s="74">
        <v>882</v>
      </c>
      <c r="U29" s="74">
        <v>906</v>
      </c>
      <c r="V29" s="74">
        <v>928</v>
      </c>
      <c r="W29" s="74">
        <v>950</v>
      </c>
      <c r="X29" s="74">
        <v>971</v>
      </c>
      <c r="Y29" s="74">
        <v>992</v>
      </c>
      <c r="Z29" s="74">
        <v>1013</v>
      </c>
      <c r="AA29" s="74">
        <v>1035</v>
      </c>
      <c r="AB29" s="74">
        <v>1058</v>
      </c>
      <c r="AC29" s="74">
        <v>1083</v>
      </c>
      <c r="AD29" s="74">
        <v>1113</v>
      </c>
      <c r="AE29" s="74">
        <v>1151</v>
      </c>
      <c r="AF29" s="74">
        <v>1198</v>
      </c>
      <c r="AG29" s="74">
        <v>1251</v>
      </c>
      <c r="AH29" s="74">
        <v>1309</v>
      </c>
      <c r="AI29" s="74">
        <v>1365</v>
      </c>
      <c r="AJ29" s="74">
        <v>1417</v>
      </c>
      <c r="AK29" s="74">
        <v>1463</v>
      </c>
      <c r="AL29" s="74">
        <v>1505</v>
      </c>
      <c r="AM29" s="74">
        <v>1543</v>
      </c>
      <c r="AN29" s="74">
        <v>1581</v>
      </c>
      <c r="AO29" s="74">
        <v>1620</v>
      </c>
      <c r="AP29" s="74">
        <v>1661</v>
      </c>
      <c r="AQ29" s="74">
        <v>1702</v>
      </c>
      <c r="AR29" s="74">
        <v>1744</v>
      </c>
      <c r="AS29" s="74">
        <v>1785</v>
      </c>
      <c r="AT29" s="74">
        <v>1824</v>
      </c>
      <c r="AU29" s="74">
        <v>1862</v>
      </c>
      <c r="AV29" s="74">
        <v>1898</v>
      </c>
      <c r="AW29" s="74">
        <v>1935</v>
      </c>
      <c r="AX29" s="74">
        <v>1971</v>
      </c>
      <c r="AY29" s="74">
        <v>2009</v>
      </c>
      <c r="AZ29" s="74">
        <v>2048</v>
      </c>
      <c r="BA29" s="74">
        <v>2089</v>
      </c>
      <c r="BB29" s="74">
        <v>2130</v>
      </c>
      <c r="BC29" s="74">
        <v>2171</v>
      </c>
      <c r="BD29" s="33">
        <v>267</v>
      </c>
    </row>
    <row r="30" spans="1:56" x14ac:dyDescent="0.2">
      <c r="A30">
        <v>1</v>
      </c>
      <c r="B30" s="75" t="s">
        <v>405</v>
      </c>
      <c r="C30" s="74">
        <v>158</v>
      </c>
      <c r="D30" s="75" t="s">
        <v>405</v>
      </c>
      <c r="E30" s="75" t="s">
        <v>502</v>
      </c>
      <c r="F30" s="75" t="s">
        <v>503</v>
      </c>
      <c r="G30" s="74">
        <v>3337</v>
      </c>
      <c r="H30" s="74">
        <v>3438</v>
      </c>
      <c r="I30" s="74">
        <v>3544</v>
      </c>
      <c r="J30" s="74">
        <v>3653</v>
      </c>
      <c r="K30" s="74">
        <v>3766</v>
      </c>
      <c r="L30" s="74">
        <v>3882</v>
      </c>
      <c r="M30" s="74">
        <v>4002</v>
      </c>
      <c r="N30" s="74">
        <v>4126</v>
      </c>
      <c r="O30" s="74">
        <v>4253</v>
      </c>
      <c r="P30" s="74">
        <v>4383</v>
      </c>
      <c r="Q30" s="74">
        <v>4516</v>
      </c>
      <c r="R30" s="74">
        <v>4653</v>
      </c>
      <c r="S30" s="74">
        <v>4793</v>
      </c>
      <c r="T30" s="74">
        <v>4939</v>
      </c>
      <c r="U30" s="74">
        <v>5090</v>
      </c>
      <c r="V30" s="74">
        <v>5247</v>
      </c>
      <c r="W30" s="74">
        <v>5411</v>
      </c>
      <c r="X30" s="74">
        <v>5579</v>
      </c>
      <c r="Y30" s="74">
        <v>5750</v>
      </c>
      <c r="Z30" s="74">
        <v>5922</v>
      </c>
      <c r="AA30" s="74">
        <v>6096</v>
      </c>
      <c r="AB30" s="74">
        <v>6272</v>
      </c>
      <c r="AC30" s="74">
        <v>6452</v>
      </c>
      <c r="AD30" s="74">
        <v>6636</v>
      </c>
      <c r="AE30" s="74">
        <v>6827</v>
      </c>
      <c r="AF30" s="74">
        <v>7024</v>
      </c>
      <c r="AG30" s="74">
        <v>7228</v>
      </c>
      <c r="AH30" s="74">
        <v>7441</v>
      </c>
      <c r="AI30" s="74">
        <v>7666</v>
      </c>
      <c r="AJ30" s="74">
        <v>7904</v>
      </c>
      <c r="AK30" s="74">
        <v>8156</v>
      </c>
      <c r="AL30" s="74">
        <v>8422</v>
      </c>
      <c r="AM30" s="74">
        <v>8702</v>
      </c>
      <c r="AN30" s="74">
        <v>8996</v>
      </c>
      <c r="AO30" s="74">
        <v>9302</v>
      </c>
      <c r="AP30" s="74">
        <v>9622</v>
      </c>
      <c r="AQ30" s="74">
        <v>9956</v>
      </c>
      <c r="AR30" s="74">
        <v>10304</v>
      </c>
      <c r="AS30" s="74">
        <v>10662</v>
      </c>
      <c r="AT30" s="74">
        <v>11031</v>
      </c>
      <c r="AU30" s="74">
        <v>11408</v>
      </c>
      <c r="AV30" s="74">
        <v>11797</v>
      </c>
      <c r="AW30" s="74">
        <v>12203</v>
      </c>
      <c r="AX30" s="74">
        <v>12636</v>
      </c>
      <c r="AY30" s="74">
        <v>13102</v>
      </c>
      <c r="AZ30" s="74">
        <v>13604</v>
      </c>
      <c r="BA30" s="74">
        <v>14140</v>
      </c>
      <c r="BB30" s="74">
        <v>14704</v>
      </c>
      <c r="BC30" s="74">
        <v>15290</v>
      </c>
      <c r="BD30" s="33">
        <v>4237</v>
      </c>
    </row>
    <row r="31" spans="1:56" x14ac:dyDescent="0.2">
      <c r="A31">
        <v>1</v>
      </c>
      <c r="B31" s="75" t="s">
        <v>406</v>
      </c>
      <c r="C31" s="74">
        <v>159</v>
      </c>
      <c r="D31" s="75" t="s">
        <v>406</v>
      </c>
      <c r="E31" s="75" t="s">
        <v>502</v>
      </c>
      <c r="F31" s="75" t="s">
        <v>503</v>
      </c>
      <c r="G31" s="74">
        <v>46142</v>
      </c>
      <c r="H31" s="74">
        <v>47168</v>
      </c>
      <c r="I31" s="74">
        <v>48224</v>
      </c>
      <c r="J31" s="74">
        <v>49306</v>
      </c>
      <c r="K31" s="74">
        <v>50414</v>
      </c>
      <c r="L31" s="74">
        <v>51551</v>
      </c>
      <c r="M31" s="74">
        <v>52722</v>
      </c>
      <c r="N31" s="74">
        <v>53930</v>
      </c>
      <c r="O31" s="74">
        <v>55177</v>
      </c>
      <c r="P31" s="74">
        <v>56467</v>
      </c>
      <c r="Q31" s="74">
        <v>57795</v>
      </c>
      <c r="R31" s="74">
        <v>59168</v>
      </c>
      <c r="S31" s="74">
        <v>60623</v>
      </c>
      <c r="T31" s="74">
        <v>62206</v>
      </c>
      <c r="U31" s="74">
        <v>63948</v>
      </c>
      <c r="V31" s="74">
        <v>65870</v>
      </c>
      <c r="W31" s="74">
        <v>67952</v>
      </c>
      <c r="X31" s="74">
        <v>70138</v>
      </c>
      <c r="Y31" s="74">
        <v>72347</v>
      </c>
      <c r="Z31" s="74">
        <v>74523</v>
      </c>
      <c r="AA31" s="74">
        <v>76643</v>
      </c>
      <c r="AB31" s="74">
        <v>78727</v>
      </c>
      <c r="AC31" s="74">
        <v>80807</v>
      </c>
      <c r="AD31" s="74">
        <v>82936</v>
      </c>
      <c r="AE31" s="74">
        <v>85151</v>
      </c>
      <c r="AF31" s="74">
        <v>87461</v>
      </c>
      <c r="AG31" s="74">
        <v>89853</v>
      </c>
      <c r="AH31" s="74">
        <v>92312</v>
      </c>
      <c r="AI31" s="74">
        <v>94812</v>
      </c>
      <c r="AJ31" s="74">
        <v>97338</v>
      </c>
      <c r="AK31" s="74">
        <v>99887</v>
      </c>
      <c r="AL31" s="74">
        <v>102465</v>
      </c>
      <c r="AM31" s="74">
        <v>105080</v>
      </c>
      <c r="AN31" s="74">
        <v>107739</v>
      </c>
      <c r="AO31" s="74">
        <v>110449</v>
      </c>
      <c r="AP31" s="74">
        <v>113212</v>
      </c>
      <c r="AQ31" s="74">
        <v>116027</v>
      </c>
      <c r="AR31" s="74">
        <v>118899</v>
      </c>
      <c r="AS31" s="74">
        <v>121836</v>
      </c>
      <c r="AT31" s="74">
        <v>124842</v>
      </c>
      <c r="AU31" s="74">
        <v>127918</v>
      </c>
      <c r="AV31" s="74">
        <v>131061</v>
      </c>
      <c r="AW31" s="74">
        <v>134270</v>
      </c>
      <c r="AX31" s="74">
        <v>137544</v>
      </c>
      <c r="AY31" s="74">
        <v>140879</v>
      </c>
      <c r="AZ31" s="74">
        <v>144273</v>
      </c>
      <c r="BA31" s="74">
        <v>147722</v>
      </c>
      <c r="BB31" s="74">
        <v>151212</v>
      </c>
      <c r="BC31" s="74">
        <v>154729</v>
      </c>
      <c r="BD31" s="33">
        <v>12267</v>
      </c>
    </row>
    <row r="32" spans="1:56" x14ac:dyDescent="0.2">
      <c r="A32">
        <v>1</v>
      </c>
      <c r="B32" s="75" t="s">
        <v>439</v>
      </c>
      <c r="C32" s="74">
        <v>175</v>
      </c>
      <c r="D32" s="75" t="s">
        <v>439</v>
      </c>
      <c r="E32" s="75" t="s">
        <v>502</v>
      </c>
      <c r="F32" s="75" t="s">
        <v>503</v>
      </c>
      <c r="G32" s="74">
        <v>596</v>
      </c>
      <c r="H32" s="74">
        <v>598</v>
      </c>
      <c r="I32" s="74">
        <v>599</v>
      </c>
      <c r="J32" s="74">
        <v>599</v>
      </c>
      <c r="K32" s="74">
        <v>598</v>
      </c>
      <c r="L32" s="74">
        <v>597</v>
      </c>
      <c r="M32" s="74">
        <v>595</v>
      </c>
      <c r="N32" s="74">
        <v>595</v>
      </c>
      <c r="O32" s="74">
        <v>597</v>
      </c>
      <c r="P32" s="74">
        <v>604</v>
      </c>
      <c r="Q32" s="74">
        <v>615</v>
      </c>
      <c r="R32" s="74">
        <v>630</v>
      </c>
      <c r="S32" s="74">
        <v>649</v>
      </c>
      <c r="T32" s="74">
        <v>671</v>
      </c>
      <c r="U32" s="74">
        <v>695</v>
      </c>
      <c r="V32" s="74">
        <v>723</v>
      </c>
      <c r="W32" s="74">
        <v>752</v>
      </c>
      <c r="X32" s="74">
        <v>783</v>
      </c>
      <c r="Y32" s="74">
        <v>811</v>
      </c>
      <c r="Z32" s="74">
        <v>836</v>
      </c>
      <c r="AA32" s="74">
        <v>857</v>
      </c>
      <c r="AB32" s="74">
        <v>874</v>
      </c>
      <c r="AC32" s="74">
        <v>889</v>
      </c>
      <c r="AD32" s="74">
        <v>903</v>
      </c>
      <c r="AE32" s="74">
        <v>919</v>
      </c>
      <c r="AF32" s="74">
        <v>937</v>
      </c>
      <c r="AG32" s="74">
        <v>955</v>
      </c>
      <c r="AH32" s="74">
        <v>976</v>
      </c>
      <c r="AI32" s="74">
        <v>998</v>
      </c>
      <c r="AJ32" s="74">
        <v>1022</v>
      </c>
      <c r="AK32" s="74">
        <v>1049</v>
      </c>
      <c r="AL32" s="74">
        <v>1077</v>
      </c>
      <c r="AM32" s="74">
        <v>1107</v>
      </c>
      <c r="AN32" s="74">
        <v>1137</v>
      </c>
      <c r="AO32" s="74">
        <v>1166</v>
      </c>
      <c r="AP32" s="74">
        <v>1194</v>
      </c>
      <c r="AQ32" s="74">
        <v>1220</v>
      </c>
      <c r="AR32" s="74">
        <v>1247</v>
      </c>
      <c r="AS32" s="74">
        <v>1274</v>
      </c>
      <c r="AT32" s="74">
        <v>1304</v>
      </c>
      <c r="AU32" s="74">
        <v>1335</v>
      </c>
      <c r="AV32" s="74">
        <v>1369</v>
      </c>
      <c r="AW32" s="74">
        <v>1403</v>
      </c>
      <c r="AX32" s="74">
        <v>1438</v>
      </c>
      <c r="AY32" s="74">
        <v>1473</v>
      </c>
      <c r="AZ32" s="74">
        <v>1507</v>
      </c>
      <c r="BA32" s="74">
        <v>1541</v>
      </c>
      <c r="BB32" s="74">
        <v>1575</v>
      </c>
      <c r="BC32" s="74">
        <v>1611</v>
      </c>
      <c r="BD32" s="33">
        <v>447</v>
      </c>
    </row>
    <row r="33" spans="1:56" x14ac:dyDescent="0.2">
      <c r="A33">
        <v>2</v>
      </c>
      <c r="B33" s="75" t="s">
        <v>408</v>
      </c>
      <c r="C33" s="74">
        <v>178</v>
      </c>
      <c r="D33" s="75" t="s">
        <v>408</v>
      </c>
      <c r="E33" s="75" t="s">
        <v>502</v>
      </c>
      <c r="F33" s="75" t="s">
        <v>503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3177</v>
      </c>
      <c r="AN33" s="74">
        <v>3181</v>
      </c>
      <c r="AO33" s="74">
        <v>3206</v>
      </c>
      <c r="AP33" s="74">
        <v>3256</v>
      </c>
      <c r="AQ33" s="74">
        <v>3327</v>
      </c>
      <c r="AR33" s="74">
        <v>3419</v>
      </c>
      <c r="AS33" s="74">
        <v>3530</v>
      </c>
      <c r="AT33" s="74">
        <v>3657</v>
      </c>
      <c r="AU33" s="74">
        <v>3802</v>
      </c>
      <c r="AV33" s="74">
        <v>3963</v>
      </c>
      <c r="AW33" s="74">
        <v>4134</v>
      </c>
      <c r="AX33" s="74">
        <v>4307</v>
      </c>
      <c r="AY33" s="74">
        <v>4473</v>
      </c>
      <c r="AZ33" s="74">
        <v>4631</v>
      </c>
      <c r="BA33" s="74">
        <v>4781</v>
      </c>
      <c r="BB33" s="74">
        <v>4927</v>
      </c>
      <c r="BC33" s="74">
        <v>5073</v>
      </c>
      <c r="BD33" s="33">
        <v>1547</v>
      </c>
    </row>
    <row r="34" spans="1:56" x14ac:dyDescent="0.2">
      <c r="A34">
        <v>3</v>
      </c>
      <c r="B34" s="75" t="s">
        <v>409</v>
      </c>
      <c r="C34" s="74">
        <v>181</v>
      </c>
      <c r="D34" s="75" t="s">
        <v>409</v>
      </c>
      <c r="E34" s="75" t="s">
        <v>502</v>
      </c>
      <c r="F34" s="75" t="s">
        <v>503</v>
      </c>
      <c r="G34" s="74">
        <v>3876</v>
      </c>
      <c r="H34" s="74">
        <v>4005</v>
      </c>
      <c r="I34" s="74">
        <v>4140</v>
      </c>
      <c r="J34" s="74">
        <v>4278</v>
      </c>
      <c r="K34" s="74">
        <v>4421</v>
      </c>
      <c r="L34" s="74">
        <v>4567</v>
      </c>
      <c r="M34" s="74">
        <v>4717</v>
      </c>
      <c r="N34" s="74">
        <v>4872</v>
      </c>
      <c r="O34" s="74">
        <v>5034</v>
      </c>
      <c r="P34" s="74">
        <v>5204</v>
      </c>
      <c r="Q34" s="74">
        <v>5383</v>
      </c>
      <c r="R34" s="74">
        <v>5571</v>
      </c>
      <c r="S34" s="74">
        <v>5766</v>
      </c>
      <c r="T34" s="74">
        <v>5966</v>
      </c>
      <c r="U34" s="74">
        <v>6168</v>
      </c>
      <c r="V34" s="74">
        <v>6371</v>
      </c>
      <c r="W34" s="74">
        <v>6577</v>
      </c>
      <c r="X34" s="74">
        <v>6793</v>
      </c>
      <c r="Y34" s="74">
        <v>7026</v>
      </c>
      <c r="Z34" s="74">
        <v>7282</v>
      </c>
      <c r="AA34" s="74">
        <v>7563</v>
      </c>
      <c r="AB34" s="74">
        <v>7866</v>
      </c>
      <c r="AC34" s="74">
        <v>8185</v>
      </c>
      <c r="AD34" s="74">
        <v>8513</v>
      </c>
      <c r="AE34" s="74">
        <v>8845</v>
      </c>
      <c r="AF34" s="74">
        <v>9177</v>
      </c>
      <c r="AG34" s="74">
        <v>9510</v>
      </c>
      <c r="AH34" s="74">
        <v>9838</v>
      </c>
      <c r="AI34" s="74">
        <v>10157</v>
      </c>
      <c r="AJ34" s="74">
        <v>10461</v>
      </c>
      <c r="AK34" s="74">
        <v>10748</v>
      </c>
      <c r="AL34" s="74">
        <v>11017</v>
      </c>
      <c r="AM34" s="74">
        <v>11267</v>
      </c>
      <c r="AN34" s="74">
        <v>11499</v>
      </c>
      <c r="AO34" s="74">
        <v>11713</v>
      </c>
      <c r="AP34" s="74">
        <v>11912</v>
      </c>
      <c r="AQ34" s="74">
        <v>12092</v>
      </c>
      <c r="AR34" s="74">
        <v>12248</v>
      </c>
      <c r="AS34" s="74">
        <v>12370</v>
      </c>
      <c r="AT34" s="74">
        <v>12455</v>
      </c>
      <c r="AU34" s="74">
        <v>12502</v>
      </c>
      <c r="AV34" s="74">
        <v>12518</v>
      </c>
      <c r="AW34" s="74">
        <v>12510</v>
      </c>
      <c r="AX34" s="74">
        <v>12492</v>
      </c>
      <c r="AY34" s="74">
        <v>12475</v>
      </c>
      <c r="AZ34" s="74">
        <v>12459</v>
      </c>
      <c r="BA34" s="74">
        <v>12449</v>
      </c>
      <c r="BB34" s="74">
        <v>12463</v>
      </c>
      <c r="BC34" s="74">
        <v>12523</v>
      </c>
      <c r="BD34" s="33">
        <v>3118</v>
      </c>
    </row>
    <row r="35" spans="1:56" x14ac:dyDescent="0.2">
      <c r="A35">
        <v>2</v>
      </c>
      <c r="B35" s="75" t="s">
        <v>440</v>
      </c>
      <c r="C35" s="74">
        <v>182</v>
      </c>
      <c r="D35" s="75" t="s">
        <v>440</v>
      </c>
      <c r="E35" s="75" t="s">
        <v>502</v>
      </c>
      <c r="F35" s="75" t="s">
        <v>503</v>
      </c>
      <c r="G35" s="74">
        <v>345</v>
      </c>
      <c r="H35" s="74">
        <v>355</v>
      </c>
      <c r="I35" s="74">
        <v>365</v>
      </c>
      <c r="J35" s="74">
        <v>377</v>
      </c>
      <c r="K35" s="74">
        <v>390</v>
      </c>
      <c r="L35" s="74">
        <v>404</v>
      </c>
      <c r="M35" s="74">
        <v>420</v>
      </c>
      <c r="N35" s="74">
        <v>435</v>
      </c>
      <c r="O35" s="74">
        <v>449</v>
      </c>
      <c r="P35" s="74">
        <v>461</v>
      </c>
      <c r="Q35" s="74">
        <v>469</v>
      </c>
      <c r="R35" s="74">
        <v>474</v>
      </c>
      <c r="S35" s="74">
        <v>477</v>
      </c>
      <c r="T35" s="74">
        <v>480</v>
      </c>
      <c r="U35" s="74">
        <v>483</v>
      </c>
      <c r="V35" s="74">
        <v>486</v>
      </c>
      <c r="W35" s="74">
        <v>490</v>
      </c>
      <c r="X35" s="74">
        <v>494</v>
      </c>
      <c r="Y35" s="74">
        <v>500</v>
      </c>
      <c r="Z35" s="74">
        <v>506</v>
      </c>
      <c r="AA35" s="74">
        <v>514</v>
      </c>
      <c r="AB35" s="74">
        <v>524</v>
      </c>
      <c r="AC35" s="74">
        <v>534</v>
      </c>
      <c r="AD35" s="74">
        <v>545</v>
      </c>
      <c r="AE35" s="74">
        <v>555</v>
      </c>
      <c r="AF35" s="74">
        <v>565</v>
      </c>
      <c r="AG35" s="74">
        <v>574</v>
      </c>
      <c r="AH35" s="74">
        <v>584</v>
      </c>
      <c r="AI35" s="74">
        <v>594</v>
      </c>
      <c r="AJ35" s="74">
        <v>604</v>
      </c>
      <c r="AK35" s="74">
        <v>615</v>
      </c>
      <c r="AL35" s="74">
        <v>627</v>
      </c>
      <c r="AM35" s="74">
        <v>639</v>
      </c>
      <c r="AN35" s="74">
        <v>652</v>
      </c>
      <c r="AO35" s="74">
        <v>664</v>
      </c>
      <c r="AP35" s="74">
        <v>676</v>
      </c>
      <c r="AQ35" s="74">
        <v>688</v>
      </c>
      <c r="AR35" s="74">
        <v>700</v>
      </c>
      <c r="AS35" s="74">
        <v>712</v>
      </c>
      <c r="AT35" s="74">
        <v>724</v>
      </c>
      <c r="AU35" s="74">
        <v>736</v>
      </c>
      <c r="AV35" s="74">
        <v>748</v>
      </c>
      <c r="AW35" s="74">
        <v>761</v>
      </c>
      <c r="AX35" s="74">
        <v>773</v>
      </c>
      <c r="AY35" s="74">
        <v>784</v>
      </c>
      <c r="AZ35" s="74">
        <v>795</v>
      </c>
      <c r="BA35" s="74">
        <v>806</v>
      </c>
      <c r="BB35" s="74">
        <v>817</v>
      </c>
      <c r="BC35" s="74">
        <v>827</v>
      </c>
      <c r="BD35" s="33">
        <v>6</v>
      </c>
    </row>
    <row r="36" spans="1:56" x14ac:dyDescent="0.2">
      <c r="A36">
        <v>2</v>
      </c>
      <c r="B36" s="75" t="s">
        <v>411</v>
      </c>
      <c r="C36" s="74">
        <v>184</v>
      </c>
      <c r="D36" s="75" t="s">
        <v>411</v>
      </c>
      <c r="E36" s="75" t="s">
        <v>502</v>
      </c>
      <c r="F36" s="75" t="s">
        <v>503</v>
      </c>
      <c r="G36" s="74">
        <v>2951</v>
      </c>
      <c r="H36" s="74">
        <v>3007</v>
      </c>
      <c r="I36" s="74">
        <v>3062</v>
      </c>
      <c r="J36" s="74">
        <v>3125</v>
      </c>
      <c r="K36" s="74">
        <v>3202</v>
      </c>
      <c r="L36" s="74">
        <v>3297</v>
      </c>
      <c r="M36" s="74">
        <v>3407</v>
      </c>
      <c r="N36" s="74">
        <v>3527</v>
      </c>
      <c r="O36" s="74">
        <v>3652</v>
      </c>
      <c r="P36" s="74">
        <v>3776</v>
      </c>
      <c r="Q36" s="74">
        <v>3898</v>
      </c>
      <c r="R36" s="74">
        <v>4020</v>
      </c>
      <c r="S36" s="74">
        <v>4144</v>
      </c>
      <c r="T36" s="74">
        <v>4273</v>
      </c>
      <c r="U36" s="74">
        <v>4410</v>
      </c>
      <c r="V36" s="74">
        <v>4555</v>
      </c>
      <c r="W36" s="74">
        <v>4706</v>
      </c>
      <c r="X36" s="74">
        <v>4865</v>
      </c>
      <c r="Y36" s="74">
        <v>5029</v>
      </c>
      <c r="Z36" s="74">
        <v>5197</v>
      </c>
      <c r="AA36" s="74">
        <v>5362</v>
      </c>
      <c r="AB36" s="74">
        <v>5523</v>
      </c>
      <c r="AC36" s="74">
        <v>5691</v>
      </c>
      <c r="AD36" s="74">
        <v>5885</v>
      </c>
      <c r="AE36" s="74">
        <v>6111</v>
      </c>
      <c r="AF36" s="74">
        <v>6394</v>
      </c>
      <c r="AG36" s="74">
        <v>6719</v>
      </c>
      <c r="AH36" s="74">
        <v>7014</v>
      </c>
      <c r="AI36" s="74">
        <v>7178</v>
      </c>
      <c r="AJ36" s="74">
        <v>7150</v>
      </c>
      <c r="AK36" s="74">
        <v>6886</v>
      </c>
      <c r="AL36" s="74">
        <v>6430</v>
      </c>
      <c r="AM36" s="74">
        <v>5920</v>
      </c>
      <c r="AN36" s="74">
        <v>5546</v>
      </c>
      <c r="AO36" s="74">
        <v>5440</v>
      </c>
      <c r="AP36" s="74">
        <v>5660</v>
      </c>
      <c r="AQ36" s="74">
        <v>6151</v>
      </c>
      <c r="AR36" s="74">
        <v>6801</v>
      </c>
      <c r="AS36" s="74">
        <v>7443</v>
      </c>
      <c r="AT36" s="74">
        <v>7958</v>
      </c>
      <c r="AU36" s="74">
        <v>8310</v>
      </c>
      <c r="AV36" s="74">
        <v>8539</v>
      </c>
      <c r="AW36" s="74">
        <v>8685</v>
      </c>
      <c r="AX36" s="74">
        <v>8820</v>
      </c>
      <c r="AY36" s="74">
        <v>8992</v>
      </c>
      <c r="AZ36" s="74">
        <v>9210</v>
      </c>
      <c r="BA36" s="74">
        <v>9455</v>
      </c>
      <c r="BB36" s="74">
        <v>9721</v>
      </c>
      <c r="BC36" s="74">
        <v>9998</v>
      </c>
      <c r="BD36" s="33">
        <v>4360</v>
      </c>
    </row>
    <row r="37" spans="1:56" x14ac:dyDescent="0.2">
      <c r="A37">
        <v>1</v>
      </c>
      <c r="B37" s="75" t="s">
        <v>441</v>
      </c>
      <c r="C37" s="74">
        <v>193</v>
      </c>
      <c r="D37" s="75" t="s">
        <v>441</v>
      </c>
      <c r="E37" s="75" t="s">
        <v>502</v>
      </c>
      <c r="F37" s="75" t="s">
        <v>503</v>
      </c>
      <c r="G37" s="74">
        <v>65</v>
      </c>
      <c r="H37" s="74">
        <v>64</v>
      </c>
      <c r="I37" s="74">
        <v>64</v>
      </c>
      <c r="J37" s="74">
        <v>64</v>
      </c>
      <c r="K37" s="74">
        <v>65</v>
      </c>
      <c r="L37" s="74">
        <v>66</v>
      </c>
      <c r="M37" s="74">
        <v>68</v>
      </c>
      <c r="N37" s="74">
        <v>70</v>
      </c>
      <c r="O37" s="74">
        <v>72</v>
      </c>
      <c r="P37" s="74">
        <v>74</v>
      </c>
      <c r="Q37" s="74">
        <v>75</v>
      </c>
      <c r="R37" s="74">
        <v>77</v>
      </c>
      <c r="S37" s="74">
        <v>78</v>
      </c>
      <c r="T37" s="74">
        <v>80</v>
      </c>
      <c r="U37" s="74">
        <v>82</v>
      </c>
      <c r="V37" s="74">
        <v>84</v>
      </c>
      <c r="W37" s="74">
        <v>87</v>
      </c>
      <c r="X37" s="74">
        <v>90</v>
      </c>
      <c r="Y37" s="74">
        <v>92</v>
      </c>
      <c r="Z37" s="74">
        <v>95</v>
      </c>
      <c r="AA37" s="74">
        <v>97</v>
      </c>
      <c r="AB37" s="74">
        <v>99</v>
      </c>
      <c r="AC37" s="74">
        <v>100</v>
      </c>
      <c r="AD37" s="74">
        <v>102</v>
      </c>
      <c r="AE37" s="74">
        <v>104</v>
      </c>
      <c r="AF37" s="74">
        <v>106</v>
      </c>
      <c r="AG37" s="74">
        <v>108</v>
      </c>
      <c r="AH37" s="74">
        <v>111</v>
      </c>
      <c r="AI37" s="74">
        <v>114</v>
      </c>
      <c r="AJ37" s="74">
        <v>116</v>
      </c>
      <c r="AK37" s="74">
        <v>119</v>
      </c>
      <c r="AL37" s="74">
        <v>121</v>
      </c>
      <c r="AM37" s="74">
        <v>123</v>
      </c>
      <c r="AN37" s="74">
        <v>126</v>
      </c>
      <c r="AO37" s="74">
        <v>128</v>
      </c>
      <c r="AP37" s="74">
        <v>130</v>
      </c>
      <c r="AQ37" s="74">
        <v>133</v>
      </c>
      <c r="AR37" s="74">
        <v>135</v>
      </c>
      <c r="AS37" s="74">
        <v>138</v>
      </c>
      <c r="AT37" s="74">
        <v>140</v>
      </c>
      <c r="AU37" s="74">
        <v>143</v>
      </c>
      <c r="AV37" s="74">
        <v>145</v>
      </c>
      <c r="AW37" s="74">
        <v>148</v>
      </c>
      <c r="AX37" s="74">
        <v>150</v>
      </c>
      <c r="AY37" s="74">
        <v>153</v>
      </c>
      <c r="AZ37" s="74">
        <v>155</v>
      </c>
      <c r="BA37" s="74">
        <v>158</v>
      </c>
      <c r="BB37" s="74">
        <v>160</v>
      </c>
      <c r="BC37" s="74">
        <v>163</v>
      </c>
      <c r="BD37" s="33">
        <v>32</v>
      </c>
    </row>
    <row r="38" spans="1:56" x14ac:dyDescent="0.2">
      <c r="A38">
        <v>1</v>
      </c>
      <c r="B38" s="75" t="s">
        <v>413</v>
      </c>
      <c r="C38" s="74">
        <v>195</v>
      </c>
      <c r="D38" s="75" t="s">
        <v>413</v>
      </c>
      <c r="E38" s="75" t="s">
        <v>502</v>
      </c>
      <c r="F38" s="75" t="s">
        <v>503</v>
      </c>
      <c r="G38" s="74">
        <v>3167</v>
      </c>
      <c r="H38" s="74">
        <v>3256</v>
      </c>
      <c r="I38" s="74">
        <v>3348</v>
      </c>
      <c r="J38" s="74">
        <v>3445</v>
      </c>
      <c r="K38" s="74">
        <v>3550</v>
      </c>
      <c r="L38" s="74">
        <v>3662</v>
      </c>
      <c r="M38" s="74">
        <v>3780</v>
      </c>
      <c r="N38" s="74">
        <v>3905</v>
      </c>
      <c r="O38" s="74">
        <v>4035</v>
      </c>
      <c r="P38" s="74">
        <v>4169</v>
      </c>
      <c r="Q38" s="74">
        <v>4307</v>
      </c>
      <c r="R38" s="74">
        <v>4450</v>
      </c>
      <c r="S38" s="74">
        <v>4595</v>
      </c>
      <c r="T38" s="74">
        <v>4742</v>
      </c>
      <c r="U38" s="74">
        <v>4888</v>
      </c>
      <c r="V38" s="74">
        <v>5034</v>
      </c>
      <c r="W38" s="74">
        <v>5180</v>
      </c>
      <c r="X38" s="74">
        <v>5327</v>
      </c>
      <c r="Y38" s="74">
        <v>5479</v>
      </c>
      <c r="Z38" s="74">
        <v>5636</v>
      </c>
      <c r="AA38" s="74">
        <v>5799</v>
      </c>
      <c r="AB38" s="74">
        <v>5969</v>
      </c>
      <c r="AC38" s="74">
        <v>6144</v>
      </c>
      <c r="AD38" s="74">
        <v>6326</v>
      </c>
      <c r="AE38" s="74">
        <v>6514</v>
      </c>
      <c r="AF38" s="74">
        <v>6708</v>
      </c>
      <c r="AG38" s="74">
        <v>6908</v>
      </c>
      <c r="AH38" s="74">
        <v>7114</v>
      </c>
      <c r="AI38" s="74">
        <v>7324</v>
      </c>
      <c r="AJ38" s="74">
        <v>7538</v>
      </c>
      <c r="AK38" s="74">
        <v>7754</v>
      </c>
      <c r="AL38" s="74">
        <v>7975</v>
      </c>
      <c r="AM38" s="74">
        <v>8198</v>
      </c>
      <c r="AN38" s="74">
        <v>8427</v>
      </c>
      <c r="AO38" s="74">
        <v>8660</v>
      </c>
      <c r="AP38" s="74">
        <v>8898</v>
      </c>
      <c r="AQ38" s="74">
        <v>9142</v>
      </c>
      <c r="AR38" s="74">
        <v>9390</v>
      </c>
      <c r="AS38" s="74">
        <v>9643</v>
      </c>
      <c r="AT38" s="74">
        <v>9902</v>
      </c>
      <c r="AU38" s="74">
        <v>10165</v>
      </c>
      <c r="AV38" s="74">
        <v>10433</v>
      </c>
      <c r="AW38" s="74">
        <v>10707</v>
      </c>
      <c r="AX38" s="74">
        <v>10989</v>
      </c>
      <c r="AY38" s="74">
        <v>11281</v>
      </c>
      <c r="AZ38" s="74">
        <v>11583</v>
      </c>
      <c r="BA38" s="74">
        <v>11893</v>
      </c>
      <c r="BB38" s="74">
        <v>12211</v>
      </c>
      <c r="BC38" s="74">
        <v>12534</v>
      </c>
      <c r="BD38" s="33">
        <v>3821</v>
      </c>
    </row>
    <row r="39" spans="1:56" x14ac:dyDescent="0.2">
      <c r="A39">
        <v>2</v>
      </c>
      <c r="B39" s="75" t="s">
        <v>414</v>
      </c>
      <c r="C39" s="74">
        <v>196</v>
      </c>
      <c r="D39" s="75" t="s">
        <v>414</v>
      </c>
      <c r="E39" s="75" t="s">
        <v>502</v>
      </c>
      <c r="F39" s="75" t="s">
        <v>503</v>
      </c>
      <c r="G39" s="74">
        <v>45</v>
      </c>
      <c r="H39" s="74">
        <v>46</v>
      </c>
      <c r="I39" s="74">
        <v>47</v>
      </c>
      <c r="J39" s="74">
        <v>49</v>
      </c>
      <c r="K39" s="74">
        <v>50</v>
      </c>
      <c r="L39" s="74">
        <v>50</v>
      </c>
      <c r="M39" s="74">
        <v>51</v>
      </c>
      <c r="N39" s="74">
        <v>51</v>
      </c>
      <c r="O39" s="74">
        <v>52</v>
      </c>
      <c r="P39" s="74">
        <v>52</v>
      </c>
      <c r="Q39" s="74">
        <v>54</v>
      </c>
      <c r="R39" s="74">
        <v>55</v>
      </c>
      <c r="S39" s="74">
        <v>57</v>
      </c>
      <c r="T39" s="74">
        <v>59</v>
      </c>
      <c r="U39" s="74">
        <v>61</v>
      </c>
      <c r="V39" s="74">
        <v>62</v>
      </c>
      <c r="W39" s="74">
        <v>64</v>
      </c>
      <c r="X39" s="74">
        <v>65</v>
      </c>
      <c r="Y39" s="74">
        <v>65</v>
      </c>
      <c r="Z39" s="74">
        <v>66</v>
      </c>
      <c r="AA39" s="74">
        <v>66</v>
      </c>
      <c r="AB39" s="74">
        <v>67</v>
      </c>
      <c r="AC39" s="74">
        <v>67</v>
      </c>
      <c r="AD39" s="74">
        <v>67</v>
      </c>
      <c r="AE39" s="74">
        <v>67</v>
      </c>
      <c r="AF39" s="74">
        <v>68</v>
      </c>
      <c r="AG39" s="74">
        <v>69</v>
      </c>
      <c r="AH39" s="74">
        <v>70</v>
      </c>
      <c r="AI39" s="74">
        <v>71</v>
      </c>
      <c r="AJ39" s="74">
        <v>72</v>
      </c>
      <c r="AK39" s="74">
        <v>73</v>
      </c>
      <c r="AL39" s="74">
        <v>74</v>
      </c>
      <c r="AM39" s="74">
        <v>74</v>
      </c>
      <c r="AN39" s="74">
        <v>75</v>
      </c>
      <c r="AO39" s="74">
        <v>76</v>
      </c>
      <c r="AP39" s="74">
        <v>77</v>
      </c>
      <c r="AQ39" s="74">
        <v>78</v>
      </c>
      <c r="AR39" s="74">
        <v>79</v>
      </c>
      <c r="AS39" s="74">
        <v>80</v>
      </c>
      <c r="AT39" s="74">
        <v>81</v>
      </c>
      <c r="AU39" s="74">
        <v>82</v>
      </c>
      <c r="AV39" s="74">
        <v>82</v>
      </c>
      <c r="AW39" s="74">
        <v>82</v>
      </c>
      <c r="AX39" s="74">
        <v>82</v>
      </c>
      <c r="AY39" s="74">
        <v>83</v>
      </c>
      <c r="AZ39" s="74">
        <v>83</v>
      </c>
      <c r="BA39" s="74">
        <v>83</v>
      </c>
      <c r="BB39" s="74">
        <v>84</v>
      </c>
      <c r="BC39" s="74">
        <v>84</v>
      </c>
      <c r="BD39" s="33">
        <v>30</v>
      </c>
    </row>
    <row r="40" spans="1:56" x14ac:dyDescent="0.2">
      <c r="A40">
        <v>1</v>
      </c>
      <c r="B40" s="75" t="s">
        <v>415</v>
      </c>
      <c r="C40" s="74">
        <v>197</v>
      </c>
      <c r="D40" s="75" t="s">
        <v>415</v>
      </c>
      <c r="E40" s="75" t="s">
        <v>502</v>
      </c>
      <c r="F40" s="75" t="s">
        <v>503</v>
      </c>
      <c r="G40" s="74">
        <v>2290</v>
      </c>
      <c r="H40" s="74">
        <v>2327</v>
      </c>
      <c r="I40" s="74">
        <v>2366</v>
      </c>
      <c r="J40" s="74">
        <v>2405</v>
      </c>
      <c r="K40" s="74">
        <v>2446</v>
      </c>
      <c r="L40" s="74">
        <v>2488</v>
      </c>
      <c r="M40" s="74">
        <v>2531</v>
      </c>
      <c r="N40" s="74">
        <v>2575</v>
      </c>
      <c r="O40" s="74">
        <v>2620</v>
      </c>
      <c r="P40" s="74">
        <v>2668</v>
      </c>
      <c r="Q40" s="74">
        <v>2716</v>
      </c>
      <c r="R40" s="74">
        <v>2766</v>
      </c>
      <c r="S40" s="74">
        <v>2819</v>
      </c>
      <c r="T40" s="74">
        <v>2873</v>
      </c>
      <c r="U40" s="74">
        <v>2931</v>
      </c>
      <c r="V40" s="74">
        <v>2992</v>
      </c>
      <c r="W40" s="74">
        <v>3056</v>
      </c>
      <c r="X40" s="74">
        <v>3123</v>
      </c>
      <c r="Y40" s="74">
        <v>3192</v>
      </c>
      <c r="Z40" s="74">
        <v>3261</v>
      </c>
      <c r="AA40" s="74">
        <v>3329</v>
      </c>
      <c r="AB40" s="74">
        <v>3397</v>
      </c>
      <c r="AC40" s="74">
        <v>3467</v>
      </c>
      <c r="AD40" s="74">
        <v>3544</v>
      </c>
      <c r="AE40" s="74">
        <v>3631</v>
      </c>
      <c r="AF40" s="74">
        <v>3731</v>
      </c>
      <c r="AG40" s="74">
        <v>3841</v>
      </c>
      <c r="AH40" s="74">
        <v>3948</v>
      </c>
      <c r="AI40" s="74">
        <v>4033</v>
      </c>
      <c r="AJ40" s="74">
        <v>4084</v>
      </c>
      <c r="AK40" s="74">
        <v>4096</v>
      </c>
      <c r="AL40" s="74">
        <v>4077</v>
      </c>
      <c r="AM40" s="74">
        <v>4041</v>
      </c>
      <c r="AN40" s="74">
        <v>4006</v>
      </c>
      <c r="AO40" s="74">
        <v>3989</v>
      </c>
      <c r="AP40" s="74">
        <v>3990</v>
      </c>
      <c r="AQ40" s="74">
        <v>4010</v>
      </c>
      <c r="AR40" s="74">
        <v>4053</v>
      </c>
      <c r="AS40" s="74">
        <v>4125</v>
      </c>
      <c r="AT40" s="74">
        <v>4228</v>
      </c>
      <c r="AU40" s="74">
        <v>4368</v>
      </c>
      <c r="AV40" s="74">
        <v>4540</v>
      </c>
      <c r="AW40" s="74">
        <v>4733</v>
      </c>
      <c r="AX40" s="74">
        <v>4926</v>
      </c>
      <c r="AY40" s="74">
        <v>5107</v>
      </c>
      <c r="AZ40" s="74">
        <v>5271</v>
      </c>
      <c r="BA40" s="74">
        <v>5420</v>
      </c>
      <c r="BB40" s="74">
        <v>5560</v>
      </c>
      <c r="BC40" s="74">
        <v>5696</v>
      </c>
      <c r="BD40" s="33">
        <v>1326</v>
      </c>
    </row>
    <row r="41" spans="1:56" x14ac:dyDescent="0.2">
      <c r="A41">
        <v>2</v>
      </c>
      <c r="B41" s="75" t="s">
        <v>416</v>
      </c>
      <c r="C41" s="74">
        <v>201</v>
      </c>
      <c r="D41" s="75" t="s">
        <v>416</v>
      </c>
      <c r="E41" s="75" t="s">
        <v>502</v>
      </c>
      <c r="F41" s="75" t="s">
        <v>503</v>
      </c>
      <c r="G41" s="74">
        <v>2884</v>
      </c>
      <c r="H41" s="74">
        <v>2952</v>
      </c>
      <c r="I41" s="74">
        <v>3022</v>
      </c>
      <c r="J41" s="74">
        <v>3094</v>
      </c>
      <c r="K41" s="74">
        <v>3170</v>
      </c>
      <c r="L41" s="74">
        <v>3254</v>
      </c>
      <c r="M41" s="74">
        <v>3347</v>
      </c>
      <c r="N41" s="74">
        <v>3441</v>
      </c>
      <c r="O41" s="74">
        <v>3527</v>
      </c>
      <c r="P41" s="74">
        <v>3600</v>
      </c>
      <c r="Q41" s="74">
        <v>3645</v>
      </c>
      <c r="R41" s="74">
        <v>3672</v>
      </c>
      <c r="S41" s="74">
        <v>3724</v>
      </c>
      <c r="T41" s="74">
        <v>3859</v>
      </c>
      <c r="U41" s="74">
        <v>4116</v>
      </c>
      <c r="V41" s="74">
        <v>4519</v>
      </c>
      <c r="W41" s="74">
        <v>5041</v>
      </c>
      <c r="X41" s="74">
        <v>5602</v>
      </c>
      <c r="Y41" s="74">
        <v>6092</v>
      </c>
      <c r="Z41" s="74">
        <v>6434</v>
      </c>
      <c r="AA41" s="74">
        <v>6596</v>
      </c>
      <c r="AB41" s="74">
        <v>6606</v>
      </c>
      <c r="AC41" s="74">
        <v>6519</v>
      </c>
      <c r="AD41" s="74">
        <v>6417</v>
      </c>
      <c r="AE41" s="74">
        <v>6361</v>
      </c>
      <c r="AF41" s="74">
        <v>6370</v>
      </c>
      <c r="AG41" s="74">
        <v>6424</v>
      </c>
      <c r="AH41" s="74">
        <v>6502</v>
      </c>
      <c r="AI41" s="74">
        <v>6567</v>
      </c>
      <c r="AJ41" s="74">
        <v>6596</v>
      </c>
      <c r="AK41" s="74">
        <v>6582</v>
      </c>
      <c r="AL41" s="74">
        <v>6540</v>
      </c>
      <c r="AM41" s="74">
        <v>6495</v>
      </c>
      <c r="AN41" s="74">
        <v>6480</v>
      </c>
      <c r="AO41" s="74">
        <v>6521</v>
      </c>
      <c r="AP41" s="74">
        <v>6624</v>
      </c>
      <c r="AQ41" s="74">
        <v>6783</v>
      </c>
      <c r="AR41" s="74">
        <v>6979</v>
      </c>
      <c r="AS41" s="74">
        <v>7189</v>
      </c>
      <c r="AT41" s="74">
        <v>7394</v>
      </c>
      <c r="AU41" s="74">
        <v>7591</v>
      </c>
      <c r="AV41" s="74">
        <v>7785</v>
      </c>
      <c r="AW41" s="74">
        <v>7975</v>
      </c>
      <c r="AX41" s="74">
        <v>8164</v>
      </c>
      <c r="AY41" s="74">
        <v>8354</v>
      </c>
      <c r="AZ41" s="74">
        <v>8544</v>
      </c>
      <c r="BA41" s="74">
        <v>8733</v>
      </c>
      <c r="BB41" s="74">
        <v>8926</v>
      </c>
      <c r="BC41" s="74">
        <v>9133</v>
      </c>
      <c r="BD41" s="33">
        <v>2440</v>
      </c>
    </row>
    <row r="42" spans="1:56" x14ac:dyDescent="0.2">
      <c r="A42">
        <v>3</v>
      </c>
      <c r="B42" s="75" t="s">
        <v>417</v>
      </c>
      <c r="C42" s="74">
        <v>202</v>
      </c>
      <c r="D42" s="75" t="s">
        <v>417</v>
      </c>
      <c r="E42" s="75" t="s">
        <v>502</v>
      </c>
      <c r="F42" s="75" t="s">
        <v>503</v>
      </c>
      <c r="G42" s="74">
        <v>17850</v>
      </c>
      <c r="H42" s="74">
        <v>18322</v>
      </c>
      <c r="I42" s="74">
        <v>18810</v>
      </c>
      <c r="J42" s="74">
        <v>19308</v>
      </c>
      <c r="K42" s="74">
        <v>19814</v>
      </c>
      <c r="L42" s="74">
        <v>20325</v>
      </c>
      <c r="M42" s="74">
        <v>20844</v>
      </c>
      <c r="N42" s="74">
        <v>21375</v>
      </c>
      <c r="O42" s="74">
        <v>21926</v>
      </c>
      <c r="P42" s="74">
        <v>22502</v>
      </c>
      <c r="Q42" s="74">
        <v>23106</v>
      </c>
      <c r="R42" s="74">
        <v>23736</v>
      </c>
      <c r="S42" s="74">
        <v>24384</v>
      </c>
      <c r="T42" s="74">
        <v>25040</v>
      </c>
      <c r="U42" s="74">
        <v>25698</v>
      </c>
      <c r="V42" s="74">
        <v>26354</v>
      </c>
      <c r="W42" s="74">
        <v>27010</v>
      </c>
      <c r="X42" s="74">
        <v>27675</v>
      </c>
      <c r="Y42" s="74">
        <v>28361</v>
      </c>
      <c r="Z42" s="74">
        <v>29075</v>
      </c>
      <c r="AA42" s="74">
        <v>29824</v>
      </c>
      <c r="AB42" s="74">
        <v>30603</v>
      </c>
      <c r="AC42" s="74">
        <v>31396</v>
      </c>
      <c r="AD42" s="74">
        <v>32186</v>
      </c>
      <c r="AE42" s="74">
        <v>32959</v>
      </c>
      <c r="AF42" s="74">
        <v>33704</v>
      </c>
      <c r="AG42" s="74">
        <v>34428</v>
      </c>
      <c r="AH42" s="74">
        <v>35156</v>
      </c>
      <c r="AI42" s="74">
        <v>35921</v>
      </c>
      <c r="AJ42" s="74">
        <v>36745</v>
      </c>
      <c r="AK42" s="74">
        <v>37640</v>
      </c>
      <c r="AL42" s="74">
        <v>38591</v>
      </c>
      <c r="AM42" s="74">
        <v>39561</v>
      </c>
      <c r="AN42" s="74">
        <v>40501</v>
      </c>
      <c r="AO42" s="74">
        <v>41375</v>
      </c>
      <c r="AP42" s="74">
        <v>42167</v>
      </c>
      <c r="AQ42" s="74">
        <v>42890</v>
      </c>
      <c r="AR42" s="74">
        <v>43562</v>
      </c>
      <c r="AS42" s="74">
        <v>44215</v>
      </c>
      <c r="AT42" s="74">
        <v>44872</v>
      </c>
      <c r="AU42" s="74">
        <v>45536</v>
      </c>
      <c r="AV42" s="74">
        <v>46197</v>
      </c>
      <c r="AW42" s="74">
        <v>46849</v>
      </c>
      <c r="AX42" s="74">
        <v>47477</v>
      </c>
      <c r="AY42" s="74">
        <v>48073</v>
      </c>
      <c r="AZ42" s="74">
        <v>48639</v>
      </c>
      <c r="BA42" s="74">
        <v>49173</v>
      </c>
      <c r="BB42" s="74">
        <v>49668</v>
      </c>
      <c r="BC42" s="74">
        <v>50110</v>
      </c>
      <c r="BD42" s="33">
        <v>1188</v>
      </c>
    </row>
    <row r="43" spans="1:56" x14ac:dyDescent="0.2">
      <c r="B43" s="75" t="s">
        <v>442</v>
      </c>
      <c r="C43" s="74">
        <v>205</v>
      </c>
      <c r="D43" s="75" t="s">
        <v>442</v>
      </c>
      <c r="E43" s="75" t="s">
        <v>502</v>
      </c>
      <c r="F43" s="75" t="s">
        <v>503</v>
      </c>
      <c r="G43" s="74">
        <v>36</v>
      </c>
      <c r="H43" s="74">
        <v>39</v>
      </c>
      <c r="I43" s="74">
        <v>42</v>
      </c>
      <c r="J43" s="74">
        <v>46</v>
      </c>
      <c r="K43" s="74">
        <v>51</v>
      </c>
      <c r="L43" s="74">
        <v>57</v>
      </c>
      <c r="M43" s="74">
        <v>63</v>
      </c>
      <c r="N43" s="74">
        <v>69</v>
      </c>
      <c r="O43" s="74">
        <v>74</v>
      </c>
      <c r="P43" s="74">
        <v>77</v>
      </c>
      <c r="Q43" s="74">
        <v>76</v>
      </c>
      <c r="R43" s="74">
        <v>73</v>
      </c>
      <c r="S43" s="74">
        <v>70</v>
      </c>
      <c r="T43" s="74">
        <v>70</v>
      </c>
      <c r="U43" s="74">
        <v>75</v>
      </c>
      <c r="V43" s="74">
        <v>85</v>
      </c>
      <c r="W43" s="74">
        <v>101</v>
      </c>
      <c r="X43" s="74">
        <v>119</v>
      </c>
      <c r="Y43" s="74">
        <v>136</v>
      </c>
      <c r="Z43" s="74">
        <v>150</v>
      </c>
      <c r="AA43" s="74">
        <v>161</v>
      </c>
      <c r="AB43" s="74">
        <v>168</v>
      </c>
      <c r="AC43" s="74">
        <v>173</v>
      </c>
      <c r="AD43" s="74">
        <v>178</v>
      </c>
      <c r="AE43" s="74">
        <v>184</v>
      </c>
      <c r="AF43" s="74">
        <v>190</v>
      </c>
      <c r="AG43" s="74">
        <v>198</v>
      </c>
      <c r="AH43" s="74">
        <v>205</v>
      </c>
      <c r="AI43" s="74">
        <v>213</v>
      </c>
      <c r="AJ43" s="74">
        <v>221</v>
      </c>
      <c r="AK43" s="74">
        <v>228</v>
      </c>
      <c r="AL43" s="74">
        <v>236</v>
      </c>
      <c r="AM43" s="74">
        <v>243</v>
      </c>
      <c r="AN43" s="74">
        <v>251</v>
      </c>
      <c r="AO43" s="74">
        <v>259</v>
      </c>
      <c r="AP43" s="74">
        <v>267</v>
      </c>
      <c r="AQ43" s="74">
        <v>276</v>
      </c>
      <c r="AR43" s="74">
        <v>286</v>
      </c>
      <c r="AS43" s="74">
        <v>298</v>
      </c>
      <c r="AT43" s="74">
        <v>315</v>
      </c>
      <c r="AU43" s="74">
        <v>337</v>
      </c>
      <c r="AV43" s="74">
        <v>362</v>
      </c>
      <c r="AW43" s="74">
        <v>389</v>
      </c>
      <c r="AX43" s="74">
        <v>416</v>
      </c>
      <c r="AY43" s="74">
        <v>440</v>
      </c>
      <c r="AZ43" s="74">
        <v>462</v>
      </c>
      <c r="BA43" s="74">
        <v>480</v>
      </c>
      <c r="BB43" s="74">
        <v>497</v>
      </c>
      <c r="BC43" s="74">
        <v>513</v>
      </c>
      <c r="BD43" s="33">
        <v>82</v>
      </c>
    </row>
    <row r="44" spans="1:56" x14ac:dyDescent="0.2">
      <c r="A44">
        <v>2</v>
      </c>
      <c r="B44" s="75" t="s">
        <v>419</v>
      </c>
      <c r="C44" s="74">
        <v>206</v>
      </c>
      <c r="D44" s="75" t="s">
        <v>419</v>
      </c>
      <c r="E44" s="75" t="s">
        <v>502</v>
      </c>
      <c r="F44" s="75" t="s">
        <v>503</v>
      </c>
      <c r="G44" s="74">
        <v>11974</v>
      </c>
      <c r="H44" s="74">
        <v>12271</v>
      </c>
      <c r="I44" s="74">
        <v>12577</v>
      </c>
      <c r="J44" s="74">
        <v>12891</v>
      </c>
      <c r="K44" s="74">
        <v>13214</v>
      </c>
      <c r="L44" s="74">
        <v>13546</v>
      </c>
      <c r="M44" s="74">
        <v>13889</v>
      </c>
      <c r="N44" s="74">
        <v>14249</v>
      </c>
      <c r="O44" s="74">
        <v>14630</v>
      </c>
      <c r="P44" s="74">
        <v>15039</v>
      </c>
      <c r="Q44" s="74">
        <v>15477</v>
      </c>
      <c r="R44" s="74">
        <v>15944</v>
      </c>
      <c r="S44" s="74">
        <v>16437</v>
      </c>
      <c r="T44" s="74">
        <v>16955</v>
      </c>
      <c r="U44" s="74">
        <v>17493</v>
      </c>
      <c r="V44" s="74">
        <v>18050</v>
      </c>
      <c r="W44" s="74">
        <v>18626</v>
      </c>
      <c r="X44" s="74">
        <v>19224</v>
      </c>
      <c r="Y44" s="74">
        <v>19851</v>
      </c>
      <c r="Z44" s="74">
        <v>20509</v>
      </c>
      <c r="AA44" s="74">
        <v>21203</v>
      </c>
      <c r="AB44" s="74">
        <v>21927</v>
      </c>
      <c r="AC44" s="74">
        <v>22660</v>
      </c>
      <c r="AD44" s="74">
        <v>23374</v>
      </c>
      <c r="AE44" s="74">
        <v>24052</v>
      </c>
      <c r="AF44" s="74">
        <v>24683</v>
      </c>
      <c r="AG44" s="74">
        <v>25277</v>
      </c>
      <c r="AH44" s="74">
        <v>25856</v>
      </c>
      <c r="AI44" s="74">
        <v>26453</v>
      </c>
      <c r="AJ44" s="74">
        <v>27091</v>
      </c>
      <c r="AK44" s="74">
        <v>27778</v>
      </c>
      <c r="AL44" s="74">
        <v>28505</v>
      </c>
      <c r="AM44" s="74">
        <v>29265</v>
      </c>
      <c r="AN44" s="74">
        <v>30047</v>
      </c>
      <c r="AO44" s="74">
        <v>30841</v>
      </c>
      <c r="AP44" s="74">
        <v>31649</v>
      </c>
      <c r="AQ44" s="74">
        <v>32472</v>
      </c>
      <c r="AR44" s="74">
        <v>33298</v>
      </c>
      <c r="AS44" s="74">
        <v>34112</v>
      </c>
      <c r="AT44" s="74">
        <v>34904</v>
      </c>
      <c r="AU44" s="74">
        <v>35667</v>
      </c>
      <c r="AV44" s="74">
        <v>36407</v>
      </c>
      <c r="AW44" s="74">
        <v>37142</v>
      </c>
      <c r="AX44" s="74">
        <v>37900</v>
      </c>
      <c r="AY44" s="74">
        <v>38698</v>
      </c>
      <c r="AZ44" s="74">
        <v>39545</v>
      </c>
      <c r="BA44" s="74">
        <v>40432</v>
      </c>
      <c r="BB44" s="74">
        <v>41348</v>
      </c>
      <c r="BC44" s="74">
        <v>42272</v>
      </c>
      <c r="BD44" s="33">
        <v>7124</v>
      </c>
    </row>
    <row r="45" spans="1:56" x14ac:dyDescent="0.2">
      <c r="A45">
        <v>3</v>
      </c>
      <c r="B45" s="75" t="s">
        <v>420</v>
      </c>
      <c r="C45" s="74">
        <v>209</v>
      </c>
      <c r="D45" s="75" t="s">
        <v>420</v>
      </c>
      <c r="E45" s="75" t="s">
        <v>502</v>
      </c>
      <c r="F45" s="75" t="s">
        <v>503</v>
      </c>
      <c r="G45" s="74">
        <v>357</v>
      </c>
      <c r="H45" s="74">
        <v>366</v>
      </c>
      <c r="I45" s="74">
        <v>374</v>
      </c>
      <c r="J45" s="74">
        <v>382</v>
      </c>
      <c r="K45" s="74">
        <v>391</v>
      </c>
      <c r="L45" s="74">
        <v>401</v>
      </c>
      <c r="M45" s="74">
        <v>411</v>
      </c>
      <c r="N45" s="74">
        <v>422</v>
      </c>
      <c r="O45" s="74">
        <v>433</v>
      </c>
      <c r="P45" s="74">
        <v>446</v>
      </c>
      <c r="Q45" s="74">
        <v>459</v>
      </c>
      <c r="R45" s="74">
        <v>472</v>
      </c>
      <c r="S45" s="74">
        <v>486</v>
      </c>
      <c r="T45" s="74">
        <v>501</v>
      </c>
      <c r="U45" s="74">
        <v>517</v>
      </c>
      <c r="V45" s="74">
        <v>533</v>
      </c>
      <c r="W45" s="74">
        <v>550</v>
      </c>
      <c r="X45" s="74">
        <v>567</v>
      </c>
      <c r="Y45" s="74">
        <v>585</v>
      </c>
      <c r="Z45" s="74">
        <v>603</v>
      </c>
      <c r="AA45" s="74">
        <v>621</v>
      </c>
      <c r="AB45" s="74">
        <v>639</v>
      </c>
      <c r="AC45" s="74">
        <v>658</v>
      </c>
      <c r="AD45" s="74">
        <v>680</v>
      </c>
      <c r="AE45" s="74">
        <v>706</v>
      </c>
      <c r="AF45" s="74">
        <v>735</v>
      </c>
      <c r="AG45" s="74">
        <v>768</v>
      </c>
      <c r="AH45" s="74">
        <v>802</v>
      </c>
      <c r="AI45" s="74">
        <v>835</v>
      </c>
      <c r="AJ45" s="74">
        <v>864</v>
      </c>
      <c r="AK45" s="74">
        <v>889</v>
      </c>
      <c r="AL45" s="74">
        <v>911</v>
      </c>
      <c r="AM45" s="74">
        <v>930</v>
      </c>
      <c r="AN45" s="74">
        <v>949</v>
      </c>
      <c r="AO45" s="74">
        <v>969</v>
      </c>
      <c r="AP45" s="74">
        <v>992</v>
      </c>
      <c r="AQ45" s="74">
        <v>1016</v>
      </c>
      <c r="AR45" s="74">
        <v>1041</v>
      </c>
      <c r="AS45" s="74">
        <v>1062</v>
      </c>
      <c r="AT45" s="74">
        <v>1080</v>
      </c>
      <c r="AU45" s="74">
        <v>1092</v>
      </c>
      <c r="AV45" s="74">
        <v>1101</v>
      </c>
      <c r="AW45" s="74">
        <v>1108</v>
      </c>
      <c r="AX45" s="74">
        <v>1115</v>
      </c>
      <c r="AY45" s="74">
        <v>1124</v>
      </c>
      <c r="AZ45" s="74">
        <v>1137</v>
      </c>
      <c r="BA45" s="74">
        <v>1151</v>
      </c>
      <c r="BB45" s="74">
        <v>1168</v>
      </c>
      <c r="BC45" s="74">
        <v>1185</v>
      </c>
      <c r="BD45" s="33">
        <v>138</v>
      </c>
    </row>
    <row r="46" spans="1:56" x14ac:dyDescent="0.2">
      <c r="A46">
        <v>2</v>
      </c>
      <c r="B46" s="75" t="s">
        <v>500</v>
      </c>
      <c r="C46" s="74">
        <v>215</v>
      </c>
      <c r="D46" s="75" t="s">
        <v>500</v>
      </c>
      <c r="E46" s="75" t="s">
        <v>502</v>
      </c>
      <c r="F46" s="75" t="s">
        <v>503</v>
      </c>
      <c r="G46" s="74">
        <v>10371</v>
      </c>
      <c r="H46" s="74">
        <v>10681</v>
      </c>
      <c r="I46" s="74">
        <v>11003</v>
      </c>
      <c r="J46" s="74">
        <v>11336</v>
      </c>
      <c r="K46" s="74">
        <v>11680</v>
      </c>
      <c r="L46" s="74">
        <v>12035</v>
      </c>
      <c r="M46" s="74">
        <v>12401</v>
      </c>
      <c r="N46" s="74">
        <v>12783</v>
      </c>
      <c r="O46" s="74">
        <v>13181</v>
      </c>
      <c r="P46" s="74">
        <v>13600</v>
      </c>
      <c r="Q46" s="74">
        <v>14040</v>
      </c>
      <c r="R46" s="74">
        <v>14501</v>
      </c>
      <c r="S46" s="74">
        <v>14979</v>
      </c>
      <c r="T46" s="74">
        <v>15470</v>
      </c>
      <c r="U46" s="74">
        <v>15972</v>
      </c>
      <c r="V46" s="74">
        <v>16483</v>
      </c>
      <c r="W46" s="74">
        <v>17004</v>
      </c>
      <c r="X46" s="74">
        <v>17539</v>
      </c>
      <c r="Y46" s="74">
        <v>18091</v>
      </c>
      <c r="Z46" s="74">
        <v>18661</v>
      </c>
      <c r="AA46" s="74">
        <v>19253</v>
      </c>
      <c r="AB46" s="74">
        <v>19866</v>
      </c>
      <c r="AC46" s="74">
        <v>20498</v>
      </c>
      <c r="AD46" s="74">
        <v>21147</v>
      </c>
      <c r="AE46" s="74">
        <v>21811</v>
      </c>
      <c r="AF46" s="74">
        <v>22488</v>
      </c>
      <c r="AG46" s="74">
        <v>23179</v>
      </c>
      <c r="AH46" s="74">
        <v>23895</v>
      </c>
      <c r="AI46" s="74">
        <v>24650</v>
      </c>
      <c r="AJ46" s="74">
        <v>25455</v>
      </c>
      <c r="AK46" s="74">
        <v>26315</v>
      </c>
      <c r="AL46" s="74">
        <v>27224</v>
      </c>
      <c r="AM46" s="74">
        <v>28156</v>
      </c>
      <c r="AN46" s="74">
        <v>29080</v>
      </c>
      <c r="AO46" s="74">
        <v>29972</v>
      </c>
      <c r="AP46" s="74">
        <v>30823</v>
      </c>
      <c r="AQ46" s="74">
        <v>31644</v>
      </c>
      <c r="AR46" s="74">
        <v>32453</v>
      </c>
      <c r="AS46" s="74">
        <v>33275</v>
      </c>
      <c r="AT46" s="74">
        <v>34131</v>
      </c>
      <c r="AU46" s="74">
        <v>35026</v>
      </c>
      <c r="AV46" s="74">
        <v>35958</v>
      </c>
      <c r="AW46" s="74">
        <v>36930</v>
      </c>
      <c r="AX46" s="74">
        <v>37945</v>
      </c>
      <c r="AY46" s="74">
        <v>39007</v>
      </c>
      <c r="AZ46" s="74">
        <v>40117</v>
      </c>
      <c r="BA46" s="74">
        <v>41276</v>
      </c>
      <c r="BB46" s="74">
        <v>42484</v>
      </c>
      <c r="BC46" s="74">
        <v>43739</v>
      </c>
      <c r="BD46" s="33">
        <v>16879</v>
      </c>
    </row>
    <row r="47" spans="1:56" x14ac:dyDescent="0.2">
      <c r="A47">
        <v>1</v>
      </c>
      <c r="B47" s="75" t="s">
        <v>422</v>
      </c>
      <c r="C47" s="74">
        <v>217</v>
      </c>
      <c r="D47" s="75" t="s">
        <v>422</v>
      </c>
      <c r="E47" s="75" t="s">
        <v>502</v>
      </c>
      <c r="F47" s="75" t="s">
        <v>503</v>
      </c>
      <c r="G47" s="74">
        <v>1587</v>
      </c>
      <c r="H47" s="74">
        <v>1605</v>
      </c>
      <c r="I47" s="74">
        <v>1627</v>
      </c>
      <c r="J47" s="74">
        <v>1661</v>
      </c>
      <c r="K47" s="74">
        <v>1710</v>
      </c>
      <c r="L47" s="74">
        <v>1778</v>
      </c>
      <c r="M47" s="74">
        <v>1863</v>
      </c>
      <c r="N47" s="74">
        <v>1956</v>
      </c>
      <c r="O47" s="74">
        <v>2048</v>
      </c>
      <c r="P47" s="74">
        <v>2132</v>
      </c>
      <c r="Q47" s="74">
        <v>2206</v>
      </c>
      <c r="R47" s="74">
        <v>2272</v>
      </c>
      <c r="S47" s="74">
        <v>2332</v>
      </c>
      <c r="T47" s="74">
        <v>2389</v>
      </c>
      <c r="U47" s="74">
        <v>2448</v>
      </c>
      <c r="V47" s="74">
        <v>2507</v>
      </c>
      <c r="W47" s="74">
        <v>2566</v>
      </c>
      <c r="X47" s="74">
        <v>2629</v>
      </c>
      <c r="Y47" s="74">
        <v>2701</v>
      </c>
      <c r="Z47" s="74">
        <v>2785</v>
      </c>
      <c r="AA47" s="74">
        <v>2881</v>
      </c>
      <c r="AB47" s="74">
        <v>2989</v>
      </c>
      <c r="AC47" s="74">
        <v>3105</v>
      </c>
      <c r="AD47" s="74">
        <v>3225</v>
      </c>
      <c r="AE47" s="74">
        <v>3345</v>
      </c>
      <c r="AF47" s="74">
        <v>3465</v>
      </c>
      <c r="AG47" s="74">
        <v>3586</v>
      </c>
      <c r="AH47" s="74">
        <v>3705</v>
      </c>
      <c r="AI47" s="74">
        <v>3819</v>
      </c>
      <c r="AJ47" s="74">
        <v>3926</v>
      </c>
      <c r="AK47" s="74">
        <v>4024</v>
      </c>
      <c r="AL47" s="74">
        <v>4116</v>
      </c>
      <c r="AM47" s="74">
        <v>4208</v>
      </c>
      <c r="AN47" s="74">
        <v>4311</v>
      </c>
      <c r="AO47" s="74">
        <v>4432</v>
      </c>
      <c r="AP47" s="74">
        <v>4575</v>
      </c>
      <c r="AQ47" s="74">
        <v>4736</v>
      </c>
      <c r="AR47" s="74">
        <v>4909</v>
      </c>
      <c r="AS47" s="74">
        <v>5082</v>
      </c>
      <c r="AT47" s="74">
        <v>5247</v>
      </c>
      <c r="AU47" s="74">
        <v>5404</v>
      </c>
      <c r="AV47" s="74">
        <v>5553</v>
      </c>
      <c r="AW47" s="74">
        <v>5698</v>
      </c>
      <c r="AX47" s="74">
        <v>5843</v>
      </c>
      <c r="AY47" s="74">
        <v>5992</v>
      </c>
      <c r="AZ47" s="74">
        <v>6145</v>
      </c>
      <c r="BA47" s="74">
        <v>6300</v>
      </c>
      <c r="BB47" s="74">
        <v>6459</v>
      </c>
      <c r="BC47" s="74">
        <v>6619</v>
      </c>
      <c r="BD47" s="33">
        <v>1288</v>
      </c>
    </row>
    <row r="48" spans="1:56" x14ac:dyDescent="0.2">
      <c r="A48">
        <v>2</v>
      </c>
      <c r="B48" s="75" t="s">
        <v>423</v>
      </c>
      <c r="C48" s="74">
        <v>226</v>
      </c>
      <c r="D48" s="75" t="s">
        <v>423</v>
      </c>
      <c r="E48" s="75" t="s">
        <v>502</v>
      </c>
      <c r="F48" s="75" t="s">
        <v>503</v>
      </c>
      <c r="G48" s="74">
        <v>7006</v>
      </c>
      <c r="H48" s="74">
        <v>7240</v>
      </c>
      <c r="I48" s="74">
        <v>7487</v>
      </c>
      <c r="J48" s="74">
        <v>7745</v>
      </c>
      <c r="K48" s="74">
        <v>8013</v>
      </c>
      <c r="L48" s="74">
        <v>8289</v>
      </c>
      <c r="M48" s="74">
        <v>8574</v>
      </c>
      <c r="N48" s="74">
        <v>8864</v>
      </c>
      <c r="O48" s="74">
        <v>9155</v>
      </c>
      <c r="P48" s="74">
        <v>9443</v>
      </c>
      <c r="Q48" s="74">
        <v>9727</v>
      </c>
      <c r="R48" s="74">
        <v>10009</v>
      </c>
      <c r="S48" s="74">
        <v>10293</v>
      </c>
      <c r="T48" s="74">
        <v>10586</v>
      </c>
      <c r="U48" s="74">
        <v>10893</v>
      </c>
      <c r="V48" s="74">
        <v>11217</v>
      </c>
      <c r="W48" s="74">
        <v>11557</v>
      </c>
      <c r="X48" s="74">
        <v>11912</v>
      </c>
      <c r="Y48" s="74">
        <v>12278</v>
      </c>
      <c r="Z48" s="74">
        <v>12655</v>
      </c>
      <c r="AA48" s="74">
        <v>13041</v>
      </c>
      <c r="AB48" s="74">
        <v>13439</v>
      </c>
      <c r="AC48" s="74">
        <v>13858</v>
      </c>
      <c r="AD48" s="74">
        <v>14307</v>
      </c>
      <c r="AE48" s="74">
        <v>14795</v>
      </c>
      <c r="AF48" s="74">
        <v>15326</v>
      </c>
      <c r="AG48" s="74">
        <v>15894</v>
      </c>
      <c r="AH48" s="74">
        <v>16492</v>
      </c>
      <c r="AI48" s="74">
        <v>17108</v>
      </c>
      <c r="AJ48" s="74">
        <v>17731</v>
      </c>
      <c r="AK48" s="74">
        <v>18361</v>
      </c>
      <c r="AL48" s="74">
        <v>18999</v>
      </c>
      <c r="AM48" s="74">
        <v>19644</v>
      </c>
      <c r="AN48" s="74">
        <v>20295</v>
      </c>
      <c r="AO48" s="74">
        <v>20954</v>
      </c>
      <c r="AP48" s="74">
        <v>21617</v>
      </c>
      <c r="AQ48" s="74">
        <v>22288</v>
      </c>
      <c r="AR48" s="74">
        <v>22975</v>
      </c>
      <c r="AS48" s="74">
        <v>23687</v>
      </c>
      <c r="AT48" s="74">
        <v>24433</v>
      </c>
      <c r="AU48" s="74">
        <v>25216</v>
      </c>
      <c r="AV48" s="74">
        <v>26035</v>
      </c>
      <c r="AW48" s="74">
        <v>26890</v>
      </c>
      <c r="AX48" s="74">
        <v>27779</v>
      </c>
      <c r="AY48" s="74">
        <v>28699</v>
      </c>
      <c r="AZ48" s="74">
        <v>29652</v>
      </c>
      <c r="BA48" s="74">
        <v>30638</v>
      </c>
      <c r="BB48" s="74">
        <v>31657</v>
      </c>
      <c r="BC48" s="74">
        <v>32710</v>
      </c>
      <c r="BD48" s="33">
        <v>11016</v>
      </c>
    </row>
    <row r="49" spans="1:56" x14ac:dyDescent="0.2">
      <c r="A49">
        <v>1</v>
      </c>
      <c r="B49" s="75" t="s">
        <v>424</v>
      </c>
      <c r="C49" s="74">
        <v>233</v>
      </c>
      <c r="D49" s="75" t="s">
        <v>424</v>
      </c>
      <c r="E49" s="75" t="s">
        <v>502</v>
      </c>
      <c r="F49" s="75" t="s">
        <v>503</v>
      </c>
      <c r="G49" s="74">
        <v>4796</v>
      </c>
      <c r="H49" s="74">
        <v>4872</v>
      </c>
      <c r="I49" s="74">
        <v>4949</v>
      </c>
      <c r="J49" s="74">
        <v>5031</v>
      </c>
      <c r="K49" s="74">
        <v>5116</v>
      </c>
      <c r="L49" s="74">
        <v>5207</v>
      </c>
      <c r="M49" s="74">
        <v>5302</v>
      </c>
      <c r="N49" s="74">
        <v>5401</v>
      </c>
      <c r="O49" s="74">
        <v>5503</v>
      </c>
      <c r="P49" s="74">
        <v>5608</v>
      </c>
      <c r="Q49" s="74">
        <v>5714</v>
      </c>
      <c r="R49" s="74">
        <v>5823</v>
      </c>
      <c r="S49" s="74">
        <v>5935</v>
      </c>
      <c r="T49" s="74">
        <v>6051</v>
      </c>
      <c r="U49" s="74">
        <v>6173</v>
      </c>
      <c r="V49" s="74">
        <v>6300</v>
      </c>
      <c r="W49" s="74">
        <v>6432</v>
      </c>
      <c r="X49" s="74">
        <v>6571</v>
      </c>
      <c r="Y49" s="74">
        <v>6714</v>
      </c>
      <c r="Z49" s="74">
        <v>6862</v>
      </c>
      <c r="AA49" s="74">
        <v>7015</v>
      </c>
      <c r="AB49" s="74">
        <v>7174</v>
      </c>
      <c r="AC49" s="74">
        <v>7340</v>
      </c>
      <c r="AD49" s="74">
        <v>7516</v>
      </c>
      <c r="AE49" s="74">
        <v>7704</v>
      </c>
      <c r="AF49" s="74">
        <v>7905</v>
      </c>
      <c r="AG49" s="74">
        <v>8118</v>
      </c>
      <c r="AH49" s="74">
        <v>8342</v>
      </c>
      <c r="AI49" s="74">
        <v>8574</v>
      </c>
      <c r="AJ49" s="74">
        <v>8814</v>
      </c>
      <c r="AK49" s="74">
        <v>9061</v>
      </c>
      <c r="AL49" s="74">
        <v>9317</v>
      </c>
      <c r="AM49" s="74">
        <v>9580</v>
      </c>
      <c r="AN49" s="74">
        <v>9850</v>
      </c>
      <c r="AO49" s="74">
        <v>10127</v>
      </c>
      <c r="AP49" s="74">
        <v>10411</v>
      </c>
      <c r="AQ49" s="74">
        <v>10703</v>
      </c>
      <c r="AR49" s="74">
        <v>11008</v>
      </c>
      <c r="AS49" s="74">
        <v>11330</v>
      </c>
      <c r="AT49" s="74">
        <v>11676</v>
      </c>
      <c r="AU49" s="74">
        <v>12046</v>
      </c>
      <c r="AV49" s="74">
        <v>12438</v>
      </c>
      <c r="AW49" s="74">
        <v>12853</v>
      </c>
      <c r="AX49" s="74">
        <v>13290</v>
      </c>
      <c r="AY49" s="74">
        <v>13747</v>
      </c>
      <c r="AZ49" s="74">
        <v>14225</v>
      </c>
      <c r="BA49" s="74">
        <v>14721</v>
      </c>
      <c r="BB49" s="74">
        <v>15234</v>
      </c>
      <c r="BC49" s="74">
        <v>15757</v>
      </c>
      <c r="BD49" s="33">
        <v>6909</v>
      </c>
    </row>
    <row r="50" spans="1:56" x14ac:dyDescent="0.2">
      <c r="A50">
        <v>2</v>
      </c>
      <c r="B50" s="75" t="s">
        <v>425</v>
      </c>
      <c r="C50" s="74">
        <v>238</v>
      </c>
      <c r="D50" s="75" t="s">
        <v>425</v>
      </c>
      <c r="E50" s="75" t="s">
        <v>502</v>
      </c>
      <c r="F50" s="75" t="s">
        <v>503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0</v>
      </c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53456</v>
      </c>
      <c r="AN50" s="74">
        <v>55230</v>
      </c>
      <c r="AO50" s="74">
        <v>56983</v>
      </c>
      <c r="AP50" s="74">
        <v>58704</v>
      </c>
      <c r="AQ50" s="74">
        <v>60402</v>
      </c>
      <c r="AR50" s="74">
        <v>62089</v>
      </c>
      <c r="AS50" s="74">
        <v>63788</v>
      </c>
      <c r="AT50" s="74">
        <v>65515</v>
      </c>
      <c r="AU50" s="74">
        <v>67272</v>
      </c>
      <c r="AV50" s="74">
        <v>69059</v>
      </c>
      <c r="AW50" s="74">
        <v>70881</v>
      </c>
      <c r="AX50" s="74">
        <v>72746</v>
      </c>
      <c r="AY50" s="74">
        <v>74661</v>
      </c>
      <c r="AZ50" s="74">
        <v>76628</v>
      </c>
      <c r="BA50" s="74">
        <v>78646</v>
      </c>
      <c r="BB50" s="74">
        <v>80713</v>
      </c>
      <c r="BC50" s="74">
        <v>82825</v>
      </c>
      <c r="BD50" s="33">
        <v>31657</v>
      </c>
    </row>
    <row r="51" spans="1:56" x14ac:dyDescent="0.2">
      <c r="A51">
        <v>2</v>
      </c>
      <c r="B51" s="75" t="s">
        <v>501</v>
      </c>
      <c r="C51" s="74">
        <v>250</v>
      </c>
      <c r="D51" s="75" t="s">
        <v>501</v>
      </c>
      <c r="E51" s="75" t="s">
        <v>502</v>
      </c>
      <c r="F51" s="75" t="s">
        <v>503</v>
      </c>
      <c r="G51" s="74">
        <v>15775</v>
      </c>
      <c r="H51" s="74">
        <v>16175</v>
      </c>
      <c r="I51" s="74">
        <v>16591</v>
      </c>
      <c r="J51" s="74">
        <v>17032</v>
      </c>
      <c r="K51" s="74">
        <v>17504</v>
      </c>
      <c r="L51" s="74">
        <v>18011</v>
      </c>
      <c r="M51" s="74">
        <v>18550</v>
      </c>
      <c r="N51" s="74">
        <v>19114</v>
      </c>
      <c r="O51" s="74">
        <v>19695</v>
      </c>
      <c r="P51" s="74">
        <v>20285</v>
      </c>
      <c r="Q51" s="74">
        <v>20884</v>
      </c>
      <c r="R51" s="74">
        <v>21492</v>
      </c>
      <c r="S51" s="74">
        <v>22116</v>
      </c>
      <c r="T51" s="74">
        <v>22761</v>
      </c>
      <c r="U51" s="74">
        <v>23433</v>
      </c>
      <c r="V51" s="74">
        <v>24135</v>
      </c>
      <c r="W51" s="74">
        <v>24867</v>
      </c>
      <c r="X51" s="74">
        <v>25621</v>
      </c>
      <c r="Y51" s="74">
        <v>26391</v>
      </c>
      <c r="Z51" s="74">
        <v>27170</v>
      </c>
      <c r="AA51" s="74">
        <v>27960</v>
      </c>
      <c r="AB51" s="74">
        <v>28768</v>
      </c>
      <c r="AC51" s="74">
        <v>29602</v>
      </c>
      <c r="AD51" s="74">
        <v>30477</v>
      </c>
      <c r="AE51" s="74">
        <v>31402</v>
      </c>
      <c r="AF51" s="74">
        <v>32372</v>
      </c>
      <c r="AG51" s="74">
        <v>33386</v>
      </c>
      <c r="AH51" s="74">
        <v>34476</v>
      </c>
      <c r="AI51" s="74">
        <v>35678</v>
      </c>
      <c r="AJ51" s="74">
        <v>37016</v>
      </c>
      <c r="AK51" s="74">
        <v>38513</v>
      </c>
      <c r="AL51" s="74">
        <v>40147</v>
      </c>
      <c r="AM51" s="74">
        <v>41831</v>
      </c>
      <c r="AN51" s="74">
        <v>43449</v>
      </c>
      <c r="AO51" s="74">
        <v>44921</v>
      </c>
      <c r="AP51" s="74">
        <v>46208</v>
      </c>
      <c r="AQ51" s="74">
        <v>47346</v>
      </c>
      <c r="AR51" s="74">
        <v>48419</v>
      </c>
      <c r="AS51" s="74">
        <v>49550</v>
      </c>
      <c r="AT51" s="74">
        <v>50829</v>
      </c>
      <c r="AU51" s="74">
        <v>52284</v>
      </c>
      <c r="AV51" s="74">
        <v>53885</v>
      </c>
      <c r="AW51" s="74">
        <v>55591</v>
      </c>
      <c r="AX51" s="74">
        <v>57337</v>
      </c>
      <c r="AY51" s="74">
        <v>59077</v>
      </c>
      <c r="AZ51" s="74">
        <v>60800</v>
      </c>
      <c r="BA51" s="74">
        <v>62523</v>
      </c>
      <c r="BB51" s="74">
        <v>64257</v>
      </c>
      <c r="BC51" s="74">
        <v>66020</v>
      </c>
      <c r="BD51" s="33">
        <v>14194</v>
      </c>
    </row>
    <row r="52" spans="1:56" x14ac:dyDescent="0.2">
      <c r="A52">
        <v>3</v>
      </c>
      <c r="B52" s="75" t="s">
        <v>427</v>
      </c>
      <c r="C52" s="74">
        <v>251</v>
      </c>
      <c r="D52" s="75" t="s">
        <v>427</v>
      </c>
      <c r="E52" s="75" t="s">
        <v>502</v>
      </c>
      <c r="F52" s="75" t="s">
        <v>503</v>
      </c>
      <c r="G52" s="74">
        <v>3134</v>
      </c>
      <c r="H52" s="74">
        <v>3229</v>
      </c>
      <c r="I52" s="74">
        <v>3327</v>
      </c>
      <c r="J52" s="74">
        <v>3430</v>
      </c>
      <c r="K52" s="74">
        <v>3536</v>
      </c>
      <c r="L52" s="74">
        <v>3647</v>
      </c>
      <c r="M52" s="74">
        <v>3761</v>
      </c>
      <c r="N52" s="74">
        <v>3880</v>
      </c>
      <c r="O52" s="74">
        <v>4005</v>
      </c>
      <c r="P52" s="74">
        <v>4138</v>
      </c>
      <c r="Q52" s="74">
        <v>4278</v>
      </c>
      <c r="R52" s="74">
        <v>4425</v>
      </c>
      <c r="S52" s="74">
        <v>4578</v>
      </c>
      <c r="T52" s="74">
        <v>4736</v>
      </c>
      <c r="U52" s="74">
        <v>4899</v>
      </c>
      <c r="V52" s="74">
        <v>5065</v>
      </c>
      <c r="W52" s="74">
        <v>5235</v>
      </c>
      <c r="X52" s="74">
        <v>5409</v>
      </c>
      <c r="Y52" s="74">
        <v>5589</v>
      </c>
      <c r="Z52" s="74">
        <v>5774</v>
      </c>
      <c r="AA52" s="74">
        <v>5966</v>
      </c>
      <c r="AB52" s="74">
        <v>6163</v>
      </c>
      <c r="AC52" s="74">
        <v>6365</v>
      </c>
      <c r="AD52" s="74">
        <v>6573</v>
      </c>
      <c r="AE52" s="74">
        <v>6785</v>
      </c>
      <c r="AF52" s="74">
        <v>7002</v>
      </c>
      <c r="AG52" s="74">
        <v>7225</v>
      </c>
      <c r="AH52" s="74">
        <v>7451</v>
      </c>
      <c r="AI52" s="74">
        <v>7680</v>
      </c>
      <c r="AJ52" s="74">
        <v>7910</v>
      </c>
      <c r="AK52" s="74">
        <v>8142</v>
      </c>
      <c r="AL52" s="74">
        <v>8374</v>
      </c>
      <c r="AM52" s="74">
        <v>8611</v>
      </c>
      <c r="AN52" s="74">
        <v>8855</v>
      </c>
      <c r="AO52" s="74">
        <v>9108</v>
      </c>
      <c r="AP52" s="74">
        <v>9372</v>
      </c>
      <c r="AQ52" s="74">
        <v>9647</v>
      </c>
      <c r="AR52" s="74">
        <v>9925</v>
      </c>
      <c r="AS52" s="74">
        <v>10200</v>
      </c>
      <c r="AT52" s="74">
        <v>10467</v>
      </c>
      <c r="AU52" s="74">
        <v>10724</v>
      </c>
      <c r="AV52" s="74">
        <v>10972</v>
      </c>
      <c r="AW52" s="74">
        <v>11219</v>
      </c>
      <c r="AX52" s="74">
        <v>11472</v>
      </c>
      <c r="AY52" s="74">
        <v>11738</v>
      </c>
      <c r="AZ52" s="74">
        <v>12019</v>
      </c>
      <c r="BA52" s="74">
        <v>12314</v>
      </c>
      <c r="BB52" s="74">
        <v>12620</v>
      </c>
      <c r="BC52" s="74">
        <v>12935</v>
      </c>
      <c r="BD52" s="33">
        <v>3215</v>
      </c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O52"/>
  <sheetViews>
    <sheetView workbookViewId="0">
      <selection activeCell="E1" sqref="E1"/>
    </sheetView>
  </sheetViews>
  <sheetFormatPr defaultRowHeight="12.75" x14ac:dyDescent="0.2"/>
  <cols>
    <col min="1" max="1" width="8.85546875" bestFit="1" customWidth="1"/>
    <col min="2" max="2" width="29.85546875" bestFit="1" customWidth="1"/>
    <col min="3" max="3" width="11.140625" bestFit="1" customWidth="1"/>
    <col min="4" max="4" width="29.85546875" bestFit="1" customWidth="1"/>
    <col min="5" max="5" width="12.7109375" bestFit="1" customWidth="1"/>
    <col min="6" max="6" width="17.7109375" bestFit="1" customWidth="1"/>
    <col min="7" max="56" width="6" style="33" bestFit="1" customWidth="1"/>
    <col min="57" max="67" width="9.140625" style="33"/>
  </cols>
  <sheetData>
    <row r="1" spans="1:56" x14ac:dyDescent="0.2">
      <c r="A1" s="63" t="s">
        <v>457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59" t="s">
        <v>88</v>
      </c>
      <c r="H1" s="59" t="s">
        <v>89</v>
      </c>
      <c r="I1" s="59" t="s">
        <v>90</v>
      </c>
      <c r="J1" s="59" t="s">
        <v>91</v>
      </c>
      <c r="K1" s="59" t="s">
        <v>92</v>
      </c>
      <c r="L1" s="59" t="s">
        <v>93</v>
      </c>
      <c r="M1" s="59" t="s">
        <v>94</v>
      </c>
      <c r="N1" s="59" t="s">
        <v>95</v>
      </c>
      <c r="O1" s="59" t="s">
        <v>96</v>
      </c>
      <c r="P1" s="59" t="s">
        <v>97</v>
      </c>
      <c r="Q1" s="59" t="s">
        <v>98</v>
      </c>
      <c r="R1" s="59" t="s">
        <v>99</v>
      </c>
      <c r="S1" s="59" t="s">
        <v>100</v>
      </c>
      <c r="T1" s="59" t="s">
        <v>101</v>
      </c>
      <c r="U1" s="59" t="s">
        <v>102</v>
      </c>
      <c r="V1" s="59" t="s">
        <v>103</v>
      </c>
      <c r="W1" s="59" t="s">
        <v>104</v>
      </c>
      <c r="X1" s="59" t="s">
        <v>105</v>
      </c>
      <c r="Y1" s="59" t="s">
        <v>106</v>
      </c>
      <c r="Z1" s="59" t="s">
        <v>107</v>
      </c>
      <c r="AA1" s="59" t="s">
        <v>108</v>
      </c>
      <c r="AB1" s="59" t="s">
        <v>109</v>
      </c>
      <c r="AC1" s="59" t="s">
        <v>110</v>
      </c>
      <c r="AD1" s="59" t="s">
        <v>111</v>
      </c>
      <c r="AE1" s="59" t="s">
        <v>112</v>
      </c>
      <c r="AF1" s="59" t="s">
        <v>113</v>
      </c>
      <c r="AG1" s="59" t="s">
        <v>114</v>
      </c>
      <c r="AH1" s="59" t="s">
        <v>115</v>
      </c>
      <c r="AI1" s="59" t="s">
        <v>116</v>
      </c>
      <c r="AJ1" s="59" t="s">
        <v>117</v>
      </c>
      <c r="AK1" s="59" t="s">
        <v>118</v>
      </c>
      <c r="AL1" s="59" t="s">
        <v>119</v>
      </c>
      <c r="AM1" s="59" t="s">
        <v>120</v>
      </c>
      <c r="AN1" s="59" t="s">
        <v>121</v>
      </c>
      <c r="AO1" s="59" t="s">
        <v>122</v>
      </c>
      <c r="AP1" s="59" t="s">
        <v>123</v>
      </c>
      <c r="AQ1" s="59" t="s">
        <v>124</v>
      </c>
      <c r="AR1" s="59" t="s">
        <v>125</v>
      </c>
      <c r="AS1" s="59" t="s">
        <v>126</v>
      </c>
      <c r="AT1" s="59" t="s">
        <v>127</v>
      </c>
      <c r="AU1" s="59" t="s">
        <v>128</v>
      </c>
      <c r="AV1" s="59" t="s">
        <v>129</v>
      </c>
      <c r="AW1" s="33">
        <v>2003</v>
      </c>
      <c r="AX1" s="33">
        <v>2004</v>
      </c>
      <c r="AY1" s="33">
        <v>2005</v>
      </c>
      <c r="AZ1" s="33">
        <v>2006</v>
      </c>
      <c r="BA1" s="33">
        <v>2007</v>
      </c>
      <c r="BB1" s="33">
        <v>2008</v>
      </c>
      <c r="BC1" s="33">
        <v>2009</v>
      </c>
    </row>
    <row r="2" spans="1:56" x14ac:dyDescent="0.2">
      <c r="A2">
        <v>3</v>
      </c>
      <c r="B2" t="s">
        <v>377</v>
      </c>
      <c r="C2">
        <v>7</v>
      </c>
      <c r="D2" t="s">
        <v>377</v>
      </c>
      <c r="E2" s="3" t="s">
        <v>140</v>
      </c>
      <c r="F2" s="62" t="s">
        <v>458</v>
      </c>
      <c r="G2" s="33">
        <v>1885.9722029186935</v>
      </c>
      <c r="H2" s="33">
        <v>1903.5816539263376</v>
      </c>
      <c r="I2" s="33">
        <v>1922.0715774843641</v>
      </c>
      <c r="J2" s="33">
        <v>1940.5615010423905</v>
      </c>
      <c r="K2" s="33">
        <v>1959.0514246004168</v>
      </c>
      <c r="L2" s="33">
        <v>1979.3022932592078</v>
      </c>
      <c r="M2" s="33">
        <v>1999.5531619179985</v>
      </c>
      <c r="N2" s="33">
        <v>2021.5649756775538</v>
      </c>
      <c r="O2" s="33">
        <v>2044.4572619874912</v>
      </c>
      <c r="P2" s="33">
        <v>2068.2300208478109</v>
      </c>
      <c r="Q2" s="33">
        <v>2101.6879777623349</v>
      </c>
      <c r="R2" s="33">
        <v>2136.9068797776231</v>
      </c>
      <c r="S2" s="33">
        <v>2174.7671994440584</v>
      </c>
      <c r="T2" s="33">
        <v>2215.2689367616399</v>
      </c>
      <c r="U2" s="33">
        <v>2259.2925642807504</v>
      </c>
      <c r="V2" s="33">
        <v>2305.9576094510076</v>
      </c>
      <c r="W2" s="33">
        <v>2355.2640722724113</v>
      </c>
      <c r="X2" s="33">
        <v>2408.0924252953441</v>
      </c>
      <c r="Y2" s="33">
        <v>2467.964558721334</v>
      </c>
      <c r="Z2" s="33">
        <v>2534</v>
      </c>
      <c r="AA2" s="33">
        <v>2613</v>
      </c>
      <c r="AB2" s="33">
        <v>2701</v>
      </c>
      <c r="AC2" s="33">
        <v>2791</v>
      </c>
      <c r="AD2" s="33">
        <v>2879</v>
      </c>
      <c r="AE2" s="33">
        <v>2961</v>
      </c>
      <c r="AF2" s="33">
        <v>3034</v>
      </c>
      <c r="AG2" s="33">
        <v>3103</v>
      </c>
      <c r="AH2" s="33">
        <v>3173</v>
      </c>
      <c r="AI2" s="33">
        <v>3243</v>
      </c>
      <c r="AJ2" s="33">
        <v>3323</v>
      </c>
      <c r="AK2" s="33">
        <v>3410</v>
      </c>
      <c r="AL2" s="33">
        <v>3513</v>
      </c>
      <c r="AM2" s="33">
        <v>3604</v>
      </c>
      <c r="AN2" s="33">
        <v>3720</v>
      </c>
      <c r="AO2" s="33">
        <v>3806</v>
      </c>
      <c r="AP2" s="33">
        <v>3906</v>
      </c>
      <c r="AQ2" s="33">
        <v>4003</v>
      </c>
      <c r="AR2" s="33">
        <v>4108</v>
      </c>
      <c r="AS2" s="33">
        <v>4220</v>
      </c>
      <c r="AT2" s="33">
        <v>4337</v>
      </c>
      <c r="AU2" s="33">
        <v>4469</v>
      </c>
      <c r="AV2" s="33">
        <v>4617</v>
      </c>
      <c r="AW2" s="33">
        <v>4766</v>
      </c>
      <c r="AX2" s="33">
        <v>4922</v>
      </c>
      <c r="AY2" s="33">
        <v>5078</v>
      </c>
      <c r="AZ2" s="33">
        <v>5232</v>
      </c>
      <c r="BA2" s="33">
        <v>5400</v>
      </c>
      <c r="BB2" s="33">
        <v>5559</v>
      </c>
      <c r="BC2" s="33">
        <v>5718</v>
      </c>
      <c r="BD2" s="33">
        <v>5878</v>
      </c>
    </row>
    <row r="3" spans="1:56" x14ac:dyDescent="0.2">
      <c r="A3">
        <v>3</v>
      </c>
      <c r="B3" t="s">
        <v>378</v>
      </c>
      <c r="C3">
        <v>20</v>
      </c>
      <c r="D3" t="s">
        <v>378</v>
      </c>
      <c r="E3" s="3" t="s">
        <v>140</v>
      </c>
      <c r="F3" s="62" t="s">
        <v>458</v>
      </c>
      <c r="G3" s="33">
        <v>183.74912891986062</v>
      </c>
      <c r="H3" s="33">
        <v>184.46689895470382</v>
      </c>
      <c r="I3" s="33">
        <v>184.46689895470382</v>
      </c>
      <c r="J3" s="33">
        <v>185.90243902439025</v>
      </c>
      <c r="K3" s="33">
        <v>186.62020905923345</v>
      </c>
      <c r="L3" s="33">
        <v>187.33797909407664</v>
      </c>
      <c r="M3" s="33">
        <v>188.77351916376307</v>
      </c>
      <c r="N3" s="33">
        <v>190.20905923344947</v>
      </c>
      <c r="O3" s="33">
        <v>191.64459930313589</v>
      </c>
      <c r="P3" s="33">
        <v>193.08013937282229</v>
      </c>
      <c r="Q3" s="33">
        <v>193.79790940766551</v>
      </c>
      <c r="R3" s="33">
        <v>195.23344947735191</v>
      </c>
      <c r="S3" s="33">
        <v>195.95121951219511</v>
      </c>
      <c r="T3" s="33">
        <v>197.38675958188153</v>
      </c>
      <c r="U3" s="33">
        <v>198.82229965156793</v>
      </c>
      <c r="V3" s="33">
        <v>200.25783972125436</v>
      </c>
      <c r="W3" s="33">
        <v>202.41114982578398</v>
      </c>
      <c r="X3" s="33">
        <v>203.84668989547038</v>
      </c>
      <c r="Y3" s="33">
        <v>205.2822299651568</v>
      </c>
      <c r="Z3" s="33">
        <v>206</v>
      </c>
      <c r="AA3" s="33">
        <v>208</v>
      </c>
      <c r="AB3" s="33">
        <v>211</v>
      </c>
      <c r="AC3" s="33">
        <v>214</v>
      </c>
      <c r="AD3" s="33">
        <v>216</v>
      </c>
      <c r="AE3" s="33">
        <v>218</v>
      </c>
      <c r="AF3" s="33">
        <v>216</v>
      </c>
      <c r="AG3" s="33">
        <v>213</v>
      </c>
      <c r="AH3" s="33">
        <v>211</v>
      </c>
      <c r="AI3" s="33">
        <v>208</v>
      </c>
      <c r="AJ3" s="33">
        <v>206</v>
      </c>
      <c r="AK3" s="33">
        <v>210</v>
      </c>
      <c r="AL3" s="33">
        <v>217</v>
      </c>
      <c r="AM3" s="33">
        <v>223</v>
      </c>
      <c r="AN3" s="33">
        <v>230</v>
      </c>
      <c r="AO3" s="33">
        <v>233</v>
      </c>
      <c r="AP3" s="33">
        <v>235</v>
      </c>
      <c r="AQ3" s="33">
        <v>256</v>
      </c>
      <c r="AR3" s="33">
        <v>275</v>
      </c>
      <c r="AS3" s="33">
        <v>278</v>
      </c>
      <c r="AT3" s="33">
        <v>281</v>
      </c>
      <c r="AU3" s="33">
        <v>272</v>
      </c>
      <c r="AV3" s="33">
        <v>276</v>
      </c>
      <c r="AW3" s="33">
        <v>280</v>
      </c>
      <c r="AX3" s="33">
        <v>284</v>
      </c>
      <c r="AY3" s="33">
        <v>289</v>
      </c>
      <c r="AZ3" s="33">
        <v>294</v>
      </c>
      <c r="BA3" s="33">
        <v>300</v>
      </c>
      <c r="BB3" s="33">
        <v>306</v>
      </c>
      <c r="BC3" s="33">
        <v>312</v>
      </c>
      <c r="BD3" s="33">
        <v>317</v>
      </c>
    </row>
    <row r="4" spans="1:56" x14ac:dyDescent="0.2">
      <c r="A4">
        <v>2</v>
      </c>
      <c r="B4" t="s">
        <v>379</v>
      </c>
      <c r="C4">
        <v>29</v>
      </c>
      <c r="D4" t="s">
        <v>379</v>
      </c>
      <c r="E4" s="3" t="s">
        <v>140</v>
      </c>
      <c r="F4" s="62" t="s">
        <v>458</v>
      </c>
      <c r="G4" s="33">
        <v>1403.1371618414807</v>
      </c>
      <c r="H4" s="33">
        <v>1423.2444233507356</v>
      </c>
      <c r="I4" s="33">
        <v>1443.3516848599904</v>
      </c>
      <c r="J4" s="33">
        <v>1465.2074038917892</v>
      </c>
      <c r="K4" s="33">
        <v>1487.063122923588</v>
      </c>
      <c r="L4" s="33">
        <v>1511.5415282392025</v>
      </c>
      <c r="M4" s="33">
        <v>1536.8941623160893</v>
      </c>
      <c r="N4" s="33">
        <v>1562.2467963929757</v>
      </c>
      <c r="O4" s="33">
        <v>1584.1025154247745</v>
      </c>
      <c r="P4" s="33">
        <v>1601.5870906502134</v>
      </c>
      <c r="Q4" s="33">
        <v>1614.7005220692927</v>
      </c>
      <c r="R4" s="33">
        <v>1623.4428096820122</v>
      </c>
      <c r="S4" s="33">
        <v>1631.3108685334598</v>
      </c>
      <c r="T4" s="33">
        <v>1642.6758424299951</v>
      </c>
      <c r="U4" s="33">
        <v>1659.2861888941623</v>
      </c>
      <c r="V4" s="33">
        <v>1683.7645942097768</v>
      </c>
      <c r="W4" s="33">
        <v>1713.4883720930231</v>
      </c>
      <c r="X4" s="33">
        <v>1750.2059800664451</v>
      </c>
      <c r="Y4" s="33">
        <v>1793.0431893687708</v>
      </c>
      <c r="Z4" s="33">
        <v>1842</v>
      </c>
      <c r="AA4" s="33">
        <v>1900</v>
      </c>
      <c r="AB4" s="33">
        <v>1968</v>
      </c>
      <c r="AC4" s="33">
        <v>2037</v>
      </c>
      <c r="AD4" s="33">
        <v>2109</v>
      </c>
      <c r="AE4" s="33">
        <v>2176</v>
      </c>
      <c r="AF4" s="33">
        <v>2244</v>
      </c>
      <c r="AG4" s="33">
        <v>2331</v>
      </c>
      <c r="AH4" s="33">
        <v>2412</v>
      </c>
      <c r="AI4" s="33">
        <v>2484</v>
      </c>
      <c r="AJ4" s="33">
        <v>2546</v>
      </c>
      <c r="AK4" s="33">
        <v>2586</v>
      </c>
      <c r="AL4" s="33">
        <v>2621</v>
      </c>
      <c r="AM4" s="33">
        <v>2651</v>
      </c>
      <c r="AN4" s="33">
        <v>2672</v>
      </c>
      <c r="AO4" s="33">
        <v>2687</v>
      </c>
      <c r="AP4" s="33">
        <v>2694</v>
      </c>
      <c r="AQ4" s="33">
        <v>2693</v>
      </c>
      <c r="AR4" s="33">
        <v>2695</v>
      </c>
      <c r="AS4" s="33">
        <v>2713</v>
      </c>
      <c r="AT4" s="33">
        <v>2754</v>
      </c>
      <c r="AU4" s="33">
        <v>2817</v>
      </c>
      <c r="AV4" s="33">
        <v>2902</v>
      </c>
      <c r="AW4" s="33">
        <v>3004</v>
      </c>
      <c r="AX4" s="33">
        <v>3113</v>
      </c>
      <c r="AY4" s="33">
        <v>3225</v>
      </c>
      <c r="AZ4" s="33">
        <v>3338</v>
      </c>
      <c r="BA4" s="33">
        <v>3457</v>
      </c>
      <c r="BB4" s="33">
        <v>3564</v>
      </c>
      <c r="BC4" s="33">
        <v>3660</v>
      </c>
      <c r="BD4" s="33">
        <v>3741</v>
      </c>
    </row>
    <row r="5" spans="1:56" x14ac:dyDescent="0.2">
      <c r="A5">
        <v>1</v>
      </c>
      <c r="B5" t="s">
        <v>380</v>
      </c>
      <c r="C5">
        <v>32</v>
      </c>
      <c r="D5" t="s">
        <v>380</v>
      </c>
      <c r="E5" s="3" t="s">
        <v>140</v>
      </c>
      <c r="F5" s="62" t="s">
        <v>458</v>
      </c>
      <c r="G5" s="33">
        <v>2154.9448051948052</v>
      </c>
      <c r="H5" s="33">
        <v>2178.7968975468975</v>
      </c>
      <c r="I5" s="33">
        <v>2203.5663780663781</v>
      </c>
      <c r="J5" s="33">
        <v>2230.1706349206352</v>
      </c>
      <c r="K5" s="33">
        <v>2257.69227994228</v>
      </c>
      <c r="L5" s="33">
        <v>2286.1313131313132</v>
      </c>
      <c r="M5" s="33">
        <v>2316.4051226551228</v>
      </c>
      <c r="N5" s="33">
        <v>2348.5137085137085</v>
      </c>
      <c r="O5" s="33">
        <v>2381.5396825396824</v>
      </c>
      <c r="P5" s="33">
        <v>2415.4830447330446</v>
      </c>
      <c r="Q5" s="33">
        <v>2424.6569264069267</v>
      </c>
      <c r="R5" s="33">
        <v>2433.8308080808083</v>
      </c>
      <c r="S5" s="33">
        <v>2443.9220779220782</v>
      </c>
      <c r="T5" s="33">
        <v>2455.8481240981241</v>
      </c>
      <c r="U5" s="33">
        <v>2468.6915584415583</v>
      </c>
      <c r="V5" s="33">
        <v>2482.4523809523812</v>
      </c>
      <c r="W5" s="33">
        <v>2498.0479797979797</v>
      </c>
      <c r="X5" s="33">
        <v>2513.6435786435786</v>
      </c>
      <c r="Y5" s="33">
        <v>2528.3217893217893</v>
      </c>
      <c r="Z5" s="33">
        <v>2543</v>
      </c>
      <c r="AA5" s="33">
        <v>2593</v>
      </c>
      <c r="AB5" s="33">
        <v>2621</v>
      </c>
      <c r="AC5" s="33">
        <v>2667</v>
      </c>
      <c r="AD5" s="33">
        <v>2708</v>
      </c>
      <c r="AE5" s="33">
        <v>2749</v>
      </c>
      <c r="AF5" s="33">
        <v>2813</v>
      </c>
      <c r="AG5" s="33">
        <v>2879</v>
      </c>
      <c r="AH5" s="33">
        <v>2945</v>
      </c>
      <c r="AI5" s="33">
        <v>3016</v>
      </c>
      <c r="AJ5" s="33">
        <v>3086</v>
      </c>
      <c r="AK5" s="33">
        <v>3131</v>
      </c>
      <c r="AL5" s="33">
        <v>3174</v>
      </c>
      <c r="AM5" s="33">
        <v>3216</v>
      </c>
      <c r="AN5" s="33">
        <v>3256</v>
      </c>
      <c r="AO5" s="33">
        <v>3296</v>
      </c>
      <c r="AP5" s="33">
        <v>3335</v>
      </c>
      <c r="AQ5" s="33">
        <v>3377</v>
      </c>
      <c r="AR5" s="33">
        <v>3416</v>
      </c>
      <c r="AS5" s="33">
        <v>3451</v>
      </c>
      <c r="AT5" s="33">
        <v>3482</v>
      </c>
      <c r="AU5" s="33">
        <v>3510</v>
      </c>
      <c r="AV5" s="33">
        <v>3526</v>
      </c>
      <c r="AW5" s="33">
        <v>3538</v>
      </c>
      <c r="AX5" s="33">
        <v>3549</v>
      </c>
      <c r="AY5" s="33">
        <v>3559</v>
      </c>
      <c r="AZ5" s="33">
        <v>3568</v>
      </c>
      <c r="BA5" s="33">
        <v>3545</v>
      </c>
      <c r="BB5" s="33">
        <v>3555</v>
      </c>
      <c r="BC5" s="33">
        <v>3563</v>
      </c>
      <c r="BD5" s="33">
        <v>3569</v>
      </c>
    </row>
    <row r="6" spans="1:56" x14ac:dyDescent="0.2">
      <c r="A6">
        <v>1</v>
      </c>
      <c r="B6" t="s">
        <v>381</v>
      </c>
      <c r="C6">
        <v>35</v>
      </c>
      <c r="D6" t="s">
        <v>381</v>
      </c>
      <c r="E6" s="3" t="s">
        <v>140</v>
      </c>
      <c r="F6" s="62" t="s">
        <v>458</v>
      </c>
      <c r="G6" s="33">
        <v>38</v>
      </c>
      <c r="H6" s="33">
        <v>38</v>
      </c>
      <c r="I6" s="33">
        <v>38</v>
      </c>
      <c r="J6" s="33">
        <v>39</v>
      </c>
      <c r="K6" s="33">
        <v>39</v>
      </c>
      <c r="L6" s="33">
        <v>39</v>
      </c>
      <c r="M6" s="33">
        <v>40</v>
      </c>
      <c r="N6" s="33">
        <v>40</v>
      </c>
      <c r="O6" s="33">
        <v>40</v>
      </c>
      <c r="P6" s="33">
        <v>40</v>
      </c>
      <c r="Q6" s="33">
        <v>40</v>
      </c>
      <c r="R6" s="33">
        <v>40</v>
      </c>
      <c r="S6" s="33">
        <v>39</v>
      </c>
      <c r="T6" s="33">
        <v>38</v>
      </c>
      <c r="U6" s="33">
        <v>38</v>
      </c>
      <c r="V6" s="33">
        <v>37</v>
      </c>
      <c r="W6" s="33">
        <v>36</v>
      </c>
      <c r="X6" s="33">
        <v>36</v>
      </c>
      <c r="Y6" s="33">
        <v>35</v>
      </c>
      <c r="Z6" s="33">
        <v>35</v>
      </c>
      <c r="AA6" s="33">
        <v>34</v>
      </c>
      <c r="AB6" s="33">
        <v>35</v>
      </c>
      <c r="AC6" s="33">
        <v>35</v>
      </c>
      <c r="AD6" s="33">
        <v>35</v>
      </c>
      <c r="AE6" s="33">
        <v>35</v>
      </c>
      <c r="AF6" s="33">
        <v>35</v>
      </c>
      <c r="AG6" s="33">
        <v>35</v>
      </c>
      <c r="AH6" s="33">
        <v>35</v>
      </c>
      <c r="AI6" s="33">
        <v>34</v>
      </c>
      <c r="AJ6" s="33">
        <v>34</v>
      </c>
      <c r="AK6" s="33">
        <v>34</v>
      </c>
      <c r="AL6" s="33">
        <v>34</v>
      </c>
      <c r="AM6" s="33">
        <v>34</v>
      </c>
      <c r="AN6" s="33">
        <v>35</v>
      </c>
      <c r="AO6" s="33">
        <v>35</v>
      </c>
      <c r="AP6" s="33">
        <v>35</v>
      </c>
      <c r="AQ6" s="33">
        <v>35</v>
      </c>
      <c r="AR6" s="33">
        <v>35</v>
      </c>
      <c r="AS6" s="33">
        <v>35</v>
      </c>
      <c r="AT6" s="33">
        <v>35</v>
      </c>
      <c r="AU6" s="33">
        <v>35</v>
      </c>
      <c r="AV6" s="33">
        <v>35</v>
      </c>
      <c r="AW6" s="33">
        <v>34</v>
      </c>
      <c r="AX6" s="33">
        <v>34</v>
      </c>
      <c r="AY6" s="33">
        <v>34</v>
      </c>
      <c r="AZ6" s="33">
        <v>34</v>
      </c>
      <c r="BA6" s="33">
        <v>33</v>
      </c>
      <c r="BB6" s="33">
        <v>33</v>
      </c>
      <c r="BC6" s="33">
        <v>32</v>
      </c>
      <c r="BD6" s="33">
        <v>32</v>
      </c>
    </row>
    <row r="7" spans="1:56" x14ac:dyDescent="0.2">
      <c r="A7">
        <v>1</v>
      </c>
      <c r="B7" t="s">
        <v>434</v>
      </c>
      <c r="C7">
        <v>37</v>
      </c>
      <c r="D7" t="s">
        <v>434</v>
      </c>
      <c r="E7" s="3" t="s">
        <v>140</v>
      </c>
      <c r="F7" s="62" t="s">
        <v>458</v>
      </c>
      <c r="G7" s="33">
        <v>724.92097560975606</v>
      </c>
      <c r="H7" s="33">
        <v>730.80780487804873</v>
      </c>
      <c r="I7" s="33">
        <v>736.6946341463414</v>
      </c>
      <c r="J7" s="33">
        <v>743.4224390243902</v>
      </c>
      <c r="K7" s="33">
        <v>750.150243902439</v>
      </c>
      <c r="L7" s="33">
        <v>757.71902439024393</v>
      </c>
      <c r="M7" s="33">
        <v>765.28780487804875</v>
      </c>
      <c r="N7" s="33">
        <v>773.69756097560969</v>
      </c>
      <c r="O7" s="33">
        <v>781.26634146341462</v>
      </c>
      <c r="P7" s="33">
        <v>787.99414634146342</v>
      </c>
      <c r="Q7" s="33">
        <v>793.04</v>
      </c>
      <c r="R7" s="33">
        <v>798.08585365853651</v>
      </c>
      <c r="S7" s="33">
        <v>802.29073170731704</v>
      </c>
      <c r="T7" s="33">
        <v>807.33658536585358</v>
      </c>
      <c r="U7" s="33">
        <v>814.06439024390238</v>
      </c>
      <c r="V7" s="33">
        <v>821.63317073170731</v>
      </c>
      <c r="W7" s="33">
        <v>830.04292682926825</v>
      </c>
      <c r="X7" s="33">
        <v>839.29365853658533</v>
      </c>
      <c r="Y7" s="33">
        <v>850.22634146341466</v>
      </c>
      <c r="Z7" s="33">
        <v>862</v>
      </c>
      <c r="AA7" s="33">
        <v>881</v>
      </c>
      <c r="AB7" s="33">
        <v>904</v>
      </c>
      <c r="AC7" s="33">
        <v>926</v>
      </c>
      <c r="AD7" s="33">
        <v>948</v>
      </c>
      <c r="AE7" s="33">
        <v>968</v>
      </c>
      <c r="AF7" s="33">
        <v>984</v>
      </c>
      <c r="AG7" s="33">
        <v>996</v>
      </c>
      <c r="AH7" s="33">
        <v>1009</v>
      </c>
      <c r="AI7" s="33">
        <v>1022</v>
      </c>
      <c r="AJ7" s="33">
        <v>1038</v>
      </c>
      <c r="AK7" s="33">
        <v>1054</v>
      </c>
      <c r="AL7" s="33">
        <v>1071</v>
      </c>
      <c r="AM7" s="33">
        <v>1090</v>
      </c>
      <c r="AN7" s="33">
        <v>1110</v>
      </c>
      <c r="AO7" s="33">
        <v>1127</v>
      </c>
      <c r="AP7" s="33">
        <v>1142</v>
      </c>
      <c r="AQ7" s="33">
        <v>1157</v>
      </c>
      <c r="AR7" s="33">
        <v>1170</v>
      </c>
      <c r="AS7" s="33">
        <v>1180</v>
      </c>
      <c r="AT7" s="33">
        <v>1189</v>
      </c>
      <c r="AU7" s="33">
        <v>1194</v>
      </c>
      <c r="AV7" s="33">
        <v>1198</v>
      </c>
      <c r="AW7" s="33">
        <v>1200</v>
      </c>
      <c r="AX7" s="33">
        <v>1203</v>
      </c>
      <c r="AY7" s="33">
        <v>1208</v>
      </c>
      <c r="AZ7" s="33">
        <v>1214</v>
      </c>
      <c r="BA7" s="33">
        <v>1223</v>
      </c>
      <c r="BB7" s="33">
        <v>1233</v>
      </c>
      <c r="BC7" s="33">
        <v>1244</v>
      </c>
      <c r="BD7" s="33">
        <v>1254</v>
      </c>
    </row>
    <row r="8" spans="1:56" x14ac:dyDescent="0.2">
      <c r="A8">
        <v>1</v>
      </c>
      <c r="B8" t="s">
        <v>383</v>
      </c>
      <c r="C8">
        <v>39</v>
      </c>
      <c r="D8" t="s">
        <v>383</v>
      </c>
      <c r="E8" s="3" t="s">
        <v>140</v>
      </c>
      <c r="F8" s="62" t="s">
        <v>458</v>
      </c>
      <c r="G8" s="33">
        <v>974.78582434514647</v>
      </c>
      <c r="H8" s="33">
        <v>990.90909090909099</v>
      </c>
      <c r="I8" s="33">
        <v>1008.3759630200309</v>
      </c>
      <c r="J8" s="33">
        <v>1025.171032357473</v>
      </c>
      <c r="K8" s="33">
        <v>1041.9661016949153</v>
      </c>
      <c r="L8" s="33">
        <v>1059.4329738058552</v>
      </c>
      <c r="M8" s="33">
        <v>1076.2280431432976</v>
      </c>
      <c r="N8" s="33">
        <v>1093.6949152542375</v>
      </c>
      <c r="O8" s="33">
        <v>1111.8335901386749</v>
      </c>
      <c r="P8" s="33">
        <v>1131.315870570108</v>
      </c>
      <c r="Q8" s="33">
        <v>1149.4545454545455</v>
      </c>
      <c r="R8" s="33">
        <v>1168.9368258859786</v>
      </c>
      <c r="S8" s="33">
        <v>1189.0909090909092</v>
      </c>
      <c r="T8" s="33">
        <v>1208.5731895223421</v>
      </c>
      <c r="U8" s="33">
        <v>1226.7118644067798</v>
      </c>
      <c r="V8" s="33">
        <v>1243.5069337442219</v>
      </c>
      <c r="W8" s="33">
        <v>1258.9583975346688</v>
      </c>
      <c r="X8" s="33">
        <v>1274.4098613251156</v>
      </c>
      <c r="Y8" s="33">
        <v>1290.5331278890601</v>
      </c>
      <c r="Z8" s="33">
        <v>1308</v>
      </c>
      <c r="AA8" s="33">
        <v>1348</v>
      </c>
      <c r="AB8" s="33">
        <v>1391</v>
      </c>
      <c r="AC8" s="33">
        <v>1436</v>
      </c>
      <c r="AD8" s="33">
        <v>1488</v>
      </c>
      <c r="AE8" s="33">
        <v>1542</v>
      </c>
      <c r="AF8" s="33">
        <v>1605</v>
      </c>
      <c r="AG8" s="33">
        <v>1672</v>
      </c>
      <c r="AH8" s="33">
        <v>1741</v>
      </c>
      <c r="AI8" s="33">
        <v>1814</v>
      </c>
      <c r="AJ8" s="33">
        <v>1889</v>
      </c>
      <c r="AK8" s="33">
        <v>1956</v>
      </c>
      <c r="AL8" s="33">
        <v>2023</v>
      </c>
      <c r="AM8" s="33">
        <v>2094</v>
      </c>
      <c r="AN8" s="33">
        <v>2145</v>
      </c>
      <c r="AO8" s="33">
        <v>2184</v>
      </c>
      <c r="AP8" s="33">
        <v>2227</v>
      </c>
      <c r="AQ8" s="33">
        <v>2276</v>
      </c>
      <c r="AR8" s="33">
        <v>2326</v>
      </c>
      <c r="AS8" s="33">
        <v>2370</v>
      </c>
      <c r="AT8" s="33">
        <v>2418</v>
      </c>
      <c r="AU8" s="33">
        <v>2481</v>
      </c>
      <c r="AV8" s="33">
        <v>2547</v>
      </c>
      <c r="AW8" s="33">
        <v>2639</v>
      </c>
      <c r="AX8" s="33">
        <v>2722</v>
      </c>
      <c r="AY8" s="33">
        <v>2779</v>
      </c>
      <c r="AZ8" s="33">
        <v>2818</v>
      </c>
      <c r="BA8" s="33">
        <v>2850</v>
      </c>
      <c r="BB8" s="33">
        <v>2889</v>
      </c>
      <c r="BC8" s="33">
        <v>2926</v>
      </c>
      <c r="BD8" s="33">
        <v>2962</v>
      </c>
    </row>
    <row r="9" spans="1:56" x14ac:dyDescent="0.2">
      <c r="A9">
        <v>2</v>
      </c>
      <c r="B9" t="s">
        <v>384</v>
      </c>
      <c r="C9">
        <v>45</v>
      </c>
      <c r="D9" t="s">
        <v>384</v>
      </c>
      <c r="E9" s="3" t="s">
        <v>140</v>
      </c>
      <c r="F9" s="62" t="s">
        <v>458</v>
      </c>
      <c r="G9" s="33">
        <v>68.342857142857142</v>
      </c>
      <c r="H9" s="33">
        <v>69.085714285714289</v>
      </c>
      <c r="I9" s="33">
        <v>69.828571428571436</v>
      </c>
      <c r="J9" s="33">
        <v>70.571428571428569</v>
      </c>
      <c r="K9" s="33">
        <v>72.057142857142864</v>
      </c>
      <c r="L9" s="33">
        <v>73.542857142857144</v>
      </c>
      <c r="M9" s="33">
        <v>75.028571428571425</v>
      </c>
      <c r="N9" s="33">
        <v>76.51428571428572</v>
      </c>
      <c r="O9" s="33">
        <v>78</v>
      </c>
      <c r="P9" s="33">
        <v>79.485714285714295</v>
      </c>
      <c r="Q9" s="33">
        <v>80.971428571428575</v>
      </c>
      <c r="R9" s="33">
        <v>82.457142857142856</v>
      </c>
      <c r="S9" s="33">
        <v>83.94285714285715</v>
      </c>
      <c r="T9" s="33">
        <v>86.171428571428578</v>
      </c>
      <c r="U9" s="33">
        <v>88.4</v>
      </c>
      <c r="V9" s="33">
        <v>91.371428571428581</v>
      </c>
      <c r="W9" s="33">
        <v>94.342857142857142</v>
      </c>
      <c r="X9" s="33">
        <v>98.057142857142864</v>
      </c>
      <c r="Y9" s="33">
        <v>101.02857142857144</v>
      </c>
      <c r="Z9" s="33">
        <v>104</v>
      </c>
      <c r="AA9" s="33">
        <v>108</v>
      </c>
      <c r="AB9" s="33">
        <v>111</v>
      </c>
      <c r="AC9" s="33">
        <v>114</v>
      </c>
      <c r="AD9" s="33">
        <v>117</v>
      </c>
      <c r="AE9" s="33">
        <v>120</v>
      </c>
      <c r="AF9" s="33">
        <v>123</v>
      </c>
      <c r="AG9" s="33">
        <v>126</v>
      </c>
      <c r="AH9" s="33">
        <v>129</v>
      </c>
      <c r="AI9" s="33">
        <v>132</v>
      </c>
      <c r="AJ9" s="33">
        <v>135</v>
      </c>
      <c r="AK9" s="33">
        <v>138</v>
      </c>
      <c r="AL9" s="33">
        <v>141</v>
      </c>
      <c r="AM9" s="33">
        <v>145</v>
      </c>
      <c r="AN9" s="33">
        <v>148</v>
      </c>
      <c r="AO9" s="33">
        <v>152</v>
      </c>
      <c r="AP9" s="33">
        <v>155</v>
      </c>
      <c r="AQ9" s="33">
        <v>159</v>
      </c>
      <c r="AR9" s="33">
        <v>163</v>
      </c>
      <c r="AS9" s="33">
        <v>167</v>
      </c>
      <c r="AT9" s="33">
        <v>171</v>
      </c>
      <c r="AU9" s="33">
        <v>176</v>
      </c>
      <c r="AV9" s="33">
        <v>180</v>
      </c>
      <c r="AW9" s="33">
        <v>185</v>
      </c>
      <c r="AX9" s="33">
        <v>190</v>
      </c>
      <c r="AY9" s="33">
        <v>195</v>
      </c>
      <c r="AZ9" s="33">
        <v>200</v>
      </c>
      <c r="BA9" s="33">
        <v>205</v>
      </c>
      <c r="BB9" s="33">
        <v>210</v>
      </c>
      <c r="BC9" s="33">
        <v>216</v>
      </c>
      <c r="BD9" s="33">
        <v>222</v>
      </c>
    </row>
    <row r="10" spans="1:56" x14ac:dyDescent="0.2">
      <c r="A10">
        <v>1</v>
      </c>
      <c r="B10" t="s">
        <v>435</v>
      </c>
      <c r="C10">
        <v>46</v>
      </c>
      <c r="D10" t="s">
        <v>435</v>
      </c>
      <c r="E10" s="3" t="s">
        <v>140</v>
      </c>
      <c r="F10" s="62" t="s">
        <v>458</v>
      </c>
      <c r="G10" s="33">
        <v>284.60730593607309</v>
      </c>
      <c r="H10" s="33">
        <v>290.04566210045664</v>
      </c>
      <c r="I10" s="33">
        <v>294.57762557077626</v>
      </c>
      <c r="J10" s="33">
        <v>300.92237442922374</v>
      </c>
      <c r="K10" s="33">
        <v>306.36073059360734</v>
      </c>
      <c r="L10" s="33">
        <v>312.70547945205482</v>
      </c>
      <c r="M10" s="33">
        <v>319.05022831050229</v>
      </c>
      <c r="N10" s="33">
        <v>326.30136986301369</v>
      </c>
      <c r="O10" s="33">
        <v>332.64611872146122</v>
      </c>
      <c r="P10" s="33">
        <v>340.80365296803654</v>
      </c>
      <c r="Q10" s="33">
        <v>345.33561643835617</v>
      </c>
      <c r="R10" s="33">
        <v>350.77397260273972</v>
      </c>
      <c r="S10" s="33">
        <v>357.11872146118725</v>
      </c>
      <c r="T10" s="33">
        <v>362.5570776255708</v>
      </c>
      <c r="U10" s="33">
        <v>367.99543378995435</v>
      </c>
      <c r="V10" s="33">
        <v>373.4337899543379</v>
      </c>
      <c r="W10" s="33">
        <v>379.77853881278543</v>
      </c>
      <c r="X10" s="33">
        <v>385.21689497716898</v>
      </c>
      <c r="Y10" s="33">
        <v>390.65525114155253</v>
      </c>
      <c r="Z10" s="33">
        <v>397</v>
      </c>
      <c r="AA10" s="33">
        <v>403</v>
      </c>
      <c r="AB10" s="33">
        <v>411</v>
      </c>
      <c r="AC10" s="33">
        <v>416</v>
      </c>
      <c r="AD10" s="33">
        <v>421</v>
      </c>
      <c r="AE10" s="33">
        <v>426</v>
      </c>
      <c r="AF10" s="33">
        <v>427</v>
      </c>
      <c r="AG10" s="33">
        <v>431</v>
      </c>
      <c r="AH10" s="33">
        <v>438</v>
      </c>
      <c r="AI10" s="33">
        <v>443</v>
      </c>
      <c r="AJ10" s="33">
        <v>447</v>
      </c>
      <c r="AK10" s="33">
        <v>452</v>
      </c>
      <c r="AL10" s="33">
        <v>457</v>
      </c>
      <c r="AM10" s="33">
        <v>462</v>
      </c>
      <c r="AN10" s="33">
        <v>466</v>
      </c>
      <c r="AO10" s="33">
        <v>479</v>
      </c>
      <c r="AP10" s="33">
        <v>485</v>
      </c>
      <c r="AQ10" s="33">
        <v>487</v>
      </c>
      <c r="AR10" s="33">
        <v>491</v>
      </c>
      <c r="AS10" s="33">
        <v>497</v>
      </c>
      <c r="AT10" s="33">
        <v>501</v>
      </c>
      <c r="AU10" s="33">
        <v>504</v>
      </c>
      <c r="AV10" s="33">
        <v>506</v>
      </c>
      <c r="AW10" s="33">
        <v>506</v>
      </c>
      <c r="AX10" s="33">
        <v>507</v>
      </c>
      <c r="AY10" s="33">
        <v>510</v>
      </c>
      <c r="AZ10" s="33">
        <v>513</v>
      </c>
      <c r="BA10" s="33">
        <v>515</v>
      </c>
      <c r="BB10" s="33">
        <v>518</v>
      </c>
      <c r="BC10" s="33">
        <v>521</v>
      </c>
      <c r="BD10" s="33">
        <v>524</v>
      </c>
    </row>
    <row r="11" spans="1:56" x14ac:dyDescent="0.2">
      <c r="A11">
        <v>1</v>
      </c>
      <c r="B11" t="s">
        <v>386</v>
      </c>
      <c r="C11">
        <v>53</v>
      </c>
      <c r="D11" t="s">
        <v>386</v>
      </c>
      <c r="E11" s="3" t="s">
        <v>140</v>
      </c>
      <c r="F11" s="62" t="s">
        <v>458</v>
      </c>
      <c r="G11" s="33">
        <v>710.73266499582292</v>
      </c>
      <c r="H11" s="33">
        <v>717.30743525480375</v>
      </c>
      <c r="I11" s="33">
        <v>723.88220551378447</v>
      </c>
      <c r="J11" s="33">
        <v>731.11445279866336</v>
      </c>
      <c r="K11" s="33">
        <v>739.66165413533838</v>
      </c>
      <c r="L11" s="33">
        <v>748.2088554720134</v>
      </c>
      <c r="M11" s="33">
        <v>758.07101086048453</v>
      </c>
      <c r="N11" s="33">
        <v>768.59064327485385</v>
      </c>
      <c r="O11" s="33">
        <v>779.76775271512111</v>
      </c>
      <c r="P11" s="33">
        <v>791.60233918128654</v>
      </c>
      <c r="Q11" s="33">
        <v>790.28738512949042</v>
      </c>
      <c r="R11" s="33">
        <v>788.9724310776943</v>
      </c>
      <c r="S11" s="33">
        <v>787.65747702589806</v>
      </c>
      <c r="T11" s="33">
        <v>787</v>
      </c>
      <c r="U11" s="33">
        <v>786.34252297410194</v>
      </c>
      <c r="V11" s="33">
        <v>785.68504594820388</v>
      </c>
      <c r="W11" s="33">
        <v>785.02756892230582</v>
      </c>
      <c r="X11" s="33">
        <v>785.02756892230582</v>
      </c>
      <c r="Y11" s="33">
        <v>785.68504594820388</v>
      </c>
      <c r="Z11" s="33">
        <v>787</v>
      </c>
      <c r="AA11" s="33">
        <v>803</v>
      </c>
      <c r="AB11" s="33">
        <v>818</v>
      </c>
      <c r="AC11" s="33">
        <v>833</v>
      </c>
      <c r="AD11" s="33">
        <v>850</v>
      </c>
      <c r="AE11" s="33">
        <v>867</v>
      </c>
      <c r="AF11" s="33">
        <v>884</v>
      </c>
      <c r="AG11" s="33">
        <v>931</v>
      </c>
      <c r="AH11" s="33">
        <v>981</v>
      </c>
      <c r="AI11" s="33">
        <v>1035</v>
      </c>
      <c r="AJ11" s="33">
        <v>1095</v>
      </c>
      <c r="AK11" s="33">
        <v>1152</v>
      </c>
      <c r="AL11" s="33">
        <v>1213</v>
      </c>
      <c r="AM11" s="33">
        <v>1240</v>
      </c>
      <c r="AN11" s="33">
        <v>1268</v>
      </c>
      <c r="AO11" s="33">
        <v>1292</v>
      </c>
      <c r="AP11" s="33">
        <v>1313</v>
      </c>
      <c r="AQ11" s="33">
        <v>1331</v>
      </c>
      <c r="AR11" s="33">
        <v>1347</v>
      </c>
      <c r="AS11" s="33">
        <v>1364</v>
      </c>
      <c r="AT11" s="33">
        <v>1384</v>
      </c>
      <c r="AU11" s="33">
        <v>1406</v>
      </c>
      <c r="AV11" s="33">
        <v>1430</v>
      </c>
      <c r="AW11" s="33">
        <v>1455</v>
      </c>
      <c r="AX11" s="33">
        <v>1479</v>
      </c>
      <c r="AY11" s="33">
        <v>1502</v>
      </c>
      <c r="AZ11" s="33">
        <v>1524</v>
      </c>
      <c r="BA11" s="33">
        <v>1546</v>
      </c>
      <c r="BB11" s="33">
        <v>1566</v>
      </c>
      <c r="BC11" s="33">
        <v>1584</v>
      </c>
      <c r="BD11" s="33">
        <v>1601</v>
      </c>
    </row>
    <row r="12" spans="1:56" x14ac:dyDescent="0.2">
      <c r="A12">
        <v>1</v>
      </c>
      <c r="B12" t="s">
        <v>436</v>
      </c>
      <c r="C12">
        <v>61</v>
      </c>
      <c r="D12" t="s">
        <v>436</v>
      </c>
      <c r="E12" s="3" t="s">
        <v>140</v>
      </c>
      <c r="F12" s="62" t="s">
        <v>458</v>
      </c>
      <c r="G12" s="33">
        <v>92.906666666666666</v>
      </c>
      <c r="H12" s="33">
        <v>93.8</v>
      </c>
      <c r="I12" s="33">
        <v>93.8</v>
      </c>
      <c r="J12" s="33">
        <v>94.693333333333328</v>
      </c>
      <c r="K12" s="33">
        <v>95.586666666666659</v>
      </c>
      <c r="L12" s="33">
        <v>97.373333333333335</v>
      </c>
      <c r="M12" s="33">
        <v>99.16</v>
      </c>
      <c r="N12" s="33">
        <v>100.94666666666666</v>
      </c>
      <c r="O12" s="33">
        <v>100.94666666666666</v>
      </c>
      <c r="P12" s="33">
        <v>100.05333333333333</v>
      </c>
      <c r="Q12" s="33">
        <v>95.586666666666659</v>
      </c>
      <c r="R12" s="33">
        <v>90.226666666666659</v>
      </c>
      <c r="S12" s="33">
        <v>83.973333333333329</v>
      </c>
      <c r="T12" s="33">
        <v>78.61333333333333</v>
      </c>
      <c r="U12" s="33">
        <v>73.25333333333333</v>
      </c>
      <c r="V12" s="33">
        <v>69.679999999999993</v>
      </c>
      <c r="W12" s="33">
        <v>67</v>
      </c>
      <c r="X12" s="33">
        <v>65.213333333333338</v>
      </c>
      <c r="Y12" s="33">
        <v>65.213333333333338</v>
      </c>
      <c r="Z12" s="33">
        <v>67</v>
      </c>
      <c r="AA12" s="33">
        <v>71</v>
      </c>
      <c r="AB12" s="33">
        <v>76</v>
      </c>
      <c r="AC12" s="33">
        <v>82</v>
      </c>
      <c r="AD12" s="33">
        <v>89</v>
      </c>
      <c r="AE12" s="33">
        <v>94</v>
      </c>
      <c r="AF12" s="33">
        <v>98</v>
      </c>
      <c r="AG12" s="33">
        <v>101</v>
      </c>
      <c r="AH12" s="33">
        <v>103</v>
      </c>
      <c r="AI12" s="33">
        <v>106</v>
      </c>
      <c r="AJ12" s="33">
        <v>108</v>
      </c>
      <c r="AK12" s="33">
        <v>111</v>
      </c>
      <c r="AL12" s="33">
        <v>114</v>
      </c>
      <c r="AM12" s="33">
        <v>117</v>
      </c>
      <c r="AN12" s="33">
        <v>120</v>
      </c>
      <c r="AO12" s="33">
        <v>123</v>
      </c>
      <c r="AP12" s="33">
        <v>127</v>
      </c>
      <c r="AQ12" s="33">
        <v>130</v>
      </c>
      <c r="AR12" s="33">
        <v>134</v>
      </c>
      <c r="AS12" s="33">
        <v>138</v>
      </c>
      <c r="AT12" s="33">
        <v>142</v>
      </c>
      <c r="AU12" s="33">
        <v>146</v>
      </c>
      <c r="AV12" s="33">
        <v>150</v>
      </c>
      <c r="AW12" s="33">
        <v>153</v>
      </c>
      <c r="AX12" s="33">
        <v>157</v>
      </c>
      <c r="AY12" s="33">
        <v>161</v>
      </c>
      <c r="AZ12" s="33">
        <v>165</v>
      </c>
      <c r="BA12" s="33">
        <v>165</v>
      </c>
      <c r="BB12" s="33">
        <v>169</v>
      </c>
      <c r="BC12" s="33">
        <v>172</v>
      </c>
      <c r="BD12" s="33">
        <v>176</v>
      </c>
    </row>
    <row r="13" spans="1:56" x14ac:dyDescent="0.2">
      <c r="A13">
        <v>2</v>
      </c>
      <c r="B13" t="s">
        <v>437</v>
      </c>
      <c r="C13">
        <v>62</v>
      </c>
      <c r="D13" t="s">
        <v>437</v>
      </c>
      <c r="E13" s="3" t="s">
        <v>140</v>
      </c>
      <c r="F13" s="62" t="s">
        <v>458</v>
      </c>
      <c r="G13" s="33">
        <v>9127.7892696348172</v>
      </c>
      <c r="H13" s="33">
        <v>9315.0302026012996</v>
      </c>
      <c r="I13" s="33">
        <v>9510.5196348174086</v>
      </c>
      <c r="J13" s="33">
        <v>9713.4327163581784</v>
      </c>
      <c r="K13" s="33">
        <v>9922.1197473736866</v>
      </c>
      <c r="L13" s="33">
        <v>10134.931028014007</v>
      </c>
      <c r="M13" s="33">
        <v>10351.86655827914</v>
      </c>
      <c r="N13" s="33">
        <v>10575.400887943972</v>
      </c>
      <c r="O13" s="33">
        <v>10810.483116558278</v>
      </c>
      <c r="P13" s="33">
        <v>11059.587793896948</v>
      </c>
      <c r="Q13" s="33">
        <v>11330.963419209604</v>
      </c>
      <c r="R13" s="33">
        <v>11617.186343171585</v>
      </c>
      <c r="S13" s="33">
        <v>11901.759567283641</v>
      </c>
      <c r="T13" s="33">
        <v>12159.937593796898</v>
      </c>
      <c r="U13" s="33">
        <v>12379.347673836917</v>
      </c>
      <c r="V13" s="33">
        <v>12550.916458229114</v>
      </c>
      <c r="W13" s="33">
        <v>12687.016695847924</v>
      </c>
      <c r="X13" s="33">
        <v>12814.868434217109</v>
      </c>
      <c r="Y13" s="33">
        <v>12973.239619809905</v>
      </c>
      <c r="Z13" s="33">
        <v>13191</v>
      </c>
      <c r="AA13" s="33">
        <v>13459</v>
      </c>
      <c r="AB13" s="33">
        <v>13785</v>
      </c>
      <c r="AC13" s="33">
        <v>14163</v>
      </c>
      <c r="AD13" s="33">
        <v>14565</v>
      </c>
      <c r="AE13" s="33">
        <v>15107</v>
      </c>
      <c r="AF13" s="33">
        <v>15665</v>
      </c>
      <c r="AG13" s="33">
        <v>16243</v>
      </c>
      <c r="AH13" s="33">
        <v>16839</v>
      </c>
      <c r="AI13" s="33">
        <v>17453</v>
      </c>
      <c r="AJ13" s="33">
        <v>18086</v>
      </c>
      <c r="AK13" s="33">
        <v>18731</v>
      </c>
      <c r="AL13" s="33">
        <v>19389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</row>
    <row r="14" spans="1:56" x14ac:dyDescent="0.2">
      <c r="A14">
        <v>2</v>
      </c>
      <c r="B14" t="s">
        <v>389</v>
      </c>
      <c r="C14">
        <v>72</v>
      </c>
      <c r="D14" t="s">
        <v>389</v>
      </c>
      <c r="E14" s="3" t="s">
        <v>140</v>
      </c>
      <c r="F14" s="62" t="s">
        <v>458</v>
      </c>
      <c r="G14" s="33">
        <v>32.111888111888113</v>
      </c>
      <c r="H14" s="33">
        <v>34.46153846153846</v>
      </c>
      <c r="I14" s="33">
        <v>36.027972027972027</v>
      </c>
      <c r="J14" s="33">
        <v>38.37762237762238</v>
      </c>
      <c r="K14" s="33">
        <v>41.510489510489514</v>
      </c>
      <c r="L14" s="33">
        <v>43.86013986013986</v>
      </c>
      <c r="M14" s="33">
        <v>46.209790209790214</v>
      </c>
      <c r="N14" s="33">
        <v>49.342657342657347</v>
      </c>
      <c r="O14" s="33">
        <v>52.475524475524473</v>
      </c>
      <c r="P14" s="33">
        <v>55.608391608391607</v>
      </c>
      <c r="Q14" s="33">
        <v>58.74125874125874</v>
      </c>
      <c r="R14" s="33">
        <v>61.874125874125873</v>
      </c>
      <c r="S14" s="33">
        <v>65.790209790209786</v>
      </c>
      <c r="T14" s="33">
        <v>69.706293706293707</v>
      </c>
      <c r="U14" s="33">
        <v>75.972027972027973</v>
      </c>
      <c r="V14" s="33">
        <v>82.23776223776224</v>
      </c>
      <c r="W14" s="33">
        <v>90.069930069930066</v>
      </c>
      <c r="X14" s="33">
        <v>98.685314685314694</v>
      </c>
      <c r="Y14" s="33">
        <v>106.51748251748252</v>
      </c>
      <c r="Z14" s="33">
        <v>112</v>
      </c>
      <c r="AA14" s="33">
        <v>116</v>
      </c>
      <c r="AB14" s="33">
        <v>119</v>
      </c>
      <c r="AC14" s="33">
        <v>122</v>
      </c>
      <c r="AD14" s="33">
        <v>126</v>
      </c>
      <c r="AE14" s="33">
        <v>132</v>
      </c>
      <c r="AF14" s="33">
        <v>140</v>
      </c>
      <c r="AG14" s="33">
        <v>151</v>
      </c>
      <c r="AH14" s="33">
        <v>162</v>
      </c>
      <c r="AI14" s="33">
        <v>173</v>
      </c>
      <c r="AJ14" s="33">
        <v>182</v>
      </c>
      <c r="AK14" s="33">
        <v>188</v>
      </c>
      <c r="AL14" s="33">
        <v>191</v>
      </c>
      <c r="AM14" s="33">
        <v>194</v>
      </c>
      <c r="AN14" s="33">
        <v>196</v>
      </c>
      <c r="AO14" s="33">
        <v>200</v>
      </c>
      <c r="AP14" s="33">
        <v>206</v>
      </c>
      <c r="AQ14" s="33">
        <v>212</v>
      </c>
      <c r="AR14" s="33">
        <v>220</v>
      </c>
      <c r="AS14" s="33">
        <v>227</v>
      </c>
      <c r="AT14" s="33">
        <v>233</v>
      </c>
      <c r="AU14" s="33">
        <v>238</v>
      </c>
      <c r="AV14" s="33">
        <v>243</v>
      </c>
      <c r="AW14" s="33">
        <v>248</v>
      </c>
      <c r="AX14" s="33">
        <v>252</v>
      </c>
      <c r="AY14" s="33">
        <v>257</v>
      </c>
      <c r="AZ14" s="33">
        <v>261</v>
      </c>
      <c r="BA14" s="33">
        <v>267</v>
      </c>
      <c r="BB14" s="33">
        <v>273</v>
      </c>
      <c r="BC14" s="33">
        <v>279</v>
      </c>
      <c r="BD14" s="33">
        <v>285</v>
      </c>
    </row>
    <row r="15" spans="1:56" x14ac:dyDescent="0.2">
      <c r="A15">
        <v>1</v>
      </c>
      <c r="B15" t="s">
        <v>390</v>
      </c>
      <c r="C15">
        <v>74</v>
      </c>
      <c r="D15" t="s">
        <v>390</v>
      </c>
      <c r="E15" s="3" t="s">
        <v>140</v>
      </c>
      <c r="F15" s="62" t="s">
        <v>458</v>
      </c>
      <c r="G15" s="33">
        <v>215.38461538461539</v>
      </c>
      <c r="H15" s="33">
        <v>214.47963800904978</v>
      </c>
      <c r="I15" s="33">
        <v>212.66968325791856</v>
      </c>
      <c r="J15" s="33">
        <v>211.76470588235296</v>
      </c>
      <c r="K15" s="33">
        <v>210.85972850678732</v>
      </c>
      <c r="L15" s="33">
        <v>209.95475113122171</v>
      </c>
      <c r="M15" s="33">
        <v>208.1447963800905</v>
      </c>
      <c r="N15" s="33">
        <v>208.1447963800905</v>
      </c>
      <c r="O15" s="33">
        <v>208.1447963800905</v>
      </c>
      <c r="P15" s="33">
        <v>208.1447963800905</v>
      </c>
      <c r="Q15" s="33">
        <v>206.33484162895928</v>
      </c>
      <c r="R15" s="33">
        <v>205.42986425339367</v>
      </c>
      <c r="S15" s="33">
        <v>204.52488687782807</v>
      </c>
      <c r="T15" s="33">
        <v>204.52488687782807</v>
      </c>
      <c r="U15" s="33">
        <v>203.61990950226243</v>
      </c>
      <c r="V15" s="33">
        <v>203.61990950226243</v>
      </c>
      <c r="W15" s="33">
        <v>202.71493212669682</v>
      </c>
      <c r="X15" s="33">
        <v>201.80995475113122</v>
      </c>
      <c r="Y15" s="33">
        <v>200.90497737556561</v>
      </c>
      <c r="Z15" s="33">
        <v>200</v>
      </c>
      <c r="AA15" s="33">
        <v>201</v>
      </c>
      <c r="AB15" s="33">
        <v>201</v>
      </c>
      <c r="AC15" s="33">
        <v>202</v>
      </c>
      <c r="AD15" s="33">
        <v>203</v>
      </c>
      <c r="AE15" s="33">
        <v>204</v>
      </c>
      <c r="AF15" s="33">
        <v>204</v>
      </c>
      <c r="AG15" s="33">
        <v>204</v>
      </c>
      <c r="AH15" s="33">
        <v>205</v>
      </c>
      <c r="AI15" s="33">
        <v>206</v>
      </c>
      <c r="AJ15" s="33">
        <v>207</v>
      </c>
      <c r="AK15" s="33">
        <v>208</v>
      </c>
      <c r="AL15" s="33">
        <v>209</v>
      </c>
      <c r="AM15" s="33">
        <v>210</v>
      </c>
      <c r="AN15" s="33">
        <v>210</v>
      </c>
      <c r="AO15" s="33">
        <v>211</v>
      </c>
      <c r="AP15" s="33">
        <v>211</v>
      </c>
      <c r="AQ15" s="33">
        <v>210</v>
      </c>
      <c r="AR15" s="33">
        <v>209</v>
      </c>
      <c r="AS15" s="33">
        <v>208</v>
      </c>
      <c r="AT15" s="33">
        <v>207</v>
      </c>
      <c r="AU15" s="33">
        <v>205</v>
      </c>
      <c r="AV15" s="33">
        <v>204</v>
      </c>
      <c r="AW15" s="33">
        <v>202</v>
      </c>
      <c r="AX15" s="33">
        <v>200</v>
      </c>
      <c r="AY15" s="33">
        <v>197</v>
      </c>
      <c r="AZ15" s="33">
        <v>195</v>
      </c>
      <c r="BA15" s="33">
        <v>192</v>
      </c>
      <c r="BB15" s="33">
        <v>189</v>
      </c>
      <c r="BC15" s="33">
        <v>186</v>
      </c>
      <c r="BD15" s="33">
        <v>183</v>
      </c>
    </row>
    <row r="16" spans="1:56" x14ac:dyDescent="0.2">
      <c r="A16">
        <v>1</v>
      </c>
      <c r="B16" t="s">
        <v>391</v>
      </c>
      <c r="C16">
        <v>75</v>
      </c>
      <c r="D16" t="s">
        <v>391</v>
      </c>
      <c r="E16" s="3" t="s">
        <v>140</v>
      </c>
      <c r="F16" s="62" t="s">
        <v>458</v>
      </c>
      <c r="G16" s="33">
        <v>146.79037800687286</v>
      </c>
      <c r="H16" s="33">
        <v>150.03436426116838</v>
      </c>
      <c r="I16" s="33">
        <v>153.27835051546393</v>
      </c>
      <c r="J16" s="33">
        <v>157.33333333333334</v>
      </c>
      <c r="K16" s="33">
        <v>160.57731958762886</v>
      </c>
      <c r="L16" s="33">
        <v>163.82130584192441</v>
      </c>
      <c r="M16" s="33">
        <v>167.06529209621993</v>
      </c>
      <c r="N16" s="33">
        <v>170.30927835051546</v>
      </c>
      <c r="O16" s="33">
        <v>174.36426116838487</v>
      </c>
      <c r="P16" s="33">
        <v>178.41924398625429</v>
      </c>
      <c r="Q16" s="33">
        <v>183.2852233676976</v>
      </c>
      <c r="R16" s="33">
        <v>188.96219931271477</v>
      </c>
      <c r="S16" s="33">
        <v>194.63917525773195</v>
      </c>
      <c r="T16" s="33">
        <v>200.31615120274915</v>
      </c>
      <c r="U16" s="33">
        <v>205.99312714776633</v>
      </c>
      <c r="V16" s="33">
        <v>211.67010309278351</v>
      </c>
      <c r="W16" s="33">
        <v>217.34707903780068</v>
      </c>
      <c r="X16" s="33">
        <v>223.02405498281786</v>
      </c>
      <c r="Y16" s="33">
        <v>229.51202749140893</v>
      </c>
      <c r="Z16" s="33">
        <v>236</v>
      </c>
      <c r="AA16" s="33">
        <v>244</v>
      </c>
      <c r="AB16" s="33">
        <v>252</v>
      </c>
      <c r="AC16" s="33">
        <v>261</v>
      </c>
      <c r="AD16" s="33">
        <v>271</v>
      </c>
      <c r="AE16" s="33">
        <v>282</v>
      </c>
      <c r="AF16" s="33">
        <v>295</v>
      </c>
      <c r="AG16" s="33">
        <v>309</v>
      </c>
      <c r="AH16" s="33">
        <v>323</v>
      </c>
      <c r="AI16" s="33">
        <v>338</v>
      </c>
      <c r="AJ16" s="33">
        <v>351</v>
      </c>
      <c r="AK16" s="33">
        <v>363</v>
      </c>
      <c r="AL16" s="33">
        <v>374</v>
      </c>
      <c r="AM16" s="33">
        <v>384</v>
      </c>
      <c r="AN16" s="33">
        <v>394</v>
      </c>
      <c r="AO16" s="33">
        <v>404</v>
      </c>
      <c r="AP16" s="33">
        <v>415</v>
      </c>
      <c r="AQ16" s="33">
        <v>426</v>
      </c>
      <c r="AR16" s="33">
        <v>437</v>
      </c>
      <c r="AS16" s="33">
        <v>449</v>
      </c>
      <c r="AT16" s="33">
        <v>461</v>
      </c>
      <c r="AU16" s="33">
        <v>473</v>
      </c>
      <c r="AV16" s="33">
        <v>486</v>
      </c>
      <c r="AW16" s="33">
        <v>500</v>
      </c>
      <c r="AX16" s="33">
        <v>513</v>
      </c>
      <c r="AY16" s="33">
        <v>527</v>
      </c>
      <c r="AZ16" s="33">
        <v>541</v>
      </c>
      <c r="BA16" s="33">
        <v>557</v>
      </c>
      <c r="BB16" s="33">
        <v>572</v>
      </c>
      <c r="BC16" s="33">
        <v>588</v>
      </c>
      <c r="BD16" s="33">
        <v>605</v>
      </c>
    </row>
    <row r="17" spans="1:56" x14ac:dyDescent="0.2">
      <c r="A17">
        <v>1</v>
      </c>
      <c r="B17" t="s">
        <v>392</v>
      </c>
      <c r="C17">
        <v>81</v>
      </c>
      <c r="D17" t="s">
        <v>392</v>
      </c>
      <c r="E17" s="3" t="s">
        <v>140</v>
      </c>
      <c r="F17" s="62" t="s">
        <v>458</v>
      </c>
      <c r="G17" s="33">
        <v>1870.2171290711699</v>
      </c>
      <c r="H17" s="33">
        <v>1911.4113389626054</v>
      </c>
      <c r="I17" s="33">
        <v>1950.9577804583835</v>
      </c>
      <c r="J17" s="33">
        <v>1987.2086851628467</v>
      </c>
      <c r="K17" s="33">
        <v>2019.3401688781664</v>
      </c>
      <c r="L17" s="33">
        <v>2046.5283474065138</v>
      </c>
      <c r="M17" s="33">
        <v>2069.5971049457175</v>
      </c>
      <c r="N17" s="33">
        <v>2091.8419782870928</v>
      </c>
      <c r="O17" s="33">
        <v>2115.7346200241254</v>
      </c>
      <c r="P17" s="33">
        <v>2146.2183353437877</v>
      </c>
      <c r="Q17" s="33">
        <v>2203.0663449939684</v>
      </c>
      <c r="R17" s="33">
        <v>2267.3293124246079</v>
      </c>
      <c r="S17" s="33">
        <v>2334.887816646562</v>
      </c>
      <c r="T17" s="33">
        <v>2400.7985524728588</v>
      </c>
      <c r="U17" s="33">
        <v>2460.1182147165259</v>
      </c>
      <c r="V17" s="33">
        <v>2512.0229191797343</v>
      </c>
      <c r="W17" s="33">
        <v>2558.9843184559709</v>
      </c>
      <c r="X17" s="33">
        <v>2606.7696019300361</v>
      </c>
      <c r="Y17" s="33">
        <v>2661.9698431845595</v>
      </c>
      <c r="Z17" s="33">
        <v>2732</v>
      </c>
      <c r="AA17" s="33">
        <v>2805</v>
      </c>
      <c r="AB17" s="33">
        <v>2895</v>
      </c>
      <c r="AC17" s="33">
        <v>2991</v>
      </c>
      <c r="AD17" s="33">
        <v>3081</v>
      </c>
      <c r="AE17" s="33">
        <v>3169</v>
      </c>
      <c r="AF17" s="33">
        <v>3253</v>
      </c>
      <c r="AG17" s="33">
        <v>3333</v>
      </c>
      <c r="AH17" s="33">
        <v>3413</v>
      </c>
      <c r="AI17" s="33">
        <v>3496</v>
      </c>
      <c r="AJ17" s="33">
        <v>3585</v>
      </c>
      <c r="AK17" s="33">
        <v>3678</v>
      </c>
      <c r="AL17" s="33">
        <v>3777</v>
      </c>
      <c r="AM17" s="33">
        <v>3901</v>
      </c>
      <c r="AN17" s="33">
        <v>4030</v>
      </c>
      <c r="AO17" s="33">
        <v>4161</v>
      </c>
      <c r="AP17" s="33">
        <v>4293</v>
      </c>
      <c r="AQ17" s="33">
        <v>4427</v>
      </c>
      <c r="AR17" s="33">
        <v>4565</v>
      </c>
      <c r="AS17" s="33">
        <v>4708</v>
      </c>
      <c r="AT17" s="33">
        <v>4785</v>
      </c>
      <c r="AU17" s="33">
        <v>4894</v>
      </c>
      <c r="AV17" s="33">
        <v>5003</v>
      </c>
      <c r="AW17" s="33">
        <v>5114</v>
      </c>
      <c r="AX17" s="33">
        <v>5227</v>
      </c>
      <c r="AY17" s="33">
        <v>5345</v>
      </c>
      <c r="AZ17" s="33">
        <v>5463</v>
      </c>
      <c r="BA17" s="33">
        <v>5626</v>
      </c>
      <c r="BB17" s="33">
        <v>5771</v>
      </c>
      <c r="BC17" s="33">
        <v>5921</v>
      </c>
      <c r="BD17" s="33">
        <v>6075</v>
      </c>
    </row>
    <row r="18" spans="1:56" x14ac:dyDescent="0.2">
      <c r="A18">
        <v>1</v>
      </c>
      <c r="B18" t="s">
        <v>393</v>
      </c>
      <c r="C18">
        <v>90</v>
      </c>
      <c r="D18" t="s">
        <v>393</v>
      </c>
      <c r="E18" s="3" t="s">
        <v>140</v>
      </c>
      <c r="F18" s="62" t="s">
        <v>458</v>
      </c>
      <c r="G18" s="33">
        <v>1429.7704843820734</v>
      </c>
      <c r="H18" s="33">
        <v>1452.2865550022634</v>
      </c>
      <c r="I18" s="33">
        <v>1475.6686283386148</v>
      </c>
      <c r="J18" s="33">
        <v>1501.6487098234495</v>
      </c>
      <c r="K18" s="33">
        <v>1528.4947940244454</v>
      </c>
      <c r="L18" s="33">
        <v>1558.8048890900859</v>
      </c>
      <c r="M18" s="33">
        <v>1590.8469895880489</v>
      </c>
      <c r="N18" s="33">
        <v>1622.8890900860117</v>
      </c>
      <c r="O18" s="33">
        <v>1650.6011770031689</v>
      </c>
      <c r="P18" s="33">
        <v>1671.3852421910367</v>
      </c>
      <c r="Q18" s="33">
        <v>1681.7772747849706</v>
      </c>
      <c r="R18" s="33">
        <v>1686.1072883657764</v>
      </c>
      <c r="S18" s="33">
        <v>1687.8392937980987</v>
      </c>
      <c r="T18" s="33">
        <v>1695.633318243549</v>
      </c>
      <c r="U18" s="33">
        <v>1712.9533725667723</v>
      </c>
      <c r="V18" s="33">
        <v>1740.6654594839292</v>
      </c>
      <c r="W18" s="33">
        <v>1778.7695789950203</v>
      </c>
      <c r="X18" s="33">
        <v>1823.8017202354006</v>
      </c>
      <c r="Y18" s="33">
        <v>1868.8338614757809</v>
      </c>
      <c r="Z18" s="33">
        <v>1913</v>
      </c>
      <c r="AA18" s="33">
        <v>1933</v>
      </c>
      <c r="AB18" s="33">
        <v>1963</v>
      </c>
      <c r="AC18" s="33">
        <v>1999</v>
      </c>
      <c r="AD18" s="33">
        <v>2039</v>
      </c>
      <c r="AE18" s="33">
        <v>2081</v>
      </c>
      <c r="AF18" s="33">
        <v>2121</v>
      </c>
      <c r="AG18" s="33">
        <v>2162</v>
      </c>
      <c r="AH18" s="33">
        <v>2211</v>
      </c>
      <c r="AI18" s="33">
        <v>2278</v>
      </c>
      <c r="AJ18" s="33">
        <v>2372</v>
      </c>
      <c r="AK18" s="33">
        <v>2496</v>
      </c>
      <c r="AL18" s="33">
        <v>2643</v>
      </c>
      <c r="AM18" s="33">
        <v>2799</v>
      </c>
      <c r="AN18" s="33">
        <v>2943</v>
      </c>
      <c r="AO18" s="33">
        <v>3060</v>
      </c>
      <c r="AP18" s="33">
        <v>3147</v>
      </c>
      <c r="AQ18" s="33">
        <v>3207</v>
      </c>
      <c r="AR18" s="33">
        <v>3249</v>
      </c>
      <c r="AS18" s="33">
        <v>3284</v>
      </c>
      <c r="AT18" s="33">
        <v>3320</v>
      </c>
      <c r="AU18" s="33">
        <v>3360</v>
      </c>
      <c r="AV18" s="33">
        <v>3401</v>
      </c>
      <c r="AW18" s="33">
        <v>3444</v>
      </c>
      <c r="AX18" s="33">
        <v>3489</v>
      </c>
      <c r="AY18" s="33">
        <v>3536</v>
      </c>
      <c r="AZ18" s="33">
        <v>3586</v>
      </c>
      <c r="BA18" s="33">
        <v>3637</v>
      </c>
      <c r="BB18" s="33">
        <v>3696</v>
      </c>
      <c r="BC18" s="33">
        <v>3760</v>
      </c>
      <c r="BD18" s="33">
        <v>3832</v>
      </c>
    </row>
    <row r="19" spans="1:56" x14ac:dyDescent="0.2">
      <c r="A19">
        <v>1</v>
      </c>
      <c r="B19" t="s">
        <v>438</v>
      </c>
      <c r="C19">
        <v>107</v>
      </c>
      <c r="D19" t="s">
        <v>438</v>
      </c>
      <c r="E19" s="3" t="s">
        <v>140</v>
      </c>
      <c r="F19" s="62" t="s">
        <v>458</v>
      </c>
      <c r="G19" s="33">
        <v>1230.9527665317139</v>
      </c>
      <c r="H19" s="33">
        <v>1259.0940170940171</v>
      </c>
      <c r="I19" s="33">
        <v>1289.0508322087269</v>
      </c>
      <c r="J19" s="33">
        <v>1320.8232118758435</v>
      </c>
      <c r="K19" s="33">
        <v>1355.3189383715701</v>
      </c>
      <c r="L19" s="33">
        <v>1393.4457939721099</v>
      </c>
      <c r="M19" s="33">
        <v>1434.2959964012596</v>
      </c>
      <c r="N19" s="33">
        <v>1476.9617633828161</v>
      </c>
      <c r="O19" s="33">
        <v>1520.5353126405757</v>
      </c>
      <c r="P19" s="33">
        <v>1565.0166441745389</v>
      </c>
      <c r="Q19" s="33">
        <v>1602.2357174988754</v>
      </c>
      <c r="R19" s="33">
        <v>1640.3625730994152</v>
      </c>
      <c r="S19" s="33">
        <v>1679.3972109761585</v>
      </c>
      <c r="T19" s="33">
        <v>1720.2474134053082</v>
      </c>
      <c r="U19" s="33">
        <v>1764.7287449392713</v>
      </c>
      <c r="V19" s="33">
        <v>1811.9334233018444</v>
      </c>
      <c r="W19" s="33">
        <v>1860.9536662168241</v>
      </c>
      <c r="X19" s="33">
        <v>1911.7894736842106</v>
      </c>
      <c r="Y19" s="33">
        <v>1964.4408457040036</v>
      </c>
      <c r="Z19" s="33">
        <v>2018</v>
      </c>
      <c r="AA19" s="33">
        <v>2090</v>
      </c>
      <c r="AB19" s="33">
        <v>2160</v>
      </c>
      <c r="AC19" s="33">
        <v>2229</v>
      </c>
      <c r="AD19" s="33">
        <v>2292</v>
      </c>
      <c r="AE19" s="33">
        <v>2363</v>
      </c>
      <c r="AF19" s="33">
        <v>2427</v>
      </c>
      <c r="AG19" s="33">
        <v>2491</v>
      </c>
      <c r="AH19" s="33">
        <v>2553</v>
      </c>
      <c r="AI19" s="33">
        <v>2623</v>
      </c>
      <c r="AJ19" s="33">
        <v>2686</v>
      </c>
      <c r="AK19" s="33">
        <v>2725</v>
      </c>
      <c r="AL19" s="33">
        <v>2763</v>
      </c>
      <c r="AM19" s="33">
        <v>2800</v>
      </c>
      <c r="AN19" s="33">
        <v>2831</v>
      </c>
      <c r="AO19" s="33">
        <v>2866</v>
      </c>
      <c r="AP19" s="33">
        <v>2897</v>
      </c>
      <c r="AQ19" s="33">
        <v>2922</v>
      </c>
      <c r="AR19" s="33">
        <v>2940</v>
      </c>
      <c r="AS19" s="33">
        <v>2949</v>
      </c>
      <c r="AT19" s="33">
        <v>2946</v>
      </c>
      <c r="AU19" s="33">
        <v>2936</v>
      </c>
      <c r="AV19" s="33">
        <v>2919</v>
      </c>
      <c r="AW19" s="33">
        <v>2898</v>
      </c>
      <c r="AX19" s="33">
        <v>2879</v>
      </c>
      <c r="AY19" s="33">
        <v>2860</v>
      </c>
      <c r="AZ19" s="33">
        <v>2844</v>
      </c>
      <c r="BA19" s="33">
        <v>2833</v>
      </c>
      <c r="BB19" s="33">
        <v>2825</v>
      </c>
      <c r="BC19" s="33">
        <v>2818</v>
      </c>
      <c r="BD19" s="33">
        <v>2814</v>
      </c>
    </row>
    <row r="20" spans="1:56" x14ac:dyDescent="0.2">
      <c r="A20">
        <v>2</v>
      </c>
      <c r="B20" t="s">
        <v>395</v>
      </c>
      <c r="C20">
        <v>114</v>
      </c>
      <c r="D20" t="s">
        <v>395</v>
      </c>
      <c r="E20" s="3" t="s">
        <v>140</v>
      </c>
      <c r="F20" s="62" t="s">
        <v>458</v>
      </c>
      <c r="G20" s="33">
        <v>3214.1407652338216</v>
      </c>
      <c r="H20" s="33">
        <v>3292.407179971658</v>
      </c>
      <c r="I20" s="33">
        <v>3375.0217288615968</v>
      </c>
      <c r="J20" s="33">
        <v>3460.2451582427962</v>
      </c>
      <c r="K20" s="33">
        <v>3548.0774681152575</v>
      </c>
      <c r="L20" s="33">
        <v>3639.3882853094001</v>
      </c>
      <c r="M20" s="33">
        <v>3734.1776098252244</v>
      </c>
      <c r="N20" s="33">
        <v>3833.3150684931506</v>
      </c>
      <c r="O20" s="33">
        <v>3936.8006613131788</v>
      </c>
      <c r="P20" s="33">
        <v>4045.5040151157295</v>
      </c>
      <c r="Q20" s="33">
        <v>4168.1213982050067</v>
      </c>
      <c r="R20" s="33">
        <v>4296.8261691072275</v>
      </c>
      <c r="S20" s="33">
        <v>4430.7487009919696</v>
      </c>
      <c r="T20" s="33">
        <v>4569.8889938592347</v>
      </c>
      <c r="U20" s="33">
        <v>4715.116674539443</v>
      </c>
      <c r="V20" s="33">
        <v>4864.6924893717523</v>
      </c>
      <c r="W20" s="33">
        <v>5019.4860651865847</v>
      </c>
      <c r="X20" s="33">
        <v>5180.3670288143603</v>
      </c>
      <c r="Y20" s="33">
        <v>5348.2050070854984</v>
      </c>
      <c r="Z20" s="33">
        <v>5523</v>
      </c>
      <c r="AA20" s="33">
        <v>5717</v>
      </c>
      <c r="AB20" s="33">
        <v>5918</v>
      </c>
      <c r="AC20" s="33">
        <v>6127</v>
      </c>
      <c r="AD20" s="33">
        <v>6344</v>
      </c>
      <c r="AE20" s="33">
        <v>6570</v>
      </c>
      <c r="AF20" s="33">
        <v>6804</v>
      </c>
      <c r="AG20" s="33">
        <v>7046</v>
      </c>
      <c r="AH20" s="33">
        <v>7297</v>
      </c>
      <c r="AI20" s="33">
        <v>7561</v>
      </c>
      <c r="AJ20" s="33">
        <v>7846</v>
      </c>
      <c r="AK20" s="33">
        <v>8141</v>
      </c>
      <c r="AL20" s="33">
        <v>8452</v>
      </c>
      <c r="AM20" s="33">
        <v>8772</v>
      </c>
      <c r="AN20" s="33">
        <v>9089</v>
      </c>
      <c r="AO20" s="33">
        <v>9395</v>
      </c>
      <c r="AP20" s="33">
        <v>9686</v>
      </c>
      <c r="AQ20" s="33">
        <v>9966</v>
      </c>
      <c r="AR20" s="33">
        <v>10236</v>
      </c>
      <c r="AS20" s="33">
        <v>10505</v>
      </c>
      <c r="AT20" s="33">
        <v>10757</v>
      </c>
      <c r="AU20" s="33">
        <v>11014</v>
      </c>
      <c r="AV20" s="33">
        <v>11275</v>
      </c>
      <c r="AW20" s="33">
        <v>11537</v>
      </c>
      <c r="AX20" s="33">
        <v>11797</v>
      </c>
      <c r="AY20" s="33">
        <v>12053</v>
      </c>
      <c r="AZ20" s="33">
        <v>12302</v>
      </c>
      <c r="BA20" s="33">
        <v>12513</v>
      </c>
      <c r="BB20" s="33">
        <v>12737</v>
      </c>
      <c r="BC20" s="33">
        <v>12971</v>
      </c>
      <c r="BD20" s="33">
        <v>13220</v>
      </c>
    </row>
    <row r="21" spans="1:56" x14ac:dyDescent="0.2">
      <c r="A21">
        <v>3</v>
      </c>
      <c r="B21" t="s">
        <v>396</v>
      </c>
      <c r="C21">
        <v>122</v>
      </c>
      <c r="D21" t="s">
        <v>396</v>
      </c>
      <c r="E21" s="3" t="s">
        <v>140</v>
      </c>
      <c r="F21" s="62" t="s">
        <v>458</v>
      </c>
      <c r="G21" s="33">
        <v>206.81904761904764</v>
      </c>
      <c r="H21" s="33">
        <v>207.9809523809524</v>
      </c>
      <c r="I21" s="33">
        <v>207.9809523809524</v>
      </c>
      <c r="J21" s="33">
        <v>209.14285714285717</v>
      </c>
      <c r="K21" s="33">
        <v>210.30476190476193</v>
      </c>
      <c r="L21" s="33">
        <v>211.4666666666667</v>
      </c>
      <c r="M21" s="33">
        <v>212.62857142857143</v>
      </c>
      <c r="N21" s="33">
        <v>213.7904761904762</v>
      </c>
      <c r="O21" s="33">
        <v>214.95238095238096</v>
      </c>
      <c r="P21" s="33">
        <v>216.11428571428573</v>
      </c>
      <c r="Q21" s="33">
        <v>218.43809523809526</v>
      </c>
      <c r="R21" s="33">
        <v>220.76190476190479</v>
      </c>
      <c r="S21" s="33">
        <v>223.08571428571429</v>
      </c>
      <c r="T21" s="33">
        <v>225.40952380952382</v>
      </c>
      <c r="U21" s="33">
        <v>227.73333333333335</v>
      </c>
      <c r="V21" s="33">
        <v>231.21904761904764</v>
      </c>
      <c r="W21" s="33">
        <v>234.70476190476191</v>
      </c>
      <c r="X21" s="33">
        <v>237.02857142857144</v>
      </c>
      <c r="Y21" s="33">
        <v>240.51428571428573</v>
      </c>
      <c r="Z21" s="33">
        <v>244</v>
      </c>
      <c r="AA21" s="33">
        <v>250</v>
      </c>
      <c r="AB21" s="33">
        <v>256</v>
      </c>
      <c r="AC21" s="33">
        <v>261</v>
      </c>
      <c r="AD21" s="33">
        <v>268</v>
      </c>
      <c r="AE21" s="33">
        <v>275</v>
      </c>
      <c r="AF21" s="33">
        <v>280</v>
      </c>
      <c r="AG21" s="33">
        <v>285</v>
      </c>
      <c r="AH21" s="33">
        <v>290</v>
      </c>
      <c r="AI21" s="33">
        <v>296</v>
      </c>
      <c r="AJ21" s="33">
        <v>301</v>
      </c>
      <c r="AK21" s="33">
        <v>305</v>
      </c>
      <c r="AL21" s="33">
        <v>309</v>
      </c>
      <c r="AM21" s="33">
        <v>313</v>
      </c>
      <c r="AN21" s="33">
        <v>317</v>
      </c>
      <c r="AO21" s="33">
        <v>322</v>
      </c>
      <c r="AP21" s="33">
        <v>328</v>
      </c>
      <c r="AQ21" s="33">
        <v>333</v>
      </c>
      <c r="AR21" s="33">
        <v>339</v>
      </c>
      <c r="AS21" s="33">
        <v>344</v>
      </c>
      <c r="AT21" s="33">
        <v>348</v>
      </c>
      <c r="AU21" s="33">
        <v>351</v>
      </c>
      <c r="AV21" s="33">
        <v>353</v>
      </c>
      <c r="AW21" s="33">
        <v>354</v>
      </c>
      <c r="AX21" s="33">
        <v>356</v>
      </c>
      <c r="AY21" s="33">
        <v>357</v>
      </c>
      <c r="AZ21" s="33">
        <v>358</v>
      </c>
      <c r="BA21" s="33">
        <v>357</v>
      </c>
      <c r="BB21" s="33">
        <v>358</v>
      </c>
      <c r="BC21" s="33">
        <v>360</v>
      </c>
      <c r="BD21" s="33">
        <v>362</v>
      </c>
    </row>
    <row r="22" spans="1:56" x14ac:dyDescent="0.2">
      <c r="A22">
        <v>1</v>
      </c>
      <c r="B22" t="s">
        <v>397</v>
      </c>
      <c r="C22">
        <v>123</v>
      </c>
      <c r="D22" t="s">
        <v>397</v>
      </c>
      <c r="E22" s="3" t="s">
        <v>140</v>
      </c>
      <c r="F22" s="62" t="s">
        <v>458</v>
      </c>
      <c r="G22" s="33">
        <v>365.72164948453604</v>
      </c>
      <c r="H22" s="33">
        <v>373.28178694158072</v>
      </c>
      <c r="I22" s="33">
        <v>380.84192439862539</v>
      </c>
      <c r="J22" s="33">
        <v>389.34707903780065</v>
      </c>
      <c r="K22" s="33">
        <v>397.85223367697591</v>
      </c>
      <c r="L22" s="33">
        <v>406.35738831615117</v>
      </c>
      <c r="M22" s="33">
        <v>414.86254295532643</v>
      </c>
      <c r="N22" s="33">
        <v>424.31271477663228</v>
      </c>
      <c r="O22" s="33">
        <v>433.76288659793812</v>
      </c>
      <c r="P22" s="33">
        <v>444.15807560137455</v>
      </c>
      <c r="Q22" s="33">
        <v>453.60824742268039</v>
      </c>
      <c r="R22" s="33">
        <v>463.05841924398624</v>
      </c>
      <c r="S22" s="33">
        <v>472.50859106529208</v>
      </c>
      <c r="T22" s="33">
        <v>482.90378006872851</v>
      </c>
      <c r="U22" s="33">
        <v>493.29896907216494</v>
      </c>
      <c r="V22" s="33">
        <v>503.69415807560136</v>
      </c>
      <c r="W22" s="33">
        <v>514.08934707903779</v>
      </c>
      <c r="X22" s="33">
        <v>524.48453608247416</v>
      </c>
      <c r="Y22" s="33">
        <v>536.76975945017182</v>
      </c>
      <c r="Z22" s="33">
        <v>550</v>
      </c>
      <c r="AA22" s="33">
        <v>565</v>
      </c>
      <c r="AB22" s="33">
        <v>581</v>
      </c>
      <c r="AC22" s="33">
        <v>595</v>
      </c>
      <c r="AD22" s="33">
        <v>606</v>
      </c>
      <c r="AE22" s="33">
        <v>610</v>
      </c>
      <c r="AF22" s="33">
        <v>609</v>
      </c>
      <c r="AG22" s="33">
        <v>602</v>
      </c>
      <c r="AH22" s="33">
        <v>592</v>
      </c>
      <c r="AI22" s="33">
        <v>580</v>
      </c>
      <c r="AJ22" s="33">
        <v>568</v>
      </c>
      <c r="AK22" s="33">
        <v>555</v>
      </c>
      <c r="AL22" s="33">
        <v>542</v>
      </c>
      <c r="AM22" s="33">
        <v>533</v>
      </c>
      <c r="AN22" s="33">
        <v>532</v>
      </c>
      <c r="AO22" s="33">
        <v>543</v>
      </c>
      <c r="AP22" s="33">
        <v>568</v>
      </c>
      <c r="AQ22" s="33">
        <v>604</v>
      </c>
      <c r="AR22" s="33">
        <v>645</v>
      </c>
      <c r="AS22" s="33">
        <v>683</v>
      </c>
      <c r="AT22" s="33">
        <v>712</v>
      </c>
      <c r="AU22" s="33">
        <v>730</v>
      </c>
      <c r="AV22" s="33">
        <v>738</v>
      </c>
      <c r="AW22" s="33">
        <v>742</v>
      </c>
      <c r="AX22" s="33">
        <v>749</v>
      </c>
      <c r="AY22" s="33">
        <v>765</v>
      </c>
      <c r="AZ22" s="33">
        <v>789</v>
      </c>
      <c r="BA22" s="33">
        <v>819</v>
      </c>
      <c r="BB22" s="33">
        <v>853</v>
      </c>
      <c r="BC22" s="33">
        <v>885</v>
      </c>
      <c r="BD22" s="33">
        <v>913</v>
      </c>
    </row>
    <row r="23" spans="1:56" x14ac:dyDescent="0.2">
      <c r="A23">
        <v>2</v>
      </c>
      <c r="B23" t="s">
        <v>398</v>
      </c>
      <c r="C23">
        <v>129</v>
      </c>
      <c r="D23" t="s">
        <v>398</v>
      </c>
      <c r="E23" s="3" t="s">
        <v>140</v>
      </c>
      <c r="F23" s="62" t="s">
        <v>458</v>
      </c>
      <c r="G23" s="33">
        <v>2120.7430136986304</v>
      </c>
      <c r="H23" s="33">
        <v>2164.5238356164386</v>
      </c>
      <c r="I23" s="33">
        <v>2210.9315068493152</v>
      </c>
      <c r="J23" s="33">
        <v>2257.3391780821921</v>
      </c>
      <c r="K23" s="33">
        <v>2305.4980821917811</v>
      </c>
      <c r="L23" s="33">
        <v>2355.4082191780822</v>
      </c>
      <c r="M23" s="33">
        <v>2406.1939726027399</v>
      </c>
      <c r="N23" s="33">
        <v>2458.7309589041097</v>
      </c>
      <c r="O23" s="33">
        <v>2512.1435616438357</v>
      </c>
      <c r="P23" s="33">
        <v>2567.3073972602742</v>
      </c>
      <c r="Q23" s="33">
        <v>2622.4712328767123</v>
      </c>
      <c r="R23" s="33">
        <v>2679.3863013698633</v>
      </c>
      <c r="S23" s="33">
        <v>2737.1769863013701</v>
      </c>
      <c r="T23" s="33">
        <v>2796.7189041095894</v>
      </c>
      <c r="U23" s="33">
        <v>2858.887671232877</v>
      </c>
      <c r="V23" s="33">
        <v>2921.9320547945208</v>
      </c>
      <c r="W23" s="33">
        <v>2986.7276712328767</v>
      </c>
      <c r="X23" s="33">
        <v>3054.1501369863017</v>
      </c>
      <c r="Y23" s="33">
        <v>3124.1994520547946</v>
      </c>
      <c r="Z23" s="33">
        <v>3196</v>
      </c>
      <c r="AA23" s="33">
        <v>3270</v>
      </c>
      <c r="AB23" s="33">
        <v>3342</v>
      </c>
      <c r="AC23" s="33">
        <v>3414</v>
      </c>
      <c r="AD23" s="33">
        <v>3488</v>
      </c>
      <c r="AE23" s="33">
        <v>3567</v>
      </c>
      <c r="AF23" s="33">
        <v>3651</v>
      </c>
      <c r="AG23" s="33">
        <v>3739</v>
      </c>
      <c r="AH23" s="33">
        <v>3831</v>
      </c>
      <c r="AI23" s="33">
        <v>3927</v>
      </c>
      <c r="AJ23" s="33">
        <v>4029</v>
      </c>
      <c r="AK23" s="33">
        <v>4135</v>
      </c>
      <c r="AL23" s="33">
        <v>4244</v>
      </c>
      <c r="AM23" s="33">
        <v>4355</v>
      </c>
      <c r="AN23" s="33">
        <v>4471</v>
      </c>
      <c r="AO23" s="33">
        <v>4590</v>
      </c>
      <c r="AP23" s="33">
        <v>4714</v>
      </c>
      <c r="AQ23" s="33">
        <v>4842</v>
      </c>
      <c r="AR23" s="33">
        <v>4972</v>
      </c>
      <c r="AS23" s="33">
        <v>5107</v>
      </c>
      <c r="AT23" s="33">
        <v>5243</v>
      </c>
      <c r="AU23" s="33">
        <v>5383</v>
      </c>
      <c r="AV23" s="33">
        <v>5532</v>
      </c>
      <c r="AW23" s="33">
        <v>5677</v>
      </c>
      <c r="AX23" s="33">
        <v>6017</v>
      </c>
      <c r="AY23" s="33">
        <v>6318</v>
      </c>
      <c r="AZ23" s="33">
        <v>6482</v>
      </c>
      <c r="BA23" s="33">
        <v>6568</v>
      </c>
      <c r="BB23" s="33">
        <v>6792</v>
      </c>
      <c r="BC23" s="33">
        <v>7022</v>
      </c>
      <c r="BD23" s="33">
        <v>7255</v>
      </c>
    </row>
    <row r="24" spans="1:56" x14ac:dyDescent="0.2">
      <c r="A24">
        <v>3</v>
      </c>
      <c r="B24" t="s">
        <v>399</v>
      </c>
      <c r="C24">
        <v>130</v>
      </c>
      <c r="D24" t="s">
        <v>399</v>
      </c>
      <c r="E24" s="3" t="s">
        <v>140</v>
      </c>
      <c r="F24" s="62" t="s">
        <v>458</v>
      </c>
      <c r="G24" s="33">
        <v>1681.1297040555353</v>
      </c>
      <c r="H24" s="33">
        <v>1710.6393861892582</v>
      </c>
      <c r="I24" s="33">
        <v>1741.0712458896601</v>
      </c>
      <c r="J24" s="33">
        <v>1773.3474607234198</v>
      </c>
      <c r="K24" s="33">
        <v>1805.6236755571792</v>
      </c>
      <c r="L24" s="33">
        <v>1838.8220679576177</v>
      </c>
      <c r="M24" s="33">
        <v>1872.942637924735</v>
      </c>
      <c r="N24" s="33">
        <v>1908.90756302521</v>
      </c>
      <c r="O24" s="33">
        <v>1947.6390208257214</v>
      </c>
      <c r="P24" s="33">
        <v>1990.0591888929484</v>
      </c>
      <c r="Q24" s="33">
        <v>2032.4793569601754</v>
      </c>
      <c r="R24" s="33">
        <v>2078.5882352941176</v>
      </c>
      <c r="S24" s="33">
        <v>2127.4636463280963</v>
      </c>
      <c r="T24" s="33">
        <v>2178.183412495433</v>
      </c>
      <c r="U24" s="33">
        <v>2231.6697113628061</v>
      </c>
      <c r="V24" s="33">
        <v>2288.8447204968943</v>
      </c>
      <c r="W24" s="33">
        <v>2348.7862623310193</v>
      </c>
      <c r="X24" s="33">
        <v>2409.6499817318231</v>
      </c>
      <c r="Y24" s="33">
        <v>2468.6693459992694</v>
      </c>
      <c r="Z24" s="33">
        <v>2524</v>
      </c>
      <c r="AA24" s="33">
        <v>2591</v>
      </c>
      <c r="AB24" s="33">
        <v>2650</v>
      </c>
      <c r="AC24" s="33">
        <v>2714</v>
      </c>
      <c r="AD24" s="33">
        <v>2728</v>
      </c>
      <c r="AE24" s="33">
        <v>2759</v>
      </c>
      <c r="AF24" s="33">
        <v>2812</v>
      </c>
      <c r="AG24" s="33">
        <v>2879</v>
      </c>
      <c r="AH24" s="33">
        <v>3068</v>
      </c>
      <c r="AI24" s="33">
        <v>3241</v>
      </c>
      <c r="AJ24" s="33">
        <v>3377</v>
      </c>
      <c r="AK24" s="33">
        <v>3458</v>
      </c>
      <c r="AL24" s="33">
        <v>3500</v>
      </c>
      <c r="AM24" s="33">
        <v>3519</v>
      </c>
      <c r="AN24" s="33">
        <v>3536</v>
      </c>
      <c r="AO24" s="33">
        <v>3566</v>
      </c>
      <c r="AP24" s="33">
        <v>3615</v>
      </c>
      <c r="AQ24" s="33">
        <v>3677</v>
      </c>
      <c r="AR24" s="33">
        <v>3749</v>
      </c>
      <c r="AS24" s="33">
        <v>3829</v>
      </c>
      <c r="AT24" s="33">
        <v>3907</v>
      </c>
      <c r="AU24" s="33">
        <v>3982</v>
      </c>
      <c r="AV24" s="33">
        <v>4054</v>
      </c>
      <c r="AW24" s="33">
        <v>4127</v>
      </c>
      <c r="AX24" s="33">
        <v>4206</v>
      </c>
      <c r="AY24" s="33">
        <v>4294</v>
      </c>
      <c r="AZ24" s="33">
        <v>4390</v>
      </c>
      <c r="BA24" s="33">
        <v>4511</v>
      </c>
      <c r="BB24" s="33">
        <v>4635</v>
      </c>
      <c r="BC24" s="33">
        <v>4767</v>
      </c>
      <c r="BD24" s="33">
        <v>4909</v>
      </c>
    </row>
    <row r="25" spans="1:56" x14ac:dyDescent="0.2">
      <c r="A25">
        <v>1</v>
      </c>
      <c r="B25" t="s">
        <v>400</v>
      </c>
      <c r="C25">
        <v>133</v>
      </c>
      <c r="D25" t="s">
        <v>400</v>
      </c>
      <c r="E25" s="3" t="s">
        <v>140</v>
      </c>
      <c r="F25" s="62" t="s">
        <v>458</v>
      </c>
      <c r="G25" s="33">
        <v>1335.5166846071045</v>
      </c>
      <c r="H25" s="33">
        <v>1354.3003229278795</v>
      </c>
      <c r="I25" s="33">
        <v>1373.7100825260136</v>
      </c>
      <c r="J25" s="33">
        <v>1393.745963401507</v>
      </c>
      <c r="K25" s="33">
        <v>1413.7818442770003</v>
      </c>
      <c r="L25" s="33">
        <v>1434.4438464298528</v>
      </c>
      <c r="M25" s="33">
        <v>1455.7319698600645</v>
      </c>
      <c r="N25" s="33">
        <v>1478.2723358449946</v>
      </c>
      <c r="O25" s="33">
        <v>1501.4388231072837</v>
      </c>
      <c r="P25" s="33">
        <v>1526.4836742016505</v>
      </c>
      <c r="Q25" s="33">
        <v>1547.1456763545029</v>
      </c>
      <c r="R25" s="33">
        <v>1569.059921062074</v>
      </c>
      <c r="S25" s="33">
        <v>1591.600287047004</v>
      </c>
      <c r="T25" s="33">
        <v>1614.1406530319339</v>
      </c>
      <c r="U25" s="33">
        <v>1636.681019016864</v>
      </c>
      <c r="V25" s="33">
        <v>1658.595263724435</v>
      </c>
      <c r="W25" s="33">
        <v>1679.8833871546465</v>
      </c>
      <c r="X25" s="33">
        <v>1701.1715105848582</v>
      </c>
      <c r="Y25" s="33">
        <v>1723.0857552924292</v>
      </c>
      <c r="Z25" s="33">
        <v>1745</v>
      </c>
      <c r="AA25" s="33">
        <v>1769</v>
      </c>
      <c r="AB25" s="33">
        <v>1796</v>
      </c>
      <c r="AC25" s="33">
        <v>1818</v>
      </c>
      <c r="AD25" s="33">
        <v>1840</v>
      </c>
      <c r="AE25" s="33">
        <v>1865</v>
      </c>
      <c r="AF25" s="33">
        <v>1880</v>
      </c>
      <c r="AG25" s="33">
        <v>1896</v>
      </c>
      <c r="AH25" s="33">
        <v>1911</v>
      </c>
      <c r="AI25" s="33">
        <v>1929</v>
      </c>
      <c r="AJ25" s="33">
        <v>1953</v>
      </c>
      <c r="AK25" s="33">
        <v>1983</v>
      </c>
      <c r="AL25" s="33">
        <v>2016</v>
      </c>
      <c r="AM25" s="33">
        <v>2058</v>
      </c>
      <c r="AN25" s="33">
        <v>2100</v>
      </c>
      <c r="AO25" s="33">
        <v>2141</v>
      </c>
      <c r="AP25" s="33">
        <v>2184</v>
      </c>
      <c r="AQ25" s="33">
        <v>2226</v>
      </c>
      <c r="AR25" s="33">
        <v>2271</v>
      </c>
      <c r="AS25" s="33">
        <v>2320</v>
      </c>
      <c r="AT25" s="33">
        <v>2376</v>
      </c>
      <c r="AU25" s="33">
        <v>2427</v>
      </c>
      <c r="AV25" s="33">
        <v>2491</v>
      </c>
      <c r="AW25" s="33">
        <v>2559</v>
      </c>
      <c r="AX25" s="33">
        <v>2631</v>
      </c>
      <c r="AY25" s="33">
        <v>2700</v>
      </c>
      <c r="AZ25" s="33">
        <v>2771</v>
      </c>
      <c r="BA25" s="33">
        <v>2844</v>
      </c>
      <c r="BB25" s="33">
        <v>2911</v>
      </c>
      <c r="BC25" s="33">
        <v>2978</v>
      </c>
      <c r="BD25" s="33">
        <v>3049</v>
      </c>
    </row>
    <row r="26" spans="1:56" x14ac:dyDescent="0.2">
      <c r="A26">
        <v>1</v>
      </c>
      <c r="B26" t="s">
        <v>401</v>
      </c>
      <c r="C26">
        <v>136</v>
      </c>
      <c r="D26" t="s">
        <v>401</v>
      </c>
      <c r="E26" s="3" t="s">
        <v>140</v>
      </c>
      <c r="F26" s="62" t="s">
        <v>458</v>
      </c>
      <c r="G26" s="33">
        <v>356.67058823529413</v>
      </c>
      <c r="H26" s="33">
        <v>361.69411764705882</v>
      </c>
      <c r="I26" s="33">
        <v>365.88039215686274</v>
      </c>
      <c r="J26" s="33">
        <v>370.06666666666666</v>
      </c>
      <c r="K26" s="33">
        <v>375.0901960784314</v>
      </c>
      <c r="L26" s="33">
        <v>380.11372549019609</v>
      </c>
      <c r="M26" s="33">
        <v>384.3</v>
      </c>
      <c r="N26" s="33">
        <v>389.3235294117647</v>
      </c>
      <c r="O26" s="33">
        <v>394.34705882352944</v>
      </c>
      <c r="P26" s="33">
        <v>399.37058823529412</v>
      </c>
      <c r="Q26" s="33">
        <v>402.71960784313728</v>
      </c>
      <c r="R26" s="33">
        <v>406.06862745098039</v>
      </c>
      <c r="S26" s="33">
        <v>408.58039215686273</v>
      </c>
      <c r="T26" s="33">
        <v>411.92941176470589</v>
      </c>
      <c r="U26" s="33">
        <v>414.44117647058823</v>
      </c>
      <c r="V26" s="33">
        <v>416.95294117647057</v>
      </c>
      <c r="W26" s="33">
        <v>419.46470588235297</v>
      </c>
      <c r="X26" s="33">
        <v>421.97647058823532</v>
      </c>
      <c r="Y26" s="33">
        <v>424.48823529411766</v>
      </c>
      <c r="Z26" s="33">
        <v>427</v>
      </c>
      <c r="AA26" s="33">
        <v>429</v>
      </c>
      <c r="AB26" s="33">
        <v>432</v>
      </c>
      <c r="AC26" s="33">
        <v>434</v>
      </c>
      <c r="AD26" s="33">
        <v>436</v>
      </c>
      <c r="AE26" s="33">
        <v>437</v>
      </c>
      <c r="AF26" s="33">
        <v>437</v>
      </c>
      <c r="AG26" s="33">
        <v>437</v>
      </c>
      <c r="AH26" s="33">
        <v>437</v>
      </c>
      <c r="AI26" s="33">
        <v>436</v>
      </c>
      <c r="AJ26" s="33">
        <v>435</v>
      </c>
      <c r="AK26" s="33">
        <v>447</v>
      </c>
      <c r="AL26" s="33">
        <v>459</v>
      </c>
      <c r="AM26" s="33">
        <v>471</v>
      </c>
      <c r="AN26" s="33">
        <v>483</v>
      </c>
      <c r="AO26" s="33">
        <v>496</v>
      </c>
      <c r="AP26" s="33">
        <v>510</v>
      </c>
      <c r="AQ26" s="33">
        <v>524</v>
      </c>
      <c r="AR26" s="33">
        <v>539</v>
      </c>
      <c r="AS26" s="33">
        <v>554</v>
      </c>
      <c r="AT26" s="33">
        <v>570</v>
      </c>
      <c r="AU26" s="33">
        <v>586</v>
      </c>
      <c r="AV26" s="33">
        <v>602</v>
      </c>
      <c r="AW26" s="33">
        <v>620</v>
      </c>
      <c r="AX26" s="33">
        <v>638</v>
      </c>
      <c r="AY26" s="33">
        <v>656</v>
      </c>
      <c r="AZ26" s="33">
        <v>674</v>
      </c>
      <c r="BA26" s="33">
        <v>690</v>
      </c>
      <c r="BB26" s="33">
        <v>708</v>
      </c>
      <c r="BC26" s="33">
        <v>726</v>
      </c>
      <c r="BD26" s="33">
        <v>745</v>
      </c>
    </row>
    <row r="27" spans="1:56" x14ac:dyDescent="0.2">
      <c r="A27">
        <v>3</v>
      </c>
      <c r="B27" t="s">
        <v>402</v>
      </c>
      <c r="C27">
        <v>137</v>
      </c>
      <c r="D27" t="s">
        <v>402</v>
      </c>
      <c r="E27" s="3" t="s">
        <v>140</v>
      </c>
      <c r="F27" s="62" t="s">
        <v>458</v>
      </c>
      <c r="G27" s="33">
        <v>84.946236559139777</v>
      </c>
      <c r="H27" s="33">
        <v>86.021505376344081</v>
      </c>
      <c r="I27" s="33">
        <v>88.172043010752688</v>
      </c>
      <c r="J27" s="33">
        <v>89.247311827956977</v>
      </c>
      <c r="K27" s="33">
        <v>90.322580645161281</v>
      </c>
      <c r="L27" s="33">
        <v>90.322580645161281</v>
      </c>
      <c r="M27" s="33">
        <v>91.397849462365585</v>
      </c>
      <c r="N27" s="33">
        <v>91.397849462365585</v>
      </c>
      <c r="O27" s="33">
        <v>92.473118279569889</v>
      </c>
      <c r="P27" s="33">
        <v>92.473118279569889</v>
      </c>
      <c r="Q27" s="33">
        <v>93.548387096774192</v>
      </c>
      <c r="R27" s="33">
        <v>93.548387096774192</v>
      </c>
      <c r="S27" s="33">
        <v>94.623655913978496</v>
      </c>
      <c r="T27" s="33">
        <v>95.698924731182785</v>
      </c>
      <c r="U27" s="33">
        <v>96.774193548387089</v>
      </c>
      <c r="V27" s="33">
        <v>96.774193548387089</v>
      </c>
      <c r="W27" s="33">
        <v>97.849462365591393</v>
      </c>
      <c r="X27" s="33">
        <v>98.924731182795696</v>
      </c>
      <c r="Y27" s="33">
        <v>100</v>
      </c>
      <c r="Z27" s="33">
        <v>100</v>
      </c>
      <c r="AA27" s="33">
        <v>99</v>
      </c>
      <c r="AB27" s="33">
        <v>97</v>
      </c>
      <c r="AC27" s="33">
        <v>94</v>
      </c>
      <c r="AD27" s="33">
        <v>92</v>
      </c>
      <c r="AE27" s="33">
        <v>90</v>
      </c>
      <c r="AF27" s="33">
        <v>89</v>
      </c>
      <c r="AG27" s="33">
        <v>86</v>
      </c>
      <c r="AH27" s="33">
        <v>84</v>
      </c>
      <c r="AI27" s="33">
        <v>81</v>
      </c>
      <c r="AJ27" s="33">
        <v>75</v>
      </c>
      <c r="AK27" s="33">
        <v>75</v>
      </c>
      <c r="AL27" s="33">
        <v>74</v>
      </c>
      <c r="AM27" s="33">
        <v>74</v>
      </c>
      <c r="AN27" s="33">
        <v>73</v>
      </c>
      <c r="AO27" s="33">
        <v>69</v>
      </c>
      <c r="AP27" s="33">
        <v>68</v>
      </c>
      <c r="AQ27" s="33">
        <v>66</v>
      </c>
      <c r="AR27" s="33">
        <v>65</v>
      </c>
      <c r="AS27" s="33">
        <v>64</v>
      </c>
      <c r="AT27" s="33">
        <v>63</v>
      </c>
      <c r="AU27" s="33">
        <v>62</v>
      </c>
      <c r="AV27" s="33">
        <v>63</v>
      </c>
      <c r="AW27" s="33">
        <v>61</v>
      </c>
      <c r="AX27" s="33">
        <v>56</v>
      </c>
      <c r="AY27" s="33">
        <v>55</v>
      </c>
      <c r="AZ27" s="33">
        <v>54</v>
      </c>
      <c r="BA27" s="33">
        <v>53</v>
      </c>
      <c r="BB27" s="33">
        <v>51</v>
      </c>
      <c r="BC27" s="33">
        <v>50</v>
      </c>
      <c r="BD27" s="33">
        <v>48</v>
      </c>
    </row>
    <row r="28" spans="1:56" x14ac:dyDescent="0.2">
      <c r="A28">
        <v>3</v>
      </c>
      <c r="B28" t="s">
        <v>403</v>
      </c>
      <c r="C28">
        <v>144</v>
      </c>
      <c r="D28" t="s">
        <v>403</v>
      </c>
      <c r="E28" s="3" t="s">
        <v>140</v>
      </c>
      <c r="F28" s="62" t="s">
        <v>458</v>
      </c>
      <c r="G28" s="33">
        <v>3513.1910873440288</v>
      </c>
      <c r="H28" s="33">
        <v>3568.1128342245988</v>
      </c>
      <c r="I28" s="33">
        <v>3625.7356506238862</v>
      </c>
      <c r="J28" s="33">
        <v>3684.258823529412</v>
      </c>
      <c r="K28" s="33">
        <v>3745.4830659536542</v>
      </c>
      <c r="L28" s="33">
        <v>3808.5080213903743</v>
      </c>
      <c r="M28" s="33">
        <v>3874.2340463458113</v>
      </c>
      <c r="N28" s="33">
        <v>3940.8604278074868</v>
      </c>
      <c r="O28" s="33">
        <v>4010.1878787878791</v>
      </c>
      <c r="P28" s="33">
        <v>4081.3160427807488</v>
      </c>
      <c r="Q28" s="33">
        <v>4156.9459893048133</v>
      </c>
      <c r="R28" s="33">
        <v>4234.3766488413548</v>
      </c>
      <c r="S28" s="33">
        <v>4315.4087344028521</v>
      </c>
      <c r="T28" s="33">
        <v>4403.6436720142601</v>
      </c>
      <c r="U28" s="33">
        <v>4499.9818181818182</v>
      </c>
      <c r="V28" s="33">
        <v>4605.3235294117649</v>
      </c>
      <c r="W28" s="33">
        <v>4716.0673796791443</v>
      </c>
      <c r="X28" s="33">
        <v>4831.3130124777181</v>
      </c>
      <c r="Y28" s="33">
        <v>4943.8575757575763</v>
      </c>
      <c r="Z28" s="33">
        <v>5051</v>
      </c>
      <c r="AA28" s="33">
        <v>5156</v>
      </c>
      <c r="AB28" s="33">
        <v>5255</v>
      </c>
      <c r="AC28" s="33">
        <v>5336</v>
      </c>
      <c r="AD28" s="33">
        <v>5385</v>
      </c>
      <c r="AE28" s="33">
        <v>5394</v>
      </c>
      <c r="AF28" s="33">
        <v>5354</v>
      </c>
      <c r="AG28" s="33">
        <v>5276</v>
      </c>
      <c r="AH28" s="33">
        <v>5196</v>
      </c>
      <c r="AI28" s="33">
        <v>5162</v>
      </c>
      <c r="AJ28" s="33">
        <v>5209</v>
      </c>
      <c r="AK28" s="33">
        <v>5345</v>
      </c>
      <c r="AL28" s="33">
        <v>5558</v>
      </c>
      <c r="AM28" s="33">
        <v>5817</v>
      </c>
      <c r="AN28" s="33">
        <v>6076</v>
      </c>
      <c r="AO28" s="33">
        <v>6303</v>
      </c>
      <c r="AP28" s="33">
        <v>6489</v>
      </c>
      <c r="AQ28" s="33">
        <v>6643</v>
      </c>
      <c r="AR28" s="33">
        <v>6790</v>
      </c>
      <c r="AS28" s="33">
        <v>6936</v>
      </c>
      <c r="AT28" s="33">
        <v>7092</v>
      </c>
      <c r="AU28" s="33">
        <v>7240</v>
      </c>
      <c r="AV28" s="33">
        <v>7402</v>
      </c>
      <c r="AW28" s="33">
        <v>7561</v>
      </c>
      <c r="AX28" s="33">
        <v>7716</v>
      </c>
      <c r="AY28" s="33">
        <v>7868</v>
      </c>
      <c r="AZ28" s="33">
        <v>8019</v>
      </c>
      <c r="BA28" s="33">
        <v>8178</v>
      </c>
      <c r="BB28" s="33">
        <v>8337</v>
      </c>
      <c r="BC28" s="33">
        <v>8502</v>
      </c>
      <c r="BD28" s="33">
        <v>8674</v>
      </c>
    </row>
    <row r="29" spans="1:56" x14ac:dyDescent="0.2">
      <c r="A29">
        <v>3</v>
      </c>
      <c r="B29" t="s">
        <v>404</v>
      </c>
      <c r="C29">
        <v>147</v>
      </c>
      <c r="D29" t="s">
        <v>404</v>
      </c>
      <c r="E29" s="3" t="s">
        <v>140</v>
      </c>
      <c r="F29" s="62" t="s">
        <v>458</v>
      </c>
      <c r="G29" s="33">
        <v>157.7608695652174</v>
      </c>
      <c r="H29" s="33">
        <v>159.30000000000001</v>
      </c>
      <c r="I29" s="33">
        <v>160.83913043478262</v>
      </c>
      <c r="J29" s="33">
        <v>162.37826086956522</v>
      </c>
      <c r="K29" s="33">
        <v>163.91739130434783</v>
      </c>
      <c r="L29" s="33">
        <v>165.45652173913044</v>
      </c>
      <c r="M29" s="33">
        <v>166.99565217391304</v>
      </c>
      <c r="N29" s="33">
        <v>168.53478260869565</v>
      </c>
      <c r="O29" s="33">
        <v>170.07391304347826</v>
      </c>
      <c r="P29" s="33">
        <v>171.61304347826086</v>
      </c>
      <c r="Q29" s="33">
        <v>173.15217391304347</v>
      </c>
      <c r="R29" s="33">
        <v>174.69130434782608</v>
      </c>
      <c r="S29" s="33">
        <v>176.23043478260868</v>
      </c>
      <c r="T29" s="33">
        <v>177.76956521739132</v>
      </c>
      <c r="U29" s="33">
        <v>178.53913043478261</v>
      </c>
      <c r="V29" s="33">
        <v>178.53913043478261</v>
      </c>
      <c r="W29" s="33">
        <v>178.53913043478261</v>
      </c>
      <c r="X29" s="33">
        <v>177.76956521739132</v>
      </c>
      <c r="Y29" s="33">
        <v>177.76956521739132</v>
      </c>
      <c r="Z29" s="33">
        <v>177</v>
      </c>
      <c r="AA29" s="33">
        <v>177</v>
      </c>
      <c r="AB29" s="33">
        <v>178</v>
      </c>
      <c r="AC29" s="33">
        <v>179</v>
      </c>
      <c r="AD29" s="33">
        <v>181</v>
      </c>
      <c r="AE29" s="33">
        <v>184</v>
      </c>
      <c r="AF29" s="33">
        <v>190</v>
      </c>
      <c r="AG29" s="33">
        <v>197</v>
      </c>
      <c r="AH29" s="33">
        <v>204</v>
      </c>
      <c r="AI29" s="33">
        <v>212</v>
      </c>
      <c r="AJ29" s="33">
        <v>219</v>
      </c>
      <c r="AK29" s="33">
        <v>224</v>
      </c>
      <c r="AL29" s="33">
        <v>227</v>
      </c>
      <c r="AM29" s="33">
        <v>231</v>
      </c>
      <c r="AN29" s="33">
        <v>234</v>
      </c>
      <c r="AO29" s="33">
        <v>234</v>
      </c>
      <c r="AP29" s="33">
        <v>235</v>
      </c>
      <c r="AQ29" s="33">
        <v>237</v>
      </c>
      <c r="AR29" s="33">
        <v>243</v>
      </c>
      <c r="AS29" s="33">
        <v>248</v>
      </c>
      <c r="AT29" s="33">
        <v>253</v>
      </c>
      <c r="AU29" s="33">
        <v>254</v>
      </c>
      <c r="AV29" s="33">
        <v>255</v>
      </c>
      <c r="AW29" s="33">
        <v>255</v>
      </c>
      <c r="AX29" s="33">
        <v>255</v>
      </c>
      <c r="AY29" s="33">
        <v>255</v>
      </c>
      <c r="AZ29" s="33">
        <v>256</v>
      </c>
      <c r="BA29" s="33">
        <v>260</v>
      </c>
      <c r="BB29" s="33">
        <v>262</v>
      </c>
      <c r="BC29" s="33">
        <v>265</v>
      </c>
      <c r="BD29" s="33">
        <v>267</v>
      </c>
    </row>
    <row r="30" spans="1:56" x14ac:dyDescent="0.2">
      <c r="A30">
        <v>1</v>
      </c>
      <c r="B30" t="s">
        <v>405</v>
      </c>
      <c r="C30">
        <v>158</v>
      </c>
      <c r="D30" t="s">
        <v>405</v>
      </c>
      <c r="E30" s="3" t="s">
        <v>140</v>
      </c>
      <c r="F30" s="62" t="s">
        <v>458</v>
      </c>
      <c r="G30" s="33">
        <v>996.19230769230762</v>
      </c>
      <c r="H30" s="33">
        <v>1025.9092307692308</v>
      </c>
      <c r="I30" s="33">
        <v>1056.976923076923</v>
      </c>
      <c r="J30" s="33">
        <v>1089.3953846153845</v>
      </c>
      <c r="K30" s="33">
        <v>1122.4892307692307</v>
      </c>
      <c r="L30" s="33">
        <v>1156.2584615384615</v>
      </c>
      <c r="M30" s="33">
        <v>1190.7030769230769</v>
      </c>
      <c r="N30" s="33">
        <v>1226.4984615384615</v>
      </c>
      <c r="O30" s="33">
        <v>1262.9692307692308</v>
      </c>
      <c r="P30" s="33">
        <v>1300.7907692307692</v>
      </c>
      <c r="Q30" s="33">
        <v>1340.6384615384616</v>
      </c>
      <c r="R30" s="33">
        <v>1381.8369230769231</v>
      </c>
      <c r="S30" s="33">
        <v>1423.7107692307691</v>
      </c>
      <c r="T30" s="33">
        <v>1467.6107692307692</v>
      </c>
      <c r="U30" s="33">
        <v>1512.1861538461537</v>
      </c>
      <c r="V30" s="33">
        <v>1558.7876923076922</v>
      </c>
      <c r="W30" s="33">
        <v>1606.74</v>
      </c>
      <c r="X30" s="33">
        <v>1656.0430769230768</v>
      </c>
      <c r="Y30" s="33">
        <v>1705.3461538461538</v>
      </c>
      <c r="Z30" s="33">
        <v>1756</v>
      </c>
      <c r="AA30" s="33">
        <v>1800</v>
      </c>
      <c r="AB30" s="33">
        <v>1841</v>
      </c>
      <c r="AC30" s="33">
        <v>1878</v>
      </c>
      <c r="AD30" s="33">
        <v>1912</v>
      </c>
      <c r="AE30" s="33">
        <v>1959</v>
      </c>
      <c r="AF30" s="33">
        <v>2010</v>
      </c>
      <c r="AG30" s="33">
        <v>2063</v>
      </c>
      <c r="AH30" s="33">
        <v>2122</v>
      </c>
      <c r="AI30" s="33">
        <v>2182</v>
      </c>
      <c r="AJ30" s="33">
        <v>2247</v>
      </c>
      <c r="AK30" s="33">
        <v>2314</v>
      </c>
      <c r="AL30" s="33">
        <v>2379</v>
      </c>
      <c r="AM30" s="33">
        <v>2454</v>
      </c>
      <c r="AN30" s="33">
        <v>2535</v>
      </c>
      <c r="AO30" s="33">
        <v>2620</v>
      </c>
      <c r="AP30" s="33">
        <v>2709</v>
      </c>
      <c r="AQ30" s="33">
        <v>2804</v>
      </c>
      <c r="AR30" s="33">
        <v>2906</v>
      </c>
      <c r="AS30" s="33">
        <v>3003</v>
      </c>
      <c r="AT30" s="33">
        <v>3099</v>
      </c>
      <c r="AU30" s="33">
        <v>3200</v>
      </c>
      <c r="AV30" s="33">
        <v>3300</v>
      </c>
      <c r="AW30" s="33">
        <v>3402</v>
      </c>
      <c r="AX30" s="33">
        <v>3503</v>
      </c>
      <c r="AY30" s="33">
        <v>3612</v>
      </c>
      <c r="AZ30" s="33">
        <v>3728</v>
      </c>
      <c r="BA30" s="33">
        <v>3845</v>
      </c>
      <c r="BB30" s="33">
        <v>3970</v>
      </c>
      <c r="BC30" s="33">
        <v>4101</v>
      </c>
      <c r="BD30" s="33">
        <v>4237</v>
      </c>
    </row>
    <row r="31" spans="1:56" x14ac:dyDescent="0.2">
      <c r="A31">
        <v>1</v>
      </c>
      <c r="B31" t="s">
        <v>406</v>
      </c>
      <c r="C31">
        <v>159</v>
      </c>
      <c r="D31" t="s">
        <v>406</v>
      </c>
      <c r="E31" s="3" t="s">
        <v>140</v>
      </c>
      <c r="F31" s="62" t="s">
        <v>458</v>
      </c>
      <c r="G31" s="33">
        <v>11254.04078549849</v>
      </c>
      <c r="H31" s="33">
        <v>11441.608131923464</v>
      </c>
      <c r="I31" s="33">
        <v>11634.0055387714</v>
      </c>
      <c r="J31" s="33">
        <v>11831.233006042296</v>
      </c>
      <c r="K31" s="33">
        <v>12034.095543806647</v>
      </c>
      <c r="L31" s="33">
        <v>12241.788141993959</v>
      </c>
      <c r="M31" s="33">
        <v>12456.725830815711</v>
      </c>
      <c r="N31" s="33">
        <v>12677.298590130917</v>
      </c>
      <c r="O31" s="33">
        <v>12903.506419939577</v>
      </c>
      <c r="P31" s="33">
        <v>13135.349320241692</v>
      </c>
      <c r="Q31" s="33">
        <v>13098.318856998992</v>
      </c>
      <c r="R31" s="33">
        <v>13055.653323262841</v>
      </c>
      <c r="S31" s="33">
        <v>13011.377769385699</v>
      </c>
      <c r="T31" s="33">
        <v>12973.542296072508</v>
      </c>
      <c r="U31" s="33">
        <v>12943.756923464251</v>
      </c>
      <c r="V31" s="33">
        <v>12925.241691842901</v>
      </c>
      <c r="W31" s="33">
        <v>12910.751510574019</v>
      </c>
      <c r="X31" s="33">
        <v>12890.626258811682</v>
      </c>
      <c r="Y31" s="33">
        <v>12852.79078549849</v>
      </c>
      <c r="Z31" s="33">
        <v>12790</v>
      </c>
      <c r="AA31" s="33">
        <v>12840</v>
      </c>
      <c r="AB31" s="33">
        <v>12867</v>
      </c>
      <c r="AC31" s="33">
        <v>12870</v>
      </c>
      <c r="AD31" s="33">
        <v>12816</v>
      </c>
      <c r="AE31" s="33">
        <v>12752</v>
      </c>
      <c r="AF31" s="33">
        <v>12684</v>
      </c>
      <c r="AG31" s="33">
        <v>12694</v>
      </c>
      <c r="AH31" s="33">
        <v>12700</v>
      </c>
      <c r="AI31" s="33">
        <v>12703</v>
      </c>
      <c r="AJ31" s="33">
        <v>12689</v>
      </c>
      <c r="AK31" s="33">
        <v>12683</v>
      </c>
      <c r="AL31" s="33">
        <v>12669</v>
      </c>
      <c r="AM31" s="33">
        <v>12649</v>
      </c>
      <c r="AN31" s="33">
        <v>12624</v>
      </c>
      <c r="AO31" s="33">
        <v>12597</v>
      </c>
      <c r="AP31" s="33">
        <v>12568</v>
      </c>
      <c r="AQ31" s="33">
        <v>12536</v>
      </c>
      <c r="AR31" s="33">
        <v>12505</v>
      </c>
      <c r="AS31" s="33">
        <v>12472</v>
      </c>
      <c r="AT31" s="33">
        <v>12443</v>
      </c>
      <c r="AU31" s="33">
        <v>12415</v>
      </c>
      <c r="AV31" s="33">
        <v>12389</v>
      </c>
      <c r="AW31" s="33">
        <v>12364</v>
      </c>
      <c r="AX31" s="33">
        <v>12339</v>
      </c>
      <c r="AY31" s="33">
        <v>12315</v>
      </c>
      <c r="AZ31" s="33">
        <v>12292</v>
      </c>
      <c r="BA31" s="33">
        <v>12277</v>
      </c>
      <c r="BB31" s="33">
        <v>12267</v>
      </c>
      <c r="BC31" s="33">
        <v>12264</v>
      </c>
      <c r="BD31" s="33">
        <v>12267</v>
      </c>
    </row>
    <row r="32" spans="1:56" x14ac:dyDescent="0.2">
      <c r="A32">
        <v>1</v>
      </c>
      <c r="B32" t="s">
        <v>439</v>
      </c>
      <c r="C32">
        <v>175</v>
      </c>
      <c r="D32" t="s">
        <v>439</v>
      </c>
      <c r="E32" s="3" t="s">
        <v>140</v>
      </c>
      <c r="F32" s="62" t="s">
        <v>458</v>
      </c>
      <c r="G32" s="33">
        <v>231.73684210526315</v>
      </c>
      <c r="H32" s="33">
        <v>229.94736842105263</v>
      </c>
      <c r="I32" s="33">
        <v>229.05263157894737</v>
      </c>
      <c r="J32" s="33">
        <v>227.26315789473685</v>
      </c>
      <c r="K32" s="33">
        <v>226.36842105263159</v>
      </c>
      <c r="L32" s="33">
        <v>226.36842105263159</v>
      </c>
      <c r="M32" s="33">
        <v>226.36842105263159</v>
      </c>
      <c r="N32" s="33">
        <v>227.26315789473685</v>
      </c>
      <c r="O32" s="33">
        <v>229.05263157894737</v>
      </c>
      <c r="P32" s="33">
        <v>229.94736842105263</v>
      </c>
      <c r="Q32" s="33">
        <v>231.73684210526315</v>
      </c>
      <c r="R32" s="33">
        <v>234.42105263157896</v>
      </c>
      <c r="S32" s="33">
        <v>237.10526315789474</v>
      </c>
      <c r="T32" s="33">
        <v>240.68421052631578</v>
      </c>
      <c r="U32" s="33">
        <v>246.94736842105263</v>
      </c>
      <c r="V32" s="33">
        <v>254.10526315789474</v>
      </c>
      <c r="W32" s="33">
        <v>263.0526315789474</v>
      </c>
      <c r="X32" s="33">
        <v>272.89473684210526</v>
      </c>
      <c r="Y32" s="33">
        <v>280.94736842105266</v>
      </c>
      <c r="Z32" s="33">
        <v>289</v>
      </c>
      <c r="AA32" s="33">
        <v>295</v>
      </c>
      <c r="AB32" s="33">
        <v>300</v>
      </c>
      <c r="AC32" s="33">
        <v>303</v>
      </c>
      <c r="AD32" s="33">
        <v>307</v>
      </c>
      <c r="AE32" s="33">
        <v>311</v>
      </c>
      <c r="AF32" s="33">
        <v>316</v>
      </c>
      <c r="AG32" s="33">
        <v>321</v>
      </c>
      <c r="AH32" s="33">
        <v>327</v>
      </c>
      <c r="AI32" s="33">
        <v>332</v>
      </c>
      <c r="AJ32" s="33">
        <v>338</v>
      </c>
      <c r="AK32" s="33">
        <v>344</v>
      </c>
      <c r="AL32" s="33">
        <v>349</v>
      </c>
      <c r="AM32" s="33">
        <v>355</v>
      </c>
      <c r="AN32" s="33">
        <v>360</v>
      </c>
      <c r="AO32" s="33">
        <v>366</v>
      </c>
      <c r="AP32" s="33">
        <v>372</v>
      </c>
      <c r="AQ32" s="33">
        <v>378</v>
      </c>
      <c r="AR32" s="33">
        <v>380</v>
      </c>
      <c r="AS32" s="33">
        <v>385</v>
      </c>
      <c r="AT32" s="33">
        <v>391</v>
      </c>
      <c r="AU32" s="33">
        <v>397</v>
      </c>
      <c r="AV32" s="33">
        <v>400</v>
      </c>
      <c r="AW32" s="33">
        <v>405</v>
      </c>
      <c r="AX32" s="33">
        <v>411</v>
      </c>
      <c r="AY32" s="33">
        <v>417</v>
      </c>
      <c r="AZ32" s="33">
        <v>423</v>
      </c>
      <c r="BA32" s="33">
        <v>427</v>
      </c>
      <c r="BB32" s="33">
        <v>433</v>
      </c>
      <c r="BC32" s="33">
        <v>440</v>
      </c>
      <c r="BD32" s="33">
        <v>447</v>
      </c>
    </row>
    <row r="33" spans="1:56" x14ac:dyDescent="0.2">
      <c r="A33">
        <v>2</v>
      </c>
      <c r="B33" t="s">
        <v>408</v>
      </c>
      <c r="C33">
        <v>178</v>
      </c>
      <c r="D33" t="s">
        <v>408</v>
      </c>
      <c r="E33" s="3" t="s">
        <v>140</v>
      </c>
      <c r="F33" s="62" t="s">
        <v>458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0</v>
      </c>
      <c r="X33" s="33">
        <v>0</v>
      </c>
      <c r="Y33" s="33">
        <v>0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0</v>
      </c>
      <c r="AI33" s="33">
        <v>0</v>
      </c>
      <c r="AJ33" s="33">
        <v>0</v>
      </c>
      <c r="AK33" s="33">
        <v>0</v>
      </c>
      <c r="AL33" s="33">
        <v>0</v>
      </c>
      <c r="AM33" s="33">
        <v>944</v>
      </c>
      <c r="AN33" s="33">
        <v>942</v>
      </c>
      <c r="AO33" s="33">
        <v>945</v>
      </c>
      <c r="AP33" s="33">
        <v>960</v>
      </c>
      <c r="AQ33" s="33">
        <v>983</v>
      </c>
      <c r="AR33" s="33">
        <v>1013</v>
      </c>
      <c r="AS33" s="33">
        <v>1050</v>
      </c>
      <c r="AT33" s="33">
        <v>1090</v>
      </c>
      <c r="AU33" s="33">
        <v>1139</v>
      </c>
      <c r="AV33" s="33">
        <v>1192</v>
      </c>
      <c r="AW33" s="33">
        <v>1248</v>
      </c>
      <c r="AX33" s="33">
        <v>1302</v>
      </c>
      <c r="AY33" s="33">
        <v>1354</v>
      </c>
      <c r="AZ33" s="33">
        <v>1400</v>
      </c>
      <c r="BA33" s="33">
        <v>1434</v>
      </c>
      <c r="BB33" s="33">
        <v>1471</v>
      </c>
      <c r="BC33" s="33">
        <v>1508</v>
      </c>
      <c r="BD33" s="33">
        <v>1547</v>
      </c>
    </row>
    <row r="34" spans="1:56" x14ac:dyDescent="0.2">
      <c r="A34">
        <v>3</v>
      </c>
      <c r="B34" t="s">
        <v>409</v>
      </c>
      <c r="C34">
        <v>181</v>
      </c>
      <c r="D34" t="s">
        <v>409</v>
      </c>
      <c r="E34" s="3" t="s">
        <v>140</v>
      </c>
      <c r="F34" s="62" t="s">
        <v>458</v>
      </c>
      <c r="G34" s="33">
        <v>1299.9576124567475</v>
      </c>
      <c r="H34" s="33">
        <v>1329.3840830449826</v>
      </c>
      <c r="I34" s="33">
        <v>1358.810553633218</v>
      </c>
      <c r="J34" s="33">
        <v>1389.102508650519</v>
      </c>
      <c r="K34" s="33">
        <v>1420.2599480968859</v>
      </c>
      <c r="L34" s="33">
        <v>1450.5519031141869</v>
      </c>
      <c r="M34" s="33">
        <v>1481.7093425605538</v>
      </c>
      <c r="N34" s="33">
        <v>1513.7322664359863</v>
      </c>
      <c r="O34" s="33">
        <v>1547.4861591695503</v>
      </c>
      <c r="P34" s="33">
        <v>1582.10553633218</v>
      </c>
      <c r="Q34" s="33">
        <v>1620.1868512110727</v>
      </c>
      <c r="R34" s="33">
        <v>1659.999134948097</v>
      </c>
      <c r="S34" s="33">
        <v>1700.6769031141869</v>
      </c>
      <c r="T34" s="33">
        <v>1742.2201557093426</v>
      </c>
      <c r="U34" s="33">
        <v>1782.8979238754325</v>
      </c>
      <c r="V34" s="33">
        <v>1822.7102076124568</v>
      </c>
      <c r="W34" s="33">
        <v>1863.3879757785467</v>
      </c>
      <c r="X34" s="33">
        <v>1904.9312283737024</v>
      </c>
      <c r="Y34" s="33">
        <v>1950.8019031141869</v>
      </c>
      <c r="Z34" s="33">
        <v>2001</v>
      </c>
      <c r="AA34" s="33">
        <v>2071</v>
      </c>
      <c r="AB34" s="33">
        <v>2147</v>
      </c>
      <c r="AC34" s="33">
        <v>2229</v>
      </c>
      <c r="AD34" s="33">
        <v>2312</v>
      </c>
      <c r="AE34" s="33">
        <v>2400</v>
      </c>
      <c r="AF34" s="33">
        <v>2488</v>
      </c>
      <c r="AG34" s="33">
        <v>2576</v>
      </c>
      <c r="AH34" s="33">
        <v>2679</v>
      </c>
      <c r="AI34" s="33">
        <v>2777</v>
      </c>
      <c r="AJ34" s="33">
        <v>2870</v>
      </c>
      <c r="AK34" s="33">
        <v>2950</v>
      </c>
      <c r="AL34" s="33">
        <v>3018</v>
      </c>
      <c r="AM34" s="33">
        <v>3081</v>
      </c>
      <c r="AN34" s="33">
        <v>3141</v>
      </c>
      <c r="AO34" s="33">
        <v>3194</v>
      </c>
      <c r="AP34" s="33">
        <v>3247</v>
      </c>
      <c r="AQ34" s="33">
        <v>3295</v>
      </c>
      <c r="AR34" s="33">
        <v>3285</v>
      </c>
      <c r="AS34" s="33">
        <v>3259</v>
      </c>
      <c r="AT34" s="33">
        <v>3269</v>
      </c>
      <c r="AU34" s="33">
        <v>3266</v>
      </c>
      <c r="AV34" s="33">
        <v>3254</v>
      </c>
      <c r="AW34" s="33">
        <v>3230</v>
      </c>
      <c r="AX34" s="33">
        <v>3203</v>
      </c>
      <c r="AY34" s="33">
        <v>3175</v>
      </c>
      <c r="AZ34" s="33">
        <v>3147</v>
      </c>
      <c r="BA34" s="33">
        <v>3117</v>
      </c>
      <c r="BB34" s="33">
        <v>3102</v>
      </c>
      <c r="BC34" s="33">
        <v>3101</v>
      </c>
      <c r="BD34" s="33">
        <v>3118</v>
      </c>
    </row>
    <row r="35" spans="1:56" x14ac:dyDescent="0.2">
      <c r="A35">
        <v>2</v>
      </c>
      <c r="B35" t="s">
        <v>440</v>
      </c>
      <c r="C35">
        <v>182</v>
      </c>
      <c r="D35" t="s">
        <v>440</v>
      </c>
      <c r="E35" s="3" t="s">
        <v>140</v>
      </c>
      <c r="F35" s="62" t="s">
        <v>458</v>
      </c>
      <c r="G35" s="33">
        <v>41.854166666666664</v>
      </c>
      <c r="H35" s="33">
        <v>42.875</v>
      </c>
      <c r="I35" s="33">
        <v>42.875</v>
      </c>
      <c r="J35" s="33">
        <v>42.875</v>
      </c>
      <c r="K35" s="33">
        <v>43.895833333333329</v>
      </c>
      <c r="L35" s="33">
        <v>44.916666666666664</v>
      </c>
      <c r="M35" s="33">
        <v>44.916666666666664</v>
      </c>
      <c r="N35" s="33">
        <v>45.9375</v>
      </c>
      <c r="O35" s="33">
        <v>45.9375</v>
      </c>
      <c r="P35" s="33">
        <v>45.9375</v>
      </c>
      <c r="Q35" s="33">
        <v>46.958333333333329</v>
      </c>
      <c r="R35" s="33">
        <v>46.958333333333329</v>
      </c>
      <c r="S35" s="33">
        <v>46.958333333333329</v>
      </c>
      <c r="T35" s="33">
        <v>46.958333333333329</v>
      </c>
      <c r="U35" s="33">
        <v>47.979166666666664</v>
      </c>
      <c r="V35" s="33">
        <v>47.979166666666664</v>
      </c>
      <c r="W35" s="33">
        <v>47.979166666666664</v>
      </c>
      <c r="X35" s="33">
        <v>47.979166666666664</v>
      </c>
      <c r="Y35" s="33">
        <v>49</v>
      </c>
      <c r="Z35" s="33">
        <v>49</v>
      </c>
      <c r="AA35" s="33">
        <v>46</v>
      </c>
      <c r="AB35" s="33">
        <v>44</v>
      </c>
      <c r="AC35" s="33">
        <v>41</v>
      </c>
      <c r="AD35" s="33">
        <v>38</v>
      </c>
      <c r="AE35" s="33">
        <v>35</v>
      </c>
      <c r="AF35" s="33">
        <v>32</v>
      </c>
      <c r="AG35" s="33">
        <v>28</v>
      </c>
      <c r="AH35" s="33">
        <v>24</v>
      </c>
      <c r="AI35" s="33">
        <v>20</v>
      </c>
      <c r="AJ35" s="33">
        <v>16</v>
      </c>
      <c r="AK35" s="33">
        <v>15</v>
      </c>
      <c r="AL35" s="33">
        <v>15</v>
      </c>
      <c r="AM35" s="33">
        <v>14</v>
      </c>
      <c r="AN35" s="33">
        <v>13</v>
      </c>
      <c r="AO35" s="33">
        <v>13</v>
      </c>
      <c r="AP35" s="33">
        <v>12</v>
      </c>
      <c r="AQ35" s="33">
        <v>12</v>
      </c>
      <c r="AR35" s="33">
        <v>11</v>
      </c>
      <c r="AS35" s="33">
        <v>11</v>
      </c>
      <c r="AT35" s="33">
        <v>10</v>
      </c>
      <c r="AU35" s="33">
        <v>9</v>
      </c>
      <c r="AV35" s="33">
        <v>9</v>
      </c>
      <c r="AW35" s="33">
        <v>8</v>
      </c>
      <c r="AX35" s="33">
        <v>8</v>
      </c>
      <c r="AY35" s="33">
        <v>8</v>
      </c>
      <c r="AZ35" s="33">
        <v>7</v>
      </c>
      <c r="BA35" s="33">
        <v>7</v>
      </c>
      <c r="BB35" s="33">
        <v>6</v>
      </c>
      <c r="BC35" s="33">
        <v>6</v>
      </c>
      <c r="BD35" s="33">
        <v>6</v>
      </c>
    </row>
    <row r="36" spans="1:56" x14ac:dyDescent="0.2">
      <c r="A36">
        <v>2</v>
      </c>
      <c r="B36" t="s">
        <v>411</v>
      </c>
      <c r="C36">
        <v>184</v>
      </c>
      <c r="D36" t="s">
        <v>411</v>
      </c>
      <c r="E36" s="3" t="s">
        <v>140</v>
      </c>
      <c r="F36" s="62" t="s">
        <v>458</v>
      </c>
      <c r="G36" s="33">
        <v>1267.4921875</v>
      </c>
      <c r="H36" s="33">
        <v>1285.1781249999999</v>
      </c>
      <c r="I36" s="33">
        <v>1302.8640625</v>
      </c>
      <c r="J36" s="33">
        <v>1323.0765624999999</v>
      </c>
      <c r="K36" s="33">
        <v>1350.0265625</v>
      </c>
      <c r="L36" s="33">
        <v>1382.871875</v>
      </c>
      <c r="M36" s="33">
        <v>1422.4546874999999</v>
      </c>
      <c r="N36" s="33">
        <v>1466.2484374999999</v>
      </c>
      <c r="O36" s="33">
        <v>1510.8843749999999</v>
      </c>
      <c r="P36" s="33">
        <v>1554.6781249999999</v>
      </c>
      <c r="Q36" s="33">
        <v>1606.0515625</v>
      </c>
      <c r="R36" s="33">
        <v>1657.425</v>
      </c>
      <c r="S36" s="33">
        <v>1709.640625</v>
      </c>
      <c r="T36" s="33">
        <v>1764.3828125</v>
      </c>
      <c r="U36" s="33">
        <v>1822.4937499999999</v>
      </c>
      <c r="V36" s="33">
        <v>1883.1312499999999</v>
      </c>
      <c r="W36" s="33">
        <v>1947.1375</v>
      </c>
      <c r="X36" s="33">
        <v>2014.5125</v>
      </c>
      <c r="Y36" s="33">
        <v>2084.4140625</v>
      </c>
      <c r="Z36" s="33">
        <v>2156</v>
      </c>
      <c r="AA36" s="33">
        <v>2220</v>
      </c>
      <c r="AB36" s="33">
        <v>2281</v>
      </c>
      <c r="AC36" s="33">
        <v>2339</v>
      </c>
      <c r="AD36" s="33">
        <v>2409</v>
      </c>
      <c r="AE36" s="33">
        <v>2485</v>
      </c>
      <c r="AF36" s="33">
        <v>2581</v>
      </c>
      <c r="AG36" s="33">
        <v>2694</v>
      </c>
      <c r="AH36" s="33">
        <v>2793</v>
      </c>
      <c r="AI36" s="33">
        <v>2844</v>
      </c>
      <c r="AJ36" s="33">
        <v>2824</v>
      </c>
      <c r="AK36" s="33">
        <v>2714</v>
      </c>
      <c r="AL36" s="33">
        <v>2530</v>
      </c>
      <c r="AM36" s="33">
        <v>2335</v>
      </c>
      <c r="AN36" s="33">
        <v>2212</v>
      </c>
      <c r="AO36" s="33">
        <v>2178</v>
      </c>
      <c r="AP36" s="33">
        <v>2276</v>
      </c>
      <c r="AQ36" s="33">
        <v>2481</v>
      </c>
      <c r="AR36" s="33">
        <v>2751</v>
      </c>
      <c r="AS36" s="33">
        <v>3020</v>
      </c>
      <c r="AT36" s="33">
        <v>3242</v>
      </c>
      <c r="AU36" s="33">
        <v>3403</v>
      </c>
      <c r="AV36" s="33">
        <v>3514</v>
      </c>
      <c r="AW36" s="33">
        <v>3598</v>
      </c>
      <c r="AX36" s="33">
        <v>3675</v>
      </c>
      <c r="AY36" s="33">
        <v>3768</v>
      </c>
      <c r="AZ36" s="33">
        <v>3881</v>
      </c>
      <c r="BA36" s="33">
        <v>3984</v>
      </c>
      <c r="BB36" s="33">
        <v>4106</v>
      </c>
      <c r="BC36" s="33">
        <v>4232</v>
      </c>
      <c r="BD36" s="33">
        <v>4360</v>
      </c>
    </row>
    <row r="37" spans="1:56" x14ac:dyDescent="0.2">
      <c r="A37">
        <v>1</v>
      </c>
      <c r="B37" t="s">
        <v>441</v>
      </c>
      <c r="C37">
        <v>193</v>
      </c>
      <c r="D37" t="s">
        <v>441</v>
      </c>
      <c r="E37" s="3" t="s">
        <v>140</v>
      </c>
      <c r="F37" s="62" t="s">
        <v>458</v>
      </c>
      <c r="G37" s="33">
        <v>20.322580645161288</v>
      </c>
      <c r="H37" s="33">
        <v>19.64516129032258</v>
      </c>
      <c r="I37" s="33">
        <v>18.967741935483868</v>
      </c>
      <c r="J37" s="33">
        <v>18.29032258064516</v>
      </c>
      <c r="K37" s="33">
        <v>17.612903225806452</v>
      </c>
      <c r="L37" s="33">
        <v>17.612903225806452</v>
      </c>
      <c r="M37" s="33">
        <v>17.612903225806452</v>
      </c>
      <c r="N37" s="33">
        <v>17.612903225806452</v>
      </c>
      <c r="O37" s="33">
        <v>16.93548387096774</v>
      </c>
      <c r="P37" s="33">
        <v>16.93548387096774</v>
      </c>
      <c r="Q37" s="33">
        <v>17.612903225806452</v>
      </c>
      <c r="R37" s="33">
        <v>17.612903225806452</v>
      </c>
      <c r="S37" s="33">
        <v>18.29032258064516</v>
      </c>
      <c r="T37" s="33">
        <v>18.29032258064516</v>
      </c>
      <c r="U37" s="33">
        <v>18.967741935483868</v>
      </c>
      <c r="V37" s="33">
        <v>18.967741935483868</v>
      </c>
      <c r="W37" s="33">
        <v>19.64516129032258</v>
      </c>
      <c r="X37" s="33">
        <v>20.322580645161288</v>
      </c>
      <c r="Y37" s="33">
        <v>20.322580645161288</v>
      </c>
      <c r="Z37" s="33">
        <v>21</v>
      </c>
      <c r="AA37" s="33">
        <v>22</v>
      </c>
      <c r="AB37" s="33">
        <v>22</v>
      </c>
      <c r="AC37" s="33">
        <v>22</v>
      </c>
      <c r="AD37" s="33">
        <v>22</v>
      </c>
      <c r="AE37" s="33">
        <v>22</v>
      </c>
      <c r="AF37" s="33">
        <v>23</v>
      </c>
      <c r="AG37" s="33">
        <v>23</v>
      </c>
      <c r="AH37" s="33">
        <v>23</v>
      </c>
      <c r="AI37" s="33">
        <v>24</v>
      </c>
      <c r="AJ37" s="33">
        <v>24</v>
      </c>
      <c r="AK37" s="33">
        <v>24</v>
      </c>
      <c r="AL37" s="33">
        <v>25</v>
      </c>
      <c r="AM37" s="33">
        <v>25</v>
      </c>
      <c r="AN37" s="33">
        <v>25</v>
      </c>
      <c r="AO37" s="33">
        <v>25</v>
      </c>
      <c r="AP37" s="33">
        <v>26</v>
      </c>
      <c r="AQ37" s="33">
        <v>26</v>
      </c>
      <c r="AR37" s="33">
        <v>27</v>
      </c>
      <c r="AS37" s="33">
        <v>27</v>
      </c>
      <c r="AT37" s="33">
        <v>28</v>
      </c>
      <c r="AU37" s="33">
        <v>28</v>
      </c>
      <c r="AV37" s="33">
        <v>28</v>
      </c>
      <c r="AW37" s="33">
        <v>29</v>
      </c>
      <c r="AX37" s="33">
        <v>29</v>
      </c>
      <c r="AY37" s="33">
        <v>30</v>
      </c>
      <c r="AZ37" s="33">
        <v>30</v>
      </c>
      <c r="BA37" s="33">
        <v>31</v>
      </c>
      <c r="BB37" s="33">
        <v>31</v>
      </c>
      <c r="BC37" s="33">
        <v>32</v>
      </c>
      <c r="BD37" s="33">
        <v>32</v>
      </c>
    </row>
    <row r="38" spans="1:56" x14ac:dyDescent="0.2">
      <c r="A38">
        <v>1</v>
      </c>
      <c r="B38" t="s">
        <v>413</v>
      </c>
      <c r="C38">
        <v>195</v>
      </c>
      <c r="D38" t="s">
        <v>413</v>
      </c>
      <c r="E38" s="3" t="s">
        <v>140</v>
      </c>
      <c r="F38" s="62" t="s">
        <v>458</v>
      </c>
      <c r="G38" s="33">
        <v>1166.3567567567568</v>
      </c>
      <c r="H38" s="33">
        <v>1194.5216216216215</v>
      </c>
      <c r="I38" s="33">
        <v>1223.5148648648649</v>
      </c>
      <c r="J38" s="33">
        <v>1254.9932432432431</v>
      </c>
      <c r="K38" s="33">
        <v>1287.3</v>
      </c>
      <c r="L38" s="33">
        <v>1321.2635135135135</v>
      </c>
      <c r="M38" s="33">
        <v>1357.712162162162</v>
      </c>
      <c r="N38" s="33">
        <v>1394.1608108108107</v>
      </c>
      <c r="O38" s="33">
        <v>1433.0945945945946</v>
      </c>
      <c r="P38" s="33">
        <v>1472.0283783783784</v>
      </c>
      <c r="Q38" s="33">
        <v>1508.4770270270269</v>
      </c>
      <c r="R38" s="33">
        <v>1545.754054054054</v>
      </c>
      <c r="S38" s="33">
        <v>1583.0310810810811</v>
      </c>
      <c r="T38" s="33">
        <v>1620.3081081081082</v>
      </c>
      <c r="U38" s="33">
        <v>1656.7567567567567</v>
      </c>
      <c r="V38" s="33">
        <v>1693.2054054054054</v>
      </c>
      <c r="W38" s="33">
        <v>1727.9972972972973</v>
      </c>
      <c r="X38" s="33">
        <v>1763.6175675675674</v>
      </c>
      <c r="Y38" s="33">
        <v>1800.8945945945945</v>
      </c>
      <c r="Z38" s="33">
        <v>1839</v>
      </c>
      <c r="AA38" s="33">
        <v>1872</v>
      </c>
      <c r="AB38" s="33">
        <v>1913</v>
      </c>
      <c r="AC38" s="33">
        <v>1953</v>
      </c>
      <c r="AD38" s="33">
        <v>1995</v>
      </c>
      <c r="AE38" s="33">
        <v>2042</v>
      </c>
      <c r="AF38" s="33">
        <v>2089</v>
      </c>
      <c r="AG38" s="33">
        <v>2139</v>
      </c>
      <c r="AH38" s="33">
        <v>2191</v>
      </c>
      <c r="AI38" s="33">
        <v>2241</v>
      </c>
      <c r="AJ38" s="33">
        <v>2296</v>
      </c>
      <c r="AK38" s="33">
        <v>2354</v>
      </c>
      <c r="AL38" s="33">
        <v>2414</v>
      </c>
      <c r="AM38" s="33">
        <v>2475</v>
      </c>
      <c r="AN38" s="33">
        <v>2538</v>
      </c>
      <c r="AO38" s="33">
        <v>2602</v>
      </c>
      <c r="AP38" s="33">
        <v>2664</v>
      </c>
      <c r="AQ38" s="33">
        <v>2727</v>
      </c>
      <c r="AR38" s="33">
        <v>2791</v>
      </c>
      <c r="AS38" s="33">
        <v>2859</v>
      </c>
      <c r="AT38" s="33">
        <v>2929</v>
      </c>
      <c r="AU38" s="33">
        <v>3002</v>
      </c>
      <c r="AV38" s="33">
        <v>3078</v>
      </c>
      <c r="AW38" s="33">
        <v>3159</v>
      </c>
      <c r="AX38" s="33">
        <v>3243</v>
      </c>
      <c r="AY38" s="33">
        <v>3328</v>
      </c>
      <c r="AZ38" s="33">
        <v>3414</v>
      </c>
      <c r="BA38" s="33">
        <v>3513</v>
      </c>
      <c r="BB38" s="33">
        <v>3612</v>
      </c>
      <c r="BC38" s="33">
        <v>3714</v>
      </c>
      <c r="BD38" s="33">
        <v>3821</v>
      </c>
    </row>
    <row r="39" spans="1:56" x14ac:dyDescent="0.2">
      <c r="A39">
        <v>2</v>
      </c>
      <c r="B39" t="s">
        <v>414</v>
      </c>
      <c r="C39">
        <v>196</v>
      </c>
      <c r="D39" t="s">
        <v>414</v>
      </c>
      <c r="E39" s="3" t="s">
        <v>140</v>
      </c>
      <c r="F39" s="62" t="s">
        <v>458</v>
      </c>
      <c r="G39" s="33">
        <v>17.037037037037038</v>
      </c>
      <c r="H39" s="33">
        <v>17.888888888888889</v>
      </c>
      <c r="I39" s="33">
        <v>18.74074074074074</v>
      </c>
      <c r="J39" s="33">
        <v>18.74074074074074</v>
      </c>
      <c r="K39" s="33">
        <v>18.74074074074074</v>
      </c>
      <c r="L39" s="33">
        <v>19.592592592592592</v>
      </c>
      <c r="M39" s="33">
        <v>19.592592592592592</v>
      </c>
      <c r="N39" s="33">
        <v>19.592592592592592</v>
      </c>
      <c r="O39" s="33">
        <v>19.592592592592592</v>
      </c>
      <c r="P39" s="33">
        <v>19.592592592592592</v>
      </c>
      <c r="Q39" s="33">
        <v>19.592592592592592</v>
      </c>
      <c r="R39" s="33">
        <v>20.444444444444443</v>
      </c>
      <c r="S39" s="33">
        <v>21.296296296296298</v>
      </c>
      <c r="T39" s="33">
        <v>21.296296296296298</v>
      </c>
      <c r="U39" s="33">
        <v>22.148148148148149</v>
      </c>
      <c r="V39" s="33">
        <v>22.148148148148149</v>
      </c>
      <c r="W39" s="33">
        <v>23</v>
      </c>
      <c r="X39" s="33">
        <v>23</v>
      </c>
      <c r="Y39" s="33">
        <v>23</v>
      </c>
      <c r="Z39" s="33">
        <v>23</v>
      </c>
      <c r="AA39" s="33">
        <v>23</v>
      </c>
      <c r="AB39" s="33">
        <v>23</v>
      </c>
      <c r="AC39" s="33">
        <v>23</v>
      </c>
      <c r="AD39" s="33">
        <v>24</v>
      </c>
      <c r="AE39" s="33">
        <v>24</v>
      </c>
      <c r="AF39" s="33">
        <v>24</v>
      </c>
      <c r="AG39" s="33">
        <v>24</v>
      </c>
      <c r="AH39" s="33">
        <v>25</v>
      </c>
      <c r="AI39" s="33">
        <v>25</v>
      </c>
      <c r="AJ39" s="33">
        <v>25</v>
      </c>
      <c r="AK39" s="33">
        <v>26</v>
      </c>
      <c r="AL39" s="33">
        <v>26</v>
      </c>
      <c r="AM39" s="33">
        <v>26</v>
      </c>
      <c r="AN39" s="33">
        <v>26</v>
      </c>
      <c r="AO39" s="33">
        <v>27</v>
      </c>
      <c r="AP39" s="33">
        <v>27</v>
      </c>
      <c r="AQ39" s="33">
        <v>27</v>
      </c>
      <c r="AR39" s="33">
        <v>27</v>
      </c>
      <c r="AS39" s="33">
        <v>27</v>
      </c>
      <c r="AT39" s="33">
        <v>28</v>
      </c>
      <c r="AU39" s="33">
        <v>28</v>
      </c>
      <c r="AV39" s="33">
        <v>28</v>
      </c>
      <c r="AW39" s="33">
        <v>29</v>
      </c>
      <c r="AX39" s="33">
        <v>29</v>
      </c>
      <c r="AY39" s="33">
        <v>29</v>
      </c>
      <c r="AZ39" s="33">
        <v>29</v>
      </c>
      <c r="BA39" s="33">
        <v>30</v>
      </c>
      <c r="BB39" s="33">
        <v>30</v>
      </c>
      <c r="BC39" s="33">
        <v>30</v>
      </c>
      <c r="BD39" s="33">
        <v>30</v>
      </c>
    </row>
    <row r="40" spans="1:56" x14ac:dyDescent="0.2">
      <c r="A40">
        <v>1</v>
      </c>
      <c r="B40" t="s">
        <v>415</v>
      </c>
      <c r="C40">
        <v>197</v>
      </c>
      <c r="D40" t="s">
        <v>415</v>
      </c>
      <c r="E40" s="3" t="s">
        <v>140</v>
      </c>
      <c r="F40" s="62" t="s">
        <v>458</v>
      </c>
      <c r="G40" s="33">
        <v>795.65016501650166</v>
      </c>
      <c r="H40" s="33">
        <v>797.61716171617161</v>
      </c>
      <c r="I40" s="33">
        <v>800.56765676567659</v>
      </c>
      <c r="J40" s="33">
        <v>802.53465346534654</v>
      </c>
      <c r="K40" s="33">
        <v>805.48514851485152</v>
      </c>
      <c r="L40" s="33">
        <v>808.4356435643565</v>
      </c>
      <c r="M40" s="33">
        <v>812.36963696369639</v>
      </c>
      <c r="N40" s="33">
        <v>816.30363036303629</v>
      </c>
      <c r="O40" s="33">
        <v>819.25412541254127</v>
      </c>
      <c r="P40" s="33">
        <v>822.20462046204625</v>
      </c>
      <c r="Q40" s="33">
        <v>829.08910891089113</v>
      </c>
      <c r="R40" s="33">
        <v>834.99009900990097</v>
      </c>
      <c r="S40" s="33">
        <v>841.87458745874585</v>
      </c>
      <c r="T40" s="33">
        <v>848.75907590759073</v>
      </c>
      <c r="U40" s="33">
        <v>855.64356435643572</v>
      </c>
      <c r="V40" s="33">
        <v>862.52805280528059</v>
      </c>
      <c r="W40" s="33">
        <v>870.39603960396039</v>
      </c>
      <c r="X40" s="33">
        <v>878.2640264026403</v>
      </c>
      <c r="Y40" s="33">
        <v>886.13201320132021</v>
      </c>
      <c r="Z40" s="33">
        <v>894</v>
      </c>
      <c r="AA40" s="33">
        <v>910</v>
      </c>
      <c r="AB40" s="33">
        <v>926</v>
      </c>
      <c r="AC40" s="33">
        <v>944</v>
      </c>
      <c r="AD40" s="33">
        <v>962</v>
      </c>
      <c r="AE40" s="33">
        <v>985</v>
      </c>
      <c r="AF40" s="33">
        <v>1007</v>
      </c>
      <c r="AG40" s="33">
        <v>1032</v>
      </c>
      <c r="AH40" s="33">
        <v>1058</v>
      </c>
      <c r="AI40" s="33">
        <v>1076</v>
      </c>
      <c r="AJ40" s="33">
        <v>1083</v>
      </c>
      <c r="AK40" s="33">
        <v>1079</v>
      </c>
      <c r="AL40" s="33">
        <v>1069</v>
      </c>
      <c r="AM40" s="33">
        <v>1053</v>
      </c>
      <c r="AN40" s="33">
        <v>1036</v>
      </c>
      <c r="AO40" s="33">
        <v>1026</v>
      </c>
      <c r="AP40" s="33">
        <v>1016</v>
      </c>
      <c r="AQ40" s="33">
        <v>1013</v>
      </c>
      <c r="AR40" s="33">
        <v>1013</v>
      </c>
      <c r="AS40" s="33">
        <v>1023</v>
      </c>
      <c r="AT40" s="33">
        <v>1041</v>
      </c>
      <c r="AU40" s="33">
        <v>1070</v>
      </c>
      <c r="AV40" s="33">
        <v>1106</v>
      </c>
      <c r="AW40" s="33">
        <v>1149</v>
      </c>
      <c r="AX40" s="33">
        <v>1190</v>
      </c>
      <c r="AY40" s="33">
        <v>1225</v>
      </c>
      <c r="AZ40" s="33">
        <v>1253</v>
      </c>
      <c r="BA40" s="33">
        <v>1274</v>
      </c>
      <c r="BB40" s="33">
        <v>1293</v>
      </c>
      <c r="BC40" s="33">
        <v>1309</v>
      </c>
      <c r="BD40" s="33">
        <v>1326</v>
      </c>
    </row>
    <row r="41" spans="1:56" x14ac:dyDescent="0.2">
      <c r="A41">
        <v>2</v>
      </c>
      <c r="B41" t="s">
        <v>416</v>
      </c>
      <c r="C41">
        <v>201</v>
      </c>
      <c r="D41" t="s">
        <v>416</v>
      </c>
      <c r="E41" s="3" t="s">
        <v>140</v>
      </c>
      <c r="F41" s="62" t="s">
        <v>458</v>
      </c>
      <c r="G41" s="33">
        <v>979.09882455376578</v>
      </c>
      <c r="H41" s="33">
        <v>994.66608619939052</v>
      </c>
      <c r="I41" s="33">
        <v>1010.2333478450153</v>
      </c>
      <c r="J41" s="33">
        <v>1026.619939050936</v>
      </c>
      <c r="K41" s="33">
        <v>1043.0065302568569</v>
      </c>
      <c r="L41" s="33">
        <v>1062.6704397039616</v>
      </c>
      <c r="M41" s="33">
        <v>1083.9730082716587</v>
      </c>
      <c r="N41" s="33">
        <v>1106.0949063996518</v>
      </c>
      <c r="O41" s="33">
        <v>1124.9394862864606</v>
      </c>
      <c r="P41" s="33">
        <v>1138.8680888114932</v>
      </c>
      <c r="Q41" s="33">
        <v>1144.6033957335655</v>
      </c>
      <c r="R41" s="33">
        <v>1143.7840661732696</v>
      </c>
      <c r="S41" s="33">
        <v>1150.3387026556377</v>
      </c>
      <c r="T41" s="33">
        <v>1183.9312146277753</v>
      </c>
      <c r="U41" s="33">
        <v>1252.7548976926425</v>
      </c>
      <c r="V41" s="33">
        <v>1365.0030474531998</v>
      </c>
      <c r="W41" s="33">
        <v>1510.0243796255986</v>
      </c>
      <c r="X41" s="33">
        <v>1664.8776665215498</v>
      </c>
      <c r="Y41" s="33">
        <v>1795.9703961689161</v>
      </c>
      <c r="Z41" s="33">
        <v>1882</v>
      </c>
      <c r="AA41" s="33">
        <v>1919</v>
      </c>
      <c r="AB41" s="33">
        <v>1913</v>
      </c>
      <c r="AC41" s="33">
        <v>1885</v>
      </c>
      <c r="AD41" s="33">
        <v>1852</v>
      </c>
      <c r="AE41" s="33">
        <v>1829</v>
      </c>
      <c r="AF41" s="33">
        <v>1822</v>
      </c>
      <c r="AG41" s="33">
        <v>1834</v>
      </c>
      <c r="AH41" s="33">
        <v>1850</v>
      </c>
      <c r="AI41" s="33">
        <v>1865</v>
      </c>
      <c r="AJ41" s="33">
        <v>1875</v>
      </c>
      <c r="AK41" s="33">
        <v>1873</v>
      </c>
      <c r="AL41" s="33">
        <v>1864</v>
      </c>
      <c r="AM41" s="33">
        <v>1851</v>
      </c>
      <c r="AN41" s="33">
        <v>1847</v>
      </c>
      <c r="AO41" s="33">
        <v>1855</v>
      </c>
      <c r="AP41" s="33">
        <v>1878</v>
      </c>
      <c r="AQ41" s="33">
        <v>1915</v>
      </c>
      <c r="AR41" s="33">
        <v>1958</v>
      </c>
      <c r="AS41" s="33">
        <v>2004</v>
      </c>
      <c r="AT41" s="33">
        <v>2048</v>
      </c>
      <c r="AU41" s="33">
        <v>2091</v>
      </c>
      <c r="AV41" s="33">
        <v>2132</v>
      </c>
      <c r="AW41" s="33">
        <v>2173</v>
      </c>
      <c r="AX41" s="33">
        <v>2210</v>
      </c>
      <c r="AY41" s="33">
        <v>2247</v>
      </c>
      <c r="AZ41" s="33">
        <v>2283</v>
      </c>
      <c r="BA41" s="33">
        <v>2321</v>
      </c>
      <c r="BB41" s="33">
        <v>2356</v>
      </c>
      <c r="BC41" s="33">
        <v>2396</v>
      </c>
      <c r="BD41" s="33">
        <v>2440</v>
      </c>
    </row>
    <row r="42" spans="1:56" x14ac:dyDescent="0.2">
      <c r="A42">
        <v>3</v>
      </c>
      <c r="B42" t="s">
        <v>417</v>
      </c>
      <c r="C42">
        <v>202</v>
      </c>
      <c r="D42" t="s">
        <v>417</v>
      </c>
      <c r="E42" s="3" t="s">
        <v>140</v>
      </c>
      <c r="F42" s="62" t="s">
        <v>458</v>
      </c>
      <c r="G42" s="33">
        <v>2116.1411764705881</v>
      </c>
      <c r="H42" s="33">
        <v>2129.8823529411761</v>
      </c>
      <c r="I42" s="33">
        <v>2141.9058823529413</v>
      </c>
      <c r="J42" s="33">
        <v>2153.9294117647059</v>
      </c>
      <c r="K42" s="33">
        <v>2165.0941176470587</v>
      </c>
      <c r="L42" s="33">
        <v>2175.4</v>
      </c>
      <c r="M42" s="33">
        <v>2183.9882352941177</v>
      </c>
      <c r="N42" s="33">
        <v>2192.5764705882352</v>
      </c>
      <c r="O42" s="33">
        <v>2200.3058823529409</v>
      </c>
      <c r="P42" s="33">
        <v>2208.035294117647</v>
      </c>
      <c r="Q42" s="33">
        <v>2169.3882352941173</v>
      </c>
      <c r="R42" s="33">
        <v>2127.3058823529409</v>
      </c>
      <c r="S42" s="33">
        <v>2081.7882352941174</v>
      </c>
      <c r="T42" s="33">
        <v>2031.1176470588234</v>
      </c>
      <c r="U42" s="33">
        <v>1974.4352941176469</v>
      </c>
      <c r="V42" s="33">
        <v>1910.8823529411764</v>
      </c>
      <c r="W42" s="33">
        <v>1842.1764705882351</v>
      </c>
      <c r="X42" s="33">
        <v>1768.3176470588235</v>
      </c>
      <c r="Y42" s="33">
        <v>1689.3058823529411</v>
      </c>
      <c r="Z42" s="33">
        <v>1606</v>
      </c>
      <c r="AA42" s="33">
        <v>1616</v>
      </c>
      <c r="AB42" s="33">
        <v>1628</v>
      </c>
      <c r="AC42" s="33">
        <v>1640</v>
      </c>
      <c r="AD42" s="33">
        <v>1648</v>
      </c>
      <c r="AE42" s="33">
        <v>1655</v>
      </c>
      <c r="AF42" s="33">
        <v>1650</v>
      </c>
      <c r="AG42" s="33">
        <v>1641</v>
      </c>
      <c r="AH42" s="33">
        <v>1629</v>
      </c>
      <c r="AI42" s="33">
        <v>1620</v>
      </c>
      <c r="AJ42" s="33">
        <v>1614</v>
      </c>
      <c r="AK42" s="33">
        <v>1605</v>
      </c>
      <c r="AL42" s="33">
        <v>1603</v>
      </c>
      <c r="AM42" s="33">
        <v>1601</v>
      </c>
      <c r="AN42" s="33">
        <v>1595</v>
      </c>
      <c r="AO42" s="33">
        <v>1584</v>
      </c>
      <c r="AP42" s="33">
        <v>1568</v>
      </c>
      <c r="AQ42" s="33">
        <v>1548</v>
      </c>
      <c r="AR42" s="33">
        <v>1527</v>
      </c>
      <c r="AS42" s="33">
        <v>1506</v>
      </c>
      <c r="AT42" s="33">
        <v>1482</v>
      </c>
      <c r="AU42" s="33">
        <v>1458</v>
      </c>
      <c r="AV42" s="33">
        <v>1433</v>
      </c>
      <c r="AW42" s="33">
        <v>1408</v>
      </c>
      <c r="AX42" s="33">
        <v>1375</v>
      </c>
      <c r="AY42" s="33">
        <v>1341</v>
      </c>
      <c r="AZ42" s="33">
        <v>1306</v>
      </c>
      <c r="BA42" s="33">
        <v>1286</v>
      </c>
      <c r="BB42" s="33">
        <v>1254</v>
      </c>
      <c r="BC42" s="33">
        <v>1221</v>
      </c>
      <c r="BD42" s="33">
        <v>1188</v>
      </c>
    </row>
    <row r="43" spans="1:56" x14ac:dyDescent="0.2">
      <c r="B43" t="s">
        <v>442</v>
      </c>
      <c r="C43">
        <v>205</v>
      </c>
      <c r="D43" t="s">
        <v>442</v>
      </c>
      <c r="E43" s="3" t="s">
        <v>140</v>
      </c>
      <c r="F43" s="62" t="s">
        <v>458</v>
      </c>
      <c r="G43" s="33">
        <v>11.875</v>
      </c>
      <c r="H43" s="33">
        <v>11.875</v>
      </c>
      <c r="I43" s="33">
        <v>13.0625</v>
      </c>
      <c r="J43" s="33">
        <v>14.25</v>
      </c>
      <c r="K43" s="33">
        <v>15.4375</v>
      </c>
      <c r="L43" s="33">
        <v>16.625</v>
      </c>
      <c r="M43" s="33">
        <v>19</v>
      </c>
      <c r="N43" s="33">
        <v>20.1875</v>
      </c>
      <c r="O43" s="33">
        <v>21.375</v>
      </c>
      <c r="P43" s="33">
        <v>22.5625</v>
      </c>
      <c r="Q43" s="33">
        <v>21.375</v>
      </c>
      <c r="R43" s="33">
        <v>20.1875</v>
      </c>
      <c r="S43" s="33">
        <v>19</v>
      </c>
      <c r="T43" s="33">
        <v>19</v>
      </c>
      <c r="U43" s="33">
        <v>20.1875</v>
      </c>
      <c r="V43" s="33">
        <v>22.5625</v>
      </c>
      <c r="W43" s="33">
        <v>26.125</v>
      </c>
      <c r="X43" s="33">
        <v>30.875</v>
      </c>
      <c r="Y43" s="33">
        <v>35.625</v>
      </c>
      <c r="Z43" s="33">
        <v>38</v>
      </c>
      <c r="AA43" s="33">
        <v>40</v>
      </c>
      <c r="AB43" s="33">
        <v>41</v>
      </c>
      <c r="AC43" s="33">
        <v>41</v>
      </c>
      <c r="AD43" s="33">
        <v>41</v>
      </c>
      <c r="AE43" s="33">
        <v>41</v>
      </c>
      <c r="AF43" s="33">
        <v>41</v>
      </c>
      <c r="AG43" s="33">
        <v>41</v>
      </c>
      <c r="AH43" s="33">
        <v>42</v>
      </c>
      <c r="AI43" s="33">
        <v>42</v>
      </c>
      <c r="AJ43" s="33">
        <v>42</v>
      </c>
      <c r="AK43" s="33">
        <v>43</v>
      </c>
      <c r="AL43" s="33">
        <v>43</v>
      </c>
      <c r="AM43" s="33">
        <v>44</v>
      </c>
      <c r="AN43" s="33">
        <v>45</v>
      </c>
      <c r="AO43" s="33">
        <v>46</v>
      </c>
      <c r="AP43" s="33">
        <v>46</v>
      </c>
      <c r="AQ43" s="33">
        <v>47</v>
      </c>
      <c r="AR43" s="33">
        <v>49</v>
      </c>
      <c r="AS43" s="33">
        <v>50</v>
      </c>
      <c r="AT43" s="33">
        <v>53</v>
      </c>
      <c r="AU43" s="33">
        <v>56</v>
      </c>
      <c r="AV43" s="33">
        <v>60</v>
      </c>
      <c r="AW43" s="33">
        <v>64</v>
      </c>
      <c r="AX43" s="33">
        <v>68</v>
      </c>
      <c r="AY43" s="33">
        <v>71</v>
      </c>
      <c r="AZ43" s="33">
        <v>74</v>
      </c>
      <c r="BA43" s="33">
        <v>76</v>
      </c>
      <c r="BB43" s="33">
        <v>78</v>
      </c>
      <c r="BC43" s="33">
        <v>80</v>
      </c>
      <c r="BD43" s="33">
        <v>82</v>
      </c>
    </row>
    <row r="44" spans="1:56" x14ac:dyDescent="0.2">
      <c r="A44">
        <v>2</v>
      </c>
      <c r="B44" t="s">
        <v>419</v>
      </c>
      <c r="C44">
        <v>206</v>
      </c>
      <c r="D44" t="s">
        <v>419</v>
      </c>
      <c r="E44" s="3" t="s">
        <v>140</v>
      </c>
      <c r="F44" s="62" t="s">
        <v>458</v>
      </c>
      <c r="G44" s="33">
        <v>3439.7606444188723</v>
      </c>
      <c r="H44" s="33">
        <v>3479.0517836593785</v>
      </c>
      <c r="I44" s="33">
        <v>3519.235903337169</v>
      </c>
      <c r="J44" s="33">
        <v>3560.3130034522437</v>
      </c>
      <c r="K44" s="33">
        <v>3601.3901035673184</v>
      </c>
      <c r="L44" s="33">
        <v>3643.3601841196778</v>
      </c>
      <c r="M44" s="33">
        <v>3686.2232451093209</v>
      </c>
      <c r="N44" s="33">
        <v>3731.7652474108168</v>
      </c>
      <c r="O44" s="33">
        <v>3780.8791714614499</v>
      </c>
      <c r="P44" s="33">
        <v>3835.350978135788</v>
      </c>
      <c r="Q44" s="33">
        <v>3899.6455696202529</v>
      </c>
      <c r="R44" s="33">
        <v>3970.1910241657074</v>
      </c>
      <c r="S44" s="33">
        <v>4045.201380897583</v>
      </c>
      <c r="T44" s="33">
        <v>4123.783659378596</v>
      </c>
      <c r="U44" s="33">
        <v>4205.0448791714616</v>
      </c>
      <c r="V44" s="33">
        <v>4288.9850402761795</v>
      </c>
      <c r="W44" s="33">
        <v>4375.6041426927504</v>
      </c>
      <c r="X44" s="33">
        <v>4464.0092059838889</v>
      </c>
      <c r="Y44" s="33">
        <v>4557.7721518987337</v>
      </c>
      <c r="Z44" s="33">
        <v>4656</v>
      </c>
      <c r="AA44" s="33">
        <v>4796</v>
      </c>
      <c r="AB44" s="33">
        <v>4942</v>
      </c>
      <c r="AC44" s="33">
        <v>5088</v>
      </c>
      <c r="AD44" s="33">
        <v>5125</v>
      </c>
      <c r="AE44" s="33">
        <v>5149</v>
      </c>
      <c r="AF44" s="33">
        <v>5160</v>
      </c>
      <c r="AG44" s="33">
        <v>5160</v>
      </c>
      <c r="AH44" s="33">
        <v>5154</v>
      </c>
      <c r="AI44" s="33">
        <v>5150</v>
      </c>
      <c r="AJ44" s="33">
        <v>5151</v>
      </c>
      <c r="AK44" s="33">
        <v>5259</v>
      </c>
      <c r="AL44" s="33">
        <v>5359</v>
      </c>
      <c r="AM44" s="33">
        <v>5438</v>
      </c>
      <c r="AN44" s="33">
        <v>5610</v>
      </c>
      <c r="AO44" s="33">
        <v>5760</v>
      </c>
      <c r="AP44" s="33">
        <v>5898</v>
      </c>
      <c r="AQ44" s="33">
        <v>5980</v>
      </c>
      <c r="AR44" s="33">
        <v>6063</v>
      </c>
      <c r="AS44" s="33">
        <v>6144</v>
      </c>
      <c r="AT44" s="33">
        <v>6223</v>
      </c>
      <c r="AU44" s="33">
        <v>6289</v>
      </c>
      <c r="AV44" s="33">
        <v>6354</v>
      </c>
      <c r="AW44" s="33">
        <v>6422</v>
      </c>
      <c r="AX44" s="33">
        <v>6489</v>
      </c>
      <c r="AY44" s="33">
        <v>6566</v>
      </c>
      <c r="AZ44" s="33">
        <v>6653</v>
      </c>
      <c r="BA44" s="33">
        <v>6789</v>
      </c>
      <c r="BB44" s="33">
        <v>6901</v>
      </c>
      <c r="BC44" s="33">
        <v>7014</v>
      </c>
      <c r="BD44" s="33">
        <v>7124</v>
      </c>
    </row>
    <row r="45" spans="1:56" x14ac:dyDescent="0.2">
      <c r="A45">
        <v>3</v>
      </c>
      <c r="B45" t="s">
        <v>420</v>
      </c>
      <c r="C45">
        <v>209</v>
      </c>
      <c r="D45" t="s">
        <v>420</v>
      </c>
      <c r="E45" s="3" t="s">
        <v>140</v>
      </c>
      <c r="F45" s="62" t="s">
        <v>458</v>
      </c>
      <c r="G45" s="33">
        <v>118</v>
      </c>
      <c r="H45" s="33">
        <v>118</v>
      </c>
      <c r="I45" s="33">
        <v>118</v>
      </c>
      <c r="J45" s="33">
        <v>118</v>
      </c>
      <c r="K45" s="33">
        <v>118</v>
      </c>
      <c r="L45" s="33">
        <v>118</v>
      </c>
      <c r="M45" s="33">
        <v>118</v>
      </c>
      <c r="N45" s="33">
        <v>118</v>
      </c>
      <c r="O45" s="33">
        <v>118</v>
      </c>
      <c r="P45" s="33">
        <v>119.14563106796116</v>
      </c>
      <c r="Q45" s="33">
        <v>119.14563106796116</v>
      </c>
      <c r="R45" s="33">
        <v>119.14563106796116</v>
      </c>
      <c r="S45" s="33">
        <v>119.14563106796116</v>
      </c>
      <c r="T45" s="33">
        <v>119.14563106796116</v>
      </c>
      <c r="U45" s="33">
        <v>119.14563106796116</v>
      </c>
      <c r="V45" s="33">
        <v>119.14563106796116</v>
      </c>
      <c r="W45" s="33">
        <v>119.14563106796116</v>
      </c>
      <c r="X45" s="33">
        <v>119.14563106796116</v>
      </c>
      <c r="Y45" s="33">
        <v>118</v>
      </c>
      <c r="Z45" s="33">
        <v>118</v>
      </c>
      <c r="AA45" s="33">
        <v>119</v>
      </c>
      <c r="AB45" s="33">
        <v>120</v>
      </c>
      <c r="AC45" s="33">
        <v>121</v>
      </c>
      <c r="AD45" s="33">
        <v>123</v>
      </c>
      <c r="AE45" s="33">
        <v>125</v>
      </c>
      <c r="AF45" s="33">
        <v>128</v>
      </c>
      <c r="AG45" s="33">
        <v>131</v>
      </c>
      <c r="AH45" s="33">
        <v>135</v>
      </c>
      <c r="AI45" s="33">
        <v>138</v>
      </c>
      <c r="AJ45" s="33">
        <v>139</v>
      </c>
      <c r="AK45" s="33">
        <v>141</v>
      </c>
      <c r="AL45" s="33">
        <v>142</v>
      </c>
      <c r="AM45" s="33">
        <v>143</v>
      </c>
      <c r="AN45" s="33">
        <v>143</v>
      </c>
      <c r="AO45" s="33">
        <v>144</v>
      </c>
      <c r="AP45" s="33">
        <v>145</v>
      </c>
      <c r="AQ45" s="33">
        <v>146</v>
      </c>
      <c r="AR45" s="33">
        <v>147</v>
      </c>
      <c r="AS45" s="33">
        <v>148</v>
      </c>
      <c r="AT45" s="33">
        <v>148</v>
      </c>
      <c r="AU45" s="33">
        <v>147</v>
      </c>
      <c r="AV45" s="33">
        <v>146</v>
      </c>
      <c r="AW45" s="33">
        <v>144</v>
      </c>
      <c r="AX45" s="33">
        <v>142</v>
      </c>
      <c r="AY45" s="33">
        <v>141</v>
      </c>
      <c r="AZ45" s="33">
        <v>139</v>
      </c>
      <c r="BA45" s="33">
        <v>139</v>
      </c>
      <c r="BB45" s="33">
        <v>139</v>
      </c>
      <c r="BC45" s="33">
        <v>138</v>
      </c>
      <c r="BD45" s="33">
        <v>138</v>
      </c>
    </row>
    <row r="46" spans="1:56" x14ac:dyDescent="0.2">
      <c r="A46">
        <v>2</v>
      </c>
      <c r="B46" t="s">
        <v>443</v>
      </c>
      <c r="C46">
        <v>215</v>
      </c>
      <c r="D46" t="s">
        <v>443</v>
      </c>
      <c r="E46" s="3" t="s">
        <v>140</v>
      </c>
      <c r="F46" s="62" t="s">
        <v>458</v>
      </c>
      <c r="G46" s="33">
        <v>4949.7115037865124</v>
      </c>
      <c r="H46" s="33">
        <v>5071.6949152542375</v>
      </c>
      <c r="I46" s="33">
        <v>5197.4316624594303</v>
      </c>
      <c r="J46" s="33">
        <v>5327.8600793364585</v>
      </c>
      <c r="K46" s="33">
        <v>5462.0418319509554</v>
      </c>
      <c r="L46" s="33">
        <v>5599.0385863685542</v>
      </c>
      <c r="M46" s="33">
        <v>5740.7270104579875</v>
      </c>
      <c r="N46" s="33">
        <v>5886.1687702848903</v>
      </c>
      <c r="O46" s="33">
        <v>6039.1172015867296</v>
      </c>
      <c r="P46" s="33">
        <v>6198.6339704291386</v>
      </c>
      <c r="Q46" s="33">
        <v>6344.0757302560405</v>
      </c>
      <c r="R46" s="33">
        <v>6496.0858276235122</v>
      </c>
      <c r="S46" s="33">
        <v>6651.8492607284534</v>
      </c>
      <c r="T46" s="33">
        <v>6811.3660295708623</v>
      </c>
      <c r="U46" s="33">
        <v>6971.821132347638</v>
      </c>
      <c r="V46" s="33">
        <v>7134.152902993148</v>
      </c>
      <c r="W46" s="33">
        <v>7298.3613415073924</v>
      </c>
      <c r="X46" s="33">
        <v>7464.446447890371</v>
      </c>
      <c r="Y46" s="33">
        <v>7633.3465560764516</v>
      </c>
      <c r="Z46" s="33">
        <v>7806</v>
      </c>
      <c r="AA46" s="33">
        <v>8042</v>
      </c>
      <c r="AB46" s="33">
        <v>8289</v>
      </c>
      <c r="AC46" s="33">
        <v>8545</v>
      </c>
      <c r="AD46" s="33">
        <v>8810</v>
      </c>
      <c r="AE46" s="33">
        <v>9078</v>
      </c>
      <c r="AF46" s="33">
        <v>9351</v>
      </c>
      <c r="AG46" s="33">
        <v>9627</v>
      </c>
      <c r="AH46" s="33">
        <v>9915</v>
      </c>
      <c r="AI46" s="33">
        <v>10223</v>
      </c>
      <c r="AJ46" s="33">
        <v>10554</v>
      </c>
      <c r="AK46" s="33">
        <v>10889</v>
      </c>
      <c r="AL46" s="33">
        <v>11237</v>
      </c>
      <c r="AM46" s="33">
        <v>11591</v>
      </c>
      <c r="AN46" s="33">
        <v>11935</v>
      </c>
      <c r="AO46" s="33">
        <v>12254</v>
      </c>
      <c r="AP46" s="33">
        <v>12546</v>
      </c>
      <c r="AQ46" s="33">
        <v>12816</v>
      </c>
      <c r="AR46" s="33">
        <v>13069</v>
      </c>
      <c r="AS46" s="33">
        <v>13314</v>
      </c>
      <c r="AT46" s="33">
        <v>13557</v>
      </c>
      <c r="AU46" s="33">
        <v>13798</v>
      </c>
      <c r="AV46" s="33">
        <v>14075</v>
      </c>
      <c r="AW46" s="33">
        <v>14360</v>
      </c>
      <c r="AX46" s="33">
        <v>14657</v>
      </c>
      <c r="AY46" s="33">
        <v>14970</v>
      </c>
      <c r="AZ46" s="33">
        <v>15303</v>
      </c>
      <c r="BA46" s="33">
        <v>15674</v>
      </c>
      <c r="BB46" s="33">
        <v>16052</v>
      </c>
      <c r="BC46" s="33">
        <v>16453</v>
      </c>
      <c r="BD46" s="33">
        <v>16879</v>
      </c>
    </row>
    <row r="47" spans="1:56" x14ac:dyDescent="0.2">
      <c r="A47">
        <v>1</v>
      </c>
      <c r="B47" t="s">
        <v>422</v>
      </c>
      <c r="C47">
        <v>217</v>
      </c>
      <c r="D47" t="s">
        <v>422</v>
      </c>
      <c r="E47" s="3" t="s">
        <v>140</v>
      </c>
      <c r="F47" s="62" t="s">
        <v>458</v>
      </c>
      <c r="G47" s="33">
        <v>492.65313653136531</v>
      </c>
      <c r="H47" s="33">
        <v>493.51291512915128</v>
      </c>
      <c r="I47" s="33">
        <v>495.23247232472323</v>
      </c>
      <c r="J47" s="33">
        <v>500.39114391143914</v>
      </c>
      <c r="K47" s="33">
        <v>510.70848708487085</v>
      </c>
      <c r="L47" s="33">
        <v>525.32472324723244</v>
      </c>
      <c r="M47" s="33">
        <v>544.23985239852402</v>
      </c>
      <c r="N47" s="33">
        <v>564.87453874538744</v>
      </c>
      <c r="O47" s="33">
        <v>585.50922509225097</v>
      </c>
      <c r="P47" s="33">
        <v>602.70479704797049</v>
      </c>
      <c r="Q47" s="33">
        <v>615.60147601476012</v>
      </c>
      <c r="R47" s="33">
        <v>626.77859778597792</v>
      </c>
      <c r="S47" s="33">
        <v>635.37638376383768</v>
      </c>
      <c r="T47" s="33">
        <v>643.11439114391146</v>
      </c>
      <c r="U47" s="33">
        <v>650.85239852398524</v>
      </c>
      <c r="V47" s="33">
        <v>658.59040590405903</v>
      </c>
      <c r="W47" s="33">
        <v>666.32841328413281</v>
      </c>
      <c r="X47" s="33">
        <v>674.92619926199268</v>
      </c>
      <c r="Y47" s="33">
        <v>685.24354243542439</v>
      </c>
      <c r="Z47" s="33">
        <v>699</v>
      </c>
      <c r="AA47" s="33">
        <v>716</v>
      </c>
      <c r="AB47" s="33">
        <v>736</v>
      </c>
      <c r="AC47" s="33">
        <v>757</v>
      </c>
      <c r="AD47" s="33">
        <v>780</v>
      </c>
      <c r="AE47" s="33">
        <v>803</v>
      </c>
      <c r="AF47" s="33">
        <v>825</v>
      </c>
      <c r="AG47" s="33">
        <v>847</v>
      </c>
      <c r="AH47" s="33">
        <v>870</v>
      </c>
      <c r="AI47" s="33">
        <v>891</v>
      </c>
      <c r="AJ47" s="33">
        <v>909</v>
      </c>
      <c r="AK47" s="33">
        <v>922</v>
      </c>
      <c r="AL47" s="33">
        <v>933</v>
      </c>
      <c r="AM47" s="33">
        <v>941</v>
      </c>
      <c r="AN47" s="33">
        <v>958</v>
      </c>
      <c r="AO47" s="33">
        <v>976</v>
      </c>
      <c r="AP47" s="33">
        <v>999</v>
      </c>
      <c r="AQ47" s="33">
        <v>1028</v>
      </c>
      <c r="AR47" s="33">
        <v>1055</v>
      </c>
      <c r="AS47" s="33">
        <v>1082</v>
      </c>
      <c r="AT47" s="33">
        <v>1106</v>
      </c>
      <c r="AU47" s="33">
        <v>1127</v>
      </c>
      <c r="AV47" s="33">
        <v>1147</v>
      </c>
      <c r="AW47" s="33">
        <v>1165</v>
      </c>
      <c r="AX47" s="33">
        <v>1182</v>
      </c>
      <c r="AY47" s="33">
        <v>1199</v>
      </c>
      <c r="AZ47" s="33">
        <v>1217</v>
      </c>
      <c r="BA47" s="33">
        <v>1233</v>
      </c>
      <c r="BB47" s="33">
        <v>1252</v>
      </c>
      <c r="BC47" s="33">
        <v>1270</v>
      </c>
      <c r="BD47" s="33">
        <v>1288</v>
      </c>
    </row>
    <row r="48" spans="1:56" x14ac:dyDescent="0.2">
      <c r="A48">
        <v>2</v>
      </c>
      <c r="B48" t="s">
        <v>423</v>
      </c>
      <c r="C48">
        <v>226</v>
      </c>
      <c r="D48" t="s">
        <v>423</v>
      </c>
      <c r="E48" s="3" t="s">
        <v>140</v>
      </c>
      <c r="F48" s="62" t="s">
        <v>458</v>
      </c>
      <c r="G48" s="33">
        <v>3064.4920273348516</v>
      </c>
      <c r="H48" s="33">
        <v>3148.5575608901349</v>
      </c>
      <c r="I48" s="33">
        <v>3236.9563693709479</v>
      </c>
      <c r="J48" s="33">
        <v>3329.6884527772909</v>
      </c>
      <c r="K48" s="33">
        <v>3425.0205011389521</v>
      </c>
      <c r="L48" s="33">
        <v>3522.0858594708252</v>
      </c>
      <c r="M48" s="33">
        <v>3622.6178377431224</v>
      </c>
      <c r="N48" s="33">
        <v>3723.1498160154197</v>
      </c>
      <c r="O48" s="33">
        <v>3822.8151393026105</v>
      </c>
      <c r="P48" s="33">
        <v>3919.8804976344836</v>
      </c>
      <c r="Q48" s="33">
        <v>4013.479236025933</v>
      </c>
      <c r="R48" s="33">
        <v>4104.4780094620637</v>
      </c>
      <c r="S48" s="33">
        <v>4195.4767828981949</v>
      </c>
      <c r="T48" s="33">
        <v>4289.0755212896438</v>
      </c>
      <c r="U48" s="33">
        <v>4387.0075346066233</v>
      </c>
      <c r="V48" s="33">
        <v>4491.0061328193442</v>
      </c>
      <c r="W48" s="33">
        <v>4599.3380059575957</v>
      </c>
      <c r="X48" s="33">
        <v>4712.8698090064827</v>
      </c>
      <c r="Y48" s="33">
        <v>4828.1349220255825</v>
      </c>
      <c r="Z48" s="33">
        <v>4946</v>
      </c>
      <c r="AA48" s="33">
        <v>5079</v>
      </c>
      <c r="AB48" s="33">
        <v>5217</v>
      </c>
      <c r="AC48" s="33">
        <v>5360</v>
      </c>
      <c r="AD48" s="33">
        <v>5515</v>
      </c>
      <c r="AE48" s="33">
        <v>5683</v>
      </c>
      <c r="AF48" s="33">
        <v>5865</v>
      </c>
      <c r="AG48" s="33">
        <v>6058</v>
      </c>
      <c r="AH48" s="33">
        <v>6260</v>
      </c>
      <c r="AI48" s="33">
        <v>6464</v>
      </c>
      <c r="AJ48" s="33">
        <v>6665</v>
      </c>
      <c r="AK48" s="33">
        <v>6852</v>
      </c>
      <c r="AL48" s="33">
        <v>7036</v>
      </c>
      <c r="AM48" s="33">
        <v>7216</v>
      </c>
      <c r="AN48" s="33">
        <v>7391</v>
      </c>
      <c r="AO48" s="33">
        <v>7561</v>
      </c>
      <c r="AP48" s="33">
        <v>7727</v>
      </c>
      <c r="AQ48" s="33">
        <v>7890</v>
      </c>
      <c r="AR48" s="33">
        <v>8056</v>
      </c>
      <c r="AS48" s="33">
        <v>8231</v>
      </c>
      <c r="AT48" s="33">
        <v>8420</v>
      </c>
      <c r="AU48" s="33">
        <v>8629</v>
      </c>
      <c r="AV48" s="33">
        <v>8852</v>
      </c>
      <c r="AW48" s="33">
        <v>9090</v>
      </c>
      <c r="AX48" s="33">
        <v>9337</v>
      </c>
      <c r="AY48" s="33">
        <v>9592</v>
      </c>
      <c r="AZ48" s="33">
        <v>9854</v>
      </c>
      <c r="BA48" s="33">
        <v>10144</v>
      </c>
      <c r="BB48" s="33">
        <v>10429</v>
      </c>
      <c r="BC48" s="33">
        <v>10720</v>
      </c>
      <c r="BD48" s="33">
        <v>11016</v>
      </c>
    </row>
    <row r="49" spans="1:56" x14ac:dyDescent="0.2">
      <c r="A49">
        <v>1</v>
      </c>
      <c r="B49" t="s">
        <v>424</v>
      </c>
      <c r="C49">
        <v>233</v>
      </c>
      <c r="D49" t="s">
        <v>424</v>
      </c>
      <c r="E49" s="3" t="s">
        <v>140</v>
      </c>
      <c r="F49" s="62" t="s">
        <v>458</v>
      </c>
      <c r="G49" s="33">
        <v>2288.3580862929261</v>
      </c>
      <c r="H49" s="33">
        <v>2304.4972116231288</v>
      </c>
      <c r="I49" s="33">
        <v>2322.3351922512475</v>
      </c>
      <c r="J49" s="33">
        <v>2341.0226005283239</v>
      </c>
      <c r="K49" s="33">
        <v>2363.1077194012328</v>
      </c>
      <c r="L49" s="33">
        <v>2388.5905488699736</v>
      </c>
      <c r="M49" s="33">
        <v>2415.7722336366305</v>
      </c>
      <c r="N49" s="33">
        <v>2446.3516289991194</v>
      </c>
      <c r="O49" s="33">
        <v>2478.6298796595247</v>
      </c>
      <c r="P49" s="33">
        <v>2512.6069856178456</v>
      </c>
      <c r="Q49" s="33">
        <v>2546.5840915761669</v>
      </c>
      <c r="R49" s="33">
        <v>2582.2600528324037</v>
      </c>
      <c r="S49" s="33">
        <v>2619.6348693865571</v>
      </c>
      <c r="T49" s="33">
        <v>2657.8591135896681</v>
      </c>
      <c r="U49" s="33">
        <v>2696.0833577927797</v>
      </c>
      <c r="V49" s="33">
        <v>2734.3076019958908</v>
      </c>
      <c r="W49" s="33">
        <v>2772.5318461990018</v>
      </c>
      <c r="X49" s="33">
        <v>2812.4549457000294</v>
      </c>
      <c r="Y49" s="33">
        <v>2852.3780452010565</v>
      </c>
      <c r="Z49" s="33">
        <v>2894</v>
      </c>
      <c r="AA49" s="33">
        <v>2954</v>
      </c>
      <c r="AB49" s="33">
        <v>3020</v>
      </c>
      <c r="AC49" s="33">
        <v>3090</v>
      </c>
      <c r="AD49" s="33">
        <v>3165</v>
      </c>
      <c r="AE49" s="33">
        <v>3248</v>
      </c>
      <c r="AF49" s="33">
        <v>3336</v>
      </c>
      <c r="AG49" s="33">
        <v>3433</v>
      </c>
      <c r="AH49" s="33">
        <v>3532</v>
      </c>
      <c r="AI49" s="33">
        <v>3636</v>
      </c>
      <c r="AJ49" s="33">
        <v>3742</v>
      </c>
      <c r="AK49" s="33">
        <v>3845</v>
      </c>
      <c r="AL49" s="33">
        <v>3956</v>
      </c>
      <c r="AM49" s="33">
        <v>4070</v>
      </c>
      <c r="AN49" s="33">
        <v>4187</v>
      </c>
      <c r="AO49" s="33">
        <v>4308</v>
      </c>
      <c r="AP49" s="33">
        <v>4432</v>
      </c>
      <c r="AQ49" s="33">
        <v>4559</v>
      </c>
      <c r="AR49" s="33">
        <v>4692</v>
      </c>
      <c r="AS49" s="33">
        <v>4832</v>
      </c>
      <c r="AT49" s="33">
        <v>4982</v>
      </c>
      <c r="AU49" s="33">
        <v>5142</v>
      </c>
      <c r="AV49" s="33">
        <v>5311</v>
      </c>
      <c r="AW49" s="33">
        <v>5489</v>
      </c>
      <c r="AX49" s="33">
        <v>5673</v>
      </c>
      <c r="AY49" s="33">
        <v>5861</v>
      </c>
      <c r="AZ49" s="33">
        <v>6054</v>
      </c>
      <c r="BA49" s="33">
        <v>6259</v>
      </c>
      <c r="BB49" s="33">
        <v>6466</v>
      </c>
      <c r="BC49" s="33">
        <v>6682</v>
      </c>
      <c r="BD49" s="33">
        <v>6909</v>
      </c>
    </row>
    <row r="50" spans="1:56" x14ac:dyDescent="0.2">
      <c r="A50">
        <v>2</v>
      </c>
      <c r="B50" t="s">
        <v>425</v>
      </c>
      <c r="C50">
        <v>238</v>
      </c>
      <c r="D50" t="s">
        <v>425</v>
      </c>
      <c r="E50" s="3" t="s">
        <v>140</v>
      </c>
      <c r="F50" s="62" t="s">
        <v>458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19119</v>
      </c>
      <c r="AN50" s="33">
        <v>19804</v>
      </c>
      <c r="AO50" s="33">
        <v>20525</v>
      </c>
      <c r="AP50" s="33">
        <v>21232</v>
      </c>
      <c r="AQ50" s="33">
        <v>21926</v>
      </c>
      <c r="AR50" s="33">
        <v>22610</v>
      </c>
      <c r="AS50" s="33">
        <v>23294</v>
      </c>
      <c r="AT50" s="33">
        <v>24049</v>
      </c>
      <c r="AU50" s="33">
        <v>24815</v>
      </c>
      <c r="AV50" s="33">
        <v>25590</v>
      </c>
      <c r="AW50" s="33">
        <v>26373</v>
      </c>
      <c r="AX50" s="33">
        <v>27161</v>
      </c>
      <c r="AY50" s="33">
        <v>27952</v>
      </c>
      <c r="AZ50" s="33">
        <v>28530</v>
      </c>
      <c r="BA50" s="33">
        <v>29383</v>
      </c>
      <c r="BB50" s="33">
        <v>30147</v>
      </c>
      <c r="BC50" s="33">
        <v>30905</v>
      </c>
      <c r="BD50" s="33">
        <v>31657</v>
      </c>
    </row>
    <row r="51" spans="1:56" x14ac:dyDescent="0.2">
      <c r="A51">
        <v>2</v>
      </c>
      <c r="B51" t="s">
        <v>444</v>
      </c>
      <c r="C51">
        <v>250</v>
      </c>
      <c r="D51" t="s">
        <v>444</v>
      </c>
      <c r="E51" s="3" t="s">
        <v>140</v>
      </c>
      <c r="F51" s="62" t="s">
        <v>458</v>
      </c>
      <c r="G51" s="33">
        <v>5060.2881222609285</v>
      </c>
      <c r="H51" s="33">
        <v>5147.9851668726824</v>
      </c>
      <c r="I51" s="33">
        <v>5239.0551747387344</v>
      </c>
      <c r="J51" s="33">
        <v>5336.8711091133837</v>
      </c>
      <c r="K51" s="33">
        <v>5442.2762108102033</v>
      </c>
      <c r="L51" s="33">
        <v>5556.9569614563434</v>
      </c>
      <c r="M51" s="33">
        <v>5680.0701202382288</v>
      </c>
      <c r="N51" s="33">
        <v>5808.2427239015624</v>
      </c>
      <c r="O51" s="33">
        <v>5939.7882908191932</v>
      </c>
      <c r="P51" s="33">
        <v>6072.177098550399</v>
      </c>
      <c r="Q51" s="33">
        <v>6199.5064614001576</v>
      </c>
      <c r="R51" s="33">
        <v>6326.8358242499153</v>
      </c>
      <c r="S51" s="33">
        <v>6456.6949095403979</v>
      </c>
      <c r="T51" s="33">
        <v>6591.6134397123269</v>
      </c>
      <c r="U51" s="33">
        <v>6733.2778963928531</v>
      </c>
      <c r="V51" s="33">
        <v>6881.6882795819756</v>
      </c>
      <c r="W51" s="33">
        <v>7036.8445892796944</v>
      </c>
      <c r="X51" s="33">
        <v>7194.5306214181364</v>
      </c>
      <c r="Y51" s="33">
        <v>7351.3734127430043</v>
      </c>
      <c r="Z51" s="33">
        <v>7504</v>
      </c>
      <c r="AA51" s="33">
        <v>7663</v>
      </c>
      <c r="AB51" s="33">
        <v>7818</v>
      </c>
      <c r="AC51" s="33">
        <v>7979</v>
      </c>
      <c r="AD51" s="33">
        <v>8157</v>
      </c>
      <c r="AE51" s="33">
        <v>8342</v>
      </c>
      <c r="AF51" s="33">
        <v>8538</v>
      </c>
      <c r="AG51" s="33">
        <v>8744</v>
      </c>
      <c r="AH51" s="33">
        <v>8961</v>
      </c>
      <c r="AI51" s="33">
        <v>9199</v>
      </c>
      <c r="AJ51" s="33">
        <v>9460</v>
      </c>
      <c r="AK51" s="33">
        <v>9737</v>
      </c>
      <c r="AL51" s="33">
        <v>10006</v>
      </c>
      <c r="AM51" s="33">
        <v>10311</v>
      </c>
      <c r="AN51" s="33">
        <v>10620</v>
      </c>
      <c r="AO51" s="33">
        <v>10894</v>
      </c>
      <c r="AP51" s="33">
        <v>11077</v>
      </c>
      <c r="AQ51" s="33">
        <v>11231</v>
      </c>
      <c r="AR51" s="33">
        <v>11379</v>
      </c>
      <c r="AS51" s="33">
        <v>11534</v>
      </c>
      <c r="AT51" s="33">
        <v>11694</v>
      </c>
      <c r="AU51" s="33">
        <v>11903</v>
      </c>
      <c r="AV51" s="33">
        <v>12145</v>
      </c>
      <c r="AW51" s="33">
        <v>12417</v>
      </c>
      <c r="AX51" s="33">
        <v>12716</v>
      </c>
      <c r="AY51" s="33">
        <v>13004</v>
      </c>
      <c r="AZ51" s="33">
        <v>13273</v>
      </c>
      <c r="BA51" s="33">
        <v>13466</v>
      </c>
      <c r="BB51" s="33">
        <v>13709</v>
      </c>
      <c r="BC51" s="33">
        <v>13951</v>
      </c>
      <c r="BD51" s="33">
        <v>14194</v>
      </c>
    </row>
    <row r="52" spans="1:56" x14ac:dyDescent="0.2">
      <c r="A52">
        <v>3</v>
      </c>
      <c r="B52" t="s">
        <v>427</v>
      </c>
      <c r="C52">
        <v>251</v>
      </c>
      <c r="D52" t="s">
        <v>427</v>
      </c>
      <c r="E52" s="3" t="s">
        <v>140</v>
      </c>
      <c r="F52" s="62" t="s">
        <v>458</v>
      </c>
      <c r="G52" s="33">
        <v>965.88632872503842</v>
      </c>
      <c r="H52" s="33">
        <v>984.11059907834101</v>
      </c>
      <c r="I52" s="33">
        <v>1002.3348694316436</v>
      </c>
      <c r="J52" s="33">
        <v>1022.0778289810547</v>
      </c>
      <c r="K52" s="33">
        <v>1041.820788530466</v>
      </c>
      <c r="L52" s="33">
        <v>1062.3230926779313</v>
      </c>
      <c r="M52" s="33">
        <v>1082.8253968253969</v>
      </c>
      <c r="N52" s="33">
        <v>1104.8463901689709</v>
      </c>
      <c r="O52" s="33">
        <v>1127.6267281105991</v>
      </c>
      <c r="P52" s="33">
        <v>1151.1664106502815</v>
      </c>
      <c r="Q52" s="33">
        <v>1180.7808499743983</v>
      </c>
      <c r="R52" s="33">
        <v>1211.9139784946237</v>
      </c>
      <c r="S52" s="33">
        <v>1243.8064516129032</v>
      </c>
      <c r="T52" s="33">
        <v>1277.2176139272913</v>
      </c>
      <c r="U52" s="33">
        <v>1310.6287762416794</v>
      </c>
      <c r="V52" s="33">
        <v>1344.0399385560675</v>
      </c>
      <c r="W52" s="33">
        <v>1377.4511008704558</v>
      </c>
      <c r="X52" s="33">
        <v>1411.6216077828981</v>
      </c>
      <c r="Y52" s="33">
        <v>1447.310803891449</v>
      </c>
      <c r="Z52" s="33">
        <v>1483</v>
      </c>
      <c r="AA52" s="33">
        <v>1530</v>
      </c>
      <c r="AB52" s="33">
        <v>1588</v>
      </c>
      <c r="AC52" s="33">
        <v>1649</v>
      </c>
      <c r="AD52" s="33">
        <v>1712</v>
      </c>
      <c r="AE52" s="33">
        <v>1792</v>
      </c>
      <c r="AF52" s="33">
        <v>1875</v>
      </c>
      <c r="AG52" s="33">
        <v>1961</v>
      </c>
      <c r="AH52" s="33">
        <v>2047</v>
      </c>
      <c r="AI52" s="33">
        <v>2133</v>
      </c>
      <c r="AJ52" s="33">
        <v>2215</v>
      </c>
      <c r="AK52" s="33">
        <v>2281</v>
      </c>
      <c r="AL52" s="33">
        <v>2324</v>
      </c>
      <c r="AM52" s="33">
        <v>2368</v>
      </c>
      <c r="AN52" s="33">
        <v>2406</v>
      </c>
      <c r="AO52" s="33">
        <v>2449</v>
      </c>
      <c r="AP52" s="33">
        <v>2498</v>
      </c>
      <c r="AQ52" s="33">
        <v>2548</v>
      </c>
      <c r="AR52" s="33">
        <v>2595</v>
      </c>
      <c r="AS52" s="33">
        <v>2641</v>
      </c>
      <c r="AT52" s="33">
        <v>2685</v>
      </c>
      <c r="AU52" s="33">
        <v>2725</v>
      </c>
      <c r="AV52" s="33">
        <v>2762</v>
      </c>
      <c r="AW52" s="33">
        <v>2798</v>
      </c>
      <c r="AX52" s="33">
        <v>2840</v>
      </c>
      <c r="AY52" s="33">
        <v>2884</v>
      </c>
      <c r="AZ52" s="33">
        <v>2933</v>
      </c>
      <c r="BA52" s="33">
        <v>2997</v>
      </c>
      <c r="BB52" s="33">
        <v>3064</v>
      </c>
      <c r="BC52" s="33">
        <v>3137</v>
      </c>
      <c r="BD52" s="33">
        <v>3215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C52"/>
  <sheetViews>
    <sheetView topLeftCell="AF1" workbookViewId="0">
      <selection activeCell="E1" sqref="E1"/>
    </sheetView>
  </sheetViews>
  <sheetFormatPr defaultRowHeight="12.75" x14ac:dyDescent="0.2"/>
  <cols>
    <col min="1" max="1" width="8.85546875" bestFit="1" customWidth="1"/>
    <col min="2" max="2" width="29.85546875" bestFit="1" customWidth="1"/>
    <col min="3" max="3" width="11.140625" bestFit="1" customWidth="1"/>
    <col min="4" max="4" width="29.85546875" customWidth="1"/>
    <col min="5" max="5" width="12.7109375" bestFit="1" customWidth="1"/>
    <col min="6" max="6" width="21.42578125" bestFit="1" customWidth="1"/>
    <col min="7" max="30" width="6" bestFit="1" customWidth="1"/>
    <col min="31" max="55" width="7" bestFit="1" customWidth="1"/>
  </cols>
  <sheetData>
    <row r="1" spans="1:55" x14ac:dyDescent="0.2">
      <c r="A1" s="63" t="s">
        <v>457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</row>
    <row r="2" spans="1:55" x14ac:dyDescent="0.2">
      <c r="A2">
        <v>3</v>
      </c>
      <c r="B2" t="s">
        <v>377</v>
      </c>
      <c r="C2">
        <v>7</v>
      </c>
      <c r="D2" t="s">
        <v>377</v>
      </c>
      <c r="E2" s="3" t="s">
        <v>130</v>
      </c>
      <c r="F2" s="3" t="s">
        <v>131</v>
      </c>
      <c r="G2">
        <v>54000</v>
      </c>
      <c r="H2">
        <v>54000</v>
      </c>
      <c r="I2">
        <v>54000</v>
      </c>
      <c r="J2">
        <v>54000</v>
      </c>
      <c r="K2">
        <v>54000</v>
      </c>
      <c r="L2">
        <v>54000</v>
      </c>
      <c r="M2">
        <v>54000</v>
      </c>
      <c r="N2">
        <v>54000</v>
      </c>
      <c r="O2">
        <v>54000</v>
      </c>
      <c r="P2">
        <v>54000</v>
      </c>
      <c r="Q2">
        <v>54000</v>
      </c>
      <c r="R2">
        <v>54000</v>
      </c>
      <c r="S2">
        <v>54000</v>
      </c>
      <c r="T2">
        <v>54000</v>
      </c>
      <c r="U2">
        <v>54000</v>
      </c>
      <c r="V2">
        <v>54000</v>
      </c>
      <c r="W2">
        <v>54000</v>
      </c>
      <c r="X2">
        <v>54000</v>
      </c>
      <c r="Y2">
        <v>54000</v>
      </c>
      <c r="Z2">
        <v>54000</v>
      </c>
      <c r="AA2">
        <v>54000</v>
      </c>
      <c r="AB2">
        <v>54000</v>
      </c>
      <c r="AC2">
        <v>54000</v>
      </c>
      <c r="AD2">
        <v>54000</v>
      </c>
      <c r="AE2">
        <v>54000</v>
      </c>
      <c r="AF2">
        <v>54000</v>
      </c>
      <c r="AG2">
        <v>54000</v>
      </c>
      <c r="AH2">
        <v>54000</v>
      </c>
      <c r="AI2">
        <v>54000</v>
      </c>
      <c r="AJ2">
        <v>54004</v>
      </c>
      <c r="AK2">
        <v>54000</v>
      </c>
      <c r="AL2">
        <v>54000</v>
      </c>
      <c r="AM2">
        <v>54000</v>
      </c>
      <c r="AN2">
        <v>54000</v>
      </c>
      <c r="AO2">
        <v>54000</v>
      </c>
      <c r="AP2">
        <v>54000</v>
      </c>
      <c r="AQ2">
        <v>54000</v>
      </c>
      <c r="AR2">
        <v>54000</v>
      </c>
      <c r="AS2">
        <v>54000</v>
      </c>
      <c r="AT2">
        <v>54000</v>
      </c>
      <c r="AU2">
        <v>54000</v>
      </c>
      <c r="AV2">
        <v>54000</v>
      </c>
      <c r="AW2">
        <v>54000</v>
      </c>
      <c r="AX2">
        <v>54000</v>
      </c>
      <c r="AY2">
        <v>54000</v>
      </c>
      <c r="AZ2">
        <v>54000</v>
      </c>
      <c r="BA2">
        <v>54000</v>
      </c>
      <c r="BB2">
        <v>54000</v>
      </c>
      <c r="BC2">
        <v>54000</v>
      </c>
    </row>
    <row r="3" spans="1:55" x14ac:dyDescent="0.2">
      <c r="A3">
        <v>3</v>
      </c>
      <c r="B3" t="s">
        <v>378</v>
      </c>
      <c r="C3">
        <v>20</v>
      </c>
      <c r="D3" t="s">
        <v>378</v>
      </c>
      <c r="E3" s="3" t="s">
        <v>130</v>
      </c>
      <c r="F3" s="3" t="s">
        <v>131</v>
      </c>
      <c r="G3">
        <v>25600</v>
      </c>
      <c r="H3">
        <v>25600</v>
      </c>
      <c r="I3">
        <v>25600</v>
      </c>
      <c r="J3">
        <v>25600</v>
      </c>
      <c r="K3">
        <v>25600</v>
      </c>
      <c r="L3">
        <v>25600</v>
      </c>
      <c r="M3">
        <v>25600</v>
      </c>
      <c r="N3">
        <v>25600</v>
      </c>
      <c r="O3">
        <v>25600</v>
      </c>
      <c r="P3">
        <v>25600</v>
      </c>
      <c r="Q3">
        <v>25600</v>
      </c>
      <c r="R3">
        <v>25600</v>
      </c>
      <c r="S3">
        <v>25600</v>
      </c>
      <c r="T3">
        <v>25600</v>
      </c>
      <c r="U3">
        <v>25600</v>
      </c>
      <c r="V3">
        <v>25600</v>
      </c>
      <c r="W3">
        <v>25600</v>
      </c>
      <c r="X3">
        <v>25600</v>
      </c>
      <c r="Y3">
        <v>25600</v>
      </c>
      <c r="Z3">
        <v>25600</v>
      </c>
      <c r="AA3">
        <v>25600</v>
      </c>
      <c r="AB3">
        <v>25600</v>
      </c>
      <c r="AC3">
        <v>25600</v>
      </c>
      <c r="AD3">
        <v>25600</v>
      </c>
      <c r="AE3">
        <v>25600</v>
      </c>
      <c r="AF3">
        <v>25600</v>
      </c>
      <c r="AG3">
        <v>25600</v>
      </c>
      <c r="AH3">
        <v>25600</v>
      </c>
      <c r="AI3">
        <v>25600</v>
      </c>
      <c r="AJ3">
        <v>25600</v>
      </c>
      <c r="AK3">
        <v>25600</v>
      </c>
      <c r="AL3">
        <v>25600</v>
      </c>
      <c r="AM3">
        <v>25600</v>
      </c>
      <c r="AN3">
        <v>25600</v>
      </c>
      <c r="AO3">
        <v>25600</v>
      </c>
      <c r="AP3">
        <v>25600</v>
      </c>
      <c r="AQ3">
        <v>25600</v>
      </c>
      <c r="AR3">
        <v>25600</v>
      </c>
      <c r="AS3">
        <v>25600</v>
      </c>
      <c r="AT3">
        <v>25600</v>
      </c>
      <c r="AU3">
        <v>25600</v>
      </c>
      <c r="AV3">
        <v>25600</v>
      </c>
      <c r="AW3">
        <v>25600</v>
      </c>
      <c r="AX3">
        <v>25600</v>
      </c>
      <c r="AY3">
        <v>25600</v>
      </c>
      <c r="AZ3">
        <v>25600</v>
      </c>
      <c r="BA3">
        <v>25600</v>
      </c>
      <c r="BB3">
        <v>25600</v>
      </c>
      <c r="BC3">
        <v>25600</v>
      </c>
    </row>
    <row r="4" spans="1:55" x14ac:dyDescent="0.2">
      <c r="A4">
        <v>2</v>
      </c>
      <c r="B4" t="s">
        <v>379</v>
      </c>
      <c r="C4">
        <v>29</v>
      </c>
      <c r="D4" t="s">
        <v>379</v>
      </c>
      <c r="E4" s="3" t="s">
        <v>130</v>
      </c>
      <c r="F4" s="3" t="s">
        <v>131</v>
      </c>
      <c r="G4">
        <v>670</v>
      </c>
      <c r="H4">
        <v>660</v>
      </c>
      <c r="I4">
        <v>650</v>
      </c>
      <c r="J4">
        <v>631</v>
      </c>
      <c r="K4">
        <v>628</v>
      </c>
      <c r="L4">
        <v>628</v>
      </c>
      <c r="M4">
        <v>628</v>
      </c>
      <c r="N4">
        <v>626</v>
      </c>
      <c r="O4">
        <v>650</v>
      </c>
      <c r="P4">
        <v>680</v>
      </c>
      <c r="Q4">
        <v>710</v>
      </c>
      <c r="R4">
        <v>740</v>
      </c>
      <c r="S4">
        <v>770</v>
      </c>
      <c r="T4">
        <v>800</v>
      </c>
      <c r="U4">
        <v>830</v>
      </c>
      <c r="V4">
        <v>860</v>
      </c>
      <c r="W4">
        <v>881</v>
      </c>
      <c r="X4">
        <v>890</v>
      </c>
      <c r="Y4">
        <v>900</v>
      </c>
      <c r="Z4">
        <v>900</v>
      </c>
      <c r="AA4">
        <v>900</v>
      </c>
      <c r="AB4">
        <v>900</v>
      </c>
      <c r="AC4">
        <v>900</v>
      </c>
      <c r="AD4">
        <v>900</v>
      </c>
      <c r="AE4">
        <v>900</v>
      </c>
      <c r="AF4">
        <v>890</v>
      </c>
      <c r="AG4">
        <v>870</v>
      </c>
      <c r="AH4">
        <v>855</v>
      </c>
      <c r="AI4">
        <v>840</v>
      </c>
      <c r="AJ4">
        <v>835</v>
      </c>
      <c r="AK4">
        <v>835</v>
      </c>
      <c r="AL4">
        <v>835</v>
      </c>
      <c r="AM4">
        <v>835</v>
      </c>
      <c r="AN4">
        <v>835</v>
      </c>
      <c r="AO4">
        <v>835</v>
      </c>
      <c r="AP4">
        <v>840</v>
      </c>
      <c r="AQ4">
        <v>850</v>
      </c>
      <c r="AR4">
        <v>946</v>
      </c>
      <c r="AS4">
        <v>937</v>
      </c>
      <c r="AT4">
        <v>950</v>
      </c>
      <c r="AU4">
        <v>970</v>
      </c>
      <c r="AV4">
        <v>990</v>
      </c>
      <c r="AW4">
        <v>980</v>
      </c>
      <c r="AX4">
        <v>970</v>
      </c>
      <c r="AY4">
        <v>950</v>
      </c>
      <c r="AZ4">
        <v>930</v>
      </c>
      <c r="BA4">
        <v>900</v>
      </c>
      <c r="BB4">
        <v>900</v>
      </c>
      <c r="BC4">
        <v>900</v>
      </c>
    </row>
    <row r="5" spans="1:55" x14ac:dyDescent="0.2">
      <c r="A5">
        <v>1</v>
      </c>
      <c r="B5" t="s">
        <v>380</v>
      </c>
      <c r="C5">
        <v>32</v>
      </c>
      <c r="D5" t="s">
        <v>380</v>
      </c>
      <c r="E5" s="3" t="s">
        <v>130</v>
      </c>
      <c r="F5" s="3" t="s">
        <v>131</v>
      </c>
      <c r="G5">
        <v>2000</v>
      </c>
      <c r="H5">
        <v>2000</v>
      </c>
      <c r="I5">
        <v>2000</v>
      </c>
      <c r="J5">
        <v>2000</v>
      </c>
      <c r="K5">
        <v>2000</v>
      </c>
      <c r="L5">
        <v>2000</v>
      </c>
      <c r="M5">
        <v>2000</v>
      </c>
      <c r="N5">
        <v>2000</v>
      </c>
      <c r="O5">
        <v>2000</v>
      </c>
      <c r="P5">
        <v>2000</v>
      </c>
      <c r="Q5">
        <v>2000</v>
      </c>
      <c r="R5">
        <v>2000</v>
      </c>
      <c r="S5">
        <v>2000</v>
      </c>
      <c r="T5">
        <v>2000</v>
      </c>
      <c r="U5">
        <v>2000</v>
      </c>
      <c r="V5">
        <v>2000</v>
      </c>
      <c r="W5">
        <v>2000</v>
      </c>
      <c r="X5">
        <v>2000</v>
      </c>
      <c r="Y5">
        <v>2000</v>
      </c>
      <c r="Z5">
        <v>2000</v>
      </c>
      <c r="AA5">
        <v>2000</v>
      </c>
      <c r="AB5">
        <v>2000</v>
      </c>
      <c r="AC5">
        <v>2000</v>
      </c>
      <c r="AD5">
        <v>2000</v>
      </c>
      <c r="AE5">
        <v>2000</v>
      </c>
      <c r="AF5">
        <v>2000</v>
      </c>
      <c r="AG5">
        <v>2000</v>
      </c>
      <c r="AH5">
        <v>2000</v>
      </c>
      <c r="AI5">
        <v>2000</v>
      </c>
      <c r="AJ5">
        <v>2000</v>
      </c>
      <c r="AK5">
        <v>2000</v>
      </c>
      <c r="AL5">
        <v>2000</v>
      </c>
      <c r="AM5">
        <v>2000</v>
      </c>
      <c r="AN5">
        <v>2000</v>
      </c>
      <c r="AO5">
        <v>2000</v>
      </c>
      <c r="AP5">
        <v>2000</v>
      </c>
      <c r="AQ5">
        <v>2000</v>
      </c>
      <c r="AR5">
        <v>2000</v>
      </c>
      <c r="AS5">
        <v>2000</v>
      </c>
      <c r="AT5">
        <v>2000</v>
      </c>
      <c r="AU5">
        <v>2000</v>
      </c>
      <c r="AV5">
        <v>2000</v>
      </c>
      <c r="AW5">
        <v>2000</v>
      </c>
      <c r="AX5">
        <v>2000</v>
      </c>
      <c r="AY5">
        <v>2000</v>
      </c>
      <c r="AZ5">
        <v>2000</v>
      </c>
      <c r="BA5">
        <v>2000</v>
      </c>
      <c r="BB5">
        <v>2000</v>
      </c>
      <c r="BC5">
        <v>2000</v>
      </c>
    </row>
    <row r="6" spans="1:55" x14ac:dyDescent="0.2">
      <c r="A6">
        <v>1</v>
      </c>
      <c r="B6" t="s">
        <v>381</v>
      </c>
      <c r="C6">
        <v>35</v>
      </c>
      <c r="D6" t="s">
        <v>381</v>
      </c>
      <c r="E6" s="3" t="s">
        <v>130</v>
      </c>
      <c r="F6" s="3" t="s">
        <v>131</v>
      </c>
      <c r="G6">
        <v>25</v>
      </c>
      <c r="H6">
        <v>25</v>
      </c>
      <c r="I6">
        <v>25</v>
      </c>
      <c r="J6">
        <v>25</v>
      </c>
      <c r="K6">
        <v>25</v>
      </c>
      <c r="L6">
        <v>25</v>
      </c>
      <c r="M6">
        <v>25</v>
      </c>
      <c r="N6">
        <v>25</v>
      </c>
      <c r="O6">
        <v>25</v>
      </c>
      <c r="P6">
        <v>25</v>
      </c>
      <c r="Q6">
        <v>25</v>
      </c>
      <c r="R6">
        <v>25</v>
      </c>
      <c r="S6">
        <v>25</v>
      </c>
      <c r="T6">
        <v>25</v>
      </c>
      <c r="U6">
        <v>25</v>
      </c>
      <c r="V6">
        <v>25</v>
      </c>
      <c r="W6">
        <v>25</v>
      </c>
      <c r="X6">
        <v>25</v>
      </c>
      <c r="Y6">
        <v>25</v>
      </c>
      <c r="Z6">
        <v>25</v>
      </c>
      <c r="AA6">
        <v>25</v>
      </c>
      <c r="AB6">
        <v>25</v>
      </c>
      <c r="AC6">
        <v>25</v>
      </c>
      <c r="AD6">
        <v>25</v>
      </c>
      <c r="AE6">
        <v>25</v>
      </c>
      <c r="AF6">
        <v>25</v>
      </c>
      <c r="AG6">
        <v>25</v>
      </c>
      <c r="AH6">
        <v>25</v>
      </c>
      <c r="AI6">
        <v>25</v>
      </c>
      <c r="AJ6">
        <v>25</v>
      </c>
      <c r="AK6">
        <v>25</v>
      </c>
      <c r="AL6">
        <v>25</v>
      </c>
      <c r="AM6">
        <v>25</v>
      </c>
      <c r="AN6">
        <v>25</v>
      </c>
      <c r="AO6">
        <v>25</v>
      </c>
      <c r="AP6">
        <v>25</v>
      </c>
      <c r="AQ6">
        <v>25</v>
      </c>
      <c r="AR6">
        <v>25</v>
      </c>
      <c r="AS6">
        <v>25</v>
      </c>
      <c r="AT6">
        <v>25</v>
      </c>
      <c r="AU6">
        <v>25</v>
      </c>
      <c r="AV6">
        <v>25</v>
      </c>
      <c r="AW6">
        <v>25</v>
      </c>
      <c r="AX6">
        <v>25</v>
      </c>
      <c r="AY6">
        <v>25</v>
      </c>
      <c r="AZ6">
        <v>25</v>
      </c>
      <c r="BA6">
        <v>25</v>
      </c>
      <c r="BB6">
        <v>25</v>
      </c>
      <c r="BC6">
        <v>25</v>
      </c>
    </row>
    <row r="7" spans="1:55" x14ac:dyDescent="0.2">
      <c r="A7">
        <v>1</v>
      </c>
      <c r="B7" t="s">
        <v>434</v>
      </c>
      <c r="C7">
        <v>37</v>
      </c>
      <c r="D7" t="s">
        <v>434</v>
      </c>
      <c r="E7" s="3" t="s">
        <v>130</v>
      </c>
      <c r="F7" s="3" t="s">
        <v>131</v>
      </c>
      <c r="G7">
        <v>3000</v>
      </c>
      <c r="H7">
        <v>3000</v>
      </c>
      <c r="I7">
        <v>3000</v>
      </c>
      <c r="J7">
        <v>3000</v>
      </c>
      <c r="K7">
        <v>3000</v>
      </c>
      <c r="L7">
        <v>3000</v>
      </c>
      <c r="M7">
        <v>3000</v>
      </c>
      <c r="N7">
        <v>3000</v>
      </c>
      <c r="O7">
        <v>3000</v>
      </c>
      <c r="P7">
        <v>3000</v>
      </c>
      <c r="Q7">
        <v>3000</v>
      </c>
      <c r="R7">
        <v>3000</v>
      </c>
      <c r="S7">
        <v>3000</v>
      </c>
      <c r="T7">
        <v>3000</v>
      </c>
      <c r="U7">
        <v>3000</v>
      </c>
      <c r="V7">
        <v>3000</v>
      </c>
      <c r="W7">
        <v>3000</v>
      </c>
      <c r="X7">
        <v>3000</v>
      </c>
      <c r="Y7">
        <v>3000</v>
      </c>
      <c r="Z7">
        <v>3000</v>
      </c>
      <c r="AA7">
        <v>3000</v>
      </c>
      <c r="AB7">
        <v>3000</v>
      </c>
      <c r="AC7">
        <v>3000</v>
      </c>
      <c r="AD7">
        <v>3000</v>
      </c>
      <c r="AE7">
        <v>3000</v>
      </c>
      <c r="AF7">
        <v>3000</v>
      </c>
      <c r="AG7">
        <v>3000</v>
      </c>
      <c r="AH7">
        <v>3000</v>
      </c>
      <c r="AI7">
        <v>3000</v>
      </c>
      <c r="AJ7">
        <v>3000</v>
      </c>
      <c r="AK7">
        <v>3000</v>
      </c>
      <c r="AL7">
        <v>3000</v>
      </c>
      <c r="AM7">
        <v>3000</v>
      </c>
      <c r="AN7">
        <v>3000</v>
      </c>
      <c r="AO7">
        <v>2990</v>
      </c>
      <c r="AP7">
        <v>3000</v>
      </c>
      <c r="AQ7">
        <v>3100</v>
      </c>
      <c r="AR7">
        <v>3125</v>
      </c>
      <c r="AS7">
        <v>3125</v>
      </c>
      <c r="AT7">
        <v>3125</v>
      </c>
      <c r="AU7">
        <v>3125</v>
      </c>
      <c r="AV7">
        <v>3125</v>
      </c>
      <c r="AW7">
        <v>3200</v>
      </c>
      <c r="AX7">
        <v>3200</v>
      </c>
      <c r="AY7">
        <v>3200</v>
      </c>
      <c r="AZ7">
        <v>3200</v>
      </c>
      <c r="BA7">
        <v>3200</v>
      </c>
      <c r="BB7">
        <v>3200</v>
      </c>
      <c r="BC7">
        <v>3200</v>
      </c>
    </row>
    <row r="8" spans="1:55" x14ac:dyDescent="0.2">
      <c r="A8">
        <v>1</v>
      </c>
      <c r="B8" t="s">
        <v>383</v>
      </c>
      <c r="C8">
        <v>39</v>
      </c>
      <c r="D8" t="s">
        <v>383</v>
      </c>
      <c r="E8" s="3" t="s">
        <v>130</v>
      </c>
      <c r="F8" s="3" t="s">
        <v>131</v>
      </c>
      <c r="G8">
        <v>45000</v>
      </c>
      <c r="H8">
        <v>45000</v>
      </c>
      <c r="I8">
        <v>45000</v>
      </c>
      <c r="J8">
        <v>45000</v>
      </c>
      <c r="K8">
        <v>45000</v>
      </c>
      <c r="L8">
        <v>45000</v>
      </c>
      <c r="M8">
        <v>45000</v>
      </c>
      <c r="N8">
        <v>45000</v>
      </c>
      <c r="O8">
        <v>45000</v>
      </c>
      <c r="P8">
        <v>45000</v>
      </c>
      <c r="Q8">
        <v>45000</v>
      </c>
      <c r="R8">
        <v>45000</v>
      </c>
      <c r="S8">
        <v>45000</v>
      </c>
      <c r="T8">
        <v>45000</v>
      </c>
      <c r="U8">
        <v>45000</v>
      </c>
      <c r="V8">
        <v>45000</v>
      </c>
      <c r="W8">
        <v>45000</v>
      </c>
      <c r="X8">
        <v>45000</v>
      </c>
      <c r="Y8">
        <v>45000</v>
      </c>
      <c r="Z8">
        <v>45000</v>
      </c>
      <c r="AA8">
        <v>45000</v>
      </c>
      <c r="AB8">
        <v>45000</v>
      </c>
      <c r="AC8">
        <v>45000</v>
      </c>
      <c r="AD8">
        <v>45000</v>
      </c>
      <c r="AE8">
        <v>45000</v>
      </c>
      <c r="AF8">
        <v>45000</v>
      </c>
      <c r="AG8">
        <v>45000</v>
      </c>
      <c r="AH8">
        <v>45000</v>
      </c>
      <c r="AI8">
        <v>45000</v>
      </c>
      <c r="AJ8">
        <v>45000</v>
      </c>
      <c r="AK8">
        <v>45000</v>
      </c>
      <c r="AL8">
        <v>45000</v>
      </c>
      <c r="AM8">
        <v>45000</v>
      </c>
      <c r="AN8">
        <v>45000</v>
      </c>
      <c r="AO8">
        <v>45000</v>
      </c>
      <c r="AP8">
        <v>45000</v>
      </c>
      <c r="AQ8">
        <v>45000</v>
      </c>
      <c r="AR8">
        <v>45000</v>
      </c>
      <c r="AS8">
        <v>45000</v>
      </c>
      <c r="AT8">
        <v>45000</v>
      </c>
      <c r="AU8">
        <v>45000</v>
      </c>
      <c r="AV8">
        <v>45000</v>
      </c>
      <c r="AW8">
        <v>45000</v>
      </c>
      <c r="AX8">
        <v>45000</v>
      </c>
      <c r="AY8">
        <v>45000</v>
      </c>
      <c r="AZ8">
        <v>45000</v>
      </c>
      <c r="BA8">
        <v>45000</v>
      </c>
      <c r="BB8">
        <v>45000</v>
      </c>
      <c r="BC8">
        <v>45000</v>
      </c>
    </row>
    <row r="9" spans="1:55" x14ac:dyDescent="0.2">
      <c r="A9">
        <v>2</v>
      </c>
      <c r="B9" t="s">
        <v>384</v>
      </c>
      <c r="C9">
        <v>45</v>
      </c>
      <c r="D9" t="s">
        <v>384</v>
      </c>
      <c r="E9" s="3" t="s">
        <v>130</v>
      </c>
      <c r="F9" s="3" t="s">
        <v>131</v>
      </c>
      <c r="G9">
        <v>15</v>
      </c>
      <c r="H9">
        <v>15</v>
      </c>
      <c r="I9">
        <v>15</v>
      </c>
      <c r="J9">
        <v>15</v>
      </c>
      <c r="K9">
        <v>15</v>
      </c>
      <c r="L9">
        <v>15</v>
      </c>
      <c r="M9">
        <v>15</v>
      </c>
      <c r="N9">
        <v>15</v>
      </c>
      <c r="O9">
        <v>15</v>
      </c>
      <c r="P9">
        <v>15</v>
      </c>
      <c r="Q9">
        <v>15</v>
      </c>
      <c r="R9">
        <v>15</v>
      </c>
      <c r="S9">
        <v>15</v>
      </c>
      <c r="T9">
        <v>15</v>
      </c>
      <c r="U9">
        <v>15</v>
      </c>
      <c r="V9">
        <v>15</v>
      </c>
      <c r="W9">
        <v>15</v>
      </c>
      <c r="X9">
        <v>15</v>
      </c>
      <c r="Y9">
        <v>15</v>
      </c>
      <c r="Z9">
        <v>15</v>
      </c>
      <c r="AA9">
        <v>15</v>
      </c>
      <c r="AB9">
        <v>15</v>
      </c>
      <c r="AC9">
        <v>15</v>
      </c>
      <c r="AD9">
        <v>15</v>
      </c>
      <c r="AE9">
        <v>15</v>
      </c>
      <c r="AF9">
        <v>15</v>
      </c>
      <c r="AG9">
        <v>15</v>
      </c>
      <c r="AH9">
        <v>15</v>
      </c>
      <c r="AI9">
        <v>15</v>
      </c>
      <c r="AJ9">
        <v>15</v>
      </c>
      <c r="AK9">
        <v>15</v>
      </c>
      <c r="AL9">
        <v>15</v>
      </c>
      <c r="AM9">
        <v>15</v>
      </c>
      <c r="AN9">
        <v>15</v>
      </c>
      <c r="AO9">
        <v>15</v>
      </c>
      <c r="AP9">
        <v>15</v>
      </c>
      <c r="AQ9">
        <v>15</v>
      </c>
      <c r="AR9">
        <v>15</v>
      </c>
      <c r="AS9">
        <v>15</v>
      </c>
      <c r="AT9">
        <v>15</v>
      </c>
      <c r="AU9">
        <v>15</v>
      </c>
      <c r="AV9">
        <v>15</v>
      </c>
      <c r="AW9">
        <v>15</v>
      </c>
      <c r="AX9">
        <v>15</v>
      </c>
      <c r="AY9">
        <v>15</v>
      </c>
      <c r="AZ9">
        <v>15</v>
      </c>
      <c r="BA9">
        <v>15</v>
      </c>
      <c r="BB9">
        <v>15</v>
      </c>
      <c r="BC9">
        <v>15</v>
      </c>
    </row>
    <row r="10" spans="1:55" x14ac:dyDescent="0.2">
      <c r="A10">
        <v>1</v>
      </c>
      <c r="B10" t="s">
        <v>435</v>
      </c>
      <c r="C10">
        <v>46</v>
      </c>
      <c r="D10" t="s">
        <v>435</v>
      </c>
      <c r="E10" s="3" t="s">
        <v>130</v>
      </c>
      <c r="F10" s="3" t="s">
        <v>131</v>
      </c>
      <c r="G10">
        <v>10000</v>
      </c>
      <c r="H10">
        <v>10000</v>
      </c>
      <c r="I10">
        <v>10000</v>
      </c>
      <c r="J10">
        <v>10000</v>
      </c>
      <c r="K10">
        <v>10000</v>
      </c>
      <c r="L10">
        <v>10000</v>
      </c>
      <c r="M10">
        <v>10000</v>
      </c>
      <c r="N10">
        <v>10000</v>
      </c>
      <c r="O10">
        <v>10000</v>
      </c>
      <c r="P10">
        <v>10000</v>
      </c>
      <c r="Q10">
        <v>10000</v>
      </c>
      <c r="R10">
        <v>10000</v>
      </c>
      <c r="S10">
        <v>10000</v>
      </c>
      <c r="T10">
        <v>10000</v>
      </c>
      <c r="U10">
        <v>10000</v>
      </c>
      <c r="V10">
        <v>10000</v>
      </c>
      <c r="W10">
        <v>10000</v>
      </c>
      <c r="X10">
        <v>10000</v>
      </c>
      <c r="Y10">
        <v>10000</v>
      </c>
      <c r="Z10">
        <v>10000</v>
      </c>
      <c r="AA10">
        <v>10000</v>
      </c>
      <c r="AB10">
        <v>10000</v>
      </c>
      <c r="AC10">
        <v>10000</v>
      </c>
      <c r="AD10">
        <v>10000</v>
      </c>
      <c r="AE10">
        <v>10000</v>
      </c>
      <c r="AF10">
        <v>10000</v>
      </c>
      <c r="AG10">
        <v>10000</v>
      </c>
      <c r="AH10">
        <v>10000</v>
      </c>
      <c r="AI10">
        <v>10000</v>
      </c>
      <c r="AJ10">
        <v>10000</v>
      </c>
      <c r="AK10">
        <v>10000</v>
      </c>
      <c r="AL10">
        <v>10000</v>
      </c>
      <c r="AM10">
        <v>10000</v>
      </c>
      <c r="AN10">
        <v>10000</v>
      </c>
      <c r="AO10">
        <v>10000</v>
      </c>
      <c r="AP10">
        <v>10000</v>
      </c>
      <c r="AQ10">
        <v>10000</v>
      </c>
      <c r="AR10">
        <v>10000</v>
      </c>
      <c r="AS10">
        <v>10000</v>
      </c>
      <c r="AT10">
        <v>10000</v>
      </c>
      <c r="AU10">
        <v>10000</v>
      </c>
      <c r="AV10">
        <v>10000</v>
      </c>
      <c r="AW10">
        <v>10000</v>
      </c>
      <c r="AX10">
        <v>10000</v>
      </c>
      <c r="AY10">
        <v>10000</v>
      </c>
      <c r="AZ10">
        <v>10000</v>
      </c>
      <c r="BA10">
        <v>10000</v>
      </c>
      <c r="BB10">
        <v>10000</v>
      </c>
      <c r="BC10">
        <v>10000</v>
      </c>
    </row>
    <row r="11" spans="1:55" x14ac:dyDescent="0.2">
      <c r="A11">
        <v>1</v>
      </c>
      <c r="B11" t="s">
        <v>386</v>
      </c>
      <c r="C11">
        <v>53</v>
      </c>
      <c r="D11" t="s">
        <v>386</v>
      </c>
      <c r="E11" s="3" t="s">
        <v>130</v>
      </c>
      <c r="F11" s="3" t="s">
        <v>131</v>
      </c>
      <c r="G11">
        <v>442</v>
      </c>
      <c r="H11">
        <v>442</v>
      </c>
      <c r="I11">
        <v>442</v>
      </c>
      <c r="J11">
        <v>442</v>
      </c>
      <c r="K11">
        <v>442</v>
      </c>
      <c r="L11">
        <v>442</v>
      </c>
      <c r="M11">
        <v>442</v>
      </c>
      <c r="N11">
        <v>442</v>
      </c>
      <c r="O11">
        <v>442</v>
      </c>
      <c r="P11">
        <v>442</v>
      </c>
      <c r="Q11">
        <v>442</v>
      </c>
      <c r="R11">
        <v>442</v>
      </c>
      <c r="S11">
        <v>442</v>
      </c>
      <c r="T11">
        <v>442</v>
      </c>
      <c r="U11">
        <v>442</v>
      </c>
      <c r="V11">
        <v>442</v>
      </c>
      <c r="W11">
        <v>442</v>
      </c>
      <c r="X11">
        <v>442</v>
      </c>
      <c r="Y11">
        <v>442</v>
      </c>
      <c r="Z11">
        <v>442</v>
      </c>
      <c r="AA11">
        <v>442</v>
      </c>
      <c r="AB11">
        <v>450</v>
      </c>
      <c r="AC11">
        <v>450</v>
      </c>
      <c r="AD11">
        <v>450</v>
      </c>
      <c r="AE11">
        <v>450</v>
      </c>
      <c r="AF11">
        <v>500</v>
      </c>
      <c r="AG11">
        <v>500</v>
      </c>
      <c r="AH11">
        <v>500</v>
      </c>
      <c r="AI11">
        <v>500</v>
      </c>
      <c r="AJ11">
        <v>550</v>
      </c>
      <c r="AK11">
        <v>550</v>
      </c>
      <c r="AL11">
        <v>550</v>
      </c>
      <c r="AM11">
        <v>550</v>
      </c>
      <c r="AN11">
        <v>550</v>
      </c>
      <c r="AO11">
        <v>550</v>
      </c>
      <c r="AP11">
        <v>550</v>
      </c>
      <c r="AQ11">
        <v>550</v>
      </c>
      <c r="AR11">
        <v>550</v>
      </c>
      <c r="AS11">
        <v>550</v>
      </c>
      <c r="AT11">
        <v>550</v>
      </c>
      <c r="AU11">
        <v>550</v>
      </c>
      <c r="AV11">
        <v>550</v>
      </c>
      <c r="AW11">
        <v>550</v>
      </c>
      <c r="AX11">
        <v>550</v>
      </c>
      <c r="AY11">
        <v>550</v>
      </c>
      <c r="AZ11">
        <v>550</v>
      </c>
      <c r="BA11">
        <v>550</v>
      </c>
      <c r="BB11">
        <v>550</v>
      </c>
      <c r="BC11">
        <v>550</v>
      </c>
    </row>
    <row r="12" spans="1:55" x14ac:dyDescent="0.2">
      <c r="A12">
        <v>1</v>
      </c>
      <c r="B12" t="s">
        <v>436</v>
      </c>
      <c r="C12">
        <v>61</v>
      </c>
      <c r="D12" t="s">
        <v>436</v>
      </c>
      <c r="E12" s="3" t="s">
        <v>130</v>
      </c>
      <c r="F12" s="3" t="s">
        <v>131</v>
      </c>
      <c r="G12">
        <v>104</v>
      </c>
      <c r="H12">
        <v>104</v>
      </c>
      <c r="I12">
        <v>104</v>
      </c>
      <c r="J12">
        <v>104</v>
      </c>
      <c r="K12">
        <v>104</v>
      </c>
      <c r="L12">
        <v>104</v>
      </c>
      <c r="M12">
        <v>104</v>
      </c>
      <c r="N12">
        <v>104</v>
      </c>
      <c r="O12">
        <v>104</v>
      </c>
      <c r="P12">
        <v>104</v>
      </c>
      <c r="Q12">
        <v>104</v>
      </c>
      <c r="R12">
        <v>104</v>
      </c>
      <c r="S12">
        <v>104</v>
      </c>
      <c r="T12">
        <v>104</v>
      </c>
      <c r="U12">
        <v>104</v>
      </c>
      <c r="V12">
        <v>104</v>
      </c>
      <c r="W12">
        <v>104</v>
      </c>
      <c r="X12">
        <v>104</v>
      </c>
      <c r="Y12">
        <v>104</v>
      </c>
      <c r="Z12">
        <v>104</v>
      </c>
      <c r="AA12">
        <v>104</v>
      </c>
      <c r="AB12">
        <v>104</v>
      </c>
      <c r="AC12">
        <v>104</v>
      </c>
      <c r="AD12">
        <v>104</v>
      </c>
      <c r="AE12">
        <v>104</v>
      </c>
      <c r="AF12">
        <v>104</v>
      </c>
      <c r="AG12">
        <v>104</v>
      </c>
      <c r="AH12">
        <v>104</v>
      </c>
      <c r="AI12">
        <v>104</v>
      </c>
      <c r="AJ12">
        <v>104</v>
      </c>
      <c r="AK12">
        <v>104</v>
      </c>
      <c r="AL12">
        <v>104</v>
      </c>
      <c r="AM12">
        <v>104</v>
      </c>
      <c r="AN12">
        <v>104</v>
      </c>
      <c r="AO12">
        <v>104</v>
      </c>
      <c r="AP12">
        <v>104</v>
      </c>
      <c r="AQ12">
        <v>104</v>
      </c>
      <c r="AR12">
        <v>104</v>
      </c>
      <c r="AS12">
        <v>104</v>
      </c>
      <c r="AT12">
        <v>104</v>
      </c>
      <c r="AU12">
        <v>104</v>
      </c>
      <c r="AV12">
        <v>104</v>
      </c>
      <c r="AW12">
        <v>104</v>
      </c>
      <c r="AX12">
        <v>104</v>
      </c>
      <c r="AY12">
        <v>104</v>
      </c>
      <c r="AZ12">
        <v>104</v>
      </c>
      <c r="BA12">
        <v>104</v>
      </c>
      <c r="BB12">
        <v>104</v>
      </c>
      <c r="BC12">
        <v>104</v>
      </c>
    </row>
    <row r="13" spans="1:55" x14ac:dyDescent="0.2">
      <c r="A13">
        <v>2</v>
      </c>
      <c r="B13" t="s">
        <v>437</v>
      </c>
      <c r="C13">
        <v>62</v>
      </c>
      <c r="D13" t="s">
        <v>437</v>
      </c>
      <c r="E13" s="3" t="s">
        <v>130</v>
      </c>
      <c r="F13" s="3" t="s">
        <v>131</v>
      </c>
      <c r="G13">
        <v>46350</v>
      </c>
      <c r="H13">
        <v>46300</v>
      </c>
      <c r="I13">
        <v>46250</v>
      </c>
      <c r="J13">
        <v>46200</v>
      </c>
      <c r="K13">
        <v>46150</v>
      </c>
      <c r="L13">
        <v>46100</v>
      </c>
      <c r="M13">
        <v>46050</v>
      </c>
      <c r="N13">
        <v>46000</v>
      </c>
      <c r="O13">
        <v>45950</v>
      </c>
      <c r="P13">
        <v>45900</v>
      </c>
      <c r="Q13">
        <v>45840</v>
      </c>
      <c r="R13">
        <v>45800</v>
      </c>
      <c r="S13">
        <v>45750</v>
      </c>
      <c r="T13">
        <v>45700</v>
      </c>
      <c r="U13">
        <v>45650</v>
      </c>
      <c r="V13">
        <v>45600</v>
      </c>
      <c r="W13">
        <v>45550</v>
      </c>
      <c r="X13">
        <v>45500</v>
      </c>
      <c r="Y13">
        <v>45450</v>
      </c>
      <c r="Z13">
        <v>45400</v>
      </c>
      <c r="AA13">
        <v>45350</v>
      </c>
      <c r="AB13">
        <v>45300</v>
      </c>
      <c r="AC13">
        <v>45250</v>
      </c>
      <c r="AD13">
        <v>45200</v>
      </c>
      <c r="AE13">
        <v>45150</v>
      </c>
      <c r="AF13">
        <v>45100</v>
      </c>
      <c r="AG13">
        <v>45050</v>
      </c>
      <c r="AH13">
        <v>45000</v>
      </c>
      <c r="AI13">
        <v>44950</v>
      </c>
      <c r="AJ13">
        <v>44900</v>
      </c>
      <c r="AK13">
        <v>44850</v>
      </c>
      <c r="AL13">
        <v>44800</v>
      </c>
    </row>
    <row r="14" spans="1:55" x14ac:dyDescent="0.2">
      <c r="A14">
        <v>2</v>
      </c>
      <c r="B14" t="s">
        <v>389</v>
      </c>
      <c r="C14">
        <v>72</v>
      </c>
      <c r="D14" t="s">
        <v>389</v>
      </c>
      <c r="E14" s="3" t="s">
        <v>130</v>
      </c>
      <c r="F14" s="3" t="s">
        <v>131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  <c r="V14">
        <v>1300</v>
      </c>
      <c r="W14">
        <v>1300</v>
      </c>
      <c r="X14">
        <v>1300</v>
      </c>
      <c r="Y14">
        <v>1300</v>
      </c>
      <c r="Z14">
        <v>1300</v>
      </c>
      <c r="AA14">
        <v>1300</v>
      </c>
      <c r="AB14">
        <v>1300</v>
      </c>
      <c r="AC14">
        <v>1300</v>
      </c>
      <c r="AD14">
        <v>1300</v>
      </c>
      <c r="AE14">
        <v>1300</v>
      </c>
      <c r="AF14">
        <v>1300</v>
      </c>
      <c r="AG14">
        <v>1300</v>
      </c>
      <c r="AH14">
        <v>1300</v>
      </c>
      <c r="AI14">
        <v>1300</v>
      </c>
      <c r="AJ14">
        <v>1298</v>
      </c>
      <c r="AK14">
        <v>1335</v>
      </c>
      <c r="AL14">
        <v>1370</v>
      </c>
      <c r="AM14">
        <v>1400</v>
      </c>
      <c r="AN14">
        <v>1400</v>
      </c>
      <c r="AO14">
        <v>1450</v>
      </c>
      <c r="AP14">
        <v>1480</v>
      </c>
      <c r="AQ14">
        <v>1500</v>
      </c>
      <c r="AR14">
        <v>1500</v>
      </c>
      <c r="AS14">
        <v>1550</v>
      </c>
      <c r="AT14">
        <v>1600</v>
      </c>
      <c r="AU14">
        <v>1680</v>
      </c>
      <c r="AV14">
        <v>1700</v>
      </c>
      <c r="AW14">
        <v>1700</v>
      </c>
      <c r="AX14">
        <v>1700</v>
      </c>
      <c r="AY14">
        <v>1700</v>
      </c>
      <c r="AZ14">
        <v>1700</v>
      </c>
      <c r="BA14">
        <v>1700</v>
      </c>
      <c r="BB14">
        <v>1700</v>
      </c>
      <c r="BC14">
        <v>1700</v>
      </c>
    </row>
    <row r="15" spans="1:55" x14ac:dyDescent="0.2">
      <c r="A15">
        <v>1</v>
      </c>
      <c r="B15" t="s">
        <v>390</v>
      </c>
      <c r="C15">
        <v>74</v>
      </c>
      <c r="D15" t="s">
        <v>390</v>
      </c>
      <c r="E15" s="3" t="s">
        <v>130</v>
      </c>
      <c r="F15" s="3" t="s">
        <v>131</v>
      </c>
      <c r="G15">
        <v>5050</v>
      </c>
      <c r="H15">
        <v>5050</v>
      </c>
      <c r="I15">
        <v>5050</v>
      </c>
      <c r="J15">
        <v>5050</v>
      </c>
      <c r="K15">
        <v>5050</v>
      </c>
      <c r="L15">
        <v>5050</v>
      </c>
      <c r="M15">
        <v>5000</v>
      </c>
      <c r="N15">
        <v>5000</v>
      </c>
      <c r="O15">
        <v>4950</v>
      </c>
      <c r="P15">
        <v>4900</v>
      </c>
      <c r="Q15">
        <v>4900</v>
      </c>
      <c r="R15">
        <v>4850</v>
      </c>
      <c r="S15">
        <v>4800</v>
      </c>
      <c r="T15">
        <v>4800</v>
      </c>
      <c r="U15">
        <v>4800</v>
      </c>
      <c r="V15">
        <v>4750</v>
      </c>
      <c r="W15">
        <v>4750</v>
      </c>
      <c r="X15">
        <v>4750</v>
      </c>
      <c r="Y15">
        <v>4700</v>
      </c>
      <c r="Z15">
        <v>4700</v>
      </c>
      <c r="AA15">
        <v>4700</v>
      </c>
      <c r="AB15">
        <v>4700</v>
      </c>
      <c r="AC15">
        <v>4700</v>
      </c>
      <c r="AD15">
        <v>4700</v>
      </c>
      <c r="AE15">
        <v>4700</v>
      </c>
      <c r="AF15">
        <v>4700</v>
      </c>
      <c r="AG15">
        <v>4700</v>
      </c>
      <c r="AH15">
        <v>4700</v>
      </c>
      <c r="AI15">
        <v>4700</v>
      </c>
      <c r="AJ15">
        <v>4700</v>
      </c>
      <c r="AK15">
        <v>4700</v>
      </c>
      <c r="AL15">
        <v>4700</v>
      </c>
      <c r="AM15">
        <v>4700</v>
      </c>
      <c r="AN15">
        <v>4700</v>
      </c>
      <c r="AO15">
        <v>4665</v>
      </c>
      <c r="AP15">
        <v>4665</v>
      </c>
      <c r="AQ15">
        <v>4665</v>
      </c>
      <c r="AR15">
        <v>4665</v>
      </c>
      <c r="AS15">
        <v>4665</v>
      </c>
      <c r="AT15">
        <v>4665</v>
      </c>
      <c r="AU15">
        <v>4665</v>
      </c>
      <c r="AV15">
        <v>4665</v>
      </c>
      <c r="AW15">
        <v>4665</v>
      </c>
      <c r="AX15">
        <v>4665</v>
      </c>
      <c r="AY15">
        <v>4665</v>
      </c>
      <c r="AZ15">
        <v>4665</v>
      </c>
      <c r="BA15">
        <v>4665</v>
      </c>
      <c r="BB15">
        <v>4665</v>
      </c>
      <c r="BC15">
        <v>4665</v>
      </c>
    </row>
    <row r="16" spans="1:55" x14ac:dyDescent="0.2">
      <c r="A16">
        <v>1</v>
      </c>
      <c r="B16" t="s">
        <v>391</v>
      </c>
      <c r="C16">
        <v>75</v>
      </c>
      <c r="D16" t="s">
        <v>391</v>
      </c>
      <c r="E16" s="3" t="s">
        <v>130</v>
      </c>
      <c r="F16" s="3" t="s">
        <v>131</v>
      </c>
      <c r="G16">
        <v>400</v>
      </c>
      <c r="H16">
        <v>400</v>
      </c>
      <c r="I16">
        <v>400</v>
      </c>
      <c r="J16">
        <v>400</v>
      </c>
      <c r="K16">
        <v>400</v>
      </c>
      <c r="L16">
        <v>400</v>
      </c>
      <c r="M16">
        <v>400</v>
      </c>
      <c r="N16">
        <v>400</v>
      </c>
      <c r="O16">
        <v>400</v>
      </c>
      <c r="P16">
        <v>400</v>
      </c>
      <c r="Q16">
        <v>400</v>
      </c>
      <c r="R16">
        <v>400</v>
      </c>
      <c r="S16">
        <v>400</v>
      </c>
      <c r="T16">
        <v>400</v>
      </c>
      <c r="U16">
        <v>400</v>
      </c>
      <c r="V16">
        <v>400</v>
      </c>
      <c r="W16">
        <v>400</v>
      </c>
      <c r="X16">
        <v>400</v>
      </c>
      <c r="Y16">
        <v>400</v>
      </c>
      <c r="Z16">
        <v>400</v>
      </c>
      <c r="AA16">
        <v>400</v>
      </c>
      <c r="AB16">
        <v>400</v>
      </c>
      <c r="AC16">
        <v>400</v>
      </c>
      <c r="AD16">
        <v>400</v>
      </c>
      <c r="AE16">
        <v>450</v>
      </c>
      <c r="AF16">
        <v>450</v>
      </c>
      <c r="AG16">
        <v>450</v>
      </c>
      <c r="AH16">
        <v>450</v>
      </c>
      <c r="AI16">
        <v>450</v>
      </c>
      <c r="AJ16">
        <v>450</v>
      </c>
      <c r="AK16">
        <v>450</v>
      </c>
      <c r="AL16">
        <v>450</v>
      </c>
      <c r="AM16">
        <v>450</v>
      </c>
      <c r="AN16">
        <v>450</v>
      </c>
      <c r="AO16">
        <v>459</v>
      </c>
      <c r="AP16">
        <v>459</v>
      </c>
      <c r="AQ16">
        <v>454</v>
      </c>
      <c r="AR16">
        <v>440</v>
      </c>
      <c r="AS16">
        <v>430</v>
      </c>
      <c r="AT16">
        <v>395</v>
      </c>
      <c r="AU16">
        <v>392</v>
      </c>
      <c r="AV16">
        <v>340</v>
      </c>
      <c r="AW16">
        <v>310</v>
      </c>
      <c r="AX16">
        <v>300</v>
      </c>
      <c r="AY16">
        <v>300</v>
      </c>
      <c r="AZ16">
        <v>290</v>
      </c>
      <c r="BA16">
        <v>290</v>
      </c>
      <c r="BB16">
        <v>260</v>
      </c>
      <c r="BC16">
        <v>260</v>
      </c>
    </row>
    <row r="17" spans="1:55" x14ac:dyDescent="0.2">
      <c r="A17">
        <v>1</v>
      </c>
      <c r="B17" t="s">
        <v>392</v>
      </c>
      <c r="C17">
        <v>81</v>
      </c>
      <c r="D17" t="s">
        <v>392</v>
      </c>
      <c r="E17" s="3" t="s">
        <v>130</v>
      </c>
      <c r="F17" s="3" t="s">
        <v>131</v>
      </c>
      <c r="G17">
        <v>8400</v>
      </c>
      <c r="H17">
        <v>8400</v>
      </c>
      <c r="I17">
        <v>8400</v>
      </c>
      <c r="J17">
        <v>8400</v>
      </c>
      <c r="K17">
        <v>8400</v>
      </c>
      <c r="L17">
        <v>8400</v>
      </c>
      <c r="M17">
        <v>8400</v>
      </c>
      <c r="N17">
        <v>8400</v>
      </c>
      <c r="O17">
        <v>8400</v>
      </c>
      <c r="P17">
        <v>8400</v>
      </c>
      <c r="Q17">
        <v>8400</v>
      </c>
      <c r="R17">
        <v>8400</v>
      </c>
      <c r="S17">
        <v>8400</v>
      </c>
      <c r="T17">
        <v>8400</v>
      </c>
      <c r="U17">
        <v>8400</v>
      </c>
      <c r="V17">
        <v>8400</v>
      </c>
      <c r="W17">
        <v>8400</v>
      </c>
      <c r="X17">
        <v>8400</v>
      </c>
      <c r="Y17">
        <v>8400</v>
      </c>
      <c r="Z17">
        <v>8400</v>
      </c>
      <c r="AA17">
        <v>8400</v>
      </c>
      <c r="AB17">
        <v>8400</v>
      </c>
      <c r="AC17">
        <v>8400</v>
      </c>
      <c r="AD17">
        <v>8400</v>
      </c>
      <c r="AE17">
        <v>8400</v>
      </c>
      <c r="AF17">
        <v>8400</v>
      </c>
      <c r="AG17">
        <v>8400</v>
      </c>
      <c r="AH17">
        <v>8400</v>
      </c>
      <c r="AI17">
        <v>8400</v>
      </c>
      <c r="AJ17">
        <v>8405</v>
      </c>
      <c r="AK17">
        <v>8400</v>
      </c>
      <c r="AL17">
        <v>8400</v>
      </c>
      <c r="AM17">
        <v>8400</v>
      </c>
      <c r="AN17">
        <v>8400</v>
      </c>
      <c r="AO17">
        <v>8400</v>
      </c>
      <c r="AP17">
        <v>8400</v>
      </c>
      <c r="AQ17">
        <v>8328</v>
      </c>
      <c r="AR17">
        <v>8330</v>
      </c>
      <c r="AS17">
        <v>8330</v>
      </c>
      <c r="AT17">
        <v>8330</v>
      </c>
      <c r="AU17">
        <v>8300</v>
      </c>
      <c r="AV17">
        <v>8300</v>
      </c>
      <c r="AW17">
        <v>8300</v>
      </c>
      <c r="AX17">
        <v>8300</v>
      </c>
      <c r="AY17">
        <v>8300</v>
      </c>
      <c r="AZ17">
        <v>8300</v>
      </c>
      <c r="BA17">
        <v>8300</v>
      </c>
      <c r="BB17">
        <v>8300</v>
      </c>
      <c r="BC17">
        <v>8300</v>
      </c>
    </row>
    <row r="18" spans="1:55" x14ac:dyDescent="0.2">
      <c r="A18">
        <v>1</v>
      </c>
      <c r="B18" t="s">
        <v>393</v>
      </c>
      <c r="C18">
        <v>90</v>
      </c>
      <c r="D18" t="s">
        <v>393</v>
      </c>
      <c r="E18" s="3" t="s">
        <v>130</v>
      </c>
      <c r="F18" s="3" t="s">
        <v>131</v>
      </c>
      <c r="G18">
        <v>10700</v>
      </c>
      <c r="H18">
        <v>10700</v>
      </c>
      <c r="I18">
        <v>10700</v>
      </c>
      <c r="J18">
        <v>10700</v>
      </c>
      <c r="K18">
        <v>10700</v>
      </c>
      <c r="L18">
        <v>10700</v>
      </c>
      <c r="M18">
        <v>10700</v>
      </c>
      <c r="N18">
        <v>10700</v>
      </c>
      <c r="O18">
        <v>10700</v>
      </c>
      <c r="P18">
        <v>10700</v>
      </c>
      <c r="Q18">
        <v>10700</v>
      </c>
      <c r="R18">
        <v>10700</v>
      </c>
      <c r="S18">
        <v>10700</v>
      </c>
      <c r="T18">
        <v>10700</v>
      </c>
      <c r="U18">
        <v>10700</v>
      </c>
      <c r="V18">
        <v>10700</v>
      </c>
      <c r="W18">
        <v>10700</v>
      </c>
      <c r="X18">
        <v>10700</v>
      </c>
      <c r="Y18">
        <v>10700</v>
      </c>
      <c r="Z18">
        <v>10700</v>
      </c>
      <c r="AA18">
        <v>10700</v>
      </c>
      <c r="AB18">
        <v>10700</v>
      </c>
      <c r="AC18">
        <v>10700</v>
      </c>
      <c r="AD18">
        <v>10700</v>
      </c>
      <c r="AE18">
        <v>10700</v>
      </c>
      <c r="AF18">
        <v>10700</v>
      </c>
      <c r="AG18">
        <v>10700</v>
      </c>
      <c r="AH18">
        <v>10700</v>
      </c>
      <c r="AI18">
        <v>10700</v>
      </c>
      <c r="AJ18">
        <v>10788</v>
      </c>
      <c r="AK18">
        <v>10700</v>
      </c>
      <c r="AL18">
        <v>10700</v>
      </c>
      <c r="AM18">
        <v>10700</v>
      </c>
      <c r="AN18">
        <v>10700</v>
      </c>
      <c r="AO18">
        <v>10700</v>
      </c>
      <c r="AP18">
        <v>10700</v>
      </c>
      <c r="AQ18">
        <v>10700</v>
      </c>
      <c r="AR18">
        <v>10700</v>
      </c>
      <c r="AS18">
        <v>10700</v>
      </c>
      <c r="AT18">
        <v>10700</v>
      </c>
      <c r="AU18">
        <v>10700</v>
      </c>
      <c r="AV18">
        <v>10700</v>
      </c>
      <c r="AW18">
        <v>10700</v>
      </c>
      <c r="AX18">
        <v>10700</v>
      </c>
      <c r="AY18">
        <v>10700</v>
      </c>
      <c r="AZ18">
        <v>10700</v>
      </c>
      <c r="BA18">
        <v>10700</v>
      </c>
      <c r="BB18">
        <v>10700</v>
      </c>
      <c r="BC18">
        <v>10700</v>
      </c>
    </row>
    <row r="19" spans="1:55" x14ac:dyDescent="0.2">
      <c r="A19">
        <v>1</v>
      </c>
      <c r="B19" t="s">
        <v>438</v>
      </c>
      <c r="C19">
        <v>107</v>
      </c>
      <c r="D19" t="s">
        <v>438</v>
      </c>
      <c r="E19" s="3" t="s">
        <v>130</v>
      </c>
      <c r="F19" s="3" t="s">
        <v>131</v>
      </c>
      <c r="G19">
        <v>13000</v>
      </c>
      <c r="H19">
        <v>13000</v>
      </c>
      <c r="I19">
        <v>13000</v>
      </c>
      <c r="J19">
        <v>13000</v>
      </c>
      <c r="K19">
        <v>13000</v>
      </c>
      <c r="L19">
        <v>13000</v>
      </c>
      <c r="M19">
        <v>13000</v>
      </c>
      <c r="N19">
        <v>13000</v>
      </c>
      <c r="O19">
        <v>13000</v>
      </c>
      <c r="P19">
        <v>13000</v>
      </c>
      <c r="Q19">
        <v>13000</v>
      </c>
      <c r="R19">
        <v>13000</v>
      </c>
      <c r="S19">
        <v>13000</v>
      </c>
      <c r="T19">
        <v>13000</v>
      </c>
      <c r="U19">
        <v>13000</v>
      </c>
      <c r="V19">
        <v>13000</v>
      </c>
      <c r="W19">
        <v>13000</v>
      </c>
      <c r="X19">
        <v>13000</v>
      </c>
      <c r="Y19">
        <v>13000</v>
      </c>
      <c r="Z19">
        <v>13000</v>
      </c>
      <c r="AA19">
        <v>13000</v>
      </c>
      <c r="AB19">
        <v>13000</v>
      </c>
      <c r="AC19">
        <v>13000</v>
      </c>
      <c r="AD19">
        <v>13000</v>
      </c>
      <c r="AE19">
        <v>13000</v>
      </c>
      <c r="AF19">
        <v>13000</v>
      </c>
      <c r="AG19">
        <v>13000</v>
      </c>
      <c r="AH19">
        <v>13000</v>
      </c>
      <c r="AI19">
        <v>13000</v>
      </c>
      <c r="AJ19">
        <v>13000</v>
      </c>
      <c r="AK19">
        <v>13000</v>
      </c>
      <c r="AL19">
        <v>13000</v>
      </c>
      <c r="AM19">
        <v>13000</v>
      </c>
      <c r="AN19">
        <v>13000</v>
      </c>
      <c r="AO19">
        <v>13000</v>
      </c>
      <c r="AP19">
        <v>13000</v>
      </c>
      <c r="AQ19">
        <v>13000</v>
      </c>
      <c r="AR19">
        <v>13000</v>
      </c>
      <c r="AS19">
        <v>13000</v>
      </c>
      <c r="AT19">
        <v>13000</v>
      </c>
      <c r="AU19">
        <v>13000</v>
      </c>
      <c r="AV19">
        <v>13000</v>
      </c>
      <c r="AW19">
        <v>13000</v>
      </c>
      <c r="AX19">
        <v>13200</v>
      </c>
      <c r="AY19">
        <v>13200</v>
      </c>
      <c r="AZ19">
        <v>13200</v>
      </c>
      <c r="BA19">
        <v>13200</v>
      </c>
      <c r="BB19">
        <v>13200</v>
      </c>
      <c r="BC19">
        <v>13200</v>
      </c>
    </row>
    <row r="20" spans="1:55" x14ac:dyDescent="0.2">
      <c r="A20">
        <v>2</v>
      </c>
      <c r="B20" t="s">
        <v>395</v>
      </c>
      <c r="C20">
        <v>114</v>
      </c>
      <c r="D20" t="s">
        <v>395</v>
      </c>
      <c r="E20" s="3" t="s">
        <v>130</v>
      </c>
      <c r="F20" s="3" t="s">
        <v>131</v>
      </c>
      <c r="G20">
        <v>21300</v>
      </c>
      <c r="H20">
        <v>21300</v>
      </c>
      <c r="I20">
        <v>21300</v>
      </c>
      <c r="J20">
        <v>21300</v>
      </c>
      <c r="K20">
        <v>21300</v>
      </c>
      <c r="L20">
        <v>21300</v>
      </c>
      <c r="M20">
        <v>21300</v>
      </c>
      <c r="N20">
        <v>21300</v>
      </c>
      <c r="O20">
        <v>21300</v>
      </c>
      <c r="P20">
        <v>21300</v>
      </c>
      <c r="Q20">
        <v>21300</v>
      </c>
      <c r="R20">
        <v>21300</v>
      </c>
      <c r="S20">
        <v>21300</v>
      </c>
      <c r="T20">
        <v>21300</v>
      </c>
      <c r="U20">
        <v>21300</v>
      </c>
      <c r="V20">
        <v>21300</v>
      </c>
      <c r="W20">
        <v>21300</v>
      </c>
      <c r="X20">
        <v>21300</v>
      </c>
      <c r="Y20">
        <v>21300</v>
      </c>
      <c r="Z20">
        <v>21300</v>
      </c>
      <c r="AA20">
        <v>21300</v>
      </c>
      <c r="AB20">
        <v>21300</v>
      </c>
      <c r="AC20">
        <v>21300</v>
      </c>
      <c r="AD20">
        <v>21300</v>
      </c>
      <c r="AE20">
        <v>21300</v>
      </c>
      <c r="AF20">
        <v>21300</v>
      </c>
      <c r="AG20">
        <v>21300</v>
      </c>
      <c r="AH20">
        <v>21300</v>
      </c>
      <c r="AI20">
        <v>21300</v>
      </c>
      <c r="AJ20">
        <v>21300</v>
      </c>
      <c r="AK20">
        <v>21300</v>
      </c>
      <c r="AL20">
        <v>21300</v>
      </c>
      <c r="AM20">
        <v>21300</v>
      </c>
      <c r="AN20">
        <v>21300</v>
      </c>
      <c r="AO20">
        <v>21300</v>
      </c>
      <c r="AP20">
        <v>21300</v>
      </c>
      <c r="AQ20">
        <v>21300</v>
      </c>
      <c r="AR20">
        <v>21300</v>
      </c>
      <c r="AS20">
        <v>21300</v>
      </c>
      <c r="AT20">
        <v>21300</v>
      </c>
      <c r="AU20">
        <v>21300</v>
      </c>
      <c r="AV20">
        <v>21300</v>
      </c>
      <c r="AW20">
        <v>21300</v>
      </c>
      <c r="AX20">
        <v>21300</v>
      </c>
      <c r="AY20">
        <v>21300</v>
      </c>
      <c r="AZ20">
        <v>21300</v>
      </c>
      <c r="BA20">
        <v>21300</v>
      </c>
      <c r="BB20">
        <v>21300</v>
      </c>
      <c r="BC20">
        <v>21300</v>
      </c>
    </row>
    <row r="21" spans="1:55" x14ac:dyDescent="0.2">
      <c r="A21">
        <v>3</v>
      </c>
      <c r="B21" t="s">
        <v>396</v>
      </c>
      <c r="C21">
        <v>122</v>
      </c>
      <c r="D21" t="s">
        <v>396</v>
      </c>
      <c r="E21" s="3" t="s">
        <v>130</v>
      </c>
      <c r="F21" s="3" t="s">
        <v>131</v>
      </c>
      <c r="G21">
        <v>2220</v>
      </c>
      <c r="H21">
        <v>2220</v>
      </c>
      <c r="I21">
        <v>2220</v>
      </c>
      <c r="J21">
        <v>2220</v>
      </c>
      <c r="K21">
        <v>2220</v>
      </c>
      <c r="L21">
        <v>2220</v>
      </c>
      <c r="M21">
        <v>2220</v>
      </c>
      <c r="N21">
        <v>2165</v>
      </c>
      <c r="O21">
        <v>2110</v>
      </c>
      <c r="P21">
        <v>2055</v>
      </c>
      <c r="Q21">
        <v>2000</v>
      </c>
      <c r="R21">
        <v>2000</v>
      </c>
      <c r="S21">
        <v>2000</v>
      </c>
      <c r="T21">
        <v>2000</v>
      </c>
      <c r="U21">
        <v>2000</v>
      </c>
      <c r="V21">
        <v>2000</v>
      </c>
      <c r="W21">
        <v>2000</v>
      </c>
      <c r="X21">
        <v>2000</v>
      </c>
      <c r="Y21">
        <v>2000</v>
      </c>
      <c r="Z21">
        <v>2000</v>
      </c>
      <c r="AA21">
        <v>2000</v>
      </c>
      <c r="AB21">
        <v>2000</v>
      </c>
      <c r="AC21">
        <v>2000</v>
      </c>
      <c r="AD21">
        <v>2000</v>
      </c>
      <c r="AE21">
        <v>2000</v>
      </c>
      <c r="AF21">
        <v>2000</v>
      </c>
      <c r="AG21">
        <v>2000</v>
      </c>
      <c r="AH21">
        <v>2000</v>
      </c>
      <c r="AI21">
        <v>2000</v>
      </c>
      <c r="AJ21">
        <v>2000</v>
      </c>
      <c r="AK21">
        <v>2000</v>
      </c>
      <c r="AL21">
        <v>2000</v>
      </c>
      <c r="AM21">
        <v>2000</v>
      </c>
      <c r="AN21">
        <v>2000</v>
      </c>
      <c r="AO21">
        <v>2000</v>
      </c>
      <c r="AP21">
        <v>2000</v>
      </c>
      <c r="AQ21">
        <v>2000</v>
      </c>
      <c r="AR21">
        <v>2000</v>
      </c>
      <c r="AS21">
        <v>2000</v>
      </c>
      <c r="AT21">
        <v>2000</v>
      </c>
      <c r="AU21">
        <v>2000</v>
      </c>
      <c r="AV21">
        <v>2000</v>
      </c>
      <c r="AW21">
        <v>2000</v>
      </c>
      <c r="AX21">
        <v>2000</v>
      </c>
      <c r="AY21">
        <v>2000</v>
      </c>
      <c r="AZ21">
        <v>2000</v>
      </c>
      <c r="BA21">
        <v>2000</v>
      </c>
      <c r="BB21">
        <v>2000</v>
      </c>
      <c r="BC21">
        <v>2000</v>
      </c>
    </row>
    <row r="22" spans="1:55" x14ac:dyDescent="0.2">
      <c r="A22">
        <v>1</v>
      </c>
      <c r="B22" t="s">
        <v>397</v>
      </c>
      <c r="C22">
        <v>123</v>
      </c>
      <c r="D22" t="s">
        <v>397</v>
      </c>
      <c r="E22" s="3" t="s">
        <v>130</v>
      </c>
      <c r="F22" s="3" t="s">
        <v>131</v>
      </c>
      <c r="G22">
        <v>2000</v>
      </c>
      <c r="H22">
        <v>2000</v>
      </c>
      <c r="I22">
        <v>2000</v>
      </c>
      <c r="J22">
        <v>2000</v>
      </c>
      <c r="K22">
        <v>2000</v>
      </c>
      <c r="L22">
        <v>2000</v>
      </c>
      <c r="M22">
        <v>2000</v>
      </c>
      <c r="N22">
        <v>2000</v>
      </c>
      <c r="O22">
        <v>2000</v>
      </c>
      <c r="P22">
        <v>2000</v>
      </c>
      <c r="Q22">
        <v>2000</v>
      </c>
      <c r="R22">
        <v>2000</v>
      </c>
      <c r="S22">
        <v>2000</v>
      </c>
      <c r="T22">
        <v>2000</v>
      </c>
      <c r="U22">
        <v>2000</v>
      </c>
      <c r="V22">
        <v>2000</v>
      </c>
      <c r="W22">
        <v>2000</v>
      </c>
      <c r="X22">
        <v>2000</v>
      </c>
      <c r="Y22">
        <v>2000</v>
      </c>
      <c r="Z22">
        <v>2000</v>
      </c>
      <c r="AA22">
        <v>2000</v>
      </c>
      <c r="AB22">
        <v>2000</v>
      </c>
      <c r="AC22">
        <v>2000</v>
      </c>
      <c r="AD22">
        <v>2000</v>
      </c>
      <c r="AE22">
        <v>2000</v>
      </c>
      <c r="AF22">
        <v>2000</v>
      </c>
      <c r="AG22">
        <v>2000</v>
      </c>
      <c r="AH22">
        <v>2000</v>
      </c>
      <c r="AI22">
        <v>2000</v>
      </c>
      <c r="AJ22">
        <v>1993</v>
      </c>
      <c r="AK22">
        <v>2000</v>
      </c>
      <c r="AL22">
        <v>2000</v>
      </c>
      <c r="AM22">
        <v>2000</v>
      </c>
      <c r="AN22">
        <v>2000</v>
      </c>
      <c r="AO22">
        <v>2000</v>
      </c>
      <c r="AP22">
        <v>2000</v>
      </c>
      <c r="AQ22">
        <v>2000</v>
      </c>
      <c r="AR22">
        <v>2000</v>
      </c>
      <c r="AS22">
        <v>2000</v>
      </c>
      <c r="AT22">
        <v>2000</v>
      </c>
      <c r="AU22">
        <v>2000</v>
      </c>
      <c r="AV22">
        <v>2000</v>
      </c>
      <c r="AW22">
        <v>2000</v>
      </c>
      <c r="AX22">
        <v>2000</v>
      </c>
      <c r="AY22">
        <v>2000</v>
      </c>
      <c r="AZ22">
        <v>2000</v>
      </c>
      <c r="BA22">
        <v>2000</v>
      </c>
      <c r="BB22">
        <v>2000</v>
      </c>
      <c r="BC22">
        <v>2000</v>
      </c>
    </row>
    <row r="23" spans="1:55" x14ac:dyDescent="0.2">
      <c r="A23">
        <v>2</v>
      </c>
      <c r="B23" t="s">
        <v>398</v>
      </c>
      <c r="C23">
        <v>129</v>
      </c>
      <c r="D23" t="s">
        <v>398</v>
      </c>
      <c r="E23" s="3" t="s">
        <v>130</v>
      </c>
      <c r="F23" s="3" t="s">
        <v>131</v>
      </c>
      <c r="G23">
        <v>33000</v>
      </c>
      <c r="H23">
        <v>33000</v>
      </c>
      <c r="I23">
        <v>33000</v>
      </c>
      <c r="J23">
        <v>33000</v>
      </c>
      <c r="K23">
        <v>33000</v>
      </c>
      <c r="L23">
        <v>33000</v>
      </c>
      <c r="M23">
        <v>33000</v>
      </c>
      <c r="N23">
        <v>33000</v>
      </c>
      <c r="O23">
        <v>33000</v>
      </c>
      <c r="P23">
        <v>33000</v>
      </c>
      <c r="Q23">
        <v>33000</v>
      </c>
      <c r="R23">
        <v>33000</v>
      </c>
      <c r="S23">
        <v>33000</v>
      </c>
      <c r="T23">
        <v>33000</v>
      </c>
      <c r="U23">
        <v>33000</v>
      </c>
      <c r="V23">
        <v>33000</v>
      </c>
      <c r="W23">
        <v>33000</v>
      </c>
      <c r="X23">
        <v>33000</v>
      </c>
      <c r="Y23">
        <v>33000</v>
      </c>
      <c r="Z23">
        <v>33000</v>
      </c>
      <c r="AA23">
        <v>33000</v>
      </c>
      <c r="AB23">
        <v>33000</v>
      </c>
      <c r="AC23">
        <v>33000</v>
      </c>
      <c r="AD23">
        <v>33000</v>
      </c>
      <c r="AE23">
        <v>33000</v>
      </c>
      <c r="AF23">
        <v>33000</v>
      </c>
      <c r="AG23">
        <v>33000</v>
      </c>
      <c r="AH23">
        <v>33000</v>
      </c>
      <c r="AI23">
        <v>33000</v>
      </c>
      <c r="AJ23">
        <v>33000</v>
      </c>
      <c r="AK23">
        <v>33000</v>
      </c>
      <c r="AL23">
        <v>33000</v>
      </c>
      <c r="AM23">
        <v>33000</v>
      </c>
      <c r="AN23">
        <v>33000</v>
      </c>
      <c r="AO23">
        <v>33000</v>
      </c>
      <c r="AP23">
        <v>33116</v>
      </c>
      <c r="AQ23">
        <v>34000</v>
      </c>
      <c r="AR23">
        <v>35000</v>
      </c>
      <c r="AS23">
        <v>36000</v>
      </c>
      <c r="AT23">
        <v>37000</v>
      </c>
      <c r="AU23">
        <v>37293</v>
      </c>
      <c r="AV23">
        <v>37293</v>
      </c>
      <c r="AW23">
        <v>37293</v>
      </c>
      <c r="AX23">
        <v>37293</v>
      </c>
      <c r="AY23">
        <v>37293</v>
      </c>
      <c r="AZ23">
        <v>37293</v>
      </c>
      <c r="BA23">
        <v>37293</v>
      </c>
      <c r="BB23">
        <v>37295</v>
      </c>
      <c r="BC23">
        <v>37295</v>
      </c>
    </row>
    <row r="24" spans="1:55" x14ac:dyDescent="0.2">
      <c r="A24">
        <v>3</v>
      </c>
      <c r="B24" t="s">
        <v>399</v>
      </c>
      <c r="C24">
        <v>130</v>
      </c>
      <c r="D24" t="s">
        <v>399</v>
      </c>
      <c r="E24" s="3" t="s">
        <v>130</v>
      </c>
      <c r="F24" s="3" t="s">
        <v>131</v>
      </c>
      <c r="G24">
        <v>1840</v>
      </c>
      <c r="H24">
        <v>1840</v>
      </c>
      <c r="I24">
        <v>1840</v>
      </c>
      <c r="J24">
        <v>1840</v>
      </c>
      <c r="K24">
        <v>1840</v>
      </c>
      <c r="L24">
        <v>1840</v>
      </c>
      <c r="M24">
        <v>1840</v>
      </c>
      <c r="N24">
        <v>1840</v>
      </c>
      <c r="O24">
        <v>1840</v>
      </c>
      <c r="P24">
        <v>1840</v>
      </c>
      <c r="Q24">
        <v>1840</v>
      </c>
      <c r="R24">
        <v>1840</v>
      </c>
      <c r="S24">
        <v>1840</v>
      </c>
      <c r="T24">
        <v>1840</v>
      </c>
      <c r="U24">
        <v>1840</v>
      </c>
      <c r="V24">
        <v>1840</v>
      </c>
      <c r="W24">
        <v>1840</v>
      </c>
      <c r="X24">
        <v>1840</v>
      </c>
      <c r="Y24">
        <v>1840</v>
      </c>
      <c r="Z24">
        <v>1840</v>
      </c>
      <c r="AA24">
        <v>1840</v>
      </c>
      <c r="AB24">
        <v>1840</v>
      </c>
      <c r="AC24">
        <v>1840</v>
      </c>
      <c r="AD24">
        <v>1840</v>
      </c>
      <c r="AE24">
        <v>1840</v>
      </c>
      <c r="AF24">
        <v>1840</v>
      </c>
      <c r="AG24">
        <v>1840</v>
      </c>
      <c r="AH24">
        <v>1840</v>
      </c>
      <c r="AI24">
        <v>1840</v>
      </c>
      <c r="AJ24">
        <v>1840</v>
      </c>
      <c r="AK24">
        <v>1840</v>
      </c>
      <c r="AL24">
        <v>1840</v>
      </c>
      <c r="AM24">
        <v>1840</v>
      </c>
      <c r="AN24">
        <v>1840</v>
      </c>
      <c r="AO24">
        <v>1850</v>
      </c>
      <c r="AP24">
        <v>1850</v>
      </c>
      <c r="AQ24">
        <v>1850</v>
      </c>
      <c r="AR24">
        <v>1850</v>
      </c>
      <c r="AS24">
        <v>1850</v>
      </c>
      <c r="AT24">
        <v>1850</v>
      </c>
      <c r="AU24">
        <v>1850</v>
      </c>
      <c r="AV24">
        <v>1850</v>
      </c>
      <c r="AW24">
        <v>1850</v>
      </c>
      <c r="AX24">
        <v>1850</v>
      </c>
      <c r="AY24">
        <v>1850</v>
      </c>
      <c r="AZ24">
        <v>1850</v>
      </c>
      <c r="BA24">
        <v>1850</v>
      </c>
      <c r="BB24">
        <v>1850</v>
      </c>
      <c r="BC24">
        <v>1850</v>
      </c>
    </row>
    <row r="25" spans="1:55" x14ac:dyDescent="0.2">
      <c r="A25">
        <v>1</v>
      </c>
      <c r="B25" t="s">
        <v>400</v>
      </c>
      <c r="C25">
        <v>133</v>
      </c>
      <c r="D25" t="s">
        <v>400</v>
      </c>
      <c r="E25" s="3" t="s">
        <v>130</v>
      </c>
      <c r="F25" s="3" t="s">
        <v>131</v>
      </c>
      <c r="G25">
        <v>30000</v>
      </c>
      <c r="H25">
        <v>30000</v>
      </c>
      <c r="I25">
        <v>30000</v>
      </c>
      <c r="J25">
        <v>30000</v>
      </c>
      <c r="K25">
        <v>30000</v>
      </c>
      <c r="L25">
        <v>30000</v>
      </c>
      <c r="M25">
        <v>30000</v>
      </c>
      <c r="N25">
        <v>30000</v>
      </c>
      <c r="O25">
        <v>30000</v>
      </c>
      <c r="P25">
        <v>30000</v>
      </c>
      <c r="Q25">
        <v>30000</v>
      </c>
      <c r="R25">
        <v>30000</v>
      </c>
      <c r="S25">
        <v>30000</v>
      </c>
      <c r="T25">
        <v>30000</v>
      </c>
      <c r="U25">
        <v>30000</v>
      </c>
      <c r="V25">
        <v>30000</v>
      </c>
      <c r="W25">
        <v>30000</v>
      </c>
      <c r="X25">
        <v>30000</v>
      </c>
      <c r="Y25">
        <v>30000</v>
      </c>
      <c r="Z25">
        <v>30000</v>
      </c>
      <c r="AA25">
        <v>30000</v>
      </c>
      <c r="AB25">
        <v>30000</v>
      </c>
      <c r="AC25">
        <v>30000</v>
      </c>
      <c r="AD25">
        <v>30000</v>
      </c>
      <c r="AE25">
        <v>30000</v>
      </c>
      <c r="AF25">
        <v>30000</v>
      </c>
      <c r="AG25">
        <v>30000</v>
      </c>
      <c r="AH25">
        <v>30000</v>
      </c>
      <c r="AI25">
        <v>30000</v>
      </c>
      <c r="AJ25">
        <v>30000</v>
      </c>
      <c r="AK25">
        <v>30000</v>
      </c>
      <c r="AL25">
        <v>30000</v>
      </c>
      <c r="AM25">
        <v>30000</v>
      </c>
      <c r="AN25">
        <v>32000</v>
      </c>
      <c r="AO25">
        <v>32000</v>
      </c>
      <c r="AP25">
        <v>32000</v>
      </c>
      <c r="AQ25">
        <v>33000</v>
      </c>
      <c r="AR25">
        <v>33000</v>
      </c>
      <c r="AS25">
        <v>33000</v>
      </c>
      <c r="AT25">
        <v>34000</v>
      </c>
      <c r="AU25">
        <v>34639</v>
      </c>
      <c r="AV25">
        <v>34639</v>
      </c>
      <c r="AW25">
        <v>34639</v>
      </c>
      <c r="AX25">
        <v>34639</v>
      </c>
      <c r="AY25">
        <v>34639</v>
      </c>
      <c r="AZ25">
        <v>34639</v>
      </c>
      <c r="BA25">
        <v>34639</v>
      </c>
      <c r="BB25">
        <v>34640</v>
      </c>
      <c r="BC25">
        <v>34640</v>
      </c>
    </row>
    <row r="26" spans="1:55" x14ac:dyDescent="0.2">
      <c r="A26">
        <v>1</v>
      </c>
      <c r="B26" t="s">
        <v>401</v>
      </c>
      <c r="C26">
        <v>136</v>
      </c>
      <c r="D26" t="s">
        <v>401</v>
      </c>
      <c r="E26" s="3" t="s">
        <v>130</v>
      </c>
      <c r="F26" s="3" t="s">
        <v>131</v>
      </c>
      <c r="G26">
        <v>39250</v>
      </c>
      <c r="H26">
        <v>39250</v>
      </c>
      <c r="I26">
        <v>39250</v>
      </c>
      <c r="J26">
        <v>39250</v>
      </c>
      <c r="K26">
        <v>39250</v>
      </c>
      <c r="L26">
        <v>39250</v>
      </c>
      <c r="M26">
        <v>39250</v>
      </c>
      <c r="N26">
        <v>39250</v>
      </c>
      <c r="O26">
        <v>39250</v>
      </c>
      <c r="P26">
        <v>39250</v>
      </c>
      <c r="Q26">
        <v>39250</v>
      </c>
      <c r="R26">
        <v>39250</v>
      </c>
      <c r="S26">
        <v>39250</v>
      </c>
      <c r="T26">
        <v>39250</v>
      </c>
      <c r="U26">
        <v>39250</v>
      </c>
      <c r="V26">
        <v>39250</v>
      </c>
      <c r="W26">
        <v>39250</v>
      </c>
      <c r="X26">
        <v>39250</v>
      </c>
      <c r="Y26">
        <v>39250</v>
      </c>
      <c r="Z26">
        <v>39250</v>
      </c>
      <c r="AA26">
        <v>39250</v>
      </c>
      <c r="AB26">
        <v>39250</v>
      </c>
      <c r="AC26">
        <v>39250</v>
      </c>
      <c r="AD26">
        <v>39250</v>
      </c>
      <c r="AE26">
        <v>39250</v>
      </c>
      <c r="AF26">
        <v>39250</v>
      </c>
      <c r="AG26">
        <v>39250</v>
      </c>
      <c r="AH26">
        <v>39250</v>
      </c>
      <c r="AI26">
        <v>39250</v>
      </c>
      <c r="AJ26">
        <v>39250</v>
      </c>
      <c r="AK26">
        <v>39250</v>
      </c>
      <c r="AL26">
        <v>39250</v>
      </c>
      <c r="AM26">
        <v>39250</v>
      </c>
      <c r="AN26">
        <v>39250</v>
      </c>
      <c r="AO26">
        <v>39250</v>
      </c>
      <c r="AP26">
        <v>39250</v>
      </c>
      <c r="AQ26">
        <v>39250</v>
      </c>
      <c r="AR26">
        <v>39250</v>
      </c>
      <c r="AS26">
        <v>39250</v>
      </c>
      <c r="AT26">
        <v>39250</v>
      </c>
      <c r="AU26">
        <v>39250</v>
      </c>
      <c r="AV26">
        <v>39250</v>
      </c>
      <c r="AW26">
        <v>39250</v>
      </c>
      <c r="AX26">
        <v>39250</v>
      </c>
      <c r="AY26">
        <v>39250</v>
      </c>
      <c r="AZ26">
        <v>39250</v>
      </c>
      <c r="BA26">
        <v>39250</v>
      </c>
      <c r="BB26">
        <v>39250</v>
      </c>
      <c r="BC26">
        <v>39250</v>
      </c>
    </row>
    <row r="27" spans="1:55" x14ac:dyDescent="0.2">
      <c r="A27">
        <v>3</v>
      </c>
      <c r="B27" t="s">
        <v>402</v>
      </c>
      <c r="C27">
        <v>137</v>
      </c>
      <c r="D27" t="s">
        <v>402</v>
      </c>
      <c r="E27" s="3" t="s">
        <v>130</v>
      </c>
      <c r="F27" s="3" t="s">
        <v>131</v>
      </c>
      <c r="G27">
        <v>7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7</v>
      </c>
      <c r="Q27">
        <v>7</v>
      </c>
      <c r="R27">
        <v>7</v>
      </c>
      <c r="S27">
        <v>7</v>
      </c>
      <c r="T27">
        <v>7</v>
      </c>
      <c r="U27">
        <v>7</v>
      </c>
      <c r="V27">
        <v>7</v>
      </c>
      <c r="W27">
        <v>7</v>
      </c>
      <c r="X27">
        <v>7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</row>
    <row r="28" spans="1:55" x14ac:dyDescent="0.2">
      <c r="A28">
        <v>3</v>
      </c>
      <c r="B28" t="s">
        <v>403</v>
      </c>
      <c r="C28">
        <v>144</v>
      </c>
      <c r="D28" t="s">
        <v>403</v>
      </c>
      <c r="E28" s="3" t="s">
        <v>130</v>
      </c>
      <c r="F28" s="3" t="s">
        <v>131</v>
      </c>
      <c r="G28">
        <v>44000</v>
      </c>
      <c r="H28">
        <v>44000</v>
      </c>
      <c r="I28">
        <v>44000</v>
      </c>
      <c r="J28">
        <v>44000</v>
      </c>
      <c r="K28">
        <v>44000</v>
      </c>
      <c r="L28">
        <v>44000</v>
      </c>
      <c r="M28">
        <v>44000</v>
      </c>
      <c r="N28">
        <v>44000</v>
      </c>
      <c r="O28">
        <v>44000</v>
      </c>
      <c r="P28">
        <v>44000</v>
      </c>
      <c r="Q28">
        <v>44000</v>
      </c>
      <c r="R28">
        <v>44000</v>
      </c>
      <c r="S28">
        <v>44000</v>
      </c>
      <c r="T28">
        <v>44000</v>
      </c>
      <c r="U28">
        <v>44000</v>
      </c>
      <c r="V28">
        <v>44000</v>
      </c>
      <c r="W28">
        <v>44000</v>
      </c>
      <c r="X28">
        <v>44000</v>
      </c>
      <c r="Y28">
        <v>44000</v>
      </c>
      <c r="Z28">
        <v>44000</v>
      </c>
      <c r="AA28">
        <v>44000</v>
      </c>
      <c r="AB28">
        <v>44000</v>
      </c>
      <c r="AC28">
        <v>44000</v>
      </c>
      <c r="AD28">
        <v>44000</v>
      </c>
      <c r="AE28">
        <v>44000</v>
      </c>
      <c r="AF28">
        <v>44000</v>
      </c>
      <c r="AG28">
        <v>44000</v>
      </c>
      <c r="AH28">
        <v>44000</v>
      </c>
      <c r="AI28">
        <v>44000</v>
      </c>
      <c r="AJ28">
        <v>44000</v>
      </c>
      <c r="AK28">
        <v>44000</v>
      </c>
      <c r="AL28">
        <v>44000</v>
      </c>
      <c r="AM28">
        <v>44000</v>
      </c>
      <c r="AN28">
        <v>44000</v>
      </c>
      <c r="AO28">
        <v>44000</v>
      </c>
      <c r="AP28">
        <v>44000</v>
      </c>
      <c r="AQ28">
        <v>44000</v>
      </c>
      <c r="AR28">
        <v>44000</v>
      </c>
      <c r="AS28">
        <v>44000</v>
      </c>
      <c r="AT28">
        <v>44000</v>
      </c>
      <c r="AU28">
        <v>44000</v>
      </c>
      <c r="AV28">
        <v>44000</v>
      </c>
      <c r="AW28">
        <v>44000</v>
      </c>
      <c r="AX28">
        <v>44000</v>
      </c>
      <c r="AY28">
        <v>44000</v>
      </c>
      <c r="AZ28">
        <v>44000</v>
      </c>
      <c r="BA28">
        <v>44000</v>
      </c>
      <c r="BB28">
        <v>44000</v>
      </c>
      <c r="BC28">
        <v>44000</v>
      </c>
    </row>
    <row r="29" spans="1:55" x14ac:dyDescent="0.2">
      <c r="A29">
        <v>3</v>
      </c>
      <c r="B29" t="s">
        <v>404</v>
      </c>
      <c r="C29">
        <v>147</v>
      </c>
      <c r="D29" t="s">
        <v>404</v>
      </c>
      <c r="E29" s="3" t="s">
        <v>130</v>
      </c>
      <c r="F29" s="3" t="s">
        <v>131</v>
      </c>
      <c r="G29">
        <v>38000</v>
      </c>
      <c r="H29">
        <v>38000</v>
      </c>
      <c r="I29">
        <v>38000</v>
      </c>
      <c r="J29">
        <v>38000</v>
      </c>
      <c r="K29">
        <v>38000</v>
      </c>
      <c r="L29">
        <v>38000</v>
      </c>
      <c r="M29">
        <v>38000</v>
      </c>
      <c r="N29">
        <v>38000</v>
      </c>
      <c r="O29">
        <v>38000</v>
      </c>
      <c r="P29">
        <v>38000</v>
      </c>
      <c r="Q29">
        <v>38000</v>
      </c>
      <c r="R29">
        <v>38000</v>
      </c>
      <c r="S29">
        <v>38000</v>
      </c>
      <c r="T29">
        <v>38000</v>
      </c>
      <c r="U29">
        <v>38000</v>
      </c>
      <c r="V29">
        <v>38000</v>
      </c>
      <c r="W29">
        <v>38000</v>
      </c>
      <c r="X29">
        <v>38000</v>
      </c>
      <c r="Y29">
        <v>38000</v>
      </c>
      <c r="Z29">
        <v>38000</v>
      </c>
      <c r="AA29">
        <v>38000</v>
      </c>
      <c r="AB29">
        <v>38000</v>
      </c>
      <c r="AC29">
        <v>38000</v>
      </c>
      <c r="AD29">
        <v>38000</v>
      </c>
      <c r="AE29">
        <v>38000</v>
      </c>
      <c r="AF29">
        <v>38000</v>
      </c>
      <c r="AG29">
        <v>38000</v>
      </c>
      <c r="AH29">
        <v>38000</v>
      </c>
      <c r="AI29">
        <v>38000</v>
      </c>
      <c r="AJ29">
        <v>38000</v>
      </c>
      <c r="AK29">
        <v>38000</v>
      </c>
      <c r="AL29">
        <v>38000</v>
      </c>
      <c r="AM29">
        <v>38000</v>
      </c>
      <c r="AN29">
        <v>38000</v>
      </c>
      <c r="AO29">
        <v>38000</v>
      </c>
      <c r="AP29">
        <v>38000</v>
      </c>
      <c r="AQ29">
        <v>38000</v>
      </c>
      <c r="AR29">
        <v>38000</v>
      </c>
      <c r="AS29">
        <v>38000</v>
      </c>
      <c r="AT29">
        <v>38000</v>
      </c>
      <c r="AU29">
        <v>38000</v>
      </c>
      <c r="AV29">
        <v>38000</v>
      </c>
      <c r="AW29">
        <v>38000</v>
      </c>
      <c r="AX29">
        <v>38000</v>
      </c>
      <c r="AY29">
        <v>38000</v>
      </c>
      <c r="AZ29">
        <v>38000</v>
      </c>
      <c r="BA29">
        <v>38000</v>
      </c>
      <c r="BB29">
        <v>38000</v>
      </c>
      <c r="BC29">
        <v>38000</v>
      </c>
    </row>
    <row r="30" spans="1:55" x14ac:dyDescent="0.2">
      <c r="A30">
        <v>1</v>
      </c>
      <c r="B30" t="s">
        <v>405</v>
      </c>
      <c r="C30">
        <v>158</v>
      </c>
      <c r="D30" t="s">
        <v>405</v>
      </c>
      <c r="E30" s="3" t="s">
        <v>130</v>
      </c>
      <c r="F30" s="3" t="s">
        <v>131</v>
      </c>
      <c r="G30">
        <v>20000</v>
      </c>
      <c r="H30">
        <v>20000</v>
      </c>
      <c r="I30">
        <v>20000</v>
      </c>
      <c r="J30">
        <v>20000</v>
      </c>
      <c r="K30">
        <v>20000</v>
      </c>
      <c r="L30">
        <v>20000</v>
      </c>
      <c r="M30">
        <v>20000</v>
      </c>
      <c r="N30">
        <v>20000</v>
      </c>
      <c r="O30">
        <v>20000</v>
      </c>
      <c r="P30">
        <v>20000</v>
      </c>
      <c r="Q30">
        <v>20000</v>
      </c>
      <c r="R30">
        <v>20000</v>
      </c>
      <c r="S30">
        <v>20000</v>
      </c>
      <c r="T30">
        <v>20000</v>
      </c>
      <c r="U30">
        <v>20000</v>
      </c>
      <c r="V30">
        <v>20000</v>
      </c>
      <c r="W30">
        <v>20000</v>
      </c>
      <c r="X30">
        <v>20000</v>
      </c>
      <c r="Y30">
        <v>20000</v>
      </c>
      <c r="Z30">
        <v>20500</v>
      </c>
      <c r="AA30">
        <v>20500</v>
      </c>
      <c r="AB30">
        <v>20500</v>
      </c>
      <c r="AC30">
        <v>21000</v>
      </c>
      <c r="AD30">
        <v>21000</v>
      </c>
      <c r="AE30">
        <v>21000</v>
      </c>
      <c r="AF30">
        <v>21500</v>
      </c>
      <c r="AG30">
        <v>21500</v>
      </c>
      <c r="AH30">
        <v>21800</v>
      </c>
      <c r="AI30">
        <v>21800</v>
      </c>
      <c r="AJ30">
        <v>22000</v>
      </c>
      <c r="AK30">
        <v>22000</v>
      </c>
      <c r="AL30">
        <v>22000</v>
      </c>
      <c r="AM30">
        <v>22000</v>
      </c>
      <c r="AN30">
        <v>22000</v>
      </c>
      <c r="AO30">
        <v>22000</v>
      </c>
      <c r="AP30">
        <v>22000</v>
      </c>
      <c r="AQ30">
        <v>22000</v>
      </c>
      <c r="AR30">
        <v>22000</v>
      </c>
      <c r="AS30">
        <v>23000</v>
      </c>
      <c r="AT30">
        <v>23000</v>
      </c>
      <c r="AU30">
        <v>24000</v>
      </c>
      <c r="AV30">
        <v>24000</v>
      </c>
      <c r="AW30">
        <v>24312</v>
      </c>
      <c r="AX30">
        <v>24312</v>
      </c>
      <c r="AY30">
        <v>28782</v>
      </c>
      <c r="AZ30">
        <v>28782</v>
      </c>
      <c r="BA30">
        <v>28782</v>
      </c>
      <c r="BB30">
        <v>28782</v>
      </c>
      <c r="BC30">
        <v>28782</v>
      </c>
    </row>
    <row r="31" spans="1:55" x14ac:dyDescent="0.2">
      <c r="A31">
        <v>1</v>
      </c>
      <c r="B31" t="s">
        <v>406</v>
      </c>
      <c r="C31">
        <v>159</v>
      </c>
      <c r="D31" t="s">
        <v>406</v>
      </c>
      <c r="E31" s="3" t="s">
        <v>130</v>
      </c>
      <c r="F31" s="3" t="s">
        <v>131</v>
      </c>
      <c r="G31">
        <v>40000</v>
      </c>
      <c r="H31">
        <v>40000</v>
      </c>
      <c r="I31">
        <v>40000</v>
      </c>
      <c r="J31">
        <v>40000</v>
      </c>
      <c r="K31">
        <v>40000</v>
      </c>
      <c r="L31">
        <v>40000</v>
      </c>
      <c r="M31">
        <v>40000</v>
      </c>
      <c r="N31">
        <v>40000</v>
      </c>
      <c r="O31">
        <v>40000</v>
      </c>
      <c r="P31">
        <v>40000</v>
      </c>
      <c r="Q31">
        <v>40000</v>
      </c>
      <c r="R31">
        <v>40000</v>
      </c>
      <c r="S31">
        <v>40000</v>
      </c>
      <c r="T31">
        <v>40000</v>
      </c>
      <c r="U31">
        <v>40000</v>
      </c>
      <c r="V31">
        <v>40000</v>
      </c>
      <c r="W31">
        <v>40000</v>
      </c>
      <c r="X31">
        <v>40000</v>
      </c>
      <c r="Y31">
        <v>40000</v>
      </c>
      <c r="Z31">
        <v>40000</v>
      </c>
      <c r="AA31">
        <v>40000</v>
      </c>
      <c r="AB31">
        <v>40000</v>
      </c>
      <c r="AC31">
        <v>40000</v>
      </c>
      <c r="AD31">
        <v>40000</v>
      </c>
      <c r="AE31">
        <v>40000</v>
      </c>
      <c r="AF31">
        <v>40000</v>
      </c>
      <c r="AG31">
        <v>40000</v>
      </c>
      <c r="AH31">
        <v>40000</v>
      </c>
      <c r="AI31">
        <v>40000</v>
      </c>
      <c r="AJ31">
        <v>40000</v>
      </c>
      <c r="AK31">
        <v>40000</v>
      </c>
      <c r="AL31">
        <v>40000</v>
      </c>
      <c r="AM31">
        <v>40000</v>
      </c>
      <c r="AN31">
        <v>40000</v>
      </c>
      <c r="AO31">
        <v>39921</v>
      </c>
      <c r="AP31">
        <v>39921</v>
      </c>
      <c r="AQ31">
        <v>39200</v>
      </c>
      <c r="AR31">
        <v>39200</v>
      </c>
      <c r="AS31">
        <v>39200</v>
      </c>
      <c r="AT31">
        <v>39200</v>
      </c>
      <c r="AU31">
        <v>39200</v>
      </c>
      <c r="AV31">
        <v>39000</v>
      </c>
      <c r="AW31">
        <v>39000</v>
      </c>
      <c r="AX31">
        <v>38500</v>
      </c>
      <c r="AY31">
        <v>38500</v>
      </c>
      <c r="AZ31">
        <v>38000</v>
      </c>
      <c r="BA31">
        <v>37500</v>
      </c>
      <c r="BB31">
        <v>37500</v>
      </c>
      <c r="BC31">
        <v>37500</v>
      </c>
    </row>
    <row r="32" spans="1:55" x14ac:dyDescent="0.2">
      <c r="A32">
        <v>1</v>
      </c>
      <c r="B32" t="s">
        <v>439</v>
      </c>
      <c r="C32">
        <v>175</v>
      </c>
      <c r="D32" t="s">
        <v>439</v>
      </c>
      <c r="E32" s="3" t="s">
        <v>130</v>
      </c>
      <c r="F32" s="3" t="s">
        <v>131</v>
      </c>
      <c r="G32">
        <v>1080</v>
      </c>
      <c r="H32">
        <v>1080</v>
      </c>
      <c r="I32">
        <v>1080</v>
      </c>
      <c r="J32">
        <v>1080</v>
      </c>
      <c r="K32">
        <v>1080</v>
      </c>
      <c r="L32">
        <v>1080</v>
      </c>
      <c r="M32">
        <v>1080</v>
      </c>
      <c r="N32">
        <v>1080</v>
      </c>
      <c r="O32">
        <v>1080</v>
      </c>
      <c r="P32">
        <v>1080</v>
      </c>
      <c r="Q32">
        <v>1080</v>
      </c>
      <c r="R32">
        <v>1080</v>
      </c>
      <c r="S32">
        <v>1080</v>
      </c>
      <c r="T32">
        <v>1080</v>
      </c>
      <c r="U32">
        <v>1080</v>
      </c>
      <c r="V32">
        <v>1080</v>
      </c>
      <c r="W32">
        <v>1080</v>
      </c>
      <c r="X32">
        <v>1080</v>
      </c>
      <c r="Y32">
        <v>1080</v>
      </c>
      <c r="Z32">
        <v>1080</v>
      </c>
      <c r="AA32">
        <v>1080</v>
      </c>
      <c r="AB32">
        <v>1080</v>
      </c>
      <c r="AC32">
        <v>1080</v>
      </c>
      <c r="AD32">
        <v>1080</v>
      </c>
      <c r="AE32">
        <v>1080</v>
      </c>
      <c r="AF32">
        <v>1080</v>
      </c>
      <c r="AG32">
        <v>1080</v>
      </c>
      <c r="AH32">
        <v>1080</v>
      </c>
      <c r="AI32">
        <v>1080</v>
      </c>
      <c r="AJ32">
        <v>1080</v>
      </c>
      <c r="AK32">
        <v>1080</v>
      </c>
      <c r="AL32">
        <v>1080</v>
      </c>
      <c r="AM32">
        <v>1080</v>
      </c>
      <c r="AN32">
        <v>1080</v>
      </c>
      <c r="AO32">
        <v>1080</v>
      </c>
      <c r="AP32">
        <v>1080</v>
      </c>
      <c r="AQ32">
        <v>1080</v>
      </c>
      <c r="AR32">
        <v>1080</v>
      </c>
      <c r="AS32">
        <v>1080</v>
      </c>
      <c r="AT32">
        <v>1080</v>
      </c>
      <c r="AU32">
        <v>1080</v>
      </c>
      <c r="AV32">
        <v>1080</v>
      </c>
      <c r="AW32">
        <v>1080</v>
      </c>
      <c r="AX32">
        <v>1080</v>
      </c>
      <c r="AY32">
        <v>1080</v>
      </c>
      <c r="AZ32">
        <v>1080</v>
      </c>
      <c r="BA32">
        <v>1080</v>
      </c>
      <c r="BB32">
        <v>1080</v>
      </c>
      <c r="BC32">
        <v>1080</v>
      </c>
    </row>
    <row r="33" spans="1:55" x14ac:dyDescent="0.2">
      <c r="A33">
        <v>2</v>
      </c>
      <c r="B33" t="s">
        <v>408</v>
      </c>
      <c r="C33">
        <v>178</v>
      </c>
      <c r="D33" t="s">
        <v>408</v>
      </c>
      <c r="E33" s="3" t="s">
        <v>130</v>
      </c>
      <c r="F33" s="3" t="s">
        <v>131</v>
      </c>
      <c r="AM33">
        <v>6900</v>
      </c>
      <c r="AN33">
        <v>6967</v>
      </c>
      <c r="AO33">
        <v>6967</v>
      </c>
      <c r="AP33">
        <v>6967</v>
      </c>
      <c r="AQ33">
        <v>6967</v>
      </c>
      <c r="AR33">
        <v>6967</v>
      </c>
      <c r="AS33">
        <v>6967</v>
      </c>
      <c r="AT33">
        <v>6967</v>
      </c>
      <c r="AU33">
        <v>6967</v>
      </c>
      <c r="AV33">
        <v>6967</v>
      </c>
      <c r="AW33">
        <v>6967</v>
      </c>
      <c r="AX33">
        <v>6900</v>
      </c>
      <c r="AY33">
        <v>6900</v>
      </c>
      <c r="AZ33">
        <v>6900</v>
      </c>
      <c r="BA33">
        <v>6900</v>
      </c>
      <c r="BB33">
        <v>6900</v>
      </c>
      <c r="BC33">
        <v>6900</v>
      </c>
    </row>
    <row r="34" spans="1:55" x14ac:dyDescent="0.2">
      <c r="A34">
        <v>3</v>
      </c>
      <c r="B34" t="s">
        <v>409</v>
      </c>
      <c r="C34">
        <v>181</v>
      </c>
      <c r="D34" t="s">
        <v>409</v>
      </c>
      <c r="E34" s="3" t="s">
        <v>130</v>
      </c>
      <c r="F34" s="3" t="s">
        <v>131</v>
      </c>
      <c r="G34">
        <v>9000</v>
      </c>
      <c r="H34">
        <v>9035</v>
      </c>
      <c r="I34">
        <v>9070</v>
      </c>
      <c r="J34">
        <v>9105</v>
      </c>
      <c r="K34">
        <v>9140</v>
      </c>
      <c r="L34">
        <v>9175</v>
      </c>
      <c r="M34">
        <v>9210</v>
      </c>
      <c r="N34">
        <v>9245</v>
      </c>
      <c r="O34">
        <v>9280</v>
      </c>
      <c r="P34">
        <v>9315</v>
      </c>
      <c r="Q34">
        <v>9350</v>
      </c>
      <c r="R34">
        <v>9385</v>
      </c>
      <c r="S34">
        <v>9420</v>
      </c>
      <c r="T34">
        <v>9455</v>
      </c>
      <c r="U34">
        <v>9490</v>
      </c>
      <c r="V34">
        <v>9525</v>
      </c>
      <c r="W34">
        <v>9550</v>
      </c>
      <c r="X34">
        <v>9600</v>
      </c>
      <c r="Y34">
        <v>9650</v>
      </c>
      <c r="Z34">
        <v>9670</v>
      </c>
      <c r="AA34">
        <v>9705</v>
      </c>
      <c r="AB34">
        <v>9750</v>
      </c>
      <c r="AC34">
        <v>9785</v>
      </c>
      <c r="AD34">
        <v>9800</v>
      </c>
      <c r="AE34">
        <v>9835</v>
      </c>
      <c r="AF34">
        <v>9870</v>
      </c>
      <c r="AG34">
        <v>9900</v>
      </c>
      <c r="AH34">
        <v>9950</v>
      </c>
      <c r="AI34">
        <v>9985</v>
      </c>
      <c r="AJ34">
        <v>10000</v>
      </c>
      <c r="AK34">
        <v>10130</v>
      </c>
      <c r="AL34">
        <v>10260</v>
      </c>
      <c r="AM34">
        <v>10390</v>
      </c>
      <c r="AN34">
        <v>10520</v>
      </c>
      <c r="AO34">
        <v>10650</v>
      </c>
      <c r="AP34">
        <v>10735</v>
      </c>
      <c r="AQ34">
        <v>10819</v>
      </c>
      <c r="AR34">
        <v>11020</v>
      </c>
      <c r="AS34">
        <v>11190</v>
      </c>
      <c r="AT34">
        <v>11360</v>
      </c>
      <c r="AU34">
        <v>11540</v>
      </c>
      <c r="AV34">
        <v>11720</v>
      </c>
      <c r="AW34">
        <v>11900</v>
      </c>
      <c r="AX34">
        <v>12100</v>
      </c>
      <c r="AY34">
        <v>12100</v>
      </c>
      <c r="AZ34">
        <v>12100</v>
      </c>
      <c r="BA34">
        <v>12100</v>
      </c>
      <c r="BB34">
        <v>12100</v>
      </c>
      <c r="BC34">
        <v>12100</v>
      </c>
    </row>
    <row r="35" spans="1:55" x14ac:dyDescent="0.2">
      <c r="A35">
        <v>2</v>
      </c>
      <c r="B35" t="s">
        <v>440</v>
      </c>
      <c r="C35">
        <v>182</v>
      </c>
      <c r="D35" t="s">
        <v>440</v>
      </c>
      <c r="E35" s="3" t="s">
        <v>130</v>
      </c>
      <c r="F35" s="3" t="s">
        <v>131</v>
      </c>
      <c r="G35">
        <v>8</v>
      </c>
      <c r="H35">
        <v>8</v>
      </c>
      <c r="I35">
        <v>8</v>
      </c>
      <c r="J35">
        <v>8</v>
      </c>
      <c r="K35">
        <v>8</v>
      </c>
      <c r="L35">
        <v>8</v>
      </c>
      <c r="M35">
        <v>8</v>
      </c>
      <c r="N35">
        <v>8</v>
      </c>
      <c r="O35">
        <v>8</v>
      </c>
      <c r="P35">
        <v>8</v>
      </c>
      <c r="Q35">
        <v>8</v>
      </c>
      <c r="R35">
        <v>8</v>
      </c>
      <c r="S35">
        <v>8</v>
      </c>
      <c r="T35">
        <v>8</v>
      </c>
      <c r="U35">
        <v>8</v>
      </c>
      <c r="V35">
        <v>8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11</v>
      </c>
      <c r="AJ35">
        <v>12</v>
      </c>
      <c r="AK35">
        <v>12</v>
      </c>
      <c r="AL35">
        <v>12</v>
      </c>
      <c r="AM35">
        <v>12</v>
      </c>
      <c r="AN35">
        <v>12</v>
      </c>
      <c r="AO35">
        <v>13</v>
      </c>
      <c r="AP35">
        <v>13</v>
      </c>
      <c r="AQ35">
        <v>14</v>
      </c>
      <c r="AR35">
        <v>14</v>
      </c>
      <c r="AS35">
        <v>9</v>
      </c>
      <c r="AT35">
        <v>9</v>
      </c>
      <c r="AU35">
        <v>9</v>
      </c>
      <c r="AV35">
        <v>9</v>
      </c>
      <c r="AW35">
        <v>9</v>
      </c>
      <c r="AX35">
        <v>9</v>
      </c>
      <c r="AY35">
        <v>9</v>
      </c>
      <c r="AZ35">
        <v>10</v>
      </c>
      <c r="BA35">
        <v>11</v>
      </c>
      <c r="BB35">
        <v>11</v>
      </c>
      <c r="BC35">
        <v>11.4</v>
      </c>
    </row>
    <row r="36" spans="1:55" x14ac:dyDescent="0.2">
      <c r="A36">
        <v>2</v>
      </c>
      <c r="B36" t="s">
        <v>411</v>
      </c>
      <c r="C36">
        <v>184</v>
      </c>
      <c r="D36" t="s">
        <v>411</v>
      </c>
      <c r="E36" s="3" t="s">
        <v>130</v>
      </c>
      <c r="F36" s="3" t="s">
        <v>131</v>
      </c>
      <c r="G36">
        <v>700</v>
      </c>
      <c r="H36">
        <v>700</v>
      </c>
      <c r="I36">
        <v>700</v>
      </c>
      <c r="J36">
        <v>700</v>
      </c>
      <c r="K36">
        <v>700</v>
      </c>
      <c r="L36">
        <v>700</v>
      </c>
      <c r="M36">
        <v>700</v>
      </c>
      <c r="N36">
        <v>700</v>
      </c>
      <c r="O36">
        <v>700</v>
      </c>
      <c r="P36">
        <v>700</v>
      </c>
      <c r="Q36">
        <v>700</v>
      </c>
      <c r="R36">
        <v>700</v>
      </c>
      <c r="S36">
        <v>700</v>
      </c>
      <c r="T36">
        <v>700</v>
      </c>
      <c r="U36">
        <v>700</v>
      </c>
      <c r="V36">
        <v>700</v>
      </c>
      <c r="W36">
        <v>700</v>
      </c>
      <c r="X36">
        <v>700</v>
      </c>
      <c r="Y36">
        <v>700</v>
      </c>
      <c r="Z36">
        <v>700</v>
      </c>
      <c r="AA36">
        <v>700</v>
      </c>
      <c r="AB36">
        <v>700</v>
      </c>
      <c r="AC36">
        <v>700</v>
      </c>
      <c r="AD36">
        <v>700</v>
      </c>
      <c r="AE36">
        <v>700</v>
      </c>
      <c r="AF36">
        <v>700</v>
      </c>
      <c r="AG36">
        <v>700</v>
      </c>
      <c r="AH36">
        <v>700</v>
      </c>
      <c r="AI36">
        <v>700</v>
      </c>
      <c r="AJ36">
        <v>694</v>
      </c>
      <c r="AK36">
        <v>690</v>
      </c>
      <c r="AL36">
        <v>650</v>
      </c>
      <c r="AM36">
        <v>600</v>
      </c>
      <c r="AN36">
        <v>545</v>
      </c>
      <c r="AO36">
        <v>545</v>
      </c>
      <c r="AP36">
        <v>545</v>
      </c>
      <c r="AQ36">
        <v>545</v>
      </c>
      <c r="AR36">
        <v>545</v>
      </c>
      <c r="AS36">
        <v>545</v>
      </c>
      <c r="AT36">
        <v>520</v>
      </c>
      <c r="AU36">
        <v>490</v>
      </c>
      <c r="AV36">
        <v>465</v>
      </c>
      <c r="AW36">
        <v>460</v>
      </c>
      <c r="AX36">
        <v>460</v>
      </c>
      <c r="AY36">
        <v>460</v>
      </c>
      <c r="AZ36">
        <v>450</v>
      </c>
      <c r="BA36">
        <v>440</v>
      </c>
      <c r="BB36">
        <v>430</v>
      </c>
      <c r="BC36">
        <v>420</v>
      </c>
    </row>
    <row r="37" spans="1:55" x14ac:dyDescent="0.2">
      <c r="A37">
        <v>1</v>
      </c>
      <c r="B37" t="s">
        <v>441</v>
      </c>
      <c r="C37">
        <v>193</v>
      </c>
      <c r="D37" t="s">
        <v>441</v>
      </c>
      <c r="E37" s="3" t="s">
        <v>130</v>
      </c>
      <c r="F37" s="3" t="s">
        <v>131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</row>
    <row r="38" spans="1:55" x14ac:dyDescent="0.2">
      <c r="A38">
        <v>1</v>
      </c>
      <c r="B38" t="s">
        <v>413</v>
      </c>
      <c r="C38">
        <v>195</v>
      </c>
      <c r="D38" t="s">
        <v>413</v>
      </c>
      <c r="E38" s="3" t="s">
        <v>130</v>
      </c>
      <c r="F38" s="3" t="s">
        <v>131</v>
      </c>
      <c r="G38">
        <v>5700</v>
      </c>
      <c r="H38">
        <v>5700</v>
      </c>
      <c r="I38">
        <v>5700</v>
      </c>
      <c r="J38">
        <v>5700</v>
      </c>
      <c r="K38">
        <v>5700</v>
      </c>
      <c r="L38">
        <v>5700</v>
      </c>
      <c r="M38">
        <v>5700</v>
      </c>
      <c r="N38">
        <v>5700</v>
      </c>
      <c r="O38">
        <v>5700</v>
      </c>
      <c r="P38">
        <v>5700</v>
      </c>
      <c r="Q38">
        <v>5700</v>
      </c>
      <c r="R38">
        <v>5700</v>
      </c>
      <c r="S38">
        <v>5700</v>
      </c>
      <c r="T38">
        <v>5700</v>
      </c>
      <c r="U38">
        <v>5700</v>
      </c>
      <c r="V38">
        <v>5700</v>
      </c>
      <c r="W38">
        <v>5700</v>
      </c>
      <c r="X38">
        <v>5700</v>
      </c>
      <c r="Y38">
        <v>5700</v>
      </c>
      <c r="Z38">
        <v>5700</v>
      </c>
      <c r="AA38">
        <v>5700</v>
      </c>
      <c r="AB38">
        <v>5700</v>
      </c>
      <c r="AC38">
        <v>5700</v>
      </c>
      <c r="AD38">
        <v>5700</v>
      </c>
      <c r="AE38">
        <v>5700</v>
      </c>
      <c r="AF38">
        <v>5700</v>
      </c>
      <c r="AG38">
        <v>5700</v>
      </c>
      <c r="AH38">
        <v>5700</v>
      </c>
      <c r="AI38">
        <v>5700</v>
      </c>
      <c r="AJ38">
        <v>5744</v>
      </c>
      <c r="AK38">
        <v>5700</v>
      </c>
      <c r="AL38">
        <v>5700</v>
      </c>
      <c r="AM38">
        <v>5700</v>
      </c>
      <c r="AN38">
        <v>5700</v>
      </c>
      <c r="AO38">
        <v>5700</v>
      </c>
      <c r="AP38">
        <v>5650</v>
      </c>
      <c r="AQ38">
        <v>5650</v>
      </c>
      <c r="AR38">
        <v>5650</v>
      </c>
      <c r="AS38">
        <v>5650</v>
      </c>
      <c r="AT38">
        <v>5650</v>
      </c>
      <c r="AU38">
        <v>5650</v>
      </c>
      <c r="AV38">
        <v>5650</v>
      </c>
      <c r="AW38">
        <v>5650</v>
      </c>
      <c r="AX38">
        <v>5650</v>
      </c>
      <c r="AY38">
        <v>5600</v>
      </c>
      <c r="AZ38">
        <v>5600</v>
      </c>
      <c r="BA38">
        <v>5600</v>
      </c>
      <c r="BB38">
        <v>5600</v>
      </c>
      <c r="BC38">
        <v>5600</v>
      </c>
    </row>
    <row r="39" spans="1:55" x14ac:dyDescent="0.2">
      <c r="A39">
        <v>2</v>
      </c>
      <c r="B39" t="s">
        <v>414</v>
      </c>
      <c r="C39">
        <v>196</v>
      </c>
      <c r="D39" t="s">
        <v>414</v>
      </c>
      <c r="E39" s="3" t="s">
        <v>130</v>
      </c>
      <c r="F39" s="3" t="s">
        <v>131</v>
      </c>
    </row>
    <row r="40" spans="1:55" x14ac:dyDescent="0.2">
      <c r="A40">
        <v>1</v>
      </c>
      <c r="B40" t="s">
        <v>415</v>
      </c>
      <c r="C40">
        <v>197</v>
      </c>
      <c r="D40" t="s">
        <v>415</v>
      </c>
      <c r="E40" s="3" t="s">
        <v>130</v>
      </c>
      <c r="F40" s="3" t="s">
        <v>131</v>
      </c>
      <c r="G40">
        <v>2202</v>
      </c>
      <c r="H40">
        <v>2202</v>
      </c>
      <c r="I40">
        <v>2204</v>
      </c>
      <c r="J40">
        <v>2204</v>
      </c>
      <c r="K40">
        <v>2204</v>
      </c>
      <c r="L40">
        <v>2204</v>
      </c>
      <c r="M40">
        <v>2204</v>
      </c>
      <c r="N40">
        <v>2204</v>
      </c>
      <c r="O40">
        <v>2204</v>
      </c>
      <c r="P40">
        <v>2204</v>
      </c>
      <c r="Q40">
        <v>2204</v>
      </c>
      <c r="R40">
        <v>2204</v>
      </c>
      <c r="S40">
        <v>2204</v>
      </c>
      <c r="T40">
        <v>2204</v>
      </c>
      <c r="U40">
        <v>2204</v>
      </c>
      <c r="V40">
        <v>2204</v>
      </c>
      <c r="W40">
        <v>2204</v>
      </c>
      <c r="X40">
        <v>2204</v>
      </c>
      <c r="Y40">
        <v>2204</v>
      </c>
      <c r="Z40">
        <v>2204</v>
      </c>
      <c r="AA40">
        <v>2204</v>
      </c>
      <c r="AB40">
        <v>2204</v>
      </c>
      <c r="AC40">
        <v>2204</v>
      </c>
      <c r="AD40">
        <v>2204</v>
      </c>
      <c r="AE40">
        <v>2204</v>
      </c>
      <c r="AF40">
        <v>2204</v>
      </c>
      <c r="AG40">
        <v>2204</v>
      </c>
      <c r="AH40">
        <v>2204</v>
      </c>
      <c r="AI40">
        <v>2204</v>
      </c>
      <c r="AJ40">
        <v>2204</v>
      </c>
      <c r="AK40">
        <v>2204</v>
      </c>
      <c r="AL40">
        <v>2204</v>
      </c>
      <c r="AM40">
        <v>2200</v>
      </c>
      <c r="AN40">
        <v>2200</v>
      </c>
      <c r="AO40">
        <v>2200</v>
      </c>
      <c r="AP40">
        <v>2200</v>
      </c>
      <c r="AQ40">
        <v>2200</v>
      </c>
      <c r="AR40">
        <v>2200</v>
      </c>
      <c r="AS40">
        <v>2200</v>
      </c>
      <c r="AT40">
        <v>2200</v>
      </c>
      <c r="AU40">
        <v>2200</v>
      </c>
      <c r="AV40">
        <v>2200</v>
      </c>
      <c r="AW40">
        <v>2200</v>
      </c>
      <c r="AX40">
        <v>2200</v>
      </c>
      <c r="AY40">
        <v>2200</v>
      </c>
      <c r="AZ40">
        <v>2200</v>
      </c>
      <c r="BA40">
        <v>2200</v>
      </c>
      <c r="BB40">
        <v>2200</v>
      </c>
      <c r="BC40">
        <v>2200</v>
      </c>
    </row>
    <row r="41" spans="1:55" x14ac:dyDescent="0.2">
      <c r="A41">
        <v>2</v>
      </c>
      <c r="B41" t="s">
        <v>416</v>
      </c>
      <c r="C41">
        <v>201</v>
      </c>
      <c r="D41" t="s">
        <v>416</v>
      </c>
      <c r="E41" s="3" t="s">
        <v>130</v>
      </c>
      <c r="F41" s="3" t="s">
        <v>131</v>
      </c>
      <c r="G41">
        <v>43000</v>
      </c>
      <c r="H41">
        <v>43000</v>
      </c>
      <c r="I41">
        <v>43000</v>
      </c>
      <c r="J41">
        <v>43000</v>
      </c>
      <c r="K41">
        <v>43000</v>
      </c>
      <c r="L41">
        <v>43000</v>
      </c>
      <c r="M41">
        <v>43000</v>
      </c>
      <c r="N41">
        <v>43000</v>
      </c>
      <c r="O41">
        <v>43000</v>
      </c>
      <c r="P41">
        <v>43000</v>
      </c>
      <c r="Q41">
        <v>43000</v>
      </c>
      <c r="R41">
        <v>43000</v>
      </c>
      <c r="S41">
        <v>43000</v>
      </c>
      <c r="T41">
        <v>43000</v>
      </c>
      <c r="U41">
        <v>43000</v>
      </c>
      <c r="V41">
        <v>43000</v>
      </c>
      <c r="W41">
        <v>43000</v>
      </c>
      <c r="X41">
        <v>43000</v>
      </c>
      <c r="Y41">
        <v>43000</v>
      </c>
      <c r="Z41">
        <v>43000</v>
      </c>
      <c r="AA41">
        <v>43000</v>
      </c>
      <c r="AB41">
        <v>43000</v>
      </c>
      <c r="AC41">
        <v>43000</v>
      </c>
      <c r="AD41">
        <v>43000</v>
      </c>
      <c r="AE41">
        <v>43000</v>
      </c>
      <c r="AF41">
        <v>43000</v>
      </c>
      <c r="AG41">
        <v>43000</v>
      </c>
      <c r="AH41">
        <v>43000</v>
      </c>
      <c r="AI41">
        <v>43000</v>
      </c>
      <c r="AJ41">
        <v>43000</v>
      </c>
      <c r="AK41">
        <v>43000</v>
      </c>
      <c r="AL41">
        <v>43000</v>
      </c>
      <c r="AM41">
        <v>43000</v>
      </c>
      <c r="AN41">
        <v>43000</v>
      </c>
      <c r="AO41">
        <v>43000</v>
      </c>
      <c r="AP41">
        <v>43000</v>
      </c>
      <c r="AQ41">
        <v>43000</v>
      </c>
      <c r="AR41">
        <v>43000</v>
      </c>
      <c r="AS41">
        <v>43000</v>
      </c>
      <c r="AT41">
        <v>43000</v>
      </c>
      <c r="AU41">
        <v>43000</v>
      </c>
      <c r="AV41">
        <v>43000</v>
      </c>
      <c r="AW41">
        <v>43000</v>
      </c>
      <c r="AX41">
        <v>43000</v>
      </c>
      <c r="AY41">
        <v>43000</v>
      </c>
      <c r="AZ41">
        <v>43000</v>
      </c>
      <c r="BA41">
        <v>43000</v>
      </c>
      <c r="BB41">
        <v>43000</v>
      </c>
      <c r="BC41">
        <v>43000</v>
      </c>
    </row>
    <row r="42" spans="1:55" x14ac:dyDescent="0.2">
      <c r="A42">
        <v>3</v>
      </c>
      <c r="B42" t="s">
        <v>417</v>
      </c>
      <c r="C42">
        <v>202</v>
      </c>
      <c r="D42" t="s">
        <v>417</v>
      </c>
      <c r="E42" s="3" t="s">
        <v>130</v>
      </c>
      <c r="F42" s="3" t="s">
        <v>131</v>
      </c>
      <c r="G42">
        <v>89150</v>
      </c>
      <c r="H42">
        <v>87900</v>
      </c>
      <c r="I42">
        <v>86700</v>
      </c>
      <c r="J42">
        <v>85400</v>
      </c>
      <c r="K42">
        <v>84200</v>
      </c>
      <c r="L42">
        <v>84000</v>
      </c>
      <c r="M42">
        <v>83700</v>
      </c>
      <c r="N42">
        <v>83460</v>
      </c>
      <c r="O42">
        <v>83210</v>
      </c>
      <c r="P42">
        <v>82970</v>
      </c>
      <c r="Q42">
        <v>82720</v>
      </c>
      <c r="R42">
        <v>82480</v>
      </c>
      <c r="S42">
        <v>82230</v>
      </c>
      <c r="T42">
        <v>82000</v>
      </c>
      <c r="U42">
        <v>81740</v>
      </c>
      <c r="V42">
        <v>81490</v>
      </c>
      <c r="W42">
        <v>81470</v>
      </c>
      <c r="X42">
        <v>81450</v>
      </c>
      <c r="Y42">
        <v>81430</v>
      </c>
      <c r="Z42">
        <v>81420</v>
      </c>
      <c r="AA42">
        <v>81400</v>
      </c>
      <c r="AB42">
        <v>81378</v>
      </c>
      <c r="AC42">
        <v>81378</v>
      </c>
      <c r="AD42">
        <v>81378</v>
      </c>
      <c r="AE42">
        <v>81378</v>
      </c>
      <c r="AF42">
        <v>81500</v>
      </c>
      <c r="AG42">
        <v>81800</v>
      </c>
      <c r="AH42">
        <v>82000</v>
      </c>
      <c r="AI42">
        <v>82300</v>
      </c>
      <c r="AJ42">
        <v>82500</v>
      </c>
      <c r="AK42">
        <v>82800</v>
      </c>
      <c r="AL42">
        <v>83000</v>
      </c>
      <c r="AM42">
        <v>83200</v>
      </c>
      <c r="AN42">
        <v>83500</v>
      </c>
      <c r="AO42">
        <v>83700</v>
      </c>
      <c r="AP42">
        <v>83900</v>
      </c>
      <c r="AQ42">
        <v>83900</v>
      </c>
      <c r="AR42">
        <v>83928</v>
      </c>
      <c r="AS42">
        <v>83928</v>
      </c>
      <c r="AT42">
        <v>83928</v>
      </c>
      <c r="AU42">
        <v>83928</v>
      </c>
      <c r="AV42">
        <v>83928</v>
      </c>
      <c r="AW42">
        <v>83928</v>
      </c>
      <c r="AX42">
        <v>83928</v>
      </c>
      <c r="AY42">
        <v>83928</v>
      </c>
      <c r="AZ42">
        <v>83928</v>
      </c>
      <c r="BA42">
        <v>83928</v>
      </c>
      <c r="BB42">
        <v>83928</v>
      </c>
      <c r="BC42">
        <v>83928</v>
      </c>
    </row>
    <row r="43" spans="1:55" x14ac:dyDescent="0.2">
      <c r="B43" t="s">
        <v>442</v>
      </c>
      <c r="C43">
        <v>205</v>
      </c>
      <c r="D43" t="s">
        <v>442</v>
      </c>
      <c r="E43" s="3" t="s">
        <v>130</v>
      </c>
      <c r="F43" s="3" t="s">
        <v>131</v>
      </c>
      <c r="G43">
        <v>5000</v>
      </c>
      <c r="H43">
        <v>5000</v>
      </c>
      <c r="I43">
        <v>5000</v>
      </c>
      <c r="J43">
        <v>5000</v>
      </c>
      <c r="K43">
        <v>5000</v>
      </c>
      <c r="L43">
        <v>5000</v>
      </c>
      <c r="M43">
        <v>5000</v>
      </c>
      <c r="N43">
        <v>5000</v>
      </c>
      <c r="O43">
        <v>5000</v>
      </c>
      <c r="P43">
        <v>5000</v>
      </c>
      <c r="Q43">
        <v>5000</v>
      </c>
      <c r="R43">
        <v>5000</v>
      </c>
      <c r="S43">
        <v>5000</v>
      </c>
      <c r="T43">
        <v>5000</v>
      </c>
      <c r="U43">
        <v>5000</v>
      </c>
      <c r="V43">
        <v>5000</v>
      </c>
      <c r="W43">
        <v>5000</v>
      </c>
      <c r="X43">
        <v>5000</v>
      </c>
      <c r="Y43">
        <v>5000</v>
      </c>
      <c r="Z43">
        <v>5000</v>
      </c>
      <c r="AA43">
        <v>5000</v>
      </c>
      <c r="AB43">
        <v>5000</v>
      </c>
      <c r="AC43">
        <v>5000</v>
      </c>
      <c r="AD43">
        <v>5000</v>
      </c>
      <c r="AE43">
        <v>5000</v>
      </c>
      <c r="AF43">
        <v>5000</v>
      </c>
      <c r="AG43">
        <v>5000</v>
      </c>
      <c r="AH43">
        <v>5000</v>
      </c>
      <c r="AI43">
        <v>5000</v>
      </c>
      <c r="AJ43">
        <v>5000</v>
      </c>
      <c r="AK43">
        <v>5000</v>
      </c>
      <c r="AL43">
        <v>5000</v>
      </c>
      <c r="AM43">
        <v>5000</v>
      </c>
      <c r="AN43">
        <v>5000</v>
      </c>
      <c r="AO43">
        <v>5000</v>
      </c>
      <c r="AP43">
        <v>5000</v>
      </c>
      <c r="AQ43">
        <v>5000</v>
      </c>
      <c r="AR43">
        <v>5000</v>
      </c>
      <c r="AS43">
        <v>5000</v>
      </c>
      <c r="AT43">
        <v>5000</v>
      </c>
      <c r="AU43">
        <v>5000</v>
      </c>
      <c r="AV43">
        <v>5000</v>
      </c>
      <c r="AW43">
        <v>5000</v>
      </c>
      <c r="AX43">
        <v>5000</v>
      </c>
      <c r="AY43">
        <v>5000</v>
      </c>
      <c r="AZ43">
        <v>5000</v>
      </c>
      <c r="BA43">
        <v>5000</v>
      </c>
      <c r="BB43">
        <v>5000</v>
      </c>
      <c r="BC43">
        <v>5000</v>
      </c>
    </row>
    <row r="44" spans="1:55" x14ac:dyDescent="0.2">
      <c r="A44">
        <v>2</v>
      </c>
      <c r="B44" t="s">
        <v>419</v>
      </c>
      <c r="C44">
        <v>206</v>
      </c>
      <c r="D44" t="s">
        <v>419</v>
      </c>
      <c r="E44" s="3" t="s">
        <v>130</v>
      </c>
      <c r="F44" s="3" t="s">
        <v>131</v>
      </c>
      <c r="G44">
        <v>98000</v>
      </c>
      <c r="H44">
        <v>98000</v>
      </c>
      <c r="I44">
        <v>98000</v>
      </c>
      <c r="J44">
        <v>98000</v>
      </c>
      <c r="K44">
        <v>98000</v>
      </c>
      <c r="L44">
        <v>98000</v>
      </c>
      <c r="M44">
        <v>98000</v>
      </c>
      <c r="N44">
        <v>98000</v>
      </c>
      <c r="O44">
        <v>98000</v>
      </c>
      <c r="P44">
        <v>98000</v>
      </c>
      <c r="Q44">
        <v>98000</v>
      </c>
      <c r="R44">
        <v>98000</v>
      </c>
      <c r="S44">
        <v>98000</v>
      </c>
      <c r="T44">
        <v>98000</v>
      </c>
      <c r="U44">
        <v>98000</v>
      </c>
      <c r="V44">
        <v>98000</v>
      </c>
      <c r="W44">
        <v>98000</v>
      </c>
      <c r="X44">
        <v>98000</v>
      </c>
      <c r="Y44">
        <v>98000</v>
      </c>
      <c r="Z44">
        <v>98000</v>
      </c>
      <c r="AA44">
        <v>98000</v>
      </c>
      <c r="AB44">
        <v>98000</v>
      </c>
      <c r="AC44">
        <v>98000</v>
      </c>
      <c r="AD44">
        <v>98000</v>
      </c>
      <c r="AE44">
        <v>100000</v>
      </c>
      <c r="AF44">
        <v>103000</v>
      </c>
      <c r="AG44">
        <v>105000</v>
      </c>
      <c r="AH44">
        <v>108000</v>
      </c>
      <c r="AI44">
        <v>110000</v>
      </c>
      <c r="AJ44">
        <v>110000</v>
      </c>
      <c r="AK44">
        <v>110000</v>
      </c>
      <c r="AL44">
        <v>111000</v>
      </c>
      <c r="AM44">
        <v>112000</v>
      </c>
      <c r="AN44">
        <v>113000</v>
      </c>
      <c r="AO44">
        <v>113370</v>
      </c>
      <c r="AP44">
        <v>113750</v>
      </c>
      <c r="AQ44">
        <v>114115</v>
      </c>
      <c r="AR44">
        <v>114485</v>
      </c>
      <c r="AS44">
        <v>114855</v>
      </c>
      <c r="AT44">
        <v>115225</v>
      </c>
      <c r="AU44">
        <v>115600</v>
      </c>
      <c r="AV44">
        <v>115970</v>
      </c>
      <c r="AW44">
        <v>116340</v>
      </c>
      <c r="AX44">
        <v>116340</v>
      </c>
      <c r="AY44">
        <v>116340</v>
      </c>
      <c r="AZ44">
        <v>116340</v>
      </c>
      <c r="BA44">
        <v>116340</v>
      </c>
      <c r="BB44">
        <v>116340</v>
      </c>
      <c r="BC44">
        <v>116340</v>
      </c>
    </row>
    <row r="45" spans="1:55" x14ac:dyDescent="0.2">
      <c r="A45">
        <v>3</v>
      </c>
      <c r="B45" t="s">
        <v>420</v>
      </c>
      <c r="C45">
        <v>209</v>
      </c>
      <c r="D45" t="s">
        <v>420</v>
      </c>
      <c r="E45" s="3" t="s">
        <v>130</v>
      </c>
      <c r="F45" s="3" t="s">
        <v>131</v>
      </c>
      <c r="G45">
        <v>1342</v>
      </c>
      <c r="H45">
        <v>1342</v>
      </c>
      <c r="I45">
        <v>1342</v>
      </c>
      <c r="J45">
        <v>1342</v>
      </c>
      <c r="K45">
        <v>1342</v>
      </c>
      <c r="L45">
        <v>1342</v>
      </c>
      <c r="M45">
        <v>1342</v>
      </c>
      <c r="N45">
        <v>1342</v>
      </c>
      <c r="O45">
        <v>1342</v>
      </c>
      <c r="P45">
        <v>1342</v>
      </c>
      <c r="Q45">
        <v>1342</v>
      </c>
      <c r="R45">
        <v>1342</v>
      </c>
      <c r="S45">
        <v>1342</v>
      </c>
      <c r="T45">
        <v>1324</v>
      </c>
      <c r="U45">
        <v>1143</v>
      </c>
      <c r="V45">
        <v>1206</v>
      </c>
      <c r="W45">
        <v>1240</v>
      </c>
      <c r="X45">
        <v>1199</v>
      </c>
      <c r="Y45">
        <v>1150</v>
      </c>
      <c r="Z45">
        <v>1102</v>
      </c>
      <c r="AA45">
        <v>1142</v>
      </c>
      <c r="AB45">
        <v>1145</v>
      </c>
      <c r="AC45">
        <v>1147</v>
      </c>
      <c r="AD45">
        <v>1090</v>
      </c>
      <c r="AE45">
        <v>1120</v>
      </c>
      <c r="AF45">
        <v>1165</v>
      </c>
      <c r="AG45">
        <v>1130</v>
      </c>
      <c r="AH45">
        <v>1095</v>
      </c>
      <c r="AI45">
        <v>1060</v>
      </c>
      <c r="AJ45">
        <v>1046</v>
      </c>
      <c r="AK45">
        <v>1032</v>
      </c>
      <c r="AL45">
        <v>1032</v>
      </c>
      <c r="AM45">
        <v>1032</v>
      </c>
      <c r="AN45">
        <v>1032</v>
      </c>
      <c r="AO45">
        <v>1032</v>
      </c>
      <c r="AP45">
        <v>1032</v>
      </c>
      <c r="AQ45">
        <v>1032</v>
      </c>
      <c r="AR45">
        <v>1032</v>
      </c>
      <c r="AS45">
        <v>1032</v>
      </c>
      <c r="AT45">
        <v>1032</v>
      </c>
      <c r="AU45">
        <v>1032</v>
      </c>
      <c r="AV45">
        <v>1032</v>
      </c>
      <c r="AW45">
        <v>1032</v>
      </c>
      <c r="AX45">
        <v>1032</v>
      </c>
      <c r="AY45">
        <v>1032</v>
      </c>
      <c r="AZ45">
        <v>1032</v>
      </c>
      <c r="BA45">
        <v>1032</v>
      </c>
      <c r="BB45">
        <v>1032</v>
      </c>
      <c r="BC45">
        <v>1032</v>
      </c>
    </row>
    <row r="46" spans="1:55" x14ac:dyDescent="0.2">
      <c r="A46">
        <v>2</v>
      </c>
      <c r="B46" t="s">
        <v>443</v>
      </c>
      <c r="C46">
        <v>215</v>
      </c>
      <c r="D46" t="s">
        <v>443</v>
      </c>
      <c r="E46" s="3" t="s">
        <v>130</v>
      </c>
      <c r="F46" s="3" t="s">
        <v>131</v>
      </c>
      <c r="G46">
        <v>20000</v>
      </c>
      <c r="H46">
        <v>20000</v>
      </c>
      <c r="I46">
        <v>20000</v>
      </c>
      <c r="J46">
        <v>20000</v>
      </c>
      <c r="K46">
        <v>20000</v>
      </c>
      <c r="L46">
        <v>22000</v>
      </c>
      <c r="M46">
        <v>22000</v>
      </c>
      <c r="N46">
        <v>22000</v>
      </c>
      <c r="O46">
        <v>22000</v>
      </c>
      <c r="P46">
        <v>22000</v>
      </c>
      <c r="Q46">
        <v>24000</v>
      </c>
      <c r="R46">
        <v>24000</v>
      </c>
      <c r="S46">
        <v>24000</v>
      </c>
      <c r="T46">
        <v>24000</v>
      </c>
      <c r="U46">
        <v>24000</v>
      </c>
      <c r="V46">
        <v>24000</v>
      </c>
      <c r="W46">
        <v>24000</v>
      </c>
      <c r="X46">
        <v>24000</v>
      </c>
      <c r="Y46">
        <v>24000</v>
      </c>
      <c r="Z46">
        <v>24000</v>
      </c>
      <c r="AA46">
        <v>24000</v>
      </c>
      <c r="AB46">
        <v>24000</v>
      </c>
      <c r="AC46">
        <v>24000</v>
      </c>
      <c r="AD46">
        <v>24000</v>
      </c>
      <c r="AE46">
        <v>24000</v>
      </c>
      <c r="AF46">
        <v>24000</v>
      </c>
      <c r="AG46">
        <v>24000</v>
      </c>
      <c r="AH46">
        <v>24000</v>
      </c>
      <c r="AI46">
        <v>24000</v>
      </c>
      <c r="AJ46">
        <v>24000</v>
      </c>
      <c r="AK46">
        <v>24000</v>
      </c>
      <c r="AL46">
        <v>24000</v>
      </c>
      <c r="AM46">
        <v>24000</v>
      </c>
      <c r="AN46">
        <v>24000</v>
      </c>
      <c r="AO46">
        <v>24000</v>
      </c>
      <c r="AP46">
        <v>24000</v>
      </c>
      <c r="AQ46">
        <v>24000</v>
      </c>
      <c r="AR46">
        <v>24000</v>
      </c>
      <c r="AS46">
        <v>24000</v>
      </c>
      <c r="AT46">
        <v>24000</v>
      </c>
      <c r="AU46">
        <v>24000</v>
      </c>
      <c r="AV46">
        <v>24000</v>
      </c>
      <c r="AW46">
        <v>24000</v>
      </c>
      <c r="AX46">
        <v>24000</v>
      </c>
      <c r="AY46">
        <v>24000</v>
      </c>
      <c r="AZ46">
        <v>24000</v>
      </c>
      <c r="BA46">
        <v>24000</v>
      </c>
      <c r="BB46">
        <v>24000</v>
      </c>
      <c r="BC46">
        <v>24000</v>
      </c>
    </row>
    <row r="47" spans="1:55" x14ac:dyDescent="0.2">
      <c r="A47">
        <v>1</v>
      </c>
      <c r="B47" t="s">
        <v>422</v>
      </c>
      <c r="C47">
        <v>217</v>
      </c>
      <c r="D47" t="s">
        <v>422</v>
      </c>
      <c r="E47" s="3" t="s">
        <v>130</v>
      </c>
      <c r="F47" s="3" t="s">
        <v>131</v>
      </c>
      <c r="G47">
        <v>1200</v>
      </c>
      <c r="H47">
        <v>1200</v>
      </c>
      <c r="I47">
        <v>1200</v>
      </c>
      <c r="J47">
        <v>1200</v>
      </c>
      <c r="K47">
        <v>1200</v>
      </c>
      <c r="L47">
        <v>1200</v>
      </c>
      <c r="M47">
        <v>1200</v>
      </c>
      <c r="N47">
        <v>1200</v>
      </c>
      <c r="O47">
        <v>1200</v>
      </c>
      <c r="P47">
        <v>1200</v>
      </c>
      <c r="Q47">
        <v>1000</v>
      </c>
      <c r="R47">
        <v>1000</v>
      </c>
      <c r="S47">
        <v>1000</v>
      </c>
      <c r="T47">
        <v>1000</v>
      </c>
      <c r="U47">
        <v>1000</v>
      </c>
      <c r="V47">
        <v>1000</v>
      </c>
      <c r="W47">
        <v>1000</v>
      </c>
      <c r="X47">
        <v>1000</v>
      </c>
      <c r="Y47">
        <v>1000</v>
      </c>
      <c r="Z47">
        <v>1000</v>
      </c>
      <c r="AA47">
        <v>1000</v>
      </c>
      <c r="AB47">
        <v>1000</v>
      </c>
      <c r="AC47">
        <v>1000</v>
      </c>
      <c r="AD47">
        <v>1000</v>
      </c>
      <c r="AE47">
        <v>1000</v>
      </c>
      <c r="AF47">
        <v>1000</v>
      </c>
      <c r="AG47">
        <v>1000</v>
      </c>
      <c r="AH47">
        <v>1000</v>
      </c>
      <c r="AI47">
        <v>1000</v>
      </c>
      <c r="AJ47">
        <v>1000</v>
      </c>
      <c r="AK47">
        <v>1000</v>
      </c>
      <c r="AL47">
        <v>1000</v>
      </c>
      <c r="AM47">
        <v>1000</v>
      </c>
      <c r="AN47">
        <v>1000</v>
      </c>
      <c r="AO47">
        <v>1000</v>
      </c>
      <c r="AP47">
        <v>1000</v>
      </c>
      <c r="AQ47">
        <v>1000</v>
      </c>
      <c r="AR47">
        <v>1000</v>
      </c>
      <c r="AS47">
        <v>1000</v>
      </c>
      <c r="AT47">
        <v>1000</v>
      </c>
      <c r="AU47">
        <v>1000</v>
      </c>
      <c r="AV47">
        <v>1000</v>
      </c>
      <c r="AW47">
        <v>1000</v>
      </c>
      <c r="AX47">
        <v>1000</v>
      </c>
      <c r="AY47">
        <v>1000</v>
      </c>
      <c r="AZ47">
        <v>1000</v>
      </c>
      <c r="BA47">
        <v>1000</v>
      </c>
      <c r="BB47">
        <v>1000</v>
      </c>
      <c r="BC47">
        <v>1000</v>
      </c>
    </row>
    <row r="48" spans="1:55" x14ac:dyDescent="0.2">
      <c r="A48">
        <v>2</v>
      </c>
      <c r="B48" t="s">
        <v>423</v>
      </c>
      <c r="C48">
        <v>226</v>
      </c>
      <c r="D48" t="s">
        <v>423</v>
      </c>
      <c r="E48" s="3" t="s">
        <v>130</v>
      </c>
      <c r="F48" s="3" t="s">
        <v>131</v>
      </c>
      <c r="G48">
        <v>5000</v>
      </c>
      <c r="H48">
        <v>5000</v>
      </c>
      <c r="I48">
        <v>5000</v>
      </c>
      <c r="J48">
        <v>5000</v>
      </c>
      <c r="K48">
        <v>5000</v>
      </c>
      <c r="L48">
        <v>5000</v>
      </c>
      <c r="M48">
        <v>5000</v>
      </c>
      <c r="N48">
        <v>5000</v>
      </c>
      <c r="O48">
        <v>5000</v>
      </c>
      <c r="P48">
        <v>5000</v>
      </c>
      <c r="Q48">
        <v>5000</v>
      </c>
      <c r="R48">
        <v>5000</v>
      </c>
      <c r="S48">
        <v>5000</v>
      </c>
      <c r="T48">
        <v>5000</v>
      </c>
      <c r="U48">
        <v>5000</v>
      </c>
      <c r="V48">
        <v>5000</v>
      </c>
      <c r="W48">
        <v>5000</v>
      </c>
      <c r="X48">
        <v>5000</v>
      </c>
      <c r="Y48">
        <v>5000</v>
      </c>
      <c r="Z48">
        <v>5000</v>
      </c>
      <c r="AA48">
        <v>5000</v>
      </c>
      <c r="AB48">
        <v>5000</v>
      </c>
      <c r="AC48">
        <v>5000</v>
      </c>
      <c r="AD48">
        <v>5000</v>
      </c>
      <c r="AE48">
        <v>5000</v>
      </c>
      <c r="AF48">
        <v>5112</v>
      </c>
      <c r="AG48">
        <v>5112</v>
      </c>
      <c r="AH48">
        <v>5112</v>
      </c>
      <c r="AI48">
        <v>5112</v>
      </c>
      <c r="AJ48">
        <v>5112</v>
      </c>
      <c r="AK48">
        <v>5112</v>
      </c>
      <c r="AL48">
        <v>5112</v>
      </c>
      <c r="AM48">
        <v>5112</v>
      </c>
      <c r="AN48">
        <v>5112</v>
      </c>
      <c r="AO48">
        <v>5112</v>
      </c>
      <c r="AP48">
        <v>5112</v>
      </c>
      <c r="AQ48">
        <v>5112</v>
      </c>
      <c r="AR48">
        <v>5112</v>
      </c>
      <c r="AS48">
        <v>5112</v>
      </c>
      <c r="AT48">
        <v>5112</v>
      </c>
      <c r="AU48">
        <v>5112</v>
      </c>
      <c r="AV48">
        <v>5112</v>
      </c>
      <c r="AW48">
        <v>5112</v>
      </c>
      <c r="AX48">
        <v>5112</v>
      </c>
      <c r="AY48">
        <v>5112</v>
      </c>
      <c r="AZ48">
        <v>5112</v>
      </c>
      <c r="BA48">
        <v>5112</v>
      </c>
      <c r="BB48">
        <v>5112</v>
      </c>
      <c r="BC48">
        <v>5112</v>
      </c>
    </row>
    <row r="49" spans="1:55" x14ac:dyDescent="0.2">
      <c r="A49">
        <v>1</v>
      </c>
      <c r="B49" t="s">
        <v>424</v>
      </c>
      <c r="C49">
        <v>233</v>
      </c>
      <c r="D49" t="s">
        <v>424</v>
      </c>
      <c r="E49" s="3" t="s">
        <v>130</v>
      </c>
      <c r="F49" s="3" t="s">
        <v>131</v>
      </c>
      <c r="G49">
        <v>6000</v>
      </c>
      <c r="H49">
        <v>6000</v>
      </c>
      <c r="I49">
        <v>6000</v>
      </c>
      <c r="J49">
        <v>6000</v>
      </c>
      <c r="K49">
        <v>6000</v>
      </c>
      <c r="L49">
        <v>6000</v>
      </c>
      <c r="M49">
        <v>6000</v>
      </c>
      <c r="N49">
        <v>6000</v>
      </c>
      <c r="O49">
        <v>6000</v>
      </c>
      <c r="P49">
        <v>6000</v>
      </c>
      <c r="Q49">
        <v>6000</v>
      </c>
      <c r="R49">
        <v>6000</v>
      </c>
      <c r="S49">
        <v>6000</v>
      </c>
      <c r="T49">
        <v>6000</v>
      </c>
      <c r="U49">
        <v>6000</v>
      </c>
      <c r="V49">
        <v>6000</v>
      </c>
      <c r="W49">
        <v>6000</v>
      </c>
      <c r="X49">
        <v>6000</v>
      </c>
      <c r="Y49">
        <v>6000</v>
      </c>
      <c r="Z49">
        <v>6000</v>
      </c>
      <c r="AA49">
        <v>6000</v>
      </c>
      <c r="AB49">
        <v>6000</v>
      </c>
      <c r="AC49">
        <v>6000</v>
      </c>
      <c r="AD49">
        <v>6000</v>
      </c>
      <c r="AE49">
        <v>6000</v>
      </c>
      <c r="AF49">
        <v>6000</v>
      </c>
      <c r="AG49">
        <v>6000</v>
      </c>
      <c r="AH49">
        <v>6000</v>
      </c>
      <c r="AI49">
        <v>6000</v>
      </c>
      <c r="AJ49">
        <v>6000</v>
      </c>
      <c r="AK49">
        <v>6000</v>
      </c>
      <c r="AL49">
        <v>6000</v>
      </c>
      <c r="AM49">
        <v>6000</v>
      </c>
      <c r="AN49">
        <v>6000</v>
      </c>
      <c r="AO49">
        <v>6000</v>
      </c>
      <c r="AP49">
        <v>6000</v>
      </c>
      <c r="AQ49">
        <v>6000</v>
      </c>
      <c r="AR49">
        <v>6000</v>
      </c>
      <c r="AS49">
        <v>6000</v>
      </c>
      <c r="AT49">
        <v>6000</v>
      </c>
      <c r="AU49">
        <v>6000</v>
      </c>
      <c r="AV49">
        <v>6000</v>
      </c>
      <c r="AW49">
        <v>6000</v>
      </c>
      <c r="AX49">
        <v>6000</v>
      </c>
      <c r="AY49">
        <v>6000</v>
      </c>
      <c r="AZ49">
        <v>6000</v>
      </c>
      <c r="BA49">
        <v>6000</v>
      </c>
      <c r="BB49">
        <v>6000</v>
      </c>
      <c r="BC49">
        <v>6000</v>
      </c>
    </row>
    <row r="50" spans="1:55" x14ac:dyDescent="0.2">
      <c r="A50">
        <v>2</v>
      </c>
      <c r="B50" t="s">
        <v>425</v>
      </c>
      <c r="C50">
        <v>238</v>
      </c>
      <c r="D50" t="s">
        <v>425</v>
      </c>
      <c r="E50" s="3" t="s">
        <v>130</v>
      </c>
      <c r="F50" s="3" t="s">
        <v>131</v>
      </c>
      <c r="AM50">
        <v>20000</v>
      </c>
      <c r="AN50">
        <v>20000</v>
      </c>
      <c r="AO50">
        <v>20000</v>
      </c>
      <c r="AP50">
        <v>20000</v>
      </c>
      <c r="AQ50">
        <v>20000</v>
      </c>
      <c r="AR50">
        <v>20000</v>
      </c>
      <c r="AS50">
        <v>20000</v>
      </c>
      <c r="AT50">
        <v>20000</v>
      </c>
      <c r="AU50">
        <v>20000</v>
      </c>
      <c r="AV50">
        <v>20000</v>
      </c>
      <c r="AW50">
        <v>20000</v>
      </c>
      <c r="AX50">
        <v>20000</v>
      </c>
      <c r="AY50">
        <v>20000</v>
      </c>
      <c r="AZ50">
        <v>20000</v>
      </c>
      <c r="BA50">
        <v>20000</v>
      </c>
      <c r="BB50">
        <v>20000</v>
      </c>
      <c r="BC50">
        <v>20000</v>
      </c>
    </row>
    <row r="51" spans="1:55" x14ac:dyDescent="0.2">
      <c r="A51">
        <v>2</v>
      </c>
      <c r="B51" t="s">
        <v>444</v>
      </c>
      <c r="C51">
        <v>250</v>
      </c>
      <c r="D51" t="s">
        <v>444</v>
      </c>
      <c r="E51" s="3" t="s">
        <v>130</v>
      </c>
      <c r="F51" s="3" t="s">
        <v>131</v>
      </c>
      <c r="G51">
        <v>15000</v>
      </c>
      <c r="H51">
        <v>15000</v>
      </c>
      <c r="I51">
        <v>15000</v>
      </c>
      <c r="J51">
        <v>15000</v>
      </c>
      <c r="K51">
        <v>15000</v>
      </c>
      <c r="L51">
        <v>15000</v>
      </c>
      <c r="M51">
        <v>15000</v>
      </c>
      <c r="N51">
        <v>15000</v>
      </c>
      <c r="O51">
        <v>15000</v>
      </c>
      <c r="P51">
        <v>15000</v>
      </c>
      <c r="Q51">
        <v>15000</v>
      </c>
      <c r="R51">
        <v>15000</v>
      </c>
      <c r="S51">
        <v>15000</v>
      </c>
      <c r="T51">
        <v>15000</v>
      </c>
      <c r="U51">
        <v>15000</v>
      </c>
      <c r="V51">
        <v>15000</v>
      </c>
      <c r="W51">
        <v>15000</v>
      </c>
      <c r="X51">
        <v>15000</v>
      </c>
      <c r="Y51">
        <v>15000</v>
      </c>
      <c r="Z51">
        <v>15000</v>
      </c>
      <c r="AA51">
        <v>15000</v>
      </c>
      <c r="AB51">
        <v>15000</v>
      </c>
      <c r="AC51">
        <v>15000</v>
      </c>
      <c r="AD51">
        <v>15000</v>
      </c>
      <c r="AE51">
        <v>15000</v>
      </c>
      <c r="AF51">
        <v>15000</v>
      </c>
      <c r="AG51">
        <v>15000</v>
      </c>
      <c r="AH51">
        <v>15000</v>
      </c>
      <c r="AI51">
        <v>15000</v>
      </c>
      <c r="AJ51">
        <v>15000</v>
      </c>
      <c r="AK51">
        <v>15000</v>
      </c>
      <c r="AL51">
        <v>15000</v>
      </c>
      <c r="AM51">
        <v>15000</v>
      </c>
      <c r="AN51">
        <v>15000</v>
      </c>
      <c r="AO51">
        <v>15000</v>
      </c>
      <c r="AP51">
        <v>15000</v>
      </c>
      <c r="AQ51">
        <v>15000</v>
      </c>
      <c r="AR51">
        <v>15000</v>
      </c>
      <c r="AS51">
        <v>15000</v>
      </c>
      <c r="AT51">
        <v>15000</v>
      </c>
      <c r="AU51">
        <v>15000</v>
      </c>
      <c r="AV51">
        <v>15000</v>
      </c>
      <c r="AW51">
        <v>15000</v>
      </c>
      <c r="AX51">
        <v>15000</v>
      </c>
      <c r="AY51">
        <v>15000</v>
      </c>
      <c r="AZ51">
        <v>15000</v>
      </c>
      <c r="BA51">
        <v>15000</v>
      </c>
      <c r="BB51">
        <v>15000</v>
      </c>
      <c r="BC51">
        <v>15000</v>
      </c>
    </row>
    <row r="52" spans="1:55" x14ac:dyDescent="0.2">
      <c r="A52">
        <v>3</v>
      </c>
      <c r="B52" t="s">
        <v>427</v>
      </c>
      <c r="C52">
        <v>251</v>
      </c>
      <c r="D52" t="s">
        <v>427</v>
      </c>
      <c r="E52" s="3" t="s">
        <v>130</v>
      </c>
      <c r="F52" s="3" t="s">
        <v>131</v>
      </c>
      <c r="G52">
        <v>16750</v>
      </c>
      <c r="H52">
        <v>16800</v>
      </c>
      <c r="I52">
        <v>16820</v>
      </c>
      <c r="J52">
        <v>16850</v>
      </c>
      <c r="K52">
        <v>16900</v>
      </c>
      <c r="L52">
        <v>16940</v>
      </c>
      <c r="M52">
        <v>16980</v>
      </c>
      <c r="N52">
        <v>17020</v>
      </c>
      <c r="O52">
        <v>17060</v>
      </c>
      <c r="P52">
        <v>17100</v>
      </c>
      <c r="Q52">
        <v>17150</v>
      </c>
      <c r="R52">
        <v>17180</v>
      </c>
      <c r="S52">
        <v>17220</v>
      </c>
      <c r="T52">
        <v>17250</v>
      </c>
      <c r="U52">
        <v>17300</v>
      </c>
      <c r="V52">
        <v>17350</v>
      </c>
      <c r="W52">
        <v>17380</v>
      </c>
      <c r="X52">
        <v>17420</v>
      </c>
      <c r="Y52">
        <v>17460</v>
      </c>
      <c r="Z52">
        <v>17500</v>
      </c>
      <c r="AA52">
        <v>17550</v>
      </c>
      <c r="AB52">
        <v>17580</v>
      </c>
      <c r="AC52">
        <v>17620</v>
      </c>
      <c r="AD52">
        <v>17650</v>
      </c>
      <c r="AE52">
        <v>17700</v>
      </c>
      <c r="AF52">
        <v>17740</v>
      </c>
      <c r="AG52">
        <v>17780</v>
      </c>
      <c r="AH52">
        <v>17820</v>
      </c>
      <c r="AI52">
        <v>17850</v>
      </c>
      <c r="AJ52">
        <v>17900</v>
      </c>
      <c r="AK52">
        <v>18050</v>
      </c>
      <c r="AL52">
        <v>18265</v>
      </c>
      <c r="AM52">
        <v>18400</v>
      </c>
      <c r="AN52">
        <v>18600</v>
      </c>
      <c r="AO52">
        <v>18785</v>
      </c>
      <c r="AP52">
        <v>18965</v>
      </c>
      <c r="AQ52">
        <v>19135</v>
      </c>
      <c r="AR52">
        <v>19300</v>
      </c>
      <c r="AS52">
        <v>19480</v>
      </c>
      <c r="AT52">
        <v>19650</v>
      </c>
      <c r="AU52">
        <v>19800</v>
      </c>
      <c r="AV52">
        <v>20000</v>
      </c>
      <c r="AW52">
        <v>20000</v>
      </c>
      <c r="AX52">
        <v>20000</v>
      </c>
      <c r="AY52">
        <v>20000</v>
      </c>
      <c r="AZ52">
        <v>20000</v>
      </c>
      <c r="BA52">
        <v>20000</v>
      </c>
      <c r="BB52">
        <v>20000</v>
      </c>
      <c r="BC52">
        <v>20000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C58"/>
  <sheetViews>
    <sheetView topLeftCell="A46" workbookViewId="0">
      <selection activeCell="E1" sqref="E1"/>
    </sheetView>
  </sheetViews>
  <sheetFormatPr defaultRowHeight="12.75" x14ac:dyDescent="0.2"/>
  <cols>
    <col min="1" max="1" width="8.85546875" bestFit="1" customWidth="1"/>
    <col min="2" max="2" width="13.5703125" bestFit="1" customWidth="1"/>
    <col min="3" max="3" width="11.140625" bestFit="1" customWidth="1"/>
    <col min="4" max="4" width="13.42578125" bestFit="1" customWidth="1"/>
    <col min="5" max="5" width="12.7109375" bestFit="1" customWidth="1"/>
    <col min="6" max="6" width="13.7109375" bestFit="1" customWidth="1"/>
    <col min="7" max="55" width="10.7109375" bestFit="1" customWidth="1"/>
  </cols>
  <sheetData>
    <row r="1" spans="1:55" ht="13.5" customHeight="1" x14ac:dyDescent="0.2">
      <c r="A1" s="63" t="s">
        <v>457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1" t="s">
        <v>4</v>
      </c>
      <c r="H1" s="1" t="s">
        <v>202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139</v>
      </c>
      <c r="AX1" s="58" t="s">
        <v>428</v>
      </c>
      <c r="AY1" s="58" t="s">
        <v>429</v>
      </c>
      <c r="AZ1" s="58" t="s">
        <v>430</v>
      </c>
      <c r="BA1" s="58" t="s">
        <v>431</v>
      </c>
      <c r="BB1" s="58" t="s">
        <v>432</v>
      </c>
      <c r="BC1" s="58" t="s">
        <v>433</v>
      </c>
    </row>
    <row r="2" spans="1:55" ht="13.5" customHeight="1" x14ac:dyDescent="0.2">
      <c r="A2">
        <v>3</v>
      </c>
      <c r="B2" s="56" t="s">
        <v>377</v>
      </c>
      <c r="C2" s="57">
        <v>7</v>
      </c>
      <c r="D2" s="56" t="s">
        <v>377</v>
      </c>
      <c r="E2" s="3" t="s">
        <v>46</v>
      </c>
      <c r="F2" s="3" t="s">
        <v>47</v>
      </c>
      <c r="G2" s="57">
        <v>1750375</v>
      </c>
      <c r="H2" s="57">
        <v>1961797</v>
      </c>
      <c r="I2" s="57">
        <v>1961838</v>
      </c>
      <c r="J2" s="57">
        <v>1966200</v>
      </c>
      <c r="K2" s="57">
        <v>1950564</v>
      </c>
      <c r="L2" s="57">
        <v>1986697</v>
      </c>
      <c r="M2" s="57">
        <v>2015949</v>
      </c>
      <c r="N2" s="57">
        <v>2042927</v>
      </c>
      <c r="O2" s="57">
        <v>2129923</v>
      </c>
      <c r="P2" s="57">
        <v>2053475</v>
      </c>
      <c r="Q2" s="57">
        <v>2092275</v>
      </c>
      <c r="R2" s="57">
        <v>2075870</v>
      </c>
      <c r="S2" s="57">
        <v>2142870</v>
      </c>
      <c r="T2" s="57">
        <v>2118170</v>
      </c>
      <c r="U2" s="57">
        <v>1888200</v>
      </c>
      <c r="V2" s="57">
        <v>1716000</v>
      </c>
      <c r="W2" s="57">
        <v>1698600</v>
      </c>
      <c r="X2" s="57">
        <v>1689700</v>
      </c>
      <c r="Y2" s="57">
        <v>1663200</v>
      </c>
      <c r="Z2" s="57">
        <v>1595700</v>
      </c>
      <c r="AA2" s="57">
        <v>1544300</v>
      </c>
      <c r="AB2" s="57">
        <v>1581800</v>
      </c>
      <c r="AC2" s="57">
        <v>1597700</v>
      </c>
      <c r="AD2" s="57">
        <v>1617700</v>
      </c>
      <c r="AE2" s="57">
        <v>1636800</v>
      </c>
      <c r="AF2" s="57">
        <v>1876000</v>
      </c>
      <c r="AG2" s="57">
        <v>1942000</v>
      </c>
      <c r="AH2" s="57">
        <v>1945700</v>
      </c>
      <c r="AI2" s="57">
        <v>1925650</v>
      </c>
      <c r="AJ2" s="57">
        <v>1666689</v>
      </c>
      <c r="AK2" s="57">
        <v>1773139</v>
      </c>
      <c r="AL2" s="57">
        <v>1937712</v>
      </c>
      <c r="AM2" s="57">
        <v>2123103</v>
      </c>
      <c r="AN2" s="57">
        <v>2001280</v>
      </c>
      <c r="AO2" s="57">
        <v>1817130</v>
      </c>
      <c r="AP2" s="57">
        <v>1809112</v>
      </c>
      <c r="AQ2" s="57">
        <v>1847635</v>
      </c>
      <c r="AR2" s="57">
        <v>2026609</v>
      </c>
      <c r="AS2" s="57">
        <v>1919215</v>
      </c>
      <c r="AT2" s="57">
        <v>2020342</v>
      </c>
      <c r="AU2" s="57">
        <v>2175017</v>
      </c>
      <c r="AV2" s="57">
        <v>2403537</v>
      </c>
      <c r="AW2" s="57">
        <v>2637574</v>
      </c>
      <c r="AX2" s="57">
        <v>3110958</v>
      </c>
      <c r="AY2" s="57">
        <v>3290556</v>
      </c>
      <c r="AZ2" s="57">
        <v>3233892</v>
      </c>
      <c r="BA2" s="57">
        <v>3465581</v>
      </c>
      <c r="BB2" s="57">
        <v>2747108</v>
      </c>
      <c r="BC2" s="57">
        <v>4240711</v>
      </c>
    </row>
    <row r="3" spans="1:55" ht="13.5" customHeight="1" x14ac:dyDescent="0.2">
      <c r="A3">
        <v>3</v>
      </c>
      <c r="B3" s="56" t="s">
        <v>378</v>
      </c>
      <c r="C3" s="57">
        <v>20</v>
      </c>
      <c r="D3" s="56" t="s">
        <v>378</v>
      </c>
      <c r="E3" s="3" t="s">
        <v>46</v>
      </c>
      <c r="F3" s="3" t="s">
        <v>47</v>
      </c>
      <c r="G3" s="57">
        <v>219341</v>
      </c>
      <c r="H3" s="57">
        <v>80924</v>
      </c>
      <c r="I3" s="57">
        <v>81200</v>
      </c>
      <c r="J3" s="57">
        <v>74232</v>
      </c>
      <c r="K3" s="57">
        <v>66149</v>
      </c>
      <c r="L3" s="57">
        <v>112750</v>
      </c>
      <c r="M3" s="57">
        <v>240852</v>
      </c>
      <c r="N3" s="57">
        <v>135275</v>
      </c>
      <c r="O3" s="57">
        <v>198197</v>
      </c>
      <c r="P3" s="57">
        <v>218659</v>
      </c>
      <c r="Q3" s="57">
        <v>259124</v>
      </c>
      <c r="R3" s="57">
        <v>126649</v>
      </c>
      <c r="S3" s="57">
        <v>168390</v>
      </c>
      <c r="T3" s="57">
        <v>203410</v>
      </c>
      <c r="U3" s="57">
        <v>200270</v>
      </c>
      <c r="V3" s="57">
        <v>242230</v>
      </c>
      <c r="W3" s="57">
        <v>230670</v>
      </c>
      <c r="X3" s="57">
        <v>181130</v>
      </c>
      <c r="Y3" s="57">
        <v>124880</v>
      </c>
      <c r="Z3" s="57">
        <v>247580</v>
      </c>
      <c r="AA3" s="57">
        <v>247680</v>
      </c>
      <c r="AB3" s="57">
        <v>113801</v>
      </c>
      <c r="AC3" s="57">
        <v>108340</v>
      </c>
      <c r="AD3" s="57">
        <v>110340</v>
      </c>
      <c r="AE3" s="57">
        <v>148940</v>
      </c>
      <c r="AF3" s="57">
        <v>164340</v>
      </c>
      <c r="AG3" s="57">
        <v>172890</v>
      </c>
      <c r="AH3" s="57">
        <v>333790</v>
      </c>
      <c r="AI3" s="57">
        <v>314790</v>
      </c>
      <c r="AJ3" s="57">
        <v>254246</v>
      </c>
      <c r="AK3" s="57">
        <v>187826</v>
      </c>
      <c r="AL3" s="57">
        <v>127106</v>
      </c>
      <c r="AM3" s="57">
        <v>152198</v>
      </c>
      <c r="AN3" s="57">
        <v>299254</v>
      </c>
      <c r="AO3" s="57">
        <v>187083</v>
      </c>
      <c r="AP3" s="57">
        <v>328316</v>
      </c>
      <c r="AQ3" s="57">
        <v>212399</v>
      </c>
      <c r="AR3" s="57">
        <v>115709</v>
      </c>
      <c r="AS3" s="57">
        <v>139171</v>
      </c>
      <c r="AT3" s="57">
        <v>231806</v>
      </c>
      <c r="AU3" s="57">
        <v>157134</v>
      </c>
      <c r="AV3" s="57">
        <v>158882</v>
      </c>
      <c r="AW3" s="57">
        <v>91796</v>
      </c>
      <c r="AX3" s="57">
        <v>99862</v>
      </c>
      <c r="AY3" s="57">
        <v>105203</v>
      </c>
      <c r="AZ3" s="57">
        <v>133154</v>
      </c>
      <c r="BA3" s="57">
        <v>114360</v>
      </c>
      <c r="BB3" s="57">
        <v>133666</v>
      </c>
      <c r="BC3" s="57">
        <v>150542</v>
      </c>
    </row>
    <row r="4" spans="1:55" ht="13.5" customHeight="1" x14ac:dyDescent="0.2">
      <c r="A4">
        <v>2</v>
      </c>
      <c r="B4" s="56" t="s">
        <v>379</v>
      </c>
      <c r="C4" s="57">
        <v>29</v>
      </c>
      <c r="D4" s="56" t="s">
        <v>379</v>
      </c>
      <c r="E4" s="3" t="s">
        <v>46</v>
      </c>
      <c r="F4" s="3" t="s">
        <v>47</v>
      </c>
      <c r="G4" s="57">
        <v>783929</v>
      </c>
      <c r="H4" s="57">
        <v>769436</v>
      </c>
      <c r="I4" s="57">
        <v>797958</v>
      </c>
      <c r="J4" s="57">
        <v>841295</v>
      </c>
      <c r="K4" s="57">
        <v>860403</v>
      </c>
      <c r="L4" s="57">
        <v>867293</v>
      </c>
      <c r="M4" s="57">
        <v>893566</v>
      </c>
      <c r="N4" s="57">
        <v>909876</v>
      </c>
      <c r="O4" s="57">
        <v>868609</v>
      </c>
      <c r="P4" s="57">
        <v>884014</v>
      </c>
      <c r="Q4" s="57">
        <v>897581</v>
      </c>
      <c r="R4" s="57">
        <v>858954</v>
      </c>
      <c r="S4" s="57">
        <v>916529</v>
      </c>
      <c r="T4" s="57">
        <v>840857</v>
      </c>
      <c r="U4" s="57">
        <v>925791</v>
      </c>
      <c r="V4" s="57">
        <v>934010</v>
      </c>
      <c r="W4" s="57">
        <v>948151</v>
      </c>
      <c r="X4" s="57">
        <v>914802</v>
      </c>
      <c r="Y4" s="57">
        <v>946465</v>
      </c>
      <c r="Z4" s="57">
        <v>1009584</v>
      </c>
      <c r="AA4" s="57">
        <v>1006944</v>
      </c>
      <c r="AB4" s="57">
        <v>1038084</v>
      </c>
      <c r="AC4" s="57">
        <v>1037995</v>
      </c>
      <c r="AD4" s="57">
        <v>979244</v>
      </c>
      <c r="AE4" s="57">
        <v>1109739</v>
      </c>
      <c r="AF4" s="57">
        <v>1150791</v>
      </c>
      <c r="AG4" s="57">
        <v>1189392</v>
      </c>
      <c r="AH4" s="57">
        <v>1220712</v>
      </c>
      <c r="AI4" s="57">
        <v>1134937</v>
      </c>
      <c r="AJ4" s="57">
        <v>1146847</v>
      </c>
      <c r="AK4" s="57">
        <v>1202764</v>
      </c>
      <c r="AL4" s="57">
        <v>1220534</v>
      </c>
      <c r="AM4" s="57">
        <v>1182925</v>
      </c>
      <c r="AN4" s="57">
        <v>1036973</v>
      </c>
      <c r="AO4" s="57">
        <v>1091364</v>
      </c>
      <c r="AP4" s="57">
        <v>1162201</v>
      </c>
      <c r="AQ4" s="57">
        <v>1200320</v>
      </c>
      <c r="AR4" s="57">
        <v>1132301</v>
      </c>
      <c r="AS4" s="57">
        <v>1095100</v>
      </c>
      <c r="AT4" s="57">
        <v>1109525</v>
      </c>
      <c r="AU4" s="57">
        <v>1147088</v>
      </c>
      <c r="AV4" s="57">
        <v>1187022</v>
      </c>
      <c r="AW4" s="57">
        <v>1189168</v>
      </c>
      <c r="AX4" s="57">
        <v>1205548</v>
      </c>
      <c r="AY4" s="57">
        <v>1224832</v>
      </c>
      <c r="AZ4" s="57">
        <v>1181865</v>
      </c>
      <c r="BA4" s="57">
        <v>1173365</v>
      </c>
      <c r="BB4" s="57">
        <v>1170263</v>
      </c>
      <c r="BC4" s="57">
        <v>1033573</v>
      </c>
    </row>
    <row r="5" spans="1:55" ht="13.5" customHeight="1" x14ac:dyDescent="0.2">
      <c r="A5">
        <v>1</v>
      </c>
      <c r="B5" s="56" t="s">
        <v>380</v>
      </c>
      <c r="C5" s="57">
        <v>32</v>
      </c>
      <c r="D5" s="56" t="s">
        <v>380</v>
      </c>
      <c r="E5" s="3" t="s">
        <v>46</v>
      </c>
      <c r="F5" s="3" t="s">
        <v>47</v>
      </c>
      <c r="G5" s="57">
        <v>2148746</v>
      </c>
      <c r="H5" s="57">
        <v>2295008</v>
      </c>
      <c r="I5" s="57">
        <v>2452271</v>
      </c>
      <c r="J5" s="57">
        <v>2422997</v>
      </c>
      <c r="K5" s="57">
        <v>2397471</v>
      </c>
      <c r="L5" s="57">
        <v>2457054</v>
      </c>
      <c r="M5" s="57">
        <v>2613639</v>
      </c>
      <c r="N5" s="57">
        <v>2651735</v>
      </c>
      <c r="O5" s="57">
        <v>2744985</v>
      </c>
      <c r="P5" s="57">
        <v>2855459</v>
      </c>
      <c r="Q5" s="57">
        <v>3030386</v>
      </c>
      <c r="R5" s="57">
        <v>2942391</v>
      </c>
      <c r="S5" s="57">
        <v>3059405</v>
      </c>
      <c r="T5" s="57">
        <v>3193933</v>
      </c>
      <c r="U5" s="57">
        <v>3366555</v>
      </c>
      <c r="V5" s="57">
        <v>3272362</v>
      </c>
      <c r="W5" s="57">
        <v>3315342</v>
      </c>
      <c r="X5" s="57">
        <v>3354695</v>
      </c>
      <c r="Y5" s="57">
        <v>3348748</v>
      </c>
      <c r="Z5" s="57">
        <v>3377787</v>
      </c>
      <c r="AA5" s="57">
        <v>3255765</v>
      </c>
      <c r="AB5" s="57">
        <v>3419291</v>
      </c>
      <c r="AC5" s="57">
        <v>3455254</v>
      </c>
      <c r="AD5" s="57">
        <v>2989338</v>
      </c>
      <c r="AE5" s="57">
        <v>3233722</v>
      </c>
      <c r="AF5" s="57">
        <v>3403179</v>
      </c>
      <c r="AG5" s="57">
        <v>2905841</v>
      </c>
      <c r="AH5" s="57">
        <v>3121180</v>
      </c>
      <c r="AI5" s="57">
        <v>3074714</v>
      </c>
      <c r="AJ5" s="57">
        <v>2917039</v>
      </c>
      <c r="AK5" s="57">
        <v>3178284</v>
      </c>
      <c r="AL5" s="57">
        <v>3338283</v>
      </c>
      <c r="AM5" s="57">
        <v>3514186</v>
      </c>
      <c r="AN5" s="57">
        <v>3602251</v>
      </c>
      <c r="AO5" s="57">
        <v>3727897</v>
      </c>
      <c r="AP5" s="57">
        <v>3698045</v>
      </c>
      <c r="AQ5" s="57">
        <v>3721937</v>
      </c>
      <c r="AR5" s="57">
        <v>3866968</v>
      </c>
      <c r="AS5" s="57">
        <v>3355263</v>
      </c>
      <c r="AT5" s="57">
        <v>3535656</v>
      </c>
      <c r="AU5" s="57">
        <v>3660266</v>
      </c>
      <c r="AV5" s="57">
        <v>3967296</v>
      </c>
      <c r="AW5" s="57">
        <v>4275650</v>
      </c>
      <c r="AX5" s="57">
        <v>4465590</v>
      </c>
      <c r="AY5" s="57">
        <v>4515555</v>
      </c>
      <c r="AZ5" s="57">
        <v>4617151</v>
      </c>
      <c r="BA5" s="57">
        <v>4511965</v>
      </c>
      <c r="BB5" s="57">
        <v>4621532</v>
      </c>
      <c r="BC5" s="57">
        <v>4812558</v>
      </c>
    </row>
    <row r="6" spans="1:55" ht="13.5" customHeight="1" x14ac:dyDescent="0.2">
      <c r="A6">
        <v>1</v>
      </c>
      <c r="B6" s="56" t="s">
        <v>381</v>
      </c>
      <c r="C6" s="57">
        <v>35</v>
      </c>
      <c r="D6" s="56" t="s">
        <v>381</v>
      </c>
      <c r="E6" s="3" t="s">
        <v>46</v>
      </c>
      <c r="F6" s="3" t="s">
        <v>47</v>
      </c>
      <c r="G6" s="57">
        <v>48375</v>
      </c>
      <c r="H6" s="57">
        <v>48685</v>
      </c>
      <c r="I6" s="57">
        <v>49140</v>
      </c>
      <c r="J6" s="57">
        <v>48025</v>
      </c>
      <c r="K6" s="57">
        <v>62985</v>
      </c>
      <c r="L6" s="57">
        <v>66435</v>
      </c>
      <c r="M6" s="57">
        <v>69588</v>
      </c>
      <c r="N6" s="57">
        <v>36815</v>
      </c>
      <c r="O6" s="57">
        <v>29896</v>
      </c>
      <c r="P6" s="57">
        <v>13672</v>
      </c>
      <c r="Q6" s="57">
        <v>12212</v>
      </c>
      <c r="R6" s="57">
        <v>11554</v>
      </c>
      <c r="S6" s="57">
        <v>10328</v>
      </c>
      <c r="T6" s="57">
        <v>15440</v>
      </c>
      <c r="U6" s="57">
        <v>17940</v>
      </c>
      <c r="V6" s="57">
        <v>22632</v>
      </c>
      <c r="W6" s="57">
        <v>12280</v>
      </c>
      <c r="X6" s="57">
        <v>16055</v>
      </c>
      <c r="Y6" s="57">
        <v>33090</v>
      </c>
      <c r="Z6" s="57">
        <v>44895</v>
      </c>
      <c r="AA6" s="57">
        <v>18835</v>
      </c>
      <c r="AB6" s="57">
        <v>28394</v>
      </c>
      <c r="AC6" s="57">
        <v>23492</v>
      </c>
      <c r="AD6" s="57">
        <v>31000</v>
      </c>
      <c r="AE6" s="57">
        <v>20598</v>
      </c>
      <c r="AF6" s="57">
        <v>50280</v>
      </c>
      <c r="AG6" s="57">
        <v>91930</v>
      </c>
      <c r="AH6" s="57">
        <v>84155</v>
      </c>
      <c r="AI6" s="57">
        <v>90598</v>
      </c>
      <c r="AJ6" s="57">
        <v>86799</v>
      </c>
      <c r="AK6" s="57">
        <v>84193</v>
      </c>
      <c r="AL6" s="57">
        <v>79631</v>
      </c>
      <c r="AM6" s="57">
        <v>77360</v>
      </c>
      <c r="AN6" s="57">
        <v>78162</v>
      </c>
      <c r="AO6" s="57">
        <v>73993</v>
      </c>
      <c r="AP6" s="57">
        <v>75214</v>
      </c>
      <c r="AQ6" s="57">
        <v>74745</v>
      </c>
      <c r="AR6" s="57">
        <v>70738</v>
      </c>
      <c r="AS6" s="57">
        <v>66513</v>
      </c>
      <c r="AT6" s="57">
        <v>67791</v>
      </c>
      <c r="AU6" s="57">
        <v>77276</v>
      </c>
      <c r="AV6" s="57">
        <v>83944</v>
      </c>
      <c r="AW6" s="57">
        <v>83291</v>
      </c>
      <c r="AX6" s="57">
        <v>71792</v>
      </c>
      <c r="AY6" s="57">
        <v>57969</v>
      </c>
      <c r="AZ6" s="57">
        <v>68413</v>
      </c>
      <c r="BA6" s="57">
        <v>62086</v>
      </c>
      <c r="BB6" s="57">
        <v>67749</v>
      </c>
      <c r="BC6" s="57">
        <v>55861</v>
      </c>
    </row>
    <row r="7" spans="1:55" ht="13.5" customHeight="1" x14ac:dyDescent="0.2">
      <c r="A7">
        <v>1</v>
      </c>
      <c r="B7" s="56" t="s">
        <v>382</v>
      </c>
      <c r="C7" s="57">
        <v>37</v>
      </c>
      <c r="D7" s="56" t="s">
        <v>382</v>
      </c>
      <c r="E7" s="3" t="s">
        <v>46</v>
      </c>
      <c r="F7" s="3" t="s">
        <v>47</v>
      </c>
      <c r="G7" s="57">
        <v>727090</v>
      </c>
      <c r="H7" s="57">
        <v>718950</v>
      </c>
      <c r="I7" s="57">
        <v>709050</v>
      </c>
      <c r="J7" s="57">
        <v>673880</v>
      </c>
      <c r="K7" s="57">
        <v>642550</v>
      </c>
      <c r="L7" s="57">
        <v>694280</v>
      </c>
      <c r="M7" s="57">
        <v>746453</v>
      </c>
      <c r="N7" s="57">
        <v>765578</v>
      </c>
      <c r="O7" s="57">
        <v>782886</v>
      </c>
      <c r="P7" s="57">
        <v>802838</v>
      </c>
      <c r="Q7" s="57">
        <v>825051</v>
      </c>
      <c r="R7" s="57">
        <v>853640</v>
      </c>
      <c r="S7" s="57">
        <v>881383</v>
      </c>
      <c r="T7" s="57">
        <v>966913</v>
      </c>
      <c r="U7" s="57">
        <v>899875</v>
      </c>
      <c r="V7" s="57">
        <v>910414</v>
      </c>
      <c r="W7" s="57">
        <v>907605</v>
      </c>
      <c r="X7" s="57">
        <v>855417</v>
      </c>
      <c r="Y7" s="57">
        <v>893245</v>
      </c>
      <c r="Z7" s="57">
        <v>887796</v>
      </c>
      <c r="AA7" s="57">
        <v>865866</v>
      </c>
      <c r="AB7" s="57">
        <v>845830</v>
      </c>
      <c r="AC7" s="57">
        <v>735272</v>
      </c>
      <c r="AD7" s="57">
        <v>657177</v>
      </c>
      <c r="AE7" s="57">
        <v>589810</v>
      </c>
      <c r="AF7" s="57">
        <v>687367</v>
      </c>
      <c r="AG7" s="57">
        <v>639576</v>
      </c>
      <c r="AH7" s="57">
        <v>656477</v>
      </c>
      <c r="AI7" s="57">
        <v>612989</v>
      </c>
      <c r="AJ7" s="57">
        <v>650112</v>
      </c>
      <c r="AK7" s="57">
        <v>611011</v>
      </c>
      <c r="AL7" s="57">
        <v>600136</v>
      </c>
      <c r="AM7" s="57">
        <v>596087</v>
      </c>
      <c r="AN7" s="57">
        <v>661582</v>
      </c>
      <c r="AO7" s="57">
        <v>679879</v>
      </c>
      <c r="AP7" s="57">
        <v>756228</v>
      </c>
      <c r="AQ7" s="57">
        <v>775989</v>
      </c>
      <c r="AR7" s="57">
        <v>815094</v>
      </c>
      <c r="AS7" s="57">
        <v>813624</v>
      </c>
      <c r="AT7" s="57">
        <v>808584</v>
      </c>
      <c r="AU7" s="57">
        <v>850059</v>
      </c>
      <c r="AV7" s="57">
        <v>829767</v>
      </c>
      <c r="AW7" s="57">
        <v>816010</v>
      </c>
      <c r="AX7" s="57">
        <v>858569</v>
      </c>
      <c r="AY7" s="57">
        <v>882522</v>
      </c>
      <c r="AZ7" s="57">
        <v>920455</v>
      </c>
      <c r="BA7" s="57">
        <v>957993</v>
      </c>
      <c r="BB7" s="57">
        <v>971580</v>
      </c>
      <c r="BC7" s="57">
        <v>1036176</v>
      </c>
    </row>
    <row r="8" spans="1:55" ht="13.5" customHeight="1" x14ac:dyDescent="0.2">
      <c r="A8">
        <v>1</v>
      </c>
      <c r="B8" s="56" t="s">
        <v>383</v>
      </c>
      <c r="C8" s="57">
        <v>39</v>
      </c>
      <c r="D8" s="56" t="s">
        <v>383</v>
      </c>
      <c r="E8" s="3" t="s">
        <v>46</v>
      </c>
      <c r="F8" s="3" t="s">
        <v>47</v>
      </c>
      <c r="G8" s="57">
        <v>1961170</v>
      </c>
      <c r="H8" s="57">
        <v>2001970</v>
      </c>
      <c r="I8" s="57">
        <v>1914920</v>
      </c>
      <c r="J8" s="57">
        <v>1908724</v>
      </c>
      <c r="K8" s="57">
        <v>1928342</v>
      </c>
      <c r="L8" s="57">
        <v>1719031</v>
      </c>
      <c r="M8" s="57">
        <v>1742488</v>
      </c>
      <c r="N8" s="57">
        <v>1782415</v>
      </c>
      <c r="O8" s="57">
        <v>1704836</v>
      </c>
      <c r="P8" s="57">
        <v>1653837</v>
      </c>
      <c r="Q8" s="57">
        <v>1737534</v>
      </c>
      <c r="R8" s="57">
        <v>1670333</v>
      </c>
      <c r="S8" s="57">
        <v>1578173</v>
      </c>
      <c r="T8" s="57">
        <v>1596793</v>
      </c>
      <c r="U8" s="57">
        <v>1766753</v>
      </c>
      <c r="V8" s="57">
        <v>1889953</v>
      </c>
      <c r="W8" s="57">
        <v>1884418</v>
      </c>
      <c r="X8" s="57">
        <v>1927887</v>
      </c>
      <c r="Y8" s="57">
        <v>1724963</v>
      </c>
      <c r="Z8" s="57">
        <v>1656175</v>
      </c>
      <c r="AA8" s="57">
        <v>1129571</v>
      </c>
      <c r="AB8" s="57">
        <v>1094543</v>
      </c>
      <c r="AC8" s="57">
        <v>1432422</v>
      </c>
      <c r="AD8" s="57">
        <v>1251731</v>
      </c>
      <c r="AE8" s="57">
        <v>1727415</v>
      </c>
      <c r="AF8" s="57">
        <v>1643481</v>
      </c>
      <c r="AG8" s="57">
        <v>1570126</v>
      </c>
      <c r="AH8" s="57">
        <v>1696648</v>
      </c>
      <c r="AI8" s="57">
        <v>1709437</v>
      </c>
      <c r="AJ8" s="57">
        <v>1747440</v>
      </c>
      <c r="AK8" s="57">
        <v>2109875</v>
      </c>
      <c r="AL8" s="57">
        <v>2103640</v>
      </c>
      <c r="AM8" s="57">
        <v>1928315</v>
      </c>
      <c r="AN8" s="57">
        <v>2352327</v>
      </c>
      <c r="AO8" s="57">
        <v>2382099</v>
      </c>
      <c r="AP8" s="57">
        <v>2372167</v>
      </c>
      <c r="AQ8" s="57">
        <v>2850329</v>
      </c>
      <c r="AR8" s="57">
        <v>3071488</v>
      </c>
      <c r="AS8" s="57">
        <v>2931404</v>
      </c>
      <c r="AT8" s="57">
        <v>2930949</v>
      </c>
      <c r="AU8" s="57">
        <v>3389599</v>
      </c>
      <c r="AV8" s="57">
        <v>3073426</v>
      </c>
      <c r="AW8" s="57">
        <v>3298846</v>
      </c>
      <c r="AX8" s="57">
        <v>3140435</v>
      </c>
      <c r="AY8" s="57">
        <v>3774812</v>
      </c>
      <c r="AZ8" s="57">
        <v>3742504</v>
      </c>
      <c r="BA8" s="57">
        <v>3567849</v>
      </c>
      <c r="BB8" s="57">
        <v>3677101</v>
      </c>
      <c r="BC8" s="57">
        <v>3627171</v>
      </c>
    </row>
    <row r="9" spans="1:55" ht="13.5" customHeight="1" x14ac:dyDescent="0.2">
      <c r="A9">
        <v>2</v>
      </c>
      <c r="B9" s="56" t="s">
        <v>384</v>
      </c>
      <c r="C9" s="57">
        <v>45</v>
      </c>
      <c r="D9" s="56" t="s">
        <v>384</v>
      </c>
      <c r="E9" s="3" t="s">
        <v>46</v>
      </c>
      <c r="F9" s="3" t="s">
        <v>47</v>
      </c>
      <c r="G9" s="57">
        <v>36890</v>
      </c>
      <c r="H9" s="57">
        <v>37375</v>
      </c>
      <c r="I9" s="57">
        <v>38750</v>
      </c>
      <c r="J9" s="57">
        <v>39006</v>
      </c>
      <c r="K9" s="57">
        <v>41170</v>
      </c>
      <c r="L9" s="57">
        <v>42650</v>
      </c>
      <c r="M9" s="57">
        <v>41656</v>
      </c>
      <c r="N9" s="57">
        <v>39800</v>
      </c>
      <c r="O9" s="57">
        <v>40202</v>
      </c>
      <c r="P9" s="57">
        <v>40400</v>
      </c>
      <c r="Q9" s="57">
        <v>40500</v>
      </c>
      <c r="R9" s="57">
        <v>39925</v>
      </c>
      <c r="S9" s="57">
        <v>40370</v>
      </c>
      <c r="T9" s="57">
        <v>41570</v>
      </c>
      <c r="U9" s="57">
        <v>41260</v>
      </c>
      <c r="V9" s="57">
        <v>40450</v>
      </c>
      <c r="W9" s="57">
        <v>42095</v>
      </c>
      <c r="X9" s="57">
        <v>44945</v>
      </c>
      <c r="Y9" s="57">
        <v>47695</v>
      </c>
      <c r="Z9" s="57">
        <v>48372</v>
      </c>
      <c r="AA9" s="57">
        <v>48995</v>
      </c>
      <c r="AB9" s="57">
        <v>51428</v>
      </c>
      <c r="AC9" s="57">
        <v>51335</v>
      </c>
      <c r="AD9" s="57">
        <v>50990</v>
      </c>
      <c r="AE9" s="57">
        <v>60065</v>
      </c>
      <c r="AF9" s="57">
        <v>62128</v>
      </c>
      <c r="AG9" s="57">
        <v>66446</v>
      </c>
      <c r="AH9" s="57">
        <v>67647</v>
      </c>
      <c r="AI9" s="57">
        <v>68945</v>
      </c>
      <c r="AJ9" s="57">
        <v>72150</v>
      </c>
      <c r="AK9" s="57">
        <v>72345</v>
      </c>
      <c r="AL9" s="57">
        <v>73818</v>
      </c>
      <c r="AM9" s="57">
        <v>74951</v>
      </c>
      <c r="AN9" s="57">
        <v>79516</v>
      </c>
      <c r="AO9" s="57">
        <v>81848</v>
      </c>
      <c r="AP9" s="57">
        <v>87518</v>
      </c>
      <c r="AQ9" s="57">
        <v>90659</v>
      </c>
      <c r="AR9" s="57">
        <v>96613</v>
      </c>
      <c r="AS9" s="57">
        <v>97593</v>
      </c>
      <c r="AT9" s="57">
        <v>103750</v>
      </c>
      <c r="AU9" s="57">
        <v>109938</v>
      </c>
      <c r="AV9" s="57">
        <v>109004</v>
      </c>
      <c r="AW9" s="57">
        <v>106850</v>
      </c>
      <c r="AX9" s="57">
        <v>109145</v>
      </c>
      <c r="AY9" s="57">
        <v>101112</v>
      </c>
      <c r="AZ9" s="57">
        <v>106229</v>
      </c>
      <c r="BA9" s="57">
        <v>103996</v>
      </c>
      <c r="BB9" s="57">
        <v>116135</v>
      </c>
      <c r="BC9" s="57">
        <v>123882</v>
      </c>
    </row>
    <row r="10" spans="1:55" ht="13.5" customHeight="1" x14ac:dyDescent="0.2">
      <c r="A10">
        <v>1</v>
      </c>
      <c r="B10" s="56" t="s">
        <v>385</v>
      </c>
      <c r="C10" s="57">
        <v>46</v>
      </c>
      <c r="D10" s="56" t="s">
        <v>385</v>
      </c>
      <c r="E10" s="3" t="s">
        <v>46</v>
      </c>
      <c r="F10" s="3" t="s">
        <v>47</v>
      </c>
      <c r="G10" s="57">
        <v>196200</v>
      </c>
      <c r="H10" s="57">
        <v>202050</v>
      </c>
      <c r="I10" s="57">
        <v>196770</v>
      </c>
      <c r="J10" s="57">
        <v>198730</v>
      </c>
      <c r="K10" s="57">
        <v>198180</v>
      </c>
      <c r="L10" s="57">
        <v>194740</v>
      </c>
      <c r="M10" s="57">
        <v>203440</v>
      </c>
      <c r="N10" s="57">
        <v>208710</v>
      </c>
      <c r="O10" s="57">
        <v>210250</v>
      </c>
      <c r="P10" s="57">
        <v>209966</v>
      </c>
      <c r="Q10" s="57">
        <v>220310</v>
      </c>
      <c r="R10" s="57">
        <v>218104</v>
      </c>
      <c r="S10" s="57">
        <v>224559</v>
      </c>
      <c r="T10" s="57">
        <v>231010</v>
      </c>
      <c r="U10" s="57">
        <v>225759</v>
      </c>
      <c r="V10" s="57">
        <v>210054</v>
      </c>
      <c r="W10" s="57">
        <v>231775</v>
      </c>
      <c r="X10" s="57">
        <v>221234</v>
      </c>
      <c r="Y10" s="57">
        <v>210180</v>
      </c>
      <c r="Z10" s="57">
        <v>191895</v>
      </c>
      <c r="AA10" s="57">
        <v>197560</v>
      </c>
      <c r="AB10" s="57">
        <v>201510</v>
      </c>
      <c r="AC10" s="57">
        <v>205327</v>
      </c>
      <c r="AD10" s="57">
        <v>218755</v>
      </c>
      <c r="AE10" s="57">
        <v>228824</v>
      </c>
      <c r="AF10" s="57">
        <v>227582</v>
      </c>
      <c r="AG10" s="57">
        <v>233118</v>
      </c>
      <c r="AH10" s="57">
        <v>241600</v>
      </c>
      <c r="AI10" s="57">
        <v>244648</v>
      </c>
      <c r="AJ10" s="57">
        <v>225992</v>
      </c>
      <c r="AK10" s="57">
        <v>204834</v>
      </c>
      <c r="AL10" s="57">
        <v>207466</v>
      </c>
      <c r="AM10" s="57">
        <v>224825</v>
      </c>
      <c r="AN10" s="57">
        <v>222682</v>
      </c>
      <c r="AO10" s="57">
        <v>204931</v>
      </c>
      <c r="AP10" s="57">
        <v>210258</v>
      </c>
      <c r="AQ10" s="57">
        <v>209098</v>
      </c>
      <c r="AR10" s="57">
        <v>204690</v>
      </c>
      <c r="AS10" s="57">
        <v>232451</v>
      </c>
      <c r="AT10" s="57">
        <v>238242</v>
      </c>
      <c r="AU10" s="57">
        <v>251759</v>
      </c>
      <c r="AV10" s="57">
        <v>256515</v>
      </c>
      <c r="AW10" s="57">
        <v>263746</v>
      </c>
      <c r="AX10" s="57">
        <v>278613</v>
      </c>
      <c r="AY10" s="57">
        <v>278999</v>
      </c>
      <c r="AZ10" s="57">
        <v>288752</v>
      </c>
      <c r="BA10" s="57">
        <v>278067</v>
      </c>
      <c r="BB10" s="57">
        <v>296647</v>
      </c>
      <c r="BC10" s="57">
        <v>345254</v>
      </c>
    </row>
    <row r="11" spans="1:55" ht="13.5" customHeight="1" x14ac:dyDescent="0.2">
      <c r="A11">
        <v>1</v>
      </c>
      <c r="B11" s="56" t="s">
        <v>386</v>
      </c>
      <c r="C11" s="57">
        <v>53</v>
      </c>
      <c r="D11" s="56" t="s">
        <v>386</v>
      </c>
      <c r="E11" s="3" t="s">
        <v>46</v>
      </c>
      <c r="F11" s="3" t="s">
        <v>47</v>
      </c>
      <c r="G11" s="57">
        <v>984279</v>
      </c>
      <c r="H11" s="57">
        <v>1026182</v>
      </c>
      <c r="I11" s="57">
        <v>991635</v>
      </c>
      <c r="J11" s="57">
        <v>942070</v>
      </c>
      <c r="K11" s="57">
        <v>945530</v>
      </c>
      <c r="L11" s="57">
        <v>908038</v>
      </c>
      <c r="M11" s="57">
        <v>988994</v>
      </c>
      <c r="N11" s="57">
        <v>972269</v>
      </c>
      <c r="O11" s="57">
        <v>979072</v>
      </c>
      <c r="P11" s="57">
        <v>1006002</v>
      </c>
      <c r="Q11" s="57">
        <v>934828</v>
      </c>
      <c r="R11" s="57">
        <v>950909</v>
      </c>
      <c r="S11" s="57">
        <v>932293</v>
      </c>
      <c r="T11" s="57">
        <v>878231</v>
      </c>
      <c r="U11" s="57">
        <v>778736</v>
      </c>
      <c r="V11" s="57">
        <v>796293</v>
      </c>
      <c r="W11" s="57">
        <v>850566</v>
      </c>
      <c r="X11" s="57">
        <v>1059115</v>
      </c>
      <c r="Y11" s="57">
        <v>1046820</v>
      </c>
      <c r="Z11" s="57">
        <v>931485</v>
      </c>
      <c r="AA11" s="57">
        <v>1015174</v>
      </c>
      <c r="AB11" s="57">
        <v>1014090</v>
      </c>
      <c r="AC11" s="57">
        <v>1052516</v>
      </c>
      <c r="AD11" s="57">
        <v>1131839</v>
      </c>
      <c r="AE11" s="57">
        <v>1218363</v>
      </c>
      <c r="AF11" s="57">
        <v>1225826</v>
      </c>
      <c r="AG11" s="57">
        <v>1122914</v>
      </c>
      <c r="AH11" s="57">
        <v>1335904</v>
      </c>
      <c r="AI11" s="57">
        <v>1319953</v>
      </c>
      <c r="AJ11" s="57">
        <v>1355759</v>
      </c>
      <c r="AK11" s="57">
        <v>1454140</v>
      </c>
      <c r="AL11" s="57">
        <v>1443166</v>
      </c>
      <c r="AM11" s="57">
        <v>1505244</v>
      </c>
      <c r="AN11" s="57">
        <v>1585253</v>
      </c>
      <c r="AO11" s="57">
        <v>1739128</v>
      </c>
      <c r="AP11" s="57">
        <v>1930634</v>
      </c>
      <c r="AQ11" s="57">
        <v>2084066</v>
      </c>
      <c r="AR11" s="57">
        <v>2151653</v>
      </c>
      <c r="AS11" s="57">
        <v>2210502</v>
      </c>
      <c r="AT11" s="57">
        <v>2281371</v>
      </c>
      <c r="AU11" s="57">
        <v>2299690</v>
      </c>
      <c r="AV11" s="57">
        <v>2569750</v>
      </c>
      <c r="AW11" s="57">
        <v>2406692</v>
      </c>
      <c r="AX11" s="57">
        <v>2459428</v>
      </c>
      <c r="AY11" s="57">
        <v>2444756</v>
      </c>
      <c r="AZ11" s="57">
        <v>2036653</v>
      </c>
      <c r="BA11" s="57">
        <v>2372632</v>
      </c>
      <c r="BB11" s="57">
        <v>2563888</v>
      </c>
      <c r="BC11" s="57">
        <v>2389392</v>
      </c>
    </row>
    <row r="12" spans="1:55" ht="13.5" customHeight="1" x14ac:dyDescent="0.2">
      <c r="A12">
        <v>1</v>
      </c>
      <c r="B12" s="56" t="s">
        <v>387</v>
      </c>
      <c r="C12" s="57">
        <v>61</v>
      </c>
      <c r="D12" s="56" t="s">
        <v>387</v>
      </c>
      <c r="E12" s="3" t="s">
        <v>46</v>
      </c>
      <c r="F12" s="3" t="s">
        <v>47</v>
      </c>
      <c r="G12" s="57">
        <v>128600</v>
      </c>
      <c r="H12" s="57">
        <v>129400</v>
      </c>
      <c r="I12" s="57">
        <v>126000</v>
      </c>
      <c r="J12" s="57">
        <v>126500</v>
      </c>
      <c r="K12" s="57">
        <v>126000</v>
      </c>
      <c r="L12" s="57">
        <v>128300</v>
      </c>
      <c r="M12" s="57">
        <v>131300</v>
      </c>
      <c r="N12" s="57">
        <v>145500</v>
      </c>
      <c r="O12" s="57">
        <v>134500</v>
      </c>
      <c r="P12" s="57">
        <v>134500</v>
      </c>
      <c r="Q12" s="57">
        <v>135600</v>
      </c>
      <c r="R12" s="57">
        <v>114800</v>
      </c>
      <c r="S12" s="57">
        <v>112800</v>
      </c>
      <c r="T12" s="57">
        <v>112300</v>
      </c>
      <c r="U12" s="57">
        <v>112800</v>
      </c>
      <c r="V12" s="57">
        <v>112800</v>
      </c>
      <c r="W12" s="57">
        <v>111800</v>
      </c>
      <c r="X12" s="57">
        <v>113800</v>
      </c>
      <c r="Y12" s="57">
        <v>114300</v>
      </c>
      <c r="Z12" s="57">
        <v>116200</v>
      </c>
      <c r="AA12" s="57">
        <v>116300</v>
      </c>
      <c r="AB12" s="57">
        <v>119700</v>
      </c>
      <c r="AC12" s="57">
        <v>117000</v>
      </c>
      <c r="AD12" s="57">
        <v>120200</v>
      </c>
      <c r="AE12" s="57">
        <v>124200</v>
      </c>
      <c r="AF12" s="57">
        <v>125300</v>
      </c>
      <c r="AG12" s="57">
        <v>127300</v>
      </c>
      <c r="AH12" s="57">
        <v>127300</v>
      </c>
      <c r="AI12" s="57">
        <v>127400</v>
      </c>
      <c r="AJ12" s="57">
        <v>129512</v>
      </c>
      <c r="AK12" s="57">
        <v>124278</v>
      </c>
      <c r="AL12" s="57">
        <v>133787</v>
      </c>
      <c r="AM12" s="57">
        <v>133200</v>
      </c>
      <c r="AN12" s="57">
        <v>118383</v>
      </c>
      <c r="AO12" s="57">
        <v>107861</v>
      </c>
      <c r="AP12" s="57">
        <v>106416</v>
      </c>
      <c r="AQ12" s="57">
        <v>115423</v>
      </c>
      <c r="AR12" s="57">
        <v>105064</v>
      </c>
      <c r="AS12" s="57">
        <v>114547</v>
      </c>
      <c r="AT12" s="57">
        <v>113537</v>
      </c>
      <c r="AU12" s="57">
        <v>107655</v>
      </c>
      <c r="AV12" s="57">
        <v>86600</v>
      </c>
      <c r="AW12" s="57">
        <v>93145</v>
      </c>
      <c r="AX12" s="57">
        <v>100824</v>
      </c>
      <c r="AY12" s="57">
        <v>100666</v>
      </c>
      <c r="AZ12" s="57">
        <v>92730</v>
      </c>
      <c r="BA12" s="57">
        <v>97712</v>
      </c>
      <c r="BB12" s="57">
        <v>90875</v>
      </c>
      <c r="BC12" s="57">
        <v>97933</v>
      </c>
    </row>
    <row r="13" spans="1:55" ht="13.5" customHeight="1" x14ac:dyDescent="0.2">
      <c r="A13">
        <v>2</v>
      </c>
      <c r="B13" s="56" t="s">
        <v>388</v>
      </c>
      <c r="C13" s="57">
        <v>62</v>
      </c>
      <c r="D13" s="56" t="s">
        <v>388</v>
      </c>
      <c r="E13" s="3" t="s">
        <v>46</v>
      </c>
      <c r="F13" s="3" t="s">
        <v>47</v>
      </c>
      <c r="G13" s="57">
        <v>8303000</v>
      </c>
      <c r="H13" s="57">
        <v>8726650</v>
      </c>
      <c r="I13" s="57">
        <v>8810280</v>
      </c>
      <c r="J13" s="57">
        <v>8874740</v>
      </c>
      <c r="K13" s="57">
        <v>8981450</v>
      </c>
      <c r="L13" s="57">
        <v>9087900</v>
      </c>
      <c r="M13" s="57">
        <v>9206400</v>
      </c>
      <c r="N13" s="57">
        <v>9346720</v>
      </c>
      <c r="O13" s="57">
        <v>9478170</v>
      </c>
      <c r="P13" s="57">
        <v>9611900</v>
      </c>
      <c r="Q13" s="57">
        <v>9755380</v>
      </c>
      <c r="R13" s="57">
        <v>9478195</v>
      </c>
      <c r="S13" s="57">
        <v>8401335</v>
      </c>
      <c r="T13" s="57">
        <v>8305194</v>
      </c>
      <c r="U13" s="57">
        <v>7486035</v>
      </c>
      <c r="V13" s="57">
        <v>7158888</v>
      </c>
      <c r="W13" s="57">
        <v>6970241</v>
      </c>
      <c r="X13" s="57">
        <v>7146765</v>
      </c>
      <c r="Y13" s="57">
        <v>7338528</v>
      </c>
      <c r="Z13" s="57">
        <v>7948667</v>
      </c>
      <c r="AA13" s="57">
        <v>7546882</v>
      </c>
      <c r="AB13" s="57">
        <v>7576971</v>
      </c>
      <c r="AC13" s="57">
        <v>7931802</v>
      </c>
      <c r="AD13" s="57">
        <v>7520003</v>
      </c>
      <c r="AE13" s="57">
        <v>7739268</v>
      </c>
      <c r="AF13" s="57">
        <v>7826712</v>
      </c>
      <c r="AG13" s="57">
        <v>7682325</v>
      </c>
      <c r="AH13" s="57">
        <v>7922689</v>
      </c>
      <c r="AI13" s="57">
        <v>7714092</v>
      </c>
      <c r="AJ13" s="57">
        <v>7844135</v>
      </c>
      <c r="AK13" s="57">
        <v>7422218</v>
      </c>
      <c r="AL13" s="57">
        <v>7398970</v>
      </c>
      <c r="AM13" s="57">
        <v>0</v>
      </c>
      <c r="AN13" s="57">
        <v>0</v>
      </c>
      <c r="AO13" s="57">
        <v>0</v>
      </c>
      <c r="AP13" s="57">
        <v>0</v>
      </c>
      <c r="AQ13" s="57">
        <v>0</v>
      </c>
      <c r="AR13" s="57">
        <v>0</v>
      </c>
      <c r="AS13" s="57">
        <v>0</v>
      </c>
      <c r="AT13" s="57">
        <v>0</v>
      </c>
      <c r="AU13" s="57">
        <v>0</v>
      </c>
      <c r="AV13" s="57">
        <v>0</v>
      </c>
      <c r="AW13" s="57">
        <v>0</v>
      </c>
      <c r="AX13" s="57">
        <v>0</v>
      </c>
      <c r="AY13" s="57">
        <v>0</v>
      </c>
      <c r="AZ13" s="57">
        <v>0</v>
      </c>
      <c r="BA13" s="57">
        <v>0</v>
      </c>
      <c r="BB13" s="57">
        <v>0</v>
      </c>
      <c r="BC13" s="57">
        <v>0</v>
      </c>
    </row>
    <row r="14" spans="1:55" ht="13.5" customHeight="1" x14ac:dyDescent="0.2">
      <c r="A14">
        <v>2</v>
      </c>
      <c r="B14" s="56" t="s">
        <v>389</v>
      </c>
      <c r="C14" s="57">
        <v>72</v>
      </c>
      <c r="D14" s="56" t="s">
        <v>389</v>
      </c>
      <c r="E14" s="3" t="s">
        <v>46</v>
      </c>
      <c r="F14" s="3" t="s">
        <v>47</v>
      </c>
      <c r="G14" s="57">
        <v>200</v>
      </c>
      <c r="H14" s="57">
        <v>200</v>
      </c>
      <c r="I14" s="57">
        <v>200</v>
      </c>
      <c r="J14" s="57">
        <v>200</v>
      </c>
      <c r="K14" s="57">
        <v>280</v>
      </c>
      <c r="L14" s="57">
        <v>290</v>
      </c>
      <c r="M14" s="57">
        <v>310</v>
      </c>
      <c r="N14" s="57">
        <v>330</v>
      </c>
      <c r="O14" s="57">
        <v>340</v>
      </c>
      <c r="P14" s="57">
        <v>350</v>
      </c>
      <c r="Q14" s="57">
        <v>350</v>
      </c>
      <c r="R14" s="57">
        <v>460</v>
      </c>
      <c r="S14" s="57">
        <v>470</v>
      </c>
      <c r="T14" s="57">
        <v>480</v>
      </c>
      <c r="U14" s="57">
        <v>480</v>
      </c>
      <c r="V14" s="57">
        <v>530</v>
      </c>
      <c r="W14" s="57">
        <v>570</v>
      </c>
      <c r="X14" s="57">
        <v>600</v>
      </c>
      <c r="Y14" s="57">
        <v>900</v>
      </c>
      <c r="Z14" s="57">
        <v>3300</v>
      </c>
      <c r="AA14" s="57">
        <v>3402</v>
      </c>
      <c r="AB14" s="57">
        <v>3502</v>
      </c>
      <c r="AC14" s="57">
        <v>3502</v>
      </c>
      <c r="AD14" s="57">
        <v>3803</v>
      </c>
      <c r="AE14" s="57">
        <v>4084</v>
      </c>
      <c r="AF14" s="57">
        <v>4486</v>
      </c>
      <c r="AG14" s="57">
        <v>4561</v>
      </c>
      <c r="AH14" s="57">
        <v>4106</v>
      </c>
      <c r="AI14" s="57">
        <v>4748</v>
      </c>
      <c r="AJ14" s="57">
        <v>11655</v>
      </c>
      <c r="AK14" s="57">
        <v>12620</v>
      </c>
      <c r="AL14" s="57">
        <v>12730</v>
      </c>
      <c r="AM14" s="57">
        <v>12861</v>
      </c>
      <c r="AN14" s="57">
        <v>13877</v>
      </c>
      <c r="AO14" s="57">
        <v>14636</v>
      </c>
      <c r="AP14" s="57">
        <v>14153</v>
      </c>
      <c r="AQ14" s="57">
        <v>15192</v>
      </c>
      <c r="AR14" s="57">
        <v>12946</v>
      </c>
      <c r="AS14" s="57">
        <v>13716</v>
      </c>
      <c r="AT14" s="57">
        <v>13862</v>
      </c>
      <c r="AU14" s="57">
        <v>14449</v>
      </c>
      <c r="AV14" s="57">
        <v>15613</v>
      </c>
      <c r="AW14" s="57">
        <v>10016</v>
      </c>
      <c r="AX14" s="57">
        <v>10560</v>
      </c>
      <c r="AY14" s="57">
        <v>12012</v>
      </c>
      <c r="AZ14" s="57">
        <v>9966</v>
      </c>
      <c r="BA14" s="57">
        <v>9498</v>
      </c>
      <c r="BB14" s="57">
        <v>9718</v>
      </c>
      <c r="BC14" s="57">
        <v>11278</v>
      </c>
    </row>
    <row r="15" spans="1:55" ht="13.5" customHeight="1" x14ac:dyDescent="0.2">
      <c r="A15">
        <v>1</v>
      </c>
      <c r="B15" s="56" t="s">
        <v>390</v>
      </c>
      <c r="C15" s="57">
        <v>74</v>
      </c>
      <c r="D15" s="56" t="s">
        <v>390</v>
      </c>
      <c r="E15" s="3" t="s">
        <v>46</v>
      </c>
      <c r="F15" s="3" t="s">
        <v>47</v>
      </c>
      <c r="G15" s="57">
        <v>92540</v>
      </c>
      <c r="H15" s="57">
        <v>95470</v>
      </c>
      <c r="I15" s="57">
        <v>91240</v>
      </c>
      <c r="J15" s="57">
        <v>92094</v>
      </c>
      <c r="K15" s="57">
        <v>93576</v>
      </c>
      <c r="L15" s="57">
        <v>105470</v>
      </c>
      <c r="M15" s="57">
        <v>105980</v>
      </c>
      <c r="N15" s="57">
        <v>112110</v>
      </c>
      <c r="O15" s="57">
        <v>110960</v>
      </c>
      <c r="P15" s="57">
        <v>111805</v>
      </c>
      <c r="Q15" s="57">
        <v>117040</v>
      </c>
      <c r="R15" s="57">
        <v>117140</v>
      </c>
      <c r="S15" s="57">
        <v>122250</v>
      </c>
      <c r="T15" s="57">
        <v>125470</v>
      </c>
      <c r="U15" s="57">
        <v>122967</v>
      </c>
      <c r="V15" s="57">
        <v>126647</v>
      </c>
      <c r="W15" s="57">
        <v>138793</v>
      </c>
      <c r="X15" s="57">
        <v>148276</v>
      </c>
      <c r="Y15" s="57">
        <v>152865</v>
      </c>
      <c r="Z15" s="57">
        <v>162558</v>
      </c>
      <c r="AA15" s="57">
        <v>157150</v>
      </c>
      <c r="AB15" s="57">
        <v>158460</v>
      </c>
      <c r="AC15" s="57">
        <v>161820</v>
      </c>
      <c r="AD15" s="57">
        <v>162779</v>
      </c>
      <c r="AE15" s="57">
        <v>168890</v>
      </c>
      <c r="AF15" s="57">
        <v>176380</v>
      </c>
      <c r="AG15" s="57">
        <v>180570</v>
      </c>
      <c r="AH15" s="57">
        <v>193790</v>
      </c>
      <c r="AI15" s="57">
        <v>195318</v>
      </c>
      <c r="AJ15" s="57">
        <v>201788</v>
      </c>
      <c r="AK15" s="57">
        <v>196718</v>
      </c>
      <c r="AL15" s="57">
        <v>200441</v>
      </c>
      <c r="AM15" s="57">
        <v>197557</v>
      </c>
      <c r="AN15" s="57">
        <v>194477</v>
      </c>
      <c r="AO15" s="57">
        <v>167544</v>
      </c>
      <c r="AP15" s="57">
        <v>182739</v>
      </c>
      <c r="AQ15" s="57">
        <v>193760</v>
      </c>
      <c r="AR15" s="57">
        <v>200087</v>
      </c>
      <c r="AS15" s="57">
        <v>196544</v>
      </c>
      <c r="AT15" s="57">
        <v>201628</v>
      </c>
      <c r="AU15" s="57">
        <v>208937</v>
      </c>
      <c r="AV15" s="57">
        <v>214433</v>
      </c>
      <c r="AW15" s="57">
        <v>221850</v>
      </c>
      <c r="AX15" s="57">
        <v>222120</v>
      </c>
      <c r="AY15" s="57">
        <v>229351</v>
      </c>
      <c r="AZ15" s="57">
        <v>223847</v>
      </c>
      <c r="BA15" s="57">
        <v>218487</v>
      </c>
      <c r="BB15" s="57">
        <v>219817</v>
      </c>
      <c r="BC15" s="57">
        <v>254236</v>
      </c>
    </row>
    <row r="16" spans="1:55" ht="13.5" customHeight="1" x14ac:dyDescent="0.2">
      <c r="A16">
        <v>1</v>
      </c>
      <c r="B16" s="56" t="s">
        <v>391</v>
      </c>
      <c r="C16" s="57">
        <v>75</v>
      </c>
      <c r="D16" s="56" t="s">
        <v>391</v>
      </c>
      <c r="E16" s="3" t="s">
        <v>46</v>
      </c>
      <c r="F16" s="3" t="s">
        <v>47</v>
      </c>
      <c r="G16" s="57">
        <v>188879</v>
      </c>
      <c r="H16" s="57">
        <v>194010</v>
      </c>
      <c r="I16" s="57">
        <v>193360</v>
      </c>
      <c r="J16" s="57">
        <v>195489</v>
      </c>
      <c r="K16" s="57">
        <v>196891</v>
      </c>
      <c r="L16" s="57">
        <v>198340</v>
      </c>
      <c r="M16" s="57">
        <v>176840</v>
      </c>
      <c r="N16" s="57">
        <v>189972</v>
      </c>
      <c r="O16" s="57">
        <v>185044</v>
      </c>
      <c r="P16" s="57">
        <v>189673</v>
      </c>
      <c r="Q16" s="57">
        <v>200802</v>
      </c>
      <c r="R16" s="57">
        <v>188610</v>
      </c>
      <c r="S16" s="57">
        <v>204367</v>
      </c>
      <c r="T16" s="57">
        <v>182150</v>
      </c>
      <c r="U16" s="57">
        <v>174451</v>
      </c>
      <c r="V16" s="57">
        <v>175928</v>
      </c>
      <c r="W16" s="57">
        <v>175358</v>
      </c>
      <c r="X16" s="57">
        <v>187296</v>
      </c>
      <c r="Y16" s="57">
        <v>130979</v>
      </c>
      <c r="Z16" s="57">
        <v>145953</v>
      </c>
      <c r="AA16" s="57">
        <v>173235</v>
      </c>
      <c r="AB16" s="57">
        <v>195540</v>
      </c>
      <c r="AC16" s="57">
        <v>174935</v>
      </c>
      <c r="AD16" s="57">
        <v>176882</v>
      </c>
      <c r="AE16" s="57">
        <v>177913</v>
      </c>
      <c r="AF16" s="57">
        <v>185459</v>
      </c>
      <c r="AG16" s="57">
        <v>201775</v>
      </c>
      <c r="AH16" s="57">
        <v>204067</v>
      </c>
      <c r="AI16" s="57">
        <v>199977</v>
      </c>
      <c r="AJ16" s="57">
        <v>208559</v>
      </c>
      <c r="AK16" s="57">
        <v>208926</v>
      </c>
      <c r="AL16" s="57">
        <v>173008</v>
      </c>
      <c r="AM16" s="57">
        <v>176574</v>
      </c>
      <c r="AN16" s="57">
        <v>193639</v>
      </c>
      <c r="AO16" s="57">
        <v>205946</v>
      </c>
      <c r="AP16" s="57">
        <v>191935</v>
      </c>
      <c r="AQ16" s="57">
        <v>216731</v>
      </c>
      <c r="AR16" s="57">
        <v>207385</v>
      </c>
      <c r="AS16" s="57">
        <v>248443</v>
      </c>
      <c r="AT16" s="57">
        <v>283926</v>
      </c>
      <c r="AU16" s="57">
        <v>324529</v>
      </c>
      <c r="AV16" s="57">
        <v>282198</v>
      </c>
      <c r="AW16" s="57">
        <v>311218</v>
      </c>
      <c r="AX16" s="57">
        <v>338909</v>
      </c>
      <c r="AY16" s="57">
        <v>334597</v>
      </c>
      <c r="AZ16" s="57">
        <v>353313</v>
      </c>
      <c r="BA16" s="57">
        <v>337345</v>
      </c>
      <c r="BB16" s="57">
        <v>405851</v>
      </c>
      <c r="BC16" s="57">
        <v>471111</v>
      </c>
    </row>
    <row r="17" spans="1:55" ht="13.5" customHeight="1" x14ac:dyDescent="0.2">
      <c r="A17">
        <v>1</v>
      </c>
      <c r="B17" s="56" t="s">
        <v>392</v>
      </c>
      <c r="C17" s="57">
        <v>81</v>
      </c>
      <c r="D17" s="56" t="s">
        <v>392</v>
      </c>
      <c r="E17" s="3" t="s">
        <v>46</v>
      </c>
      <c r="F17" s="3" t="s">
        <v>47</v>
      </c>
      <c r="G17" s="57">
        <v>3081958</v>
      </c>
      <c r="H17" s="57">
        <v>3116230</v>
      </c>
      <c r="I17" s="57">
        <v>3168296</v>
      </c>
      <c r="J17" s="57">
        <v>3273943</v>
      </c>
      <c r="K17" s="57">
        <v>3116911</v>
      </c>
      <c r="L17" s="57">
        <v>2849151</v>
      </c>
      <c r="M17" s="57">
        <v>3045416</v>
      </c>
      <c r="N17" s="57">
        <v>2923207</v>
      </c>
      <c r="O17" s="57">
        <v>3191842</v>
      </c>
      <c r="P17" s="57">
        <v>3838337</v>
      </c>
      <c r="Q17" s="57">
        <v>3847928</v>
      </c>
      <c r="R17" s="57">
        <v>3670314</v>
      </c>
      <c r="S17" s="57">
        <v>3650254</v>
      </c>
      <c r="T17" s="57">
        <v>3864042</v>
      </c>
      <c r="U17" s="57">
        <v>3711404</v>
      </c>
      <c r="V17" s="57">
        <v>3521990</v>
      </c>
      <c r="W17" s="57">
        <v>3199017</v>
      </c>
      <c r="X17" s="57">
        <v>3024187</v>
      </c>
      <c r="Y17" s="57">
        <v>3329140</v>
      </c>
      <c r="Z17" s="57">
        <v>3309617</v>
      </c>
      <c r="AA17" s="57">
        <v>3291500</v>
      </c>
      <c r="AB17" s="57">
        <v>2981350</v>
      </c>
      <c r="AC17" s="57">
        <v>2821050</v>
      </c>
      <c r="AD17" s="57">
        <v>3791010</v>
      </c>
      <c r="AE17" s="57">
        <v>3510979</v>
      </c>
      <c r="AF17" s="57">
        <v>3465716</v>
      </c>
      <c r="AG17" s="57">
        <v>3515653</v>
      </c>
      <c r="AH17" s="57">
        <v>3323066</v>
      </c>
      <c r="AI17" s="57">
        <v>3660017</v>
      </c>
      <c r="AJ17" s="57">
        <v>2924535</v>
      </c>
      <c r="AK17" s="57">
        <v>3698023</v>
      </c>
      <c r="AL17" s="57">
        <v>3765138</v>
      </c>
      <c r="AM17" s="57">
        <v>3769128</v>
      </c>
      <c r="AN17" s="57">
        <v>3728778</v>
      </c>
      <c r="AO17" s="57">
        <v>4285392</v>
      </c>
      <c r="AP17" s="57">
        <v>4513112</v>
      </c>
      <c r="AQ17" s="57">
        <v>4528841</v>
      </c>
      <c r="AR17" s="57">
        <v>5070535</v>
      </c>
      <c r="AS17" s="57">
        <v>5029919</v>
      </c>
      <c r="AT17" s="57">
        <v>5327242</v>
      </c>
      <c r="AU17" s="57">
        <v>5335681</v>
      </c>
      <c r="AV17" s="57">
        <v>5774856</v>
      </c>
      <c r="AW17" s="57">
        <v>6118131</v>
      </c>
      <c r="AX17" s="57">
        <v>6512140</v>
      </c>
      <c r="AY17" s="57">
        <v>6493865</v>
      </c>
      <c r="AZ17" s="57">
        <v>6616225</v>
      </c>
      <c r="BA17" s="57">
        <v>5912804</v>
      </c>
      <c r="BB17" s="57">
        <v>6599343</v>
      </c>
      <c r="BC17" s="57">
        <v>6487583</v>
      </c>
    </row>
    <row r="18" spans="1:55" ht="13.5" customHeight="1" x14ac:dyDescent="0.2">
      <c r="A18">
        <v>1</v>
      </c>
      <c r="B18" s="56" t="s">
        <v>393</v>
      </c>
      <c r="C18" s="57">
        <v>90</v>
      </c>
      <c r="D18" s="56" t="s">
        <v>393</v>
      </c>
      <c r="E18" s="3" t="s">
        <v>46</v>
      </c>
      <c r="F18" s="3" t="s">
        <v>47</v>
      </c>
      <c r="G18" s="57">
        <v>1139010</v>
      </c>
      <c r="H18" s="57">
        <v>1137785</v>
      </c>
      <c r="I18" s="57">
        <v>1115145</v>
      </c>
      <c r="J18" s="57">
        <v>1130955</v>
      </c>
      <c r="K18" s="57">
        <v>1110240</v>
      </c>
      <c r="L18" s="57">
        <v>1149125</v>
      </c>
      <c r="M18" s="57">
        <v>1187650</v>
      </c>
      <c r="N18" s="57">
        <v>1209420</v>
      </c>
      <c r="O18" s="57">
        <v>1201200</v>
      </c>
      <c r="P18" s="57">
        <v>1238590</v>
      </c>
      <c r="Q18" s="57">
        <v>1246855</v>
      </c>
      <c r="R18" s="57">
        <v>1226500</v>
      </c>
      <c r="S18" s="57">
        <v>1240275</v>
      </c>
      <c r="T18" s="57">
        <v>1258450</v>
      </c>
      <c r="U18" s="57">
        <v>1277070</v>
      </c>
      <c r="V18" s="57">
        <v>1309190</v>
      </c>
      <c r="W18" s="57">
        <v>1326360</v>
      </c>
      <c r="X18" s="57">
        <v>1346454</v>
      </c>
      <c r="Y18" s="57">
        <v>1370776</v>
      </c>
      <c r="Z18" s="57">
        <v>1393593</v>
      </c>
      <c r="AA18" s="57">
        <v>1412343</v>
      </c>
      <c r="AB18" s="57">
        <v>1426035</v>
      </c>
      <c r="AC18" s="57">
        <v>1446711</v>
      </c>
      <c r="AD18" s="57">
        <v>1509570</v>
      </c>
      <c r="AE18" s="57">
        <v>1534286</v>
      </c>
      <c r="AF18" s="57">
        <v>1504971</v>
      </c>
      <c r="AG18" s="57">
        <v>1502899</v>
      </c>
      <c r="AH18" s="57">
        <v>1556095</v>
      </c>
      <c r="AI18" s="57">
        <v>1603201</v>
      </c>
      <c r="AJ18" s="57">
        <v>1691991</v>
      </c>
      <c r="AK18" s="57">
        <v>1788171</v>
      </c>
      <c r="AL18" s="57">
        <v>1909625</v>
      </c>
      <c r="AM18" s="57">
        <v>1988602</v>
      </c>
      <c r="AN18" s="57">
        <v>2059776</v>
      </c>
      <c r="AO18" s="57">
        <v>2110795</v>
      </c>
      <c r="AP18" s="57">
        <v>2235276</v>
      </c>
      <c r="AQ18" s="57">
        <v>2330584</v>
      </c>
      <c r="AR18" s="57">
        <v>2437472</v>
      </c>
      <c r="AS18" s="57">
        <v>2558893</v>
      </c>
      <c r="AT18" s="57">
        <v>2616936</v>
      </c>
      <c r="AU18" s="57">
        <v>2545581</v>
      </c>
      <c r="AV18" s="57">
        <v>2694240</v>
      </c>
      <c r="AW18" s="57">
        <v>2829890</v>
      </c>
      <c r="AX18" s="57">
        <v>2944126</v>
      </c>
      <c r="AY18" s="57">
        <v>3105049</v>
      </c>
      <c r="AZ18" s="57">
        <v>3004927</v>
      </c>
      <c r="BA18" s="57">
        <v>3101190</v>
      </c>
      <c r="BB18" s="57">
        <v>3306599</v>
      </c>
      <c r="BC18" s="57">
        <v>3279389</v>
      </c>
    </row>
    <row r="19" spans="1:55" ht="13.5" customHeight="1" x14ac:dyDescent="0.2">
      <c r="A19">
        <v>1</v>
      </c>
      <c r="B19" s="56" t="s">
        <v>394</v>
      </c>
      <c r="C19" s="57">
        <v>107</v>
      </c>
      <c r="D19" s="56" t="s">
        <v>394</v>
      </c>
      <c r="E19" s="3" t="s">
        <v>46</v>
      </c>
      <c r="F19" s="3" t="s">
        <v>47</v>
      </c>
      <c r="G19" s="57">
        <v>2075273</v>
      </c>
      <c r="H19" s="57">
        <v>2372737</v>
      </c>
      <c r="I19" s="57">
        <v>2482080</v>
      </c>
      <c r="J19" s="57">
        <v>2611011</v>
      </c>
      <c r="K19" s="57">
        <v>2675644</v>
      </c>
      <c r="L19" s="57">
        <v>2704002</v>
      </c>
      <c r="M19" s="57">
        <v>2821648</v>
      </c>
      <c r="N19" s="57">
        <v>2884445</v>
      </c>
      <c r="O19" s="57">
        <v>2979103</v>
      </c>
      <c r="P19" s="57">
        <v>2965321</v>
      </c>
      <c r="Q19" s="57">
        <v>3028103</v>
      </c>
      <c r="R19" s="57">
        <v>3114401</v>
      </c>
      <c r="S19" s="57">
        <v>3283344</v>
      </c>
      <c r="T19" s="57">
        <v>3537129</v>
      </c>
      <c r="U19" s="57">
        <v>3887486</v>
      </c>
      <c r="V19" s="57">
        <v>4023987</v>
      </c>
      <c r="W19" s="57">
        <v>4271788</v>
      </c>
      <c r="X19" s="57">
        <v>4485448</v>
      </c>
      <c r="Y19" s="57">
        <v>4607501</v>
      </c>
      <c r="Z19" s="57">
        <v>4227949</v>
      </c>
      <c r="AA19" s="57">
        <v>4385768</v>
      </c>
      <c r="AB19" s="57">
        <v>4575957</v>
      </c>
      <c r="AC19" s="57">
        <v>4675287</v>
      </c>
      <c r="AD19" s="57">
        <v>4827207</v>
      </c>
      <c r="AE19" s="57">
        <v>4965653</v>
      </c>
      <c r="AF19" s="57">
        <v>5228104</v>
      </c>
      <c r="AG19" s="57">
        <v>5408781</v>
      </c>
      <c r="AH19" s="57">
        <v>5862325</v>
      </c>
      <c r="AI19" s="57">
        <v>5688454</v>
      </c>
      <c r="AJ19" s="57">
        <v>6318353</v>
      </c>
      <c r="AK19" s="57">
        <v>5955652</v>
      </c>
      <c r="AL19" s="57">
        <v>5892494</v>
      </c>
      <c r="AM19" s="57">
        <v>5800654</v>
      </c>
      <c r="AN19" s="57">
        <v>6122356</v>
      </c>
      <c r="AO19" s="57">
        <v>6705800</v>
      </c>
      <c r="AP19" s="57">
        <v>6386525</v>
      </c>
      <c r="AQ19" s="57">
        <v>6087450</v>
      </c>
      <c r="AR19" s="57">
        <v>6018207</v>
      </c>
      <c r="AS19" s="57">
        <v>6190739</v>
      </c>
      <c r="AT19" s="57">
        <v>6299672</v>
      </c>
      <c r="AU19" s="57">
        <v>5670899</v>
      </c>
      <c r="AV19" s="57">
        <v>5868395</v>
      </c>
      <c r="AW19" s="57">
        <v>5841479</v>
      </c>
      <c r="AX19" s="57">
        <v>6131361</v>
      </c>
      <c r="AY19" s="57">
        <v>6779987</v>
      </c>
      <c r="AZ19" s="57">
        <v>7164038</v>
      </c>
      <c r="BA19" s="57">
        <v>7355615</v>
      </c>
      <c r="BB19" s="57">
        <v>6874431</v>
      </c>
      <c r="BC19" s="57">
        <v>6557679</v>
      </c>
    </row>
    <row r="20" spans="1:55" ht="13.5" customHeight="1" x14ac:dyDescent="0.2">
      <c r="A20">
        <v>2</v>
      </c>
      <c r="B20" s="56" t="s">
        <v>395</v>
      </c>
      <c r="C20" s="57">
        <v>114</v>
      </c>
      <c r="D20" s="56" t="s">
        <v>395</v>
      </c>
      <c r="E20" s="3" t="s">
        <v>46</v>
      </c>
      <c r="F20" s="3" t="s">
        <v>47</v>
      </c>
      <c r="G20" s="57">
        <v>2226561</v>
      </c>
      <c r="H20" s="57">
        <v>2444796</v>
      </c>
      <c r="I20" s="57">
        <v>2557163</v>
      </c>
      <c r="J20" s="57">
        <v>2595957</v>
      </c>
      <c r="K20" s="57">
        <v>2800173</v>
      </c>
      <c r="L20" s="57">
        <v>2669026</v>
      </c>
      <c r="M20" s="57">
        <v>2839922</v>
      </c>
      <c r="N20" s="57">
        <v>3012733</v>
      </c>
      <c r="O20" s="57">
        <v>3059996</v>
      </c>
      <c r="P20" s="57">
        <v>3011142</v>
      </c>
      <c r="Q20" s="57">
        <v>2966247</v>
      </c>
      <c r="R20" s="57">
        <v>3152183</v>
      </c>
      <c r="S20" s="57">
        <v>3370617</v>
      </c>
      <c r="T20" s="57">
        <v>3419457</v>
      </c>
      <c r="U20" s="57">
        <v>3557276</v>
      </c>
      <c r="V20" s="57">
        <v>3740118</v>
      </c>
      <c r="W20" s="57">
        <v>3832421</v>
      </c>
      <c r="X20" s="57">
        <v>3827308</v>
      </c>
      <c r="Y20" s="57">
        <v>3637789</v>
      </c>
      <c r="Z20" s="57">
        <v>3396425</v>
      </c>
      <c r="AA20" s="57">
        <v>3172000</v>
      </c>
      <c r="AB20" s="57">
        <v>3285210</v>
      </c>
      <c r="AC20" s="57">
        <v>3393392</v>
      </c>
      <c r="AD20" s="57">
        <v>2996401</v>
      </c>
      <c r="AE20" s="57">
        <v>3759803</v>
      </c>
      <c r="AF20" s="57">
        <v>3783114</v>
      </c>
      <c r="AG20" s="57">
        <v>3821106</v>
      </c>
      <c r="AH20" s="57">
        <v>4096666</v>
      </c>
      <c r="AI20" s="57">
        <v>4394068</v>
      </c>
      <c r="AJ20" s="57">
        <v>4189361</v>
      </c>
      <c r="AK20" s="57">
        <v>4300662</v>
      </c>
      <c r="AL20" s="57">
        <v>4489891</v>
      </c>
      <c r="AM20" s="57">
        <v>4292655</v>
      </c>
      <c r="AN20" s="57">
        <v>4561715</v>
      </c>
      <c r="AO20" s="57">
        <v>4526822</v>
      </c>
      <c r="AP20" s="57">
        <v>3999889</v>
      </c>
      <c r="AQ20" s="57">
        <v>4140949</v>
      </c>
      <c r="AR20" s="57">
        <v>4046639</v>
      </c>
      <c r="AS20" s="57">
        <v>4374930</v>
      </c>
      <c r="AT20" s="57">
        <v>4217680</v>
      </c>
      <c r="AU20" s="57">
        <v>4564343</v>
      </c>
      <c r="AV20" s="57">
        <v>4571994</v>
      </c>
      <c r="AW20" s="57">
        <v>4658239</v>
      </c>
      <c r="AX20" s="57">
        <v>4256093</v>
      </c>
      <c r="AY20" s="57">
        <v>4743533</v>
      </c>
      <c r="AZ20" s="57">
        <v>5126976</v>
      </c>
      <c r="BA20" s="57">
        <v>4547114</v>
      </c>
      <c r="BB20" s="57">
        <v>4398538</v>
      </c>
      <c r="BC20" s="57">
        <v>5086857</v>
      </c>
    </row>
    <row r="21" spans="1:55" ht="13.5" customHeight="1" x14ac:dyDescent="0.2">
      <c r="A21">
        <v>3</v>
      </c>
      <c r="B21" s="56" t="s">
        <v>396</v>
      </c>
      <c r="C21" s="57">
        <v>122</v>
      </c>
      <c r="D21" s="56" t="s">
        <v>396</v>
      </c>
      <c r="E21" s="3" t="s">
        <v>46</v>
      </c>
      <c r="F21" s="3" t="s">
        <v>47</v>
      </c>
      <c r="G21" s="57">
        <v>297595</v>
      </c>
      <c r="H21" s="57">
        <v>296430</v>
      </c>
      <c r="I21" s="57">
        <v>295485</v>
      </c>
      <c r="J21" s="57">
        <v>298045</v>
      </c>
      <c r="K21" s="57">
        <v>310485</v>
      </c>
      <c r="L21" s="57">
        <v>303855</v>
      </c>
      <c r="M21" s="57">
        <v>316155</v>
      </c>
      <c r="N21" s="57">
        <v>338138</v>
      </c>
      <c r="O21" s="57">
        <v>339045</v>
      </c>
      <c r="P21" s="57">
        <v>335746</v>
      </c>
      <c r="Q21" s="57">
        <v>351487</v>
      </c>
      <c r="R21" s="57">
        <v>303892</v>
      </c>
      <c r="S21" s="57">
        <v>285650</v>
      </c>
      <c r="T21" s="57">
        <v>327117</v>
      </c>
      <c r="U21" s="57">
        <v>263651</v>
      </c>
      <c r="V21" s="57">
        <v>232715</v>
      </c>
      <c r="W21" s="57">
        <v>194638</v>
      </c>
      <c r="X21" s="57">
        <v>227587</v>
      </c>
      <c r="Y21" s="57">
        <v>223478</v>
      </c>
      <c r="Z21" s="57">
        <v>222543</v>
      </c>
      <c r="AA21" s="57">
        <v>226116</v>
      </c>
      <c r="AB21" s="57">
        <v>218752</v>
      </c>
      <c r="AC21" s="57">
        <v>202502</v>
      </c>
      <c r="AD21" s="57">
        <v>227286</v>
      </c>
      <c r="AE21" s="57">
        <v>254977</v>
      </c>
      <c r="AF21" s="57">
        <v>224160</v>
      </c>
      <c r="AG21" s="57">
        <v>268665</v>
      </c>
      <c r="AH21" s="57">
        <v>319375</v>
      </c>
      <c r="AI21" s="57">
        <v>245911</v>
      </c>
      <c r="AJ21" s="57">
        <v>258815</v>
      </c>
      <c r="AK21" s="57">
        <v>173426</v>
      </c>
      <c r="AL21" s="57">
        <v>170990</v>
      </c>
      <c r="AM21" s="57">
        <v>174011</v>
      </c>
      <c r="AN21" s="57">
        <v>296661</v>
      </c>
      <c r="AO21" s="57">
        <v>123957</v>
      </c>
      <c r="AP21" s="57">
        <v>245252</v>
      </c>
      <c r="AQ21" s="57">
        <v>233924</v>
      </c>
      <c r="AR21" s="57">
        <v>152810</v>
      </c>
      <c r="AS21" s="57">
        <v>214406</v>
      </c>
      <c r="AT21" s="57">
        <v>239442</v>
      </c>
      <c r="AU21" s="57">
        <v>287975</v>
      </c>
      <c r="AV21" s="57">
        <v>233252</v>
      </c>
      <c r="AW21" s="57">
        <v>223019</v>
      </c>
      <c r="AX21" s="57">
        <v>207868</v>
      </c>
      <c r="AY21" s="57">
        <v>188141</v>
      </c>
      <c r="AZ21" s="57">
        <v>272510</v>
      </c>
      <c r="BA21" s="57">
        <v>204964</v>
      </c>
      <c r="BB21" s="57">
        <v>217472</v>
      </c>
      <c r="BC21" s="57">
        <v>205038</v>
      </c>
    </row>
    <row r="22" spans="1:55" ht="13.5" customHeight="1" x14ac:dyDescent="0.2">
      <c r="A22">
        <v>1</v>
      </c>
      <c r="B22" s="56" t="s">
        <v>397</v>
      </c>
      <c r="C22" s="57">
        <v>123</v>
      </c>
      <c r="D22" s="56" t="s">
        <v>397</v>
      </c>
      <c r="E22" s="3" t="s">
        <v>46</v>
      </c>
      <c r="F22" s="3" t="s">
        <v>47</v>
      </c>
      <c r="G22" s="57">
        <v>396170</v>
      </c>
      <c r="H22" s="57">
        <v>407370</v>
      </c>
      <c r="I22" s="57">
        <v>436030</v>
      </c>
      <c r="J22" s="57">
        <v>453130</v>
      </c>
      <c r="K22" s="57">
        <v>470890</v>
      </c>
      <c r="L22" s="57">
        <v>355790</v>
      </c>
      <c r="M22" s="57">
        <v>348350</v>
      </c>
      <c r="N22" s="57">
        <v>363660</v>
      </c>
      <c r="O22" s="57">
        <v>373430</v>
      </c>
      <c r="P22" s="57">
        <v>411740</v>
      </c>
      <c r="Q22" s="57">
        <v>435884</v>
      </c>
      <c r="R22" s="57">
        <v>436092</v>
      </c>
      <c r="S22" s="57">
        <v>444950</v>
      </c>
      <c r="T22" s="57">
        <v>472820</v>
      </c>
      <c r="U22" s="57">
        <v>452320</v>
      </c>
      <c r="V22" s="57">
        <v>454780</v>
      </c>
      <c r="W22" s="57">
        <v>460280</v>
      </c>
      <c r="X22" s="57">
        <v>461190</v>
      </c>
      <c r="Y22" s="57">
        <v>471430</v>
      </c>
      <c r="Z22" s="57">
        <v>476360</v>
      </c>
      <c r="AA22" s="57">
        <v>497780</v>
      </c>
      <c r="AB22" s="57">
        <v>504740</v>
      </c>
      <c r="AC22" s="57">
        <v>514760</v>
      </c>
      <c r="AD22" s="57">
        <v>510795</v>
      </c>
      <c r="AE22" s="57">
        <v>520781</v>
      </c>
      <c r="AF22" s="57">
        <v>523009</v>
      </c>
      <c r="AG22" s="57">
        <v>527155</v>
      </c>
      <c r="AH22" s="57">
        <v>530530</v>
      </c>
      <c r="AI22" s="57">
        <v>557450</v>
      </c>
      <c r="AJ22" s="57">
        <v>390401</v>
      </c>
      <c r="AK22" s="57">
        <v>287322</v>
      </c>
      <c r="AL22" s="57">
        <v>312323</v>
      </c>
      <c r="AM22" s="57">
        <v>262815</v>
      </c>
      <c r="AN22" s="57">
        <v>224614</v>
      </c>
      <c r="AO22" s="57">
        <v>227861</v>
      </c>
      <c r="AP22" s="57">
        <v>278394</v>
      </c>
      <c r="AQ22" s="57">
        <v>394961</v>
      </c>
      <c r="AR22" s="57">
        <v>452744</v>
      </c>
      <c r="AS22" s="57">
        <v>477232</v>
      </c>
      <c r="AT22" s="57">
        <v>495943</v>
      </c>
      <c r="AU22" s="57">
        <v>474522</v>
      </c>
      <c r="AV22" s="57">
        <v>476554</v>
      </c>
      <c r="AW22" s="57">
        <v>484436</v>
      </c>
      <c r="AX22" s="57">
        <v>492270</v>
      </c>
      <c r="AY22" s="57">
        <v>521951</v>
      </c>
      <c r="AZ22" s="57">
        <v>475733</v>
      </c>
      <c r="BA22" s="57">
        <v>553546</v>
      </c>
      <c r="BB22" s="57">
        <v>548944</v>
      </c>
      <c r="BC22" s="57">
        <v>493373</v>
      </c>
    </row>
    <row r="23" spans="1:55" ht="13.5" customHeight="1" x14ac:dyDescent="0.2">
      <c r="A23">
        <v>2</v>
      </c>
      <c r="B23" s="56" t="s">
        <v>398</v>
      </c>
      <c r="C23" s="57">
        <v>129</v>
      </c>
      <c r="D23" s="56" t="s">
        <v>398</v>
      </c>
      <c r="E23" s="3" t="s">
        <v>46</v>
      </c>
      <c r="F23" s="3" t="s">
        <v>47</v>
      </c>
      <c r="G23" s="57">
        <v>1646150</v>
      </c>
      <c r="H23" s="57">
        <v>1713100</v>
      </c>
      <c r="I23" s="57">
        <v>1727105</v>
      </c>
      <c r="J23" s="57">
        <v>1777725</v>
      </c>
      <c r="K23" s="57">
        <v>1786605</v>
      </c>
      <c r="L23" s="57">
        <v>1913210</v>
      </c>
      <c r="M23" s="57">
        <v>1951975</v>
      </c>
      <c r="N23" s="57">
        <v>1988465</v>
      </c>
      <c r="O23" s="57">
        <v>1993805</v>
      </c>
      <c r="P23" s="57">
        <v>1979158</v>
      </c>
      <c r="Q23" s="57">
        <v>2015078</v>
      </c>
      <c r="R23" s="57">
        <v>2062067</v>
      </c>
      <c r="S23" s="57">
        <v>2092307</v>
      </c>
      <c r="T23" s="57">
        <v>2149467</v>
      </c>
      <c r="U23" s="57">
        <v>2198474</v>
      </c>
      <c r="V23" s="57">
        <v>2239412</v>
      </c>
      <c r="W23" s="57">
        <v>2310562</v>
      </c>
      <c r="X23" s="57">
        <v>2346419</v>
      </c>
      <c r="Y23" s="57">
        <v>2373904</v>
      </c>
      <c r="Z23" s="57">
        <v>2450218</v>
      </c>
      <c r="AA23" s="57">
        <v>2450864</v>
      </c>
      <c r="AB23" s="57">
        <v>2488866</v>
      </c>
      <c r="AC23" s="57">
        <v>2550211</v>
      </c>
      <c r="AD23" s="57">
        <v>2558350</v>
      </c>
      <c r="AE23" s="57">
        <v>2613227</v>
      </c>
      <c r="AF23" s="57">
        <v>2666372</v>
      </c>
      <c r="AG23" s="57">
        <v>2495959</v>
      </c>
      <c r="AH23" s="57">
        <v>2548673</v>
      </c>
      <c r="AI23" s="57">
        <v>2615264</v>
      </c>
      <c r="AJ23" s="57">
        <v>2675963</v>
      </c>
      <c r="AK23" s="57">
        <v>2679522</v>
      </c>
      <c r="AL23" s="57">
        <v>2659792</v>
      </c>
      <c r="AM23" s="57">
        <v>2806505</v>
      </c>
      <c r="AN23" s="57">
        <v>2635761</v>
      </c>
      <c r="AO23" s="57">
        <v>2681763</v>
      </c>
      <c r="AP23" s="57">
        <v>2708583</v>
      </c>
      <c r="AQ23" s="57">
        <v>2770529</v>
      </c>
      <c r="AR23" s="57">
        <v>2820966</v>
      </c>
      <c r="AS23" s="57">
        <v>2809063</v>
      </c>
      <c r="AT23" s="57">
        <v>2817424</v>
      </c>
      <c r="AU23" s="57">
        <v>2837327</v>
      </c>
      <c r="AV23" s="57">
        <v>2839113</v>
      </c>
      <c r="AW23" s="57">
        <v>2871872</v>
      </c>
      <c r="AX23" s="57">
        <v>2885433</v>
      </c>
      <c r="AY23" s="57">
        <v>2960129</v>
      </c>
      <c r="AZ23" s="57">
        <v>2966996</v>
      </c>
      <c r="BA23" s="57">
        <v>2857586</v>
      </c>
      <c r="BB23" s="57">
        <v>3017757</v>
      </c>
      <c r="BC23" s="57">
        <v>3220721</v>
      </c>
    </row>
    <row r="24" spans="1:55" ht="13.5" customHeight="1" x14ac:dyDescent="0.2">
      <c r="A24">
        <v>3</v>
      </c>
      <c r="B24" s="56" t="s">
        <v>399</v>
      </c>
      <c r="C24" s="57">
        <v>130</v>
      </c>
      <c r="D24" s="56" t="s">
        <v>399</v>
      </c>
      <c r="E24" s="3" t="s">
        <v>46</v>
      </c>
      <c r="F24" s="3" t="s">
        <v>47</v>
      </c>
      <c r="G24" s="57">
        <v>1444069</v>
      </c>
      <c r="H24" s="57">
        <v>1491309</v>
      </c>
      <c r="I24" s="57">
        <v>1545028</v>
      </c>
      <c r="J24" s="57">
        <v>1529913</v>
      </c>
      <c r="K24" s="57">
        <v>1799738</v>
      </c>
      <c r="L24" s="57">
        <v>1820586</v>
      </c>
      <c r="M24" s="57">
        <v>1693573</v>
      </c>
      <c r="N24" s="57">
        <v>1874019</v>
      </c>
      <c r="O24" s="57">
        <v>1898652</v>
      </c>
      <c r="P24" s="57">
        <v>1848948</v>
      </c>
      <c r="Q24" s="57">
        <v>1988743</v>
      </c>
      <c r="R24" s="57">
        <v>2064721</v>
      </c>
      <c r="S24" s="57">
        <v>2148517</v>
      </c>
      <c r="T24" s="57">
        <v>2125693</v>
      </c>
      <c r="U24" s="57">
        <v>2001810</v>
      </c>
      <c r="V24" s="57">
        <v>2042830</v>
      </c>
      <c r="W24" s="57">
        <v>2076926</v>
      </c>
      <c r="X24" s="57">
        <v>2150451</v>
      </c>
      <c r="Y24" s="57">
        <v>2163448</v>
      </c>
      <c r="Z24" s="57">
        <v>1971790</v>
      </c>
      <c r="AA24" s="57">
        <v>2102112</v>
      </c>
      <c r="AB24" s="57">
        <v>2213562</v>
      </c>
      <c r="AC24" s="57">
        <v>2117211</v>
      </c>
      <c r="AD24" s="57">
        <v>2161129</v>
      </c>
      <c r="AE24" s="57">
        <v>2169404</v>
      </c>
      <c r="AF24" s="57">
        <v>2248016</v>
      </c>
      <c r="AG24" s="57">
        <v>2262371</v>
      </c>
      <c r="AH24" s="57">
        <v>2273293</v>
      </c>
      <c r="AI24" s="57">
        <v>2304229</v>
      </c>
      <c r="AJ24" s="57">
        <v>2359729</v>
      </c>
      <c r="AK24" s="57">
        <v>2467820</v>
      </c>
      <c r="AL24" s="57">
        <v>2374349</v>
      </c>
      <c r="AM24" s="57">
        <v>2400219</v>
      </c>
      <c r="AN24" s="57">
        <v>2198305</v>
      </c>
      <c r="AO24" s="57">
        <v>2474469</v>
      </c>
      <c r="AP24" s="57">
        <v>2526465</v>
      </c>
      <c r="AQ24" s="57">
        <v>2565872</v>
      </c>
      <c r="AR24" s="57">
        <v>2702718</v>
      </c>
      <c r="AS24" s="57">
        <v>2832539</v>
      </c>
      <c r="AT24" s="57">
        <v>2918585</v>
      </c>
      <c r="AU24" s="57">
        <v>3103011</v>
      </c>
      <c r="AV24" s="57">
        <v>3012307</v>
      </c>
      <c r="AW24" s="57">
        <v>3303357</v>
      </c>
      <c r="AX24" s="57">
        <v>3300406</v>
      </c>
      <c r="AY24" s="57">
        <v>3402495</v>
      </c>
      <c r="AZ24" s="57">
        <v>3652084</v>
      </c>
      <c r="BA24" s="57">
        <v>3120061</v>
      </c>
      <c r="BB24" s="57">
        <v>3608228</v>
      </c>
      <c r="BC24" s="57">
        <v>3841444</v>
      </c>
    </row>
    <row r="25" spans="1:55" ht="13.5" customHeight="1" x14ac:dyDescent="0.2">
      <c r="A25">
        <v>1</v>
      </c>
      <c r="B25" s="56" t="s">
        <v>400</v>
      </c>
      <c r="C25" s="57">
        <v>133</v>
      </c>
      <c r="D25" s="56" t="s">
        <v>400</v>
      </c>
      <c r="E25" s="3" t="s">
        <v>46</v>
      </c>
      <c r="F25" s="3" t="s">
        <v>47</v>
      </c>
      <c r="G25" s="57">
        <v>1972800</v>
      </c>
      <c r="H25" s="57">
        <v>2023440</v>
      </c>
      <c r="I25" s="57">
        <v>2079958</v>
      </c>
      <c r="J25" s="57">
        <v>1667089</v>
      </c>
      <c r="K25" s="57">
        <v>1625318</v>
      </c>
      <c r="L25" s="57">
        <v>1703390</v>
      </c>
      <c r="M25" s="57">
        <v>1924689</v>
      </c>
      <c r="N25" s="57">
        <v>1791253</v>
      </c>
      <c r="O25" s="57">
        <v>1816773</v>
      </c>
      <c r="P25" s="57">
        <v>1768155</v>
      </c>
      <c r="Q25" s="57">
        <v>1719844</v>
      </c>
      <c r="R25" s="57">
        <v>1714894</v>
      </c>
      <c r="S25" s="57">
        <v>1791556</v>
      </c>
      <c r="T25" s="57">
        <v>1958774</v>
      </c>
      <c r="U25" s="57">
        <v>1976634</v>
      </c>
      <c r="V25" s="57">
        <v>2256204</v>
      </c>
      <c r="W25" s="57">
        <v>2254745</v>
      </c>
      <c r="X25" s="57">
        <v>1584644</v>
      </c>
      <c r="Y25" s="57">
        <v>1776836</v>
      </c>
      <c r="Z25" s="57">
        <v>1827130</v>
      </c>
      <c r="AA25" s="57">
        <v>1910631</v>
      </c>
      <c r="AB25" s="57">
        <v>2113715</v>
      </c>
      <c r="AC25" s="57">
        <v>2209745</v>
      </c>
      <c r="AD25" s="57">
        <v>2120654</v>
      </c>
      <c r="AE25" s="57">
        <v>2183790</v>
      </c>
      <c r="AF25" s="57">
        <v>2131927</v>
      </c>
      <c r="AG25" s="57">
        <v>2147022</v>
      </c>
      <c r="AH25" s="57">
        <v>3076612</v>
      </c>
      <c r="AI25" s="57">
        <v>2945871</v>
      </c>
      <c r="AJ25" s="57">
        <v>3281932</v>
      </c>
      <c r="AK25" s="57">
        <v>3065034</v>
      </c>
      <c r="AL25" s="57">
        <v>3554240</v>
      </c>
      <c r="AM25" s="57">
        <v>4044697</v>
      </c>
      <c r="AN25" s="57">
        <v>3880970</v>
      </c>
      <c r="AO25" s="57">
        <v>3610663</v>
      </c>
      <c r="AP25" s="57">
        <v>3156910</v>
      </c>
      <c r="AQ25" s="57">
        <v>3176529</v>
      </c>
      <c r="AR25" s="57">
        <v>3306467</v>
      </c>
      <c r="AS25" s="57">
        <v>3736885</v>
      </c>
      <c r="AT25" s="57">
        <v>3248483</v>
      </c>
      <c r="AU25" s="57">
        <v>3894529</v>
      </c>
      <c r="AV25" s="57">
        <v>4531297</v>
      </c>
      <c r="AW25" s="57">
        <v>4871749</v>
      </c>
      <c r="AX25" s="57">
        <v>4691042</v>
      </c>
      <c r="AY25" s="57">
        <v>4563041</v>
      </c>
      <c r="AZ25" s="57">
        <v>4555956</v>
      </c>
      <c r="BA25" s="57">
        <v>4716899</v>
      </c>
      <c r="BB25" s="57">
        <v>4564779</v>
      </c>
      <c r="BC25" s="57">
        <v>5224918</v>
      </c>
    </row>
    <row r="26" spans="1:55" ht="13.5" customHeight="1" x14ac:dyDescent="0.2">
      <c r="A26">
        <v>1</v>
      </c>
      <c r="B26" s="56" t="s">
        <v>401</v>
      </c>
      <c r="C26" s="57">
        <v>136</v>
      </c>
      <c r="D26" s="56" t="s">
        <v>401</v>
      </c>
      <c r="E26" s="3" t="s">
        <v>46</v>
      </c>
      <c r="F26" s="3" t="s">
        <v>47</v>
      </c>
      <c r="G26" s="57">
        <v>297570</v>
      </c>
      <c r="H26" s="57">
        <v>297215</v>
      </c>
      <c r="I26" s="57">
        <v>316065</v>
      </c>
      <c r="J26" s="57">
        <v>317135</v>
      </c>
      <c r="K26" s="57">
        <v>375860</v>
      </c>
      <c r="L26" s="57">
        <v>324240</v>
      </c>
      <c r="M26" s="57">
        <v>326835</v>
      </c>
      <c r="N26" s="57">
        <v>320773</v>
      </c>
      <c r="O26" s="57">
        <v>356517</v>
      </c>
      <c r="P26" s="57">
        <v>331928</v>
      </c>
      <c r="Q26" s="57">
        <v>339475</v>
      </c>
      <c r="R26" s="57">
        <v>270805</v>
      </c>
      <c r="S26" s="57">
        <v>178995</v>
      </c>
      <c r="T26" s="57">
        <v>218165</v>
      </c>
      <c r="U26" s="57">
        <v>183751</v>
      </c>
      <c r="V26" s="57">
        <v>150352</v>
      </c>
      <c r="W26" s="57">
        <v>147995</v>
      </c>
      <c r="X26" s="57">
        <v>200520</v>
      </c>
      <c r="Y26" s="57">
        <v>198345</v>
      </c>
      <c r="Z26" s="57">
        <v>199037</v>
      </c>
      <c r="AA26" s="57">
        <v>229999</v>
      </c>
      <c r="AB26" s="57">
        <v>224710</v>
      </c>
      <c r="AC26" s="57">
        <v>186985</v>
      </c>
      <c r="AD26" s="57">
        <v>189233</v>
      </c>
      <c r="AE26" s="57">
        <v>257510</v>
      </c>
      <c r="AF26" s="57">
        <v>271200</v>
      </c>
      <c r="AG26" s="57">
        <v>241810</v>
      </c>
      <c r="AH26" s="57">
        <v>296572</v>
      </c>
      <c r="AI26" s="57">
        <v>295022</v>
      </c>
      <c r="AJ26" s="57">
        <v>193467</v>
      </c>
      <c r="AK26" s="57">
        <v>254784</v>
      </c>
      <c r="AL26" s="57">
        <v>226846</v>
      </c>
      <c r="AM26" s="57">
        <v>300794</v>
      </c>
      <c r="AN26" s="57">
        <v>447536</v>
      </c>
      <c r="AO26" s="57">
        <v>433415</v>
      </c>
      <c r="AP26" s="57">
        <v>430150</v>
      </c>
      <c r="AQ26" s="57">
        <v>364516</v>
      </c>
      <c r="AR26" s="57">
        <v>385444</v>
      </c>
      <c r="AS26" s="57">
        <v>352671</v>
      </c>
      <c r="AT26" s="57">
        <v>331675</v>
      </c>
      <c r="AU26" s="57">
        <v>332029</v>
      </c>
      <c r="AV26" s="57">
        <v>237723</v>
      </c>
      <c r="AW26" s="57">
        <v>342783</v>
      </c>
      <c r="AX26" s="57">
        <v>292193</v>
      </c>
      <c r="AY26" s="57">
        <v>334195</v>
      </c>
      <c r="AZ26" s="57">
        <v>383640</v>
      </c>
      <c r="BA26" s="57">
        <v>398718</v>
      </c>
      <c r="BB26" s="57">
        <v>393120</v>
      </c>
      <c r="BC26" s="57">
        <v>339180</v>
      </c>
    </row>
    <row r="27" spans="1:55" ht="13.5" customHeight="1" x14ac:dyDescent="0.2">
      <c r="A27">
        <v>3</v>
      </c>
      <c r="B27" s="56" t="s">
        <v>402</v>
      </c>
      <c r="C27" s="57">
        <v>137</v>
      </c>
      <c r="D27" s="56" t="s">
        <v>402</v>
      </c>
      <c r="E27" s="3" t="s">
        <v>46</v>
      </c>
      <c r="F27" s="3" t="s">
        <v>47</v>
      </c>
      <c r="G27" s="57">
        <v>91161</v>
      </c>
      <c r="H27" s="57">
        <v>95369</v>
      </c>
      <c r="I27" s="57">
        <v>92720</v>
      </c>
      <c r="J27" s="57">
        <v>93617</v>
      </c>
      <c r="K27" s="57">
        <v>94159</v>
      </c>
      <c r="L27" s="57">
        <v>93851</v>
      </c>
      <c r="M27" s="57">
        <v>92437</v>
      </c>
      <c r="N27" s="57">
        <v>90470</v>
      </c>
      <c r="O27" s="57">
        <v>90007</v>
      </c>
      <c r="P27" s="57">
        <v>90813</v>
      </c>
      <c r="Q27" s="57">
        <v>91081</v>
      </c>
      <c r="R27" s="57">
        <v>90747</v>
      </c>
      <c r="S27" s="57">
        <v>91157</v>
      </c>
      <c r="T27" s="57">
        <v>91023</v>
      </c>
      <c r="U27" s="57">
        <v>92221</v>
      </c>
      <c r="V27" s="57">
        <v>92399</v>
      </c>
      <c r="W27" s="57">
        <v>93234</v>
      </c>
      <c r="X27" s="57">
        <v>92734</v>
      </c>
      <c r="Y27" s="57">
        <v>90065</v>
      </c>
      <c r="Z27" s="57">
        <v>89468</v>
      </c>
      <c r="AA27" s="57">
        <v>89076</v>
      </c>
      <c r="AB27" s="57">
        <v>90189</v>
      </c>
      <c r="AC27" s="57">
        <v>89291</v>
      </c>
      <c r="AD27" s="57">
        <v>89682</v>
      </c>
      <c r="AE27" s="57">
        <v>89557</v>
      </c>
      <c r="AF27" s="57">
        <v>89799</v>
      </c>
      <c r="AG27" s="57">
        <v>88333</v>
      </c>
      <c r="AH27" s="57">
        <v>87484</v>
      </c>
      <c r="AI27" s="57">
        <v>87293</v>
      </c>
      <c r="AJ27" s="57">
        <v>87151</v>
      </c>
      <c r="AK27" s="57">
        <v>86511</v>
      </c>
      <c r="AL27" s="57">
        <v>86393</v>
      </c>
      <c r="AM27" s="57">
        <v>85408</v>
      </c>
      <c r="AN27" s="57">
        <v>84680</v>
      </c>
      <c r="AO27" s="57">
        <v>83421</v>
      </c>
      <c r="AP27" s="57">
        <v>81834</v>
      </c>
      <c r="AQ27" s="57">
        <v>82712</v>
      </c>
      <c r="AR27" s="57">
        <v>84044</v>
      </c>
      <c r="AS27" s="57">
        <v>80774</v>
      </c>
      <c r="AT27" s="57">
        <v>82149</v>
      </c>
      <c r="AU27" s="57">
        <v>82987</v>
      </c>
      <c r="AV27" s="57">
        <v>81423</v>
      </c>
      <c r="AW27" s="57">
        <v>81128</v>
      </c>
      <c r="AX27" s="57">
        <v>80052</v>
      </c>
      <c r="AY27" s="57">
        <v>78053</v>
      </c>
      <c r="AZ27" s="57">
        <v>76294</v>
      </c>
      <c r="BA27" s="57">
        <v>74432</v>
      </c>
      <c r="BB27" s="57">
        <v>70796</v>
      </c>
      <c r="BC27" s="57">
        <v>70319</v>
      </c>
    </row>
    <row r="28" spans="1:55" ht="13.5" customHeight="1" x14ac:dyDescent="0.2">
      <c r="A28">
        <v>3</v>
      </c>
      <c r="B28" s="56" t="s">
        <v>403</v>
      </c>
      <c r="C28" s="57">
        <v>144</v>
      </c>
      <c r="D28" s="56" t="s">
        <v>403</v>
      </c>
      <c r="E28" s="3" t="s">
        <v>46</v>
      </c>
      <c r="F28" s="3" t="s">
        <v>47</v>
      </c>
      <c r="G28" s="57">
        <v>2760125</v>
      </c>
      <c r="H28" s="57">
        <v>2700936</v>
      </c>
      <c r="I28" s="57">
        <v>2743041</v>
      </c>
      <c r="J28" s="57">
        <v>2796050</v>
      </c>
      <c r="K28" s="57">
        <v>2878912</v>
      </c>
      <c r="L28" s="57">
        <v>2914075</v>
      </c>
      <c r="M28" s="57">
        <v>3058920</v>
      </c>
      <c r="N28" s="57">
        <v>3144647</v>
      </c>
      <c r="O28" s="57">
        <v>3147847</v>
      </c>
      <c r="P28" s="57">
        <v>3060535</v>
      </c>
      <c r="Q28" s="57">
        <v>3171466</v>
      </c>
      <c r="R28" s="57">
        <v>3243611</v>
      </c>
      <c r="S28" s="57">
        <v>3541916</v>
      </c>
      <c r="T28" s="57">
        <v>3476050</v>
      </c>
      <c r="U28" s="57">
        <v>3281670</v>
      </c>
      <c r="V28" s="57">
        <v>3161970</v>
      </c>
      <c r="W28" s="57">
        <v>3005970</v>
      </c>
      <c r="X28" s="57">
        <v>2994050</v>
      </c>
      <c r="Y28" s="57">
        <v>3075307</v>
      </c>
      <c r="Z28" s="57">
        <v>3239650</v>
      </c>
      <c r="AA28" s="57">
        <v>3341450</v>
      </c>
      <c r="AB28" s="57">
        <v>3456350</v>
      </c>
      <c r="AC28" s="57">
        <v>3362950</v>
      </c>
      <c r="AD28" s="57">
        <v>3359950</v>
      </c>
      <c r="AE28" s="57">
        <v>3382400</v>
      </c>
      <c r="AF28" s="57">
        <v>3554700</v>
      </c>
      <c r="AG28" s="57">
        <v>3516300</v>
      </c>
      <c r="AH28" s="57">
        <v>3569900</v>
      </c>
      <c r="AI28" s="57">
        <v>3669900</v>
      </c>
      <c r="AJ28" s="57">
        <v>3564141</v>
      </c>
      <c r="AK28" s="57">
        <v>3694119</v>
      </c>
      <c r="AL28" s="57">
        <v>3453082</v>
      </c>
      <c r="AM28" s="57">
        <v>3165444</v>
      </c>
      <c r="AN28" s="57">
        <v>3518778</v>
      </c>
      <c r="AO28" s="57">
        <v>3906311</v>
      </c>
      <c r="AP28" s="57">
        <v>3898053</v>
      </c>
      <c r="AQ28" s="57">
        <v>4250176</v>
      </c>
      <c r="AR28" s="57">
        <v>4501459</v>
      </c>
      <c r="AS28" s="57">
        <v>4091464</v>
      </c>
      <c r="AT28" s="57">
        <v>3901661</v>
      </c>
      <c r="AU28" s="57">
        <v>3812514</v>
      </c>
      <c r="AV28" s="57">
        <v>4129832</v>
      </c>
      <c r="AW28" s="57">
        <v>4418674</v>
      </c>
      <c r="AX28" s="57">
        <v>4414491</v>
      </c>
      <c r="AY28" s="57">
        <v>4402397</v>
      </c>
      <c r="AZ28" s="57">
        <v>4985192</v>
      </c>
      <c r="BA28" s="57">
        <v>4596775</v>
      </c>
      <c r="BB28" s="57">
        <v>4677462</v>
      </c>
      <c r="BC28" s="57">
        <v>4883443</v>
      </c>
    </row>
    <row r="29" spans="1:55" ht="13.5" customHeight="1" x14ac:dyDescent="0.2">
      <c r="A29">
        <v>3</v>
      </c>
      <c r="B29" s="56" t="s">
        <v>404</v>
      </c>
      <c r="C29" s="57">
        <v>147</v>
      </c>
      <c r="D29" s="56" t="s">
        <v>404</v>
      </c>
      <c r="E29" s="3" t="s">
        <v>46</v>
      </c>
      <c r="F29" s="3" t="s">
        <v>47</v>
      </c>
      <c r="G29" s="57">
        <v>109100</v>
      </c>
      <c r="H29" s="57">
        <v>112900</v>
      </c>
      <c r="I29" s="57">
        <v>112950</v>
      </c>
      <c r="J29" s="57">
        <v>125050</v>
      </c>
      <c r="K29" s="57">
        <v>140050</v>
      </c>
      <c r="L29" s="57">
        <v>151300</v>
      </c>
      <c r="M29" s="57">
        <v>162300</v>
      </c>
      <c r="N29" s="57">
        <v>169300</v>
      </c>
      <c r="O29" s="57">
        <v>176300</v>
      </c>
      <c r="P29" s="57">
        <v>176400</v>
      </c>
      <c r="Q29" s="57">
        <v>187500</v>
      </c>
      <c r="R29" s="57">
        <v>189800</v>
      </c>
      <c r="S29" s="57">
        <v>195800</v>
      </c>
      <c r="T29" s="57">
        <v>198300</v>
      </c>
      <c r="U29" s="57">
        <v>206300</v>
      </c>
      <c r="V29" s="57">
        <v>207900</v>
      </c>
      <c r="W29" s="57">
        <v>216100</v>
      </c>
      <c r="X29" s="57">
        <v>217100</v>
      </c>
      <c r="Y29" s="57">
        <v>222400</v>
      </c>
      <c r="Z29" s="57">
        <v>226600</v>
      </c>
      <c r="AA29" s="57">
        <v>227900</v>
      </c>
      <c r="AB29" s="57">
        <v>234000</v>
      </c>
      <c r="AC29" s="57">
        <v>241200</v>
      </c>
      <c r="AD29" s="57">
        <v>243500</v>
      </c>
      <c r="AE29" s="57">
        <v>227900</v>
      </c>
      <c r="AF29" s="57">
        <v>235330</v>
      </c>
      <c r="AG29" s="57">
        <v>230500</v>
      </c>
      <c r="AH29" s="57">
        <v>246159</v>
      </c>
      <c r="AI29" s="57">
        <v>254413</v>
      </c>
      <c r="AJ29" s="57">
        <v>252366</v>
      </c>
      <c r="AK29" s="57">
        <v>248612</v>
      </c>
      <c r="AL29" s="57">
        <v>230199</v>
      </c>
      <c r="AM29" s="57">
        <v>247131</v>
      </c>
      <c r="AN29" s="57">
        <v>387106</v>
      </c>
      <c r="AO29" s="57">
        <v>360642</v>
      </c>
      <c r="AP29" s="57">
        <v>368621</v>
      </c>
      <c r="AQ29" s="57">
        <v>400828</v>
      </c>
      <c r="AR29" s="57">
        <v>321944</v>
      </c>
      <c r="AS29" s="57">
        <v>353228</v>
      </c>
      <c r="AT29" s="57">
        <v>376596</v>
      </c>
      <c r="AU29" s="57">
        <v>332232</v>
      </c>
      <c r="AV29" s="57">
        <v>297422</v>
      </c>
      <c r="AW29" s="57">
        <v>358343</v>
      </c>
      <c r="AX29" s="57">
        <v>369517</v>
      </c>
      <c r="AY29" s="57">
        <v>344107</v>
      </c>
      <c r="AZ29" s="57">
        <v>370412</v>
      </c>
      <c r="BA29" s="57">
        <v>310804</v>
      </c>
      <c r="BB29" s="57">
        <v>293140</v>
      </c>
      <c r="BC29" s="57">
        <v>371436</v>
      </c>
    </row>
    <row r="30" spans="1:55" ht="13.5" customHeight="1" x14ac:dyDescent="0.2">
      <c r="A30">
        <v>1</v>
      </c>
      <c r="B30" s="56" t="s">
        <v>405</v>
      </c>
      <c r="C30" s="57">
        <v>158</v>
      </c>
      <c r="D30" s="56" t="s">
        <v>405</v>
      </c>
      <c r="E30" s="3" t="s">
        <v>46</v>
      </c>
      <c r="F30" s="3" t="s">
        <v>47</v>
      </c>
      <c r="G30" s="57">
        <v>2940181</v>
      </c>
      <c r="H30" s="57">
        <v>3177700</v>
      </c>
      <c r="I30" s="57">
        <v>3276045</v>
      </c>
      <c r="J30" s="57">
        <v>3129071</v>
      </c>
      <c r="K30" s="57">
        <v>3184113</v>
      </c>
      <c r="L30" s="57">
        <v>3359763</v>
      </c>
      <c r="M30" s="57">
        <v>3560951</v>
      </c>
      <c r="N30" s="57">
        <v>3793458</v>
      </c>
      <c r="O30" s="57">
        <v>4297923</v>
      </c>
      <c r="P30" s="57">
        <v>4375465</v>
      </c>
      <c r="Q30" s="57">
        <v>4466390</v>
      </c>
      <c r="R30" s="57">
        <v>4217482</v>
      </c>
      <c r="S30" s="57">
        <v>3749029</v>
      </c>
      <c r="T30" s="57">
        <v>4062187</v>
      </c>
      <c r="U30" s="57">
        <v>3771424</v>
      </c>
      <c r="V30" s="57">
        <v>4293567</v>
      </c>
      <c r="W30" s="57">
        <v>4481415</v>
      </c>
      <c r="X30" s="57">
        <v>4796724</v>
      </c>
      <c r="Y30" s="57">
        <v>4833638</v>
      </c>
      <c r="Z30" s="57">
        <v>5234403</v>
      </c>
      <c r="AA30" s="57">
        <v>5549637</v>
      </c>
      <c r="AB30" s="57">
        <v>5893282</v>
      </c>
      <c r="AC30" s="57">
        <v>6062373</v>
      </c>
      <c r="AD30" s="57">
        <v>5884477</v>
      </c>
      <c r="AE30" s="57">
        <v>6101854</v>
      </c>
      <c r="AF30" s="57">
        <v>6171691</v>
      </c>
      <c r="AG30" s="57">
        <v>6443488</v>
      </c>
      <c r="AH30" s="57">
        <v>7107210</v>
      </c>
      <c r="AI30" s="57">
        <v>7554553</v>
      </c>
      <c r="AJ30" s="57">
        <v>9623648</v>
      </c>
      <c r="AK30" s="57">
        <v>9449337</v>
      </c>
      <c r="AL30" s="57">
        <v>11707907</v>
      </c>
      <c r="AM30" s="57">
        <v>10453678</v>
      </c>
      <c r="AN30" s="57">
        <v>10206324</v>
      </c>
      <c r="AO30" s="57">
        <v>11048686</v>
      </c>
      <c r="AP30" s="57">
        <v>10774019</v>
      </c>
      <c r="AQ30" s="57">
        <v>10122786</v>
      </c>
      <c r="AR30" s="57">
        <v>11793425</v>
      </c>
      <c r="AS30" s="57">
        <v>11725397</v>
      </c>
      <c r="AT30" s="57">
        <v>10466794</v>
      </c>
      <c r="AU30" s="57">
        <v>11797987</v>
      </c>
      <c r="AV30" s="57">
        <v>12284694</v>
      </c>
      <c r="AW30" s="57">
        <v>12835950</v>
      </c>
      <c r="AX30" s="57">
        <v>11156126</v>
      </c>
      <c r="AY30" s="57">
        <v>12409921</v>
      </c>
      <c r="AZ30" s="57">
        <v>13706475</v>
      </c>
      <c r="BA30" s="57">
        <v>14535313</v>
      </c>
      <c r="BB30" s="57">
        <v>16205815</v>
      </c>
      <c r="BC30" s="57">
        <v>15213166</v>
      </c>
    </row>
    <row r="31" spans="1:55" ht="13.5" customHeight="1" x14ac:dyDescent="0.2">
      <c r="A31">
        <v>1</v>
      </c>
      <c r="B31" s="56" t="s">
        <v>406</v>
      </c>
      <c r="C31" s="57">
        <v>159</v>
      </c>
      <c r="D31" s="56" t="s">
        <v>406</v>
      </c>
      <c r="E31" s="3" t="s">
        <v>46</v>
      </c>
      <c r="F31" s="3" t="s">
        <v>47</v>
      </c>
      <c r="G31" s="57">
        <v>20954984</v>
      </c>
      <c r="H31" s="57">
        <v>21284284</v>
      </c>
      <c r="I31" s="57">
        <v>23130442</v>
      </c>
      <c r="J31" s="57">
        <v>23809385</v>
      </c>
      <c r="K31" s="57">
        <v>25421294</v>
      </c>
      <c r="L31" s="57">
        <v>23581982</v>
      </c>
      <c r="M31" s="57">
        <v>24551606</v>
      </c>
      <c r="N31" s="57">
        <v>24522985</v>
      </c>
      <c r="O31" s="57">
        <v>28533657</v>
      </c>
      <c r="P31" s="57">
        <v>26927876</v>
      </c>
      <c r="Q31" s="57">
        <v>25828500</v>
      </c>
      <c r="R31" s="57">
        <v>21510210</v>
      </c>
      <c r="S31" s="57">
        <v>26124360</v>
      </c>
      <c r="T31" s="57">
        <v>22762760</v>
      </c>
      <c r="U31" s="57">
        <v>21125744</v>
      </c>
      <c r="V31" s="57">
        <v>21219162</v>
      </c>
      <c r="W31" s="57">
        <v>17765010</v>
      </c>
      <c r="X31" s="57">
        <v>16308940</v>
      </c>
      <c r="Y31" s="57">
        <v>15981630</v>
      </c>
      <c r="Z31" s="57">
        <v>17229680</v>
      </c>
      <c r="AA31" s="57">
        <v>14904266</v>
      </c>
      <c r="AB31" s="57">
        <v>15558260</v>
      </c>
      <c r="AC31" s="57">
        <v>15545150</v>
      </c>
      <c r="AD31" s="57">
        <v>18445200</v>
      </c>
      <c r="AE31" s="57">
        <v>19782400</v>
      </c>
      <c r="AF31" s="57">
        <v>23360100</v>
      </c>
      <c r="AG31" s="57">
        <v>23926500</v>
      </c>
      <c r="AH31" s="57">
        <v>24190200</v>
      </c>
      <c r="AI31" s="57">
        <v>26915400</v>
      </c>
      <c r="AJ31" s="57">
        <v>28721943</v>
      </c>
      <c r="AK31" s="57">
        <v>32369414</v>
      </c>
      <c r="AL31" s="57">
        <v>33633775</v>
      </c>
      <c r="AM31" s="57">
        <v>35074958</v>
      </c>
      <c r="AN31" s="57">
        <v>36650289</v>
      </c>
      <c r="AO31" s="57">
        <v>38866456</v>
      </c>
      <c r="AP31" s="57">
        <v>39331258</v>
      </c>
      <c r="AQ31" s="57">
        <v>39583112</v>
      </c>
      <c r="AR31" s="57">
        <v>42152070</v>
      </c>
      <c r="AS31" s="57">
        <v>41337681</v>
      </c>
      <c r="AT31" s="57">
        <v>42040223</v>
      </c>
      <c r="AU31" s="57">
        <v>40029362</v>
      </c>
      <c r="AV31" s="57">
        <v>41452823</v>
      </c>
      <c r="AW31" s="57">
        <v>42283285</v>
      </c>
      <c r="AX31" s="57">
        <v>43536442</v>
      </c>
      <c r="AY31" s="57">
        <v>44660716</v>
      </c>
      <c r="AZ31" s="57">
        <v>45852440</v>
      </c>
      <c r="BA31" s="57">
        <v>46510630</v>
      </c>
      <c r="BB31" s="57">
        <v>45714753</v>
      </c>
      <c r="BC31" s="57">
        <v>37733421</v>
      </c>
    </row>
    <row r="32" spans="1:55" ht="13.5" customHeight="1" x14ac:dyDescent="0.2">
      <c r="A32">
        <v>1</v>
      </c>
      <c r="B32" s="56" t="s">
        <v>407</v>
      </c>
      <c r="C32" s="57">
        <v>175</v>
      </c>
      <c r="D32" s="56" t="s">
        <v>407</v>
      </c>
      <c r="E32" s="3" t="s">
        <v>46</v>
      </c>
      <c r="F32" s="3" t="s">
        <v>47</v>
      </c>
      <c r="G32" s="57">
        <v>249700</v>
      </c>
      <c r="H32" s="57">
        <v>253690</v>
      </c>
      <c r="I32" s="57">
        <v>247200</v>
      </c>
      <c r="J32" s="57">
        <v>267870</v>
      </c>
      <c r="K32" s="57">
        <v>247870</v>
      </c>
      <c r="L32" s="57">
        <v>233535</v>
      </c>
      <c r="M32" s="57">
        <v>222335</v>
      </c>
      <c r="N32" s="57">
        <v>214700</v>
      </c>
      <c r="O32" s="57">
        <v>208200</v>
      </c>
      <c r="P32" s="57">
        <v>207700</v>
      </c>
      <c r="Q32" s="57">
        <v>197000</v>
      </c>
      <c r="R32" s="57">
        <v>199000</v>
      </c>
      <c r="S32" s="57">
        <v>200800</v>
      </c>
      <c r="T32" s="57">
        <v>222700</v>
      </c>
      <c r="U32" s="57">
        <v>259100</v>
      </c>
      <c r="V32" s="57">
        <v>277650</v>
      </c>
      <c r="W32" s="57">
        <v>270450</v>
      </c>
      <c r="X32" s="57">
        <v>256815</v>
      </c>
      <c r="Y32" s="57">
        <v>268910</v>
      </c>
      <c r="Z32" s="57">
        <v>280150</v>
      </c>
      <c r="AA32" s="57">
        <v>316415</v>
      </c>
      <c r="AB32" s="57">
        <v>383570</v>
      </c>
      <c r="AC32" s="57">
        <v>356760</v>
      </c>
      <c r="AD32" s="57">
        <v>352330</v>
      </c>
      <c r="AE32" s="57">
        <v>267585</v>
      </c>
      <c r="AF32" s="57">
        <v>271010</v>
      </c>
      <c r="AG32" s="57">
        <v>236160</v>
      </c>
      <c r="AH32" s="57">
        <v>207435</v>
      </c>
      <c r="AI32" s="57">
        <v>248127</v>
      </c>
      <c r="AJ32" s="57">
        <v>256680</v>
      </c>
      <c r="AK32" s="57">
        <v>246745</v>
      </c>
      <c r="AL32" s="57">
        <v>264173</v>
      </c>
      <c r="AM32" s="57">
        <v>273933</v>
      </c>
      <c r="AN32" s="57">
        <v>286721</v>
      </c>
      <c r="AO32" s="57">
        <v>305777</v>
      </c>
      <c r="AP32" s="57">
        <v>305758</v>
      </c>
      <c r="AQ32" s="57">
        <v>352304</v>
      </c>
      <c r="AR32" s="57">
        <v>360977</v>
      </c>
      <c r="AS32" s="57">
        <v>413297</v>
      </c>
      <c r="AT32" s="57">
        <v>452495</v>
      </c>
      <c r="AU32" s="57">
        <v>432738</v>
      </c>
      <c r="AV32" s="57">
        <v>437072</v>
      </c>
      <c r="AW32" s="57">
        <v>427510</v>
      </c>
      <c r="AX32" s="57">
        <v>444049</v>
      </c>
      <c r="AY32" s="57">
        <v>436812</v>
      </c>
      <c r="AZ32" s="57">
        <v>436601</v>
      </c>
      <c r="BA32" s="57">
        <v>447773</v>
      </c>
      <c r="BB32" s="57">
        <v>466895</v>
      </c>
      <c r="BC32" s="57">
        <v>465504</v>
      </c>
    </row>
    <row r="33" spans="1:55" ht="13.5" customHeight="1" x14ac:dyDescent="0.2">
      <c r="A33">
        <v>2</v>
      </c>
      <c r="B33" s="56" t="s">
        <v>408</v>
      </c>
      <c r="C33" s="57">
        <v>178</v>
      </c>
      <c r="D33" s="56" t="s">
        <v>408</v>
      </c>
      <c r="E33" s="3" t="s">
        <v>46</v>
      </c>
      <c r="F33" s="3" t="s">
        <v>47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7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1781269</v>
      </c>
      <c r="AN33" s="57">
        <v>511284</v>
      </c>
      <c r="AO33" s="57">
        <v>496018</v>
      </c>
      <c r="AP33" s="57">
        <v>503912</v>
      </c>
      <c r="AQ33" s="57">
        <v>538760</v>
      </c>
      <c r="AR33" s="57">
        <v>662535</v>
      </c>
      <c r="AS33" s="57">
        <v>618190</v>
      </c>
      <c r="AT33" s="57">
        <v>528711</v>
      </c>
      <c r="AU33" s="57">
        <v>572944</v>
      </c>
      <c r="AV33" s="57">
        <v>523928</v>
      </c>
      <c r="AW33" s="57">
        <v>602692</v>
      </c>
      <c r="AX33" s="57">
        <v>628767</v>
      </c>
      <c r="AY33" s="57">
        <v>685590</v>
      </c>
      <c r="AZ33" s="57">
        <v>641718</v>
      </c>
      <c r="BA33" s="57">
        <v>651507</v>
      </c>
      <c r="BB33" s="57">
        <v>557246</v>
      </c>
      <c r="BC33" s="57">
        <v>601220</v>
      </c>
    </row>
    <row r="34" spans="1:55" ht="13.5" customHeight="1" x14ac:dyDescent="0.2">
      <c r="A34">
        <v>3</v>
      </c>
      <c r="B34" s="56" t="s">
        <v>409</v>
      </c>
      <c r="C34" s="57">
        <v>181</v>
      </c>
      <c r="D34" s="56" t="s">
        <v>409</v>
      </c>
      <c r="E34" s="3" t="s">
        <v>46</v>
      </c>
      <c r="F34" s="3" t="s">
        <v>47</v>
      </c>
      <c r="G34" s="57">
        <v>1664946</v>
      </c>
      <c r="H34" s="57">
        <v>1696758</v>
      </c>
      <c r="I34" s="57">
        <v>1594950</v>
      </c>
      <c r="J34" s="57">
        <v>1627913</v>
      </c>
      <c r="K34" s="57">
        <v>1596047</v>
      </c>
      <c r="L34" s="57">
        <v>1647356</v>
      </c>
      <c r="M34" s="57">
        <v>1826640</v>
      </c>
      <c r="N34" s="57">
        <v>1609429</v>
      </c>
      <c r="O34" s="57">
        <v>2124942</v>
      </c>
      <c r="P34" s="57">
        <v>1965039</v>
      </c>
      <c r="Q34" s="57">
        <v>2074735</v>
      </c>
      <c r="R34" s="57">
        <v>2139033</v>
      </c>
      <c r="S34" s="57">
        <v>1854933</v>
      </c>
      <c r="T34" s="57">
        <v>2330276</v>
      </c>
      <c r="U34" s="57">
        <v>2208698</v>
      </c>
      <c r="V34" s="57">
        <v>2226732</v>
      </c>
      <c r="W34" s="57">
        <v>1949675</v>
      </c>
      <c r="X34" s="57">
        <v>2074149</v>
      </c>
      <c r="Y34" s="57">
        <v>1838234</v>
      </c>
      <c r="Z34" s="57">
        <v>2205889</v>
      </c>
      <c r="AA34" s="57">
        <v>2505701</v>
      </c>
      <c r="AB34" s="57">
        <v>2573029</v>
      </c>
      <c r="AC34" s="57">
        <v>2523326</v>
      </c>
      <c r="AD34" s="57">
        <v>2469350</v>
      </c>
      <c r="AE34" s="57">
        <v>2507314</v>
      </c>
      <c r="AF34" s="57">
        <v>2496889</v>
      </c>
      <c r="AG34" s="57">
        <v>2576120</v>
      </c>
      <c r="AH34" s="57">
        <v>2830299</v>
      </c>
      <c r="AI34" s="57">
        <v>2564011</v>
      </c>
      <c r="AJ34" s="57">
        <v>2462117</v>
      </c>
      <c r="AK34" s="57">
        <v>2501076</v>
      </c>
      <c r="AL34" s="57">
        <v>1977275</v>
      </c>
      <c r="AM34" s="57">
        <v>2491092</v>
      </c>
      <c r="AN34" s="57">
        <v>2762839</v>
      </c>
      <c r="AO34" s="57">
        <v>2724412</v>
      </c>
      <c r="AP34" s="57">
        <v>2957207</v>
      </c>
      <c r="AQ34" s="57">
        <v>3118202</v>
      </c>
      <c r="AR34" s="57">
        <v>2630891</v>
      </c>
      <c r="AS34" s="57">
        <v>2848773</v>
      </c>
      <c r="AT34" s="57">
        <v>2886003</v>
      </c>
      <c r="AU34" s="57">
        <v>2720936</v>
      </c>
      <c r="AV34" s="57">
        <v>2777793</v>
      </c>
      <c r="AW34" s="57">
        <v>2723361</v>
      </c>
      <c r="AX34" s="57">
        <v>2913365</v>
      </c>
      <c r="AY34" s="57">
        <v>3021109</v>
      </c>
      <c r="AZ34" s="57">
        <v>3164269</v>
      </c>
      <c r="BA34" s="57">
        <v>3085910</v>
      </c>
      <c r="BB34" s="57">
        <v>3281186</v>
      </c>
      <c r="BC34" s="57">
        <v>3007067</v>
      </c>
    </row>
    <row r="35" spans="1:55" ht="13.5" customHeight="1" x14ac:dyDescent="0.2">
      <c r="A35">
        <v>2</v>
      </c>
      <c r="B35" s="56" t="s">
        <v>410</v>
      </c>
      <c r="C35" s="57">
        <v>182</v>
      </c>
      <c r="D35" s="56" t="s">
        <v>410</v>
      </c>
      <c r="E35" s="3" t="s">
        <v>46</v>
      </c>
      <c r="F35" s="3" t="s">
        <v>47</v>
      </c>
      <c r="G35" s="57">
        <v>44207</v>
      </c>
      <c r="H35" s="57">
        <v>44052</v>
      </c>
      <c r="I35" s="57">
        <v>44455</v>
      </c>
      <c r="J35" s="57">
        <v>43885</v>
      </c>
      <c r="K35" s="57">
        <v>43685</v>
      </c>
      <c r="L35" s="57">
        <v>43777</v>
      </c>
      <c r="M35" s="57">
        <v>41361</v>
      </c>
      <c r="N35" s="57">
        <v>41290</v>
      </c>
      <c r="O35" s="57">
        <v>44000</v>
      </c>
      <c r="P35" s="57">
        <v>44387</v>
      </c>
      <c r="Q35" s="57">
        <v>49992</v>
      </c>
      <c r="R35" s="57">
        <v>47943</v>
      </c>
      <c r="S35" s="57">
        <v>39581</v>
      </c>
      <c r="T35" s="57">
        <v>38763</v>
      </c>
      <c r="U35" s="57">
        <v>38841</v>
      </c>
      <c r="V35" s="57">
        <v>40455</v>
      </c>
      <c r="W35" s="57">
        <v>37365</v>
      </c>
      <c r="X35" s="57">
        <v>42149</v>
      </c>
      <c r="Y35" s="57">
        <v>45077</v>
      </c>
      <c r="Z35" s="57">
        <v>45068</v>
      </c>
      <c r="AA35" s="57">
        <v>46999</v>
      </c>
      <c r="AB35" s="57">
        <v>46282</v>
      </c>
      <c r="AC35" s="57">
        <v>46957</v>
      </c>
      <c r="AD35" s="57">
        <v>46937</v>
      </c>
      <c r="AE35" s="57">
        <v>51680</v>
      </c>
      <c r="AF35" s="57">
        <v>52626</v>
      </c>
      <c r="AG35" s="57">
        <v>53414</v>
      </c>
      <c r="AH35" s="57">
        <v>55371</v>
      </c>
      <c r="AI35" s="57">
        <v>51527</v>
      </c>
      <c r="AJ35" s="57">
        <v>53888</v>
      </c>
      <c r="AK35" s="57">
        <v>51937</v>
      </c>
      <c r="AL35" s="57">
        <v>51515</v>
      </c>
      <c r="AM35" s="57">
        <v>44249</v>
      </c>
      <c r="AN35" s="57">
        <v>45952</v>
      </c>
      <c r="AO35" s="57">
        <v>43976</v>
      </c>
      <c r="AP35" s="57">
        <v>45316</v>
      </c>
      <c r="AQ35" s="57">
        <v>45195</v>
      </c>
      <c r="AR35" s="57">
        <v>44337</v>
      </c>
      <c r="AS35" s="57">
        <v>44715</v>
      </c>
      <c r="AT35" s="57">
        <v>42145</v>
      </c>
      <c r="AU35" s="57">
        <v>43060</v>
      </c>
      <c r="AV35" s="57">
        <v>43302</v>
      </c>
      <c r="AW35" s="57">
        <v>46268</v>
      </c>
      <c r="AX35" s="57">
        <v>46367</v>
      </c>
      <c r="AY35" s="57">
        <v>47760</v>
      </c>
      <c r="AZ35" s="57">
        <v>47931</v>
      </c>
      <c r="BA35" s="57">
        <v>45927</v>
      </c>
      <c r="BB35" s="57">
        <v>46884</v>
      </c>
      <c r="BC35" s="57">
        <v>47704</v>
      </c>
    </row>
    <row r="36" spans="1:55" ht="13.5" customHeight="1" x14ac:dyDescent="0.2">
      <c r="A36">
        <v>2</v>
      </c>
      <c r="B36" s="56" t="s">
        <v>411</v>
      </c>
      <c r="C36" s="57">
        <v>184</v>
      </c>
      <c r="D36" s="56" t="s">
        <v>411</v>
      </c>
      <c r="E36" s="3" t="s">
        <v>46</v>
      </c>
      <c r="F36" s="3" t="s">
        <v>47</v>
      </c>
      <c r="G36" s="57">
        <v>570568</v>
      </c>
      <c r="H36" s="57">
        <v>658431</v>
      </c>
      <c r="I36" s="57">
        <v>548732</v>
      </c>
      <c r="J36" s="57">
        <v>507230</v>
      </c>
      <c r="K36" s="57">
        <v>534877</v>
      </c>
      <c r="L36" s="57">
        <v>645559</v>
      </c>
      <c r="M36" s="57">
        <v>690502</v>
      </c>
      <c r="N36" s="57">
        <v>687052</v>
      </c>
      <c r="O36" s="57">
        <v>709816</v>
      </c>
      <c r="P36" s="57">
        <v>768249</v>
      </c>
      <c r="Q36" s="57">
        <v>761438</v>
      </c>
      <c r="R36" s="57">
        <v>755263</v>
      </c>
      <c r="S36" s="57">
        <v>776359</v>
      </c>
      <c r="T36" s="57">
        <v>855739</v>
      </c>
      <c r="U36" s="57">
        <v>884045</v>
      </c>
      <c r="V36" s="57">
        <v>925492</v>
      </c>
      <c r="W36" s="57">
        <v>967251</v>
      </c>
      <c r="X36" s="57">
        <v>984361</v>
      </c>
      <c r="Y36" s="57">
        <v>1012283</v>
      </c>
      <c r="Z36" s="57">
        <v>1057925</v>
      </c>
      <c r="AA36" s="57">
        <v>1143425</v>
      </c>
      <c r="AB36" s="57">
        <v>1151800</v>
      </c>
      <c r="AC36" s="57">
        <v>1177052</v>
      </c>
      <c r="AD36" s="57">
        <v>1199939</v>
      </c>
      <c r="AE36" s="57">
        <v>1273541</v>
      </c>
      <c r="AF36" s="57">
        <v>1177133</v>
      </c>
      <c r="AG36" s="57">
        <v>1135667</v>
      </c>
      <c r="AH36" s="57">
        <v>1257987</v>
      </c>
      <c r="AI36" s="57">
        <v>1343073</v>
      </c>
      <c r="AJ36" s="57">
        <v>1505255</v>
      </c>
      <c r="AK36" s="57">
        <v>1608023</v>
      </c>
      <c r="AL36" s="57">
        <v>1643445</v>
      </c>
      <c r="AM36" s="57">
        <v>1202499</v>
      </c>
      <c r="AN36" s="57">
        <v>865090</v>
      </c>
      <c r="AO36" s="57">
        <v>931430</v>
      </c>
      <c r="AP36" s="57">
        <v>1089337</v>
      </c>
      <c r="AQ36" s="57">
        <v>1240114</v>
      </c>
      <c r="AR36" s="57">
        <v>1281015</v>
      </c>
      <c r="AS36" s="57">
        <v>1382396</v>
      </c>
      <c r="AT36" s="57">
        <v>1587148</v>
      </c>
      <c r="AU36" s="57">
        <v>1688260</v>
      </c>
      <c r="AV36" s="57">
        <v>1695224</v>
      </c>
      <c r="AW36" s="57">
        <v>1685231</v>
      </c>
      <c r="AX36" s="57">
        <v>1702421</v>
      </c>
      <c r="AY36" s="57">
        <v>1705218</v>
      </c>
      <c r="AZ36" s="57">
        <v>1714664</v>
      </c>
      <c r="BA36" s="57">
        <v>1767423</v>
      </c>
      <c r="BB36" s="57">
        <v>1817676</v>
      </c>
      <c r="BC36" s="57">
        <v>1728445</v>
      </c>
    </row>
    <row r="37" spans="1:55" ht="13.5" customHeight="1" x14ac:dyDescent="0.2">
      <c r="A37">
        <v>1</v>
      </c>
      <c r="B37" s="56" t="s">
        <v>412</v>
      </c>
      <c r="C37" s="57">
        <v>193</v>
      </c>
      <c r="D37" s="56" t="s">
        <v>412</v>
      </c>
      <c r="E37" s="3" t="s">
        <v>46</v>
      </c>
      <c r="F37" s="3" t="s">
        <v>47</v>
      </c>
      <c r="G37" s="57">
        <v>51160</v>
      </c>
      <c r="H37" s="57">
        <v>53160</v>
      </c>
      <c r="I37" s="57">
        <v>50840</v>
      </c>
      <c r="J37" s="57">
        <v>52940</v>
      </c>
      <c r="K37" s="57">
        <v>53760</v>
      </c>
      <c r="L37" s="57">
        <v>51834</v>
      </c>
      <c r="M37" s="57">
        <v>51794</v>
      </c>
      <c r="N37" s="57">
        <v>50636</v>
      </c>
      <c r="O37" s="57">
        <v>51651</v>
      </c>
      <c r="P37" s="57">
        <v>49636</v>
      </c>
      <c r="Q37" s="57">
        <v>49530</v>
      </c>
      <c r="R37" s="57">
        <v>50425</v>
      </c>
      <c r="S37" s="57">
        <v>50160</v>
      </c>
      <c r="T37" s="57">
        <v>50305</v>
      </c>
      <c r="U37" s="57">
        <v>47105</v>
      </c>
      <c r="V37" s="57">
        <v>46265</v>
      </c>
      <c r="W37" s="57">
        <v>50560</v>
      </c>
      <c r="X37" s="57">
        <v>47715</v>
      </c>
      <c r="Y37" s="57">
        <v>50650</v>
      </c>
      <c r="Z37" s="57">
        <v>47760</v>
      </c>
      <c r="AA37" s="57">
        <v>46875</v>
      </c>
      <c r="AB37" s="57">
        <v>46860</v>
      </c>
      <c r="AC37" s="57">
        <v>47160</v>
      </c>
      <c r="AD37" s="57">
        <v>41390</v>
      </c>
      <c r="AE37" s="57">
        <v>41960</v>
      </c>
      <c r="AF37" s="57">
        <v>42340</v>
      </c>
      <c r="AG37" s="57">
        <v>42700</v>
      </c>
      <c r="AH37" s="57">
        <v>43143</v>
      </c>
      <c r="AI37" s="57">
        <v>41212</v>
      </c>
      <c r="AJ37" s="57">
        <v>41479</v>
      </c>
      <c r="AK37" s="57">
        <v>43639</v>
      </c>
      <c r="AL37" s="57">
        <v>42913</v>
      </c>
      <c r="AM37" s="57">
        <v>43248</v>
      </c>
      <c r="AN37" s="57">
        <v>44220</v>
      </c>
      <c r="AO37" s="57">
        <v>38795</v>
      </c>
      <c r="AP37" s="57">
        <v>40172</v>
      </c>
      <c r="AQ37" s="57">
        <v>40437</v>
      </c>
      <c r="AR37" s="57">
        <v>41886</v>
      </c>
      <c r="AS37" s="57">
        <v>45128</v>
      </c>
      <c r="AT37" s="57">
        <v>48008</v>
      </c>
      <c r="AU37" s="57">
        <v>49031</v>
      </c>
      <c r="AV37" s="57">
        <v>47757</v>
      </c>
      <c r="AW37" s="57">
        <v>53914</v>
      </c>
      <c r="AX37" s="57">
        <v>47311</v>
      </c>
      <c r="AY37" s="57">
        <v>41755</v>
      </c>
      <c r="AZ37" s="57">
        <v>40964</v>
      </c>
      <c r="BA37" s="57">
        <v>47498</v>
      </c>
      <c r="BB37" s="57">
        <v>42386</v>
      </c>
      <c r="BC37" s="57">
        <v>48346</v>
      </c>
    </row>
    <row r="38" spans="1:55" ht="13.5" customHeight="1" x14ac:dyDescent="0.2">
      <c r="A38">
        <v>1</v>
      </c>
      <c r="B38" s="56" t="s">
        <v>413</v>
      </c>
      <c r="C38" s="57">
        <v>195</v>
      </c>
      <c r="D38" s="56" t="s">
        <v>413</v>
      </c>
      <c r="E38" s="3" t="s">
        <v>46</v>
      </c>
      <c r="F38" s="3" t="s">
        <v>47</v>
      </c>
      <c r="G38" s="57">
        <v>2091235</v>
      </c>
      <c r="H38" s="57">
        <v>2109974</v>
      </c>
      <c r="I38" s="57">
        <v>2272833</v>
      </c>
      <c r="J38" s="57">
        <v>2323250</v>
      </c>
      <c r="K38" s="57">
        <v>2453758</v>
      </c>
      <c r="L38" s="57">
        <v>2409566</v>
      </c>
      <c r="M38" s="57">
        <v>2713882</v>
      </c>
      <c r="N38" s="57">
        <v>2528518</v>
      </c>
      <c r="O38" s="57">
        <v>2321953</v>
      </c>
      <c r="P38" s="57">
        <v>2250105</v>
      </c>
      <c r="Q38" s="57">
        <v>2334372</v>
      </c>
      <c r="R38" s="57">
        <v>2297534</v>
      </c>
      <c r="S38" s="57">
        <v>2393482</v>
      </c>
      <c r="T38" s="57">
        <v>2613194</v>
      </c>
      <c r="U38" s="57">
        <v>2587693</v>
      </c>
      <c r="V38" s="57">
        <v>2547186</v>
      </c>
      <c r="W38" s="57">
        <v>2343162</v>
      </c>
      <c r="X38" s="57">
        <v>2552801</v>
      </c>
      <c r="Y38" s="57">
        <v>2263331</v>
      </c>
      <c r="Z38" s="57">
        <v>2432063</v>
      </c>
      <c r="AA38" s="57">
        <v>2489295</v>
      </c>
      <c r="AB38" s="57">
        <v>2425031</v>
      </c>
      <c r="AC38" s="57">
        <v>2140446</v>
      </c>
      <c r="AD38" s="57">
        <v>2178568</v>
      </c>
      <c r="AE38" s="57">
        <v>2341871</v>
      </c>
      <c r="AF38" s="57">
        <v>2183016</v>
      </c>
      <c r="AG38" s="57">
        <v>2262850</v>
      </c>
      <c r="AH38" s="57">
        <v>2300980</v>
      </c>
      <c r="AI38" s="57">
        <v>2204793</v>
      </c>
      <c r="AJ38" s="57">
        <v>2307103</v>
      </c>
      <c r="AK38" s="57">
        <v>2186053</v>
      </c>
      <c r="AL38" s="57">
        <v>2246074</v>
      </c>
      <c r="AM38" s="57">
        <v>2270337</v>
      </c>
      <c r="AN38" s="57">
        <v>2383609</v>
      </c>
      <c r="AO38" s="57">
        <v>2287954</v>
      </c>
      <c r="AP38" s="57">
        <v>2440321</v>
      </c>
      <c r="AQ38" s="57">
        <v>2156532</v>
      </c>
      <c r="AR38" s="57">
        <v>1913434</v>
      </c>
      <c r="AS38" s="57">
        <v>2675861</v>
      </c>
      <c r="AT38" s="57">
        <v>2560449</v>
      </c>
      <c r="AU38" s="57">
        <v>2327452</v>
      </c>
      <c r="AV38" s="57">
        <v>2328724</v>
      </c>
      <c r="AW38" s="57">
        <v>2217364</v>
      </c>
      <c r="AX38" s="57">
        <v>2269976</v>
      </c>
      <c r="AY38" s="57">
        <v>2404316</v>
      </c>
      <c r="AZ38" s="57">
        <v>2133784</v>
      </c>
      <c r="BA38" s="57">
        <v>2076888</v>
      </c>
      <c r="BB38" s="57">
        <v>2888724</v>
      </c>
      <c r="BC38" s="57">
        <v>3116577</v>
      </c>
    </row>
    <row r="39" spans="1:55" ht="13.5" customHeight="1" x14ac:dyDescent="0.2">
      <c r="A39">
        <v>2</v>
      </c>
      <c r="B39" s="56" t="s">
        <v>414</v>
      </c>
      <c r="C39" s="57">
        <v>196</v>
      </c>
      <c r="D39" s="56" t="s">
        <v>414</v>
      </c>
      <c r="E39" s="3" t="s">
        <v>46</v>
      </c>
      <c r="F39" s="3" t="s">
        <v>47</v>
      </c>
      <c r="G39" s="57">
        <v>14276</v>
      </c>
      <c r="H39" s="57">
        <v>15682</v>
      </c>
      <c r="I39" s="57">
        <v>13388</v>
      </c>
      <c r="J39" s="57">
        <v>16400</v>
      </c>
      <c r="K39" s="57">
        <v>15710</v>
      </c>
      <c r="L39" s="57">
        <v>18428</v>
      </c>
      <c r="M39" s="57">
        <v>23463</v>
      </c>
      <c r="N39" s="57">
        <v>25672</v>
      </c>
      <c r="O39" s="57">
        <v>15430</v>
      </c>
      <c r="P39" s="57">
        <v>14185</v>
      </c>
      <c r="Q39" s="57">
        <v>12617</v>
      </c>
      <c r="R39" s="57">
        <v>16639</v>
      </c>
      <c r="S39" s="57">
        <v>14382</v>
      </c>
      <c r="T39" s="57">
        <v>13284</v>
      </c>
      <c r="U39" s="57">
        <v>11201</v>
      </c>
      <c r="V39" s="57">
        <v>10997</v>
      </c>
      <c r="W39" s="57">
        <v>9502</v>
      </c>
      <c r="X39" s="57">
        <v>8009</v>
      </c>
      <c r="Y39" s="57">
        <v>8383</v>
      </c>
      <c r="Z39" s="57">
        <v>8783</v>
      </c>
      <c r="AA39" s="57">
        <v>7888</v>
      </c>
      <c r="AB39" s="57">
        <v>9356</v>
      </c>
      <c r="AC39" s="57">
        <v>10545</v>
      </c>
      <c r="AD39" s="57">
        <v>6468</v>
      </c>
      <c r="AE39" s="57">
        <v>8966</v>
      </c>
      <c r="AF39" s="57">
        <v>9268</v>
      </c>
      <c r="AG39" s="57">
        <v>5672</v>
      </c>
      <c r="AH39" s="57">
        <v>4374</v>
      </c>
      <c r="AI39" s="57">
        <v>3981</v>
      </c>
      <c r="AJ39" s="57">
        <v>3649</v>
      </c>
      <c r="AK39" s="57">
        <v>4785</v>
      </c>
      <c r="AL39" s="57">
        <v>3551</v>
      </c>
      <c r="AM39" s="57">
        <v>3422</v>
      </c>
      <c r="AN39" s="57">
        <v>4594</v>
      </c>
      <c r="AO39" s="57">
        <v>5260</v>
      </c>
      <c r="AP39" s="57">
        <v>5459</v>
      </c>
      <c r="AQ39" s="57">
        <v>5302</v>
      </c>
      <c r="AR39" s="57">
        <v>5120</v>
      </c>
      <c r="AS39" s="57">
        <v>4803</v>
      </c>
      <c r="AT39" s="57">
        <v>4937</v>
      </c>
      <c r="AU39" s="57">
        <v>5042</v>
      </c>
      <c r="AV39" s="57">
        <v>4982</v>
      </c>
      <c r="AW39" s="57">
        <v>5097</v>
      </c>
      <c r="AX39" s="57">
        <v>4999</v>
      </c>
      <c r="AY39" s="57">
        <v>5816</v>
      </c>
      <c r="AZ39" s="57">
        <v>6070</v>
      </c>
      <c r="BA39" s="57">
        <v>2190</v>
      </c>
      <c r="BB39" s="57">
        <v>2303</v>
      </c>
      <c r="BC39" s="57">
        <v>2093</v>
      </c>
    </row>
    <row r="40" spans="1:55" ht="13.5" customHeight="1" x14ac:dyDescent="0.2">
      <c r="A40">
        <v>1</v>
      </c>
      <c r="B40" s="56" t="s">
        <v>415</v>
      </c>
      <c r="C40" s="57">
        <v>197</v>
      </c>
      <c r="D40" s="56" t="s">
        <v>415</v>
      </c>
      <c r="E40" s="3" t="s">
        <v>46</v>
      </c>
      <c r="F40" s="3" t="s">
        <v>47</v>
      </c>
      <c r="G40" s="57">
        <v>496145</v>
      </c>
      <c r="H40" s="57">
        <v>471300</v>
      </c>
      <c r="I40" s="57">
        <v>479371</v>
      </c>
      <c r="J40" s="57">
        <v>480004</v>
      </c>
      <c r="K40" s="57">
        <v>512840</v>
      </c>
      <c r="L40" s="57">
        <v>536210</v>
      </c>
      <c r="M40" s="57">
        <v>557320</v>
      </c>
      <c r="N40" s="57">
        <v>526920</v>
      </c>
      <c r="O40" s="57">
        <v>513004</v>
      </c>
      <c r="P40" s="57">
        <v>532241</v>
      </c>
      <c r="Q40" s="57">
        <v>560670</v>
      </c>
      <c r="R40" s="57">
        <v>556400</v>
      </c>
      <c r="S40" s="57">
        <v>561650</v>
      </c>
      <c r="T40" s="57">
        <v>577450</v>
      </c>
      <c r="U40" s="57">
        <v>589089</v>
      </c>
      <c r="V40" s="57">
        <v>611429</v>
      </c>
      <c r="W40" s="57">
        <v>625594</v>
      </c>
      <c r="X40" s="57">
        <v>645659</v>
      </c>
      <c r="Y40" s="57">
        <v>626429</v>
      </c>
      <c r="Z40" s="57">
        <v>639920</v>
      </c>
      <c r="AA40" s="57">
        <v>643150</v>
      </c>
      <c r="AB40" s="57">
        <v>655950</v>
      </c>
      <c r="AC40" s="57">
        <v>633700</v>
      </c>
      <c r="AD40" s="57">
        <v>595392</v>
      </c>
      <c r="AE40" s="57">
        <v>666435</v>
      </c>
      <c r="AF40" s="57">
        <v>669110</v>
      </c>
      <c r="AG40" s="57">
        <v>691916</v>
      </c>
      <c r="AH40" s="57">
        <v>735020</v>
      </c>
      <c r="AI40" s="57">
        <v>748890</v>
      </c>
      <c r="AJ40" s="57">
        <v>755551</v>
      </c>
      <c r="AK40" s="57">
        <v>754525</v>
      </c>
      <c r="AL40" s="57">
        <v>681196</v>
      </c>
      <c r="AM40" s="57">
        <v>715626</v>
      </c>
      <c r="AN40" s="57">
        <v>735435</v>
      </c>
      <c r="AO40" s="57">
        <v>643804</v>
      </c>
      <c r="AP40" s="57">
        <v>688406</v>
      </c>
      <c r="AQ40" s="57">
        <v>761516</v>
      </c>
      <c r="AR40" s="57">
        <v>694753</v>
      </c>
      <c r="AS40" s="57">
        <v>579667</v>
      </c>
      <c r="AT40" s="57">
        <v>505423</v>
      </c>
      <c r="AU40" s="57">
        <v>675843</v>
      </c>
      <c r="AV40" s="57">
        <v>857796</v>
      </c>
      <c r="AW40" s="57">
        <v>908743</v>
      </c>
      <c r="AX40" s="57">
        <v>1075275</v>
      </c>
      <c r="AY40" s="57">
        <v>1215828</v>
      </c>
      <c r="AZ40" s="57">
        <v>1378141</v>
      </c>
      <c r="BA40" s="57">
        <v>976691</v>
      </c>
      <c r="BB40" s="57">
        <v>1030993</v>
      </c>
      <c r="BC40" s="57">
        <v>1037674</v>
      </c>
    </row>
    <row r="41" spans="1:55" ht="13.5" customHeight="1" x14ac:dyDescent="0.2">
      <c r="A41">
        <v>2</v>
      </c>
      <c r="B41" s="56" t="s">
        <v>416</v>
      </c>
      <c r="C41" s="57">
        <v>201</v>
      </c>
      <c r="D41" s="56" t="s">
        <v>416</v>
      </c>
      <c r="E41" s="3" t="s">
        <v>46</v>
      </c>
      <c r="F41" s="3" t="s">
        <v>47</v>
      </c>
      <c r="G41" s="57">
        <v>580024</v>
      </c>
      <c r="H41" s="57">
        <v>578640</v>
      </c>
      <c r="I41" s="57">
        <v>574074</v>
      </c>
      <c r="J41" s="57">
        <v>568148</v>
      </c>
      <c r="K41" s="57">
        <v>572622</v>
      </c>
      <c r="L41" s="57">
        <v>586370</v>
      </c>
      <c r="M41" s="57">
        <v>623040</v>
      </c>
      <c r="N41" s="57">
        <v>606020</v>
      </c>
      <c r="O41" s="57">
        <v>615170</v>
      </c>
      <c r="P41" s="57">
        <v>602100</v>
      </c>
      <c r="Q41" s="57">
        <v>546530</v>
      </c>
      <c r="R41" s="57">
        <v>752995</v>
      </c>
      <c r="S41" s="57">
        <v>487444</v>
      </c>
      <c r="T41" s="57">
        <v>491215</v>
      </c>
      <c r="U41" s="57">
        <v>634440</v>
      </c>
      <c r="V41" s="57">
        <v>727070</v>
      </c>
      <c r="W41" s="57">
        <v>758275</v>
      </c>
      <c r="X41" s="57">
        <v>724880</v>
      </c>
      <c r="Y41" s="57">
        <v>760815</v>
      </c>
      <c r="Z41" s="57">
        <v>725325</v>
      </c>
      <c r="AA41" s="57">
        <v>890930</v>
      </c>
      <c r="AB41" s="57">
        <v>928645</v>
      </c>
      <c r="AC41" s="57">
        <v>740160</v>
      </c>
      <c r="AD41" s="57">
        <v>959580</v>
      </c>
      <c r="AE41" s="57">
        <v>904390</v>
      </c>
      <c r="AF41" s="57">
        <v>805700</v>
      </c>
      <c r="AG41" s="57">
        <v>1007600</v>
      </c>
      <c r="AH41" s="57">
        <v>1080110</v>
      </c>
      <c r="AI41" s="57">
        <v>1043420</v>
      </c>
      <c r="AJ41" s="57">
        <v>940820</v>
      </c>
      <c r="AK41" s="57">
        <v>649630</v>
      </c>
      <c r="AL41" s="57">
        <v>534969</v>
      </c>
      <c r="AM41" s="57">
        <v>543116</v>
      </c>
      <c r="AN41" s="57">
        <v>1175472</v>
      </c>
      <c r="AO41" s="57">
        <v>767120</v>
      </c>
      <c r="AP41" s="57">
        <v>752097</v>
      </c>
      <c r="AQ41" s="57">
        <v>831545</v>
      </c>
      <c r="AR41" s="57">
        <v>663719</v>
      </c>
      <c r="AS41" s="57">
        <v>705381</v>
      </c>
      <c r="AT41" s="57">
        <v>721514</v>
      </c>
      <c r="AU41" s="57">
        <v>717139</v>
      </c>
      <c r="AV41" s="57">
        <v>782186</v>
      </c>
      <c r="AW41" s="57">
        <v>798400</v>
      </c>
      <c r="AX41" s="57">
        <v>969764</v>
      </c>
      <c r="AY41" s="57">
        <v>1026192</v>
      </c>
      <c r="AZ41" s="57">
        <v>879700</v>
      </c>
      <c r="BA41" s="57">
        <v>664267</v>
      </c>
      <c r="BB41" s="57">
        <v>775747</v>
      </c>
      <c r="BC41" s="57">
        <v>810154</v>
      </c>
    </row>
    <row r="42" spans="1:55" ht="13.5" customHeight="1" x14ac:dyDescent="0.2">
      <c r="A42">
        <v>3</v>
      </c>
      <c r="B42" s="56" t="s">
        <v>417</v>
      </c>
      <c r="C42" s="57">
        <v>202</v>
      </c>
      <c r="D42" s="56" t="s">
        <v>417</v>
      </c>
      <c r="E42" s="3" t="s">
        <v>46</v>
      </c>
      <c r="F42" s="3" t="s">
        <v>47</v>
      </c>
      <c r="G42" s="57">
        <v>7257879</v>
      </c>
      <c r="H42" s="57">
        <v>7406680</v>
      </c>
      <c r="I42" s="57">
        <v>7973507</v>
      </c>
      <c r="J42" s="57">
        <v>7671384</v>
      </c>
      <c r="K42" s="57">
        <v>7710539</v>
      </c>
      <c r="L42" s="57">
        <v>7461358</v>
      </c>
      <c r="M42" s="57">
        <v>8260282</v>
      </c>
      <c r="N42" s="57">
        <v>8393090</v>
      </c>
      <c r="O42" s="57">
        <v>8251809</v>
      </c>
      <c r="P42" s="57">
        <v>8371283</v>
      </c>
      <c r="Q42" s="57">
        <v>8723845</v>
      </c>
      <c r="R42" s="57">
        <v>8897128</v>
      </c>
      <c r="S42" s="57">
        <v>7878344</v>
      </c>
      <c r="T42" s="57">
        <v>8733589</v>
      </c>
      <c r="U42" s="57">
        <v>8454758</v>
      </c>
      <c r="V42" s="57">
        <v>8699949</v>
      </c>
      <c r="W42" s="57">
        <v>8488844</v>
      </c>
      <c r="X42" s="57">
        <v>8510332</v>
      </c>
      <c r="Y42" s="57">
        <v>8606876</v>
      </c>
      <c r="Z42" s="57">
        <v>8226528</v>
      </c>
      <c r="AA42" s="57">
        <v>8335082</v>
      </c>
      <c r="AB42" s="57">
        <v>8576726</v>
      </c>
      <c r="AC42" s="57">
        <v>8447588</v>
      </c>
      <c r="AD42" s="57">
        <v>8917198</v>
      </c>
      <c r="AE42" s="57">
        <v>8559489</v>
      </c>
      <c r="AF42" s="57">
        <v>8941830</v>
      </c>
      <c r="AG42" s="57">
        <v>9100491</v>
      </c>
      <c r="AH42" s="57">
        <v>9090419</v>
      </c>
      <c r="AI42" s="57">
        <v>8440602</v>
      </c>
      <c r="AJ42" s="57">
        <v>7886842</v>
      </c>
      <c r="AK42" s="57">
        <v>7496209</v>
      </c>
      <c r="AL42" s="57">
        <v>7078010</v>
      </c>
      <c r="AM42" s="57">
        <v>7497552</v>
      </c>
      <c r="AN42" s="57">
        <v>7731963</v>
      </c>
      <c r="AO42" s="57">
        <v>6934152</v>
      </c>
      <c r="AP42" s="57">
        <v>7331186</v>
      </c>
      <c r="AQ42" s="57">
        <v>7459235</v>
      </c>
      <c r="AR42" s="57">
        <v>6406763</v>
      </c>
      <c r="AS42" s="57">
        <v>6715333</v>
      </c>
      <c r="AT42" s="57">
        <v>6893513</v>
      </c>
      <c r="AU42" s="57">
        <v>6316647</v>
      </c>
      <c r="AV42" s="57">
        <v>6636470</v>
      </c>
      <c r="AW42" s="57">
        <v>6436359</v>
      </c>
      <c r="AX42" s="57">
        <v>6098132</v>
      </c>
      <c r="AY42" s="57">
        <v>5934104</v>
      </c>
      <c r="AZ42" s="57">
        <v>4725058</v>
      </c>
      <c r="BA42" s="57">
        <v>4917259</v>
      </c>
      <c r="BB42" s="57">
        <v>5555205</v>
      </c>
      <c r="BC42" s="57">
        <v>5222884</v>
      </c>
    </row>
    <row r="43" spans="1:55" ht="15" x14ac:dyDescent="0.2">
      <c r="B43" s="56" t="s">
        <v>418</v>
      </c>
      <c r="C43" s="57">
        <v>205</v>
      </c>
      <c r="D43" s="56" t="s">
        <v>418</v>
      </c>
      <c r="E43" s="3" t="s">
        <v>46</v>
      </c>
      <c r="F43" s="3" t="s">
        <v>47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7">
        <v>0</v>
      </c>
      <c r="N43" s="57">
        <v>1095</v>
      </c>
      <c r="O43" s="57">
        <v>1266</v>
      </c>
      <c r="P43" s="57">
        <v>1420</v>
      </c>
      <c r="Q43" s="57">
        <v>1420</v>
      </c>
      <c r="R43" s="57">
        <v>1420</v>
      </c>
      <c r="S43" s="57">
        <v>1450</v>
      </c>
      <c r="T43" s="57">
        <v>1500</v>
      </c>
      <c r="U43" s="57">
        <v>1500</v>
      </c>
      <c r="V43" s="57">
        <v>1600</v>
      </c>
      <c r="W43" s="57">
        <v>1700</v>
      </c>
      <c r="X43" s="57">
        <v>2000</v>
      </c>
      <c r="Y43" s="57">
        <v>2000</v>
      </c>
      <c r="Z43" s="57">
        <v>2300</v>
      </c>
      <c r="AA43" s="57">
        <v>2300</v>
      </c>
      <c r="AB43" s="57">
        <v>2300</v>
      </c>
      <c r="AC43" s="57">
        <v>2400</v>
      </c>
      <c r="AD43" s="57">
        <v>2400</v>
      </c>
      <c r="AE43" s="57">
        <v>2500</v>
      </c>
      <c r="AF43" s="57">
        <v>2600</v>
      </c>
      <c r="AG43" s="57">
        <v>2600</v>
      </c>
      <c r="AH43" s="57">
        <v>2700</v>
      </c>
      <c r="AI43" s="57">
        <v>2800</v>
      </c>
      <c r="AJ43" s="57">
        <v>2900</v>
      </c>
      <c r="AK43" s="57">
        <v>3000</v>
      </c>
      <c r="AL43" s="57">
        <v>3216</v>
      </c>
      <c r="AM43" s="57">
        <v>3100</v>
      </c>
      <c r="AN43" s="57">
        <v>2701</v>
      </c>
      <c r="AO43" s="57">
        <v>3200</v>
      </c>
      <c r="AP43" s="57">
        <v>3956</v>
      </c>
      <c r="AQ43" s="57">
        <v>3300</v>
      </c>
      <c r="AR43" s="57">
        <v>3912</v>
      </c>
      <c r="AS43" s="57">
        <v>3400</v>
      </c>
      <c r="AT43" s="57">
        <v>2600</v>
      </c>
      <c r="AU43" s="57">
        <v>3000</v>
      </c>
      <c r="AV43" s="57">
        <v>2600</v>
      </c>
      <c r="AW43" s="57">
        <v>2809</v>
      </c>
      <c r="AX43" s="57">
        <v>2500</v>
      </c>
      <c r="AY43" s="57">
        <v>3000</v>
      </c>
      <c r="AZ43" s="57">
        <v>2500</v>
      </c>
      <c r="BA43" s="57">
        <v>2600</v>
      </c>
      <c r="BB43" s="57">
        <v>3000</v>
      </c>
      <c r="BC43" s="57">
        <v>3256</v>
      </c>
    </row>
    <row r="44" spans="1:55" ht="15" x14ac:dyDescent="0.2">
      <c r="A44">
        <v>2</v>
      </c>
      <c r="B44" s="56" t="s">
        <v>419</v>
      </c>
      <c r="C44" s="57">
        <v>206</v>
      </c>
      <c r="D44" s="56" t="s">
        <v>419</v>
      </c>
      <c r="E44" s="3" t="s">
        <v>46</v>
      </c>
      <c r="F44" s="3" t="s">
        <v>47</v>
      </c>
      <c r="G44" s="57">
        <v>3133721</v>
      </c>
      <c r="H44" s="57">
        <v>3378813</v>
      </c>
      <c r="I44" s="57">
        <v>3653120</v>
      </c>
      <c r="J44" s="57">
        <v>3560310</v>
      </c>
      <c r="K44" s="57">
        <v>3604716</v>
      </c>
      <c r="L44" s="57">
        <v>3531366</v>
      </c>
      <c r="M44" s="57">
        <v>4392486</v>
      </c>
      <c r="N44" s="57">
        <v>3514041</v>
      </c>
      <c r="O44" s="57">
        <v>4308792</v>
      </c>
      <c r="P44" s="57">
        <v>4964309</v>
      </c>
      <c r="Q44" s="57">
        <v>5187946</v>
      </c>
      <c r="R44" s="57">
        <v>5690712</v>
      </c>
      <c r="S44" s="57">
        <v>6073426</v>
      </c>
      <c r="T44" s="57">
        <v>6208519</v>
      </c>
      <c r="U44" s="57">
        <v>6894963</v>
      </c>
      <c r="V44" s="57">
        <v>6822500</v>
      </c>
      <c r="W44" s="57">
        <v>7395669</v>
      </c>
      <c r="X44" s="57">
        <v>7196653</v>
      </c>
      <c r="Y44" s="57">
        <v>6259238</v>
      </c>
      <c r="Z44" s="57">
        <v>6800995</v>
      </c>
      <c r="AA44" s="57">
        <v>8025510</v>
      </c>
      <c r="AB44" s="57">
        <v>6721154</v>
      </c>
      <c r="AC44" s="57">
        <v>7611135</v>
      </c>
      <c r="AD44" s="57">
        <v>7307348</v>
      </c>
      <c r="AE44" s="57">
        <v>9679091</v>
      </c>
      <c r="AF44" s="57">
        <v>9046153</v>
      </c>
      <c r="AG44" s="57">
        <v>7225006</v>
      </c>
      <c r="AH44" s="57">
        <v>10953598</v>
      </c>
      <c r="AI44" s="57">
        <v>8066574</v>
      </c>
      <c r="AJ44" s="57">
        <v>5315768</v>
      </c>
      <c r="AK44" s="57">
        <v>8323040</v>
      </c>
      <c r="AL44" s="57">
        <v>10988234</v>
      </c>
      <c r="AM44" s="57">
        <v>8938780</v>
      </c>
      <c r="AN44" s="57">
        <v>13127794</v>
      </c>
      <c r="AO44" s="57">
        <v>11192622</v>
      </c>
      <c r="AP44" s="57">
        <v>12279600</v>
      </c>
      <c r="AQ44" s="57">
        <v>13795323</v>
      </c>
      <c r="AR44" s="57">
        <v>13097375</v>
      </c>
      <c r="AS44" s="57">
        <v>11623064</v>
      </c>
      <c r="AT44" s="57">
        <v>10799151</v>
      </c>
      <c r="AU44" s="57">
        <v>12609433</v>
      </c>
      <c r="AV44" s="57">
        <v>11084077</v>
      </c>
      <c r="AW44" s="57">
        <v>13378677</v>
      </c>
      <c r="AX44" s="57">
        <v>8919459</v>
      </c>
      <c r="AY44" s="57">
        <v>15737042</v>
      </c>
      <c r="AZ44" s="57">
        <v>12589261</v>
      </c>
      <c r="BA44" s="57">
        <v>12119515</v>
      </c>
      <c r="BB44" s="57">
        <v>13141004</v>
      </c>
      <c r="BC44" s="57">
        <v>13176400</v>
      </c>
    </row>
    <row r="45" spans="1:55" ht="15" x14ac:dyDescent="0.2">
      <c r="A45">
        <v>3</v>
      </c>
      <c r="B45" s="56" t="s">
        <v>420</v>
      </c>
      <c r="C45" s="57">
        <v>209</v>
      </c>
      <c r="D45" s="56" t="s">
        <v>420</v>
      </c>
      <c r="E45" s="3" t="s">
        <v>46</v>
      </c>
      <c r="F45" s="3" t="s">
        <v>47</v>
      </c>
      <c r="G45" s="57">
        <v>140279</v>
      </c>
      <c r="H45" s="57">
        <v>138372</v>
      </c>
      <c r="I45" s="57">
        <v>128386</v>
      </c>
      <c r="J45" s="57">
        <v>127954</v>
      </c>
      <c r="K45" s="57">
        <v>133574</v>
      </c>
      <c r="L45" s="57">
        <v>147832</v>
      </c>
      <c r="M45" s="57">
        <v>158844</v>
      </c>
      <c r="N45" s="57">
        <v>164098</v>
      </c>
      <c r="O45" s="57">
        <v>167254</v>
      </c>
      <c r="P45" s="57">
        <v>171816</v>
      </c>
      <c r="Q45" s="57">
        <v>129314</v>
      </c>
      <c r="R45" s="57">
        <v>133386</v>
      </c>
      <c r="S45" s="57">
        <v>142431</v>
      </c>
      <c r="T45" s="57">
        <v>138362</v>
      </c>
      <c r="U45" s="57">
        <v>138618</v>
      </c>
      <c r="V45" s="57">
        <v>138614</v>
      </c>
      <c r="W45" s="57">
        <v>119797</v>
      </c>
      <c r="X45" s="57">
        <v>132817</v>
      </c>
      <c r="Y45" s="57">
        <v>151975</v>
      </c>
      <c r="Z45" s="57">
        <v>158373</v>
      </c>
      <c r="AA45" s="57">
        <v>139528</v>
      </c>
      <c r="AB45" s="57">
        <v>139467</v>
      </c>
      <c r="AC45" s="57">
        <v>123156</v>
      </c>
      <c r="AD45" s="57">
        <v>164963</v>
      </c>
      <c r="AE45" s="57">
        <v>167141</v>
      </c>
      <c r="AF45" s="57">
        <v>157251</v>
      </c>
      <c r="AG45" s="57">
        <v>162284</v>
      </c>
      <c r="AH45" s="57">
        <v>207986</v>
      </c>
      <c r="AI45" s="57">
        <v>201811</v>
      </c>
      <c r="AJ45" s="57">
        <v>188582</v>
      </c>
      <c r="AK45" s="57">
        <v>158686</v>
      </c>
      <c r="AL45" s="57">
        <v>151144</v>
      </c>
      <c r="AM45" s="57">
        <v>146393</v>
      </c>
      <c r="AN45" s="57">
        <v>153224</v>
      </c>
      <c r="AO45" s="57">
        <v>149524</v>
      </c>
      <c r="AP45" s="57">
        <v>155823</v>
      </c>
      <c r="AQ45" s="57">
        <v>177875</v>
      </c>
      <c r="AR45" s="57">
        <v>170464</v>
      </c>
      <c r="AS45" s="57">
        <v>187775</v>
      </c>
      <c r="AT45" s="57">
        <v>171509</v>
      </c>
      <c r="AU45" s="57">
        <v>147439</v>
      </c>
      <c r="AV45" s="57">
        <v>162276</v>
      </c>
      <c r="AW45" s="57">
        <v>159433</v>
      </c>
      <c r="AX45" s="57">
        <v>146888</v>
      </c>
      <c r="AY45" s="57">
        <v>152142</v>
      </c>
      <c r="AZ45" s="57">
        <v>139738</v>
      </c>
      <c r="BA45" s="57">
        <v>138465</v>
      </c>
      <c r="BB45" s="57">
        <v>147169</v>
      </c>
      <c r="BC45" s="57">
        <v>146327</v>
      </c>
    </row>
    <row r="46" spans="1:55" ht="15" x14ac:dyDescent="0.2">
      <c r="A46">
        <v>2</v>
      </c>
      <c r="B46" s="56" t="s">
        <v>421</v>
      </c>
      <c r="C46" s="57">
        <v>215</v>
      </c>
      <c r="D46" s="56" t="s">
        <v>421</v>
      </c>
      <c r="E46" s="3" t="s">
        <v>46</v>
      </c>
      <c r="F46" s="3" t="s">
        <v>47</v>
      </c>
      <c r="G46" s="57">
        <v>3512581</v>
      </c>
      <c r="H46" s="57">
        <v>3604215</v>
      </c>
      <c r="I46" s="57">
        <v>3971977</v>
      </c>
      <c r="J46" s="57">
        <v>3961653</v>
      </c>
      <c r="K46" s="57">
        <v>4048965</v>
      </c>
      <c r="L46" s="57">
        <v>4653668</v>
      </c>
      <c r="M46" s="57">
        <v>4440236</v>
      </c>
      <c r="N46" s="57">
        <v>4520110</v>
      </c>
      <c r="O46" s="57">
        <v>4755522</v>
      </c>
      <c r="P46" s="57">
        <v>4976437</v>
      </c>
      <c r="Q46" s="57">
        <v>4775251</v>
      </c>
      <c r="R46" s="57">
        <v>4907362</v>
      </c>
      <c r="S46" s="57">
        <v>4997677</v>
      </c>
      <c r="T46" s="57">
        <v>5112594</v>
      </c>
      <c r="U46" s="57">
        <v>5076003</v>
      </c>
      <c r="V46" s="57">
        <v>5523392</v>
      </c>
      <c r="W46" s="57">
        <v>5793570</v>
      </c>
      <c r="X46" s="57">
        <v>6115987</v>
      </c>
      <c r="Y46" s="57">
        <v>5991725</v>
      </c>
      <c r="Z46" s="57">
        <v>6150840</v>
      </c>
      <c r="AA46" s="57">
        <v>6024652</v>
      </c>
      <c r="AB46" s="57">
        <v>5401354</v>
      </c>
      <c r="AC46" s="57">
        <v>5713177</v>
      </c>
      <c r="AD46" s="57">
        <v>6114765</v>
      </c>
      <c r="AE46" s="57">
        <v>6547330</v>
      </c>
      <c r="AF46" s="57">
        <v>6901540</v>
      </c>
      <c r="AG46" s="57">
        <v>6935750</v>
      </c>
      <c r="AH46" s="57">
        <v>6649048</v>
      </c>
      <c r="AI46" s="57">
        <v>7004249</v>
      </c>
      <c r="AJ46" s="57">
        <v>6322052</v>
      </c>
      <c r="AK46" s="57">
        <v>6947194</v>
      </c>
      <c r="AL46" s="57">
        <v>6799661</v>
      </c>
      <c r="AM46" s="57">
        <v>6835153</v>
      </c>
      <c r="AN46" s="57">
        <v>5986501</v>
      </c>
      <c r="AO46" s="57">
        <v>6263441</v>
      </c>
      <c r="AP46" s="57">
        <v>6937920</v>
      </c>
      <c r="AQ46" s="57">
        <v>7086955</v>
      </c>
      <c r="AR46" s="57">
        <v>8030279</v>
      </c>
      <c r="AS46" s="57">
        <v>6506124</v>
      </c>
      <c r="AT46" s="57">
        <v>7198619</v>
      </c>
      <c r="AU46" s="57">
        <v>7329465</v>
      </c>
      <c r="AV46" s="57">
        <v>8939009</v>
      </c>
      <c r="AW46" s="57">
        <v>10142010</v>
      </c>
      <c r="AX46" s="57">
        <v>10675292</v>
      </c>
      <c r="AY46" s="57">
        <v>11074148</v>
      </c>
      <c r="AZ46" s="57">
        <v>10832237</v>
      </c>
      <c r="BA46" s="57">
        <v>10633032</v>
      </c>
      <c r="BB46" s="57">
        <v>11230059</v>
      </c>
      <c r="BC46" s="57">
        <v>12313259</v>
      </c>
    </row>
    <row r="47" spans="1:55" ht="15" x14ac:dyDescent="0.2">
      <c r="A47">
        <v>1</v>
      </c>
      <c r="B47" s="56" t="s">
        <v>422</v>
      </c>
      <c r="C47" s="57">
        <v>217</v>
      </c>
      <c r="D47" s="56" t="s">
        <v>422</v>
      </c>
      <c r="E47" s="3" t="s">
        <v>46</v>
      </c>
      <c r="F47" s="3" t="s">
        <v>47</v>
      </c>
      <c r="G47" s="57">
        <v>654933</v>
      </c>
      <c r="H47" s="57">
        <v>672797</v>
      </c>
      <c r="I47" s="57">
        <v>739920</v>
      </c>
      <c r="J47" s="57">
        <v>783690</v>
      </c>
      <c r="K47" s="57">
        <v>851837</v>
      </c>
      <c r="L47" s="57">
        <v>970142</v>
      </c>
      <c r="M47" s="57">
        <v>874979</v>
      </c>
      <c r="N47" s="57">
        <v>780997</v>
      </c>
      <c r="O47" s="57">
        <v>657625</v>
      </c>
      <c r="P47" s="57">
        <v>736010</v>
      </c>
      <c r="Q47" s="57">
        <v>709545</v>
      </c>
      <c r="R47" s="57">
        <v>550410</v>
      </c>
      <c r="S47" s="57">
        <v>585730</v>
      </c>
      <c r="T47" s="57">
        <v>540043</v>
      </c>
      <c r="U47" s="57">
        <v>549455</v>
      </c>
      <c r="V47" s="57">
        <v>575170</v>
      </c>
      <c r="W47" s="57">
        <v>597358</v>
      </c>
      <c r="X47" s="57">
        <v>636300</v>
      </c>
      <c r="Y47" s="57">
        <v>766759</v>
      </c>
      <c r="Z47" s="57">
        <v>866076</v>
      </c>
      <c r="AA47" s="57">
        <v>808874</v>
      </c>
      <c r="AB47" s="57">
        <v>821130</v>
      </c>
      <c r="AC47" s="57">
        <v>847400</v>
      </c>
      <c r="AD47" s="57">
        <v>936200</v>
      </c>
      <c r="AE47" s="57">
        <v>902170</v>
      </c>
      <c r="AF47" s="57">
        <v>940338</v>
      </c>
      <c r="AG47" s="57">
        <v>974087</v>
      </c>
      <c r="AH47" s="57">
        <v>1068135</v>
      </c>
      <c r="AI47" s="57">
        <v>1098144</v>
      </c>
      <c r="AJ47" s="57">
        <v>1160472</v>
      </c>
      <c r="AK47" s="57">
        <v>1066926</v>
      </c>
      <c r="AL47" s="57">
        <v>1053962</v>
      </c>
      <c r="AM47" s="57">
        <v>1325389</v>
      </c>
      <c r="AN47" s="57">
        <v>1391024</v>
      </c>
      <c r="AO47" s="57">
        <v>1329460</v>
      </c>
      <c r="AP47" s="57">
        <v>1595934</v>
      </c>
      <c r="AQ47" s="57">
        <v>1506595</v>
      </c>
      <c r="AR47" s="57">
        <v>1523445</v>
      </c>
      <c r="AS47" s="57">
        <v>1440223</v>
      </c>
      <c r="AT47" s="57">
        <v>1424872</v>
      </c>
      <c r="AU47" s="57">
        <v>1405335</v>
      </c>
      <c r="AV47" s="57">
        <v>1429577</v>
      </c>
      <c r="AW47" s="57">
        <v>1438195</v>
      </c>
      <c r="AX47" s="57">
        <v>1494420</v>
      </c>
      <c r="AY47" s="57">
        <v>1461888</v>
      </c>
      <c r="AZ47" s="57">
        <v>1525187</v>
      </c>
      <c r="BA47" s="57">
        <v>1515311</v>
      </c>
      <c r="BB47" s="57">
        <v>1596852</v>
      </c>
      <c r="BC47" s="57">
        <v>1389916</v>
      </c>
    </row>
    <row r="48" spans="1:55" ht="15" x14ac:dyDescent="0.2">
      <c r="A48">
        <v>2</v>
      </c>
      <c r="B48" s="56" t="s">
        <v>423</v>
      </c>
      <c r="C48" s="57">
        <v>226</v>
      </c>
      <c r="D48" s="56" t="s">
        <v>423</v>
      </c>
      <c r="E48" s="3" t="s">
        <v>46</v>
      </c>
      <c r="F48" s="3" t="s">
        <v>47</v>
      </c>
      <c r="G48" s="57">
        <v>3919109</v>
      </c>
      <c r="H48" s="57">
        <v>3790556</v>
      </c>
      <c r="I48" s="57">
        <v>3983421</v>
      </c>
      <c r="J48" s="57">
        <v>4166113</v>
      </c>
      <c r="K48" s="57">
        <v>4168783</v>
      </c>
      <c r="L48" s="57">
        <v>4053479</v>
      </c>
      <c r="M48" s="57">
        <v>4306195</v>
      </c>
      <c r="N48" s="57">
        <v>4438334</v>
      </c>
      <c r="O48" s="57">
        <v>4774624</v>
      </c>
      <c r="P48" s="57">
        <v>5235126</v>
      </c>
      <c r="Q48" s="57">
        <v>5798540</v>
      </c>
      <c r="R48" s="57">
        <v>5609890</v>
      </c>
      <c r="S48" s="57">
        <v>5570340</v>
      </c>
      <c r="T48" s="57">
        <v>5306780</v>
      </c>
      <c r="U48" s="57">
        <v>5563093</v>
      </c>
      <c r="V48" s="57">
        <v>5615998</v>
      </c>
      <c r="W48" s="57">
        <v>5331512</v>
      </c>
      <c r="X48" s="57">
        <v>5719650</v>
      </c>
      <c r="Y48" s="57">
        <v>4053900</v>
      </c>
      <c r="Z48" s="57">
        <v>3697000</v>
      </c>
      <c r="AA48" s="57">
        <v>3769600</v>
      </c>
      <c r="AB48" s="57">
        <v>4055150</v>
      </c>
      <c r="AC48" s="57">
        <v>4307950</v>
      </c>
      <c r="AD48" s="57">
        <v>4340950</v>
      </c>
      <c r="AE48" s="57">
        <v>3994040</v>
      </c>
      <c r="AF48" s="57">
        <v>4334785</v>
      </c>
      <c r="AG48" s="57">
        <v>4229370</v>
      </c>
      <c r="AH48" s="57">
        <v>4505040</v>
      </c>
      <c r="AI48" s="57">
        <v>4742948</v>
      </c>
      <c r="AJ48" s="57">
        <v>4933469</v>
      </c>
      <c r="AK48" s="57">
        <v>5121086</v>
      </c>
      <c r="AL48" s="57">
        <v>5265029</v>
      </c>
      <c r="AM48" s="57">
        <v>5370070</v>
      </c>
      <c r="AN48" s="57">
        <v>5467833</v>
      </c>
      <c r="AO48" s="57">
        <v>5566740</v>
      </c>
      <c r="AP48" s="57">
        <v>5703857</v>
      </c>
      <c r="AQ48" s="57">
        <v>5791295</v>
      </c>
      <c r="AR48" s="57">
        <v>5947689</v>
      </c>
      <c r="AS48" s="57">
        <v>6130937</v>
      </c>
      <c r="AT48" s="57">
        <v>6348030</v>
      </c>
      <c r="AU48" s="57">
        <v>6461384</v>
      </c>
      <c r="AV48" s="57">
        <v>6587565</v>
      </c>
      <c r="AW48" s="57">
        <v>6863648</v>
      </c>
      <c r="AX48" s="57">
        <v>6947248</v>
      </c>
      <c r="AY48" s="57">
        <v>6966467</v>
      </c>
      <c r="AZ48" s="57">
        <v>7048824</v>
      </c>
      <c r="BA48" s="57">
        <v>7217747</v>
      </c>
      <c r="BB48" s="57">
        <v>7450560</v>
      </c>
      <c r="BC48" s="57">
        <v>7550896</v>
      </c>
    </row>
    <row r="49" spans="1:55" ht="15" x14ac:dyDescent="0.2">
      <c r="A49">
        <v>1</v>
      </c>
      <c r="B49" s="56" t="s">
        <v>424</v>
      </c>
      <c r="C49" s="57">
        <v>233</v>
      </c>
      <c r="D49" s="56" t="s">
        <v>424</v>
      </c>
      <c r="E49" s="3" t="s">
        <v>46</v>
      </c>
      <c r="F49" s="3" t="s">
        <v>47</v>
      </c>
      <c r="G49" s="57">
        <v>2211609</v>
      </c>
      <c r="H49" s="57">
        <v>2368583</v>
      </c>
      <c r="I49" s="57">
        <v>2422238</v>
      </c>
      <c r="J49" s="57">
        <v>2485140</v>
      </c>
      <c r="K49" s="57">
        <v>2495011</v>
      </c>
      <c r="L49" s="57">
        <v>2571103</v>
      </c>
      <c r="M49" s="57">
        <v>2865041</v>
      </c>
      <c r="N49" s="57">
        <v>2337290</v>
      </c>
      <c r="O49" s="57">
        <v>2733985</v>
      </c>
      <c r="P49" s="57">
        <v>2665989</v>
      </c>
      <c r="Q49" s="57">
        <v>2538143</v>
      </c>
      <c r="R49" s="57">
        <v>2428350</v>
      </c>
      <c r="S49" s="57">
        <v>2465539</v>
      </c>
      <c r="T49" s="57">
        <v>2851830</v>
      </c>
      <c r="U49" s="57">
        <v>2909503</v>
      </c>
      <c r="V49" s="57">
        <v>2611848</v>
      </c>
      <c r="W49" s="57">
        <v>2733201</v>
      </c>
      <c r="X49" s="57">
        <v>2676864</v>
      </c>
      <c r="Y49" s="57">
        <v>2693779</v>
      </c>
      <c r="Z49" s="57">
        <v>2426927</v>
      </c>
      <c r="AA49" s="57">
        <v>2856586</v>
      </c>
      <c r="AB49" s="57">
        <v>2794346</v>
      </c>
      <c r="AC49" s="57">
        <v>2804163</v>
      </c>
      <c r="AD49" s="57">
        <v>2460384</v>
      </c>
      <c r="AE49" s="57">
        <v>3085277</v>
      </c>
      <c r="AF49" s="57">
        <v>3691913</v>
      </c>
      <c r="AG49" s="57">
        <v>3510119</v>
      </c>
      <c r="AH49" s="57">
        <v>3988133</v>
      </c>
      <c r="AI49" s="57">
        <v>3913933</v>
      </c>
      <c r="AJ49" s="57">
        <v>3452414</v>
      </c>
      <c r="AK49" s="57">
        <v>4004642</v>
      </c>
      <c r="AL49" s="57">
        <v>4042803</v>
      </c>
      <c r="AM49" s="57">
        <v>3752935</v>
      </c>
      <c r="AN49" s="57">
        <v>3906607</v>
      </c>
      <c r="AO49" s="57">
        <v>3788544</v>
      </c>
      <c r="AP49" s="57">
        <v>3916187</v>
      </c>
      <c r="AQ49" s="57">
        <v>3997833</v>
      </c>
      <c r="AR49" s="57">
        <v>4406396</v>
      </c>
      <c r="AS49" s="57">
        <v>4279718</v>
      </c>
      <c r="AT49" s="57">
        <v>3595494</v>
      </c>
      <c r="AU49" s="57">
        <v>4960004</v>
      </c>
      <c r="AV49" s="57">
        <v>5014788</v>
      </c>
      <c r="AW49" s="57">
        <v>5642445</v>
      </c>
      <c r="AX49" s="57">
        <v>4799302</v>
      </c>
      <c r="AY49" s="57">
        <v>5354884</v>
      </c>
      <c r="AZ49" s="57">
        <v>5139134</v>
      </c>
      <c r="BA49" s="57">
        <v>4892269</v>
      </c>
      <c r="BB49" s="57">
        <v>6023101</v>
      </c>
      <c r="BC49" s="57">
        <v>5452433</v>
      </c>
    </row>
    <row r="50" spans="1:55" ht="15" x14ac:dyDescent="0.2">
      <c r="A50">
        <v>2</v>
      </c>
      <c r="B50" s="56" t="s">
        <v>425</v>
      </c>
      <c r="C50" s="57">
        <v>238</v>
      </c>
      <c r="D50" s="56" t="s">
        <v>425</v>
      </c>
      <c r="E50" s="3" t="s">
        <v>46</v>
      </c>
      <c r="F50" s="3" t="s">
        <v>47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7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7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6808938</v>
      </c>
      <c r="AN50" s="57">
        <v>8289165</v>
      </c>
      <c r="AO50" s="57">
        <v>9550251</v>
      </c>
      <c r="AP50" s="57">
        <v>10893214</v>
      </c>
      <c r="AQ50" s="57">
        <v>10525464</v>
      </c>
      <c r="AR50" s="57">
        <v>9505274</v>
      </c>
      <c r="AS50" s="57">
        <v>10769605</v>
      </c>
      <c r="AT50" s="57">
        <v>10572708</v>
      </c>
      <c r="AU50" s="57">
        <v>11910766</v>
      </c>
      <c r="AV50" s="57">
        <v>10209684</v>
      </c>
      <c r="AW50" s="57">
        <v>12193816</v>
      </c>
      <c r="AX50" s="57">
        <v>13338446</v>
      </c>
      <c r="AY50" s="57">
        <v>14142885</v>
      </c>
      <c r="AZ50" s="57">
        <v>12404204</v>
      </c>
      <c r="BA50" s="57">
        <v>13097011</v>
      </c>
      <c r="BB50" s="57">
        <v>13783543</v>
      </c>
      <c r="BC50" s="57">
        <v>14207922</v>
      </c>
    </row>
    <row r="51" spans="1:55" ht="15" x14ac:dyDescent="0.2">
      <c r="A51">
        <v>2</v>
      </c>
      <c r="B51" s="56" t="s">
        <v>426</v>
      </c>
      <c r="C51" s="57">
        <v>250</v>
      </c>
      <c r="D51" s="56" t="s">
        <v>426</v>
      </c>
      <c r="E51" s="3" t="s">
        <v>46</v>
      </c>
      <c r="F51" s="3" t="s">
        <v>47</v>
      </c>
      <c r="G51" s="57">
        <v>3669088</v>
      </c>
      <c r="H51" s="57">
        <v>3687213</v>
      </c>
      <c r="I51" s="57">
        <v>3635350</v>
      </c>
      <c r="J51" s="57">
        <v>3631065</v>
      </c>
      <c r="K51" s="57">
        <v>3632229</v>
      </c>
      <c r="L51" s="57">
        <v>3706092</v>
      </c>
      <c r="M51" s="57">
        <v>3844490</v>
      </c>
      <c r="N51" s="57">
        <v>4094336</v>
      </c>
      <c r="O51" s="57">
        <v>4169334</v>
      </c>
      <c r="P51" s="57">
        <v>4344792</v>
      </c>
      <c r="Q51" s="57">
        <v>4398032</v>
      </c>
      <c r="R51" s="57">
        <v>4466166</v>
      </c>
      <c r="S51" s="57">
        <v>4554506</v>
      </c>
      <c r="T51" s="57">
        <v>4638089</v>
      </c>
      <c r="U51" s="57">
        <v>4722611</v>
      </c>
      <c r="V51" s="57">
        <v>4795330</v>
      </c>
      <c r="W51" s="57">
        <v>4869020</v>
      </c>
      <c r="X51" s="57">
        <v>4909190</v>
      </c>
      <c r="Y51" s="57">
        <v>4927220</v>
      </c>
      <c r="Z51" s="57">
        <v>5119513</v>
      </c>
      <c r="AA51" s="57">
        <v>5260203</v>
      </c>
      <c r="AB51" s="57">
        <v>5491925</v>
      </c>
      <c r="AC51" s="57">
        <v>5645973</v>
      </c>
      <c r="AD51" s="57">
        <v>5770573</v>
      </c>
      <c r="AE51" s="57">
        <v>5845003</v>
      </c>
      <c r="AF51" s="57">
        <v>6018343</v>
      </c>
      <c r="AG51" s="57">
        <v>6037263</v>
      </c>
      <c r="AH51" s="57">
        <v>6271723</v>
      </c>
      <c r="AI51" s="57">
        <v>6536053</v>
      </c>
      <c r="AJ51" s="57">
        <v>6812115</v>
      </c>
      <c r="AK51" s="57">
        <v>6967149</v>
      </c>
      <c r="AL51" s="57">
        <v>7180896</v>
      </c>
      <c r="AM51" s="57">
        <v>7329319</v>
      </c>
      <c r="AN51" s="57">
        <v>7427600</v>
      </c>
      <c r="AO51" s="57">
        <v>6296776</v>
      </c>
      <c r="AP51" s="57">
        <v>6331465</v>
      </c>
      <c r="AQ51" s="57">
        <v>6118599</v>
      </c>
      <c r="AR51" s="57">
        <v>6238430</v>
      </c>
      <c r="AS51" s="57">
        <v>6126651</v>
      </c>
      <c r="AT51" s="57">
        <v>5995860</v>
      </c>
      <c r="AU51" s="57">
        <v>5859429</v>
      </c>
      <c r="AV51" s="57">
        <v>5746570</v>
      </c>
      <c r="AW51" s="57">
        <v>5775743</v>
      </c>
      <c r="AX51" s="57">
        <v>5828483</v>
      </c>
      <c r="AY51" s="57">
        <v>5843023</v>
      </c>
      <c r="AZ51" s="57">
        <v>5882607</v>
      </c>
      <c r="BA51" s="57">
        <v>5847121</v>
      </c>
      <c r="BB51" s="57">
        <v>5863291</v>
      </c>
      <c r="BC51" s="57">
        <v>5823522</v>
      </c>
    </row>
    <row r="52" spans="1:55" ht="15" x14ac:dyDescent="0.2">
      <c r="A52">
        <v>3</v>
      </c>
      <c r="B52" s="56" t="s">
        <v>427</v>
      </c>
      <c r="C52" s="57">
        <v>251</v>
      </c>
      <c r="D52" s="56" t="s">
        <v>427</v>
      </c>
      <c r="E52" s="3" t="s">
        <v>46</v>
      </c>
      <c r="F52" s="3" t="s">
        <v>47</v>
      </c>
      <c r="G52" s="57">
        <v>1064347</v>
      </c>
      <c r="H52" s="57">
        <v>1067570</v>
      </c>
      <c r="I52" s="57">
        <v>1093556</v>
      </c>
      <c r="J52" s="57">
        <v>1121006</v>
      </c>
      <c r="K52" s="57">
        <v>1124748</v>
      </c>
      <c r="L52" s="57">
        <v>1172959</v>
      </c>
      <c r="M52" s="57">
        <v>1185108</v>
      </c>
      <c r="N52" s="57">
        <v>1220299</v>
      </c>
      <c r="O52" s="57">
        <v>1248909</v>
      </c>
      <c r="P52" s="57">
        <v>1278851</v>
      </c>
      <c r="Q52" s="57">
        <v>1408598</v>
      </c>
      <c r="R52" s="57">
        <v>1575926</v>
      </c>
      <c r="S52" s="57">
        <v>1428470</v>
      </c>
      <c r="T52" s="57">
        <v>1457556</v>
      </c>
      <c r="U52" s="57">
        <v>1444927</v>
      </c>
      <c r="V52" s="57">
        <v>1569282</v>
      </c>
      <c r="W52" s="57">
        <v>1399183</v>
      </c>
      <c r="X52" s="57">
        <v>1237960</v>
      </c>
      <c r="Y52" s="57">
        <v>824146</v>
      </c>
      <c r="Z52" s="57">
        <v>850648</v>
      </c>
      <c r="AA52" s="57">
        <v>788398</v>
      </c>
      <c r="AB52" s="57">
        <v>730200</v>
      </c>
      <c r="AC52" s="57">
        <v>843787</v>
      </c>
      <c r="AD52" s="57">
        <v>834692</v>
      </c>
      <c r="AE52" s="57">
        <v>926411</v>
      </c>
      <c r="AF52" s="57">
        <v>988797</v>
      </c>
      <c r="AG52" s="57">
        <v>1088032</v>
      </c>
      <c r="AH52" s="57">
        <v>1213890</v>
      </c>
      <c r="AI52" s="57">
        <v>1552408</v>
      </c>
      <c r="AJ52" s="57">
        <v>1316026</v>
      </c>
      <c r="AK52" s="57">
        <v>1178502</v>
      </c>
      <c r="AL52" s="57">
        <v>1205277</v>
      </c>
      <c r="AM52" s="57">
        <v>1215704</v>
      </c>
      <c r="AN52" s="57">
        <v>1279597</v>
      </c>
      <c r="AO52" s="57">
        <v>1075438</v>
      </c>
      <c r="AP52" s="57">
        <v>1303487</v>
      </c>
      <c r="AQ52" s="57">
        <v>1238419</v>
      </c>
      <c r="AR52" s="57">
        <v>1128341</v>
      </c>
      <c r="AS52" s="57">
        <v>1333251</v>
      </c>
      <c r="AT52" s="57">
        <v>1256894</v>
      </c>
      <c r="AU52" s="57">
        <v>1163821</v>
      </c>
      <c r="AV52" s="57">
        <v>1027736</v>
      </c>
      <c r="AW52" s="57">
        <v>1324077</v>
      </c>
      <c r="AX52" s="57">
        <v>1317749</v>
      </c>
      <c r="AY52" s="57">
        <v>1185462</v>
      </c>
      <c r="AZ52" s="57">
        <v>1509005</v>
      </c>
      <c r="BA52" s="57">
        <v>1418505</v>
      </c>
      <c r="BB52" s="57">
        <v>1545398</v>
      </c>
      <c r="BC52" s="57">
        <v>1877694</v>
      </c>
    </row>
    <row r="53" spans="1:55" x14ac:dyDescent="0.2">
      <c r="A53">
        <v>2</v>
      </c>
      <c r="B53" t="s">
        <v>446</v>
      </c>
      <c r="C53" s="6"/>
      <c r="D53" t="s">
        <v>446</v>
      </c>
      <c r="E53" s="3" t="s">
        <v>46</v>
      </c>
      <c r="F53" s="3" t="s">
        <v>47</v>
      </c>
      <c r="G53">
        <f>SUMIF($A$2:$A$52,$A53,G$2:G$52)</f>
        <v>28440304</v>
      </c>
      <c r="H53">
        <f t="shared" ref="H53:BC55" si="0">SUMIF($A$2:$A$52,$A53,H$2:H$52)</f>
        <v>29449159</v>
      </c>
      <c r="I53">
        <f t="shared" si="0"/>
        <v>30355973</v>
      </c>
      <c r="J53">
        <f t="shared" si="0"/>
        <v>30583727</v>
      </c>
      <c r="K53">
        <f t="shared" si="0"/>
        <v>31091668</v>
      </c>
      <c r="L53">
        <f t="shared" si="0"/>
        <v>31819108</v>
      </c>
      <c r="M53">
        <f t="shared" si="0"/>
        <v>33295602</v>
      </c>
      <c r="N53">
        <f t="shared" si="0"/>
        <v>33224779</v>
      </c>
      <c r="O53">
        <f t="shared" si="0"/>
        <v>34833810</v>
      </c>
      <c r="P53">
        <f t="shared" si="0"/>
        <v>36476549</v>
      </c>
      <c r="Q53">
        <f t="shared" si="0"/>
        <v>37205482</v>
      </c>
      <c r="R53">
        <f t="shared" si="0"/>
        <v>37838754</v>
      </c>
      <c r="S53">
        <f t="shared" si="0"/>
        <v>37335343</v>
      </c>
      <c r="T53">
        <f t="shared" si="0"/>
        <v>37422008</v>
      </c>
      <c r="U53">
        <f t="shared" si="0"/>
        <v>38034513</v>
      </c>
      <c r="V53">
        <f t="shared" si="0"/>
        <v>38574642</v>
      </c>
      <c r="W53">
        <f t="shared" si="0"/>
        <v>39266204</v>
      </c>
      <c r="X53">
        <f t="shared" si="0"/>
        <v>39981718</v>
      </c>
      <c r="Y53">
        <f t="shared" si="0"/>
        <v>37403922</v>
      </c>
      <c r="Z53">
        <f t="shared" si="0"/>
        <v>38462015</v>
      </c>
      <c r="AA53">
        <f t="shared" si="0"/>
        <v>39398294</v>
      </c>
      <c r="AB53">
        <f t="shared" si="0"/>
        <v>38249727</v>
      </c>
      <c r="AC53">
        <f t="shared" si="0"/>
        <v>40221186</v>
      </c>
      <c r="AD53">
        <f t="shared" si="0"/>
        <v>39855351</v>
      </c>
      <c r="AE53">
        <f t="shared" si="0"/>
        <v>43590227</v>
      </c>
      <c r="AF53">
        <f t="shared" si="0"/>
        <v>43839151</v>
      </c>
      <c r="AG53">
        <f t="shared" si="0"/>
        <v>41889531</v>
      </c>
      <c r="AH53">
        <f t="shared" si="0"/>
        <v>46637744</v>
      </c>
      <c r="AI53">
        <f t="shared" si="0"/>
        <v>44723879</v>
      </c>
      <c r="AJ53">
        <f t="shared" si="0"/>
        <v>41827127</v>
      </c>
      <c r="AK53">
        <f t="shared" si="0"/>
        <v>45362975</v>
      </c>
      <c r="AL53">
        <f t="shared" si="0"/>
        <v>48323035</v>
      </c>
      <c r="AM53">
        <f t="shared" si="0"/>
        <v>47226712</v>
      </c>
      <c r="AN53">
        <f t="shared" si="0"/>
        <v>51229127</v>
      </c>
      <c r="AO53">
        <f t="shared" si="0"/>
        <v>49510067</v>
      </c>
      <c r="AP53">
        <f t="shared" si="0"/>
        <v>52514521</v>
      </c>
      <c r="AQ53">
        <f t="shared" si="0"/>
        <v>54196201</v>
      </c>
      <c r="AR53">
        <f t="shared" si="0"/>
        <v>53585238</v>
      </c>
      <c r="AS53">
        <f t="shared" si="0"/>
        <v>52302268</v>
      </c>
      <c r="AT53">
        <f t="shared" si="0"/>
        <v>52061064</v>
      </c>
      <c r="AU53">
        <f t="shared" si="0"/>
        <v>55870067</v>
      </c>
      <c r="AV53">
        <f t="shared" si="0"/>
        <v>54339273</v>
      </c>
      <c r="AW53">
        <f t="shared" si="0"/>
        <v>60327727</v>
      </c>
      <c r="AX53">
        <f t="shared" si="0"/>
        <v>57528025</v>
      </c>
      <c r="AY53">
        <f t="shared" si="0"/>
        <v>66275759</v>
      </c>
      <c r="AZ53">
        <f t="shared" si="0"/>
        <v>61439248</v>
      </c>
      <c r="BA53">
        <f t="shared" si="0"/>
        <v>60737299</v>
      </c>
      <c r="BB53">
        <f t="shared" si="0"/>
        <v>63380724</v>
      </c>
      <c r="BC53">
        <f t="shared" si="0"/>
        <v>65737926</v>
      </c>
    </row>
    <row r="54" spans="1:55" x14ac:dyDescent="0.2">
      <c r="A54">
        <v>1</v>
      </c>
      <c r="B54" t="s">
        <v>447</v>
      </c>
      <c r="C54" s="6"/>
      <c r="D54" t="s">
        <v>447</v>
      </c>
      <c r="E54" s="3" t="s">
        <v>46</v>
      </c>
      <c r="F54" s="3" t="s">
        <v>47</v>
      </c>
      <c r="G54">
        <f>SUMIF($A$2:$A$52,$A54,G$2:G$52)</f>
        <v>45088607</v>
      </c>
      <c r="H54">
        <f t="shared" si="0"/>
        <v>46457990</v>
      </c>
      <c r="I54">
        <f t="shared" si="0"/>
        <v>48940849</v>
      </c>
      <c r="J54">
        <f t="shared" si="0"/>
        <v>49393122</v>
      </c>
      <c r="K54">
        <f t="shared" si="0"/>
        <v>51186871</v>
      </c>
      <c r="L54">
        <f t="shared" si="0"/>
        <v>49271521</v>
      </c>
      <c r="M54">
        <f t="shared" si="0"/>
        <v>51831218</v>
      </c>
      <c r="N54">
        <f t="shared" si="0"/>
        <v>51113366</v>
      </c>
      <c r="O54">
        <f t="shared" si="0"/>
        <v>56119292</v>
      </c>
      <c r="P54">
        <f t="shared" si="0"/>
        <v>55276845</v>
      </c>
      <c r="Q54">
        <f t="shared" si="0"/>
        <v>54516002</v>
      </c>
      <c r="R54">
        <f t="shared" si="0"/>
        <v>49310298</v>
      </c>
      <c r="S54">
        <f t="shared" si="0"/>
        <v>53845682</v>
      </c>
      <c r="T54">
        <f t="shared" si="0"/>
        <v>52292089</v>
      </c>
      <c r="U54">
        <f t="shared" si="0"/>
        <v>50793614</v>
      </c>
      <c r="V54">
        <f t="shared" si="0"/>
        <v>51415863</v>
      </c>
      <c r="W54">
        <f t="shared" si="0"/>
        <v>48154872</v>
      </c>
      <c r="X54">
        <f t="shared" si="0"/>
        <v>46908036</v>
      </c>
      <c r="Y54">
        <f t="shared" si="0"/>
        <v>46894344</v>
      </c>
      <c r="Z54">
        <f t="shared" si="0"/>
        <v>48105409</v>
      </c>
      <c r="AA54">
        <f t="shared" si="0"/>
        <v>46272575</v>
      </c>
      <c r="AB54">
        <f t="shared" si="0"/>
        <v>47482294</v>
      </c>
      <c r="AC54">
        <f t="shared" si="0"/>
        <v>47649728</v>
      </c>
      <c r="AD54">
        <f t="shared" si="0"/>
        <v>50582111</v>
      </c>
      <c r="AE54">
        <f t="shared" si="0"/>
        <v>53652286</v>
      </c>
      <c r="AF54">
        <f t="shared" si="0"/>
        <v>58179299</v>
      </c>
      <c r="AG54">
        <f t="shared" si="0"/>
        <v>58504290</v>
      </c>
      <c r="AH54">
        <f t="shared" si="0"/>
        <v>61946577</v>
      </c>
      <c r="AI54">
        <f t="shared" si="0"/>
        <v>65050101</v>
      </c>
      <c r="AJ54">
        <f t="shared" si="0"/>
        <v>68642969</v>
      </c>
      <c r="AK54">
        <f t="shared" si="0"/>
        <v>73342526</v>
      </c>
      <c r="AL54">
        <f t="shared" si="0"/>
        <v>77613027</v>
      </c>
      <c r="AM54">
        <f t="shared" si="0"/>
        <v>78430142</v>
      </c>
      <c r="AN54">
        <f t="shared" si="0"/>
        <v>81077015</v>
      </c>
      <c r="AO54">
        <f t="shared" si="0"/>
        <v>84972680</v>
      </c>
      <c r="AP54">
        <f t="shared" si="0"/>
        <v>85616058</v>
      </c>
      <c r="AQ54">
        <f t="shared" si="0"/>
        <v>85646074</v>
      </c>
      <c r="AR54">
        <f t="shared" si="0"/>
        <v>91250422</v>
      </c>
      <c r="AS54">
        <f t="shared" si="0"/>
        <v>91012602</v>
      </c>
      <c r="AT54">
        <f t="shared" si="0"/>
        <v>89875393</v>
      </c>
      <c r="AU54">
        <f t="shared" si="0"/>
        <v>91100763</v>
      </c>
      <c r="AV54">
        <f t="shared" si="0"/>
        <v>94800225</v>
      </c>
      <c r="AW54">
        <f t="shared" si="0"/>
        <v>98066322</v>
      </c>
      <c r="AX54">
        <f t="shared" si="0"/>
        <v>97822313</v>
      </c>
      <c r="AY54">
        <f t="shared" si="0"/>
        <v>102403435</v>
      </c>
      <c r="AZ54">
        <f t="shared" si="0"/>
        <v>104757063</v>
      </c>
      <c r="BA54">
        <f t="shared" si="0"/>
        <v>105445281</v>
      </c>
      <c r="BB54">
        <f t="shared" si="0"/>
        <v>109171775</v>
      </c>
      <c r="BC54">
        <f t="shared" si="0"/>
        <v>99928851</v>
      </c>
    </row>
    <row r="55" spans="1:55" x14ac:dyDescent="0.2">
      <c r="A55">
        <v>3</v>
      </c>
      <c r="B55" t="s">
        <v>448</v>
      </c>
      <c r="C55" s="6"/>
      <c r="D55" t="s">
        <v>448</v>
      </c>
      <c r="E55" s="3" t="s">
        <v>46</v>
      </c>
      <c r="F55" s="3" t="s">
        <v>47</v>
      </c>
      <c r="G55">
        <f>SUMIF($A$2:$A$52,$A55,G$2:G$52)</f>
        <v>16799217</v>
      </c>
      <c r="H55">
        <f t="shared" si="0"/>
        <v>17049045</v>
      </c>
      <c r="I55">
        <f t="shared" si="0"/>
        <v>17622661</v>
      </c>
      <c r="J55">
        <f t="shared" si="0"/>
        <v>17431364</v>
      </c>
      <c r="K55">
        <f t="shared" si="0"/>
        <v>17804965</v>
      </c>
      <c r="L55">
        <f t="shared" si="0"/>
        <v>17812619</v>
      </c>
      <c r="M55">
        <f t="shared" si="0"/>
        <v>19011060</v>
      </c>
      <c r="N55">
        <f t="shared" si="0"/>
        <v>19181692</v>
      </c>
      <c r="O55">
        <f t="shared" si="0"/>
        <v>19772885</v>
      </c>
      <c r="P55">
        <f t="shared" si="0"/>
        <v>19571565</v>
      </c>
      <c r="Q55">
        <f t="shared" si="0"/>
        <v>20478168</v>
      </c>
      <c r="R55">
        <f t="shared" si="0"/>
        <v>20840763</v>
      </c>
      <c r="S55">
        <f t="shared" si="0"/>
        <v>19878478</v>
      </c>
      <c r="T55">
        <f t="shared" si="0"/>
        <v>21199546</v>
      </c>
      <c r="U55">
        <f t="shared" si="0"/>
        <v>20181123</v>
      </c>
      <c r="V55">
        <f t="shared" si="0"/>
        <v>20330621</v>
      </c>
      <c r="W55">
        <f t="shared" si="0"/>
        <v>19473637</v>
      </c>
      <c r="X55">
        <f t="shared" si="0"/>
        <v>19508010</v>
      </c>
      <c r="Y55">
        <f t="shared" si="0"/>
        <v>18984009</v>
      </c>
      <c r="Z55">
        <f t="shared" si="0"/>
        <v>19034769</v>
      </c>
      <c r="AA55">
        <f t="shared" si="0"/>
        <v>19547343</v>
      </c>
      <c r="AB55">
        <f t="shared" si="0"/>
        <v>19927876</v>
      </c>
      <c r="AC55">
        <f t="shared" si="0"/>
        <v>19657051</v>
      </c>
      <c r="AD55">
        <f t="shared" si="0"/>
        <v>20195790</v>
      </c>
      <c r="AE55">
        <f t="shared" si="0"/>
        <v>20070333</v>
      </c>
      <c r="AF55">
        <f t="shared" si="0"/>
        <v>20977112</v>
      </c>
      <c r="AG55">
        <f t="shared" si="0"/>
        <v>21407986</v>
      </c>
      <c r="AH55">
        <f t="shared" si="0"/>
        <v>22118295</v>
      </c>
      <c r="AI55">
        <f t="shared" si="0"/>
        <v>21561018</v>
      </c>
      <c r="AJ55">
        <f t="shared" si="0"/>
        <v>20296704</v>
      </c>
      <c r="AK55">
        <f t="shared" si="0"/>
        <v>19965926</v>
      </c>
      <c r="AL55">
        <f t="shared" si="0"/>
        <v>18791537</v>
      </c>
      <c r="AM55">
        <f t="shared" si="0"/>
        <v>19698255</v>
      </c>
      <c r="AN55">
        <f t="shared" si="0"/>
        <v>20713687</v>
      </c>
      <c r="AO55">
        <f t="shared" si="0"/>
        <v>19836539</v>
      </c>
      <c r="AP55">
        <f t="shared" si="0"/>
        <v>21005356</v>
      </c>
      <c r="AQ55">
        <f t="shared" si="0"/>
        <v>21587277</v>
      </c>
      <c r="AR55">
        <f t="shared" si="0"/>
        <v>20241752</v>
      </c>
      <c r="AS55">
        <f t="shared" si="0"/>
        <v>20715929</v>
      </c>
      <c r="AT55">
        <f t="shared" si="0"/>
        <v>20978500</v>
      </c>
      <c r="AU55">
        <f t="shared" si="0"/>
        <v>20299713</v>
      </c>
      <c r="AV55">
        <f t="shared" si="0"/>
        <v>20920930</v>
      </c>
      <c r="AW55">
        <f t="shared" si="0"/>
        <v>21757121</v>
      </c>
      <c r="AX55">
        <f t="shared" si="0"/>
        <v>22059288</v>
      </c>
      <c r="AY55">
        <f t="shared" si="0"/>
        <v>22103769</v>
      </c>
      <c r="AZ55">
        <f t="shared" si="0"/>
        <v>22261608</v>
      </c>
      <c r="BA55">
        <f t="shared" si="0"/>
        <v>21447116</v>
      </c>
      <c r="BB55">
        <f t="shared" si="0"/>
        <v>22276830</v>
      </c>
      <c r="BC55">
        <f t="shared" si="0"/>
        <v>24016905</v>
      </c>
    </row>
    <row r="56" spans="1:55" x14ac:dyDescent="0.2">
      <c r="B56" t="s">
        <v>449</v>
      </c>
      <c r="C56" s="6"/>
      <c r="D56" t="s">
        <v>449</v>
      </c>
      <c r="E56" s="3" t="s">
        <v>46</v>
      </c>
      <c r="F56" s="3" t="s">
        <v>47</v>
      </c>
      <c r="G56">
        <f>SUM(G53:G55)</f>
        <v>90328128</v>
      </c>
      <c r="H56">
        <f t="shared" ref="H56:BC56" si="1">SUM(H53:H55)</f>
        <v>92956194</v>
      </c>
      <c r="I56">
        <f t="shared" si="1"/>
        <v>96919483</v>
      </c>
      <c r="J56">
        <f t="shared" si="1"/>
        <v>97408213</v>
      </c>
      <c r="K56">
        <f t="shared" si="1"/>
        <v>100083504</v>
      </c>
      <c r="L56">
        <f t="shared" si="1"/>
        <v>98903248</v>
      </c>
      <c r="M56">
        <f t="shared" si="1"/>
        <v>104137880</v>
      </c>
      <c r="N56">
        <f t="shared" si="1"/>
        <v>103519837</v>
      </c>
      <c r="O56">
        <f t="shared" si="1"/>
        <v>110725987</v>
      </c>
      <c r="P56">
        <f t="shared" si="1"/>
        <v>111324959</v>
      </c>
      <c r="Q56">
        <f t="shared" si="1"/>
        <v>112199652</v>
      </c>
      <c r="R56">
        <f t="shared" si="1"/>
        <v>107989815</v>
      </c>
      <c r="S56">
        <f t="shared" si="1"/>
        <v>111059503</v>
      </c>
      <c r="T56">
        <f t="shared" si="1"/>
        <v>110913643</v>
      </c>
      <c r="U56">
        <f t="shared" si="1"/>
        <v>109009250</v>
      </c>
      <c r="V56">
        <f t="shared" si="1"/>
        <v>110321126</v>
      </c>
      <c r="W56">
        <f t="shared" si="1"/>
        <v>106894713</v>
      </c>
      <c r="X56">
        <f t="shared" si="1"/>
        <v>106397764</v>
      </c>
      <c r="Y56">
        <f t="shared" si="1"/>
        <v>103282275</v>
      </c>
      <c r="Z56">
        <f t="shared" si="1"/>
        <v>105602193</v>
      </c>
      <c r="AA56">
        <f t="shared" si="1"/>
        <v>105218212</v>
      </c>
      <c r="AB56">
        <f t="shared" si="1"/>
        <v>105659897</v>
      </c>
      <c r="AC56">
        <f t="shared" si="1"/>
        <v>107527965</v>
      </c>
      <c r="AD56">
        <f t="shared" si="1"/>
        <v>110633252</v>
      </c>
      <c r="AE56">
        <f t="shared" si="1"/>
        <v>117312846</v>
      </c>
      <c r="AF56">
        <f t="shared" si="1"/>
        <v>122995562</v>
      </c>
      <c r="AG56">
        <f t="shared" si="1"/>
        <v>121801807</v>
      </c>
      <c r="AH56">
        <f t="shared" si="1"/>
        <v>130702616</v>
      </c>
      <c r="AI56">
        <f t="shared" si="1"/>
        <v>131334998</v>
      </c>
      <c r="AJ56">
        <f t="shared" si="1"/>
        <v>130766800</v>
      </c>
      <c r="AK56">
        <f t="shared" si="1"/>
        <v>138671427</v>
      </c>
      <c r="AL56">
        <f t="shared" si="1"/>
        <v>144727599</v>
      </c>
      <c r="AM56">
        <f t="shared" si="1"/>
        <v>145355109</v>
      </c>
      <c r="AN56">
        <f t="shared" si="1"/>
        <v>153019829</v>
      </c>
      <c r="AO56">
        <f t="shared" si="1"/>
        <v>154319286</v>
      </c>
      <c r="AP56">
        <f t="shared" si="1"/>
        <v>159135935</v>
      </c>
      <c r="AQ56">
        <f t="shared" si="1"/>
        <v>161429552</v>
      </c>
      <c r="AR56">
        <f t="shared" si="1"/>
        <v>165077412</v>
      </c>
      <c r="AS56">
        <f t="shared" si="1"/>
        <v>164030799</v>
      </c>
      <c r="AT56">
        <f t="shared" si="1"/>
        <v>162914957</v>
      </c>
      <c r="AU56">
        <f t="shared" si="1"/>
        <v>167270543</v>
      </c>
      <c r="AV56">
        <f t="shared" si="1"/>
        <v>170060428</v>
      </c>
      <c r="AW56">
        <f t="shared" si="1"/>
        <v>180151170</v>
      </c>
      <c r="AX56">
        <f t="shared" si="1"/>
        <v>177409626</v>
      </c>
      <c r="AY56">
        <f t="shared" si="1"/>
        <v>190782963</v>
      </c>
      <c r="AZ56">
        <f t="shared" si="1"/>
        <v>188457919</v>
      </c>
      <c r="BA56">
        <f t="shared" si="1"/>
        <v>187629696</v>
      </c>
      <c r="BB56">
        <f t="shared" si="1"/>
        <v>194829329</v>
      </c>
      <c r="BC56">
        <f t="shared" si="1"/>
        <v>189683682</v>
      </c>
    </row>
    <row r="57" spans="1:55" s="6" customFormat="1" x14ac:dyDescent="0.2">
      <c r="B57" s="6" t="s">
        <v>454</v>
      </c>
      <c r="D57" s="6" t="s">
        <v>454</v>
      </c>
      <c r="E57" s="3" t="s">
        <v>46</v>
      </c>
      <c r="F57" s="3" t="s">
        <v>47</v>
      </c>
      <c r="G57" s="6">
        <f>G55-G42</f>
        <v>9541338</v>
      </c>
      <c r="H57" s="6">
        <f t="shared" ref="H57:BC57" si="2">H55-H42</f>
        <v>9642365</v>
      </c>
      <c r="I57" s="6">
        <f t="shared" si="2"/>
        <v>9649154</v>
      </c>
      <c r="J57" s="6">
        <f t="shared" si="2"/>
        <v>9759980</v>
      </c>
      <c r="K57" s="6">
        <f t="shared" si="2"/>
        <v>10094426</v>
      </c>
      <c r="L57" s="6">
        <f t="shared" si="2"/>
        <v>10351261</v>
      </c>
      <c r="M57" s="6">
        <f t="shared" si="2"/>
        <v>10750778</v>
      </c>
      <c r="N57" s="6">
        <f t="shared" si="2"/>
        <v>10788602</v>
      </c>
      <c r="O57" s="6">
        <f t="shared" si="2"/>
        <v>11521076</v>
      </c>
      <c r="P57" s="6">
        <f t="shared" si="2"/>
        <v>11200282</v>
      </c>
      <c r="Q57" s="6">
        <f t="shared" si="2"/>
        <v>11754323</v>
      </c>
      <c r="R57" s="6">
        <f t="shared" si="2"/>
        <v>11943635</v>
      </c>
      <c r="S57" s="6">
        <f t="shared" si="2"/>
        <v>12000134</v>
      </c>
      <c r="T57" s="6">
        <f t="shared" si="2"/>
        <v>12465957</v>
      </c>
      <c r="U57" s="6">
        <f t="shared" si="2"/>
        <v>11726365</v>
      </c>
      <c r="V57" s="6">
        <f t="shared" si="2"/>
        <v>11630672</v>
      </c>
      <c r="W57" s="6">
        <f t="shared" si="2"/>
        <v>10984793</v>
      </c>
      <c r="X57" s="6">
        <f t="shared" si="2"/>
        <v>10997678</v>
      </c>
      <c r="Y57" s="6">
        <f t="shared" si="2"/>
        <v>10377133</v>
      </c>
      <c r="Z57" s="6">
        <f t="shared" si="2"/>
        <v>10808241</v>
      </c>
      <c r="AA57" s="6">
        <f t="shared" si="2"/>
        <v>11212261</v>
      </c>
      <c r="AB57" s="6">
        <f t="shared" si="2"/>
        <v>11351150</v>
      </c>
      <c r="AC57" s="6">
        <f t="shared" si="2"/>
        <v>11209463</v>
      </c>
      <c r="AD57" s="6">
        <f t="shared" si="2"/>
        <v>11278592</v>
      </c>
      <c r="AE57" s="6">
        <f t="shared" si="2"/>
        <v>11510844</v>
      </c>
      <c r="AF57" s="6">
        <f t="shared" si="2"/>
        <v>12035282</v>
      </c>
      <c r="AG57" s="6">
        <f t="shared" si="2"/>
        <v>12307495</v>
      </c>
      <c r="AH57" s="6">
        <f t="shared" si="2"/>
        <v>13027876</v>
      </c>
      <c r="AI57" s="6">
        <f t="shared" si="2"/>
        <v>13120416</v>
      </c>
      <c r="AJ57" s="6">
        <f t="shared" si="2"/>
        <v>12409862</v>
      </c>
      <c r="AK57" s="6">
        <f t="shared" si="2"/>
        <v>12469717</v>
      </c>
      <c r="AL57" s="6">
        <f t="shared" si="2"/>
        <v>11713527</v>
      </c>
      <c r="AM57" s="6">
        <f t="shared" si="2"/>
        <v>12200703</v>
      </c>
      <c r="AN57" s="6">
        <f t="shared" si="2"/>
        <v>12981724</v>
      </c>
      <c r="AO57" s="6">
        <f t="shared" si="2"/>
        <v>12902387</v>
      </c>
      <c r="AP57" s="6">
        <f t="shared" si="2"/>
        <v>13674170</v>
      </c>
      <c r="AQ57" s="6">
        <f t="shared" si="2"/>
        <v>14128042</v>
      </c>
      <c r="AR57" s="6">
        <f t="shared" si="2"/>
        <v>13834989</v>
      </c>
      <c r="AS57" s="6">
        <f t="shared" si="2"/>
        <v>14000596</v>
      </c>
      <c r="AT57" s="6">
        <f t="shared" si="2"/>
        <v>14084987</v>
      </c>
      <c r="AU57" s="6">
        <f t="shared" si="2"/>
        <v>13983066</v>
      </c>
      <c r="AV57" s="6">
        <f t="shared" si="2"/>
        <v>14284460</v>
      </c>
      <c r="AW57" s="6">
        <f t="shared" si="2"/>
        <v>15320762</v>
      </c>
      <c r="AX57" s="6">
        <f t="shared" si="2"/>
        <v>15961156</v>
      </c>
      <c r="AY57" s="6">
        <f t="shared" si="2"/>
        <v>16169665</v>
      </c>
      <c r="AZ57" s="6">
        <f t="shared" si="2"/>
        <v>17536550</v>
      </c>
      <c r="BA57" s="6">
        <f t="shared" si="2"/>
        <v>16529857</v>
      </c>
      <c r="BB57" s="6">
        <f t="shared" si="2"/>
        <v>16721625</v>
      </c>
      <c r="BC57" s="6">
        <f t="shared" si="2"/>
        <v>18794021</v>
      </c>
    </row>
    <row r="58" spans="1:55" s="6" customFormat="1" x14ac:dyDescent="0.2">
      <c r="B58" s="6" t="s">
        <v>456</v>
      </c>
      <c r="D58" s="6" t="s">
        <v>456</v>
      </c>
      <c r="E58" s="3" t="s">
        <v>46</v>
      </c>
      <c r="F58" s="3" t="s">
        <v>47</v>
      </c>
      <c r="G58" s="6">
        <f>G50+G13+G33</f>
        <v>8303000</v>
      </c>
      <c r="H58" s="6">
        <f t="shared" ref="H58:BC58" si="3">H50+H13+H33</f>
        <v>8726650</v>
      </c>
      <c r="I58" s="6">
        <f t="shared" si="3"/>
        <v>8810280</v>
      </c>
      <c r="J58" s="6">
        <f t="shared" si="3"/>
        <v>8874740</v>
      </c>
      <c r="K58" s="6">
        <f t="shared" si="3"/>
        <v>8981450</v>
      </c>
      <c r="L58" s="6">
        <f t="shared" si="3"/>
        <v>9087900</v>
      </c>
      <c r="M58" s="6">
        <f t="shared" si="3"/>
        <v>9206400</v>
      </c>
      <c r="N58" s="6">
        <f t="shared" si="3"/>
        <v>9346720</v>
      </c>
      <c r="O58" s="6">
        <f t="shared" si="3"/>
        <v>9478170</v>
      </c>
      <c r="P58" s="6">
        <f t="shared" si="3"/>
        <v>9611900</v>
      </c>
      <c r="Q58" s="6">
        <f t="shared" si="3"/>
        <v>9755380</v>
      </c>
      <c r="R58" s="6">
        <f t="shared" si="3"/>
        <v>9478195</v>
      </c>
      <c r="S58" s="6">
        <f t="shared" si="3"/>
        <v>8401335</v>
      </c>
      <c r="T58" s="6">
        <f t="shared" si="3"/>
        <v>8305194</v>
      </c>
      <c r="U58" s="6">
        <f t="shared" si="3"/>
        <v>7486035</v>
      </c>
      <c r="V58" s="6">
        <f t="shared" si="3"/>
        <v>7158888</v>
      </c>
      <c r="W58" s="6">
        <f t="shared" si="3"/>
        <v>6970241</v>
      </c>
      <c r="X58" s="6">
        <f t="shared" si="3"/>
        <v>7146765</v>
      </c>
      <c r="Y58" s="6">
        <f t="shared" si="3"/>
        <v>7338528</v>
      </c>
      <c r="Z58" s="6">
        <f t="shared" si="3"/>
        <v>7948667</v>
      </c>
      <c r="AA58" s="6">
        <f t="shared" si="3"/>
        <v>7546882</v>
      </c>
      <c r="AB58" s="6">
        <f t="shared" si="3"/>
        <v>7576971</v>
      </c>
      <c r="AC58" s="6">
        <f t="shared" si="3"/>
        <v>7931802</v>
      </c>
      <c r="AD58" s="6">
        <f t="shared" si="3"/>
        <v>7520003</v>
      </c>
      <c r="AE58" s="6">
        <f t="shared" si="3"/>
        <v>7739268</v>
      </c>
      <c r="AF58" s="6">
        <f t="shared" si="3"/>
        <v>7826712</v>
      </c>
      <c r="AG58" s="6">
        <f t="shared" si="3"/>
        <v>7682325</v>
      </c>
      <c r="AH58" s="6">
        <f t="shared" si="3"/>
        <v>7922689</v>
      </c>
      <c r="AI58" s="6">
        <f t="shared" si="3"/>
        <v>7714092</v>
      </c>
      <c r="AJ58" s="6">
        <f t="shared" si="3"/>
        <v>7844135</v>
      </c>
      <c r="AK58" s="6">
        <f t="shared" si="3"/>
        <v>7422218</v>
      </c>
      <c r="AL58" s="6">
        <f t="shared" si="3"/>
        <v>7398970</v>
      </c>
      <c r="AM58" s="6">
        <f t="shared" si="3"/>
        <v>8590207</v>
      </c>
      <c r="AN58" s="6">
        <f t="shared" si="3"/>
        <v>8800449</v>
      </c>
      <c r="AO58" s="6">
        <f t="shared" si="3"/>
        <v>10046269</v>
      </c>
      <c r="AP58" s="6">
        <f t="shared" si="3"/>
        <v>11397126</v>
      </c>
      <c r="AQ58" s="6">
        <f t="shared" si="3"/>
        <v>11064224</v>
      </c>
      <c r="AR58" s="6">
        <f t="shared" si="3"/>
        <v>10167809</v>
      </c>
      <c r="AS58" s="6">
        <f t="shared" si="3"/>
        <v>11387795</v>
      </c>
      <c r="AT58" s="6">
        <f t="shared" si="3"/>
        <v>11101419</v>
      </c>
      <c r="AU58" s="6">
        <f t="shared" si="3"/>
        <v>12483710</v>
      </c>
      <c r="AV58" s="6">
        <f t="shared" si="3"/>
        <v>10733612</v>
      </c>
      <c r="AW58" s="6">
        <f t="shared" si="3"/>
        <v>12796508</v>
      </c>
      <c r="AX58" s="6">
        <f t="shared" si="3"/>
        <v>13967213</v>
      </c>
      <c r="AY58" s="6">
        <f t="shared" si="3"/>
        <v>14828475</v>
      </c>
      <c r="AZ58" s="6">
        <f t="shared" si="3"/>
        <v>13045922</v>
      </c>
      <c r="BA58" s="6">
        <f t="shared" si="3"/>
        <v>13748518</v>
      </c>
      <c r="BB58" s="6">
        <f t="shared" si="3"/>
        <v>14340789</v>
      </c>
      <c r="BC58" s="6">
        <f t="shared" si="3"/>
        <v>14809142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C58"/>
  <sheetViews>
    <sheetView workbookViewId="0">
      <selection activeCell="G2" sqref="G2"/>
    </sheetView>
  </sheetViews>
  <sheetFormatPr defaultRowHeight="12.75" x14ac:dyDescent="0.2"/>
  <cols>
    <col min="1" max="1" width="8.85546875" bestFit="1" customWidth="1"/>
    <col min="2" max="2" width="13.5703125" bestFit="1" customWidth="1"/>
    <col min="3" max="3" width="11.140625" bestFit="1" customWidth="1"/>
    <col min="4" max="4" width="13.42578125" bestFit="1" customWidth="1"/>
    <col min="5" max="5" width="12.7109375" bestFit="1" customWidth="1"/>
    <col min="6" max="6" width="38.140625" bestFit="1" customWidth="1"/>
    <col min="7" max="55" width="10.7109375" bestFit="1" customWidth="1"/>
  </cols>
  <sheetData>
    <row r="1" spans="1:55" ht="13.5" customHeight="1" x14ac:dyDescent="0.2">
      <c r="A1" s="63" t="s">
        <v>457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1" t="s">
        <v>4</v>
      </c>
      <c r="H1" s="1" t="s">
        <v>202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139</v>
      </c>
      <c r="AX1" s="58" t="s">
        <v>428</v>
      </c>
      <c r="AY1" s="58" t="s">
        <v>429</v>
      </c>
      <c r="AZ1" s="58" t="s">
        <v>430</v>
      </c>
      <c r="BA1" s="58" t="s">
        <v>431</v>
      </c>
      <c r="BB1" s="58" t="s">
        <v>432</v>
      </c>
      <c r="BC1" s="58" t="s">
        <v>433</v>
      </c>
    </row>
    <row r="2" spans="1:55" ht="13.5" customHeight="1" x14ac:dyDescent="0.2">
      <c r="A2">
        <v>3</v>
      </c>
      <c r="B2" s="56" t="s">
        <v>377</v>
      </c>
      <c r="C2" s="57">
        <v>7</v>
      </c>
      <c r="D2" s="56" t="s">
        <v>377</v>
      </c>
      <c r="E2" s="75" t="s">
        <v>608</v>
      </c>
      <c r="F2" s="75" t="s">
        <v>609</v>
      </c>
      <c r="G2" s="57">
        <v>3170</v>
      </c>
      <c r="H2" s="57">
        <v>3200</v>
      </c>
      <c r="I2" s="57">
        <v>3220</v>
      </c>
      <c r="J2" s="57">
        <v>3250</v>
      </c>
      <c r="K2" s="57">
        <v>3270</v>
      </c>
      <c r="L2" s="57">
        <v>3300</v>
      </c>
      <c r="M2" s="57">
        <v>3330</v>
      </c>
      <c r="N2" s="57">
        <v>3360</v>
      </c>
      <c r="O2" s="57">
        <v>3400</v>
      </c>
      <c r="P2" s="57">
        <v>3400</v>
      </c>
      <c r="Q2" s="57">
        <v>3400</v>
      </c>
      <c r="R2" s="57">
        <v>3400</v>
      </c>
      <c r="S2" s="57">
        <v>3400</v>
      </c>
      <c r="T2" s="57">
        <v>3400</v>
      </c>
      <c r="U2" s="57">
        <v>3400</v>
      </c>
      <c r="V2" s="57">
        <v>3400</v>
      </c>
      <c r="W2" s="57">
        <v>3400</v>
      </c>
      <c r="X2" s="57">
        <v>3400</v>
      </c>
      <c r="Y2" s="57">
        <v>3400</v>
      </c>
      <c r="Z2" s="57">
        <v>3400</v>
      </c>
      <c r="AA2" s="57">
        <v>3400</v>
      </c>
      <c r="AB2" s="57">
        <v>3400</v>
      </c>
      <c r="AC2" s="57">
        <v>3400</v>
      </c>
      <c r="AD2" s="57">
        <v>3400</v>
      </c>
      <c r="AE2" s="57">
        <v>3400</v>
      </c>
      <c r="AF2" s="57">
        <v>3400</v>
      </c>
      <c r="AG2" s="57">
        <v>3400</v>
      </c>
      <c r="AH2" s="57">
        <v>3400</v>
      </c>
      <c r="AI2" s="57">
        <v>3400</v>
      </c>
      <c r="AJ2" s="57">
        <v>3400</v>
      </c>
      <c r="AK2" s="57">
        <v>3450</v>
      </c>
      <c r="AL2" s="57">
        <v>3500</v>
      </c>
      <c r="AM2" s="57">
        <v>3500</v>
      </c>
      <c r="AN2" s="57">
        <v>3500</v>
      </c>
      <c r="AO2" s="57">
        <v>3500</v>
      </c>
      <c r="AP2" s="57">
        <v>3500</v>
      </c>
      <c r="AQ2" s="57">
        <v>3500</v>
      </c>
      <c r="AR2" s="57">
        <v>3500</v>
      </c>
      <c r="AS2" s="57">
        <v>3400</v>
      </c>
      <c r="AT2" s="57">
        <v>3300</v>
      </c>
      <c r="AU2" s="57">
        <v>3300</v>
      </c>
      <c r="AV2" s="57">
        <v>3390</v>
      </c>
      <c r="AW2" s="57">
        <v>3590</v>
      </c>
      <c r="AX2" s="57">
        <v>3590</v>
      </c>
      <c r="AY2" s="57">
        <v>3590</v>
      </c>
      <c r="AZ2" s="57">
        <v>3590</v>
      </c>
      <c r="BA2" s="57">
        <v>3690</v>
      </c>
      <c r="BB2" s="57">
        <v>3690</v>
      </c>
      <c r="BC2" s="57">
        <v>4290</v>
      </c>
    </row>
    <row r="3" spans="1:55" ht="13.5" customHeight="1" x14ac:dyDescent="0.2">
      <c r="A3">
        <v>3</v>
      </c>
      <c r="B3" s="56" t="s">
        <v>378</v>
      </c>
      <c r="C3" s="57">
        <v>20</v>
      </c>
      <c r="D3" s="56" t="s">
        <v>378</v>
      </c>
      <c r="E3" s="75" t="s">
        <v>608</v>
      </c>
      <c r="F3" s="75" t="s">
        <v>609</v>
      </c>
      <c r="G3" s="57">
        <v>400</v>
      </c>
      <c r="H3" s="57">
        <v>400</v>
      </c>
      <c r="I3" s="57">
        <v>400</v>
      </c>
      <c r="J3" s="57">
        <v>400</v>
      </c>
      <c r="K3" s="57">
        <v>401</v>
      </c>
      <c r="L3" s="57">
        <v>401</v>
      </c>
      <c r="M3" s="57">
        <v>401</v>
      </c>
      <c r="N3" s="57">
        <v>401</v>
      </c>
      <c r="O3" s="57">
        <v>401</v>
      </c>
      <c r="P3" s="57">
        <v>401</v>
      </c>
      <c r="Q3" s="57">
        <v>401</v>
      </c>
      <c r="R3" s="57">
        <v>402</v>
      </c>
      <c r="S3" s="57">
        <v>402</v>
      </c>
      <c r="T3" s="57">
        <v>402</v>
      </c>
      <c r="U3" s="57">
        <v>402</v>
      </c>
      <c r="V3" s="57">
        <v>402</v>
      </c>
      <c r="W3" s="57">
        <v>402</v>
      </c>
      <c r="X3" s="57">
        <v>402</v>
      </c>
      <c r="Y3" s="57">
        <v>404</v>
      </c>
      <c r="Z3" s="57">
        <v>404</v>
      </c>
      <c r="AA3" s="57">
        <v>404</v>
      </c>
      <c r="AB3" s="57">
        <v>406</v>
      </c>
      <c r="AC3" s="57">
        <v>406</v>
      </c>
      <c r="AD3" s="57">
        <v>406</v>
      </c>
      <c r="AE3" s="57">
        <v>408</v>
      </c>
      <c r="AF3" s="57">
        <v>408</v>
      </c>
      <c r="AG3" s="57">
        <v>410</v>
      </c>
      <c r="AH3" s="57">
        <v>410</v>
      </c>
      <c r="AI3" s="57">
        <v>415</v>
      </c>
      <c r="AJ3" s="57">
        <v>421</v>
      </c>
      <c r="AK3" s="57">
        <v>301</v>
      </c>
      <c r="AL3" s="57">
        <v>251</v>
      </c>
      <c r="AM3" s="57">
        <v>351</v>
      </c>
      <c r="AN3" s="57">
        <v>396</v>
      </c>
      <c r="AO3" s="57">
        <v>346</v>
      </c>
      <c r="AP3" s="57">
        <v>346</v>
      </c>
      <c r="AQ3" s="57">
        <v>301</v>
      </c>
      <c r="AR3" s="57">
        <v>231</v>
      </c>
      <c r="AS3" s="57">
        <v>241</v>
      </c>
      <c r="AT3" s="57">
        <v>351</v>
      </c>
      <c r="AU3" s="57">
        <v>201</v>
      </c>
      <c r="AV3" s="57">
        <v>246</v>
      </c>
      <c r="AW3" s="57">
        <v>196</v>
      </c>
      <c r="AX3" s="57">
        <v>226</v>
      </c>
      <c r="AY3" s="57">
        <v>241.5</v>
      </c>
      <c r="AZ3" s="57">
        <v>242</v>
      </c>
      <c r="BA3" s="57">
        <v>252</v>
      </c>
      <c r="BB3" s="57">
        <v>252</v>
      </c>
      <c r="BC3" s="57">
        <v>252</v>
      </c>
    </row>
    <row r="4" spans="1:55" ht="13.5" customHeight="1" x14ac:dyDescent="0.2">
      <c r="A4">
        <v>2</v>
      </c>
      <c r="B4" s="56" t="s">
        <v>379</v>
      </c>
      <c r="C4" s="57">
        <v>29</v>
      </c>
      <c r="D4" s="56" t="s">
        <v>379</v>
      </c>
      <c r="E4" s="75" t="s">
        <v>608</v>
      </c>
      <c r="F4" s="75" t="s">
        <v>609</v>
      </c>
      <c r="G4" s="57">
        <v>905</v>
      </c>
      <c r="H4" s="57">
        <v>930</v>
      </c>
      <c r="I4" s="57">
        <v>954</v>
      </c>
      <c r="J4" s="57">
        <v>974</v>
      </c>
      <c r="K4" s="57">
        <v>996</v>
      </c>
      <c r="L4" s="57">
        <v>993</v>
      </c>
      <c r="M4" s="57">
        <v>1038</v>
      </c>
      <c r="N4" s="57">
        <v>1050</v>
      </c>
      <c r="O4" s="57">
        <v>1247</v>
      </c>
      <c r="P4" s="57">
        <v>1200</v>
      </c>
      <c r="Q4" s="57">
        <v>1189</v>
      </c>
      <c r="R4" s="57">
        <v>1166</v>
      </c>
      <c r="S4" s="57">
        <v>1230</v>
      </c>
      <c r="T4" s="57">
        <v>1230</v>
      </c>
      <c r="U4" s="57">
        <v>1230</v>
      </c>
      <c r="V4" s="57">
        <v>1235</v>
      </c>
      <c r="W4" s="57">
        <v>1262</v>
      </c>
      <c r="X4" s="57">
        <v>1255</v>
      </c>
      <c r="Y4" s="57">
        <v>1250</v>
      </c>
      <c r="Z4" s="57">
        <v>1250</v>
      </c>
      <c r="AA4" s="57">
        <v>1250</v>
      </c>
      <c r="AB4" s="57">
        <v>1250</v>
      </c>
      <c r="AC4" s="57">
        <v>1250</v>
      </c>
      <c r="AD4" s="57">
        <v>1250</v>
      </c>
      <c r="AE4" s="57">
        <v>1250</v>
      </c>
      <c r="AF4" s="57">
        <v>1270</v>
      </c>
      <c r="AG4" s="57">
        <v>1280</v>
      </c>
      <c r="AH4" s="57">
        <v>1290</v>
      </c>
      <c r="AI4" s="57">
        <v>1290</v>
      </c>
      <c r="AJ4" s="57">
        <v>1290</v>
      </c>
      <c r="AK4" s="57">
        <v>1290</v>
      </c>
      <c r="AL4" s="57">
        <v>1300</v>
      </c>
      <c r="AM4" s="57">
        <v>1300</v>
      </c>
      <c r="AN4" s="57">
        <v>1300</v>
      </c>
      <c r="AO4" s="57">
        <v>1310</v>
      </c>
      <c r="AP4" s="57">
        <v>1310</v>
      </c>
      <c r="AQ4" s="57">
        <v>1310</v>
      </c>
      <c r="AR4" s="57">
        <v>1310</v>
      </c>
      <c r="AS4" s="57">
        <v>1320</v>
      </c>
      <c r="AT4" s="57">
        <v>1320</v>
      </c>
      <c r="AU4" s="57">
        <v>1337</v>
      </c>
      <c r="AV4" s="57">
        <v>1351</v>
      </c>
      <c r="AW4" s="57">
        <v>1350</v>
      </c>
      <c r="AX4" s="57">
        <v>1375</v>
      </c>
      <c r="AY4" s="57">
        <v>1336</v>
      </c>
      <c r="AZ4" s="57">
        <v>1290</v>
      </c>
      <c r="BA4" s="57">
        <v>1290</v>
      </c>
      <c r="BB4" s="57">
        <v>1290</v>
      </c>
      <c r="BC4" s="57">
        <v>1250</v>
      </c>
    </row>
    <row r="5" spans="1:55" ht="13.5" customHeight="1" x14ac:dyDescent="0.2">
      <c r="A5">
        <v>1</v>
      </c>
      <c r="B5" s="56" t="s">
        <v>380</v>
      </c>
      <c r="C5" s="57">
        <v>32</v>
      </c>
      <c r="D5" s="56" t="s">
        <v>380</v>
      </c>
      <c r="E5" s="75" t="s">
        <v>608</v>
      </c>
      <c r="F5" s="75" t="s">
        <v>609</v>
      </c>
      <c r="G5" s="57">
        <v>5510</v>
      </c>
      <c r="H5" s="57">
        <v>5570</v>
      </c>
      <c r="I5" s="57">
        <v>5620</v>
      </c>
      <c r="J5" s="57">
        <v>5680</v>
      </c>
      <c r="K5" s="57">
        <v>5740</v>
      </c>
      <c r="L5" s="57">
        <v>5800</v>
      </c>
      <c r="M5" s="57">
        <v>5870</v>
      </c>
      <c r="N5" s="57">
        <v>5920</v>
      </c>
      <c r="O5" s="57">
        <v>5970</v>
      </c>
      <c r="P5" s="57">
        <v>5978</v>
      </c>
      <c r="Q5" s="57">
        <v>6028</v>
      </c>
      <c r="R5" s="57">
        <v>6095</v>
      </c>
      <c r="S5" s="57">
        <v>6160</v>
      </c>
      <c r="T5" s="57">
        <v>6280</v>
      </c>
      <c r="U5" s="57">
        <v>6395</v>
      </c>
      <c r="V5" s="57">
        <v>6510</v>
      </c>
      <c r="W5" s="57">
        <v>6644</v>
      </c>
      <c r="X5" s="57">
        <v>6671</v>
      </c>
      <c r="Y5" s="57">
        <v>6912</v>
      </c>
      <c r="Z5" s="57">
        <v>6930</v>
      </c>
      <c r="AA5" s="57">
        <v>6960</v>
      </c>
      <c r="AB5" s="57">
        <v>7010</v>
      </c>
      <c r="AC5" s="57">
        <v>7060</v>
      </c>
      <c r="AD5" s="57">
        <v>7110</v>
      </c>
      <c r="AE5" s="57">
        <v>7160</v>
      </c>
      <c r="AF5" s="57">
        <v>7230</v>
      </c>
      <c r="AG5" s="57">
        <v>7210</v>
      </c>
      <c r="AH5" s="57">
        <v>7210</v>
      </c>
      <c r="AI5" s="57">
        <v>7190</v>
      </c>
      <c r="AJ5" s="57">
        <v>7170</v>
      </c>
      <c r="AK5" s="57">
        <v>7150</v>
      </c>
      <c r="AL5" s="57">
        <v>7160</v>
      </c>
      <c r="AM5" s="57">
        <v>7160</v>
      </c>
      <c r="AN5" s="57">
        <v>7160</v>
      </c>
      <c r="AO5" s="57">
        <v>7160</v>
      </c>
      <c r="AP5" s="57">
        <v>7160</v>
      </c>
      <c r="AQ5" s="57">
        <v>7160</v>
      </c>
      <c r="AR5" s="57">
        <v>7160</v>
      </c>
      <c r="AS5" s="57">
        <v>7160</v>
      </c>
      <c r="AT5" s="57">
        <v>7160</v>
      </c>
      <c r="AU5" s="57">
        <v>7160</v>
      </c>
      <c r="AV5" s="57">
        <v>7160</v>
      </c>
      <c r="AW5" s="57">
        <v>7160</v>
      </c>
      <c r="AX5" s="57">
        <v>7160</v>
      </c>
      <c r="AY5" s="57">
        <v>7163</v>
      </c>
      <c r="AZ5" s="57">
        <v>7163</v>
      </c>
      <c r="BA5" s="57">
        <v>7163</v>
      </c>
      <c r="BB5" s="57">
        <v>7213</v>
      </c>
      <c r="BC5" s="57">
        <v>7363</v>
      </c>
    </row>
    <row r="6" spans="1:55" ht="13.5" customHeight="1" x14ac:dyDescent="0.2">
      <c r="A6">
        <v>1</v>
      </c>
      <c r="B6" s="56" t="s">
        <v>381</v>
      </c>
      <c r="C6" s="57">
        <v>35</v>
      </c>
      <c r="D6" s="56" t="s">
        <v>381</v>
      </c>
      <c r="E6" s="75" t="s">
        <v>608</v>
      </c>
      <c r="F6" s="75" t="s">
        <v>609</v>
      </c>
      <c r="G6" s="57">
        <v>40</v>
      </c>
      <c r="H6" s="57">
        <v>40</v>
      </c>
      <c r="I6" s="57">
        <v>40</v>
      </c>
      <c r="J6" s="57">
        <v>40</v>
      </c>
      <c r="K6" s="57">
        <v>40</v>
      </c>
      <c r="L6" s="57">
        <v>40</v>
      </c>
      <c r="M6" s="57">
        <v>40</v>
      </c>
      <c r="N6" s="57">
        <v>40</v>
      </c>
      <c r="O6" s="57">
        <v>40</v>
      </c>
      <c r="P6" s="57">
        <v>40</v>
      </c>
      <c r="Q6" s="57">
        <v>40</v>
      </c>
      <c r="R6" s="57">
        <v>40</v>
      </c>
      <c r="S6" s="57">
        <v>40</v>
      </c>
      <c r="T6" s="57">
        <v>40</v>
      </c>
      <c r="U6" s="57">
        <v>40</v>
      </c>
      <c r="V6" s="57">
        <v>40</v>
      </c>
      <c r="W6" s="57">
        <v>40</v>
      </c>
      <c r="X6" s="57">
        <v>40</v>
      </c>
      <c r="Y6" s="57">
        <v>40</v>
      </c>
      <c r="Z6" s="57">
        <v>40</v>
      </c>
      <c r="AA6" s="57">
        <v>40</v>
      </c>
      <c r="AB6" s="57">
        <v>40</v>
      </c>
      <c r="AC6" s="57">
        <v>40</v>
      </c>
      <c r="AD6" s="57">
        <v>40</v>
      </c>
      <c r="AE6" s="57">
        <v>40</v>
      </c>
      <c r="AF6" s="57">
        <v>40</v>
      </c>
      <c r="AG6" s="57">
        <v>40</v>
      </c>
      <c r="AH6" s="57">
        <v>42</v>
      </c>
      <c r="AI6" s="57">
        <v>42</v>
      </c>
      <c r="AJ6" s="57">
        <v>43</v>
      </c>
      <c r="AK6" s="57">
        <v>43</v>
      </c>
      <c r="AL6" s="57">
        <v>44</v>
      </c>
      <c r="AM6" s="57">
        <v>44</v>
      </c>
      <c r="AN6" s="57">
        <v>44</v>
      </c>
      <c r="AO6" s="57">
        <v>45</v>
      </c>
      <c r="AP6" s="57">
        <v>45</v>
      </c>
      <c r="AQ6" s="57">
        <v>47</v>
      </c>
      <c r="AR6" s="57">
        <v>47</v>
      </c>
      <c r="AS6" s="57">
        <v>46</v>
      </c>
      <c r="AT6" s="57">
        <v>46</v>
      </c>
      <c r="AU6" s="57">
        <v>52</v>
      </c>
      <c r="AV6" s="57">
        <v>52</v>
      </c>
      <c r="AW6" s="57">
        <v>52</v>
      </c>
      <c r="AX6" s="57">
        <v>52</v>
      </c>
      <c r="AY6" s="57">
        <v>52</v>
      </c>
      <c r="AZ6" s="57">
        <v>58</v>
      </c>
      <c r="BA6" s="57">
        <v>58</v>
      </c>
      <c r="BB6" s="57">
        <v>68</v>
      </c>
      <c r="BC6" s="57">
        <v>63</v>
      </c>
    </row>
    <row r="7" spans="1:55" ht="13.5" customHeight="1" x14ac:dyDescent="0.2">
      <c r="A7">
        <v>1</v>
      </c>
      <c r="B7" s="56" t="s">
        <v>382</v>
      </c>
      <c r="C7" s="57">
        <v>37</v>
      </c>
      <c r="D7" s="56" t="s">
        <v>382</v>
      </c>
      <c r="E7" s="75" t="s">
        <v>608</v>
      </c>
      <c r="F7" s="75" t="s">
        <v>609</v>
      </c>
      <c r="G7" s="57">
        <v>1738</v>
      </c>
      <c r="H7" s="57">
        <v>1748</v>
      </c>
      <c r="I7" s="57">
        <v>1756</v>
      </c>
      <c r="J7" s="57">
        <v>1770</v>
      </c>
      <c r="K7" s="57">
        <v>1780</v>
      </c>
      <c r="L7" s="57">
        <v>1790</v>
      </c>
      <c r="M7" s="57">
        <v>1800</v>
      </c>
      <c r="N7" s="57">
        <v>1810</v>
      </c>
      <c r="O7" s="57">
        <v>1820</v>
      </c>
      <c r="P7" s="57">
        <v>1830</v>
      </c>
      <c r="Q7" s="57">
        <v>1840</v>
      </c>
      <c r="R7" s="57">
        <v>1850</v>
      </c>
      <c r="S7" s="57">
        <v>1860</v>
      </c>
      <c r="T7" s="57">
        <v>1870</v>
      </c>
      <c r="U7" s="57">
        <v>1890</v>
      </c>
      <c r="V7" s="57">
        <v>1900</v>
      </c>
      <c r="W7" s="57">
        <v>1910</v>
      </c>
      <c r="X7" s="57">
        <v>1920</v>
      </c>
      <c r="Y7" s="57">
        <v>1930</v>
      </c>
      <c r="Z7" s="57">
        <v>1945</v>
      </c>
      <c r="AA7" s="57">
        <v>1945</v>
      </c>
      <c r="AB7" s="57">
        <v>1960</v>
      </c>
      <c r="AC7" s="57">
        <v>1970</v>
      </c>
      <c r="AD7" s="57">
        <v>1982</v>
      </c>
      <c r="AE7" s="57">
        <v>1983</v>
      </c>
      <c r="AF7" s="57">
        <v>2004</v>
      </c>
      <c r="AG7" s="57">
        <v>2005</v>
      </c>
      <c r="AH7" s="57">
        <v>2006</v>
      </c>
      <c r="AI7" s="57">
        <v>2006</v>
      </c>
      <c r="AJ7" s="57">
        <v>2006</v>
      </c>
      <c r="AK7" s="57">
        <v>2008</v>
      </c>
      <c r="AL7" s="57">
        <v>2020</v>
      </c>
      <c r="AM7" s="57">
        <v>2020</v>
      </c>
      <c r="AN7" s="57">
        <v>2020</v>
      </c>
      <c r="AO7" s="57">
        <v>2020</v>
      </c>
      <c r="AP7" s="57">
        <v>2022</v>
      </c>
      <c r="AQ7" s="57">
        <v>2023</v>
      </c>
      <c r="AR7" s="57">
        <v>2024</v>
      </c>
      <c r="AS7" s="57">
        <v>2024</v>
      </c>
      <c r="AT7" s="57">
        <v>2024</v>
      </c>
      <c r="AU7" s="57">
        <v>2024</v>
      </c>
      <c r="AV7" s="57">
        <v>2024</v>
      </c>
      <c r="AW7" s="57">
        <v>1995</v>
      </c>
      <c r="AX7" s="57">
        <v>2015</v>
      </c>
      <c r="AY7" s="57">
        <v>2015</v>
      </c>
      <c r="AZ7" s="57">
        <v>2010</v>
      </c>
      <c r="BA7" s="57">
        <v>2010</v>
      </c>
      <c r="BB7" s="57">
        <v>2010</v>
      </c>
      <c r="BC7" s="57">
        <v>2035</v>
      </c>
    </row>
    <row r="8" spans="1:55" ht="13.5" customHeight="1" x14ac:dyDescent="0.2">
      <c r="A8">
        <v>1</v>
      </c>
      <c r="B8" s="56" t="s">
        <v>383</v>
      </c>
      <c r="C8" s="57">
        <v>39</v>
      </c>
      <c r="D8" s="56" t="s">
        <v>383</v>
      </c>
      <c r="E8" s="75" t="s">
        <v>608</v>
      </c>
      <c r="F8" s="75" t="s">
        <v>609</v>
      </c>
      <c r="G8" s="57">
        <v>2900</v>
      </c>
      <c r="H8" s="57">
        <v>2900</v>
      </c>
      <c r="I8" s="57">
        <v>2900</v>
      </c>
      <c r="J8" s="57">
        <v>2900</v>
      </c>
      <c r="K8" s="57">
        <v>2900</v>
      </c>
      <c r="L8" s="57">
        <v>2900</v>
      </c>
      <c r="M8" s="57">
        <v>2900</v>
      </c>
      <c r="N8" s="57">
        <v>2900</v>
      </c>
      <c r="O8" s="57">
        <v>2900</v>
      </c>
      <c r="P8" s="57">
        <v>2900</v>
      </c>
      <c r="Q8" s="57">
        <v>2900</v>
      </c>
      <c r="R8" s="57">
        <v>2900</v>
      </c>
      <c r="S8" s="57">
        <v>2910</v>
      </c>
      <c r="T8" s="57">
        <v>2920</v>
      </c>
      <c r="U8" s="57">
        <v>3000</v>
      </c>
      <c r="V8" s="57">
        <v>3100</v>
      </c>
      <c r="W8" s="57">
        <v>3100</v>
      </c>
      <c r="X8" s="57">
        <v>3150</v>
      </c>
      <c r="Y8" s="57">
        <v>3150</v>
      </c>
      <c r="Z8" s="57">
        <v>3150</v>
      </c>
      <c r="AA8" s="57">
        <v>3150</v>
      </c>
      <c r="AB8" s="57">
        <v>3150</v>
      </c>
      <c r="AC8" s="57">
        <v>3150</v>
      </c>
      <c r="AD8" s="57">
        <v>3150</v>
      </c>
      <c r="AE8" s="57">
        <v>3155</v>
      </c>
      <c r="AF8" s="57">
        <v>3205</v>
      </c>
      <c r="AG8" s="57">
        <v>3205</v>
      </c>
      <c r="AH8" s="57">
        <v>3230</v>
      </c>
      <c r="AI8" s="57">
        <v>3250</v>
      </c>
      <c r="AJ8" s="57">
        <v>3300</v>
      </c>
      <c r="AK8" s="57">
        <v>3350</v>
      </c>
      <c r="AL8" s="57">
        <v>3370</v>
      </c>
      <c r="AM8" s="57">
        <v>3400</v>
      </c>
      <c r="AN8" s="57">
        <v>3420</v>
      </c>
      <c r="AO8" s="57">
        <v>3450</v>
      </c>
      <c r="AP8" s="57">
        <v>3500</v>
      </c>
      <c r="AQ8" s="57">
        <v>3530</v>
      </c>
      <c r="AR8" s="57">
        <v>3550</v>
      </c>
      <c r="AS8" s="57">
        <v>3550</v>
      </c>
      <c r="AT8" s="57">
        <v>3550</v>
      </c>
      <c r="AU8" s="57">
        <v>3630</v>
      </c>
      <c r="AV8" s="57">
        <v>3630</v>
      </c>
      <c r="AW8" s="57">
        <v>3830</v>
      </c>
      <c r="AX8" s="57">
        <v>3830</v>
      </c>
      <c r="AY8" s="57">
        <v>4230</v>
      </c>
      <c r="AZ8" s="57">
        <v>4330</v>
      </c>
      <c r="BA8" s="57">
        <v>4130</v>
      </c>
      <c r="BB8" s="57">
        <v>4230</v>
      </c>
      <c r="BC8" s="57">
        <v>4332</v>
      </c>
    </row>
    <row r="9" spans="1:55" ht="13.5" customHeight="1" x14ac:dyDescent="0.2">
      <c r="A9">
        <v>2</v>
      </c>
      <c r="B9" s="56" t="s">
        <v>384</v>
      </c>
      <c r="C9" s="57">
        <v>45</v>
      </c>
      <c r="D9" s="56" t="s">
        <v>384</v>
      </c>
      <c r="E9" s="75" t="s">
        <v>608</v>
      </c>
      <c r="F9" s="75" t="s">
        <v>609</v>
      </c>
      <c r="G9" s="57">
        <v>80</v>
      </c>
      <c r="H9" s="57">
        <v>80</v>
      </c>
      <c r="I9" s="57">
        <v>85</v>
      </c>
      <c r="J9" s="57">
        <v>85</v>
      </c>
      <c r="K9" s="57">
        <v>90</v>
      </c>
      <c r="L9" s="57">
        <v>90</v>
      </c>
      <c r="M9" s="57">
        <v>90</v>
      </c>
      <c r="N9" s="57">
        <v>90</v>
      </c>
      <c r="O9" s="57">
        <v>90</v>
      </c>
      <c r="P9" s="57">
        <v>90</v>
      </c>
      <c r="Q9" s="57">
        <v>90</v>
      </c>
      <c r="R9" s="57">
        <v>90</v>
      </c>
      <c r="S9" s="57">
        <v>90</v>
      </c>
      <c r="T9" s="57">
        <v>90</v>
      </c>
      <c r="U9" s="57">
        <v>90</v>
      </c>
      <c r="V9" s="57">
        <v>90</v>
      </c>
      <c r="W9" s="57">
        <v>90</v>
      </c>
      <c r="X9" s="57">
        <v>95</v>
      </c>
      <c r="Y9" s="57">
        <v>95</v>
      </c>
      <c r="Z9" s="57">
        <v>95</v>
      </c>
      <c r="AA9" s="57">
        <v>95</v>
      </c>
      <c r="AB9" s="57">
        <v>95</v>
      </c>
      <c r="AC9" s="57">
        <v>95</v>
      </c>
      <c r="AD9" s="57">
        <v>105</v>
      </c>
      <c r="AE9" s="57">
        <v>106</v>
      </c>
      <c r="AF9" s="57">
        <v>112</v>
      </c>
      <c r="AG9" s="57">
        <v>112</v>
      </c>
      <c r="AH9" s="57">
        <v>112</v>
      </c>
      <c r="AI9" s="57">
        <v>113</v>
      </c>
      <c r="AJ9" s="57">
        <v>113</v>
      </c>
      <c r="AK9" s="57">
        <v>118</v>
      </c>
      <c r="AL9" s="57">
        <v>118</v>
      </c>
      <c r="AM9" s="57">
        <v>118</v>
      </c>
      <c r="AN9" s="57">
        <v>118</v>
      </c>
      <c r="AO9" s="57">
        <v>120</v>
      </c>
      <c r="AP9" s="57">
        <v>122</v>
      </c>
      <c r="AQ9" s="57">
        <v>124</v>
      </c>
      <c r="AR9" s="57">
        <v>126</v>
      </c>
      <c r="AS9" s="57">
        <v>128</v>
      </c>
      <c r="AT9" s="57">
        <v>130</v>
      </c>
      <c r="AU9" s="57">
        <v>132</v>
      </c>
      <c r="AV9" s="57">
        <v>132</v>
      </c>
      <c r="AW9" s="57">
        <v>132</v>
      </c>
      <c r="AX9" s="57">
        <v>133</v>
      </c>
      <c r="AY9" s="57">
        <v>133</v>
      </c>
      <c r="AZ9" s="57">
        <v>135</v>
      </c>
      <c r="BA9" s="57">
        <v>135</v>
      </c>
      <c r="BB9" s="57">
        <v>135</v>
      </c>
      <c r="BC9" s="57">
        <v>140</v>
      </c>
    </row>
    <row r="10" spans="1:55" ht="13.5" customHeight="1" x14ac:dyDescent="0.2">
      <c r="A10">
        <v>1</v>
      </c>
      <c r="B10" s="56" t="s">
        <v>385</v>
      </c>
      <c r="C10" s="57">
        <v>46</v>
      </c>
      <c r="D10" s="56" t="s">
        <v>385</v>
      </c>
      <c r="E10" s="75" t="s">
        <v>608</v>
      </c>
      <c r="F10" s="75" t="s">
        <v>609</v>
      </c>
      <c r="G10" s="57">
        <v>540</v>
      </c>
      <c r="H10" s="57">
        <v>540</v>
      </c>
      <c r="I10" s="57">
        <v>542</v>
      </c>
      <c r="J10" s="57">
        <v>543</v>
      </c>
      <c r="K10" s="57">
        <v>543</v>
      </c>
      <c r="L10" s="57">
        <v>543</v>
      </c>
      <c r="M10" s="57">
        <v>543</v>
      </c>
      <c r="N10" s="57">
        <v>543</v>
      </c>
      <c r="O10" s="57">
        <v>544</v>
      </c>
      <c r="P10" s="57">
        <v>548</v>
      </c>
      <c r="Q10" s="57">
        <v>548</v>
      </c>
      <c r="R10" s="57">
        <v>550</v>
      </c>
      <c r="S10" s="57">
        <v>554</v>
      </c>
      <c r="T10" s="57">
        <v>558</v>
      </c>
      <c r="U10" s="57">
        <v>562</v>
      </c>
      <c r="V10" s="57">
        <v>568</v>
      </c>
      <c r="W10" s="57">
        <v>565</v>
      </c>
      <c r="X10" s="57">
        <v>520</v>
      </c>
      <c r="Y10" s="57">
        <v>522</v>
      </c>
      <c r="Z10" s="57">
        <v>525</v>
      </c>
      <c r="AA10" s="57">
        <v>528</v>
      </c>
      <c r="AB10" s="57">
        <v>554</v>
      </c>
      <c r="AC10" s="57">
        <v>558</v>
      </c>
      <c r="AD10" s="57">
        <v>562</v>
      </c>
      <c r="AE10" s="57">
        <v>568</v>
      </c>
      <c r="AF10" s="57">
        <v>565</v>
      </c>
      <c r="AG10" s="57">
        <v>540</v>
      </c>
      <c r="AH10" s="57">
        <v>542</v>
      </c>
      <c r="AI10" s="57">
        <v>544</v>
      </c>
      <c r="AJ10" s="57">
        <v>521</v>
      </c>
      <c r="AK10" s="57">
        <v>523</v>
      </c>
      <c r="AL10" s="57">
        <v>525</v>
      </c>
      <c r="AM10" s="57">
        <v>530</v>
      </c>
      <c r="AN10" s="57">
        <v>518</v>
      </c>
      <c r="AO10" s="57">
        <v>520</v>
      </c>
      <c r="AP10" s="57">
        <v>522</v>
      </c>
      <c r="AQ10" s="57">
        <v>536</v>
      </c>
      <c r="AR10" s="57">
        <v>538</v>
      </c>
      <c r="AS10" s="57">
        <v>544</v>
      </c>
      <c r="AT10" s="57">
        <v>540</v>
      </c>
      <c r="AU10" s="57">
        <v>540</v>
      </c>
      <c r="AV10" s="57">
        <v>540</v>
      </c>
      <c r="AW10" s="57">
        <v>540</v>
      </c>
      <c r="AX10" s="57">
        <v>540</v>
      </c>
      <c r="AY10" s="57">
        <v>542</v>
      </c>
      <c r="AZ10" s="57">
        <v>545</v>
      </c>
      <c r="BA10" s="57">
        <v>548</v>
      </c>
      <c r="BB10" s="57">
        <v>550</v>
      </c>
      <c r="BC10" s="57">
        <v>560</v>
      </c>
    </row>
    <row r="11" spans="1:55" ht="13.5" customHeight="1" x14ac:dyDescent="0.2">
      <c r="A11">
        <v>1</v>
      </c>
      <c r="B11" s="56" t="s">
        <v>386</v>
      </c>
      <c r="C11" s="57">
        <v>53</v>
      </c>
      <c r="D11" s="56" t="s">
        <v>386</v>
      </c>
      <c r="E11" s="75" t="s">
        <v>608</v>
      </c>
      <c r="F11" s="75" t="s">
        <v>609</v>
      </c>
      <c r="G11" s="57">
        <v>1000</v>
      </c>
      <c r="H11" s="57">
        <v>1020</v>
      </c>
      <c r="I11" s="57">
        <v>1040</v>
      </c>
      <c r="J11" s="57">
        <v>1060</v>
      </c>
      <c r="K11" s="57">
        <v>1080</v>
      </c>
      <c r="L11" s="57">
        <v>1110</v>
      </c>
      <c r="M11" s="57">
        <v>1150</v>
      </c>
      <c r="N11" s="57">
        <v>1180</v>
      </c>
      <c r="O11" s="57">
        <v>1265</v>
      </c>
      <c r="P11" s="57">
        <v>1285</v>
      </c>
      <c r="Q11" s="57">
        <v>1335</v>
      </c>
      <c r="R11" s="57">
        <v>1365</v>
      </c>
      <c r="S11" s="57">
        <v>1385</v>
      </c>
      <c r="T11" s="57">
        <v>1415</v>
      </c>
      <c r="U11" s="57">
        <v>1455</v>
      </c>
      <c r="V11" s="57">
        <v>1485</v>
      </c>
      <c r="W11" s="57">
        <v>1515</v>
      </c>
      <c r="X11" s="57">
        <v>1535</v>
      </c>
      <c r="Y11" s="57">
        <v>1555</v>
      </c>
      <c r="Z11" s="57">
        <v>1585</v>
      </c>
      <c r="AA11" s="57">
        <v>1615</v>
      </c>
      <c r="AB11" s="57">
        <v>1640</v>
      </c>
      <c r="AC11" s="57">
        <v>1650</v>
      </c>
      <c r="AD11" s="57">
        <v>1660</v>
      </c>
      <c r="AE11" s="57">
        <v>1680</v>
      </c>
      <c r="AF11" s="57">
        <v>1690</v>
      </c>
      <c r="AG11" s="57">
        <v>1700</v>
      </c>
      <c r="AH11" s="57">
        <v>1710</v>
      </c>
      <c r="AI11" s="57">
        <v>1720</v>
      </c>
      <c r="AJ11" s="57">
        <v>1720</v>
      </c>
      <c r="AK11" s="57">
        <v>1730</v>
      </c>
      <c r="AL11" s="57">
        <v>1745</v>
      </c>
      <c r="AM11" s="57">
        <v>1770</v>
      </c>
      <c r="AN11" s="57">
        <v>1850</v>
      </c>
      <c r="AO11" s="57">
        <v>1970</v>
      </c>
      <c r="AP11" s="57">
        <v>2160</v>
      </c>
      <c r="AQ11" s="57">
        <v>2340</v>
      </c>
      <c r="AR11" s="57">
        <v>2500</v>
      </c>
      <c r="AS11" s="57">
        <v>2560</v>
      </c>
      <c r="AT11" s="57">
        <v>2645</v>
      </c>
      <c r="AU11" s="57">
        <v>2715</v>
      </c>
      <c r="AV11" s="57">
        <v>2815</v>
      </c>
      <c r="AW11" s="57">
        <v>2917</v>
      </c>
      <c r="AX11" s="57">
        <v>3017</v>
      </c>
      <c r="AY11" s="57">
        <v>2970</v>
      </c>
      <c r="AZ11" s="57">
        <v>2785</v>
      </c>
      <c r="BA11" s="57">
        <v>2790</v>
      </c>
      <c r="BB11" s="57">
        <v>2845</v>
      </c>
      <c r="BC11" s="57">
        <v>2750</v>
      </c>
    </row>
    <row r="12" spans="1:55" ht="13.5" customHeight="1" x14ac:dyDescent="0.2">
      <c r="A12">
        <v>1</v>
      </c>
      <c r="B12" s="56" t="s">
        <v>387</v>
      </c>
      <c r="C12" s="57">
        <v>61</v>
      </c>
      <c r="D12" s="56" t="s">
        <v>387</v>
      </c>
      <c r="E12" s="75" t="s">
        <v>608</v>
      </c>
      <c r="F12" s="75" t="s">
        <v>609</v>
      </c>
      <c r="G12" s="57">
        <v>210</v>
      </c>
      <c r="H12" s="57">
        <v>215</v>
      </c>
      <c r="I12" s="57">
        <v>220</v>
      </c>
      <c r="J12" s="57">
        <v>221</v>
      </c>
      <c r="K12" s="57">
        <v>221</v>
      </c>
      <c r="L12" s="57">
        <v>225</v>
      </c>
      <c r="M12" s="57">
        <v>225</v>
      </c>
      <c r="N12" s="57">
        <v>225</v>
      </c>
      <c r="O12" s="57">
        <v>225</v>
      </c>
      <c r="P12" s="57">
        <v>225</v>
      </c>
      <c r="Q12" s="57">
        <v>230</v>
      </c>
      <c r="R12" s="57">
        <v>230</v>
      </c>
      <c r="S12" s="57">
        <v>230</v>
      </c>
      <c r="T12" s="57">
        <v>230</v>
      </c>
      <c r="U12" s="57">
        <v>230</v>
      </c>
      <c r="V12" s="57">
        <v>230</v>
      </c>
      <c r="W12" s="57">
        <v>230</v>
      </c>
      <c r="X12" s="57">
        <v>230</v>
      </c>
      <c r="Y12" s="57">
        <v>230</v>
      </c>
      <c r="Z12" s="57">
        <v>230</v>
      </c>
      <c r="AA12" s="57">
        <v>230</v>
      </c>
      <c r="AB12" s="57">
        <v>230</v>
      </c>
      <c r="AC12" s="57">
        <v>230</v>
      </c>
      <c r="AD12" s="57">
        <v>230</v>
      </c>
      <c r="AE12" s="57">
        <v>230</v>
      </c>
      <c r="AF12" s="57">
        <v>230</v>
      </c>
      <c r="AG12" s="57">
        <v>230</v>
      </c>
      <c r="AH12" s="57">
        <v>230</v>
      </c>
      <c r="AI12" s="57">
        <v>230</v>
      </c>
      <c r="AJ12" s="57">
        <v>230</v>
      </c>
      <c r="AK12" s="57">
        <v>230</v>
      </c>
      <c r="AL12" s="57">
        <v>230</v>
      </c>
      <c r="AM12" s="57">
        <v>230</v>
      </c>
      <c r="AN12" s="57">
        <v>230</v>
      </c>
      <c r="AO12" s="57">
        <v>230</v>
      </c>
      <c r="AP12" s="57">
        <v>230</v>
      </c>
      <c r="AQ12" s="57">
        <v>230</v>
      </c>
      <c r="AR12" s="57">
        <v>230</v>
      </c>
      <c r="AS12" s="57">
        <v>230</v>
      </c>
      <c r="AT12" s="57">
        <v>230</v>
      </c>
      <c r="AU12" s="57">
        <v>230</v>
      </c>
      <c r="AV12" s="57">
        <v>220</v>
      </c>
      <c r="AW12" s="57">
        <v>220</v>
      </c>
      <c r="AX12" s="57">
        <v>220</v>
      </c>
      <c r="AY12" s="57">
        <v>220</v>
      </c>
      <c r="AZ12" s="57">
        <v>210</v>
      </c>
      <c r="BA12" s="57">
        <v>210</v>
      </c>
      <c r="BB12" s="57">
        <v>206</v>
      </c>
      <c r="BC12" s="57">
        <v>202</v>
      </c>
    </row>
    <row r="13" spans="1:55" ht="13.5" customHeight="1" x14ac:dyDescent="0.2">
      <c r="A13">
        <v>2</v>
      </c>
      <c r="B13" s="56" t="s">
        <v>388</v>
      </c>
      <c r="C13" s="57">
        <v>62</v>
      </c>
      <c r="D13" s="56" t="s">
        <v>388</v>
      </c>
      <c r="E13" s="75" t="s">
        <v>608</v>
      </c>
      <c r="F13" s="75" t="s">
        <v>609</v>
      </c>
      <c r="G13" s="57">
        <v>11486</v>
      </c>
      <c r="H13" s="57">
        <v>11949</v>
      </c>
      <c r="I13" s="57">
        <v>12130</v>
      </c>
      <c r="J13" s="57">
        <v>12130</v>
      </c>
      <c r="K13" s="57">
        <v>12525</v>
      </c>
      <c r="L13" s="57">
        <v>12670</v>
      </c>
      <c r="M13" s="57">
        <v>12800</v>
      </c>
      <c r="N13" s="57">
        <v>12970</v>
      </c>
      <c r="O13" s="57">
        <v>13250</v>
      </c>
      <c r="P13" s="57">
        <v>13250</v>
      </c>
      <c r="Q13" s="57">
        <v>13500</v>
      </c>
      <c r="R13" s="57">
        <v>13730</v>
      </c>
      <c r="S13" s="57">
        <v>13730</v>
      </c>
      <c r="T13" s="57">
        <v>13730</v>
      </c>
      <c r="U13" s="57">
        <v>13730</v>
      </c>
      <c r="V13" s="57">
        <v>13730</v>
      </c>
      <c r="W13" s="57">
        <v>13760</v>
      </c>
      <c r="X13" s="57">
        <v>13789</v>
      </c>
      <c r="Y13" s="57">
        <v>13827</v>
      </c>
      <c r="Z13" s="57">
        <v>13715</v>
      </c>
      <c r="AA13" s="57">
        <v>13510</v>
      </c>
      <c r="AB13" s="57">
        <v>13305</v>
      </c>
      <c r="AC13" s="57">
        <v>13098</v>
      </c>
      <c r="AD13" s="57">
        <v>12690</v>
      </c>
      <c r="AE13" s="57">
        <v>12540</v>
      </c>
      <c r="AF13" s="57">
        <v>12285</v>
      </c>
      <c r="AG13" s="57">
        <v>11980</v>
      </c>
      <c r="AH13" s="57">
        <v>11775</v>
      </c>
      <c r="AI13" s="57">
        <v>11570</v>
      </c>
      <c r="AJ13" s="57">
        <v>11412</v>
      </c>
      <c r="AK13" s="57">
        <v>11308</v>
      </c>
      <c r="AL13" s="57">
        <v>11305</v>
      </c>
      <c r="AM13" s="57">
        <v>0</v>
      </c>
      <c r="AN13" s="57">
        <v>0</v>
      </c>
      <c r="AO13" s="57">
        <v>0</v>
      </c>
      <c r="AP13" s="57">
        <v>0</v>
      </c>
      <c r="AQ13" s="57">
        <v>0</v>
      </c>
      <c r="AR13" s="57">
        <v>0</v>
      </c>
      <c r="AS13" s="57">
        <v>0</v>
      </c>
      <c r="AT13" s="57">
        <v>0</v>
      </c>
      <c r="AU13" s="57">
        <v>0</v>
      </c>
      <c r="AV13" s="57">
        <v>0</v>
      </c>
      <c r="AW13" s="57">
        <v>0</v>
      </c>
      <c r="AX13" s="57">
        <v>0</v>
      </c>
      <c r="AY13" s="57">
        <v>0</v>
      </c>
      <c r="AZ13" s="57">
        <v>0</v>
      </c>
      <c r="BA13" s="57">
        <v>0</v>
      </c>
      <c r="BB13" s="57">
        <v>0</v>
      </c>
      <c r="BC13" s="57">
        <v>0</v>
      </c>
    </row>
    <row r="14" spans="1:55" ht="13.5" customHeight="1" x14ac:dyDescent="0.2">
      <c r="A14">
        <v>2</v>
      </c>
      <c r="B14" s="56" t="s">
        <v>389</v>
      </c>
      <c r="C14" s="57">
        <v>72</v>
      </c>
      <c r="D14" s="56" t="s">
        <v>389</v>
      </c>
      <c r="E14" s="75" t="s">
        <v>608</v>
      </c>
      <c r="F14" s="75" t="s">
        <v>609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1</v>
      </c>
      <c r="AP14" s="57">
        <v>1</v>
      </c>
      <c r="AQ14" s="57">
        <v>1</v>
      </c>
      <c r="AR14" s="57">
        <v>1</v>
      </c>
      <c r="AS14" s="57">
        <v>1</v>
      </c>
      <c r="AT14" s="57">
        <v>1</v>
      </c>
      <c r="AU14" s="57">
        <v>1</v>
      </c>
      <c r="AV14" s="57">
        <v>1</v>
      </c>
      <c r="AW14" s="57">
        <v>1</v>
      </c>
      <c r="AX14" s="57">
        <v>1</v>
      </c>
      <c r="AY14" s="57">
        <v>1</v>
      </c>
      <c r="AZ14" s="57">
        <v>1.3</v>
      </c>
      <c r="BA14" s="57">
        <v>1.3</v>
      </c>
      <c r="BB14" s="57">
        <v>1</v>
      </c>
      <c r="BC14" s="57">
        <v>2</v>
      </c>
    </row>
    <row r="15" spans="1:55" ht="13.5" customHeight="1" x14ac:dyDescent="0.2">
      <c r="A15">
        <v>1</v>
      </c>
      <c r="B15" s="56" t="s">
        <v>390</v>
      </c>
      <c r="C15" s="57">
        <v>74</v>
      </c>
      <c r="D15" s="56" t="s">
        <v>390</v>
      </c>
      <c r="E15" s="75" t="s">
        <v>608</v>
      </c>
      <c r="F15" s="75" t="s">
        <v>609</v>
      </c>
      <c r="G15" s="57">
        <v>145</v>
      </c>
      <c r="H15" s="57">
        <v>160</v>
      </c>
      <c r="I15" s="57">
        <v>175</v>
      </c>
      <c r="J15" s="57">
        <v>190</v>
      </c>
      <c r="K15" s="57">
        <v>205</v>
      </c>
      <c r="L15" s="57">
        <v>220</v>
      </c>
      <c r="M15" s="57">
        <v>235</v>
      </c>
      <c r="N15" s="57">
        <v>250</v>
      </c>
      <c r="O15" s="57">
        <v>265</v>
      </c>
      <c r="P15" s="57">
        <v>280</v>
      </c>
      <c r="Q15" s="57">
        <v>300</v>
      </c>
      <c r="R15" s="57">
        <v>315</v>
      </c>
      <c r="S15" s="57">
        <v>335</v>
      </c>
      <c r="T15" s="57">
        <v>350</v>
      </c>
      <c r="U15" s="57">
        <v>369</v>
      </c>
      <c r="V15" s="57">
        <v>404</v>
      </c>
      <c r="W15" s="57">
        <v>427</v>
      </c>
      <c r="X15" s="57">
        <v>449</v>
      </c>
      <c r="Y15" s="57">
        <v>450</v>
      </c>
      <c r="Z15" s="57">
        <v>452</v>
      </c>
      <c r="AA15" s="57">
        <v>452</v>
      </c>
      <c r="AB15" s="57">
        <v>452</v>
      </c>
      <c r="AC15" s="57">
        <v>452</v>
      </c>
      <c r="AD15" s="57">
        <v>452</v>
      </c>
      <c r="AE15" s="57">
        <v>452</v>
      </c>
      <c r="AF15" s="57">
        <v>452</v>
      </c>
      <c r="AG15" s="57">
        <v>452</v>
      </c>
      <c r="AH15" s="57">
        <v>452</v>
      </c>
      <c r="AI15" s="57">
        <v>452</v>
      </c>
      <c r="AJ15" s="57">
        <v>457</v>
      </c>
      <c r="AK15" s="57">
        <v>457</v>
      </c>
      <c r="AL15" s="57">
        <v>460</v>
      </c>
      <c r="AM15" s="57">
        <v>460</v>
      </c>
      <c r="AN15" s="57">
        <v>460</v>
      </c>
      <c r="AO15" s="57">
        <v>495</v>
      </c>
      <c r="AP15" s="57">
        <v>495</v>
      </c>
      <c r="AQ15" s="57">
        <v>495</v>
      </c>
      <c r="AR15" s="57">
        <v>495</v>
      </c>
      <c r="AS15" s="57">
        <v>495</v>
      </c>
      <c r="AT15" s="57">
        <v>495</v>
      </c>
      <c r="AU15" s="57">
        <v>495</v>
      </c>
      <c r="AV15" s="57">
        <v>495</v>
      </c>
      <c r="AW15" s="57">
        <v>495</v>
      </c>
      <c r="AX15" s="57">
        <v>475</v>
      </c>
      <c r="AY15" s="57">
        <v>475</v>
      </c>
      <c r="AZ15" s="57">
        <v>475</v>
      </c>
      <c r="BA15" s="57">
        <v>475</v>
      </c>
      <c r="BB15" s="57">
        <v>475</v>
      </c>
      <c r="BC15" s="57">
        <v>475</v>
      </c>
    </row>
    <row r="16" spans="1:55" ht="13.5" customHeight="1" x14ac:dyDescent="0.2">
      <c r="A16">
        <v>1</v>
      </c>
      <c r="B16" s="56" t="s">
        <v>391</v>
      </c>
      <c r="C16" s="57">
        <v>75</v>
      </c>
      <c r="D16" s="56" t="s">
        <v>391</v>
      </c>
      <c r="E16" s="75" t="s">
        <v>608</v>
      </c>
      <c r="F16" s="75" t="s">
        <v>609</v>
      </c>
      <c r="G16" s="57">
        <v>121</v>
      </c>
      <c r="H16" s="57">
        <v>122</v>
      </c>
      <c r="I16" s="57">
        <v>123</v>
      </c>
      <c r="J16" s="57">
        <v>124</v>
      </c>
      <c r="K16" s="57">
        <v>125</v>
      </c>
      <c r="L16" s="57">
        <v>126</v>
      </c>
      <c r="M16" s="57">
        <v>128</v>
      </c>
      <c r="N16" s="57">
        <v>128</v>
      </c>
      <c r="O16" s="57">
        <v>130</v>
      </c>
      <c r="P16" s="57">
        <v>130</v>
      </c>
      <c r="Q16" s="57">
        <v>133</v>
      </c>
      <c r="R16" s="57">
        <v>138</v>
      </c>
      <c r="S16" s="57">
        <v>143</v>
      </c>
      <c r="T16" s="57">
        <v>170</v>
      </c>
      <c r="U16" s="57">
        <v>164</v>
      </c>
      <c r="V16" s="57">
        <v>163</v>
      </c>
      <c r="W16" s="57">
        <v>170</v>
      </c>
      <c r="X16" s="57">
        <v>177</v>
      </c>
      <c r="Y16" s="57">
        <v>166</v>
      </c>
      <c r="Z16" s="57">
        <v>159</v>
      </c>
      <c r="AA16" s="57">
        <v>181</v>
      </c>
      <c r="AB16" s="57">
        <v>202</v>
      </c>
      <c r="AC16" s="57">
        <v>183</v>
      </c>
      <c r="AD16" s="57">
        <v>169</v>
      </c>
      <c r="AE16" s="57">
        <v>169</v>
      </c>
      <c r="AF16" s="57">
        <v>177</v>
      </c>
      <c r="AG16" s="57">
        <v>184</v>
      </c>
      <c r="AH16" s="57">
        <v>199</v>
      </c>
      <c r="AI16" s="57">
        <v>181</v>
      </c>
      <c r="AJ16" s="57">
        <v>187</v>
      </c>
      <c r="AK16" s="57">
        <v>196</v>
      </c>
      <c r="AL16" s="57">
        <v>162</v>
      </c>
      <c r="AM16" s="57">
        <v>161</v>
      </c>
      <c r="AN16" s="57">
        <v>180</v>
      </c>
      <c r="AO16" s="57">
        <v>185</v>
      </c>
      <c r="AP16" s="57">
        <v>190</v>
      </c>
      <c r="AQ16" s="57">
        <v>210</v>
      </c>
      <c r="AR16" s="57">
        <v>205</v>
      </c>
      <c r="AS16" s="57">
        <v>245</v>
      </c>
      <c r="AT16" s="57">
        <v>285</v>
      </c>
      <c r="AU16" s="57">
        <v>325</v>
      </c>
      <c r="AV16" s="57">
        <v>285</v>
      </c>
      <c r="AW16" s="57">
        <v>310</v>
      </c>
      <c r="AX16" s="57">
        <v>340</v>
      </c>
      <c r="AY16" s="57">
        <v>335</v>
      </c>
      <c r="AZ16" s="57">
        <v>350</v>
      </c>
      <c r="BA16" s="57">
        <v>345</v>
      </c>
      <c r="BB16" s="57">
        <v>395</v>
      </c>
      <c r="BC16" s="57">
        <v>405</v>
      </c>
    </row>
    <row r="17" spans="1:55" ht="13.5" customHeight="1" x14ac:dyDescent="0.2">
      <c r="A17">
        <v>1</v>
      </c>
      <c r="B17" s="56" t="s">
        <v>392</v>
      </c>
      <c r="C17" s="57">
        <v>81</v>
      </c>
      <c r="D17" s="56" t="s">
        <v>392</v>
      </c>
      <c r="E17" s="75" t="s">
        <v>608</v>
      </c>
      <c r="F17" s="75" t="s">
        <v>609</v>
      </c>
      <c r="G17" s="57">
        <v>3300</v>
      </c>
      <c r="H17" s="57">
        <v>3300</v>
      </c>
      <c r="I17" s="57">
        <v>3300</v>
      </c>
      <c r="J17" s="57">
        <v>3300</v>
      </c>
      <c r="K17" s="57">
        <v>3300</v>
      </c>
      <c r="L17" s="57">
        <v>3300</v>
      </c>
      <c r="M17" s="57">
        <v>3300</v>
      </c>
      <c r="N17" s="57">
        <v>3300</v>
      </c>
      <c r="O17" s="57">
        <v>3300</v>
      </c>
      <c r="P17" s="57">
        <v>3300</v>
      </c>
      <c r="Q17" s="57">
        <v>3300</v>
      </c>
      <c r="R17" s="57">
        <v>3300</v>
      </c>
      <c r="S17" s="57">
        <v>3300</v>
      </c>
      <c r="T17" s="57">
        <v>3300</v>
      </c>
      <c r="U17" s="57">
        <v>3400</v>
      </c>
      <c r="V17" s="57">
        <v>3400</v>
      </c>
      <c r="W17" s="57">
        <v>3500</v>
      </c>
      <c r="X17" s="57">
        <v>3600</v>
      </c>
      <c r="Y17" s="57">
        <v>3600</v>
      </c>
      <c r="Z17" s="57">
        <v>3600</v>
      </c>
      <c r="AA17" s="57">
        <v>3600</v>
      </c>
      <c r="AB17" s="57">
        <v>3800</v>
      </c>
      <c r="AC17" s="57">
        <v>3800</v>
      </c>
      <c r="AD17" s="57">
        <v>3900</v>
      </c>
      <c r="AE17" s="57">
        <v>4000</v>
      </c>
      <c r="AF17" s="57">
        <v>4000</v>
      </c>
      <c r="AG17" s="57">
        <v>4000</v>
      </c>
      <c r="AH17" s="57">
        <v>4100</v>
      </c>
      <c r="AI17" s="57">
        <v>4100</v>
      </c>
      <c r="AJ17" s="57">
        <v>4200</v>
      </c>
      <c r="AK17" s="57">
        <v>4320</v>
      </c>
      <c r="AL17" s="57">
        <v>4320</v>
      </c>
      <c r="AM17" s="57">
        <v>4400</v>
      </c>
      <c r="AN17" s="57">
        <v>4500</v>
      </c>
      <c r="AO17" s="57">
        <v>4700</v>
      </c>
      <c r="AP17" s="57">
        <v>4900</v>
      </c>
      <c r="AQ17" s="57">
        <v>5300</v>
      </c>
      <c r="AR17" s="57">
        <v>5700</v>
      </c>
      <c r="AS17" s="57">
        <v>5850</v>
      </c>
      <c r="AT17" s="57">
        <v>6100</v>
      </c>
      <c r="AU17" s="57">
        <v>6210</v>
      </c>
      <c r="AV17" s="57">
        <v>6331</v>
      </c>
      <c r="AW17" s="57">
        <v>6535</v>
      </c>
      <c r="AX17" s="57">
        <v>6800</v>
      </c>
      <c r="AY17" s="57">
        <v>6800</v>
      </c>
      <c r="AZ17" s="57">
        <v>7000</v>
      </c>
      <c r="BA17" s="57">
        <v>7200</v>
      </c>
      <c r="BB17" s="57">
        <v>7200</v>
      </c>
      <c r="BC17" s="57">
        <v>7200</v>
      </c>
    </row>
    <row r="18" spans="1:55" ht="13.5" customHeight="1" x14ac:dyDescent="0.2">
      <c r="A18">
        <v>1</v>
      </c>
      <c r="B18" s="56" t="s">
        <v>393</v>
      </c>
      <c r="C18" s="57">
        <v>90</v>
      </c>
      <c r="D18" s="56" t="s">
        <v>393</v>
      </c>
      <c r="E18" s="75" t="s">
        <v>608</v>
      </c>
      <c r="F18" s="75" t="s">
        <v>609</v>
      </c>
      <c r="G18" s="57">
        <v>3920</v>
      </c>
      <c r="H18" s="57">
        <v>3919</v>
      </c>
      <c r="I18" s="57">
        <v>3895</v>
      </c>
      <c r="J18" s="57">
        <v>3871</v>
      </c>
      <c r="K18" s="57">
        <v>3848</v>
      </c>
      <c r="L18" s="57">
        <v>3824</v>
      </c>
      <c r="M18" s="57">
        <v>3800</v>
      </c>
      <c r="N18" s="57">
        <v>3776</v>
      </c>
      <c r="O18" s="57">
        <v>3752</v>
      </c>
      <c r="P18" s="57">
        <v>3729</v>
      </c>
      <c r="Q18" s="57">
        <v>3705</v>
      </c>
      <c r="R18" s="57">
        <v>3681</v>
      </c>
      <c r="S18" s="57">
        <v>3657</v>
      </c>
      <c r="T18" s="57">
        <v>3634</v>
      </c>
      <c r="U18" s="57">
        <v>3620</v>
      </c>
      <c r="V18" s="57">
        <v>3596</v>
      </c>
      <c r="W18" s="57">
        <v>3572</v>
      </c>
      <c r="X18" s="57">
        <v>3548</v>
      </c>
      <c r="Y18" s="57">
        <v>3545</v>
      </c>
      <c r="Z18" s="57">
        <v>3521</v>
      </c>
      <c r="AA18" s="57">
        <v>3497</v>
      </c>
      <c r="AB18" s="57">
        <v>3473</v>
      </c>
      <c r="AC18" s="57">
        <v>3459</v>
      </c>
      <c r="AD18" s="57">
        <v>3436</v>
      </c>
      <c r="AE18" s="57">
        <v>3422</v>
      </c>
      <c r="AF18" s="57">
        <v>3398</v>
      </c>
      <c r="AG18" s="57">
        <v>3374</v>
      </c>
      <c r="AH18" s="57">
        <v>3381</v>
      </c>
      <c r="AI18" s="57">
        <v>3357</v>
      </c>
      <c r="AJ18" s="57">
        <v>3353</v>
      </c>
      <c r="AK18" s="57">
        <v>3349</v>
      </c>
      <c r="AL18" s="57">
        <v>3355</v>
      </c>
      <c r="AM18" s="57">
        <v>3352</v>
      </c>
      <c r="AN18" s="57">
        <v>3348</v>
      </c>
      <c r="AO18" s="57">
        <v>3324</v>
      </c>
      <c r="AP18" s="57">
        <v>3217</v>
      </c>
      <c r="AQ18" s="57">
        <v>3100</v>
      </c>
      <c r="AR18" s="57">
        <v>3015</v>
      </c>
      <c r="AS18" s="57">
        <v>2840</v>
      </c>
      <c r="AT18" s="57">
        <v>2789</v>
      </c>
      <c r="AU18" s="57">
        <v>2840</v>
      </c>
      <c r="AV18" s="57">
        <v>3040</v>
      </c>
      <c r="AW18" s="57">
        <v>3145</v>
      </c>
      <c r="AX18" s="57">
        <v>3230</v>
      </c>
      <c r="AY18" s="57">
        <v>3421</v>
      </c>
      <c r="AZ18" s="57">
        <v>3430</v>
      </c>
      <c r="BA18" s="57">
        <v>3480</v>
      </c>
      <c r="BB18" s="57">
        <v>3540</v>
      </c>
      <c r="BC18" s="57">
        <v>3540</v>
      </c>
    </row>
    <row r="19" spans="1:55" ht="13.5" customHeight="1" x14ac:dyDescent="0.2">
      <c r="A19">
        <v>1</v>
      </c>
      <c r="B19" s="56" t="s">
        <v>394</v>
      </c>
      <c r="C19" s="57">
        <v>107</v>
      </c>
      <c r="D19" s="56" t="s">
        <v>394</v>
      </c>
      <c r="E19" s="75" t="s">
        <v>608</v>
      </c>
      <c r="F19" s="75" t="s">
        <v>609</v>
      </c>
      <c r="G19" s="57">
        <v>2680</v>
      </c>
      <c r="H19" s="57">
        <v>2880</v>
      </c>
      <c r="I19" s="57">
        <v>2880</v>
      </c>
      <c r="J19" s="57">
        <v>2980</v>
      </c>
      <c r="K19" s="57">
        <v>3080</v>
      </c>
      <c r="L19" s="57">
        <v>3080</v>
      </c>
      <c r="M19" s="57">
        <v>3150</v>
      </c>
      <c r="N19" s="57">
        <v>3150</v>
      </c>
      <c r="O19" s="57">
        <v>3200</v>
      </c>
      <c r="P19" s="57">
        <v>3200</v>
      </c>
      <c r="Q19" s="57">
        <v>3300</v>
      </c>
      <c r="R19" s="57">
        <v>3310</v>
      </c>
      <c r="S19" s="57">
        <v>3440</v>
      </c>
      <c r="T19" s="57">
        <v>3625</v>
      </c>
      <c r="U19" s="57">
        <v>3715</v>
      </c>
      <c r="V19" s="57">
        <v>3840</v>
      </c>
      <c r="W19" s="57">
        <v>4080</v>
      </c>
      <c r="X19" s="57">
        <v>4210</v>
      </c>
      <c r="Y19" s="57">
        <v>4225</v>
      </c>
      <c r="Z19" s="57">
        <v>4255</v>
      </c>
      <c r="AA19" s="57">
        <v>4370</v>
      </c>
      <c r="AB19" s="57">
        <v>4490</v>
      </c>
      <c r="AC19" s="57">
        <v>4584</v>
      </c>
      <c r="AD19" s="57">
        <v>4901</v>
      </c>
      <c r="AE19" s="57">
        <v>5180</v>
      </c>
      <c r="AF19" s="57">
        <v>5280</v>
      </c>
      <c r="AG19" s="57">
        <v>5400</v>
      </c>
      <c r="AH19" s="57">
        <v>5720</v>
      </c>
      <c r="AI19" s="57">
        <v>5820</v>
      </c>
      <c r="AJ19" s="57">
        <v>5930</v>
      </c>
      <c r="AK19" s="57">
        <v>5950</v>
      </c>
      <c r="AL19" s="57">
        <v>6200</v>
      </c>
      <c r="AM19" s="57">
        <v>6502</v>
      </c>
      <c r="AN19" s="57">
        <v>6700</v>
      </c>
      <c r="AO19" s="57">
        <v>6800</v>
      </c>
      <c r="AP19" s="57">
        <v>6800</v>
      </c>
      <c r="AQ19" s="57">
        <v>6700</v>
      </c>
      <c r="AR19" s="57">
        <v>6700</v>
      </c>
      <c r="AS19" s="57">
        <v>6600</v>
      </c>
      <c r="AT19" s="57">
        <v>6600</v>
      </c>
      <c r="AU19" s="57">
        <v>6600</v>
      </c>
      <c r="AV19" s="57">
        <v>6600</v>
      </c>
      <c r="AW19" s="57">
        <v>6500</v>
      </c>
      <c r="AX19" s="57">
        <v>6700</v>
      </c>
      <c r="AY19" s="57">
        <v>7000</v>
      </c>
      <c r="AZ19" s="57">
        <v>7050</v>
      </c>
      <c r="BA19" s="57">
        <v>7100</v>
      </c>
      <c r="BB19" s="57">
        <v>7100</v>
      </c>
      <c r="BC19" s="57">
        <v>7100</v>
      </c>
    </row>
    <row r="20" spans="1:55" ht="13.5" customHeight="1" x14ac:dyDescent="0.2">
      <c r="A20">
        <v>2</v>
      </c>
      <c r="B20" s="56" t="s">
        <v>395</v>
      </c>
      <c r="C20" s="57">
        <v>114</v>
      </c>
      <c r="D20" s="56" t="s">
        <v>395</v>
      </c>
      <c r="E20" s="75" t="s">
        <v>608</v>
      </c>
      <c r="F20" s="75" t="s">
        <v>609</v>
      </c>
      <c r="G20" s="57">
        <v>3900</v>
      </c>
      <c r="H20" s="57">
        <v>3905</v>
      </c>
      <c r="I20" s="57">
        <v>3910</v>
      </c>
      <c r="J20" s="57">
        <v>3915</v>
      </c>
      <c r="K20" s="57">
        <v>3920</v>
      </c>
      <c r="L20" s="57">
        <v>3925</v>
      </c>
      <c r="M20" s="57">
        <v>3930</v>
      </c>
      <c r="N20" s="57">
        <v>3935</v>
      </c>
      <c r="O20" s="57">
        <v>3940</v>
      </c>
      <c r="P20" s="57">
        <v>3945</v>
      </c>
      <c r="Q20" s="57">
        <v>3950</v>
      </c>
      <c r="R20" s="57">
        <v>3955</v>
      </c>
      <c r="S20" s="57">
        <v>3960</v>
      </c>
      <c r="T20" s="57">
        <v>3965</v>
      </c>
      <c r="U20" s="57">
        <v>4272</v>
      </c>
      <c r="V20" s="57">
        <v>4278</v>
      </c>
      <c r="W20" s="57">
        <v>4280</v>
      </c>
      <c r="X20" s="57">
        <v>4280</v>
      </c>
      <c r="Y20" s="57">
        <v>4280</v>
      </c>
      <c r="Z20" s="57">
        <v>4280</v>
      </c>
      <c r="AA20" s="57">
        <v>4280</v>
      </c>
      <c r="AB20" s="57">
        <v>4280</v>
      </c>
      <c r="AC20" s="57">
        <v>4280</v>
      </c>
      <c r="AD20" s="57">
        <v>4205</v>
      </c>
      <c r="AE20" s="57">
        <v>5054</v>
      </c>
      <c r="AF20" s="57">
        <v>5073</v>
      </c>
      <c r="AG20" s="57">
        <v>5135</v>
      </c>
      <c r="AH20" s="57">
        <v>5362</v>
      </c>
      <c r="AI20" s="57">
        <v>5753</v>
      </c>
      <c r="AJ20" s="57">
        <v>5470</v>
      </c>
      <c r="AK20" s="57">
        <v>5577</v>
      </c>
      <c r="AL20" s="57">
        <v>5772</v>
      </c>
      <c r="AM20" s="57">
        <v>5540</v>
      </c>
      <c r="AN20" s="57">
        <v>5932</v>
      </c>
      <c r="AO20" s="57">
        <v>5918</v>
      </c>
      <c r="AP20" s="57">
        <v>5151</v>
      </c>
      <c r="AQ20" s="57">
        <v>5294</v>
      </c>
      <c r="AR20" s="57">
        <v>5158</v>
      </c>
      <c r="AS20" s="57">
        <v>5576</v>
      </c>
      <c r="AT20" s="57">
        <v>5371</v>
      </c>
      <c r="AU20" s="57">
        <v>5539</v>
      </c>
      <c r="AV20" s="57">
        <v>5518</v>
      </c>
      <c r="AW20" s="57">
        <v>5574</v>
      </c>
      <c r="AX20" s="57">
        <v>5692</v>
      </c>
      <c r="AY20" s="57">
        <v>5702</v>
      </c>
      <c r="AZ20" s="57">
        <v>5754</v>
      </c>
      <c r="BA20" s="57">
        <v>5800</v>
      </c>
      <c r="BB20" s="57">
        <v>5900</v>
      </c>
      <c r="BC20" s="57">
        <v>6050</v>
      </c>
    </row>
    <row r="21" spans="1:55" ht="13.5" customHeight="1" x14ac:dyDescent="0.2">
      <c r="A21">
        <v>3</v>
      </c>
      <c r="B21" s="56" t="s">
        <v>396</v>
      </c>
      <c r="C21" s="57">
        <v>122</v>
      </c>
      <c r="D21" s="56" t="s">
        <v>396</v>
      </c>
      <c r="E21" s="75" t="s">
        <v>608</v>
      </c>
      <c r="F21" s="75" t="s">
        <v>609</v>
      </c>
      <c r="G21" s="57">
        <v>361</v>
      </c>
      <c r="H21" s="57">
        <v>356</v>
      </c>
      <c r="I21" s="57">
        <v>356</v>
      </c>
      <c r="J21" s="57">
        <v>358</v>
      </c>
      <c r="K21" s="57">
        <v>358</v>
      </c>
      <c r="L21" s="57">
        <v>363</v>
      </c>
      <c r="M21" s="57">
        <v>363</v>
      </c>
      <c r="N21" s="57">
        <v>368</v>
      </c>
      <c r="O21" s="57">
        <v>368</v>
      </c>
      <c r="P21" s="57">
        <v>372</v>
      </c>
      <c r="Q21" s="57">
        <v>364</v>
      </c>
      <c r="R21" s="57">
        <v>359</v>
      </c>
      <c r="S21" s="57">
        <v>359</v>
      </c>
      <c r="T21" s="57">
        <v>359</v>
      </c>
      <c r="U21" s="57">
        <v>376</v>
      </c>
      <c r="V21" s="57">
        <v>359</v>
      </c>
      <c r="W21" s="57">
        <v>292</v>
      </c>
      <c r="X21" s="57">
        <v>293</v>
      </c>
      <c r="Y21" s="57">
        <v>309</v>
      </c>
      <c r="Z21" s="57">
        <v>296</v>
      </c>
      <c r="AA21" s="57">
        <v>302</v>
      </c>
      <c r="AB21" s="57">
        <v>292</v>
      </c>
      <c r="AC21" s="57">
        <v>287</v>
      </c>
      <c r="AD21" s="57">
        <v>301</v>
      </c>
      <c r="AE21" s="57">
        <v>308</v>
      </c>
      <c r="AF21" s="57">
        <v>291</v>
      </c>
      <c r="AG21" s="57">
        <v>330</v>
      </c>
      <c r="AH21" s="57">
        <v>343</v>
      </c>
      <c r="AI21" s="57">
        <v>305</v>
      </c>
      <c r="AJ21" s="57">
        <v>321</v>
      </c>
      <c r="AK21" s="57">
        <v>323</v>
      </c>
      <c r="AL21" s="57">
        <v>336</v>
      </c>
      <c r="AM21" s="57">
        <v>334</v>
      </c>
      <c r="AN21" s="57">
        <v>329</v>
      </c>
      <c r="AO21" s="57">
        <v>324</v>
      </c>
      <c r="AP21" s="57">
        <v>326</v>
      </c>
      <c r="AQ21" s="57">
        <v>329</v>
      </c>
      <c r="AR21" s="57">
        <v>329</v>
      </c>
      <c r="AS21" s="57">
        <v>329</v>
      </c>
      <c r="AT21" s="57">
        <v>334</v>
      </c>
      <c r="AU21" s="57">
        <v>334</v>
      </c>
      <c r="AV21" s="57">
        <v>304</v>
      </c>
      <c r="AW21" s="57">
        <v>304</v>
      </c>
      <c r="AX21" s="57">
        <v>314</v>
      </c>
      <c r="AY21" s="57">
        <v>327</v>
      </c>
      <c r="AZ21" s="57">
        <v>307</v>
      </c>
      <c r="BA21" s="57">
        <v>329</v>
      </c>
      <c r="BB21" s="57">
        <v>362</v>
      </c>
      <c r="BC21" s="57">
        <v>339</v>
      </c>
    </row>
    <row r="22" spans="1:55" ht="13.5" customHeight="1" x14ac:dyDescent="0.2">
      <c r="A22">
        <v>1</v>
      </c>
      <c r="B22" s="56" t="s">
        <v>397</v>
      </c>
      <c r="C22" s="57">
        <v>123</v>
      </c>
      <c r="D22" s="56" t="s">
        <v>397</v>
      </c>
      <c r="E22" s="75" t="s">
        <v>608</v>
      </c>
      <c r="F22" s="75" t="s">
        <v>609</v>
      </c>
      <c r="G22" s="57">
        <v>583</v>
      </c>
      <c r="H22" s="57">
        <v>581</v>
      </c>
      <c r="I22" s="57">
        <v>581</v>
      </c>
      <c r="J22" s="57">
        <v>578</v>
      </c>
      <c r="K22" s="57">
        <v>578</v>
      </c>
      <c r="L22" s="57">
        <v>575</v>
      </c>
      <c r="M22" s="57">
        <v>575</v>
      </c>
      <c r="N22" s="57">
        <v>573</v>
      </c>
      <c r="O22" s="57">
        <v>573</v>
      </c>
      <c r="P22" s="57">
        <v>571</v>
      </c>
      <c r="Q22" s="57">
        <v>571</v>
      </c>
      <c r="R22" s="57">
        <v>571</v>
      </c>
      <c r="S22" s="57">
        <v>571</v>
      </c>
      <c r="T22" s="57">
        <v>571</v>
      </c>
      <c r="U22" s="57">
        <v>571</v>
      </c>
      <c r="V22" s="57">
        <v>571</v>
      </c>
      <c r="W22" s="57">
        <v>576</v>
      </c>
      <c r="X22" s="57">
        <v>576</v>
      </c>
      <c r="Y22" s="57">
        <v>576</v>
      </c>
      <c r="Z22" s="57">
        <v>576</v>
      </c>
      <c r="AA22" s="57">
        <v>576</v>
      </c>
      <c r="AB22" s="57">
        <v>580</v>
      </c>
      <c r="AC22" s="57">
        <v>585</v>
      </c>
      <c r="AD22" s="57">
        <v>586</v>
      </c>
      <c r="AE22" s="57">
        <v>588</v>
      </c>
      <c r="AF22" s="57">
        <v>597</v>
      </c>
      <c r="AG22" s="57">
        <v>603</v>
      </c>
      <c r="AH22" s="57">
        <v>600</v>
      </c>
      <c r="AI22" s="57">
        <v>600</v>
      </c>
      <c r="AJ22" s="57">
        <v>500</v>
      </c>
      <c r="AK22" s="57">
        <v>500</v>
      </c>
      <c r="AL22" s="57">
        <v>500</v>
      </c>
      <c r="AM22" s="57">
        <v>500</v>
      </c>
      <c r="AN22" s="57">
        <v>500</v>
      </c>
      <c r="AO22" s="57">
        <v>500</v>
      </c>
      <c r="AP22" s="57">
        <v>500</v>
      </c>
      <c r="AQ22" s="57">
        <v>520</v>
      </c>
      <c r="AR22" s="57">
        <v>560</v>
      </c>
      <c r="AS22" s="57">
        <v>570</v>
      </c>
      <c r="AT22" s="57">
        <v>590</v>
      </c>
      <c r="AU22" s="57">
        <v>590</v>
      </c>
      <c r="AV22" s="57">
        <v>590</v>
      </c>
      <c r="AW22" s="57">
        <v>590</v>
      </c>
      <c r="AX22" s="57">
        <v>595</v>
      </c>
      <c r="AY22" s="57">
        <v>595</v>
      </c>
      <c r="AZ22" s="57">
        <v>600</v>
      </c>
      <c r="BA22" s="57">
        <v>600</v>
      </c>
      <c r="BB22" s="57">
        <v>610</v>
      </c>
      <c r="BC22" s="57">
        <v>610</v>
      </c>
    </row>
    <row r="23" spans="1:55" ht="13.5" customHeight="1" x14ac:dyDescent="0.2">
      <c r="A23">
        <v>2</v>
      </c>
      <c r="B23" s="56" t="s">
        <v>398</v>
      </c>
      <c r="C23" s="57">
        <v>129</v>
      </c>
      <c r="D23" s="56" t="s">
        <v>398</v>
      </c>
      <c r="E23" s="75" t="s">
        <v>608</v>
      </c>
      <c r="F23" s="75" t="s">
        <v>609</v>
      </c>
      <c r="G23" s="57">
        <v>2145</v>
      </c>
      <c r="H23" s="57">
        <v>2170</v>
      </c>
      <c r="I23" s="57">
        <v>2195</v>
      </c>
      <c r="J23" s="57">
        <v>2220</v>
      </c>
      <c r="K23" s="57">
        <v>2245</v>
      </c>
      <c r="L23" s="57">
        <v>2270</v>
      </c>
      <c r="M23" s="57">
        <v>2295</v>
      </c>
      <c r="N23" s="57">
        <v>2320</v>
      </c>
      <c r="O23" s="57">
        <v>2350</v>
      </c>
      <c r="P23" s="57">
        <v>2370</v>
      </c>
      <c r="Q23" s="57">
        <v>2390</v>
      </c>
      <c r="R23" s="57">
        <v>2420</v>
      </c>
      <c r="S23" s="57">
        <v>2440</v>
      </c>
      <c r="T23" s="57">
        <v>2475</v>
      </c>
      <c r="U23" s="57">
        <v>2759</v>
      </c>
      <c r="V23" s="57">
        <v>2764</v>
      </c>
      <c r="W23" s="57">
        <v>2929</v>
      </c>
      <c r="X23" s="57">
        <v>3000</v>
      </c>
      <c r="Y23" s="57">
        <v>3020</v>
      </c>
      <c r="Z23" s="57">
        <v>3040</v>
      </c>
      <c r="AA23" s="57">
        <v>3075</v>
      </c>
      <c r="AB23" s="57">
        <v>3100</v>
      </c>
      <c r="AC23" s="57">
        <v>3135</v>
      </c>
      <c r="AD23" s="57">
        <v>3160</v>
      </c>
      <c r="AE23" s="57">
        <v>3195</v>
      </c>
      <c r="AF23" s="57">
        <v>3220</v>
      </c>
      <c r="AG23" s="57">
        <v>3240</v>
      </c>
      <c r="AH23" s="57">
        <v>3270</v>
      </c>
      <c r="AI23" s="57">
        <v>3295</v>
      </c>
      <c r="AJ23" s="57">
        <v>3325</v>
      </c>
      <c r="AK23" s="57">
        <v>3350</v>
      </c>
      <c r="AL23" s="57">
        <v>3370</v>
      </c>
      <c r="AM23" s="57">
        <v>3490</v>
      </c>
      <c r="AN23" s="57">
        <v>3480</v>
      </c>
      <c r="AO23" s="57">
        <v>3480</v>
      </c>
      <c r="AP23" s="57">
        <v>3480</v>
      </c>
      <c r="AQ23" s="57">
        <v>3490</v>
      </c>
      <c r="AR23" s="57">
        <v>3490</v>
      </c>
      <c r="AS23" s="57">
        <v>3500</v>
      </c>
      <c r="AT23" s="57">
        <v>3500</v>
      </c>
      <c r="AU23" s="57">
        <v>3550</v>
      </c>
      <c r="AV23" s="57">
        <v>3550</v>
      </c>
      <c r="AW23" s="57">
        <v>3550</v>
      </c>
      <c r="AX23" s="57">
        <v>3550</v>
      </c>
      <c r="AY23" s="57">
        <v>3550</v>
      </c>
      <c r="AZ23" s="57">
        <v>3550</v>
      </c>
      <c r="BA23" s="57">
        <v>3550</v>
      </c>
      <c r="BB23" s="57">
        <v>3550</v>
      </c>
      <c r="BC23" s="57">
        <v>3550</v>
      </c>
    </row>
    <row r="24" spans="1:55" ht="13.5" customHeight="1" x14ac:dyDescent="0.2">
      <c r="A24">
        <v>3</v>
      </c>
      <c r="B24" s="56" t="s">
        <v>399</v>
      </c>
      <c r="C24" s="57">
        <v>130</v>
      </c>
      <c r="D24" s="56" t="s">
        <v>399</v>
      </c>
      <c r="E24" s="75" t="s">
        <v>608</v>
      </c>
      <c r="F24" s="75" t="s">
        <v>609</v>
      </c>
      <c r="G24" s="57">
        <v>1360</v>
      </c>
      <c r="H24" s="57">
        <v>1460</v>
      </c>
      <c r="I24" s="57">
        <v>1510</v>
      </c>
      <c r="J24" s="57">
        <v>1560</v>
      </c>
      <c r="K24" s="57">
        <v>1763</v>
      </c>
      <c r="L24" s="57">
        <v>1813</v>
      </c>
      <c r="M24" s="57">
        <v>1765</v>
      </c>
      <c r="N24" s="57">
        <v>1867</v>
      </c>
      <c r="O24" s="57">
        <v>1917</v>
      </c>
      <c r="P24" s="57">
        <v>1867</v>
      </c>
      <c r="Q24" s="57">
        <v>2017</v>
      </c>
      <c r="R24" s="57">
        <v>2067</v>
      </c>
      <c r="S24" s="57">
        <v>2117</v>
      </c>
      <c r="T24" s="57">
        <v>2120</v>
      </c>
      <c r="U24" s="57">
        <v>2070</v>
      </c>
      <c r="V24" s="57">
        <v>2072</v>
      </c>
      <c r="W24" s="57">
        <v>2075</v>
      </c>
      <c r="X24" s="57">
        <v>2128</v>
      </c>
      <c r="Y24" s="57">
        <v>2130</v>
      </c>
      <c r="Z24" s="57">
        <v>1990</v>
      </c>
      <c r="AA24" s="57">
        <v>2090</v>
      </c>
      <c r="AB24" s="57">
        <v>2190</v>
      </c>
      <c r="AC24" s="57">
        <v>2100</v>
      </c>
      <c r="AD24" s="57">
        <v>2150</v>
      </c>
      <c r="AE24" s="57">
        <v>2165</v>
      </c>
      <c r="AF24" s="57">
        <v>2265</v>
      </c>
      <c r="AG24" s="57">
        <v>2270</v>
      </c>
      <c r="AH24" s="57">
        <v>2275</v>
      </c>
      <c r="AI24" s="57">
        <v>2325</v>
      </c>
      <c r="AJ24" s="57">
        <v>2378</v>
      </c>
      <c r="AK24" s="57">
        <v>2480</v>
      </c>
      <c r="AL24" s="57">
        <v>2430</v>
      </c>
      <c r="AM24" s="57">
        <v>2430</v>
      </c>
      <c r="AN24" s="57">
        <v>2230</v>
      </c>
      <c r="AO24" s="57">
        <v>2430</v>
      </c>
      <c r="AP24" s="57">
        <v>2530</v>
      </c>
      <c r="AQ24" s="57">
        <v>2580</v>
      </c>
      <c r="AR24" s="57">
        <v>2730</v>
      </c>
      <c r="AS24" s="57">
        <v>2825</v>
      </c>
      <c r="AT24" s="57">
        <v>2870</v>
      </c>
      <c r="AU24" s="57">
        <v>2970</v>
      </c>
      <c r="AV24" s="57">
        <v>2970</v>
      </c>
      <c r="AW24" s="57">
        <v>2970</v>
      </c>
      <c r="AX24" s="57">
        <v>3120</v>
      </c>
      <c r="AY24" s="57">
        <v>3120</v>
      </c>
      <c r="AZ24" s="57">
        <v>3120</v>
      </c>
      <c r="BA24" s="57">
        <v>3122</v>
      </c>
      <c r="BB24" s="57">
        <v>3622</v>
      </c>
      <c r="BC24" s="57">
        <v>3722</v>
      </c>
    </row>
    <row r="25" spans="1:55" ht="13.5" customHeight="1" x14ac:dyDescent="0.2">
      <c r="A25">
        <v>1</v>
      </c>
      <c r="B25" s="56" t="s">
        <v>400</v>
      </c>
      <c r="C25" s="57">
        <v>133</v>
      </c>
      <c r="D25" s="56" t="s">
        <v>400</v>
      </c>
      <c r="E25" s="75" t="s">
        <v>608</v>
      </c>
      <c r="F25" s="75" t="s">
        <v>609</v>
      </c>
      <c r="G25" s="57">
        <v>1698</v>
      </c>
      <c r="H25" s="57">
        <v>1703</v>
      </c>
      <c r="I25" s="57">
        <v>1708</v>
      </c>
      <c r="J25" s="57">
        <v>1713</v>
      </c>
      <c r="K25" s="57">
        <v>1718</v>
      </c>
      <c r="L25" s="57">
        <v>1722</v>
      </c>
      <c r="M25" s="57">
        <v>1728</v>
      </c>
      <c r="N25" s="57">
        <v>1728</v>
      </c>
      <c r="O25" s="57">
        <v>1728</v>
      </c>
      <c r="P25" s="57">
        <v>1778</v>
      </c>
      <c r="Q25" s="57">
        <v>1778</v>
      </c>
      <c r="R25" s="57">
        <v>1778</v>
      </c>
      <c r="S25" s="57">
        <v>1778</v>
      </c>
      <c r="T25" s="57">
        <v>1828</v>
      </c>
      <c r="U25" s="57">
        <v>1878</v>
      </c>
      <c r="V25" s="57">
        <v>2077</v>
      </c>
      <c r="W25" s="57">
        <v>2075</v>
      </c>
      <c r="X25" s="57">
        <v>2075</v>
      </c>
      <c r="Y25" s="57">
        <v>2080</v>
      </c>
      <c r="Z25" s="57">
        <v>2080</v>
      </c>
      <c r="AA25" s="57">
        <v>2083</v>
      </c>
      <c r="AB25" s="57">
        <v>2083</v>
      </c>
      <c r="AC25" s="57">
        <v>2083</v>
      </c>
      <c r="AD25" s="57">
        <v>2083</v>
      </c>
      <c r="AE25" s="57">
        <v>2103</v>
      </c>
      <c r="AF25" s="57">
        <v>2106</v>
      </c>
      <c r="AG25" s="57">
        <v>2106</v>
      </c>
      <c r="AH25" s="57">
        <v>2123</v>
      </c>
      <c r="AI25" s="57">
        <v>2123</v>
      </c>
      <c r="AJ25" s="57">
        <v>2123</v>
      </c>
      <c r="AK25" s="57">
        <v>2133</v>
      </c>
      <c r="AL25" s="57">
        <v>2233</v>
      </c>
      <c r="AM25" s="57">
        <v>3130</v>
      </c>
      <c r="AN25" s="57">
        <v>3240</v>
      </c>
      <c r="AO25" s="57">
        <v>3419</v>
      </c>
      <c r="AP25" s="57">
        <v>4650</v>
      </c>
      <c r="AQ25" s="57">
        <v>4650</v>
      </c>
      <c r="AR25" s="57">
        <v>4650</v>
      </c>
      <c r="AS25" s="57">
        <v>4650</v>
      </c>
      <c r="AT25" s="57">
        <v>4674</v>
      </c>
      <c r="AU25" s="57">
        <v>4700</v>
      </c>
      <c r="AV25" s="57">
        <v>4990</v>
      </c>
      <c r="AW25" s="57">
        <v>6032</v>
      </c>
      <c r="AX25" s="57">
        <v>5102</v>
      </c>
      <c r="AY25" s="57">
        <v>5703</v>
      </c>
      <c r="AZ25" s="57">
        <v>5777</v>
      </c>
      <c r="BA25" s="57">
        <v>5908</v>
      </c>
      <c r="BB25" s="57">
        <v>5861</v>
      </c>
      <c r="BC25" s="57">
        <v>6461</v>
      </c>
    </row>
    <row r="26" spans="1:55" ht="13.5" customHeight="1" x14ac:dyDescent="0.2">
      <c r="A26">
        <v>1</v>
      </c>
      <c r="B26" s="56" t="s">
        <v>401</v>
      </c>
      <c r="C26" s="57">
        <v>136</v>
      </c>
      <c r="D26" s="56" t="s">
        <v>401</v>
      </c>
      <c r="E26" s="75" t="s">
        <v>608</v>
      </c>
      <c r="F26" s="75" t="s">
        <v>609</v>
      </c>
      <c r="G26" s="57">
        <v>272</v>
      </c>
      <c r="H26" s="57">
        <v>272</v>
      </c>
      <c r="I26" s="57">
        <v>273</v>
      </c>
      <c r="J26" s="57">
        <v>273</v>
      </c>
      <c r="K26" s="57">
        <v>273</v>
      </c>
      <c r="L26" s="57">
        <v>273</v>
      </c>
      <c r="M26" s="57">
        <v>273</v>
      </c>
      <c r="N26" s="57">
        <v>273</v>
      </c>
      <c r="O26" s="57">
        <v>283</v>
      </c>
      <c r="P26" s="57">
        <v>283</v>
      </c>
      <c r="Q26" s="57">
        <v>243</v>
      </c>
      <c r="R26" s="57">
        <v>243</v>
      </c>
      <c r="S26" s="57">
        <v>230</v>
      </c>
      <c r="T26" s="57">
        <v>200</v>
      </c>
      <c r="U26" s="57">
        <v>196</v>
      </c>
      <c r="V26" s="57">
        <v>199</v>
      </c>
      <c r="W26" s="57">
        <v>200</v>
      </c>
      <c r="X26" s="57">
        <v>196</v>
      </c>
      <c r="Y26" s="57">
        <v>199</v>
      </c>
      <c r="Z26" s="57">
        <v>214</v>
      </c>
      <c r="AA26" s="57">
        <v>234</v>
      </c>
      <c r="AB26" s="57">
        <v>254</v>
      </c>
      <c r="AC26" s="57">
        <v>274</v>
      </c>
      <c r="AD26" s="57">
        <v>285</v>
      </c>
      <c r="AE26" s="57">
        <v>305</v>
      </c>
      <c r="AF26" s="57">
        <v>325</v>
      </c>
      <c r="AG26" s="57">
        <v>345</v>
      </c>
      <c r="AH26" s="57">
        <v>365</v>
      </c>
      <c r="AI26" s="57">
        <v>385</v>
      </c>
      <c r="AJ26" s="57">
        <v>406</v>
      </c>
      <c r="AK26" s="57">
        <v>416</v>
      </c>
      <c r="AL26" s="57">
        <v>428</v>
      </c>
      <c r="AM26" s="57">
        <v>440</v>
      </c>
      <c r="AN26" s="57">
        <v>480</v>
      </c>
      <c r="AO26" s="57">
        <v>510</v>
      </c>
      <c r="AP26" s="57">
        <v>500</v>
      </c>
      <c r="AQ26" s="57">
        <v>500</v>
      </c>
      <c r="AR26" s="57">
        <v>500</v>
      </c>
      <c r="AS26" s="57">
        <v>500</v>
      </c>
      <c r="AT26" s="57">
        <v>500</v>
      </c>
      <c r="AU26" s="57">
        <v>462</v>
      </c>
      <c r="AV26" s="57">
        <v>412</v>
      </c>
      <c r="AW26" s="57">
        <v>412</v>
      </c>
      <c r="AX26" s="57">
        <v>411</v>
      </c>
      <c r="AY26" s="57">
        <v>411</v>
      </c>
      <c r="AZ26" s="57">
        <v>411</v>
      </c>
      <c r="BA26" s="57">
        <v>411</v>
      </c>
      <c r="BB26" s="57">
        <v>411</v>
      </c>
      <c r="BC26" s="57">
        <v>401</v>
      </c>
    </row>
    <row r="27" spans="1:55" ht="13.5" customHeight="1" x14ac:dyDescent="0.2">
      <c r="A27">
        <v>3</v>
      </c>
      <c r="B27" s="56" t="s">
        <v>402</v>
      </c>
      <c r="C27" s="57">
        <v>137</v>
      </c>
      <c r="D27" s="56" t="s">
        <v>402</v>
      </c>
      <c r="E27" s="75" t="s">
        <v>608</v>
      </c>
      <c r="F27" s="75" t="s">
        <v>609</v>
      </c>
      <c r="G27" s="57">
        <v>92</v>
      </c>
      <c r="H27" s="57">
        <v>93</v>
      </c>
      <c r="I27" s="57">
        <v>93</v>
      </c>
      <c r="J27" s="57">
        <v>93</v>
      </c>
      <c r="K27" s="57">
        <v>94</v>
      </c>
      <c r="L27" s="57">
        <v>92</v>
      </c>
      <c r="M27" s="57">
        <v>98</v>
      </c>
      <c r="N27" s="57">
        <v>104</v>
      </c>
      <c r="O27" s="57">
        <v>104</v>
      </c>
      <c r="P27" s="57">
        <v>105</v>
      </c>
      <c r="Q27" s="57">
        <v>105</v>
      </c>
      <c r="R27" s="57">
        <v>106</v>
      </c>
      <c r="S27" s="57">
        <v>106</v>
      </c>
      <c r="T27" s="57">
        <v>106</v>
      </c>
      <c r="U27" s="57">
        <v>106</v>
      </c>
      <c r="V27" s="57">
        <v>107</v>
      </c>
      <c r="W27" s="57">
        <v>107</v>
      </c>
      <c r="X27" s="57">
        <v>107</v>
      </c>
      <c r="Y27" s="57">
        <v>107</v>
      </c>
      <c r="Z27" s="57">
        <v>107</v>
      </c>
      <c r="AA27" s="57">
        <v>107</v>
      </c>
      <c r="AB27" s="57">
        <v>107</v>
      </c>
      <c r="AC27" s="57">
        <v>107</v>
      </c>
      <c r="AD27" s="57">
        <v>107</v>
      </c>
      <c r="AE27" s="57">
        <v>107</v>
      </c>
      <c r="AF27" s="57">
        <v>107</v>
      </c>
      <c r="AG27" s="57">
        <v>107</v>
      </c>
      <c r="AH27" s="57">
        <v>106</v>
      </c>
      <c r="AI27" s="57">
        <v>106</v>
      </c>
      <c r="AJ27" s="57">
        <v>106</v>
      </c>
      <c r="AK27" s="57">
        <v>106</v>
      </c>
      <c r="AL27" s="57">
        <v>106</v>
      </c>
      <c r="AM27" s="57">
        <v>106</v>
      </c>
      <c r="AN27" s="57">
        <v>105</v>
      </c>
      <c r="AO27" s="57">
        <v>105</v>
      </c>
      <c r="AP27" s="57">
        <v>105</v>
      </c>
      <c r="AQ27" s="57">
        <v>105</v>
      </c>
      <c r="AR27" s="57">
        <v>104</v>
      </c>
      <c r="AS27" s="57">
        <v>104</v>
      </c>
      <c r="AT27" s="57">
        <v>104</v>
      </c>
      <c r="AU27" s="57">
        <v>104</v>
      </c>
      <c r="AV27" s="57">
        <v>99</v>
      </c>
      <c r="AW27" s="57">
        <v>99</v>
      </c>
      <c r="AX27" s="57">
        <v>97</v>
      </c>
      <c r="AY27" s="57">
        <v>97</v>
      </c>
      <c r="AZ27" s="57">
        <v>96</v>
      </c>
      <c r="BA27" s="57">
        <v>94</v>
      </c>
      <c r="BB27" s="57">
        <v>91</v>
      </c>
      <c r="BC27" s="57">
        <v>91</v>
      </c>
    </row>
    <row r="28" spans="1:55" ht="13.5" customHeight="1" x14ac:dyDescent="0.2">
      <c r="A28">
        <v>3</v>
      </c>
      <c r="B28" s="56" t="s">
        <v>403</v>
      </c>
      <c r="C28" s="57">
        <v>144</v>
      </c>
      <c r="D28" s="56" t="s">
        <v>403</v>
      </c>
      <c r="E28" s="75" t="s">
        <v>608</v>
      </c>
      <c r="F28" s="75" t="s">
        <v>609</v>
      </c>
      <c r="G28" s="57">
        <v>2649</v>
      </c>
      <c r="H28" s="57">
        <v>2660</v>
      </c>
      <c r="I28" s="57">
        <v>2670</v>
      </c>
      <c r="J28" s="57">
        <v>2678</v>
      </c>
      <c r="K28" s="57">
        <v>2688</v>
      </c>
      <c r="L28" s="57">
        <v>2694</v>
      </c>
      <c r="M28" s="57">
        <v>2720</v>
      </c>
      <c r="N28" s="57">
        <v>2820</v>
      </c>
      <c r="O28" s="57">
        <v>2924</v>
      </c>
      <c r="P28" s="57">
        <v>3009</v>
      </c>
      <c r="Q28" s="57">
        <v>3009</v>
      </c>
      <c r="R28" s="57">
        <v>3028</v>
      </c>
      <c r="S28" s="57">
        <v>3080</v>
      </c>
      <c r="T28" s="57">
        <v>3080</v>
      </c>
      <c r="U28" s="57">
        <v>3100</v>
      </c>
      <c r="V28" s="57">
        <v>3100</v>
      </c>
      <c r="W28" s="57">
        <v>3100</v>
      </c>
      <c r="X28" s="57">
        <v>3100</v>
      </c>
      <c r="Y28" s="57">
        <v>3100</v>
      </c>
      <c r="Z28" s="57">
        <v>3100</v>
      </c>
      <c r="AA28" s="57">
        <v>3150</v>
      </c>
      <c r="AB28" s="57">
        <v>3230</v>
      </c>
      <c r="AC28" s="57">
        <v>3230</v>
      </c>
      <c r="AD28" s="57">
        <v>3330</v>
      </c>
      <c r="AE28" s="57">
        <v>3380</v>
      </c>
      <c r="AF28" s="57">
        <v>3430</v>
      </c>
      <c r="AG28" s="57">
        <v>3530</v>
      </c>
      <c r="AH28" s="57">
        <v>3580</v>
      </c>
      <c r="AI28" s="57">
        <v>3630</v>
      </c>
      <c r="AJ28" s="57">
        <v>3680</v>
      </c>
      <c r="AK28" s="57">
        <v>3730</v>
      </c>
      <c r="AL28" s="57">
        <v>3750</v>
      </c>
      <c r="AM28" s="57">
        <v>3750</v>
      </c>
      <c r="AN28" s="57">
        <v>3800</v>
      </c>
      <c r="AO28" s="57">
        <v>3880</v>
      </c>
      <c r="AP28" s="57">
        <v>3985</v>
      </c>
      <c r="AQ28" s="57">
        <v>4135</v>
      </c>
      <c r="AR28" s="57">
        <v>4235</v>
      </c>
      <c r="AS28" s="57">
        <v>4190</v>
      </c>
      <c r="AT28" s="57">
        <v>4150</v>
      </c>
      <c r="AU28" s="57">
        <v>4250</v>
      </c>
      <c r="AV28" s="57">
        <v>4700</v>
      </c>
      <c r="AW28" s="57">
        <v>4750</v>
      </c>
      <c r="AX28" s="57">
        <v>4850</v>
      </c>
      <c r="AY28" s="57">
        <v>4750</v>
      </c>
      <c r="AZ28" s="57">
        <v>5050</v>
      </c>
      <c r="BA28" s="57">
        <v>5050</v>
      </c>
      <c r="BB28" s="57">
        <v>5050</v>
      </c>
      <c r="BC28" s="57">
        <v>5300</v>
      </c>
    </row>
    <row r="29" spans="1:55" ht="13.5" customHeight="1" x14ac:dyDescent="0.2">
      <c r="A29">
        <v>3</v>
      </c>
      <c r="B29" s="56" t="s">
        <v>404</v>
      </c>
      <c r="C29" s="57">
        <v>147</v>
      </c>
      <c r="D29" s="56" t="s">
        <v>404</v>
      </c>
      <c r="E29" s="75" t="s">
        <v>608</v>
      </c>
      <c r="F29" s="75" t="s">
        <v>609</v>
      </c>
      <c r="G29" s="57">
        <v>642</v>
      </c>
      <c r="H29" s="57">
        <v>642</v>
      </c>
      <c r="I29" s="57">
        <v>642</v>
      </c>
      <c r="J29" s="57">
        <v>646</v>
      </c>
      <c r="K29" s="57">
        <v>646</v>
      </c>
      <c r="L29" s="57">
        <v>646</v>
      </c>
      <c r="M29" s="57">
        <v>649</v>
      </c>
      <c r="N29" s="57">
        <v>649</v>
      </c>
      <c r="O29" s="57">
        <v>649</v>
      </c>
      <c r="P29" s="57">
        <v>651</v>
      </c>
      <c r="Q29" s="57">
        <v>653</v>
      </c>
      <c r="R29" s="57">
        <v>653</v>
      </c>
      <c r="S29" s="57">
        <v>653</v>
      </c>
      <c r="T29" s="57">
        <v>653</v>
      </c>
      <c r="U29" s="57">
        <v>653</v>
      </c>
      <c r="V29" s="57">
        <v>655</v>
      </c>
      <c r="W29" s="57">
        <v>655</v>
      </c>
      <c r="X29" s="57">
        <v>656</v>
      </c>
      <c r="Y29" s="57">
        <v>656</v>
      </c>
      <c r="Z29" s="57">
        <v>657</v>
      </c>
      <c r="AA29" s="57">
        <v>657</v>
      </c>
      <c r="AB29" s="57">
        <v>657</v>
      </c>
      <c r="AC29" s="57">
        <v>662</v>
      </c>
      <c r="AD29" s="57">
        <v>662</v>
      </c>
      <c r="AE29" s="57">
        <v>662</v>
      </c>
      <c r="AF29" s="57">
        <v>662</v>
      </c>
      <c r="AG29" s="57">
        <v>662</v>
      </c>
      <c r="AH29" s="57">
        <v>662</v>
      </c>
      <c r="AI29" s="57">
        <v>662</v>
      </c>
      <c r="AJ29" s="57">
        <v>662</v>
      </c>
      <c r="AK29" s="57">
        <v>662</v>
      </c>
      <c r="AL29" s="57">
        <v>662</v>
      </c>
      <c r="AM29" s="57">
        <v>700</v>
      </c>
      <c r="AN29" s="57">
        <v>750</v>
      </c>
      <c r="AO29" s="57">
        <v>820</v>
      </c>
      <c r="AP29" s="57">
        <v>820</v>
      </c>
      <c r="AQ29" s="57">
        <v>820</v>
      </c>
      <c r="AR29" s="57">
        <v>820</v>
      </c>
      <c r="AS29" s="57">
        <v>820</v>
      </c>
      <c r="AT29" s="57">
        <v>820</v>
      </c>
      <c r="AU29" s="57">
        <v>820</v>
      </c>
      <c r="AV29" s="57">
        <v>820</v>
      </c>
      <c r="AW29" s="57">
        <v>820</v>
      </c>
      <c r="AX29" s="57">
        <v>820</v>
      </c>
      <c r="AY29" s="57">
        <v>820</v>
      </c>
      <c r="AZ29" s="57">
        <v>820</v>
      </c>
      <c r="BA29" s="57">
        <v>808</v>
      </c>
      <c r="BB29" s="57">
        <v>808</v>
      </c>
      <c r="BC29" s="57">
        <v>808</v>
      </c>
    </row>
    <row r="30" spans="1:55" ht="13.5" customHeight="1" x14ac:dyDescent="0.2">
      <c r="A30">
        <v>1</v>
      </c>
      <c r="B30" s="56" t="s">
        <v>405</v>
      </c>
      <c r="C30" s="57">
        <v>158</v>
      </c>
      <c r="D30" s="56" t="s">
        <v>405</v>
      </c>
      <c r="E30" s="75" t="s">
        <v>608</v>
      </c>
      <c r="F30" s="75" t="s">
        <v>609</v>
      </c>
      <c r="G30" s="57">
        <v>11500</v>
      </c>
      <c r="H30" s="57">
        <v>11500</v>
      </c>
      <c r="I30" s="57">
        <v>11500</v>
      </c>
      <c r="J30" s="57">
        <v>11500</v>
      </c>
      <c r="K30" s="57">
        <v>11500</v>
      </c>
      <c r="L30" s="57">
        <v>11500</v>
      </c>
      <c r="M30" s="57">
        <v>11500</v>
      </c>
      <c r="N30" s="57">
        <v>12177</v>
      </c>
      <c r="O30" s="57">
        <v>12176</v>
      </c>
      <c r="P30" s="57">
        <v>11200</v>
      </c>
      <c r="Q30" s="57">
        <v>11230</v>
      </c>
      <c r="R30" s="57">
        <v>11177</v>
      </c>
      <c r="S30" s="57">
        <v>10814</v>
      </c>
      <c r="T30" s="57">
        <v>9780</v>
      </c>
      <c r="U30" s="57">
        <v>9780</v>
      </c>
      <c r="V30" s="57">
        <v>9780</v>
      </c>
      <c r="W30" s="57">
        <v>9780</v>
      </c>
      <c r="X30" s="57">
        <v>9780</v>
      </c>
      <c r="Y30" s="57">
        <v>9958</v>
      </c>
      <c r="Z30" s="57">
        <v>10220</v>
      </c>
      <c r="AA30" s="57">
        <v>9780</v>
      </c>
      <c r="AB30" s="57">
        <v>9860</v>
      </c>
      <c r="AC30" s="57">
        <v>10010</v>
      </c>
      <c r="AD30" s="57">
        <v>9780</v>
      </c>
      <c r="AE30" s="57">
        <v>9780</v>
      </c>
      <c r="AF30" s="57">
        <v>9780</v>
      </c>
      <c r="AG30" s="57">
        <v>9512</v>
      </c>
      <c r="AH30" s="57">
        <v>9500</v>
      </c>
      <c r="AI30" s="57">
        <v>9605</v>
      </c>
      <c r="AJ30" s="57">
        <v>11047</v>
      </c>
      <c r="AK30" s="57">
        <v>12105</v>
      </c>
      <c r="AL30" s="57">
        <v>13000</v>
      </c>
      <c r="AM30" s="57">
        <v>13000</v>
      </c>
      <c r="AN30" s="57">
        <v>13000</v>
      </c>
      <c r="AO30" s="57">
        <v>14000</v>
      </c>
      <c r="AP30" s="57">
        <v>14000</v>
      </c>
      <c r="AQ30" s="57">
        <v>14000</v>
      </c>
      <c r="AR30" s="57">
        <v>14000</v>
      </c>
      <c r="AS30" s="57">
        <v>14000</v>
      </c>
      <c r="AT30" s="57">
        <v>14000</v>
      </c>
      <c r="AU30" s="57">
        <v>14000</v>
      </c>
      <c r="AV30" s="57">
        <v>14000</v>
      </c>
      <c r="AW30" s="57">
        <v>14100</v>
      </c>
      <c r="AX30" s="57">
        <v>14160</v>
      </c>
      <c r="AY30" s="57">
        <v>14183</v>
      </c>
      <c r="AZ30" s="57">
        <v>14207</v>
      </c>
      <c r="BA30" s="57">
        <v>15000</v>
      </c>
      <c r="BB30" s="57">
        <v>15000</v>
      </c>
      <c r="BC30" s="57">
        <v>15000</v>
      </c>
    </row>
    <row r="31" spans="1:55" ht="13.5" customHeight="1" x14ac:dyDescent="0.2">
      <c r="A31">
        <v>1</v>
      </c>
      <c r="B31" s="56" t="s">
        <v>406</v>
      </c>
      <c r="C31" s="57">
        <v>159</v>
      </c>
      <c r="D31" s="56" t="s">
        <v>406</v>
      </c>
      <c r="E31" s="75" t="s">
        <v>608</v>
      </c>
      <c r="F31" s="75" t="s">
        <v>609</v>
      </c>
      <c r="G31" s="57">
        <v>28800</v>
      </c>
      <c r="H31" s="57">
        <v>28900</v>
      </c>
      <c r="I31" s="57">
        <v>29000</v>
      </c>
      <c r="J31" s="57">
        <v>29110</v>
      </c>
      <c r="K31" s="57">
        <v>29210</v>
      </c>
      <c r="L31" s="57">
        <v>29270</v>
      </c>
      <c r="M31" s="57">
        <v>29350</v>
      </c>
      <c r="N31" s="57">
        <v>29350</v>
      </c>
      <c r="O31" s="57">
        <v>29750</v>
      </c>
      <c r="P31" s="57">
        <v>29900</v>
      </c>
      <c r="Q31" s="57">
        <v>29900</v>
      </c>
      <c r="R31" s="57">
        <v>29900</v>
      </c>
      <c r="S31" s="57">
        <v>29900</v>
      </c>
      <c r="T31" s="57">
        <v>29900</v>
      </c>
      <c r="U31" s="57">
        <v>30000</v>
      </c>
      <c r="V31" s="57">
        <v>30100</v>
      </c>
      <c r="W31" s="57">
        <v>30250</v>
      </c>
      <c r="X31" s="57">
        <v>30250</v>
      </c>
      <c r="Y31" s="57">
        <v>30310</v>
      </c>
      <c r="Z31" s="57">
        <v>30385</v>
      </c>
      <c r="AA31" s="57">
        <v>30385</v>
      </c>
      <c r="AB31" s="57">
        <v>30548</v>
      </c>
      <c r="AC31" s="57">
        <v>30710</v>
      </c>
      <c r="AD31" s="57">
        <v>30873</v>
      </c>
      <c r="AE31" s="57">
        <v>31035</v>
      </c>
      <c r="AF31" s="57">
        <v>31360</v>
      </c>
      <c r="AG31" s="57">
        <v>31482</v>
      </c>
      <c r="AH31" s="57">
        <v>31712</v>
      </c>
      <c r="AI31" s="57">
        <v>31888</v>
      </c>
      <c r="AJ31" s="57">
        <v>32074</v>
      </c>
      <c r="AK31" s="57">
        <v>32335</v>
      </c>
      <c r="AL31" s="57">
        <v>32457</v>
      </c>
      <c r="AM31" s="57">
        <v>32579</v>
      </c>
      <c r="AN31" s="57">
        <v>32700</v>
      </c>
      <c r="AO31" s="57">
        <v>32909</v>
      </c>
      <c r="AP31" s="57">
        <v>31238</v>
      </c>
      <c r="AQ31" s="57">
        <v>30738</v>
      </c>
      <c r="AR31" s="57">
        <v>32538</v>
      </c>
      <c r="AS31" s="57">
        <v>32600</v>
      </c>
      <c r="AT31" s="57">
        <v>32650</v>
      </c>
      <c r="AU31" s="57">
        <v>32700</v>
      </c>
      <c r="AV31" s="57">
        <v>34800</v>
      </c>
      <c r="AW31" s="57">
        <v>34900</v>
      </c>
      <c r="AX31" s="57">
        <v>36000</v>
      </c>
      <c r="AY31" s="57">
        <v>38000</v>
      </c>
      <c r="AZ31" s="57">
        <v>40000</v>
      </c>
      <c r="BA31" s="57">
        <v>40500</v>
      </c>
      <c r="BB31" s="57">
        <v>40000</v>
      </c>
      <c r="BC31" s="57">
        <v>37000</v>
      </c>
    </row>
    <row r="32" spans="1:55" ht="13.5" customHeight="1" x14ac:dyDescent="0.2">
      <c r="A32">
        <v>1</v>
      </c>
      <c r="B32" s="56" t="s">
        <v>407</v>
      </c>
      <c r="C32" s="57">
        <v>175</v>
      </c>
      <c r="D32" s="56" t="s">
        <v>407</v>
      </c>
      <c r="E32" s="75" t="s">
        <v>608</v>
      </c>
      <c r="F32" s="75" t="s">
        <v>609</v>
      </c>
      <c r="G32" s="57">
        <v>278</v>
      </c>
      <c r="H32" s="57">
        <v>278</v>
      </c>
      <c r="I32" s="57">
        <v>278</v>
      </c>
      <c r="J32" s="57">
        <v>278</v>
      </c>
      <c r="K32" s="57">
        <v>278</v>
      </c>
      <c r="L32" s="57">
        <v>278</v>
      </c>
      <c r="M32" s="57">
        <v>288</v>
      </c>
      <c r="N32" s="57">
        <v>288</v>
      </c>
      <c r="O32" s="57">
        <v>288</v>
      </c>
      <c r="P32" s="57">
        <v>288</v>
      </c>
      <c r="Q32" s="57">
        <v>288</v>
      </c>
      <c r="R32" s="57">
        <v>288</v>
      </c>
      <c r="S32" s="57">
        <v>293</v>
      </c>
      <c r="T32" s="57">
        <v>298</v>
      </c>
      <c r="U32" s="57">
        <v>298</v>
      </c>
      <c r="V32" s="57">
        <v>298</v>
      </c>
      <c r="W32" s="57">
        <v>299</v>
      </c>
      <c r="X32" s="57">
        <v>299</v>
      </c>
      <c r="Y32" s="57">
        <v>300</v>
      </c>
      <c r="Z32" s="57">
        <v>303</v>
      </c>
      <c r="AA32" s="57">
        <v>310</v>
      </c>
      <c r="AB32" s="57">
        <v>323</v>
      </c>
      <c r="AC32" s="57">
        <v>333</v>
      </c>
      <c r="AD32" s="57">
        <v>360</v>
      </c>
      <c r="AE32" s="57">
        <v>368</v>
      </c>
      <c r="AF32" s="57">
        <v>335</v>
      </c>
      <c r="AG32" s="57">
        <v>330</v>
      </c>
      <c r="AH32" s="57">
        <v>320</v>
      </c>
      <c r="AI32" s="57">
        <v>357</v>
      </c>
      <c r="AJ32" s="57">
        <v>367</v>
      </c>
      <c r="AK32" s="57">
        <v>367</v>
      </c>
      <c r="AL32" s="57">
        <v>367</v>
      </c>
      <c r="AM32" s="57">
        <v>387</v>
      </c>
      <c r="AN32" s="57">
        <v>397</v>
      </c>
      <c r="AO32" s="57">
        <v>406</v>
      </c>
      <c r="AP32" s="57">
        <v>412</v>
      </c>
      <c r="AQ32" s="57">
        <v>457</v>
      </c>
      <c r="AR32" s="57">
        <v>457</v>
      </c>
      <c r="AS32" s="57">
        <v>508</v>
      </c>
      <c r="AT32" s="57">
        <v>548</v>
      </c>
      <c r="AU32" s="57">
        <v>548</v>
      </c>
      <c r="AV32" s="57">
        <v>539</v>
      </c>
      <c r="AW32" s="57">
        <v>540</v>
      </c>
      <c r="AX32" s="57">
        <v>540</v>
      </c>
      <c r="AY32" s="57">
        <v>540</v>
      </c>
      <c r="AZ32" s="57">
        <v>550</v>
      </c>
      <c r="BA32" s="57">
        <v>550</v>
      </c>
      <c r="BB32" s="57">
        <v>550</v>
      </c>
      <c r="BC32" s="57">
        <v>550</v>
      </c>
    </row>
    <row r="33" spans="1:55" ht="13.5" customHeight="1" x14ac:dyDescent="0.2">
      <c r="A33">
        <v>2</v>
      </c>
      <c r="B33" s="56" t="s">
        <v>408</v>
      </c>
      <c r="C33" s="57">
        <v>178</v>
      </c>
      <c r="D33" s="56" t="s">
        <v>408</v>
      </c>
      <c r="E33" s="75" t="s">
        <v>608</v>
      </c>
      <c r="F33" s="75" t="s">
        <v>609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7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500</v>
      </c>
      <c r="AN33" s="57">
        <v>439</v>
      </c>
      <c r="AO33" s="57">
        <v>440</v>
      </c>
      <c r="AP33" s="57">
        <v>371</v>
      </c>
      <c r="AQ33" s="57">
        <v>393</v>
      </c>
      <c r="AR33" s="57">
        <v>500</v>
      </c>
      <c r="AS33" s="57">
        <v>500</v>
      </c>
      <c r="AT33" s="57">
        <v>563</v>
      </c>
      <c r="AU33" s="57">
        <v>565</v>
      </c>
      <c r="AV33" s="57">
        <v>565</v>
      </c>
      <c r="AW33" s="57">
        <v>600</v>
      </c>
      <c r="AX33" s="57">
        <v>600</v>
      </c>
      <c r="AY33" s="57">
        <v>622</v>
      </c>
      <c r="AZ33" s="57">
        <v>672</v>
      </c>
      <c r="BA33" s="57">
        <v>672</v>
      </c>
      <c r="BB33" s="57">
        <v>672</v>
      </c>
      <c r="BC33" s="57">
        <v>692</v>
      </c>
    </row>
    <row r="34" spans="1:55" ht="13.5" customHeight="1" x14ac:dyDescent="0.2">
      <c r="A34">
        <v>3</v>
      </c>
      <c r="B34" s="56" t="s">
        <v>409</v>
      </c>
      <c r="C34" s="57">
        <v>181</v>
      </c>
      <c r="D34" s="56" t="s">
        <v>409</v>
      </c>
      <c r="E34" s="75" t="s">
        <v>608</v>
      </c>
      <c r="F34" s="75" t="s">
        <v>609</v>
      </c>
      <c r="G34" s="57">
        <v>1985</v>
      </c>
      <c r="H34" s="57">
        <v>2035</v>
      </c>
      <c r="I34" s="57">
        <v>2085</v>
      </c>
      <c r="J34" s="57">
        <v>2135</v>
      </c>
      <c r="K34" s="57">
        <v>2165</v>
      </c>
      <c r="L34" s="57">
        <v>2235</v>
      </c>
      <c r="M34" s="57">
        <v>2285</v>
      </c>
      <c r="N34" s="57">
        <v>2335</v>
      </c>
      <c r="O34" s="57">
        <v>2385</v>
      </c>
      <c r="P34" s="57">
        <v>2435</v>
      </c>
      <c r="Q34" s="57">
        <v>2485</v>
      </c>
      <c r="R34" s="57">
        <v>2515</v>
      </c>
      <c r="S34" s="57">
        <v>2515</v>
      </c>
      <c r="T34" s="57">
        <v>2565</v>
      </c>
      <c r="U34" s="57">
        <v>2565</v>
      </c>
      <c r="V34" s="57">
        <v>2565</v>
      </c>
      <c r="W34" s="57">
        <v>2565</v>
      </c>
      <c r="X34" s="57">
        <v>2565</v>
      </c>
      <c r="Y34" s="57">
        <v>2565</v>
      </c>
      <c r="Z34" s="57">
        <v>2605</v>
      </c>
      <c r="AA34" s="57">
        <v>2645</v>
      </c>
      <c r="AB34" s="57">
        <v>2685</v>
      </c>
      <c r="AC34" s="57">
        <v>2725</v>
      </c>
      <c r="AD34" s="57">
        <v>2765</v>
      </c>
      <c r="AE34" s="57">
        <v>2805</v>
      </c>
      <c r="AF34" s="57">
        <v>2845</v>
      </c>
      <c r="AG34" s="57">
        <v>2890</v>
      </c>
      <c r="AH34" s="57">
        <v>2930</v>
      </c>
      <c r="AI34" s="57">
        <v>2970</v>
      </c>
      <c r="AJ34" s="57">
        <v>3010</v>
      </c>
      <c r="AK34" s="57">
        <v>3050</v>
      </c>
      <c r="AL34" s="57">
        <v>3090</v>
      </c>
      <c r="AM34" s="57">
        <v>3130</v>
      </c>
      <c r="AN34" s="57">
        <v>3170</v>
      </c>
      <c r="AO34" s="57">
        <v>3210</v>
      </c>
      <c r="AP34" s="57">
        <v>3295</v>
      </c>
      <c r="AQ34" s="57">
        <v>3500</v>
      </c>
      <c r="AR34" s="57">
        <v>3500</v>
      </c>
      <c r="AS34" s="57">
        <v>3650</v>
      </c>
      <c r="AT34" s="57">
        <v>3700</v>
      </c>
      <c r="AU34" s="57">
        <v>3700</v>
      </c>
      <c r="AV34" s="57">
        <v>3750</v>
      </c>
      <c r="AW34" s="57">
        <v>3750</v>
      </c>
      <c r="AX34" s="57">
        <v>3900</v>
      </c>
      <c r="AY34" s="57">
        <v>4000</v>
      </c>
      <c r="AZ34" s="57">
        <v>4150</v>
      </c>
      <c r="BA34" s="57">
        <v>4150</v>
      </c>
      <c r="BB34" s="57">
        <v>4350</v>
      </c>
      <c r="BC34" s="57">
        <v>4300</v>
      </c>
    </row>
    <row r="35" spans="1:55" ht="13.5" customHeight="1" x14ac:dyDescent="0.2">
      <c r="A35">
        <v>2</v>
      </c>
      <c r="B35" s="56" t="s">
        <v>410</v>
      </c>
      <c r="C35" s="57">
        <v>182</v>
      </c>
      <c r="D35" s="56" t="s">
        <v>410</v>
      </c>
      <c r="E35" s="75" t="s">
        <v>608</v>
      </c>
      <c r="F35" s="75" t="s">
        <v>609</v>
      </c>
      <c r="G35" s="57">
        <v>53</v>
      </c>
      <c r="H35" s="57">
        <v>53</v>
      </c>
      <c r="I35" s="57">
        <v>53</v>
      </c>
      <c r="J35" s="57">
        <v>53</v>
      </c>
      <c r="K35" s="57">
        <v>53</v>
      </c>
      <c r="L35" s="57">
        <v>53</v>
      </c>
      <c r="M35" s="57">
        <v>54</v>
      </c>
      <c r="N35" s="57">
        <v>54</v>
      </c>
      <c r="O35" s="57">
        <v>54</v>
      </c>
      <c r="P35" s="57">
        <v>54</v>
      </c>
      <c r="Q35" s="57">
        <v>54</v>
      </c>
      <c r="R35" s="57">
        <v>48</v>
      </c>
      <c r="S35" s="57">
        <v>48</v>
      </c>
      <c r="T35" s="57">
        <v>48</v>
      </c>
      <c r="U35" s="57">
        <v>48</v>
      </c>
      <c r="V35" s="57">
        <v>48</v>
      </c>
      <c r="W35" s="57">
        <v>48</v>
      </c>
      <c r="X35" s="57">
        <v>48</v>
      </c>
      <c r="Y35" s="57">
        <v>47</v>
      </c>
      <c r="Z35" s="57">
        <v>52</v>
      </c>
      <c r="AA35" s="57">
        <v>56</v>
      </c>
      <c r="AB35" s="57">
        <v>55</v>
      </c>
      <c r="AC35" s="57">
        <v>54</v>
      </c>
      <c r="AD35" s="57">
        <v>55</v>
      </c>
      <c r="AE35" s="57">
        <v>55</v>
      </c>
      <c r="AF35" s="57">
        <v>55</v>
      </c>
      <c r="AG35" s="57">
        <v>55</v>
      </c>
      <c r="AH35" s="57">
        <v>54</v>
      </c>
      <c r="AI35" s="57">
        <v>52</v>
      </c>
      <c r="AJ35" s="57">
        <v>52</v>
      </c>
      <c r="AK35" s="57">
        <v>51</v>
      </c>
      <c r="AL35" s="57">
        <v>40</v>
      </c>
      <c r="AM35" s="57">
        <v>41</v>
      </c>
      <c r="AN35" s="57">
        <v>40</v>
      </c>
      <c r="AO35" s="57">
        <v>37</v>
      </c>
      <c r="AP35" s="57">
        <v>37</v>
      </c>
      <c r="AQ35" s="57">
        <v>38</v>
      </c>
      <c r="AR35" s="57">
        <v>38</v>
      </c>
      <c r="AS35" s="57">
        <v>41</v>
      </c>
      <c r="AT35" s="57">
        <v>41</v>
      </c>
      <c r="AU35" s="57">
        <v>40</v>
      </c>
      <c r="AV35" s="57">
        <v>40</v>
      </c>
      <c r="AW35" s="57">
        <v>39</v>
      </c>
      <c r="AX35" s="57">
        <v>38</v>
      </c>
      <c r="AY35" s="57">
        <v>38</v>
      </c>
      <c r="AZ35" s="57">
        <v>37</v>
      </c>
      <c r="BA35" s="57">
        <v>36</v>
      </c>
      <c r="BB35" s="57">
        <v>36</v>
      </c>
      <c r="BC35" s="57">
        <v>35.700000000000003</v>
      </c>
    </row>
    <row r="36" spans="1:55" ht="13.5" customHeight="1" x14ac:dyDescent="0.2">
      <c r="A36">
        <v>2</v>
      </c>
      <c r="B36" s="56" t="s">
        <v>411</v>
      </c>
      <c r="C36" s="57">
        <v>184</v>
      </c>
      <c r="D36" s="56" t="s">
        <v>411</v>
      </c>
      <c r="E36" s="75" t="s">
        <v>608</v>
      </c>
      <c r="F36" s="75" t="s">
        <v>609</v>
      </c>
      <c r="G36" s="57">
        <v>615</v>
      </c>
      <c r="H36" s="57">
        <v>625</v>
      </c>
      <c r="I36" s="57">
        <v>635</v>
      </c>
      <c r="J36" s="57">
        <v>645</v>
      </c>
      <c r="K36" s="57">
        <v>655</v>
      </c>
      <c r="L36" s="57">
        <v>665</v>
      </c>
      <c r="M36" s="57">
        <v>675</v>
      </c>
      <c r="N36" s="57">
        <v>683</v>
      </c>
      <c r="O36" s="57">
        <v>697</v>
      </c>
      <c r="P36" s="57">
        <v>704</v>
      </c>
      <c r="Q36" s="57">
        <v>748</v>
      </c>
      <c r="R36" s="57">
        <v>808</v>
      </c>
      <c r="S36" s="57">
        <v>805</v>
      </c>
      <c r="T36" s="57">
        <v>884</v>
      </c>
      <c r="U36" s="57">
        <v>912</v>
      </c>
      <c r="V36" s="57">
        <v>939</v>
      </c>
      <c r="W36" s="57">
        <v>965</v>
      </c>
      <c r="X36" s="57">
        <v>980</v>
      </c>
      <c r="Y36" s="57">
        <v>997</v>
      </c>
      <c r="Z36" s="57">
        <v>1015</v>
      </c>
      <c r="AA36" s="57">
        <v>1060</v>
      </c>
      <c r="AB36" s="57">
        <v>1075</v>
      </c>
      <c r="AC36" s="57">
        <v>1090</v>
      </c>
      <c r="AD36" s="57">
        <v>1108</v>
      </c>
      <c r="AE36" s="57">
        <v>1119</v>
      </c>
      <c r="AF36" s="57">
        <v>1130</v>
      </c>
      <c r="AG36" s="57">
        <v>1142</v>
      </c>
      <c r="AH36" s="57">
        <v>1153</v>
      </c>
      <c r="AI36" s="57">
        <v>1155</v>
      </c>
      <c r="AJ36" s="57">
        <v>1185</v>
      </c>
      <c r="AK36" s="57">
        <v>1187</v>
      </c>
      <c r="AL36" s="57">
        <v>1187</v>
      </c>
      <c r="AM36" s="57">
        <v>1130</v>
      </c>
      <c r="AN36" s="57">
        <v>940</v>
      </c>
      <c r="AO36" s="57">
        <v>940</v>
      </c>
      <c r="AP36" s="57">
        <v>1000</v>
      </c>
      <c r="AQ36" s="57">
        <v>1050</v>
      </c>
      <c r="AR36" s="57">
        <v>1070</v>
      </c>
      <c r="AS36" s="57">
        <v>1116</v>
      </c>
      <c r="AT36" s="57">
        <v>1150</v>
      </c>
      <c r="AU36" s="57">
        <v>1259</v>
      </c>
      <c r="AV36" s="57">
        <v>1385</v>
      </c>
      <c r="AW36" s="57">
        <v>1420</v>
      </c>
      <c r="AX36" s="57">
        <v>1420</v>
      </c>
      <c r="AY36" s="57">
        <v>1420</v>
      </c>
      <c r="AZ36" s="57">
        <v>1425</v>
      </c>
      <c r="BA36" s="57">
        <v>1475</v>
      </c>
      <c r="BB36" s="57">
        <v>1570</v>
      </c>
      <c r="BC36" s="57">
        <v>1580</v>
      </c>
    </row>
    <row r="37" spans="1:55" ht="13.5" customHeight="1" x14ac:dyDescent="0.2">
      <c r="A37">
        <v>1</v>
      </c>
      <c r="B37" s="56" t="s">
        <v>412</v>
      </c>
      <c r="C37" s="57">
        <v>193</v>
      </c>
      <c r="D37" s="56" t="s">
        <v>412</v>
      </c>
      <c r="E37" s="75" t="s">
        <v>608</v>
      </c>
      <c r="F37" s="75" t="s">
        <v>609</v>
      </c>
      <c r="G37" s="57">
        <v>34</v>
      </c>
      <c r="H37" s="57">
        <v>34</v>
      </c>
      <c r="I37" s="57">
        <v>34</v>
      </c>
      <c r="J37" s="57">
        <v>34</v>
      </c>
      <c r="K37" s="57">
        <v>35</v>
      </c>
      <c r="L37" s="57">
        <v>35</v>
      </c>
      <c r="M37" s="57">
        <v>35</v>
      </c>
      <c r="N37" s="57">
        <v>35</v>
      </c>
      <c r="O37" s="57">
        <v>35</v>
      </c>
      <c r="P37" s="57">
        <v>35</v>
      </c>
      <c r="Q37" s="57">
        <v>36</v>
      </c>
      <c r="R37" s="57">
        <v>36</v>
      </c>
      <c r="S37" s="57">
        <v>36</v>
      </c>
      <c r="T37" s="57">
        <v>36</v>
      </c>
      <c r="U37" s="57">
        <v>36</v>
      </c>
      <c r="V37" s="57">
        <v>36</v>
      </c>
      <c r="W37" s="57">
        <v>36</v>
      </c>
      <c r="X37" s="57">
        <v>36</v>
      </c>
      <c r="Y37" s="57">
        <v>36</v>
      </c>
      <c r="Z37" s="57">
        <v>36</v>
      </c>
      <c r="AA37" s="57">
        <v>36</v>
      </c>
      <c r="AB37" s="57">
        <v>36</v>
      </c>
      <c r="AC37" s="57">
        <v>36</v>
      </c>
      <c r="AD37" s="57">
        <v>36</v>
      </c>
      <c r="AE37" s="57">
        <v>37</v>
      </c>
      <c r="AF37" s="57">
        <v>37</v>
      </c>
      <c r="AG37" s="57">
        <v>37</v>
      </c>
      <c r="AH37" s="57">
        <v>37</v>
      </c>
      <c r="AI37" s="57">
        <v>41</v>
      </c>
      <c r="AJ37" s="57">
        <v>41</v>
      </c>
      <c r="AK37" s="57">
        <v>41</v>
      </c>
      <c r="AL37" s="57">
        <v>41</v>
      </c>
      <c r="AM37" s="57">
        <v>41</v>
      </c>
      <c r="AN37" s="57">
        <v>43</v>
      </c>
      <c r="AO37" s="57">
        <v>44</v>
      </c>
      <c r="AP37" s="57">
        <v>44</v>
      </c>
      <c r="AQ37" s="57">
        <v>45</v>
      </c>
      <c r="AR37" s="57">
        <v>46</v>
      </c>
      <c r="AS37" s="57">
        <v>48</v>
      </c>
      <c r="AT37" s="57">
        <v>51</v>
      </c>
      <c r="AU37" s="57">
        <v>51</v>
      </c>
      <c r="AV37" s="57">
        <v>52</v>
      </c>
      <c r="AW37" s="57">
        <v>53</v>
      </c>
      <c r="AX37" s="57">
        <v>54</v>
      </c>
      <c r="AY37" s="57">
        <v>54</v>
      </c>
      <c r="AZ37" s="57">
        <v>54</v>
      </c>
      <c r="BA37" s="57">
        <v>54</v>
      </c>
      <c r="BB37" s="57">
        <v>54</v>
      </c>
      <c r="BC37" s="57">
        <v>55</v>
      </c>
    </row>
    <row r="38" spans="1:55" ht="13.5" customHeight="1" x14ac:dyDescent="0.2">
      <c r="A38">
        <v>1</v>
      </c>
      <c r="B38" s="56" t="s">
        <v>413</v>
      </c>
      <c r="C38" s="57">
        <v>195</v>
      </c>
      <c r="D38" s="56" t="s">
        <v>413</v>
      </c>
      <c r="E38" s="75" t="s">
        <v>608</v>
      </c>
      <c r="F38" s="75" t="s">
        <v>609</v>
      </c>
      <c r="G38" s="57">
        <v>2947</v>
      </c>
      <c r="H38" s="57">
        <v>2947</v>
      </c>
      <c r="I38" s="57">
        <v>3047</v>
      </c>
      <c r="J38" s="57">
        <v>3047</v>
      </c>
      <c r="K38" s="57">
        <v>3147</v>
      </c>
      <c r="L38" s="57">
        <v>3147</v>
      </c>
      <c r="M38" s="57">
        <v>3247</v>
      </c>
      <c r="N38" s="57">
        <v>3417</v>
      </c>
      <c r="O38" s="57">
        <v>3203</v>
      </c>
      <c r="P38" s="57">
        <v>3164</v>
      </c>
      <c r="Q38" s="57">
        <v>3246</v>
      </c>
      <c r="R38" s="57">
        <v>3246</v>
      </c>
      <c r="S38" s="57">
        <v>3296</v>
      </c>
      <c r="T38" s="57">
        <v>3346</v>
      </c>
      <c r="U38" s="57">
        <v>3346</v>
      </c>
      <c r="V38" s="57">
        <v>3345</v>
      </c>
      <c r="W38" s="57">
        <v>3144</v>
      </c>
      <c r="X38" s="57">
        <v>3143</v>
      </c>
      <c r="Y38" s="57">
        <v>3142</v>
      </c>
      <c r="Z38" s="57">
        <v>3141</v>
      </c>
      <c r="AA38" s="57">
        <v>3140</v>
      </c>
      <c r="AB38" s="57">
        <v>3139</v>
      </c>
      <c r="AC38" s="57">
        <v>3138</v>
      </c>
      <c r="AD38" s="57">
        <v>3137</v>
      </c>
      <c r="AE38" s="57">
        <v>3136</v>
      </c>
      <c r="AF38" s="57">
        <v>3134</v>
      </c>
      <c r="AG38" s="57">
        <v>3132</v>
      </c>
      <c r="AH38" s="57">
        <v>3130</v>
      </c>
      <c r="AI38" s="57">
        <v>3127</v>
      </c>
      <c r="AJ38" s="57">
        <v>3125</v>
      </c>
      <c r="AK38" s="57">
        <v>3009</v>
      </c>
      <c r="AL38" s="57">
        <v>3070</v>
      </c>
      <c r="AM38" s="57">
        <v>3068</v>
      </c>
      <c r="AN38" s="57">
        <v>3081</v>
      </c>
      <c r="AO38" s="57">
        <v>2980</v>
      </c>
      <c r="AP38" s="57">
        <v>3000</v>
      </c>
      <c r="AQ38" s="57">
        <v>3004</v>
      </c>
      <c r="AR38" s="57">
        <v>3013</v>
      </c>
      <c r="AS38" s="57">
        <v>3063</v>
      </c>
      <c r="AT38" s="57">
        <v>3105</v>
      </c>
      <c r="AU38" s="57">
        <v>3160</v>
      </c>
      <c r="AV38" s="57">
        <v>3150</v>
      </c>
      <c r="AW38" s="57">
        <v>3032</v>
      </c>
      <c r="AX38" s="57">
        <v>3087</v>
      </c>
      <c r="AY38" s="57">
        <v>3226</v>
      </c>
      <c r="AZ38" s="57">
        <v>3038</v>
      </c>
      <c r="BA38" s="57">
        <v>3038</v>
      </c>
      <c r="BB38" s="57">
        <v>3704</v>
      </c>
      <c r="BC38" s="57">
        <v>3905</v>
      </c>
    </row>
    <row r="39" spans="1:55" ht="13.5" customHeight="1" x14ac:dyDescent="0.2">
      <c r="A39">
        <v>2</v>
      </c>
      <c r="B39" s="56" t="s">
        <v>414</v>
      </c>
      <c r="C39" s="57">
        <v>196</v>
      </c>
      <c r="D39" s="56" t="s">
        <v>414</v>
      </c>
      <c r="E39" s="75" t="s">
        <v>608</v>
      </c>
      <c r="F39" s="75" t="s">
        <v>609</v>
      </c>
      <c r="G39" s="57">
        <v>5</v>
      </c>
      <c r="H39" s="57">
        <v>5</v>
      </c>
      <c r="I39" s="57">
        <v>5</v>
      </c>
      <c r="J39" s="57">
        <v>5</v>
      </c>
      <c r="K39" s="57">
        <v>5</v>
      </c>
      <c r="L39" s="57">
        <v>5</v>
      </c>
      <c r="M39" s="57">
        <v>5</v>
      </c>
      <c r="N39" s="57">
        <v>5</v>
      </c>
      <c r="O39" s="57">
        <v>5</v>
      </c>
      <c r="P39" s="57">
        <v>5</v>
      </c>
      <c r="Q39" s="57">
        <v>5</v>
      </c>
      <c r="R39" s="57">
        <v>5</v>
      </c>
      <c r="S39" s="57">
        <v>5</v>
      </c>
      <c r="T39" s="57">
        <v>5</v>
      </c>
      <c r="U39" s="57">
        <v>5</v>
      </c>
      <c r="V39" s="57">
        <v>5</v>
      </c>
      <c r="W39" s="57">
        <v>5</v>
      </c>
      <c r="X39" s="57">
        <v>5</v>
      </c>
      <c r="Y39" s="57">
        <v>5</v>
      </c>
      <c r="Z39" s="57">
        <v>5</v>
      </c>
      <c r="AA39" s="57">
        <v>5</v>
      </c>
      <c r="AB39" s="57">
        <v>6</v>
      </c>
      <c r="AC39" s="57">
        <v>6</v>
      </c>
      <c r="AD39" s="57">
        <v>6</v>
      </c>
      <c r="AE39" s="57">
        <v>6</v>
      </c>
      <c r="AF39" s="57">
        <v>6</v>
      </c>
      <c r="AG39" s="57">
        <v>6</v>
      </c>
      <c r="AH39" s="57">
        <v>5</v>
      </c>
      <c r="AI39" s="57">
        <v>5</v>
      </c>
      <c r="AJ39" s="57">
        <v>4</v>
      </c>
      <c r="AK39" s="57">
        <v>4</v>
      </c>
      <c r="AL39" s="57">
        <v>4</v>
      </c>
      <c r="AM39" s="57">
        <v>4</v>
      </c>
      <c r="AN39" s="57">
        <v>4</v>
      </c>
      <c r="AO39" s="57">
        <v>4</v>
      </c>
      <c r="AP39" s="57">
        <v>4</v>
      </c>
      <c r="AQ39" s="57">
        <v>4</v>
      </c>
      <c r="AR39" s="57">
        <v>4</v>
      </c>
      <c r="AS39" s="57">
        <v>4</v>
      </c>
      <c r="AT39" s="57">
        <v>4</v>
      </c>
      <c r="AU39" s="57">
        <v>4</v>
      </c>
      <c r="AV39" s="57">
        <v>4</v>
      </c>
      <c r="AW39" s="57">
        <v>4</v>
      </c>
      <c r="AX39" s="57">
        <v>4</v>
      </c>
      <c r="AY39" s="57">
        <v>4</v>
      </c>
      <c r="AZ39" s="57">
        <v>4</v>
      </c>
      <c r="BA39" s="57">
        <v>3</v>
      </c>
      <c r="BB39" s="57">
        <v>3</v>
      </c>
      <c r="BC39" s="57">
        <v>3</v>
      </c>
    </row>
    <row r="40" spans="1:55" ht="13.5" customHeight="1" x14ac:dyDescent="0.2">
      <c r="A40">
        <v>1</v>
      </c>
      <c r="B40" s="56" t="s">
        <v>415</v>
      </c>
      <c r="C40" s="57">
        <v>197</v>
      </c>
      <c r="D40" s="56" t="s">
        <v>415</v>
      </c>
      <c r="E40" s="75" t="s">
        <v>608</v>
      </c>
      <c r="F40" s="75" t="s">
        <v>609</v>
      </c>
      <c r="G40" s="57">
        <v>410</v>
      </c>
      <c r="H40" s="57">
        <v>415</v>
      </c>
      <c r="I40" s="57">
        <v>420</v>
      </c>
      <c r="J40" s="57">
        <v>425</v>
      </c>
      <c r="K40" s="57">
        <v>430</v>
      </c>
      <c r="L40" s="57">
        <v>435</v>
      </c>
      <c r="M40" s="57">
        <v>440</v>
      </c>
      <c r="N40" s="57">
        <v>450</v>
      </c>
      <c r="O40" s="57">
        <v>455</v>
      </c>
      <c r="P40" s="57">
        <v>460</v>
      </c>
      <c r="Q40" s="57">
        <v>465</v>
      </c>
      <c r="R40" s="57">
        <v>470</v>
      </c>
      <c r="S40" s="57">
        <v>475</v>
      </c>
      <c r="T40" s="57">
        <v>480</v>
      </c>
      <c r="U40" s="57">
        <v>485</v>
      </c>
      <c r="V40" s="57">
        <v>490</v>
      </c>
      <c r="W40" s="57">
        <v>495</v>
      </c>
      <c r="X40" s="57">
        <v>505</v>
      </c>
      <c r="Y40" s="57">
        <v>515</v>
      </c>
      <c r="Z40" s="57">
        <v>520</v>
      </c>
      <c r="AA40" s="57">
        <v>525</v>
      </c>
      <c r="AB40" s="57">
        <v>540</v>
      </c>
      <c r="AC40" s="57">
        <v>545</v>
      </c>
      <c r="AD40" s="57">
        <v>560</v>
      </c>
      <c r="AE40" s="57">
        <v>610</v>
      </c>
      <c r="AF40" s="57">
        <v>615</v>
      </c>
      <c r="AG40" s="57">
        <v>620</v>
      </c>
      <c r="AH40" s="57">
        <v>621</v>
      </c>
      <c r="AI40" s="57">
        <v>621</v>
      </c>
      <c r="AJ40" s="57">
        <v>621</v>
      </c>
      <c r="AK40" s="57">
        <v>621</v>
      </c>
      <c r="AL40" s="57">
        <v>611</v>
      </c>
      <c r="AM40" s="57">
        <v>611</v>
      </c>
      <c r="AN40" s="57">
        <v>610</v>
      </c>
      <c r="AO40" s="57">
        <v>610</v>
      </c>
      <c r="AP40" s="57">
        <v>610</v>
      </c>
      <c r="AQ40" s="57">
        <v>609</v>
      </c>
      <c r="AR40" s="57">
        <v>609</v>
      </c>
      <c r="AS40" s="57">
        <v>604</v>
      </c>
      <c r="AT40" s="57">
        <v>610</v>
      </c>
      <c r="AU40" s="57">
        <v>792</v>
      </c>
      <c r="AV40" s="57">
        <v>1006</v>
      </c>
      <c r="AW40" s="57">
        <v>1070</v>
      </c>
      <c r="AX40" s="57">
        <v>1258</v>
      </c>
      <c r="AY40" s="57">
        <v>1425</v>
      </c>
      <c r="AZ40" s="57">
        <v>1617</v>
      </c>
      <c r="BA40" s="57">
        <v>1141</v>
      </c>
      <c r="BB40" s="57">
        <v>1214</v>
      </c>
      <c r="BC40" s="57">
        <v>1215</v>
      </c>
    </row>
    <row r="41" spans="1:55" ht="13.5" customHeight="1" x14ac:dyDescent="0.2">
      <c r="A41">
        <v>2</v>
      </c>
      <c r="B41" s="56" t="s">
        <v>416</v>
      </c>
      <c r="C41" s="57">
        <v>201</v>
      </c>
      <c r="D41" s="56" t="s">
        <v>416</v>
      </c>
      <c r="E41" s="75" t="s">
        <v>608</v>
      </c>
      <c r="F41" s="75" t="s">
        <v>609</v>
      </c>
      <c r="G41" s="57">
        <v>905</v>
      </c>
      <c r="H41" s="57">
        <v>910</v>
      </c>
      <c r="I41" s="57">
        <v>915</v>
      </c>
      <c r="J41" s="57">
        <v>920</v>
      </c>
      <c r="K41" s="57">
        <v>925</v>
      </c>
      <c r="L41" s="57">
        <v>930</v>
      </c>
      <c r="M41" s="57">
        <v>935</v>
      </c>
      <c r="N41" s="57">
        <v>940</v>
      </c>
      <c r="O41" s="57">
        <v>945</v>
      </c>
      <c r="P41" s="57">
        <v>950</v>
      </c>
      <c r="Q41" s="57">
        <v>955</v>
      </c>
      <c r="R41" s="57">
        <v>960</v>
      </c>
      <c r="S41" s="57">
        <v>965</v>
      </c>
      <c r="T41" s="57">
        <v>970</v>
      </c>
      <c r="U41" s="57">
        <v>975</v>
      </c>
      <c r="V41" s="57">
        <v>980</v>
      </c>
      <c r="W41" s="57">
        <v>985</v>
      </c>
      <c r="X41" s="57">
        <v>990</v>
      </c>
      <c r="Y41" s="57">
        <v>995</v>
      </c>
      <c r="Z41" s="57">
        <v>1000</v>
      </c>
      <c r="AA41" s="57">
        <v>1005</v>
      </c>
      <c r="AB41" s="57">
        <v>1010</v>
      </c>
      <c r="AC41" s="57">
        <v>1015</v>
      </c>
      <c r="AD41" s="57">
        <v>1020</v>
      </c>
      <c r="AE41" s="57">
        <v>1025</v>
      </c>
      <c r="AF41" s="57">
        <v>1030</v>
      </c>
      <c r="AG41" s="57">
        <v>1035</v>
      </c>
      <c r="AH41" s="57">
        <v>1039</v>
      </c>
      <c r="AI41" s="57">
        <v>1040</v>
      </c>
      <c r="AJ41" s="57">
        <v>1042</v>
      </c>
      <c r="AK41" s="57">
        <v>1042</v>
      </c>
      <c r="AL41" s="57">
        <v>1043</v>
      </c>
      <c r="AM41" s="57">
        <v>1044</v>
      </c>
      <c r="AN41" s="57">
        <v>1050</v>
      </c>
      <c r="AO41" s="57">
        <v>1056</v>
      </c>
      <c r="AP41" s="57">
        <v>1061</v>
      </c>
      <c r="AQ41" s="57">
        <v>1066</v>
      </c>
      <c r="AR41" s="57">
        <v>1067</v>
      </c>
      <c r="AS41" s="57">
        <v>1067</v>
      </c>
      <c r="AT41" s="57">
        <v>1067</v>
      </c>
      <c r="AU41" s="57">
        <v>1071</v>
      </c>
      <c r="AV41" s="57">
        <v>1226</v>
      </c>
      <c r="AW41" s="57">
        <v>1276</v>
      </c>
      <c r="AX41" s="57">
        <v>1377</v>
      </c>
      <c r="AY41" s="57">
        <v>1377</v>
      </c>
      <c r="AZ41" s="57">
        <v>1167</v>
      </c>
      <c r="BA41" s="57">
        <v>1027</v>
      </c>
      <c r="BB41" s="57">
        <v>1027</v>
      </c>
      <c r="BC41" s="57">
        <v>1028</v>
      </c>
    </row>
    <row r="42" spans="1:55" ht="13.5" customHeight="1" x14ac:dyDescent="0.2">
      <c r="A42">
        <v>3</v>
      </c>
      <c r="B42" s="56" t="s">
        <v>417</v>
      </c>
      <c r="C42" s="57">
        <v>202</v>
      </c>
      <c r="D42" s="56" t="s">
        <v>417</v>
      </c>
      <c r="E42" s="75" t="s">
        <v>608</v>
      </c>
      <c r="F42" s="75" t="s">
        <v>609</v>
      </c>
      <c r="G42" s="57">
        <v>12878</v>
      </c>
      <c r="H42" s="57">
        <v>12924</v>
      </c>
      <c r="I42" s="57">
        <v>12970</v>
      </c>
      <c r="J42" s="57">
        <v>13016</v>
      </c>
      <c r="K42" s="57">
        <v>13062</v>
      </c>
      <c r="L42" s="57">
        <v>13088</v>
      </c>
      <c r="M42" s="57">
        <v>13104</v>
      </c>
      <c r="N42" s="57">
        <v>13140</v>
      </c>
      <c r="O42" s="57">
        <v>13176</v>
      </c>
      <c r="P42" s="57">
        <v>13212</v>
      </c>
      <c r="Q42" s="57">
        <v>13248</v>
      </c>
      <c r="R42" s="57">
        <v>13284</v>
      </c>
      <c r="S42" s="57">
        <v>13320</v>
      </c>
      <c r="T42" s="57">
        <v>13356</v>
      </c>
      <c r="U42" s="57">
        <v>13392</v>
      </c>
      <c r="V42" s="57">
        <v>13430</v>
      </c>
      <c r="W42" s="57">
        <v>13384</v>
      </c>
      <c r="X42" s="57">
        <v>13344</v>
      </c>
      <c r="Y42" s="57">
        <v>13294</v>
      </c>
      <c r="Z42" s="57">
        <v>13254</v>
      </c>
      <c r="AA42" s="57">
        <v>13214</v>
      </c>
      <c r="AB42" s="57">
        <v>13169</v>
      </c>
      <c r="AC42" s="57">
        <v>13169</v>
      </c>
      <c r="AD42" s="57">
        <v>13169</v>
      </c>
      <c r="AE42" s="57">
        <v>13169</v>
      </c>
      <c r="AF42" s="57">
        <v>13300</v>
      </c>
      <c r="AG42" s="57">
        <v>13500</v>
      </c>
      <c r="AH42" s="57">
        <v>13700</v>
      </c>
      <c r="AI42" s="57">
        <v>14000</v>
      </c>
      <c r="AJ42" s="57">
        <v>14300</v>
      </c>
      <c r="AK42" s="57">
        <v>14600</v>
      </c>
      <c r="AL42" s="57">
        <v>14900</v>
      </c>
      <c r="AM42" s="57">
        <v>15200</v>
      </c>
      <c r="AN42" s="57">
        <v>15500</v>
      </c>
      <c r="AO42" s="57">
        <v>15825</v>
      </c>
      <c r="AP42" s="57">
        <v>15800</v>
      </c>
      <c r="AQ42" s="57">
        <v>15750</v>
      </c>
      <c r="AR42" s="57">
        <v>15750</v>
      </c>
      <c r="AS42" s="57">
        <v>15712</v>
      </c>
      <c r="AT42" s="57">
        <v>15712</v>
      </c>
      <c r="AU42" s="57">
        <v>15712</v>
      </c>
      <c r="AV42" s="57">
        <v>15712</v>
      </c>
      <c r="AW42" s="57">
        <v>15712</v>
      </c>
      <c r="AX42" s="57">
        <v>15650</v>
      </c>
      <c r="AY42" s="57">
        <v>15650</v>
      </c>
      <c r="AZ42" s="57">
        <v>15450</v>
      </c>
      <c r="BA42" s="57">
        <v>15450</v>
      </c>
      <c r="BB42" s="57">
        <v>15450</v>
      </c>
      <c r="BC42" s="57">
        <v>15300</v>
      </c>
    </row>
    <row r="43" spans="1:55" ht="15" x14ac:dyDescent="0.2">
      <c r="B43" s="56" t="s">
        <v>418</v>
      </c>
      <c r="C43" s="57">
        <v>205</v>
      </c>
      <c r="D43" s="56" t="s">
        <v>418</v>
      </c>
      <c r="E43" s="75" t="s">
        <v>608</v>
      </c>
      <c r="F43" s="75" t="s">
        <v>609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1</v>
      </c>
      <c r="P43" s="57">
        <v>2</v>
      </c>
      <c r="Q43" s="57">
        <v>2</v>
      </c>
      <c r="R43" s="57">
        <v>2</v>
      </c>
      <c r="S43" s="57">
        <v>2</v>
      </c>
      <c r="T43" s="57">
        <v>2</v>
      </c>
      <c r="U43" s="57">
        <v>2</v>
      </c>
      <c r="V43" s="57">
        <v>2</v>
      </c>
      <c r="W43" s="57">
        <v>2</v>
      </c>
      <c r="X43" s="57">
        <v>2</v>
      </c>
      <c r="Y43" s="57">
        <v>2</v>
      </c>
      <c r="Z43" s="57">
        <v>2</v>
      </c>
      <c r="AA43" s="57">
        <v>2</v>
      </c>
      <c r="AB43" s="57">
        <v>2</v>
      </c>
      <c r="AC43" s="57">
        <v>3</v>
      </c>
      <c r="AD43" s="57">
        <v>3</v>
      </c>
      <c r="AE43" s="57">
        <v>3</v>
      </c>
      <c r="AF43" s="57">
        <v>3</v>
      </c>
      <c r="AG43" s="57">
        <v>3</v>
      </c>
      <c r="AH43" s="57">
        <v>3</v>
      </c>
      <c r="AI43" s="57">
        <v>3</v>
      </c>
      <c r="AJ43" s="57">
        <v>4</v>
      </c>
      <c r="AK43" s="57">
        <v>4</v>
      </c>
      <c r="AL43" s="57">
        <v>4</v>
      </c>
      <c r="AM43" s="57">
        <v>4</v>
      </c>
      <c r="AN43" s="57">
        <v>4</v>
      </c>
      <c r="AO43" s="57">
        <v>4</v>
      </c>
      <c r="AP43" s="57">
        <v>4</v>
      </c>
      <c r="AQ43" s="57">
        <v>4</v>
      </c>
      <c r="AR43" s="57">
        <v>5</v>
      </c>
      <c r="AS43" s="57">
        <v>5</v>
      </c>
      <c r="AT43" s="57">
        <v>5</v>
      </c>
      <c r="AU43" s="57">
        <v>4</v>
      </c>
      <c r="AV43" s="57">
        <v>4</v>
      </c>
      <c r="AW43" s="57">
        <v>4</v>
      </c>
      <c r="AX43" s="57">
        <v>4</v>
      </c>
      <c r="AY43" s="57">
        <v>4</v>
      </c>
      <c r="AZ43" s="57">
        <v>4</v>
      </c>
      <c r="BA43" s="57">
        <v>4</v>
      </c>
      <c r="BB43" s="57">
        <v>4</v>
      </c>
      <c r="BC43" s="57">
        <v>4</v>
      </c>
    </row>
    <row r="44" spans="1:55" ht="15" x14ac:dyDescent="0.2">
      <c r="A44">
        <v>2</v>
      </c>
      <c r="B44" s="56" t="s">
        <v>419</v>
      </c>
      <c r="C44" s="57">
        <v>206</v>
      </c>
      <c r="D44" s="56" t="s">
        <v>419</v>
      </c>
      <c r="E44" s="75" t="s">
        <v>608</v>
      </c>
      <c r="F44" s="75" t="s">
        <v>609</v>
      </c>
      <c r="G44" s="57">
        <v>10840</v>
      </c>
      <c r="H44" s="57">
        <v>10940</v>
      </c>
      <c r="I44" s="57">
        <v>11040</v>
      </c>
      <c r="J44" s="57">
        <v>11142</v>
      </c>
      <c r="K44" s="57">
        <v>11242</v>
      </c>
      <c r="L44" s="57">
        <v>11340</v>
      </c>
      <c r="M44" s="57">
        <v>11450</v>
      </c>
      <c r="N44" s="57">
        <v>11547</v>
      </c>
      <c r="O44" s="57">
        <v>11647</v>
      </c>
      <c r="P44" s="57">
        <v>11745</v>
      </c>
      <c r="Q44" s="57">
        <v>11843</v>
      </c>
      <c r="R44" s="57">
        <v>11941</v>
      </c>
      <c r="S44" s="57">
        <v>12048</v>
      </c>
      <c r="T44" s="57">
        <v>12105</v>
      </c>
      <c r="U44" s="57">
        <v>12205</v>
      </c>
      <c r="V44" s="57">
        <v>12300</v>
      </c>
      <c r="W44" s="57">
        <v>12398</v>
      </c>
      <c r="X44" s="57">
        <v>12436</v>
      </c>
      <c r="Y44" s="57">
        <v>12435</v>
      </c>
      <c r="Z44" s="57">
        <v>12450</v>
      </c>
      <c r="AA44" s="57">
        <v>12480</v>
      </c>
      <c r="AB44" s="57">
        <v>12540</v>
      </c>
      <c r="AC44" s="57">
        <v>12590</v>
      </c>
      <c r="AD44" s="57">
        <v>12645</v>
      </c>
      <c r="AE44" s="57">
        <v>12700</v>
      </c>
      <c r="AF44" s="57">
        <v>12750</v>
      </c>
      <c r="AG44" s="57">
        <v>12805</v>
      </c>
      <c r="AH44" s="57">
        <v>12845</v>
      </c>
      <c r="AI44" s="57">
        <v>12860</v>
      </c>
      <c r="AJ44" s="57">
        <v>12910</v>
      </c>
      <c r="AK44" s="57">
        <v>12965</v>
      </c>
      <c r="AL44" s="57">
        <v>13015</v>
      </c>
      <c r="AM44" s="57">
        <v>14733</v>
      </c>
      <c r="AN44" s="57">
        <v>15115</v>
      </c>
      <c r="AO44" s="57">
        <v>16274</v>
      </c>
      <c r="AP44" s="57">
        <v>16789</v>
      </c>
      <c r="AQ44" s="57">
        <v>16717</v>
      </c>
      <c r="AR44" s="57">
        <v>16617</v>
      </c>
      <c r="AS44" s="57">
        <v>16497</v>
      </c>
      <c r="AT44" s="57">
        <v>16350</v>
      </c>
      <c r="AU44" s="57">
        <v>16493</v>
      </c>
      <c r="AV44" s="57">
        <v>16644</v>
      </c>
      <c r="AW44" s="57">
        <v>18190</v>
      </c>
      <c r="AX44" s="57">
        <v>18157</v>
      </c>
      <c r="AY44" s="57">
        <v>19657</v>
      </c>
      <c r="AZ44" s="57">
        <v>19470</v>
      </c>
      <c r="BA44" s="57">
        <v>19546</v>
      </c>
      <c r="BB44" s="57">
        <v>18705</v>
      </c>
      <c r="BC44" s="57">
        <v>20391</v>
      </c>
    </row>
    <row r="45" spans="1:55" ht="15" x14ac:dyDescent="0.2">
      <c r="A45">
        <v>3</v>
      </c>
      <c r="B45" s="56" t="s">
        <v>420</v>
      </c>
      <c r="C45" s="57">
        <v>209</v>
      </c>
      <c r="D45" s="56" t="s">
        <v>420</v>
      </c>
      <c r="E45" s="75" t="s">
        <v>608</v>
      </c>
      <c r="F45" s="75" t="s">
        <v>609</v>
      </c>
      <c r="G45" s="57">
        <v>126</v>
      </c>
      <c r="H45" s="57">
        <v>136</v>
      </c>
      <c r="I45" s="57">
        <v>132</v>
      </c>
      <c r="J45" s="57">
        <v>135</v>
      </c>
      <c r="K45" s="57">
        <v>142</v>
      </c>
      <c r="L45" s="57">
        <v>151</v>
      </c>
      <c r="M45" s="57">
        <v>155</v>
      </c>
      <c r="N45" s="57">
        <v>156</v>
      </c>
      <c r="O45" s="57">
        <v>152</v>
      </c>
      <c r="P45" s="57">
        <v>152</v>
      </c>
      <c r="Q45" s="57">
        <v>152</v>
      </c>
      <c r="R45" s="57">
        <v>171</v>
      </c>
      <c r="S45" s="57">
        <v>171</v>
      </c>
      <c r="T45" s="57">
        <v>158</v>
      </c>
      <c r="U45" s="57">
        <v>170</v>
      </c>
      <c r="V45" s="57">
        <v>165</v>
      </c>
      <c r="W45" s="57">
        <v>153</v>
      </c>
      <c r="X45" s="57">
        <v>194</v>
      </c>
      <c r="Y45" s="57">
        <v>190</v>
      </c>
      <c r="Z45" s="57">
        <v>189</v>
      </c>
      <c r="AA45" s="57">
        <v>142</v>
      </c>
      <c r="AB45" s="57">
        <v>141</v>
      </c>
      <c r="AC45" s="57">
        <v>141</v>
      </c>
      <c r="AD45" s="57">
        <v>179</v>
      </c>
      <c r="AE45" s="57">
        <v>164</v>
      </c>
      <c r="AF45" s="57">
        <v>164</v>
      </c>
      <c r="AG45" s="57">
        <v>177</v>
      </c>
      <c r="AH45" s="57">
        <v>190</v>
      </c>
      <c r="AI45" s="57">
        <v>204</v>
      </c>
      <c r="AJ45" s="57">
        <v>192</v>
      </c>
      <c r="AK45" s="57">
        <v>195</v>
      </c>
      <c r="AL45" s="57">
        <v>191</v>
      </c>
      <c r="AM45" s="57">
        <v>190</v>
      </c>
      <c r="AN45" s="57">
        <v>190</v>
      </c>
      <c r="AO45" s="57">
        <v>190</v>
      </c>
      <c r="AP45" s="57">
        <v>190</v>
      </c>
      <c r="AQ45" s="57">
        <v>191</v>
      </c>
      <c r="AR45" s="57">
        <v>191</v>
      </c>
      <c r="AS45" s="57">
        <v>191</v>
      </c>
      <c r="AT45" s="57">
        <v>191</v>
      </c>
      <c r="AU45" s="57">
        <v>192</v>
      </c>
      <c r="AV45" s="57">
        <v>192</v>
      </c>
      <c r="AW45" s="57">
        <v>192</v>
      </c>
      <c r="AX45" s="57">
        <v>192</v>
      </c>
      <c r="AY45" s="57">
        <v>192</v>
      </c>
      <c r="AZ45" s="57">
        <v>192</v>
      </c>
      <c r="BA45" s="57">
        <v>192</v>
      </c>
      <c r="BB45" s="57">
        <v>192</v>
      </c>
      <c r="BC45" s="57">
        <v>190</v>
      </c>
    </row>
    <row r="46" spans="1:55" ht="15" x14ac:dyDescent="0.2">
      <c r="A46">
        <v>2</v>
      </c>
      <c r="B46" s="56" t="s">
        <v>421</v>
      </c>
      <c r="C46" s="57">
        <v>215</v>
      </c>
      <c r="D46" s="56" t="s">
        <v>421</v>
      </c>
      <c r="E46" s="75" t="s">
        <v>608</v>
      </c>
      <c r="F46" s="75" t="s">
        <v>609</v>
      </c>
      <c r="G46" s="57">
        <v>6000</v>
      </c>
      <c r="H46" s="57">
        <v>6000</v>
      </c>
      <c r="I46" s="57">
        <v>7000</v>
      </c>
      <c r="J46" s="57">
        <v>7000</v>
      </c>
      <c r="K46" s="57">
        <v>7000</v>
      </c>
      <c r="L46" s="57">
        <v>7000</v>
      </c>
      <c r="M46" s="57">
        <v>7000</v>
      </c>
      <c r="N46" s="57">
        <v>7000</v>
      </c>
      <c r="O46" s="57">
        <v>7000</v>
      </c>
      <c r="P46" s="57">
        <v>8000</v>
      </c>
      <c r="Q46" s="57">
        <v>8000</v>
      </c>
      <c r="R46" s="57">
        <v>8000</v>
      </c>
      <c r="S46" s="57">
        <v>8000</v>
      </c>
      <c r="T46" s="57">
        <v>8000</v>
      </c>
      <c r="U46" s="57">
        <v>8000</v>
      </c>
      <c r="V46" s="57">
        <v>8000</v>
      </c>
      <c r="W46" s="57">
        <v>8000</v>
      </c>
      <c r="X46" s="57">
        <v>9000</v>
      </c>
      <c r="Y46" s="57">
        <v>9000</v>
      </c>
      <c r="Z46" s="57">
        <v>9000</v>
      </c>
      <c r="AA46" s="57">
        <v>9000</v>
      </c>
      <c r="AB46" s="57">
        <v>9000</v>
      </c>
      <c r="AC46" s="57">
        <v>9000</v>
      </c>
      <c r="AD46" s="57">
        <v>9000</v>
      </c>
      <c r="AE46" s="57">
        <v>10000</v>
      </c>
      <c r="AF46" s="57">
        <v>10000</v>
      </c>
      <c r="AG46" s="57">
        <v>10000</v>
      </c>
      <c r="AH46" s="57">
        <v>10000</v>
      </c>
      <c r="AI46" s="57">
        <v>10000</v>
      </c>
      <c r="AJ46" s="57">
        <v>10000</v>
      </c>
      <c r="AK46" s="57">
        <v>10003</v>
      </c>
      <c r="AL46" s="57">
        <v>10000</v>
      </c>
      <c r="AM46" s="57">
        <v>10000</v>
      </c>
      <c r="AN46" s="57">
        <v>10000</v>
      </c>
      <c r="AO46" s="57">
        <v>10000</v>
      </c>
      <c r="AP46" s="57">
        <v>10000</v>
      </c>
      <c r="AQ46" s="57">
        <v>10003</v>
      </c>
      <c r="AR46" s="57">
        <v>10000</v>
      </c>
      <c r="AS46" s="57">
        <v>10000</v>
      </c>
      <c r="AT46" s="57">
        <v>10000</v>
      </c>
      <c r="AU46" s="57">
        <v>10100</v>
      </c>
      <c r="AV46" s="57">
        <v>10300</v>
      </c>
      <c r="AW46" s="57">
        <v>10721</v>
      </c>
      <c r="AX46" s="57">
        <v>10750</v>
      </c>
      <c r="AY46" s="57">
        <v>10750</v>
      </c>
      <c r="AZ46" s="57">
        <v>10800</v>
      </c>
      <c r="BA46" s="57">
        <v>10850</v>
      </c>
      <c r="BB46" s="57">
        <v>10950</v>
      </c>
      <c r="BC46" s="57">
        <v>11500</v>
      </c>
    </row>
    <row r="47" spans="1:55" ht="15" x14ac:dyDescent="0.2">
      <c r="A47">
        <v>1</v>
      </c>
      <c r="B47" s="56" t="s">
        <v>422</v>
      </c>
      <c r="C47" s="57">
        <v>217</v>
      </c>
      <c r="D47" s="56" t="s">
        <v>422</v>
      </c>
      <c r="E47" s="75" t="s">
        <v>608</v>
      </c>
      <c r="F47" s="75" t="s">
        <v>609</v>
      </c>
      <c r="G47" s="57">
        <v>1870</v>
      </c>
      <c r="H47" s="57">
        <v>1870</v>
      </c>
      <c r="I47" s="57">
        <v>1870</v>
      </c>
      <c r="J47" s="57">
        <v>1870</v>
      </c>
      <c r="K47" s="57">
        <v>1875</v>
      </c>
      <c r="L47" s="57">
        <v>1875</v>
      </c>
      <c r="M47" s="57">
        <v>1875</v>
      </c>
      <c r="N47" s="57">
        <v>1875</v>
      </c>
      <c r="O47" s="57">
        <v>1875</v>
      </c>
      <c r="P47" s="57">
        <v>1875</v>
      </c>
      <c r="Q47" s="57">
        <v>1880</v>
      </c>
      <c r="R47" s="57">
        <v>1880</v>
      </c>
      <c r="S47" s="57">
        <v>1880</v>
      </c>
      <c r="T47" s="57">
        <v>1880</v>
      </c>
      <c r="U47" s="57">
        <v>1880</v>
      </c>
      <c r="V47" s="57">
        <v>1880</v>
      </c>
      <c r="W47" s="57">
        <v>1880</v>
      </c>
      <c r="X47" s="57">
        <v>1980</v>
      </c>
      <c r="Y47" s="57">
        <v>2030</v>
      </c>
      <c r="Z47" s="57">
        <v>2035</v>
      </c>
      <c r="AA47" s="57">
        <v>2035</v>
      </c>
      <c r="AB47" s="57">
        <v>2035</v>
      </c>
      <c r="AC47" s="57">
        <v>2035</v>
      </c>
      <c r="AD47" s="57">
        <v>2085</v>
      </c>
      <c r="AE47" s="57">
        <v>2090</v>
      </c>
      <c r="AF47" s="57">
        <v>2090</v>
      </c>
      <c r="AG47" s="57">
        <v>2110</v>
      </c>
      <c r="AH47" s="57">
        <v>2140</v>
      </c>
      <c r="AI47" s="57">
        <v>2140</v>
      </c>
      <c r="AJ47" s="57">
        <v>2190</v>
      </c>
      <c r="AK47" s="57">
        <v>2195</v>
      </c>
      <c r="AL47" s="57">
        <v>2195</v>
      </c>
      <c r="AM47" s="57">
        <v>2300</v>
      </c>
      <c r="AN47" s="57">
        <v>2300</v>
      </c>
      <c r="AO47" s="57">
        <v>2300</v>
      </c>
      <c r="AP47" s="57">
        <v>2400</v>
      </c>
      <c r="AQ47" s="57">
        <v>2450</v>
      </c>
      <c r="AR47" s="57">
        <v>2530</v>
      </c>
      <c r="AS47" s="57">
        <v>2630</v>
      </c>
      <c r="AT47" s="57">
        <v>2630</v>
      </c>
      <c r="AU47" s="57">
        <v>2520</v>
      </c>
      <c r="AV47" s="57">
        <v>2495</v>
      </c>
      <c r="AW47" s="57">
        <v>2470</v>
      </c>
      <c r="AX47" s="57">
        <v>2455</v>
      </c>
      <c r="AY47" s="57">
        <v>2445</v>
      </c>
      <c r="AZ47" s="57">
        <v>2445</v>
      </c>
      <c r="BA47" s="57">
        <v>2420</v>
      </c>
      <c r="BB47" s="57">
        <v>2405</v>
      </c>
      <c r="BC47" s="57">
        <v>2380</v>
      </c>
    </row>
    <row r="48" spans="1:55" ht="15" x14ac:dyDescent="0.2">
      <c r="A48">
        <v>2</v>
      </c>
      <c r="B48" s="56" t="s">
        <v>423</v>
      </c>
      <c r="C48" s="57">
        <v>226</v>
      </c>
      <c r="D48" s="56" t="s">
        <v>423</v>
      </c>
      <c r="E48" s="75" t="s">
        <v>608</v>
      </c>
      <c r="F48" s="75" t="s">
        <v>609</v>
      </c>
      <c r="G48" s="57">
        <v>4018</v>
      </c>
      <c r="H48" s="57">
        <v>4114</v>
      </c>
      <c r="I48" s="57">
        <v>4258</v>
      </c>
      <c r="J48" s="57">
        <v>4873</v>
      </c>
      <c r="K48" s="57">
        <v>4871</v>
      </c>
      <c r="L48" s="57">
        <v>4885</v>
      </c>
      <c r="M48" s="57">
        <v>4888</v>
      </c>
      <c r="N48" s="57">
        <v>4925</v>
      </c>
      <c r="O48" s="57">
        <v>4950</v>
      </c>
      <c r="P48" s="57">
        <v>4980</v>
      </c>
      <c r="Q48" s="57">
        <v>5030</v>
      </c>
      <c r="R48" s="57">
        <v>5100</v>
      </c>
      <c r="S48" s="57">
        <v>5180</v>
      </c>
      <c r="T48" s="57">
        <v>5264</v>
      </c>
      <c r="U48" s="57">
        <v>5407</v>
      </c>
      <c r="V48" s="57">
        <v>5538</v>
      </c>
      <c r="W48" s="57">
        <v>5538</v>
      </c>
      <c r="X48" s="57">
        <v>5610</v>
      </c>
      <c r="Y48" s="57">
        <v>5610</v>
      </c>
      <c r="Z48" s="57">
        <v>5680</v>
      </c>
      <c r="AA48" s="57">
        <v>5760</v>
      </c>
      <c r="AB48" s="57">
        <v>5840</v>
      </c>
      <c r="AC48" s="57">
        <v>6300</v>
      </c>
      <c r="AD48" s="57">
        <v>6500</v>
      </c>
      <c r="AE48" s="57">
        <v>6600</v>
      </c>
      <c r="AF48" s="57">
        <v>6705</v>
      </c>
      <c r="AG48" s="57">
        <v>6705</v>
      </c>
      <c r="AH48" s="57">
        <v>6705</v>
      </c>
      <c r="AI48" s="57">
        <v>6750</v>
      </c>
      <c r="AJ48" s="57">
        <v>6850</v>
      </c>
      <c r="AK48" s="57">
        <v>6920</v>
      </c>
      <c r="AL48" s="57">
        <v>6940</v>
      </c>
      <c r="AM48" s="57">
        <v>6970</v>
      </c>
      <c r="AN48" s="57">
        <v>6990</v>
      </c>
      <c r="AO48" s="57">
        <v>7010</v>
      </c>
      <c r="AP48" s="57">
        <v>7060</v>
      </c>
      <c r="AQ48" s="57">
        <v>7060</v>
      </c>
      <c r="AR48" s="57">
        <v>7130</v>
      </c>
      <c r="AS48" s="57">
        <v>7150</v>
      </c>
      <c r="AT48" s="57">
        <v>7400</v>
      </c>
      <c r="AU48" s="57">
        <v>7500</v>
      </c>
      <c r="AV48" s="57">
        <v>7700</v>
      </c>
      <c r="AW48" s="57">
        <v>8000</v>
      </c>
      <c r="AX48" s="57">
        <v>8150</v>
      </c>
      <c r="AY48" s="57">
        <v>8150</v>
      </c>
      <c r="AZ48" s="57">
        <v>8250</v>
      </c>
      <c r="BA48" s="57">
        <v>8400</v>
      </c>
      <c r="BB48" s="57">
        <v>8650</v>
      </c>
      <c r="BC48" s="57">
        <v>8850</v>
      </c>
    </row>
    <row r="49" spans="1:55" ht="15" x14ac:dyDescent="0.2">
      <c r="A49">
        <v>1</v>
      </c>
      <c r="B49" s="56" t="s">
        <v>424</v>
      </c>
      <c r="C49" s="57">
        <v>233</v>
      </c>
      <c r="D49" s="56" t="s">
        <v>424</v>
      </c>
      <c r="E49" s="75" t="s">
        <v>608</v>
      </c>
      <c r="F49" s="75" t="s">
        <v>609</v>
      </c>
      <c r="G49" s="57">
        <v>2139</v>
      </c>
      <c r="H49" s="57">
        <v>2149</v>
      </c>
      <c r="I49" s="57">
        <v>2159</v>
      </c>
      <c r="J49" s="57">
        <v>2169</v>
      </c>
      <c r="K49" s="57">
        <v>2179</v>
      </c>
      <c r="L49" s="57">
        <v>2190</v>
      </c>
      <c r="M49" s="57">
        <v>2200</v>
      </c>
      <c r="N49" s="57">
        <v>2210</v>
      </c>
      <c r="O49" s="57">
        <v>2222</v>
      </c>
      <c r="P49" s="57">
        <v>2236</v>
      </c>
      <c r="Q49" s="57">
        <v>2220</v>
      </c>
      <c r="R49" s="57">
        <v>2302</v>
      </c>
      <c r="S49" s="57">
        <v>2373</v>
      </c>
      <c r="T49" s="57">
        <v>2453</v>
      </c>
      <c r="U49" s="57">
        <v>2536</v>
      </c>
      <c r="V49" s="57">
        <v>2585</v>
      </c>
      <c r="W49" s="57">
        <v>2635</v>
      </c>
      <c r="X49" s="57">
        <v>2685</v>
      </c>
      <c r="Y49" s="57">
        <v>2735</v>
      </c>
      <c r="Z49" s="57">
        <v>2785</v>
      </c>
      <c r="AA49" s="57">
        <v>2835</v>
      </c>
      <c r="AB49" s="57">
        <v>2885</v>
      </c>
      <c r="AC49" s="57">
        <v>2935</v>
      </c>
      <c r="AD49" s="57">
        <v>2985</v>
      </c>
      <c r="AE49" s="57">
        <v>3035</v>
      </c>
      <c r="AF49" s="57">
        <v>3085</v>
      </c>
      <c r="AG49" s="57">
        <v>3140</v>
      </c>
      <c r="AH49" s="57">
        <v>3564</v>
      </c>
      <c r="AI49" s="57">
        <v>3600</v>
      </c>
      <c r="AJ49" s="57">
        <v>3575</v>
      </c>
      <c r="AK49" s="57">
        <v>3550</v>
      </c>
      <c r="AL49" s="57">
        <v>3525</v>
      </c>
      <c r="AM49" s="57">
        <v>3500</v>
      </c>
      <c r="AN49" s="57">
        <v>3431</v>
      </c>
      <c r="AO49" s="57">
        <v>3450</v>
      </c>
      <c r="AP49" s="57">
        <v>3550</v>
      </c>
      <c r="AQ49" s="57">
        <v>3800</v>
      </c>
      <c r="AR49" s="57">
        <v>3950</v>
      </c>
      <c r="AS49" s="57">
        <v>4000</v>
      </c>
      <c r="AT49" s="57">
        <v>4100</v>
      </c>
      <c r="AU49" s="57">
        <v>4600</v>
      </c>
      <c r="AV49" s="57">
        <v>4700</v>
      </c>
      <c r="AW49" s="57">
        <v>4900</v>
      </c>
      <c r="AX49" s="57">
        <v>4900</v>
      </c>
      <c r="AY49" s="57">
        <v>4910</v>
      </c>
      <c r="AZ49" s="57">
        <v>5060</v>
      </c>
      <c r="BA49" s="57">
        <v>5260</v>
      </c>
      <c r="BB49" s="57">
        <v>6360</v>
      </c>
      <c r="BC49" s="57">
        <v>5965</v>
      </c>
    </row>
    <row r="50" spans="1:55" ht="15" x14ac:dyDescent="0.2">
      <c r="A50">
        <v>2</v>
      </c>
      <c r="B50" s="56" t="s">
        <v>425</v>
      </c>
      <c r="C50" s="57">
        <v>238</v>
      </c>
      <c r="D50" s="56" t="s">
        <v>425</v>
      </c>
      <c r="E50" s="75" t="s">
        <v>608</v>
      </c>
      <c r="F50" s="75" t="s">
        <v>609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7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7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10540</v>
      </c>
      <c r="AN50" s="57">
        <v>10472</v>
      </c>
      <c r="AO50" s="57">
        <v>10500</v>
      </c>
      <c r="AP50" s="57">
        <v>10500</v>
      </c>
      <c r="AQ50" s="57">
        <v>10492</v>
      </c>
      <c r="AR50" s="57">
        <v>10508</v>
      </c>
      <c r="AS50" s="57">
        <v>10676</v>
      </c>
      <c r="AT50" s="57">
        <v>10662</v>
      </c>
      <c r="AU50" s="57">
        <v>11409</v>
      </c>
      <c r="AV50" s="57">
        <v>10604</v>
      </c>
      <c r="AW50" s="57">
        <v>11607</v>
      </c>
      <c r="AX50" s="57">
        <v>13101</v>
      </c>
      <c r="AY50" s="57">
        <v>13691</v>
      </c>
      <c r="AZ50" s="57">
        <v>14219</v>
      </c>
      <c r="BA50" s="57">
        <v>15077</v>
      </c>
      <c r="BB50" s="57">
        <v>14513</v>
      </c>
      <c r="BC50" s="57">
        <v>14985</v>
      </c>
    </row>
    <row r="51" spans="1:55" ht="15" x14ac:dyDescent="0.2">
      <c r="A51">
        <v>2</v>
      </c>
      <c r="B51" s="56" t="s">
        <v>426</v>
      </c>
      <c r="C51" s="57">
        <v>250</v>
      </c>
      <c r="D51" s="56" t="s">
        <v>426</v>
      </c>
      <c r="E51" s="75" t="s">
        <v>608</v>
      </c>
      <c r="F51" s="75" t="s">
        <v>609</v>
      </c>
      <c r="G51" s="57">
        <v>6950</v>
      </c>
      <c r="H51" s="57">
        <v>6970</v>
      </c>
      <c r="I51" s="57">
        <v>7000</v>
      </c>
      <c r="J51" s="57">
        <v>7030</v>
      </c>
      <c r="K51" s="57">
        <v>7050</v>
      </c>
      <c r="L51" s="57">
        <v>7070</v>
      </c>
      <c r="M51" s="57">
        <v>7100</v>
      </c>
      <c r="N51" s="57">
        <v>7150</v>
      </c>
      <c r="O51" s="57">
        <v>7200</v>
      </c>
      <c r="P51" s="57">
        <v>7250</v>
      </c>
      <c r="Q51" s="57">
        <v>7300</v>
      </c>
      <c r="R51" s="57">
        <v>7350</v>
      </c>
      <c r="S51" s="57">
        <v>7400</v>
      </c>
      <c r="T51" s="57">
        <v>7450</v>
      </c>
      <c r="U51" s="57">
        <v>7450</v>
      </c>
      <c r="V51" s="57">
        <v>7500</v>
      </c>
      <c r="W51" s="57">
        <v>7530</v>
      </c>
      <c r="X51" s="57">
        <v>7550</v>
      </c>
      <c r="Y51" s="57">
        <v>7550</v>
      </c>
      <c r="Z51" s="57">
        <v>7600</v>
      </c>
      <c r="AA51" s="57">
        <v>7650</v>
      </c>
      <c r="AB51" s="57">
        <v>7670</v>
      </c>
      <c r="AC51" s="57">
        <v>7700</v>
      </c>
      <c r="AD51" s="57">
        <v>7750</v>
      </c>
      <c r="AE51" s="57">
        <v>7800</v>
      </c>
      <c r="AF51" s="57">
        <v>7850</v>
      </c>
      <c r="AG51" s="57">
        <v>7850</v>
      </c>
      <c r="AH51" s="57">
        <v>7850</v>
      </c>
      <c r="AI51" s="57">
        <v>7850</v>
      </c>
      <c r="AJ51" s="57">
        <v>7860</v>
      </c>
      <c r="AK51" s="57">
        <v>7880</v>
      </c>
      <c r="AL51" s="57">
        <v>7900</v>
      </c>
      <c r="AM51" s="57">
        <v>7900</v>
      </c>
      <c r="AN51" s="57">
        <v>7900</v>
      </c>
      <c r="AO51" s="57">
        <v>7700</v>
      </c>
      <c r="AP51" s="57">
        <v>7700</v>
      </c>
      <c r="AQ51" s="57">
        <v>7600</v>
      </c>
      <c r="AR51" s="57">
        <v>7600</v>
      </c>
      <c r="AS51" s="57">
        <v>7500</v>
      </c>
      <c r="AT51" s="57">
        <v>7500</v>
      </c>
      <c r="AU51" s="57">
        <v>7450</v>
      </c>
      <c r="AV51" s="57">
        <v>7450</v>
      </c>
      <c r="AW51" s="57">
        <v>7450</v>
      </c>
      <c r="AX51" s="57">
        <v>7450</v>
      </c>
      <c r="AY51" s="57">
        <v>7450</v>
      </c>
      <c r="AZ51" s="57">
        <v>7450</v>
      </c>
      <c r="BA51" s="57">
        <v>7450</v>
      </c>
      <c r="BB51" s="57">
        <v>7450</v>
      </c>
      <c r="BC51" s="57">
        <v>7450</v>
      </c>
    </row>
    <row r="52" spans="1:55" ht="15" x14ac:dyDescent="0.2">
      <c r="A52">
        <v>3</v>
      </c>
      <c r="B52" s="56" t="s">
        <v>427</v>
      </c>
      <c r="C52" s="57">
        <v>251</v>
      </c>
      <c r="D52" s="56" t="s">
        <v>427</v>
      </c>
      <c r="E52" s="75" t="s">
        <v>608</v>
      </c>
      <c r="F52" s="75" t="s">
        <v>609</v>
      </c>
      <c r="G52" s="57">
        <v>2557</v>
      </c>
      <c r="H52" s="57">
        <v>2560</v>
      </c>
      <c r="I52" s="57">
        <v>2584</v>
      </c>
      <c r="J52" s="57">
        <v>2609</v>
      </c>
      <c r="K52" s="57">
        <v>2613</v>
      </c>
      <c r="L52" s="57">
        <v>2667</v>
      </c>
      <c r="M52" s="57">
        <v>2681</v>
      </c>
      <c r="N52" s="57">
        <v>2715</v>
      </c>
      <c r="O52" s="57">
        <v>2744</v>
      </c>
      <c r="P52" s="57">
        <v>2774</v>
      </c>
      <c r="Q52" s="57">
        <v>2903</v>
      </c>
      <c r="R52" s="57">
        <v>3071</v>
      </c>
      <c r="S52" s="57">
        <v>2924</v>
      </c>
      <c r="T52" s="57">
        <v>2952</v>
      </c>
      <c r="U52" s="57">
        <v>2937</v>
      </c>
      <c r="V52" s="57">
        <v>3060</v>
      </c>
      <c r="W52" s="57">
        <v>2894</v>
      </c>
      <c r="X52" s="57">
        <v>2735</v>
      </c>
      <c r="Y52" s="57">
        <v>2320</v>
      </c>
      <c r="Z52" s="57">
        <v>2346</v>
      </c>
      <c r="AA52" s="57">
        <v>2286</v>
      </c>
      <c r="AB52" s="57">
        <v>2228</v>
      </c>
      <c r="AC52" s="57">
        <v>2341</v>
      </c>
      <c r="AD52" s="57">
        <v>2332</v>
      </c>
      <c r="AE52" s="57">
        <v>2425</v>
      </c>
      <c r="AF52" s="57">
        <v>2485</v>
      </c>
      <c r="AG52" s="57">
        <v>2586</v>
      </c>
      <c r="AH52" s="57">
        <v>2709</v>
      </c>
      <c r="AI52" s="57">
        <v>3047</v>
      </c>
      <c r="AJ52" s="57">
        <v>2911</v>
      </c>
      <c r="AK52" s="57">
        <v>2776</v>
      </c>
      <c r="AL52" s="57">
        <v>2800</v>
      </c>
      <c r="AM52" s="57">
        <v>2802</v>
      </c>
      <c r="AN52" s="57">
        <v>2873</v>
      </c>
      <c r="AO52" s="57">
        <v>2673</v>
      </c>
      <c r="AP52" s="57">
        <v>2900</v>
      </c>
      <c r="AQ52" s="57">
        <v>2836</v>
      </c>
      <c r="AR52" s="57">
        <v>2725</v>
      </c>
      <c r="AS52" s="57">
        <v>2925</v>
      </c>
      <c r="AT52" s="57">
        <v>2848</v>
      </c>
      <c r="AU52" s="57">
        <v>2755</v>
      </c>
      <c r="AV52" s="57">
        <v>2616</v>
      </c>
      <c r="AW52" s="57">
        <v>2909</v>
      </c>
      <c r="AX52" s="57">
        <v>2897</v>
      </c>
      <c r="AY52" s="57">
        <v>2762</v>
      </c>
      <c r="AZ52" s="57">
        <v>3048</v>
      </c>
      <c r="BA52" s="57">
        <v>2984</v>
      </c>
      <c r="BB52" s="57">
        <v>3087</v>
      </c>
      <c r="BC52" s="57">
        <v>3385</v>
      </c>
    </row>
    <row r="53" spans="1:55" x14ac:dyDescent="0.2">
      <c r="A53">
        <v>2</v>
      </c>
      <c r="B53" t="s">
        <v>446</v>
      </c>
      <c r="C53" s="6"/>
      <c r="D53" t="s">
        <v>446</v>
      </c>
      <c r="E53" s="75" t="s">
        <v>608</v>
      </c>
      <c r="F53" s="75" t="s">
        <v>609</v>
      </c>
      <c r="G53">
        <f t="shared" ref="G53:I55" si="0">SUMIF($A$2:$A$52,$A53,G$2:G$52)</f>
        <v>47903</v>
      </c>
      <c r="H53">
        <f t="shared" si="0"/>
        <v>48652</v>
      </c>
      <c r="I53">
        <f t="shared" si="0"/>
        <v>50181</v>
      </c>
      <c r="J53">
        <f t="shared" ref="J53:BC55" si="1">SUMIF($A$2:$A$52,$A53,J$2:J$52)</f>
        <v>50993</v>
      </c>
      <c r="K53">
        <f t="shared" si="1"/>
        <v>51578</v>
      </c>
      <c r="L53">
        <f t="shared" si="1"/>
        <v>51897</v>
      </c>
      <c r="M53">
        <f t="shared" si="1"/>
        <v>52261</v>
      </c>
      <c r="N53">
        <f t="shared" si="1"/>
        <v>52670</v>
      </c>
      <c r="O53">
        <f t="shared" si="1"/>
        <v>53376</v>
      </c>
      <c r="P53">
        <f t="shared" si="1"/>
        <v>54544</v>
      </c>
      <c r="Q53">
        <f t="shared" si="1"/>
        <v>55055</v>
      </c>
      <c r="R53">
        <f t="shared" si="1"/>
        <v>55574</v>
      </c>
      <c r="S53">
        <f t="shared" si="1"/>
        <v>55902</v>
      </c>
      <c r="T53">
        <f t="shared" si="1"/>
        <v>56217</v>
      </c>
      <c r="U53">
        <f t="shared" si="1"/>
        <v>57084</v>
      </c>
      <c r="V53">
        <f t="shared" si="1"/>
        <v>57408</v>
      </c>
      <c r="W53">
        <f t="shared" si="1"/>
        <v>57791</v>
      </c>
      <c r="X53">
        <f t="shared" si="1"/>
        <v>59039</v>
      </c>
      <c r="Y53">
        <f t="shared" si="1"/>
        <v>59112</v>
      </c>
      <c r="Z53">
        <f t="shared" si="1"/>
        <v>59183</v>
      </c>
      <c r="AA53">
        <f t="shared" si="1"/>
        <v>59227</v>
      </c>
      <c r="AB53">
        <f t="shared" si="1"/>
        <v>59227</v>
      </c>
      <c r="AC53">
        <f t="shared" si="1"/>
        <v>59614</v>
      </c>
      <c r="AD53">
        <f t="shared" si="1"/>
        <v>59495</v>
      </c>
      <c r="AE53">
        <f t="shared" si="1"/>
        <v>61451</v>
      </c>
      <c r="AF53">
        <f t="shared" si="1"/>
        <v>61487</v>
      </c>
      <c r="AG53">
        <f t="shared" si="1"/>
        <v>61346</v>
      </c>
      <c r="AH53">
        <f t="shared" si="1"/>
        <v>61461</v>
      </c>
      <c r="AI53">
        <f t="shared" si="1"/>
        <v>61734</v>
      </c>
      <c r="AJ53">
        <f t="shared" si="1"/>
        <v>61514</v>
      </c>
      <c r="AK53">
        <f t="shared" si="1"/>
        <v>61696</v>
      </c>
      <c r="AL53">
        <f t="shared" si="1"/>
        <v>61995</v>
      </c>
      <c r="AM53">
        <f t="shared" si="1"/>
        <v>63311</v>
      </c>
      <c r="AN53">
        <f t="shared" si="1"/>
        <v>63781</v>
      </c>
      <c r="AO53">
        <f t="shared" si="1"/>
        <v>64790</v>
      </c>
      <c r="AP53">
        <f t="shared" si="1"/>
        <v>64586</v>
      </c>
      <c r="AQ53">
        <f t="shared" si="1"/>
        <v>64642</v>
      </c>
      <c r="AR53">
        <f t="shared" si="1"/>
        <v>64619</v>
      </c>
      <c r="AS53">
        <f t="shared" si="1"/>
        <v>65076</v>
      </c>
      <c r="AT53">
        <f t="shared" si="1"/>
        <v>65059</v>
      </c>
      <c r="AU53">
        <f t="shared" si="1"/>
        <v>66450</v>
      </c>
      <c r="AV53">
        <f t="shared" si="1"/>
        <v>66470</v>
      </c>
      <c r="AW53">
        <f t="shared" si="1"/>
        <v>69914</v>
      </c>
      <c r="AX53">
        <f t="shared" si="1"/>
        <v>71798</v>
      </c>
      <c r="AY53">
        <f t="shared" si="1"/>
        <v>73881</v>
      </c>
      <c r="AZ53">
        <f t="shared" si="1"/>
        <v>74224.3</v>
      </c>
      <c r="BA53">
        <f t="shared" si="1"/>
        <v>75312.3</v>
      </c>
      <c r="BB53">
        <f t="shared" si="1"/>
        <v>74452</v>
      </c>
      <c r="BC53">
        <f t="shared" si="1"/>
        <v>77506.7</v>
      </c>
    </row>
    <row r="54" spans="1:55" x14ac:dyDescent="0.2">
      <c r="A54">
        <v>1</v>
      </c>
      <c r="B54" t="s">
        <v>447</v>
      </c>
      <c r="C54" s="6"/>
      <c r="D54" t="s">
        <v>447</v>
      </c>
      <c r="E54" s="75" t="s">
        <v>608</v>
      </c>
      <c r="F54" s="75" t="s">
        <v>609</v>
      </c>
      <c r="G54">
        <f t="shared" si="0"/>
        <v>72635</v>
      </c>
      <c r="H54">
        <f t="shared" si="0"/>
        <v>73063</v>
      </c>
      <c r="I54">
        <f t="shared" si="0"/>
        <v>73361</v>
      </c>
      <c r="J54">
        <f t="shared" si="1"/>
        <v>73676</v>
      </c>
      <c r="K54">
        <f t="shared" si="1"/>
        <v>74085</v>
      </c>
      <c r="L54">
        <f t="shared" si="1"/>
        <v>74258</v>
      </c>
      <c r="M54">
        <f t="shared" si="1"/>
        <v>74652</v>
      </c>
      <c r="N54">
        <f t="shared" si="1"/>
        <v>75598</v>
      </c>
      <c r="O54">
        <f t="shared" si="1"/>
        <v>75999</v>
      </c>
      <c r="P54">
        <f t="shared" si="1"/>
        <v>75235</v>
      </c>
      <c r="Q54">
        <f t="shared" si="1"/>
        <v>75516</v>
      </c>
      <c r="R54">
        <f t="shared" si="1"/>
        <v>75665</v>
      </c>
      <c r="S54">
        <f t="shared" si="1"/>
        <v>75660</v>
      </c>
      <c r="T54">
        <f t="shared" si="1"/>
        <v>75164</v>
      </c>
      <c r="U54">
        <f t="shared" si="1"/>
        <v>75846</v>
      </c>
      <c r="V54">
        <f t="shared" si="1"/>
        <v>76597</v>
      </c>
      <c r="W54">
        <f t="shared" si="1"/>
        <v>77123</v>
      </c>
      <c r="X54">
        <f t="shared" si="1"/>
        <v>77575</v>
      </c>
      <c r="Y54">
        <f t="shared" si="1"/>
        <v>78206</v>
      </c>
      <c r="Z54">
        <f t="shared" si="1"/>
        <v>78687</v>
      </c>
      <c r="AA54">
        <f t="shared" si="1"/>
        <v>78507</v>
      </c>
      <c r="AB54">
        <f t="shared" si="1"/>
        <v>79284</v>
      </c>
      <c r="AC54">
        <f t="shared" si="1"/>
        <v>79820</v>
      </c>
      <c r="AD54">
        <f t="shared" si="1"/>
        <v>80362</v>
      </c>
      <c r="AE54">
        <f t="shared" si="1"/>
        <v>81126</v>
      </c>
      <c r="AF54">
        <f t="shared" si="1"/>
        <v>81735</v>
      </c>
      <c r="AG54">
        <f t="shared" si="1"/>
        <v>81757</v>
      </c>
      <c r="AH54">
        <f t="shared" si="1"/>
        <v>82934</v>
      </c>
      <c r="AI54">
        <f t="shared" si="1"/>
        <v>83379</v>
      </c>
      <c r="AJ54">
        <f t="shared" si="1"/>
        <v>85186</v>
      </c>
      <c r="AK54">
        <f t="shared" si="1"/>
        <v>86578</v>
      </c>
      <c r="AL54">
        <f t="shared" si="1"/>
        <v>88018</v>
      </c>
      <c r="AM54">
        <f t="shared" si="1"/>
        <v>89585</v>
      </c>
      <c r="AN54">
        <f t="shared" si="1"/>
        <v>90212</v>
      </c>
      <c r="AO54">
        <f t="shared" si="1"/>
        <v>92027</v>
      </c>
      <c r="AP54">
        <f t="shared" si="1"/>
        <v>92145</v>
      </c>
      <c r="AQ54">
        <f t="shared" si="1"/>
        <v>92444</v>
      </c>
      <c r="AR54">
        <f t="shared" si="1"/>
        <v>95017</v>
      </c>
      <c r="AS54">
        <f t="shared" si="1"/>
        <v>95317</v>
      </c>
      <c r="AT54">
        <f t="shared" si="1"/>
        <v>95922</v>
      </c>
      <c r="AU54">
        <f t="shared" si="1"/>
        <v>96944</v>
      </c>
      <c r="AV54">
        <f t="shared" si="1"/>
        <v>99926</v>
      </c>
      <c r="AW54">
        <f t="shared" si="1"/>
        <v>101798</v>
      </c>
      <c r="AX54">
        <f t="shared" si="1"/>
        <v>102941</v>
      </c>
      <c r="AY54">
        <f t="shared" si="1"/>
        <v>106715</v>
      </c>
      <c r="AZ54">
        <f t="shared" si="1"/>
        <v>109165</v>
      </c>
      <c r="BA54">
        <f t="shared" si="1"/>
        <v>110391</v>
      </c>
      <c r="BB54">
        <f t="shared" si="1"/>
        <v>112001</v>
      </c>
      <c r="BC54">
        <f t="shared" si="1"/>
        <v>109567</v>
      </c>
    </row>
    <row r="55" spans="1:55" x14ac:dyDescent="0.2">
      <c r="A55">
        <v>3</v>
      </c>
      <c r="B55" t="s">
        <v>448</v>
      </c>
      <c r="C55" s="6"/>
      <c r="D55" t="s">
        <v>448</v>
      </c>
      <c r="E55" s="75" t="s">
        <v>608</v>
      </c>
      <c r="F55" s="75" t="s">
        <v>609</v>
      </c>
      <c r="G55">
        <f t="shared" si="0"/>
        <v>26220</v>
      </c>
      <c r="H55">
        <f t="shared" si="0"/>
        <v>26466</v>
      </c>
      <c r="I55">
        <f t="shared" si="0"/>
        <v>26662</v>
      </c>
      <c r="J55">
        <f t="shared" si="1"/>
        <v>26880</v>
      </c>
      <c r="K55">
        <f t="shared" si="1"/>
        <v>27202</v>
      </c>
      <c r="L55">
        <f t="shared" si="1"/>
        <v>27450</v>
      </c>
      <c r="M55">
        <f t="shared" si="1"/>
        <v>27551</v>
      </c>
      <c r="N55">
        <f t="shared" si="1"/>
        <v>27915</v>
      </c>
      <c r="O55">
        <f t="shared" si="1"/>
        <v>28220</v>
      </c>
      <c r="P55">
        <f t="shared" si="1"/>
        <v>28378</v>
      </c>
      <c r="Q55">
        <f t="shared" si="1"/>
        <v>28737</v>
      </c>
      <c r="R55">
        <f t="shared" si="1"/>
        <v>29056</v>
      </c>
      <c r="S55">
        <f t="shared" si="1"/>
        <v>29047</v>
      </c>
      <c r="T55">
        <f t="shared" si="1"/>
        <v>29151</v>
      </c>
      <c r="U55">
        <f t="shared" si="1"/>
        <v>29171</v>
      </c>
      <c r="V55">
        <f t="shared" si="1"/>
        <v>29315</v>
      </c>
      <c r="W55">
        <f t="shared" si="1"/>
        <v>29027</v>
      </c>
      <c r="X55">
        <f t="shared" si="1"/>
        <v>28924</v>
      </c>
      <c r="Y55">
        <f t="shared" si="1"/>
        <v>28475</v>
      </c>
      <c r="Z55">
        <f t="shared" si="1"/>
        <v>28348</v>
      </c>
      <c r="AA55">
        <f t="shared" si="1"/>
        <v>28397</v>
      </c>
      <c r="AB55">
        <f t="shared" si="1"/>
        <v>28505</v>
      </c>
      <c r="AC55">
        <f t="shared" si="1"/>
        <v>28568</v>
      </c>
      <c r="AD55">
        <f t="shared" si="1"/>
        <v>28801</v>
      </c>
      <c r="AE55">
        <f t="shared" si="1"/>
        <v>28993</v>
      </c>
      <c r="AF55">
        <f t="shared" si="1"/>
        <v>29357</v>
      </c>
      <c r="AG55">
        <f t="shared" si="1"/>
        <v>29862</v>
      </c>
      <c r="AH55">
        <f t="shared" si="1"/>
        <v>30305</v>
      </c>
      <c r="AI55">
        <f t="shared" si="1"/>
        <v>31064</v>
      </c>
      <c r="AJ55">
        <f t="shared" si="1"/>
        <v>31381</v>
      </c>
      <c r="AK55">
        <f t="shared" si="1"/>
        <v>31673</v>
      </c>
      <c r="AL55">
        <f t="shared" si="1"/>
        <v>32016</v>
      </c>
      <c r="AM55">
        <f t="shared" si="1"/>
        <v>32493</v>
      </c>
      <c r="AN55">
        <f t="shared" si="1"/>
        <v>32843</v>
      </c>
      <c r="AO55">
        <f t="shared" si="1"/>
        <v>33303</v>
      </c>
      <c r="AP55">
        <f t="shared" si="1"/>
        <v>33797</v>
      </c>
      <c r="AQ55">
        <f t="shared" si="1"/>
        <v>34047</v>
      </c>
      <c r="AR55">
        <f t="shared" si="1"/>
        <v>34115</v>
      </c>
      <c r="AS55">
        <f t="shared" si="1"/>
        <v>34387</v>
      </c>
      <c r="AT55">
        <f t="shared" si="1"/>
        <v>34380</v>
      </c>
      <c r="AU55">
        <f t="shared" si="1"/>
        <v>34338</v>
      </c>
      <c r="AV55">
        <f t="shared" si="1"/>
        <v>34799</v>
      </c>
      <c r="AW55">
        <f t="shared" si="1"/>
        <v>35292</v>
      </c>
      <c r="AX55">
        <f t="shared" si="1"/>
        <v>35656</v>
      </c>
      <c r="AY55">
        <f t="shared" si="1"/>
        <v>35549.5</v>
      </c>
      <c r="AZ55">
        <f t="shared" si="1"/>
        <v>36065</v>
      </c>
      <c r="BA55">
        <f t="shared" si="1"/>
        <v>36121</v>
      </c>
      <c r="BB55">
        <f t="shared" si="1"/>
        <v>36954</v>
      </c>
      <c r="BC55">
        <f t="shared" si="1"/>
        <v>37977</v>
      </c>
    </row>
    <row r="56" spans="1:55" x14ac:dyDescent="0.2">
      <c r="B56" t="s">
        <v>449</v>
      </c>
      <c r="C56" s="6"/>
      <c r="D56" t="s">
        <v>449</v>
      </c>
      <c r="E56" s="75" t="s">
        <v>608</v>
      </c>
      <c r="F56" s="75" t="s">
        <v>609</v>
      </c>
      <c r="G56">
        <f>SUM(G53:G55)</f>
        <v>146758</v>
      </c>
      <c r="H56">
        <f>SUM(H53:H55)</f>
        <v>148181</v>
      </c>
      <c r="I56">
        <f>SUM(I53:I55)</f>
        <v>150204</v>
      </c>
      <c r="J56">
        <f t="shared" ref="J56:BC56" si="2">SUM(J53:J55)</f>
        <v>151549</v>
      </c>
      <c r="K56">
        <f t="shared" si="2"/>
        <v>152865</v>
      </c>
      <c r="L56">
        <f t="shared" si="2"/>
        <v>153605</v>
      </c>
      <c r="M56">
        <f t="shared" si="2"/>
        <v>154464</v>
      </c>
      <c r="N56">
        <f t="shared" si="2"/>
        <v>156183</v>
      </c>
      <c r="O56">
        <f t="shared" si="2"/>
        <v>157595</v>
      </c>
      <c r="P56">
        <f t="shared" si="2"/>
        <v>158157</v>
      </c>
      <c r="Q56">
        <f t="shared" si="2"/>
        <v>159308</v>
      </c>
      <c r="R56">
        <f t="shared" si="2"/>
        <v>160295</v>
      </c>
      <c r="S56">
        <f t="shared" si="2"/>
        <v>160609</v>
      </c>
      <c r="T56">
        <f t="shared" si="2"/>
        <v>160532</v>
      </c>
      <c r="U56">
        <f t="shared" si="2"/>
        <v>162101</v>
      </c>
      <c r="V56">
        <f t="shared" si="2"/>
        <v>163320</v>
      </c>
      <c r="W56">
        <f t="shared" si="2"/>
        <v>163941</v>
      </c>
      <c r="X56">
        <f t="shared" si="2"/>
        <v>165538</v>
      </c>
      <c r="Y56">
        <f t="shared" si="2"/>
        <v>165793</v>
      </c>
      <c r="Z56">
        <f t="shared" si="2"/>
        <v>166218</v>
      </c>
      <c r="AA56">
        <f t="shared" si="2"/>
        <v>166131</v>
      </c>
      <c r="AB56">
        <f t="shared" si="2"/>
        <v>167016</v>
      </c>
      <c r="AC56">
        <f t="shared" si="2"/>
        <v>168002</v>
      </c>
      <c r="AD56">
        <f t="shared" si="2"/>
        <v>168658</v>
      </c>
      <c r="AE56">
        <f t="shared" si="2"/>
        <v>171570</v>
      </c>
      <c r="AF56">
        <f t="shared" si="2"/>
        <v>172579</v>
      </c>
      <c r="AG56">
        <f t="shared" si="2"/>
        <v>172965</v>
      </c>
      <c r="AH56">
        <f t="shared" si="2"/>
        <v>174700</v>
      </c>
      <c r="AI56">
        <f t="shared" si="2"/>
        <v>176177</v>
      </c>
      <c r="AJ56">
        <f t="shared" si="2"/>
        <v>178081</v>
      </c>
      <c r="AK56">
        <f t="shared" si="2"/>
        <v>179947</v>
      </c>
      <c r="AL56">
        <f t="shared" si="2"/>
        <v>182029</v>
      </c>
      <c r="AM56">
        <f t="shared" si="2"/>
        <v>185389</v>
      </c>
      <c r="AN56">
        <f t="shared" si="2"/>
        <v>186836</v>
      </c>
      <c r="AO56">
        <f t="shared" si="2"/>
        <v>190120</v>
      </c>
      <c r="AP56">
        <f t="shared" si="2"/>
        <v>190528</v>
      </c>
      <c r="AQ56">
        <f t="shared" si="2"/>
        <v>191133</v>
      </c>
      <c r="AR56">
        <f t="shared" si="2"/>
        <v>193751</v>
      </c>
      <c r="AS56">
        <f t="shared" si="2"/>
        <v>194780</v>
      </c>
      <c r="AT56">
        <f t="shared" si="2"/>
        <v>195361</v>
      </c>
      <c r="AU56">
        <f t="shared" si="2"/>
        <v>197732</v>
      </c>
      <c r="AV56">
        <f t="shared" si="2"/>
        <v>201195</v>
      </c>
      <c r="AW56">
        <f t="shared" si="2"/>
        <v>207004</v>
      </c>
      <c r="AX56">
        <f t="shared" si="2"/>
        <v>210395</v>
      </c>
      <c r="AY56">
        <f t="shared" si="2"/>
        <v>216145.5</v>
      </c>
      <c r="AZ56">
        <f t="shared" si="2"/>
        <v>219454.3</v>
      </c>
      <c r="BA56">
        <f t="shared" si="2"/>
        <v>221824.3</v>
      </c>
      <c r="BB56">
        <f t="shared" si="2"/>
        <v>223407</v>
      </c>
      <c r="BC56">
        <f t="shared" si="2"/>
        <v>225050.7</v>
      </c>
    </row>
    <row r="57" spans="1:55" s="6" customFormat="1" x14ac:dyDescent="0.2">
      <c r="B57" s="6" t="s">
        <v>454</v>
      </c>
      <c r="D57" s="6" t="s">
        <v>454</v>
      </c>
      <c r="E57" s="75" t="s">
        <v>608</v>
      </c>
      <c r="F57" s="75" t="s">
        <v>609</v>
      </c>
      <c r="G57" s="6">
        <f>G55-G42</f>
        <v>13342</v>
      </c>
      <c r="H57" s="6">
        <f>H55-H42</f>
        <v>13542</v>
      </c>
      <c r="I57" s="6">
        <f>I55-I42</f>
        <v>13692</v>
      </c>
      <c r="J57" s="6">
        <f t="shared" ref="J57:BC57" si="3">J55-J42</f>
        <v>13864</v>
      </c>
      <c r="K57" s="6">
        <f t="shared" si="3"/>
        <v>14140</v>
      </c>
      <c r="L57" s="6">
        <f t="shared" si="3"/>
        <v>14362</v>
      </c>
      <c r="M57" s="6">
        <f t="shared" si="3"/>
        <v>14447</v>
      </c>
      <c r="N57" s="6">
        <f t="shared" si="3"/>
        <v>14775</v>
      </c>
      <c r="O57" s="6">
        <f t="shared" si="3"/>
        <v>15044</v>
      </c>
      <c r="P57" s="6">
        <f t="shared" si="3"/>
        <v>15166</v>
      </c>
      <c r="Q57" s="6">
        <f t="shared" si="3"/>
        <v>15489</v>
      </c>
      <c r="R57" s="6">
        <f t="shared" si="3"/>
        <v>15772</v>
      </c>
      <c r="S57" s="6">
        <f t="shared" si="3"/>
        <v>15727</v>
      </c>
      <c r="T57" s="6">
        <f t="shared" si="3"/>
        <v>15795</v>
      </c>
      <c r="U57" s="6">
        <f t="shared" si="3"/>
        <v>15779</v>
      </c>
      <c r="V57" s="6">
        <f t="shared" si="3"/>
        <v>15885</v>
      </c>
      <c r="W57" s="6">
        <f t="shared" si="3"/>
        <v>15643</v>
      </c>
      <c r="X57" s="6">
        <f t="shared" si="3"/>
        <v>15580</v>
      </c>
      <c r="Y57" s="6">
        <f t="shared" si="3"/>
        <v>15181</v>
      </c>
      <c r="Z57" s="6">
        <f t="shared" si="3"/>
        <v>15094</v>
      </c>
      <c r="AA57" s="6">
        <f t="shared" si="3"/>
        <v>15183</v>
      </c>
      <c r="AB57" s="6">
        <f t="shared" si="3"/>
        <v>15336</v>
      </c>
      <c r="AC57" s="6">
        <f t="shared" si="3"/>
        <v>15399</v>
      </c>
      <c r="AD57" s="6">
        <f t="shared" si="3"/>
        <v>15632</v>
      </c>
      <c r="AE57" s="6">
        <f t="shared" si="3"/>
        <v>15824</v>
      </c>
      <c r="AF57" s="6">
        <f t="shared" si="3"/>
        <v>16057</v>
      </c>
      <c r="AG57" s="6">
        <f t="shared" si="3"/>
        <v>16362</v>
      </c>
      <c r="AH57" s="6">
        <f t="shared" si="3"/>
        <v>16605</v>
      </c>
      <c r="AI57" s="6">
        <f t="shared" si="3"/>
        <v>17064</v>
      </c>
      <c r="AJ57" s="6">
        <f t="shared" si="3"/>
        <v>17081</v>
      </c>
      <c r="AK57" s="6">
        <f t="shared" si="3"/>
        <v>17073</v>
      </c>
      <c r="AL57" s="6">
        <f t="shared" si="3"/>
        <v>17116</v>
      </c>
      <c r="AM57" s="6">
        <f t="shared" si="3"/>
        <v>17293</v>
      </c>
      <c r="AN57" s="6">
        <f t="shared" si="3"/>
        <v>17343</v>
      </c>
      <c r="AO57" s="6">
        <f t="shared" si="3"/>
        <v>17478</v>
      </c>
      <c r="AP57" s="6">
        <f t="shared" si="3"/>
        <v>17997</v>
      </c>
      <c r="AQ57" s="6">
        <f t="shared" si="3"/>
        <v>18297</v>
      </c>
      <c r="AR57" s="6">
        <f t="shared" si="3"/>
        <v>18365</v>
      </c>
      <c r="AS57" s="6">
        <f t="shared" si="3"/>
        <v>18675</v>
      </c>
      <c r="AT57" s="6">
        <f t="shared" si="3"/>
        <v>18668</v>
      </c>
      <c r="AU57" s="6">
        <f t="shared" si="3"/>
        <v>18626</v>
      </c>
      <c r="AV57" s="6">
        <f t="shared" si="3"/>
        <v>19087</v>
      </c>
      <c r="AW57" s="6">
        <f t="shared" si="3"/>
        <v>19580</v>
      </c>
      <c r="AX57" s="6">
        <f t="shared" si="3"/>
        <v>20006</v>
      </c>
      <c r="AY57" s="6">
        <f t="shared" si="3"/>
        <v>19899.5</v>
      </c>
      <c r="AZ57" s="6">
        <f t="shared" si="3"/>
        <v>20615</v>
      </c>
      <c r="BA57" s="6">
        <f t="shared" si="3"/>
        <v>20671</v>
      </c>
      <c r="BB57" s="6">
        <f t="shared" si="3"/>
        <v>21504</v>
      </c>
      <c r="BC57" s="6">
        <f t="shared" si="3"/>
        <v>22677</v>
      </c>
    </row>
    <row r="58" spans="1:55" s="6" customFormat="1" x14ac:dyDescent="0.2">
      <c r="B58" s="6" t="s">
        <v>456</v>
      </c>
      <c r="D58" s="6" t="s">
        <v>456</v>
      </c>
      <c r="E58" s="75" t="s">
        <v>608</v>
      </c>
      <c r="F58" s="75" t="s">
        <v>609</v>
      </c>
      <c r="G58" s="6">
        <f>G50+G13+G33</f>
        <v>11486</v>
      </c>
      <c r="H58" s="6">
        <f>H50+H13+H33</f>
        <v>11949</v>
      </c>
      <c r="I58" s="6">
        <f>I50+I13+I33</f>
        <v>12130</v>
      </c>
      <c r="J58" s="6">
        <f t="shared" ref="J58:BC58" si="4">J50+J13+J33</f>
        <v>12130</v>
      </c>
      <c r="K58" s="6">
        <f t="shared" si="4"/>
        <v>12525</v>
      </c>
      <c r="L58" s="6">
        <f t="shared" si="4"/>
        <v>12670</v>
      </c>
      <c r="M58" s="6">
        <f t="shared" si="4"/>
        <v>12800</v>
      </c>
      <c r="N58" s="6">
        <f t="shared" si="4"/>
        <v>12970</v>
      </c>
      <c r="O58" s="6">
        <f t="shared" si="4"/>
        <v>13250</v>
      </c>
      <c r="P58" s="6">
        <f t="shared" si="4"/>
        <v>13250</v>
      </c>
      <c r="Q58" s="6">
        <f t="shared" si="4"/>
        <v>13500</v>
      </c>
      <c r="R58" s="6">
        <f t="shared" si="4"/>
        <v>13730</v>
      </c>
      <c r="S58" s="6">
        <f t="shared" si="4"/>
        <v>13730</v>
      </c>
      <c r="T58" s="6">
        <f t="shared" si="4"/>
        <v>13730</v>
      </c>
      <c r="U58" s="6">
        <f t="shared" si="4"/>
        <v>13730</v>
      </c>
      <c r="V58" s="6">
        <f t="shared" si="4"/>
        <v>13730</v>
      </c>
      <c r="W58" s="6">
        <f t="shared" si="4"/>
        <v>13760</v>
      </c>
      <c r="X58" s="6">
        <f t="shared" si="4"/>
        <v>13789</v>
      </c>
      <c r="Y58" s="6">
        <f t="shared" si="4"/>
        <v>13827</v>
      </c>
      <c r="Z58" s="6">
        <f t="shared" si="4"/>
        <v>13715</v>
      </c>
      <c r="AA58" s="6">
        <f t="shared" si="4"/>
        <v>13510</v>
      </c>
      <c r="AB58" s="6">
        <f t="shared" si="4"/>
        <v>13305</v>
      </c>
      <c r="AC58" s="6">
        <f t="shared" si="4"/>
        <v>13098</v>
      </c>
      <c r="AD58" s="6">
        <f t="shared" si="4"/>
        <v>12690</v>
      </c>
      <c r="AE58" s="6">
        <f t="shared" si="4"/>
        <v>12540</v>
      </c>
      <c r="AF58" s="6">
        <f t="shared" si="4"/>
        <v>12285</v>
      </c>
      <c r="AG58" s="6">
        <f t="shared" si="4"/>
        <v>11980</v>
      </c>
      <c r="AH58" s="6">
        <f t="shared" si="4"/>
        <v>11775</v>
      </c>
      <c r="AI58" s="6">
        <f t="shared" si="4"/>
        <v>11570</v>
      </c>
      <c r="AJ58" s="6">
        <f t="shared" si="4"/>
        <v>11412</v>
      </c>
      <c r="AK58" s="6">
        <f t="shared" si="4"/>
        <v>11308</v>
      </c>
      <c r="AL58" s="6">
        <f t="shared" si="4"/>
        <v>11305</v>
      </c>
      <c r="AM58" s="6">
        <f t="shared" si="4"/>
        <v>11040</v>
      </c>
      <c r="AN58" s="6">
        <f t="shared" si="4"/>
        <v>10911</v>
      </c>
      <c r="AO58" s="6">
        <f t="shared" si="4"/>
        <v>10940</v>
      </c>
      <c r="AP58" s="6">
        <f t="shared" si="4"/>
        <v>10871</v>
      </c>
      <c r="AQ58" s="6">
        <f t="shared" si="4"/>
        <v>10885</v>
      </c>
      <c r="AR58" s="6">
        <f t="shared" si="4"/>
        <v>11008</v>
      </c>
      <c r="AS58" s="6">
        <f t="shared" si="4"/>
        <v>11176</v>
      </c>
      <c r="AT58" s="6">
        <f t="shared" si="4"/>
        <v>11225</v>
      </c>
      <c r="AU58" s="6">
        <f t="shared" si="4"/>
        <v>11974</v>
      </c>
      <c r="AV58" s="6">
        <f t="shared" si="4"/>
        <v>11169</v>
      </c>
      <c r="AW58" s="6">
        <f t="shared" si="4"/>
        <v>12207</v>
      </c>
      <c r="AX58" s="6">
        <f t="shared" si="4"/>
        <v>13701</v>
      </c>
      <c r="AY58" s="6">
        <f t="shared" si="4"/>
        <v>14313</v>
      </c>
      <c r="AZ58" s="6">
        <f t="shared" si="4"/>
        <v>14891</v>
      </c>
      <c r="BA58" s="6">
        <f t="shared" si="4"/>
        <v>15749</v>
      </c>
      <c r="BB58" s="6">
        <f t="shared" si="4"/>
        <v>15185</v>
      </c>
      <c r="BC58" s="6">
        <f t="shared" si="4"/>
        <v>15677</v>
      </c>
    </row>
  </sheetData>
  <pageMargins left="0.7" right="0.7" top="0.75" bottom="0.75" header="0.3" footer="0.3"/>
  <pageSetup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D96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sqref="A1:A49"/>
    </sheetView>
  </sheetViews>
  <sheetFormatPr defaultRowHeight="12.75" x14ac:dyDescent="0.2"/>
  <cols>
    <col min="4" max="4" width="36.42578125" bestFit="1" customWidth="1"/>
  </cols>
  <sheetData>
    <row r="1" spans="1:56" x14ac:dyDescent="0.2">
      <c r="A1" s="72" t="s">
        <v>451</v>
      </c>
      <c r="B1" t="s">
        <v>504</v>
      </c>
      <c r="C1" t="s">
        <v>505</v>
      </c>
      <c r="D1" t="s">
        <v>506</v>
      </c>
      <c r="E1" t="s">
        <v>507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 x14ac:dyDescent="0.2">
      <c r="A2">
        <f>VLOOKUP(B2,'AHarv+PermP'!$B$2:$C$52,2,0)</f>
        <v>7</v>
      </c>
      <c r="B2" t="s">
        <v>377</v>
      </c>
      <c r="C2" t="s">
        <v>508</v>
      </c>
      <c r="D2" t="s">
        <v>561</v>
      </c>
      <c r="E2" t="s">
        <v>562</v>
      </c>
      <c r="AE2">
        <v>29007576283</v>
      </c>
      <c r="AF2">
        <v>29819788419</v>
      </c>
      <c r="AG2">
        <v>32175551704</v>
      </c>
      <c r="AH2">
        <v>33977382600</v>
      </c>
      <c r="AI2">
        <v>34113292130</v>
      </c>
      <c r="AJ2">
        <v>34010952254</v>
      </c>
      <c r="AK2">
        <v>33602820827</v>
      </c>
      <c r="AL2">
        <v>31284226190</v>
      </c>
      <c r="AM2">
        <v>23557022321</v>
      </c>
      <c r="AN2">
        <v>24381518102</v>
      </c>
      <c r="AO2">
        <v>26917195985</v>
      </c>
      <c r="AP2">
        <v>29931921935</v>
      </c>
      <c r="AQ2">
        <v>32296543768</v>
      </c>
      <c r="AR2">
        <v>34494246742</v>
      </c>
      <c r="AS2">
        <v>35611791235</v>
      </c>
      <c r="AT2">
        <v>36684445514</v>
      </c>
      <c r="AU2">
        <v>37837058401</v>
      </c>
      <c r="AV2">
        <v>43319855807</v>
      </c>
      <c r="AW2">
        <v>44752997032</v>
      </c>
      <c r="AX2">
        <v>49757638659</v>
      </c>
      <c r="AY2">
        <v>60014300241</v>
      </c>
      <c r="AZ2">
        <v>71154958279</v>
      </c>
      <c r="BA2">
        <v>87307133808</v>
      </c>
      <c r="BB2">
        <v>99355518274</v>
      </c>
      <c r="BC2" s="76">
        <v>101740000000</v>
      </c>
      <c r="BD2" s="76">
        <v>104080000000</v>
      </c>
    </row>
    <row r="3" spans="1:56" x14ac:dyDescent="0.2">
      <c r="A3">
        <f>VLOOKUP(B3,'AHarv+PermP'!$B$2:$C$52,2,0)</f>
        <v>53</v>
      </c>
      <c r="B3" t="s">
        <v>386</v>
      </c>
      <c r="C3" t="s">
        <v>511</v>
      </c>
      <c r="D3" t="s">
        <v>561</v>
      </c>
      <c r="E3" t="s">
        <v>562</v>
      </c>
      <c r="Z3">
        <v>4094640440</v>
      </c>
      <c r="AA3">
        <v>4502230415</v>
      </c>
      <c r="AB3">
        <v>4602858251</v>
      </c>
      <c r="AC3">
        <v>4402734134</v>
      </c>
      <c r="AD3">
        <v>4751863888</v>
      </c>
      <c r="AE3">
        <v>5109694675</v>
      </c>
      <c r="AF3">
        <v>5220633381</v>
      </c>
      <c r="AG3">
        <v>5142323727</v>
      </c>
      <c r="AH3">
        <v>5317432463</v>
      </c>
      <c r="AI3">
        <v>5165664407</v>
      </c>
      <c r="AJ3">
        <v>5331646930</v>
      </c>
      <c r="AK3">
        <v>5583434455</v>
      </c>
      <c r="AL3">
        <v>5807329064</v>
      </c>
      <c r="AM3">
        <v>6011708897</v>
      </c>
      <c r="AN3">
        <v>6274568196</v>
      </c>
      <c r="AO3">
        <v>6563465731</v>
      </c>
      <c r="AP3">
        <v>6927567648</v>
      </c>
      <c r="AQ3">
        <v>7353479392</v>
      </c>
      <c r="AR3">
        <v>7687382391</v>
      </c>
      <c r="AS3">
        <v>8048476187</v>
      </c>
      <c r="AT3">
        <v>8515287806</v>
      </c>
      <c r="AU3">
        <v>8941052196</v>
      </c>
      <c r="AV3">
        <v>9343399545</v>
      </c>
      <c r="AW3">
        <v>9707792128</v>
      </c>
      <c r="AX3">
        <v>10008733683</v>
      </c>
      <c r="AY3">
        <v>10298986960</v>
      </c>
      <c r="AZ3">
        <v>10721245149</v>
      </c>
      <c r="BA3">
        <v>11214422426</v>
      </c>
      <c r="BB3">
        <v>11786357970</v>
      </c>
      <c r="BC3">
        <v>12234239573</v>
      </c>
      <c r="BD3">
        <v>12601266760</v>
      </c>
    </row>
    <row r="4" spans="1:56" x14ac:dyDescent="0.2">
      <c r="A4">
        <f>VLOOKUP(B4,'AHarv+PermP'!$B$2:$C$52,2,0)</f>
        <v>20</v>
      </c>
      <c r="B4" t="s">
        <v>378</v>
      </c>
      <c r="C4" t="s">
        <v>512</v>
      </c>
      <c r="D4" s="72" t="s">
        <v>561</v>
      </c>
      <c r="E4" t="s">
        <v>562</v>
      </c>
      <c r="Z4">
        <v>3419579680</v>
      </c>
      <c r="AA4">
        <v>3729559708</v>
      </c>
      <c r="AB4">
        <v>4183280475</v>
      </c>
      <c r="AC4">
        <v>4733245041</v>
      </c>
      <c r="AD4">
        <v>5137718982</v>
      </c>
      <c r="AE4">
        <v>5503795396</v>
      </c>
      <c r="AF4">
        <v>5953616414</v>
      </c>
      <c r="AG4">
        <v>6661020837</v>
      </c>
      <c r="AH4">
        <v>7956587365</v>
      </c>
      <c r="AI4">
        <v>8995670417</v>
      </c>
      <c r="AJ4">
        <v>9604931163</v>
      </c>
      <c r="AK4">
        <v>10321335006</v>
      </c>
      <c r="AL4">
        <v>10622415608</v>
      </c>
      <c r="AM4">
        <v>10825952494</v>
      </c>
      <c r="AN4">
        <v>11218708951</v>
      </c>
      <c r="AO4">
        <v>11712763976</v>
      </c>
      <c r="AP4">
        <v>12363075608</v>
      </c>
      <c r="AQ4">
        <v>13620357745</v>
      </c>
      <c r="AR4">
        <v>15060479667</v>
      </c>
      <c r="AS4">
        <v>15823380929</v>
      </c>
      <c r="AT4">
        <v>16754678581</v>
      </c>
      <c r="AU4">
        <v>17340412629</v>
      </c>
      <c r="AV4">
        <v>18895551590</v>
      </c>
      <c r="AW4">
        <v>20081284758</v>
      </c>
      <c r="AX4">
        <v>21299620532</v>
      </c>
      <c r="AY4">
        <v>21649422857</v>
      </c>
      <c r="AZ4">
        <v>22761318605</v>
      </c>
      <c r="BA4">
        <v>23853283420</v>
      </c>
      <c r="BB4">
        <v>24537289949</v>
      </c>
      <c r="BC4">
        <v>23326798665</v>
      </c>
      <c r="BD4">
        <v>25004944750</v>
      </c>
    </row>
    <row r="5" spans="1:56" x14ac:dyDescent="0.2">
      <c r="A5">
        <f>VLOOKUP(B5,'AHarv+PermP'!$B$2:$C$52,2,0)</f>
        <v>233</v>
      </c>
      <c r="B5" t="s">
        <v>424</v>
      </c>
      <c r="C5" t="s">
        <v>513</v>
      </c>
      <c r="D5" t="s">
        <v>561</v>
      </c>
      <c r="E5" t="s">
        <v>562</v>
      </c>
      <c r="Z5">
        <v>4489406436</v>
      </c>
      <c r="AA5">
        <v>4680444301</v>
      </c>
      <c r="AB5">
        <v>5127997587</v>
      </c>
      <c r="AC5">
        <v>5145739676</v>
      </c>
      <c r="AD5">
        <v>5054212575</v>
      </c>
      <c r="AE5">
        <v>5484698308</v>
      </c>
      <c r="AF5">
        <v>5921025953</v>
      </c>
      <c r="AG5">
        <v>5907032390</v>
      </c>
      <c r="AH5">
        <v>6249379944</v>
      </c>
      <c r="AI5">
        <v>6383758315</v>
      </c>
      <c r="AJ5">
        <v>6345268818</v>
      </c>
      <c r="AK5">
        <v>6920783714</v>
      </c>
      <c r="AL5">
        <v>6936889123</v>
      </c>
      <c r="AM5">
        <v>7177001557</v>
      </c>
      <c r="AN5">
        <v>7271379650</v>
      </c>
      <c r="AO5">
        <v>7687038896</v>
      </c>
      <c r="AP5">
        <v>8533746542</v>
      </c>
      <c r="AQ5">
        <v>9072809207</v>
      </c>
      <c r="AR5">
        <v>9735824667</v>
      </c>
      <c r="AS5">
        <v>10456682549</v>
      </c>
      <c r="AT5">
        <v>10649819707</v>
      </c>
      <c r="AU5">
        <v>11357878031</v>
      </c>
      <c r="AV5">
        <v>11891644099</v>
      </c>
      <c r="AW5">
        <v>12848257073</v>
      </c>
      <c r="AX5">
        <v>13443737034</v>
      </c>
      <c r="AY5">
        <v>14297802801</v>
      </c>
      <c r="AZ5">
        <v>15084873480</v>
      </c>
      <c r="BA5">
        <v>15627507757</v>
      </c>
      <c r="BB5">
        <v>16408882863</v>
      </c>
      <c r="BC5">
        <v>16983189256</v>
      </c>
      <c r="BD5">
        <v>18552806831</v>
      </c>
    </row>
    <row r="6" spans="1:56" x14ac:dyDescent="0.2">
      <c r="A6">
        <f>VLOOKUP(B6,'AHarv+PermP'!$B$2:$C$52,2,0)</f>
        <v>29</v>
      </c>
      <c r="B6" t="s">
        <v>379</v>
      </c>
      <c r="C6" t="s">
        <v>514</v>
      </c>
      <c r="D6" t="s">
        <v>561</v>
      </c>
      <c r="E6" t="s">
        <v>562</v>
      </c>
      <c r="Z6">
        <v>1777887732</v>
      </c>
      <c r="AA6">
        <v>1994137116</v>
      </c>
      <c r="AB6">
        <v>1973126891</v>
      </c>
      <c r="AC6">
        <v>2046435007</v>
      </c>
      <c r="AD6">
        <v>2049618114</v>
      </c>
      <c r="AE6">
        <v>2291128309</v>
      </c>
      <c r="AF6">
        <v>2365594114</v>
      </c>
      <c r="AG6">
        <v>2495775031</v>
      </c>
      <c r="AH6">
        <v>2621338081</v>
      </c>
      <c r="AI6">
        <v>2656713097</v>
      </c>
      <c r="AJ6">
        <v>2749693330</v>
      </c>
      <c r="AK6">
        <v>2887091009</v>
      </c>
      <c r="AL6">
        <v>2916250581</v>
      </c>
      <c r="AM6">
        <v>2734276545</v>
      </c>
      <c r="AN6">
        <v>2629553753</v>
      </c>
      <c r="AO6">
        <v>2421293096</v>
      </c>
      <c r="AP6">
        <v>2227589648</v>
      </c>
      <c r="AQ6">
        <v>2192170973</v>
      </c>
      <c r="AR6">
        <v>2296299094</v>
      </c>
      <c r="AS6">
        <v>2273106473</v>
      </c>
      <c r="AT6">
        <v>2253629041</v>
      </c>
      <c r="AU6">
        <v>2299959307</v>
      </c>
      <c r="AV6">
        <v>2402227444</v>
      </c>
      <c r="AW6">
        <v>2372830715</v>
      </c>
      <c r="AX6">
        <v>2487525231</v>
      </c>
      <c r="AY6">
        <v>2509912958</v>
      </c>
      <c r="AZ6">
        <v>2638545998</v>
      </c>
      <c r="BA6">
        <v>2733541532</v>
      </c>
      <c r="BB6">
        <v>2856548646</v>
      </c>
      <c r="BC6">
        <v>2956527848</v>
      </c>
      <c r="BD6">
        <v>3071832434</v>
      </c>
    </row>
    <row r="7" spans="1:56" x14ac:dyDescent="0.2">
      <c r="A7">
        <f>VLOOKUP(B7,'AHarv+PermP'!$B$2:$C$52,2,0)</f>
        <v>32</v>
      </c>
      <c r="B7" t="s">
        <v>380</v>
      </c>
      <c r="C7" t="s">
        <v>515</v>
      </c>
      <c r="D7" t="s">
        <v>561</v>
      </c>
      <c r="E7" t="s">
        <v>562</v>
      </c>
      <c r="Z7">
        <v>18280742819</v>
      </c>
      <c r="AA7">
        <v>21403584027</v>
      </c>
      <c r="AB7">
        <v>23012320768</v>
      </c>
      <c r="AC7">
        <v>24592537844</v>
      </c>
      <c r="AD7">
        <v>26430724925</v>
      </c>
      <c r="AE7">
        <v>28561877007</v>
      </c>
      <c r="AF7">
        <v>30495991087</v>
      </c>
      <c r="AG7">
        <v>29841348830</v>
      </c>
      <c r="AH7">
        <v>27506671521</v>
      </c>
      <c r="AI7">
        <v>27006292017</v>
      </c>
      <c r="AJ7">
        <v>25357369481</v>
      </c>
      <c r="AK7">
        <v>24391608867</v>
      </c>
      <c r="AL7">
        <v>23635468208</v>
      </c>
      <c r="AM7">
        <v>22879133851</v>
      </c>
      <c r="AN7">
        <v>22307155292</v>
      </c>
      <c r="AO7">
        <v>23043290557</v>
      </c>
      <c r="AP7">
        <v>24195456105</v>
      </c>
      <c r="AQ7">
        <v>25429423899</v>
      </c>
      <c r="AR7">
        <v>26710876891</v>
      </c>
      <c r="AS7">
        <v>27884502275</v>
      </c>
      <c r="AT7">
        <v>29055650348</v>
      </c>
      <c r="AU7">
        <v>30367301170</v>
      </c>
      <c r="AV7">
        <v>31584739809</v>
      </c>
      <c r="AW7">
        <v>32857918560</v>
      </c>
      <c r="AX7">
        <v>34074270750</v>
      </c>
      <c r="AY7">
        <v>34856839003</v>
      </c>
      <c r="AZ7">
        <v>35979977450</v>
      </c>
      <c r="BA7">
        <v>37239276661</v>
      </c>
      <c r="BB7">
        <v>38319215684</v>
      </c>
      <c r="BC7">
        <v>39085599998</v>
      </c>
      <c r="BD7">
        <v>40101825598</v>
      </c>
    </row>
    <row r="8" spans="1:56" x14ac:dyDescent="0.2">
      <c r="A8">
        <f>VLOOKUP(B8,'AHarv+PermP'!$B$2:$C$52,2,0)</f>
        <v>35</v>
      </c>
      <c r="B8" t="s">
        <v>381</v>
      </c>
      <c r="C8" t="s">
        <v>516</v>
      </c>
      <c r="D8" t="s">
        <v>561</v>
      </c>
      <c r="E8" t="s">
        <v>562</v>
      </c>
      <c r="AA8">
        <v>343976663.10000002</v>
      </c>
      <c r="AB8">
        <v>362551402.89999998</v>
      </c>
      <c r="AC8">
        <v>401706954.39999998</v>
      </c>
      <c r="AD8">
        <v>443444307</v>
      </c>
      <c r="AE8">
        <v>478476407.19999999</v>
      </c>
      <c r="AF8">
        <v>490438317.39999998</v>
      </c>
      <c r="AG8">
        <v>503282009.39999998</v>
      </c>
      <c r="AH8">
        <v>533463195.69999999</v>
      </c>
      <c r="AI8">
        <v>563864900.20000005</v>
      </c>
      <c r="AJ8">
        <v>567834226.79999995</v>
      </c>
      <c r="AK8">
        <v>575856319.39999998</v>
      </c>
      <c r="AL8">
        <v>594636121.5</v>
      </c>
      <c r="AM8">
        <v>636606088.70000005</v>
      </c>
      <c r="AN8">
        <v>680721637.89999998</v>
      </c>
      <c r="AO8">
        <v>731744769</v>
      </c>
      <c r="AP8">
        <v>761035381</v>
      </c>
      <c r="AQ8">
        <v>802132647.20000005</v>
      </c>
      <c r="AR8">
        <v>861490463.10000002</v>
      </c>
      <c r="AS8">
        <v>935578650.10000002</v>
      </c>
      <c r="AT8">
        <v>997326832.70000005</v>
      </c>
      <c r="AU8">
        <v>1035225253</v>
      </c>
      <c r="AV8">
        <v>1082845615</v>
      </c>
      <c r="AW8">
        <v>1149982043</v>
      </c>
      <c r="AX8">
        <v>1141788935</v>
      </c>
      <c r="AY8">
        <v>1277543887</v>
      </c>
      <c r="AZ8">
        <v>1407105742</v>
      </c>
      <c r="BA8">
        <v>1528814875</v>
      </c>
      <c r="BB8">
        <v>1623565114</v>
      </c>
      <c r="BC8">
        <v>1681466471</v>
      </c>
      <c r="BD8">
        <v>1772432483</v>
      </c>
    </row>
    <row r="9" spans="1:56" x14ac:dyDescent="0.2">
      <c r="A9">
        <v>37</v>
      </c>
      <c r="B9" t="s">
        <v>434</v>
      </c>
      <c r="C9" t="s">
        <v>517</v>
      </c>
      <c r="D9" t="s">
        <v>561</v>
      </c>
      <c r="E9" t="s">
        <v>562</v>
      </c>
      <c r="Z9">
        <v>2172342789</v>
      </c>
      <c r="AA9">
        <v>2138790793</v>
      </c>
      <c r="AB9">
        <v>2303814000</v>
      </c>
      <c r="AC9">
        <v>2116595759</v>
      </c>
      <c r="AD9">
        <v>2317281951</v>
      </c>
      <c r="AE9">
        <v>2408288075</v>
      </c>
      <c r="AF9">
        <v>2494455823</v>
      </c>
      <c r="AG9">
        <v>2371253822</v>
      </c>
      <c r="AH9">
        <v>2411808735</v>
      </c>
      <c r="AI9">
        <v>2459497781</v>
      </c>
      <c r="AJ9">
        <v>2406676563</v>
      </c>
      <c r="AK9">
        <v>2393381434</v>
      </c>
      <c r="AL9">
        <v>2239628352</v>
      </c>
      <c r="AM9">
        <v>2247134372</v>
      </c>
      <c r="AN9">
        <v>2357243936</v>
      </c>
      <c r="AO9">
        <v>2526965554</v>
      </c>
      <c r="AP9">
        <v>2425886897</v>
      </c>
      <c r="AQ9">
        <v>2554458967</v>
      </c>
      <c r="AR9">
        <v>2674518382</v>
      </c>
      <c r="AS9">
        <v>2770801122</v>
      </c>
      <c r="AT9">
        <v>2834529539</v>
      </c>
      <c r="AU9">
        <v>2841927160</v>
      </c>
      <c r="AV9">
        <v>2825370404</v>
      </c>
      <c r="AW9">
        <v>2610642254</v>
      </c>
      <c r="AX9">
        <v>2636748676</v>
      </c>
      <c r="AY9">
        <v>2700030644</v>
      </c>
      <c r="AZ9">
        <v>2802631809</v>
      </c>
      <c r="BA9">
        <v>2906329186</v>
      </c>
      <c r="BB9">
        <v>2964455770</v>
      </c>
      <c r="BC9">
        <v>3014851518</v>
      </c>
      <c r="BD9">
        <v>3114341618</v>
      </c>
    </row>
    <row r="10" spans="1:56" x14ac:dyDescent="0.2">
      <c r="A10">
        <f>VLOOKUP(B10,'AHarv+PermP'!$B$2:$C$52,2,0)</f>
        <v>39</v>
      </c>
      <c r="B10" t="s">
        <v>383</v>
      </c>
      <c r="C10" t="s">
        <v>518</v>
      </c>
      <c r="D10" t="s">
        <v>561</v>
      </c>
      <c r="E10" t="s">
        <v>562</v>
      </c>
      <c r="Z10">
        <v>2962100339</v>
      </c>
      <c r="AA10">
        <v>2992992620</v>
      </c>
      <c r="AB10">
        <v>3153016232</v>
      </c>
      <c r="AC10">
        <v>3647368749</v>
      </c>
      <c r="AD10">
        <v>3722099648</v>
      </c>
      <c r="AE10">
        <v>4533248395</v>
      </c>
      <c r="AF10">
        <v>4348216267</v>
      </c>
      <c r="AG10">
        <v>4244345708</v>
      </c>
      <c r="AH10">
        <v>4901470550</v>
      </c>
      <c r="AI10">
        <v>5140894403</v>
      </c>
      <c r="AJ10">
        <v>4926083550</v>
      </c>
      <c r="AK10">
        <v>5346531539</v>
      </c>
      <c r="AL10">
        <v>5774331230</v>
      </c>
      <c r="AM10">
        <v>4867193204</v>
      </c>
      <c r="AN10">
        <v>5360575110</v>
      </c>
      <c r="AO10">
        <v>5426861265</v>
      </c>
      <c r="AP10">
        <v>5547037644</v>
      </c>
      <c r="AQ10">
        <v>5860633444</v>
      </c>
      <c r="AR10">
        <v>6268040062</v>
      </c>
      <c r="AS10">
        <v>6225238737</v>
      </c>
      <c r="AT10">
        <v>6170476493</v>
      </c>
      <c r="AU10">
        <v>6889838951</v>
      </c>
      <c r="AV10">
        <v>7474869633</v>
      </c>
      <c r="AW10">
        <v>8575295050</v>
      </c>
      <c r="AX10">
        <v>11459112909</v>
      </c>
      <c r="AY10">
        <v>13445267520</v>
      </c>
      <c r="AZ10">
        <v>13472158055</v>
      </c>
      <c r="BA10">
        <v>13499102371</v>
      </c>
      <c r="BB10">
        <v>13445105962</v>
      </c>
      <c r="BC10">
        <v>13229984266</v>
      </c>
      <c r="BD10">
        <v>13798873590</v>
      </c>
    </row>
    <row r="11" spans="1:56" x14ac:dyDescent="0.2">
      <c r="A11">
        <f>VLOOKUP(B11,'AHarv+PermP'!$B$2:$C$52,2,0)</f>
        <v>45</v>
      </c>
      <c r="B11" t="s">
        <v>384</v>
      </c>
      <c r="C11" t="s">
        <v>519</v>
      </c>
      <c r="D11" t="s">
        <v>561</v>
      </c>
      <c r="E11" t="s">
        <v>562</v>
      </c>
      <c r="Z11">
        <v>396497125.89999998</v>
      </c>
      <c r="AA11">
        <v>411821427.30000001</v>
      </c>
      <c r="AB11">
        <v>438110556.19999999</v>
      </c>
      <c r="AC11">
        <v>459231988.5</v>
      </c>
      <c r="AD11">
        <v>478107637</v>
      </c>
      <c r="AE11">
        <v>489010268.89999998</v>
      </c>
      <c r="AF11">
        <v>498141126.5</v>
      </c>
      <c r="AG11">
        <v>506300633.89999998</v>
      </c>
      <c r="AH11">
        <v>519907558.10000002</v>
      </c>
      <c r="AI11">
        <v>503370986.60000002</v>
      </c>
      <c r="AJ11">
        <v>528999580.30000001</v>
      </c>
      <c r="AK11">
        <v>500456884.69999999</v>
      </c>
      <c r="AL11">
        <v>543150478.39999998</v>
      </c>
      <c r="AM11">
        <v>559477242.20000005</v>
      </c>
      <c r="AN11">
        <v>529955407</v>
      </c>
      <c r="AO11">
        <v>549087483.39999998</v>
      </c>
      <c r="AP11">
        <v>541995093.79999995</v>
      </c>
      <c r="AQ11">
        <v>563839342.60000002</v>
      </c>
      <c r="AR11">
        <v>571071498</v>
      </c>
      <c r="AS11">
        <v>582059619.89999998</v>
      </c>
      <c r="AT11">
        <v>590312367.70000005</v>
      </c>
      <c r="AU11">
        <v>609965097.60000002</v>
      </c>
      <c r="AV11">
        <v>635275078.5</v>
      </c>
      <c r="AW11">
        <v>650995708.20000005</v>
      </c>
      <c r="AX11">
        <v>649433747.5</v>
      </c>
      <c r="AY11">
        <v>676904052.10000002</v>
      </c>
      <c r="AZ11">
        <v>685312218.89999998</v>
      </c>
      <c r="BA11">
        <v>688677039.79999995</v>
      </c>
      <c r="BB11">
        <v>695391139.70000005</v>
      </c>
      <c r="BC11">
        <v>707980077</v>
      </c>
      <c r="BD11">
        <v>722847658.60000002</v>
      </c>
    </row>
    <row r="12" spans="1:56" x14ac:dyDescent="0.2">
      <c r="A12">
        <v>250</v>
      </c>
      <c r="B12" t="s">
        <v>520</v>
      </c>
      <c r="C12" t="s">
        <v>521</v>
      </c>
      <c r="D12" t="s">
        <v>561</v>
      </c>
      <c r="E12" t="s">
        <v>562</v>
      </c>
      <c r="Z12">
        <v>21041583646</v>
      </c>
      <c r="AA12">
        <v>21536171135</v>
      </c>
      <c r="AB12">
        <v>21437604902</v>
      </c>
      <c r="AC12">
        <v>21740240362</v>
      </c>
      <c r="AD12">
        <v>22944883172</v>
      </c>
      <c r="AE12">
        <v>23052231026</v>
      </c>
      <c r="AF12">
        <v>24139653094</v>
      </c>
      <c r="AG12">
        <v>24785543900</v>
      </c>
      <c r="AH12">
        <v>24902130472</v>
      </c>
      <c r="AI12">
        <v>24586856891</v>
      </c>
      <c r="AJ12">
        <v>22971915741</v>
      </c>
      <c r="AK12">
        <v>21037438886</v>
      </c>
      <c r="AL12">
        <v>18828506001</v>
      </c>
      <c r="AM12">
        <v>16292485012</v>
      </c>
      <c r="AN12">
        <v>15657078617</v>
      </c>
      <c r="AO12">
        <v>15766677985</v>
      </c>
      <c r="AP12">
        <v>15605357649</v>
      </c>
      <c r="AQ12">
        <v>14728797438</v>
      </c>
      <c r="AR12">
        <v>14489579078</v>
      </c>
      <c r="AS12">
        <v>13870853646</v>
      </c>
      <c r="AT12">
        <v>12913750630</v>
      </c>
      <c r="AU12">
        <v>12642577671</v>
      </c>
      <c r="AV12">
        <v>13081070882</v>
      </c>
      <c r="AW12">
        <v>13838650610</v>
      </c>
      <c r="AX12">
        <v>14757521549</v>
      </c>
      <c r="AY12">
        <v>15711356315</v>
      </c>
      <c r="AZ12">
        <v>16510155655</v>
      </c>
      <c r="BA12">
        <v>17543133083</v>
      </c>
      <c r="BB12">
        <v>18630341834</v>
      </c>
      <c r="BC12">
        <v>19158398207</v>
      </c>
      <c r="BD12">
        <v>20546354479</v>
      </c>
    </row>
    <row r="13" spans="1:56" x14ac:dyDescent="0.2">
      <c r="A13">
        <v>46</v>
      </c>
      <c r="B13" t="s">
        <v>522</v>
      </c>
      <c r="C13" t="s">
        <v>523</v>
      </c>
      <c r="D13" t="s">
        <v>561</v>
      </c>
      <c r="E13" t="s">
        <v>562</v>
      </c>
      <c r="Z13">
        <v>5306282560</v>
      </c>
      <c r="AA13">
        <v>6241234819</v>
      </c>
      <c r="AB13">
        <v>7714022686</v>
      </c>
      <c r="AC13">
        <v>8165598708</v>
      </c>
      <c r="AD13">
        <v>8735241575</v>
      </c>
      <c r="AE13">
        <v>8631671235</v>
      </c>
      <c r="AF13">
        <v>8039406832</v>
      </c>
      <c r="AG13">
        <v>8054631590</v>
      </c>
      <c r="AH13">
        <v>8196897603</v>
      </c>
      <c r="AI13">
        <v>8410006818</v>
      </c>
      <c r="AJ13">
        <v>8494107186</v>
      </c>
      <c r="AK13">
        <v>8697965759</v>
      </c>
      <c r="AL13">
        <v>8924112869</v>
      </c>
      <c r="AM13">
        <v>8834871740</v>
      </c>
      <c r="AN13">
        <v>8348953794</v>
      </c>
      <c r="AO13">
        <v>8682911946</v>
      </c>
      <c r="AP13">
        <v>9056277160</v>
      </c>
      <c r="AQ13">
        <v>9001939497</v>
      </c>
      <c r="AR13">
        <v>9335011258</v>
      </c>
      <c r="AS13">
        <v>9092300965</v>
      </c>
      <c r="AT13">
        <v>9783315839</v>
      </c>
      <c r="AU13">
        <v>10155081841</v>
      </c>
      <c r="AV13">
        <v>10622215605</v>
      </c>
      <c r="AW13">
        <v>10707193330</v>
      </c>
      <c r="AX13">
        <v>11081945097</v>
      </c>
      <c r="AY13">
        <v>11946336814</v>
      </c>
      <c r="AZ13">
        <v>12679537363</v>
      </c>
      <c r="BA13">
        <v>12477932719</v>
      </c>
      <c r="BB13">
        <v>13172953571</v>
      </c>
      <c r="BC13">
        <v>14156825406</v>
      </c>
      <c r="BD13">
        <v>15395738934</v>
      </c>
    </row>
    <row r="14" spans="1:56" x14ac:dyDescent="0.2">
      <c r="A14">
        <v>107</v>
      </c>
      <c r="B14" t="s">
        <v>524</v>
      </c>
      <c r="C14" t="s">
        <v>525</v>
      </c>
      <c r="D14" t="s">
        <v>561</v>
      </c>
      <c r="E14" t="s">
        <v>562</v>
      </c>
      <c r="Z14">
        <v>22272202955</v>
      </c>
      <c r="AA14">
        <v>23051841177</v>
      </c>
      <c r="AB14">
        <v>23098134426</v>
      </c>
      <c r="AC14">
        <v>22197251646</v>
      </c>
      <c r="AD14">
        <v>21597645848</v>
      </c>
      <c r="AE14">
        <v>22569804088</v>
      </c>
      <c r="AF14">
        <v>23305432720</v>
      </c>
      <c r="AG14">
        <v>23224103073</v>
      </c>
      <c r="AH14">
        <v>23488041280</v>
      </c>
      <c r="AI14">
        <v>24180469898</v>
      </c>
      <c r="AJ14">
        <v>23915474094</v>
      </c>
      <c r="AK14">
        <v>23925261543</v>
      </c>
      <c r="AL14">
        <v>23866749777</v>
      </c>
      <c r="AM14">
        <v>23820809839</v>
      </c>
      <c r="AN14">
        <v>24014045842</v>
      </c>
      <c r="AO14">
        <v>25725225446</v>
      </c>
      <c r="AP14">
        <v>27713612351</v>
      </c>
      <c r="AQ14">
        <v>29298570080</v>
      </c>
      <c r="AR14">
        <v>30690977371</v>
      </c>
      <c r="AS14">
        <v>31177873638</v>
      </c>
      <c r="AT14">
        <v>30024228495</v>
      </c>
      <c r="AU14">
        <v>30017854210</v>
      </c>
      <c r="AV14">
        <v>29588356305</v>
      </c>
      <c r="AW14">
        <v>29128149466</v>
      </c>
      <c r="AX14">
        <v>29650666276</v>
      </c>
      <c r="AY14">
        <v>30023069144</v>
      </c>
      <c r="AZ14">
        <v>30228418143</v>
      </c>
      <c r="BA14">
        <v>30746736284</v>
      </c>
      <c r="BB14">
        <v>31463135239</v>
      </c>
      <c r="BC14">
        <v>32643002811</v>
      </c>
      <c r="BD14">
        <v>33625557196</v>
      </c>
    </row>
    <row r="15" spans="1:56" x14ac:dyDescent="0.2">
      <c r="A15">
        <v>61</v>
      </c>
      <c r="B15" t="s">
        <v>436</v>
      </c>
      <c r="C15" t="s">
        <v>526</v>
      </c>
      <c r="D15" t="s">
        <v>561</v>
      </c>
      <c r="E15" t="s">
        <v>562</v>
      </c>
      <c r="AE15">
        <v>699851626.60000002</v>
      </c>
      <c r="AF15">
        <v>683541190</v>
      </c>
      <c r="AG15">
        <v>713868118</v>
      </c>
      <c r="AH15">
        <v>732823187.60000002</v>
      </c>
      <c r="AI15">
        <v>723815486</v>
      </c>
      <c r="AJ15">
        <v>747420196.39999998</v>
      </c>
      <c r="AK15">
        <v>738923778.5</v>
      </c>
      <c r="AL15">
        <v>817955019</v>
      </c>
      <c r="AM15">
        <v>869455217.39999998</v>
      </c>
      <c r="AN15">
        <v>913933264.20000005</v>
      </c>
      <c r="AO15">
        <v>1044283788</v>
      </c>
      <c r="AP15">
        <v>1348607354</v>
      </c>
      <c r="AQ15">
        <v>2308653761</v>
      </c>
      <c r="AR15">
        <v>2814500537</v>
      </c>
      <c r="AS15">
        <v>3981011190</v>
      </c>
      <c r="AT15">
        <v>4517747350</v>
      </c>
      <c r="AU15">
        <v>7314114785</v>
      </c>
      <c r="AV15">
        <v>8737648807</v>
      </c>
      <c r="AW15">
        <v>9957009570</v>
      </c>
      <c r="AX15">
        <v>13740546440</v>
      </c>
      <c r="AY15">
        <v>15080074883</v>
      </c>
      <c r="AZ15">
        <v>15270045704</v>
      </c>
      <c r="BA15">
        <v>18544321751</v>
      </c>
      <c r="BB15">
        <v>20524349534</v>
      </c>
      <c r="BC15">
        <v>21617382467</v>
      </c>
      <c r="BD15">
        <v>21821722943</v>
      </c>
    </row>
    <row r="16" spans="1:56" x14ac:dyDescent="0.2">
      <c r="A16">
        <f>VLOOKUP(B16,'AHarv+PermP'!$B$2:$C$52,2,0)</f>
        <v>178</v>
      </c>
      <c r="B16" t="s">
        <v>408</v>
      </c>
      <c r="C16" t="s">
        <v>527</v>
      </c>
      <c r="D16" t="s">
        <v>561</v>
      </c>
      <c r="E16" t="s">
        <v>562</v>
      </c>
      <c r="AL16">
        <v>1596071498</v>
      </c>
      <c r="AM16">
        <v>1810819116</v>
      </c>
      <c r="AN16">
        <v>2195100483</v>
      </c>
      <c r="AO16">
        <v>2257844770</v>
      </c>
      <c r="AP16">
        <v>2466895003</v>
      </c>
      <c r="AQ16">
        <v>2661993944</v>
      </c>
      <c r="AR16">
        <v>2709179985</v>
      </c>
      <c r="AS16">
        <v>2709545202</v>
      </c>
      <c r="AT16">
        <v>2354042938</v>
      </c>
      <c r="AU16">
        <v>2563022151</v>
      </c>
      <c r="AV16">
        <v>2640051953</v>
      </c>
      <c r="AW16">
        <v>2569944968</v>
      </c>
      <c r="AX16">
        <v>2607381447</v>
      </c>
      <c r="AY16">
        <v>2674281821</v>
      </c>
      <c r="AZ16">
        <v>2648630901</v>
      </c>
      <c r="BA16">
        <v>2686414014</v>
      </c>
      <c r="BB16">
        <v>2423318757</v>
      </c>
      <c r="BC16">
        <v>2517256589</v>
      </c>
      <c r="BD16">
        <v>2572718040</v>
      </c>
    </row>
    <row r="17" spans="1:56" x14ac:dyDescent="0.2">
      <c r="A17">
        <f>VLOOKUP(B17,'AHarv+PermP'!$B$2:$C$52,2,0)</f>
        <v>238</v>
      </c>
      <c r="B17" t="s">
        <v>425</v>
      </c>
      <c r="C17" t="s">
        <v>528</v>
      </c>
      <c r="D17" t="s">
        <v>561</v>
      </c>
      <c r="E17" t="s">
        <v>562</v>
      </c>
      <c r="AA17">
        <v>21759731604</v>
      </c>
      <c r="AB17">
        <v>21959062604</v>
      </c>
      <c r="AC17">
        <v>23767408915</v>
      </c>
      <c r="AD17">
        <v>23090518215</v>
      </c>
      <c r="AE17">
        <v>20517241138</v>
      </c>
      <c r="AF17">
        <v>22499489790</v>
      </c>
      <c r="AG17">
        <v>25617828824</v>
      </c>
      <c r="AH17">
        <v>25746794897</v>
      </c>
      <c r="AI17">
        <v>25653877733</v>
      </c>
      <c r="AJ17">
        <v>26353311616</v>
      </c>
      <c r="AK17">
        <v>24472398662</v>
      </c>
      <c r="AL17">
        <v>22349962245</v>
      </c>
      <c r="AM17">
        <v>25287381352</v>
      </c>
      <c r="AN17">
        <v>26094099887</v>
      </c>
      <c r="AO17">
        <v>27693017962</v>
      </c>
      <c r="AP17">
        <v>31134129329</v>
      </c>
      <c r="AQ17">
        <v>32109892658</v>
      </c>
      <c r="AR17">
        <v>30999469794</v>
      </c>
      <c r="AS17">
        <v>32599788134</v>
      </c>
      <c r="AT17">
        <v>34579527322</v>
      </c>
      <c r="AU17">
        <v>37450123332</v>
      </c>
      <c r="AV17">
        <v>38017386537</v>
      </c>
      <c r="AW17">
        <v>37195799456</v>
      </c>
      <c r="AX17">
        <v>42244147745</v>
      </c>
      <c r="AY17">
        <v>47236917845</v>
      </c>
      <c r="AZ17">
        <v>52354862832</v>
      </c>
      <c r="BA17">
        <v>58352643954</v>
      </c>
      <c r="BB17">
        <v>64648050523</v>
      </c>
      <c r="BC17">
        <v>70331904305</v>
      </c>
      <c r="BD17">
        <v>77461410589</v>
      </c>
    </row>
    <row r="18" spans="1:56" x14ac:dyDescent="0.2">
      <c r="A18">
        <f>VLOOKUP(B18,'AHarv+PermP'!$B$2:$C$52,2,0)</f>
        <v>74</v>
      </c>
      <c r="B18" t="s">
        <v>390</v>
      </c>
      <c r="C18" t="s">
        <v>529</v>
      </c>
      <c r="D18" t="s">
        <v>561</v>
      </c>
      <c r="E18" t="s">
        <v>562</v>
      </c>
      <c r="Z18">
        <v>11609480956</v>
      </c>
      <c r="AA18">
        <v>12201022238</v>
      </c>
      <c r="AB18">
        <v>11823093085</v>
      </c>
      <c r="AC18">
        <v>12486160601</v>
      </c>
      <c r="AD18">
        <v>13423734203</v>
      </c>
      <c r="AE18">
        <v>13110565286</v>
      </c>
      <c r="AF18">
        <v>13005209080</v>
      </c>
      <c r="AG18">
        <v>10775330441</v>
      </c>
      <c r="AH18">
        <v>12159459699</v>
      </c>
      <c r="AI18">
        <v>13198523224</v>
      </c>
      <c r="AJ18">
        <v>13883821867</v>
      </c>
      <c r="AK18">
        <v>14732470962</v>
      </c>
      <c r="AL18">
        <v>14277216151</v>
      </c>
      <c r="AM18">
        <v>14840674340</v>
      </c>
      <c r="AN18">
        <v>15391672195</v>
      </c>
      <c r="AO18">
        <v>16157230538</v>
      </c>
      <c r="AP18">
        <v>16742938066</v>
      </c>
      <c r="AQ18">
        <v>17703709365</v>
      </c>
      <c r="AR18">
        <v>18319414916</v>
      </c>
      <c r="AS18">
        <v>16683010681</v>
      </c>
      <c r="AT18">
        <v>16368875196</v>
      </c>
      <c r="AU18">
        <v>16717807227</v>
      </c>
      <c r="AV18">
        <v>16673144894</v>
      </c>
      <c r="AW18">
        <v>17085837273</v>
      </c>
      <c r="AX18">
        <v>17315815308</v>
      </c>
      <c r="AY18">
        <v>17839029266</v>
      </c>
      <c r="AZ18">
        <v>18049741684</v>
      </c>
      <c r="BA18">
        <v>19052107715</v>
      </c>
      <c r="BB18">
        <v>19494774050</v>
      </c>
      <c r="BC18">
        <v>19219460461</v>
      </c>
      <c r="BD18">
        <v>20307869327</v>
      </c>
    </row>
    <row r="19" spans="1:56" x14ac:dyDescent="0.2">
      <c r="A19">
        <v>75</v>
      </c>
      <c r="B19" t="s">
        <v>530</v>
      </c>
      <c r="C19" t="s">
        <v>531</v>
      </c>
      <c r="D19" t="s">
        <v>561</v>
      </c>
      <c r="E19" t="s">
        <v>562</v>
      </c>
      <c r="Z19">
        <v>761349467.70000005</v>
      </c>
      <c r="AA19">
        <v>786640690.29999995</v>
      </c>
      <c r="AB19">
        <v>780626174.79999995</v>
      </c>
      <c r="AC19">
        <v>865583499.29999995</v>
      </c>
      <c r="AD19">
        <v>896184107.70000005</v>
      </c>
      <c r="AE19">
        <v>888904712.29999995</v>
      </c>
      <c r="AF19">
        <v>925270436.39999998</v>
      </c>
      <c r="AG19">
        <v>947979655.89999998</v>
      </c>
      <c r="AH19">
        <v>990419057.89999998</v>
      </c>
      <c r="AI19">
        <v>1048811417</v>
      </c>
      <c r="AJ19">
        <v>1086137346</v>
      </c>
      <c r="AK19">
        <v>1119884061</v>
      </c>
      <c r="AL19">
        <v>1157721462</v>
      </c>
      <c r="AM19">
        <v>1192593197</v>
      </c>
      <c r="AN19">
        <v>1194433920</v>
      </c>
      <c r="AO19">
        <v>1204967019</v>
      </c>
      <c r="AP19">
        <v>1231760004</v>
      </c>
      <c r="AQ19">
        <v>1292116232</v>
      </c>
      <c r="AR19">
        <v>1337340280</v>
      </c>
      <c r="AS19">
        <v>1422930058</v>
      </c>
      <c r="AT19">
        <v>1501191211</v>
      </c>
      <c r="AU19">
        <v>1588260301</v>
      </c>
      <c r="AV19">
        <v>1536641835</v>
      </c>
      <c r="AW19">
        <v>1642209129</v>
      </c>
      <c r="AX19">
        <v>1757984873</v>
      </c>
      <c r="AY19">
        <v>1742509832</v>
      </c>
      <c r="AZ19">
        <v>1768807287</v>
      </c>
      <c r="BA19">
        <v>1860342660</v>
      </c>
      <c r="BB19">
        <v>1961587862</v>
      </c>
      <c r="BC19">
        <v>2082353867</v>
      </c>
      <c r="BD19">
        <v>2186734535</v>
      </c>
    </row>
    <row r="20" spans="1:56" x14ac:dyDescent="0.2">
      <c r="A20">
        <f>VLOOKUP(B20,'AHarv+PermP'!$B$2:$C$52,2,0)</f>
        <v>81</v>
      </c>
      <c r="B20" t="s">
        <v>392</v>
      </c>
      <c r="C20" t="s">
        <v>532</v>
      </c>
      <c r="D20" t="s">
        <v>561</v>
      </c>
      <c r="E20" t="s">
        <v>562</v>
      </c>
      <c r="Z20">
        <v>10843554712</v>
      </c>
      <c r="AA20">
        <v>10463697674</v>
      </c>
      <c r="AB20">
        <v>9739227839</v>
      </c>
      <c r="AC20">
        <v>9294755024</v>
      </c>
      <c r="AD20">
        <v>10098525402</v>
      </c>
      <c r="AE20">
        <v>10612703737</v>
      </c>
      <c r="AF20">
        <v>11164475192</v>
      </c>
      <c r="AG20">
        <v>11699800471</v>
      </c>
      <c r="AH20">
        <v>12358285101</v>
      </c>
      <c r="AI20">
        <v>12986811726</v>
      </c>
      <c r="AJ20">
        <v>13419119082</v>
      </c>
      <c r="AK20">
        <v>14127893622</v>
      </c>
      <c r="AL20">
        <v>14675973835</v>
      </c>
      <c r="AM20">
        <v>15387758566</v>
      </c>
      <c r="AN20">
        <v>15895554599</v>
      </c>
      <c r="AO20">
        <v>16549246397</v>
      </c>
      <c r="AP20">
        <v>17310919000</v>
      </c>
      <c r="AQ20">
        <v>18037347114</v>
      </c>
      <c r="AR20">
        <v>18885172917</v>
      </c>
      <c r="AS20">
        <v>19716119871</v>
      </c>
      <c r="AT20">
        <v>20445616306</v>
      </c>
      <c r="AU20">
        <v>21263440959</v>
      </c>
      <c r="AV20">
        <v>22220295802</v>
      </c>
      <c r="AW20">
        <v>23375751184</v>
      </c>
      <c r="AX20">
        <v>24684793250</v>
      </c>
      <c r="AY20">
        <v>26141197001</v>
      </c>
      <c r="AZ20">
        <v>27814233610</v>
      </c>
      <c r="BA20">
        <v>29610959554</v>
      </c>
      <c r="BB20">
        <v>32107312708</v>
      </c>
      <c r="BC20">
        <v>33602775162</v>
      </c>
      <c r="BD20">
        <v>35827307160</v>
      </c>
    </row>
    <row r="21" spans="1:56" x14ac:dyDescent="0.2">
      <c r="A21">
        <f>VLOOKUP(B21,'AHarv+PermP'!$B$2:$C$52,2,0)</f>
        <v>90</v>
      </c>
      <c r="B21" t="s">
        <v>393</v>
      </c>
      <c r="C21" t="s">
        <v>533</v>
      </c>
      <c r="D21" t="s">
        <v>561</v>
      </c>
      <c r="E21" t="s">
        <v>562</v>
      </c>
      <c r="AF21">
        <v>4166788037</v>
      </c>
      <c r="AG21">
        <v>4304289494</v>
      </c>
      <c r="AH21">
        <v>4575809098</v>
      </c>
      <c r="AI21">
        <v>4759000518</v>
      </c>
      <c r="AJ21">
        <v>4964782687</v>
      </c>
      <c r="AK21">
        <v>5094533460</v>
      </c>
      <c r="AL21">
        <v>5261172964</v>
      </c>
      <c r="AM21">
        <v>5526554133</v>
      </c>
      <c r="AN21">
        <v>5745963810</v>
      </c>
      <c r="AO21">
        <v>6010719044</v>
      </c>
      <c r="AP21">
        <v>6324623108</v>
      </c>
      <c r="AQ21">
        <v>6618764946</v>
      </c>
      <c r="AR21">
        <v>6938648219</v>
      </c>
      <c r="AS21">
        <v>7262835610</v>
      </c>
      <c r="AT21">
        <v>7399539643</v>
      </c>
      <c r="AU21">
        <v>7612941080</v>
      </c>
      <c r="AV21">
        <v>7899870452</v>
      </c>
      <c r="AW21">
        <v>8327890678</v>
      </c>
      <c r="AX21">
        <v>8522666662</v>
      </c>
      <c r="AY21">
        <v>8778188406</v>
      </c>
      <c r="AZ21">
        <v>8997311389</v>
      </c>
      <c r="BA21">
        <v>9155457100</v>
      </c>
      <c r="BB21">
        <v>9607458507</v>
      </c>
      <c r="BC21">
        <v>9580542937</v>
      </c>
      <c r="BD21">
        <v>9765701607</v>
      </c>
    </row>
    <row r="22" spans="1:56" x14ac:dyDescent="0.2">
      <c r="A22">
        <v>175</v>
      </c>
      <c r="B22" t="s">
        <v>439</v>
      </c>
      <c r="C22" t="s">
        <v>534</v>
      </c>
      <c r="D22" t="s">
        <v>561</v>
      </c>
      <c r="E22" t="s">
        <v>562</v>
      </c>
      <c r="Z22">
        <v>755685324.29999995</v>
      </c>
      <c r="AA22">
        <v>892974668</v>
      </c>
      <c r="AB22">
        <v>930480337.60000002</v>
      </c>
      <c r="AC22">
        <v>898859941.29999995</v>
      </c>
      <c r="AD22">
        <v>980739097.89999998</v>
      </c>
      <c r="AE22">
        <v>1021601523</v>
      </c>
      <c r="AF22">
        <v>1013491563</v>
      </c>
      <c r="AG22">
        <v>1042882819</v>
      </c>
      <c r="AH22">
        <v>1090855428</v>
      </c>
      <c r="AI22">
        <v>1157397609</v>
      </c>
      <c r="AJ22">
        <v>1227998863</v>
      </c>
      <c r="AK22">
        <v>1290626806</v>
      </c>
      <c r="AL22">
        <v>1304823700</v>
      </c>
      <c r="AM22">
        <v>1332224998</v>
      </c>
      <c r="AN22">
        <v>1374856198</v>
      </c>
      <c r="AO22">
        <v>1435349871</v>
      </c>
      <c r="AP22">
        <v>1601850456</v>
      </c>
      <c r="AQ22">
        <v>1705970735</v>
      </c>
      <c r="AR22">
        <v>1226593304</v>
      </c>
      <c r="AS22">
        <v>1322267582</v>
      </c>
      <c r="AT22">
        <v>1421437651</v>
      </c>
      <c r="AU22">
        <v>1424280526</v>
      </c>
      <c r="AV22">
        <v>1323156609</v>
      </c>
      <c r="AW22">
        <v>1323987761</v>
      </c>
      <c r="AX22">
        <v>1333196214</v>
      </c>
      <c r="AY22">
        <v>1390527001</v>
      </c>
      <c r="AZ22">
        <v>1420233809</v>
      </c>
      <c r="BA22">
        <v>1465711889</v>
      </c>
      <c r="BB22">
        <v>1512930834</v>
      </c>
      <c r="BC22">
        <v>1558254347</v>
      </c>
      <c r="BD22">
        <v>1612365096</v>
      </c>
    </row>
    <row r="23" spans="1:56" x14ac:dyDescent="0.2">
      <c r="A23">
        <f>VLOOKUP(B23,'AHarv+PermP'!$B$2:$C$52,2,0)</f>
        <v>114</v>
      </c>
      <c r="B23" t="s">
        <v>395</v>
      </c>
      <c r="C23" t="s">
        <v>535</v>
      </c>
      <c r="D23" t="s">
        <v>561</v>
      </c>
      <c r="E23" t="s">
        <v>562</v>
      </c>
      <c r="Z23">
        <v>22366736109</v>
      </c>
      <c r="AA23">
        <v>23210754783</v>
      </c>
      <c r="AB23">
        <v>23560419757</v>
      </c>
      <c r="AC23">
        <v>23868837488</v>
      </c>
      <c r="AD23">
        <v>24287787377</v>
      </c>
      <c r="AE23">
        <v>25332298687</v>
      </c>
      <c r="AF23">
        <v>27150538459</v>
      </c>
      <c r="AG23">
        <v>28762495098</v>
      </c>
      <c r="AH23">
        <v>30546685537</v>
      </c>
      <c r="AI23">
        <v>31979431630</v>
      </c>
      <c r="AJ23">
        <v>33320025703</v>
      </c>
      <c r="AK23">
        <v>33799283225</v>
      </c>
      <c r="AL23">
        <v>33529059994</v>
      </c>
      <c r="AM23">
        <v>33647483717</v>
      </c>
      <c r="AN23">
        <v>34533349460</v>
      </c>
      <c r="AO23">
        <v>36054963609</v>
      </c>
      <c r="AP23">
        <v>37550104997</v>
      </c>
      <c r="AQ23">
        <v>37728431167</v>
      </c>
      <c r="AR23">
        <v>38969777187</v>
      </c>
      <c r="AS23">
        <v>39868181986</v>
      </c>
      <c r="AT23">
        <v>40107269636</v>
      </c>
      <c r="AU23">
        <v>41623286927</v>
      </c>
      <c r="AV23">
        <v>41850907838</v>
      </c>
      <c r="AW23">
        <v>43078175476</v>
      </c>
      <c r="AX23">
        <v>45277014691</v>
      </c>
      <c r="AY23">
        <v>47951376759</v>
      </c>
      <c r="AZ23">
        <v>50981330188</v>
      </c>
      <c r="BA23">
        <v>54553688986</v>
      </c>
      <c r="BB23">
        <v>55401085154</v>
      </c>
      <c r="BC23">
        <v>56837161720</v>
      </c>
      <c r="BD23">
        <v>59849531291</v>
      </c>
    </row>
    <row r="24" spans="1:56" x14ac:dyDescent="0.2">
      <c r="A24">
        <f>VLOOKUP(B24,'AHarv+PermP'!$B$2:$C$52,2,0)</f>
        <v>122</v>
      </c>
      <c r="B24" t="s">
        <v>396</v>
      </c>
      <c r="C24" t="s">
        <v>536</v>
      </c>
      <c r="D24" t="s">
        <v>561</v>
      </c>
      <c r="E24" t="s">
        <v>562</v>
      </c>
      <c r="Z24">
        <v>1083376333</v>
      </c>
      <c r="AA24">
        <v>1090901881</v>
      </c>
      <c r="AB24">
        <v>1118794080</v>
      </c>
      <c r="AC24">
        <v>1083077681</v>
      </c>
      <c r="AD24">
        <v>1195721579</v>
      </c>
      <c r="AE24">
        <v>1255447935</v>
      </c>
      <c r="AF24">
        <v>1262435895</v>
      </c>
      <c r="AG24">
        <v>1172229697</v>
      </c>
      <c r="AH24">
        <v>1275715966</v>
      </c>
      <c r="AI24">
        <v>1362488339</v>
      </c>
      <c r="AJ24">
        <v>1450699992</v>
      </c>
      <c r="AK24">
        <v>1484818146</v>
      </c>
      <c r="AL24">
        <v>1594144505</v>
      </c>
      <c r="AM24">
        <v>1646657904</v>
      </c>
      <c r="AN24">
        <v>1740055686</v>
      </c>
      <c r="AO24">
        <v>1770987175</v>
      </c>
      <c r="AP24">
        <v>1853737337</v>
      </c>
      <c r="AQ24">
        <v>1917455222</v>
      </c>
      <c r="AR24">
        <v>2022709076</v>
      </c>
      <c r="AS24">
        <v>2030322312</v>
      </c>
      <c r="AT24">
        <v>2145247039</v>
      </c>
      <c r="AU24">
        <v>2234599529</v>
      </c>
      <c r="AV24">
        <v>2258500753</v>
      </c>
      <c r="AW24">
        <v>2356654581</v>
      </c>
      <c r="AX24">
        <v>2409777711</v>
      </c>
      <c r="AY24">
        <v>2468700175</v>
      </c>
      <c r="AZ24">
        <v>2585336438</v>
      </c>
      <c r="BA24">
        <v>2700461868</v>
      </c>
      <c r="BB24">
        <v>2826465292</v>
      </c>
      <c r="BC24">
        <v>2912884907</v>
      </c>
      <c r="BD24">
        <v>3009010109</v>
      </c>
    </row>
    <row r="25" spans="1:56" x14ac:dyDescent="0.2">
      <c r="A25">
        <f>VLOOKUP(B25,'AHarv+PermP'!$B$2:$C$52,2,0)</f>
        <v>123</v>
      </c>
      <c r="B25" t="s">
        <v>397</v>
      </c>
      <c r="C25" t="s">
        <v>537</v>
      </c>
      <c r="D25" t="s">
        <v>561</v>
      </c>
      <c r="E25" t="s">
        <v>562</v>
      </c>
      <c r="Z25">
        <v>3370273530</v>
      </c>
      <c r="AA25">
        <v>3298259260</v>
      </c>
      <c r="AB25">
        <v>3218014548</v>
      </c>
      <c r="AC25">
        <v>3156973642</v>
      </c>
      <c r="AD25">
        <v>3090446221</v>
      </c>
      <c r="AE25">
        <v>3064383771</v>
      </c>
      <c r="AF25">
        <v>3012945102</v>
      </c>
      <c r="AG25">
        <v>2982767598</v>
      </c>
      <c r="AH25">
        <v>2921862533</v>
      </c>
      <c r="AI25">
        <v>2142646951</v>
      </c>
      <c r="AJ25">
        <v>1049235720</v>
      </c>
      <c r="AK25">
        <v>899979717.10000002</v>
      </c>
      <c r="AL25">
        <v>584215703.70000005</v>
      </c>
      <c r="AM25">
        <v>391568288.19999999</v>
      </c>
      <c r="AN25">
        <v>306353827.60000002</v>
      </c>
      <c r="AO25">
        <v>293284125.10000002</v>
      </c>
      <c r="AP25">
        <v>328833716</v>
      </c>
      <c r="AQ25">
        <v>678317562</v>
      </c>
      <c r="AR25">
        <v>879777846.5</v>
      </c>
      <c r="AS25">
        <v>1081246998</v>
      </c>
      <c r="AT25">
        <v>1359127443</v>
      </c>
      <c r="AU25">
        <v>1398542153</v>
      </c>
      <c r="AV25">
        <v>1450288305</v>
      </c>
      <c r="AW25">
        <v>996348050</v>
      </c>
      <c r="AX25">
        <v>1022253079</v>
      </c>
      <c r="AY25">
        <v>1076432496</v>
      </c>
      <c r="AZ25">
        <v>1160394189</v>
      </c>
      <c r="BA25">
        <v>1269471291</v>
      </c>
      <c r="BB25">
        <v>1359603753</v>
      </c>
      <c r="BC25">
        <v>1421983637</v>
      </c>
      <c r="BD25">
        <v>1500401852</v>
      </c>
    </row>
    <row r="26" spans="1:56" x14ac:dyDescent="0.2">
      <c r="A26">
        <f>VLOOKUP(B26,'AHarv+PermP'!$B$2:$C$52,2,0)</f>
        <v>129</v>
      </c>
      <c r="B26" t="s">
        <v>398</v>
      </c>
      <c r="C26" t="s">
        <v>538</v>
      </c>
      <c r="D26" t="s">
        <v>561</v>
      </c>
      <c r="E26" t="s">
        <v>562</v>
      </c>
      <c r="Z26">
        <v>11094896498</v>
      </c>
      <c r="AA26">
        <v>10018825964</v>
      </c>
      <c r="AB26">
        <v>9837465762</v>
      </c>
      <c r="AC26">
        <v>9926210163</v>
      </c>
      <c r="AD26">
        <v>10095420167</v>
      </c>
      <c r="AE26">
        <v>10212110825</v>
      </c>
      <c r="AF26">
        <v>10412176875</v>
      </c>
      <c r="AG26">
        <v>10534841224</v>
      </c>
      <c r="AH26">
        <v>10893385803</v>
      </c>
      <c r="AI26">
        <v>11337715330</v>
      </c>
      <c r="AJ26">
        <v>11692589156</v>
      </c>
      <c r="AK26">
        <v>10954841220</v>
      </c>
      <c r="AL26">
        <v>11084782322</v>
      </c>
      <c r="AM26">
        <v>11317181413</v>
      </c>
      <c r="AN26">
        <v>11309077378</v>
      </c>
      <c r="AO26">
        <v>11502712891</v>
      </c>
      <c r="AP26">
        <v>11749896417</v>
      </c>
      <c r="AQ26">
        <v>12183877973</v>
      </c>
      <c r="AR26">
        <v>12662989046</v>
      </c>
      <c r="AS26">
        <v>13252972359</v>
      </c>
      <c r="AT26">
        <v>13883822470</v>
      </c>
      <c r="AU26">
        <v>14719326526</v>
      </c>
      <c r="AV26">
        <v>12853830267</v>
      </c>
      <c r="AW26">
        <v>14111563692</v>
      </c>
      <c r="AX26">
        <v>14853409107</v>
      </c>
      <c r="AY26">
        <v>15537093713</v>
      </c>
      <c r="AZ26">
        <v>16317458710</v>
      </c>
      <c r="BA26">
        <v>17335782741</v>
      </c>
      <c r="BB26">
        <v>18571536122</v>
      </c>
      <c r="BC26">
        <v>17721291301</v>
      </c>
      <c r="BD26">
        <v>17998751072</v>
      </c>
    </row>
    <row r="27" spans="1:56" x14ac:dyDescent="0.2">
      <c r="A27">
        <f>VLOOKUP(B27,'AHarv+PermP'!$B$2:$C$52,2,0)</f>
        <v>130</v>
      </c>
      <c r="B27" t="s">
        <v>399</v>
      </c>
      <c r="C27" t="s">
        <v>539</v>
      </c>
      <c r="D27" t="s">
        <v>561</v>
      </c>
      <c r="E27" t="s">
        <v>562</v>
      </c>
      <c r="Z27">
        <v>4296289493</v>
      </c>
      <c r="AA27">
        <v>4069010657</v>
      </c>
      <c r="AB27">
        <v>4170876459</v>
      </c>
      <c r="AC27">
        <v>4325979220</v>
      </c>
      <c r="AD27">
        <v>4557864861</v>
      </c>
      <c r="AE27">
        <v>4766204057</v>
      </c>
      <c r="AF27">
        <v>4755966129</v>
      </c>
      <c r="AG27">
        <v>4833261956</v>
      </c>
      <c r="AH27">
        <v>4986828765</v>
      </c>
      <c r="AI27">
        <v>5053886139</v>
      </c>
      <c r="AJ27">
        <v>5341568221</v>
      </c>
      <c r="AK27">
        <v>5807899510</v>
      </c>
      <c r="AL27">
        <v>5382007509</v>
      </c>
      <c r="AM27">
        <v>5903623080</v>
      </c>
      <c r="AN27">
        <v>5299081348</v>
      </c>
      <c r="AO27">
        <v>6185555000</v>
      </c>
      <c r="AP27">
        <v>6638132359</v>
      </c>
      <c r="AQ27">
        <v>6889878160</v>
      </c>
      <c r="AR27">
        <v>7158256388</v>
      </c>
      <c r="AS27">
        <v>7376030454</v>
      </c>
      <c r="AT27">
        <v>7492282436</v>
      </c>
      <c r="AU27">
        <v>7119544093</v>
      </c>
      <c r="AV27">
        <v>7240576343</v>
      </c>
      <c r="AW27">
        <v>7638808042</v>
      </c>
      <c r="AX27">
        <v>8058942484</v>
      </c>
      <c r="AY27">
        <v>8268474989</v>
      </c>
      <c r="AZ27">
        <v>8905147563</v>
      </c>
      <c r="BA27">
        <v>9421646122</v>
      </c>
      <c r="BB27">
        <v>10231907688</v>
      </c>
      <c r="BC27">
        <v>11009532672</v>
      </c>
      <c r="BD27">
        <v>11791209492</v>
      </c>
    </row>
    <row r="28" spans="1:56" x14ac:dyDescent="0.2">
      <c r="A28">
        <f>VLOOKUP(B28,'AHarv+PermP'!$B$2:$C$52,2,0)</f>
        <v>133</v>
      </c>
      <c r="B28" t="s">
        <v>400</v>
      </c>
      <c r="C28" t="s">
        <v>540</v>
      </c>
      <c r="D28" t="s">
        <v>561</v>
      </c>
      <c r="E28" t="s">
        <v>562</v>
      </c>
      <c r="Z28">
        <v>5434820623</v>
      </c>
      <c r="AA28">
        <v>5195060997</v>
      </c>
      <c r="AB28">
        <v>4954132014</v>
      </c>
      <c r="AC28">
        <v>5191829618</v>
      </c>
      <c r="AD28">
        <v>5418691810</v>
      </c>
      <c r="AE28">
        <v>4803328013</v>
      </c>
      <c r="AF28">
        <v>5208503625</v>
      </c>
      <c r="AG28">
        <v>5181511319</v>
      </c>
      <c r="AH28">
        <v>5258274692</v>
      </c>
      <c r="AI28">
        <v>5876842666</v>
      </c>
      <c r="AJ28">
        <v>5767963813</v>
      </c>
      <c r="AK28">
        <v>5861177734</v>
      </c>
      <c r="AL28">
        <v>6349604922</v>
      </c>
      <c r="AM28">
        <v>6213761256</v>
      </c>
      <c r="AN28">
        <v>6270440828</v>
      </c>
      <c r="AO28">
        <v>6659772799</v>
      </c>
      <c r="AP28">
        <v>6874111352</v>
      </c>
      <c r="AQ28">
        <v>7338876472</v>
      </c>
      <c r="AR28">
        <v>7781639266</v>
      </c>
      <c r="AS28">
        <v>8305718121</v>
      </c>
      <c r="AT28">
        <v>8571501101</v>
      </c>
      <c r="AU28">
        <v>9608652734</v>
      </c>
      <c r="AV28">
        <v>10007730728</v>
      </c>
      <c r="AW28">
        <v>10752445502</v>
      </c>
      <c r="AX28">
        <v>10987442375</v>
      </c>
      <c r="AY28">
        <v>11655456275</v>
      </c>
      <c r="AZ28">
        <v>12273195458</v>
      </c>
      <c r="BA28">
        <v>12800942863</v>
      </c>
      <c r="BB28">
        <v>13440990006</v>
      </c>
      <c r="BC28">
        <v>14045834556</v>
      </c>
      <c r="BD28">
        <v>14677897111</v>
      </c>
    </row>
    <row r="29" spans="1:56" x14ac:dyDescent="0.2">
      <c r="A29">
        <f>VLOOKUP(B29,'AHarv+PermP'!$B$2:$C$52,2,0)</f>
        <v>136</v>
      </c>
      <c r="B29" t="s">
        <v>401</v>
      </c>
      <c r="C29" t="s">
        <v>541</v>
      </c>
      <c r="D29" t="s">
        <v>561</v>
      </c>
      <c r="E29" t="s">
        <v>562</v>
      </c>
      <c r="Z29">
        <v>2624453012</v>
      </c>
      <c r="AA29">
        <v>2715004212</v>
      </c>
      <c r="AB29">
        <v>2651475173</v>
      </c>
      <c r="AC29">
        <v>2750516840</v>
      </c>
      <c r="AD29">
        <v>2661761389</v>
      </c>
      <c r="AE29">
        <v>2741474769</v>
      </c>
      <c r="AF29">
        <v>2898111104</v>
      </c>
      <c r="AG29">
        <v>2953186350</v>
      </c>
      <c r="AH29">
        <v>3003992907</v>
      </c>
      <c r="AI29">
        <v>3147511235</v>
      </c>
      <c r="AJ29">
        <v>3091759225</v>
      </c>
      <c r="AK29">
        <v>3147042574</v>
      </c>
      <c r="AL29">
        <v>3206022113</v>
      </c>
      <c r="AM29">
        <v>3394332223</v>
      </c>
      <c r="AN29">
        <v>3290440806</v>
      </c>
      <c r="AO29">
        <v>3613555527</v>
      </c>
      <c r="AP29">
        <v>3823822058</v>
      </c>
      <c r="AQ29">
        <v>3669160056</v>
      </c>
      <c r="AR29">
        <v>3771086962</v>
      </c>
      <c r="AS29">
        <v>4022632436</v>
      </c>
      <c r="AT29">
        <v>4097064361</v>
      </c>
      <c r="AU29">
        <v>4215565999</v>
      </c>
      <c r="AV29">
        <v>4261810399</v>
      </c>
      <c r="AW29">
        <v>4500224221</v>
      </c>
      <c r="AX29">
        <v>4733273063</v>
      </c>
      <c r="AY29">
        <v>4990999901</v>
      </c>
      <c r="AZ29">
        <v>5959242130</v>
      </c>
      <c r="BA29">
        <v>5619095785</v>
      </c>
      <c r="BB29">
        <v>5816719599</v>
      </c>
      <c r="BC29">
        <v>5745744515</v>
      </c>
      <c r="BD29">
        <v>6033414762</v>
      </c>
    </row>
    <row r="30" spans="1:56" x14ac:dyDescent="0.2">
      <c r="A30">
        <f>VLOOKUP(B30,'AHarv+PermP'!$B$2:$C$52,2,0)</f>
        <v>137</v>
      </c>
      <c r="B30" t="s">
        <v>402</v>
      </c>
      <c r="C30" t="s">
        <v>542</v>
      </c>
      <c r="D30" t="s">
        <v>561</v>
      </c>
      <c r="E30" t="s">
        <v>562</v>
      </c>
      <c r="Z30">
        <v>3602124293</v>
      </c>
      <c r="AA30">
        <v>3814013957</v>
      </c>
      <c r="AB30">
        <v>4023673204</v>
      </c>
      <c r="AC30">
        <v>4039115873</v>
      </c>
      <c r="AD30">
        <v>4228889117</v>
      </c>
      <c r="AE30">
        <v>4522986169</v>
      </c>
      <c r="AF30">
        <v>4963616992</v>
      </c>
      <c r="AG30">
        <v>5404934155</v>
      </c>
      <c r="AH30">
        <v>5772001973</v>
      </c>
      <c r="AI30">
        <v>6029730441</v>
      </c>
      <c r="AJ30">
        <v>6463071293</v>
      </c>
      <c r="AK30">
        <v>6749737346</v>
      </c>
      <c r="AL30">
        <v>7189327399</v>
      </c>
      <c r="AM30">
        <v>7554693541</v>
      </c>
      <c r="AN30">
        <v>7867166462</v>
      </c>
      <c r="AO30">
        <v>8204489839</v>
      </c>
      <c r="AP30">
        <v>8662943922</v>
      </c>
      <c r="AQ30">
        <v>9155646905</v>
      </c>
      <c r="AR30">
        <v>9711452180</v>
      </c>
      <c r="AS30">
        <v>9964996786</v>
      </c>
      <c r="AT30">
        <v>10864498587</v>
      </c>
      <c r="AU30">
        <v>11144104097</v>
      </c>
      <c r="AV30">
        <v>11379613929</v>
      </c>
      <c r="AW30">
        <v>11795750071</v>
      </c>
      <c r="AX30">
        <v>12473506444</v>
      </c>
      <c r="AY30">
        <v>12628351002</v>
      </c>
      <c r="AZ30">
        <v>13126874482</v>
      </c>
      <c r="BA30">
        <v>13898108669</v>
      </c>
      <c r="BB30">
        <v>14665145931</v>
      </c>
      <c r="BC30">
        <v>15110148902</v>
      </c>
      <c r="BD30">
        <v>15719880595</v>
      </c>
    </row>
    <row r="31" spans="1:56" x14ac:dyDescent="0.2">
      <c r="A31">
        <f>VLOOKUP(B31,'AHarv+PermP'!$B$2:$C$52,2,0)</f>
        <v>144</v>
      </c>
      <c r="B31" t="s">
        <v>403</v>
      </c>
      <c r="C31" t="s">
        <v>543</v>
      </c>
      <c r="D31" t="s">
        <v>561</v>
      </c>
      <c r="E31" t="s">
        <v>562</v>
      </c>
      <c r="Z31">
        <v>5338198478</v>
      </c>
      <c r="AA31">
        <v>5605108557</v>
      </c>
      <c r="AB31">
        <v>5218356095</v>
      </c>
      <c r="AC31">
        <v>4399074083</v>
      </c>
      <c r="AD31">
        <v>4113134271</v>
      </c>
      <c r="AE31">
        <v>4154265486</v>
      </c>
      <c r="AF31">
        <v>4058717538</v>
      </c>
      <c r="AG31">
        <v>4655349031</v>
      </c>
      <c r="AH31">
        <v>5037087433</v>
      </c>
      <c r="AI31">
        <v>5364498349</v>
      </c>
      <c r="AJ31">
        <v>5418142947</v>
      </c>
      <c r="AK31">
        <v>5683631899</v>
      </c>
      <c r="AL31">
        <v>5393498317</v>
      </c>
      <c r="AM31">
        <v>5860288553</v>
      </c>
      <c r="AN31">
        <v>6256765791</v>
      </c>
      <c r="AO31">
        <v>6425747405</v>
      </c>
      <c r="AP31">
        <v>6901252713</v>
      </c>
      <c r="AQ31">
        <v>7607841646</v>
      </c>
      <c r="AR31">
        <v>8428129926</v>
      </c>
      <c r="AS31">
        <v>9112306427</v>
      </c>
      <c r="AT31">
        <v>9211720050</v>
      </c>
      <c r="AU31">
        <v>10307815720</v>
      </c>
      <c r="AV31">
        <v>11216651533</v>
      </c>
      <c r="AW31">
        <v>11892312353</v>
      </c>
      <c r="AX31">
        <v>12829873033</v>
      </c>
      <c r="AY31">
        <v>13906009356</v>
      </c>
      <c r="AZ31">
        <v>15113418924</v>
      </c>
      <c r="BA31">
        <v>16213930857</v>
      </c>
      <c r="BB31">
        <v>17321505509</v>
      </c>
      <c r="BC31">
        <v>18438103820</v>
      </c>
      <c r="BD31">
        <v>19765659945</v>
      </c>
    </row>
    <row r="32" spans="1:56" x14ac:dyDescent="0.2">
      <c r="A32">
        <f>VLOOKUP(B32,'AHarv+PermP'!$B$2:$C$52,2,0)</f>
        <v>147</v>
      </c>
      <c r="B32" t="s">
        <v>404</v>
      </c>
      <c r="C32" t="s">
        <v>544</v>
      </c>
      <c r="D32" t="s">
        <v>561</v>
      </c>
      <c r="E32" t="s">
        <v>562</v>
      </c>
      <c r="Z32">
        <v>4991637044</v>
      </c>
      <c r="AA32">
        <v>5036163819</v>
      </c>
      <c r="AB32">
        <v>5017610996</v>
      </c>
      <c r="AC32">
        <v>4928557445</v>
      </c>
      <c r="AD32">
        <v>4916498110</v>
      </c>
      <c r="AE32">
        <v>4943399704</v>
      </c>
      <c r="AF32">
        <v>5176237633</v>
      </c>
      <c r="AG32">
        <v>5358055299</v>
      </c>
      <c r="AH32">
        <v>5404437357</v>
      </c>
      <c r="AI32">
        <v>5503694960</v>
      </c>
      <c r="AJ32">
        <v>5640985851</v>
      </c>
      <c r="AK32">
        <v>6102023503</v>
      </c>
      <c r="AL32">
        <v>6540797769</v>
      </c>
      <c r="AM32">
        <v>6409418199</v>
      </c>
      <c r="AN32">
        <v>6878345032</v>
      </c>
      <c r="AO32">
        <v>7161279251</v>
      </c>
      <c r="AP32">
        <v>7390106528</v>
      </c>
      <c r="AQ32">
        <v>7701785059</v>
      </c>
      <c r="AR32">
        <v>7955411351</v>
      </c>
      <c r="AS32">
        <v>8223691606</v>
      </c>
      <c r="AT32">
        <v>8510571123</v>
      </c>
      <c r="AU32">
        <v>8611027335</v>
      </c>
      <c r="AV32">
        <v>9023244206</v>
      </c>
      <c r="AW32">
        <v>9405769586</v>
      </c>
      <c r="AX32">
        <v>10560026310</v>
      </c>
      <c r="AY32">
        <v>10827002303</v>
      </c>
      <c r="AZ32">
        <v>11592795349</v>
      </c>
      <c r="BA32">
        <v>12215821808</v>
      </c>
      <c r="BB32">
        <v>12741102146</v>
      </c>
      <c r="BC32">
        <v>12651914431</v>
      </c>
      <c r="BD32">
        <v>13259206324</v>
      </c>
    </row>
    <row r="33" spans="1:56" x14ac:dyDescent="0.2">
      <c r="A33">
        <f>VLOOKUP(B33,'AHarv+PermP'!$B$2:$C$52,2,0)</f>
        <v>158</v>
      </c>
      <c r="B33" t="s">
        <v>405</v>
      </c>
      <c r="C33" t="s">
        <v>545</v>
      </c>
      <c r="D33" t="s">
        <v>561</v>
      </c>
      <c r="E33" t="s">
        <v>562</v>
      </c>
      <c r="Z33">
        <v>5524365529</v>
      </c>
      <c r="AA33">
        <v>5558004232</v>
      </c>
      <c r="AB33">
        <v>5648216321</v>
      </c>
      <c r="AC33">
        <v>5379872770</v>
      </c>
      <c r="AD33">
        <v>4474690079</v>
      </c>
      <c r="AE33">
        <v>4820249983</v>
      </c>
      <c r="AF33">
        <v>5126819174</v>
      </c>
      <c r="AG33">
        <v>5130641538</v>
      </c>
      <c r="AH33">
        <v>5484610743</v>
      </c>
      <c r="AI33">
        <v>5535833120</v>
      </c>
      <c r="AJ33">
        <v>5464733350</v>
      </c>
      <c r="AK33">
        <v>5601581381</v>
      </c>
      <c r="AL33">
        <v>5236557434</v>
      </c>
      <c r="AM33">
        <v>5312458081</v>
      </c>
      <c r="AN33">
        <v>5525198743</v>
      </c>
      <c r="AO33">
        <v>5669171932</v>
      </c>
      <c r="AP33">
        <v>5863006199</v>
      </c>
      <c r="AQ33">
        <v>6024471374</v>
      </c>
      <c r="AR33">
        <v>6652357596</v>
      </c>
      <c r="AS33">
        <v>6614521758</v>
      </c>
      <c r="AT33">
        <v>6521289455</v>
      </c>
      <c r="AU33">
        <v>6984584070</v>
      </c>
      <c r="AV33">
        <v>7194060270</v>
      </c>
      <c r="AW33">
        <v>7575345465</v>
      </c>
      <c r="AX33">
        <v>7582920810</v>
      </c>
      <c r="AY33">
        <v>7924152247</v>
      </c>
      <c r="AZ33">
        <v>8383753077</v>
      </c>
      <c r="BA33">
        <v>8668800681</v>
      </c>
      <c r="BB33">
        <v>9422986341</v>
      </c>
      <c r="BC33">
        <v>9309910505</v>
      </c>
      <c r="BD33">
        <v>10129710316</v>
      </c>
    </row>
    <row r="34" spans="1:56" x14ac:dyDescent="0.2">
      <c r="A34">
        <f>VLOOKUP(B34,'AHarv+PermP'!$B$2:$C$52,2,0)</f>
        <v>159</v>
      </c>
      <c r="B34" t="s">
        <v>406</v>
      </c>
      <c r="C34" t="s">
        <v>546</v>
      </c>
      <c r="D34" t="s">
        <v>561</v>
      </c>
      <c r="E34" t="s">
        <v>562</v>
      </c>
      <c r="Z34" s="76">
        <v>124299000000</v>
      </c>
      <c r="AA34" s="76">
        <v>107982000000</v>
      </c>
      <c r="AB34" s="76">
        <v>107728000000</v>
      </c>
      <c r="AC34" s="76">
        <v>102024000000</v>
      </c>
      <c r="AD34">
        <v>97108570034</v>
      </c>
      <c r="AE34" s="76">
        <v>106533000000</v>
      </c>
      <c r="AF34" s="76">
        <v>109211000000</v>
      </c>
      <c r="AG34" s="76">
        <v>108446000000</v>
      </c>
      <c r="AH34" s="76">
        <v>119181000000</v>
      </c>
      <c r="AI34" s="76">
        <v>127763000000</v>
      </c>
      <c r="AJ34" s="76">
        <v>138234000000</v>
      </c>
      <c r="AK34" s="76">
        <v>144808000000</v>
      </c>
      <c r="AL34" s="76">
        <v>149034000000</v>
      </c>
      <c r="AM34" s="76">
        <v>152312000000</v>
      </c>
      <c r="AN34" s="76">
        <v>152464000000</v>
      </c>
      <c r="AO34" s="76">
        <v>156276000000</v>
      </c>
      <c r="AP34" s="76">
        <v>162995000000</v>
      </c>
      <c r="AQ34" s="76">
        <v>167396000000</v>
      </c>
      <c r="AR34" s="76">
        <v>170542000000</v>
      </c>
      <c r="AS34" s="76">
        <v>172419000000</v>
      </c>
      <c r="AT34" s="76">
        <v>181730000000</v>
      </c>
      <c r="AU34" s="76">
        <v>187363000000</v>
      </c>
      <c r="AV34" s="76">
        <v>190265000000</v>
      </c>
      <c r="AW34" s="76">
        <v>209863000000</v>
      </c>
      <c r="AX34" s="76">
        <v>232108000000</v>
      </c>
      <c r="AY34" s="76">
        <v>244642000000</v>
      </c>
      <c r="AZ34" s="76">
        <v>259810000000</v>
      </c>
      <c r="BA34" s="76">
        <v>276567000000</v>
      </c>
      <c r="BB34" s="76">
        <v>293161000000</v>
      </c>
      <c r="BC34" s="76">
        <v>313683000000</v>
      </c>
      <c r="BD34" s="76">
        <v>338307000000</v>
      </c>
    </row>
    <row r="35" spans="1:56" x14ac:dyDescent="0.2">
      <c r="A35">
        <f>VLOOKUP(B35,'AHarv+PermP'!$B$2:$C$52,2,0)</f>
        <v>184</v>
      </c>
      <c r="B35" t="s">
        <v>411</v>
      </c>
      <c r="C35" t="s">
        <v>547</v>
      </c>
      <c r="D35" t="s">
        <v>561</v>
      </c>
      <c r="E35" t="s">
        <v>562</v>
      </c>
      <c r="Z35">
        <v>4221662241</v>
      </c>
      <c r="AA35">
        <v>4451160221</v>
      </c>
      <c r="AB35">
        <v>4531763898</v>
      </c>
      <c r="AC35">
        <v>4802779237</v>
      </c>
      <c r="AD35">
        <v>4599104259</v>
      </c>
      <c r="AE35">
        <v>4801591245</v>
      </c>
      <c r="AF35">
        <v>5064340919</v>
      </c>
      <c r="AG35">
        <v>5063123649</v>
      </c>
      <c r="AH35">
        <v>5290904721</v>
      </c>
      <c r="AI35">
        <v>5288971727</v>
      </c>
      <c r="AJ35">
        <v>5162073900</v>
      </c>
      <c r="AK35">
        <v>5032279764</v>
      </c>
      <c r="AL35">
        <v>5327811727</v>
      </c>
      <c r="AM35">
        <v>4895795891</v>
      </c>
      <c r="AN35">
        <v>2435753086</v>
      </c>
      <c r="AO35">
        <v>3293724661</v>
      </c>
      <c r="AP35">
        <v>3713532785</v>
      </c>
      <c r="AQ35">
        <v>4227847884</v>
      </c>
      <c r="AR35">
        <v>4602378955</v>
      </c>
      <c r="AS35">
        <v>4951289743</v>
      </c>
      <c r="AT35">
        <v>5352344212</v>
      </c>
      <c r="AU35">
        <v>5807293470</v>
      </c>
      <c r="AV35">
        <v>6446095752</v>
      </c>
      <c r="AW35">
        <v>6587909858</v>
      </c>
      <c r="AX35">
        <v>7075415188</v>
      </c>
      <c r="AY35">
        <v>7733428800</v>
      </c>
      <c r="AZ35">
        <v>8444904250</v>
      </c>
      <c r="BA35">
        <v>8909373984</v>
      </c>
      <c r="BB35">
        <v>9907223870</v>
      </c>
      <c r="BC35">
        <v>10313420048</v>
      </c>
      <c r="BD35">
        <v>11086926552</v>
      </c>
    </row>
    <row r="36" spans="1:56" x14ac:dyDescent="0.2">
      <c r="A36">
        <v>193</v>
      </c>
      <c r="B36" t="s">
        <v>441</v>
      </c>
      <c r="C36" t="s">
        <v>548</v>
      </c>
      <c r="D36" t="s">
        <v>561</v>
      </c>
      <c r="E36" t="s">
        <v>562</v>
      </c>
      <c r="AU36">
        <v>163144730.90000001</v>
      </c>
      <c r="AV36">
        <v>182046055.40000001</v>
      </c>
      <c r="AW36">
        <v>191919639.09999999</v>
      </c>
      <c r="AX36">
        <v>204588517.80000001</v>
      </c>
      <c r="AY36">
        <v>216187518.69999999</v>
      </c>
      <c r="AZ36">
        <v>230618076.69999999</v>
      </c>
      <c r="BA36">
        <v>244455161.30000001</v>
      </c>
      <c r="BB36">
        <v>258633554</v>
      </c>
      <c r="BC36">
        <v>268978896.19999999</v>
      </c>
      <c r="BD36">
        <v>281082946.5</v>
      </c>
    </row>
    <row r="37" spans="1:56" x14ac:dyDescent="0.2">
      <c r="A37">
        <f>VLOOKUP(B37,'AHarv+PermP'!$B$2:$C$52,2,0)</f>
        <v>195</v>
      </c>
      <c r="B37" t="s">
        <v>413</v>
      </c>
      <c r="C37" t="s">
        <v>549</v>
      </c>
      <c r="D37" t="s">
        <v>561</v>
      </c>
      <c r="E37" t="s">
        <v>562</v>
      </c>
      <c r="Z37">
        <v>8289466487</v>
      </c>
      <c r="AA37">
        <v>8709702355</v>
      </c>
      <c r="AB37">
        <v>9392809938</v>
      </c>
      <c r="AC37">
        <v>8892511994</v>
      </c>
      <c r="AD37">
        <v>9225604539</v>
      </c>
      <c r="AE37">
        <v>9528524561</v>
      </c>
      <c r="AF37">
        <v>9825179901</v>
      </c>
      <c r="AG37">
        <v>10423963168</v>
      </c>
      <c r="AH37">
        <v>10362208378</v>
      </c>
      <c r="AI37">
        <v>10774402115</v>
      </c>
      <c r="AJ37">
        <v>10701606144</v>
      </c>
      <c r="AK37">
        <v>10975120515</v>
      </c>
      <c r="AL37">
        <v>11111502547</v>
      </c>
      <c r="AM37">
        <v>11256038795</v>
      </c>
      <c r="AN37">
        <v>11254088275</v>
      </c>
      <c r="AO37">
        <v>11857698248</v>
      </c>
      <c r="AP37">
        <v>12096289969</v>
      </c>
      <c r="AQ37">
        <v>12474182099</v>
      </c>
      <c r="AR37">
        <v>13209993249</v>
      </c>
      <c r="AS37">
        <v>14048446817</v>
      </c>
      <c r="AT37">
        <v>14497854956</v>
      </c>
      <c r="AU37">
        <v>15161989574</v>
      </c>
      <c r="AV37">
        <v>15261270842</v>
      </c>
      <c r="AW37">
        <v>16277864276</v>
      </c>
      <c r="AX37">
        <v>17238344297</v>
      </c>
      <c r="AY37">
        <v>18208361231</v>
      </c>
      <c r="AZ37">
        <v>18668667065</v>
      </c>
      <c r="BA37">
        <v>19575290046</v>
      </c>
      <c r="BB37">
        <v>20226614458</v>
      </c>
      <c r="BC37">
        <v>20676019249</v>
      </c>
      <c r="BD37">
        <v>21537698380</v>
      </c>
    </row>
    <row r="38" spans="1:56" x14ac:dyDescent="0.2">
      <c r="A38">
        <f>VLOOKUP(B38,'AHarv+PermP'!$B$2:$C$52,2,0)</f>
        <v>196</v>
      </c>
      <c r="B38" t="s">
        <v>414</v>
      </c>
      <c r="C38" t="s">
        <v>550</v>
      </c>
      <c r="D38" t="s">
        <v>561</v>
      </c>
      <c r="E38" t="s">
        <v>562</v>
      </c>
      <c r="Z38">
        <v>702513094.70000005</v>
      </c>
      <c r="AA38">
        <v>644800384.29999995</v>
      </c>
      <c r="AB38">
        <v>637593619.39999998</v>
      </c>
      <c r="AC38">
        <v>626695584.79999995</v>
      </c>
      <c r="AD38">
        <v>654966663.60000002</v>
      </c>
      <c r="AE38">
        <v>727836524</v>
      </c>
      <c r="AF38">
        <v>726549688.5</v>
      </c>
      <c r="AG38">
        <v>758547729</v>
      </c>
      <c r="AH38">
        <v>799484612.89999998</v>
      </c>
      <c r="AI38">
        <v>889017494</v>
      </c>
      <c r="AJ38">
        <v>951209106.10000002</v>
      </c>
      <c r="AK38">
        <v>977466529.20000005</v>
      </c>
      <c r="AL38">
        <v>1047467461</v>
      </c>
      <c r="AM38">
        <v>1112375358</v>
      </c>
      <c r="AN38">
        <v>1103490842</v>
      </c>
      <c r="AO38">
        <v>1094379969</v>
      </c>
      <c r="AP38">
        <v>1148196369</v>
      </c>
      <c r="AQ38">
        <v>1285538537</v>
      </c>
      <c r="AR38">
        <v>1393567461</v>
      </c>
      <c r="AS38">
        <v>1419655116</v>
      </c>
      <c r="AT38">
        <v>1480035815</v>
      </c>
      <c r="AU38">
        <v>1446421787</v>
      </c>
      <c r="AV38">
        <v>1463964461</v>
      </c>
      <c r="AW38">
        <v>1377779001</v>
      </c>
      <c r="AX38">
        <v>1338506046</v>
      </c>
      <c r="AY38">
        <v>1438499344</v>
      </c>
      <c r="AZ38">
        <v>1557902712</v>
      </c>
      <c r="BA38">
        <v>1708996074</v>
      </c>
      <c r="BB38">
        <v>1686779125</v>
      </c>
      <c r="BC38">
        <v>1698586579</v>
      </c>
      <c r="BD38">
        <v>1803898947</v>
      </c>
    </row>
    <row r="39" spans="1:56" x14ac:dyDescent="0.2">
      <c r="A39">
        <f>VLOOKUP(B39,'AHarv+PermP'!$B$2:$C$52,2,0)</f>
        <v>197</v>
      </c>
      <c r="B39" t="s">
        <v>415</v>
      </c>
      <c r="C39" t="s">
        <v>551</v>
      </c>
      <c r="D39" t="s">
        <v>561</v>
      </c>
      <c r="E39" t="s">
        <v>562</v>
      </c>
      <c r="Z39">
        <v>2567343635</v>
      </c>
      <c r="AA39">
        <v>2641319807</v>
      </c>
      <c r="AB39">
        <v>2767621264</v>
      </c>
      <c r="AC39">
        <v>2709423679</v>
      </c>
      <c r="AD39">
        <v>2820321318</v>
      </c>
      <c r="AE39">
        <v>2670524450</v>
      </c>
      <c r="AF39">
        <v>2703533385</v>
      </c>
      <c r="AG39">
        <v>2899033149</v>
      </c>
      <c r="AH39">
        <v>2693781602</v>
      </c>
      <c r="AI39">
        <v>2713446208</v>
      </c>
      <c r="AJ39">
        <v>2804346656</v>
      </c>
      <c r="AK39">
        <v>2870248802</v>
      </c>
      <c r="AL39">
        <v>2324614505</v>
      </c>
      <c r="AM39">
        <v>2356694185</v>
      </c>
      <c r="AN39">
        <v>2310738649</v>
      </c>
      <c r="AO39">
        <v>2125925772</v>
      </c>
      <c r="AP39">
        <v>2232222060</v>
      </c>
      <c r="AQ39">
        <v>1858548456</v>
      </c>
      <c r="AR39">
        <v>1842984316</v>
      </c>
      <c r="AS39">
        <v>1693301294</v>
      </c>
      <c r="AT39">
        <v>1757770072</v>
      </c>
      <c r="AU39">
        <v>2077155794</v>
      </c>
      <c r="AV39">
        <v>2647578407</v>
      </c>
      <c r="AW39">
        <v>2893486902</v>
      </c>
      <c r="AX39">
        <v>3110901881</v>
      </c>
      <c r="AY39">
        <v>3334211241</v>
      </c>
      <c r="AZ39">
        <v>3576972014</v>
      </c>
      <c r="BA39">
        <v>3807401236</v>
      </c>
      <c r="BB39">
        <v>4018105369</v>
      </c>
      <c r="BC39">
        <v>4146684741</v>
      </c>
      <c r="BD39">
        <v>4351883436</v>
      </c>
    </row>
    <row r="40" spans="1:56" x14ac:dyDescent="0.2">
      <c r="A40">
        <f>VLOOKUP(B40,'AHarv+PermP'!$B$2:$C$52,2,0)</f>
        <v>201</v>
      </c>
      <c r="B40" t="s">
        <v>416</v>
      </c>
      <c r="C40" t="s">
        <v>552</v>
      </c>
      <c r="D40" t="s">
        <v>561</v>
      </c>
      <c r="E40" t="s">
        <v>562</v>
      </c>
    </row>
    <row r="41" spans="1:56" x14ac:dyDescent="0.2">
      <c r="A41">
        <f>VLOOKUP(B41,'AHarv+PermP'!$B$2:$C$52,2,0)</f>
        <v>202</v>
      </c>
      <c r="B41" t="s">
        <v>417</v>
      </c>
      <c r="C41" t="s">
        <v>553</v>
      </c>
      <c r="D41" t="s">
        <v>561</v>
      </c>
      <c r="E41" t="s">
        <v>562</v>
      </c>
      <c r="Z41" s="76">
        <v>241638000000</v>
      </c>
      <c r="AA41" s="76">
        <v>254592000000</v>
      </c>
      <c r="AB41" s="76">
        <v>253616000000</v>
      </c>
      <c r="AC41" s="76">
        <v>248933000000</v>
      </c>
      <c r="AD41" s="76">
        <v>261626000000</v>
      </c>
      <c r="AE41" s="76">
        <v>258456000000</v>
      </c>
      <c r="AF41" s="76">
        <v>258502000000</v>
      </c>
      <c r="AG41" s="76">
        <v>263933000000</v>
      </c>
      <c r="AH41" s="76">
        <v>275018000000</v>
      </c>
      <c r="AI41" s="76">
        <v>281605000000</v>
      </c>
      <c r="AJ41" s="76">
        <v>280710000000</v>
      </c>
      <c r="AK41" s="76">
        <v>277851000000</v>
      </c>
      <c r="AL41" s="76">
        <v>271913000000</v>
      </c>
      <c r="AM41" s="76">
        <v>275268000000</v>
      </c>
      <c r="AN41" s="76">
        <v>284170000000</v>
      </c>
      <c r="AO41" s="76">
        <v>293024000000</v>
      </c>
      <c r="AP41" s="76">
        <v>305644000000</v>
      </c>
      <c r="AQ41" s="76">
        <v>313733000000</v>
      </c>
      <c r="AR41" s="76">
        <v>315357000000</v>
      </c>
      <c r="AS41" s="76">
        <v>322793000000</v>
      </c>
      <c r="AT41" s="76">
        <v>336204000000</v>
      </c>
      <c r="AU41" s="76">
        <v>345400000000</v>
      </c>
      <c r="AV41" s="76">
        <v>358069000000</v>
      </c>
      <c r="AW41" s="76">
        <v>368629000000</v>
      </c>
      <c r="AX41" s="76">
        <v>385418000000</v>
      </c>
      <c r="AY41" s="76">
        <v>405757000000</v>
      </c>
      <c r="AZ41" s="76">
        <v>428495000000</v>
      </c>
      <c r="BA41" s="76">
        <v>452353000000</v>
      </c>
      <c r="BB41" s="76">
        <v>468529000000</v>
      </c>
      <c r="BC41" s="76">
        <v>460648000000</v>
      </c>
      <c r="BD41" s="76">
        <v>473735000000</v>
      </c>
    </row>
    <row r="42" spans="1:56" x14ac:dyDescent="0.2">
      <c r="A42">
        <f>VLOOKUP(B42,'AHarv+PermP'!$B$2:$C$52,2,0)</f>
        <v>206</v>
      </c>
      <c r="B42" t="s">
        <v>419</v>
      </c>
      <c r="C42" t="s">
        <v>554</v>
      </c>
      <c r="D42" t="s">
        <v>561</v>
      </c>
      <c r="E42" t="s">
        <v>562</v>
      </c>
      <c r="Z42">
        <v>21337226491</v>
      </c>
      <c r="AA42">
        <v>22924196313</v>
      </c>
      <c r="AB42">
        <v>24290172616</v>
      </c>
      <c r="AC42">
        <v>24791158090</v>
      </c>
      <c r="AD42">
        <v>23549392033</v>
      </c>
      <c r="AE42">
        <v>22070244564</v>
      </c>
      <c r="AF42">
        <v>23265085703</v>
      </c>
      <c r="AG42">
        <v>26573586726</v>
      </c>
      <c r="AH42">
        <v>26485603768</v>
      </c>
      <c r="AI42">
        <v>28851137325</v>
      </c>
      <c r="AJ42">
        <v>27272964454</v>
      </c>
      <c r="AK42">
        <v>29321412529</v>
      </c>
      <c r="AL42">
        <v>31250134616</v>
      </c>
      <c r="AM42">
        <v>32677874592</v>
      </c>
      <c r="AN42">
        <v>33006688781</v>
      </c>
      <c r="AO42">
        <v>34986130416</v>
      </c>
      <c r="AP42">
        <v>37057003144</v>
      </c>
      <c r="AQ42">
        <v>40972719124</v>
      </c>
      <c r="AR42">
        <v>42738029871</v>
      </c>
      <c r="AS42">
        <v>44064660426</v>
      </c>
      <c r="AT42">
        <v>47756919253</v>
      </c>
      <c r="AU42">
        <v>50701343810</v>
      </c>
      <c r="AV42">
        <v>53419211192</v>
      </c>
      <c r="AW42">
        <v>57235920554</v>
      </c>
      <c r="AX42">
        <v>58269414074</v>
      </c>
      <c r="AY42">
        <v>61955397193</v>
      </c>
      <c r="AZ42">
        <v>68952851778</v>
      </c>
      <c r="BA42">
        <v>75960161933</v>
      </c>
      <c r="BB42">
        <v>81154047238</v>
      </c>
      <c r="BC42">
        <v>84370248195</v>
      </c>
      <c r="BD42">
        <v>88125220304</v>
      </c>
    </row>
    <row r="43" spans="1:56" x14ac:dyDescent="0.2">
      <c r="A43">
        <f>VLOOKUP(B43,'AHarv+PermP'!$B$2:$C$52,2,0)</f>
        <v>209</v>
      </c>
      <c r="B43" t="s">
        <v>420</v>
      </c>
      <c r="C43" t="s">
        <v>555</v>
      </c>
      <c r="D43" t="s">
        <v>561</v>
      </c>
      <c r="E43" t="s">
        <v>562</v>
      </c>
      <c r="Z43">
        <v>1374238262</v>
      </c>
      <c r="AA43">
        <v>1575446530</v>
      </c>
      <c r="AB43">
        <v>1593919746</v>
      </c>
      <c r="AC43">
        <v>1613084267</v>
      </c>
      <c r="AD43">
        <v>1712478617</v>
      </c>
      <c r="AE43">
        <v>1777422915</v>
      </c>
      <c r="AF43">
        <v>1995414542</v>
      </c>
      <c r="AG43">
        <v>2286876567</v>
      </c>
      <c r="AH43">
        <v>2437120267</v>
      </c>
      <c r="AI43">
        <v>2751779427</v>
      </c>
      <c r="AJ43">
        <v>3020159534</v>
      </c>
      <c r="AK43">
        <v>3099005177</v>
      </c>
      <c r="AL43">
        <v>3150143659</v>
      </c>
      <c r="AM43">
        <v>3238346998</v>
      </c>
      <c r="AN43">
        <v>3361468575</v>
      </c>
      <c r="AO43">
        <v>3460325748</v>
      </c>
      <c r="AP43">
        <v>3584509020</v>
      </c>
      <c r="AQ43">
        <v>3720104068</v>
      </c>
      <c r="AR43">
        <v>3822539211</v>
      </c>
      <c r="AS43">
        <v>3955332210</v>
      </c>
      <c r="AT43">
        <v>4353758336</v>
      </c>
      <c r="AU43">
        <v>4397301040</v>
      </c>
      <c r="AV43">
        <v>4477826775</v>
      </c>
      <c r="AW43">
        <v>4651818396</v>
      </c>
      <c r="AX43">
        <v>4768632815</v>
      </c>
      <c r="AY43">
        <v>4873954804</v>
      </c>
      <c r="AZ43">
        <v>5013916862</v>
      </c>
      <c r="BA43">
        <v>5189936069</v>
      </c>
      <c r="BB43">
        <v>5314494534</v>
      </c>
      <c r="BC43">
        <v>5335752512</v>
      </c>
      <c r="BD43">
        <v>5394445790</v>
      </c>
    </row>
    <row r="44" spans="1:56" x14ac:dyDescent="0.2">
      <c r="A44">
        <f>VLOOKUP(B44,'AHarv+PermP'!$B$2:$C$52,2,0)</f>
        <v>215</v>
      </c>
      <c r="B44" t="s">
        <v>421</v>
      </c>
      <c r="C44" t="s">
        <v>556</v>
      </c>
      <c r="D44" t="s">
        <v>561</v>
      </c>
      <c r="E44" t="s">
        <v>562</v>
      </c>
      <c r="AH44">
        <v>19149502031</v>
      </c>
      <c r="AI44">
        <v>19870374198</v>
      </c>
      <c r="AJ44">
        <v>21270256296</v>
      </c>
      <c r="AK44">
        <v>21710973499</v>
      </c>
      <c r="AL44">
        <v>21837835523</v>
      </c>
      <c r="AM44">
        <v>22101156320</v>
      </c>
      <c r="AN44">
        <v>22447627697</v>
      </c>
      <c r="AO44">
        <v>23248988223</v>
      </c>
      <c r="AP44">
        <v>24305507525</v>
      </c>
      <c r="AQ44">
        <v>25162344281</v>
      </c>
      <c r="AR44">
        <v>26095492737</v>
      </c>
      <c r="AS44">
        <v>27358614355</v>
      </c>
      <c r="AT44">
        <v>28708446427</v>
      </c>
      <c r="AU44">
        <v>30430329911</v>
      </c>
      <c r="AV44">
        <v>32610222886</v>
      </c>
      <c r="AW44">
        <v>34855836706</v>
      </c>
      <c r="AX44">
        <v>37584455607</v>
      </c>
      <c r="AY44">
        <v>40354384944</v>
      </c>
      <c r="AZ44">
        <v>43073212930</v>
      </c>
      <c r="BA44">
        <v>46152127363</v>
      </c>
      <c r="BB44">
        <v>49584377846</v>
      </c>
      <c r="BC44">
        <v>52570325337</v>
      </c>
      <c r="BD44">
        <v>56242358481</v>
      </c>
    </row>
    <row r="45" spans="1:56" x14ac:dyDescent="0.2">
      <c r="A45">
        <f>VLOOKUP(B45,'AHarv+PermP'!$B$2:$C$52,2,0)</f>
        <v>217</v>
      </c>
      <c r="B45" t="s">
        <v>422</v>
      </c>
      <c r="C45" t="s">
        <v>557</v>
      </c>
      <c r="D45" t="s">
        <v>561</v>
      </c>
      <c r="E45" t="s">
        <v>562</v>
      </c>
      <c r="Z45">
        <v>3026224628</v>
      </c>
      <c r="AA45">
        <v>2925899650</v>
      </c>
      <c r="AB45">
        <v>2821082147</v>
      </c>
      <c r="AC45">
        <v>2668348540</v>
      </c>
      <c r="AD45">
        <v>2816590112</v>
      </c>
      <c r="AE45">
        <v>2973067245</v>
      </c>
      <c r="AF45">
        <v>3020235085</v>
      </c>
      <c r="AG45">
        <v>3035643182</v>
      </c>
      <c r="AH45">
        <v>3237281827</v>
      </c>
      <c r="AI45">
        <v>3368716171</v>
      </c>
      <c r="AJ45">
        <v>3360508087</v>
      </c>
      <c r="AK45">
        <v>3336985623</v>
      </c>
      <c r="AL45">
        <v>3204150676</v>
      </c>
      <c r="AM45">
        <v>2720457618</v>
      </c>
      <c r="AN45">
        <v>3128047851</v>
      </c>
      <c r="AO45">
        <v>3373469240</v>
      </c>
      <c r="AP45">
        <v>3671556121</v>
      </c>
      <c r="AQ45">
        <v>4199429607</v>
      </c>
      <c r="AR45">
        <v>4102847910</v>
      </c>
      <c r="AS45">
        <v>4204670397</v>
      </c>
      <c r="AT45">
        <v>4171727662</v>
      </c>
      <c r="AU45">
        <v>4164240609</v>
      </c>
      <c r="AV45">
        <v>4336440846</v>
      </c>
      <c r="AW45">
        <v>4453524721</v>
      </c>
      <c r="AX45">
        <v>4587130257</v>
      </c>
      <c r="AY45">
        <v>4641277061</v>
      </c>
      <c r="AZ45">
        <v>4829360755</v>
      </c>
      <c r="BA45">
        <v>4939976550</v>
      </c>
      <c r="BB45">
        <v>5057511850</v>
      </c>
      <c r="BC45">
        <v>5220686031</v>
      </c>
      <c r="BD45">
        <v>5396533630</v>
      </c>
    </row>
    <row r="46" spans="1:56" x14ac:dyDescent="0.2">
      <c r="A46">
        <f>VLOOKUP(B46,'AHarv+PermP'!$B$2:$C$52,2,0)</f>
        <v>226</v>
      </c>
      <c r="B46" t="s">
        <v>423</v>
      </c>
      <c r="C46" t="s">
        <v>558</v>
      </c>
      <c r="D46" t="s">
        <v>561</v>
      </c>
      <c r="E46" t="s">
        <v>562</v>
      </c>
      <c r="AB46">
        <v>7637836528</v>
      </c>
      <c r="AC46">
        <v>8076596455</v>
      </c>
      <c r="AD46">
        <v>8048758310</v>
      </c>
      <c r="AE46">
        <v>7782635775</v>
      </c>
      <c r="AF46">
        <v>7812994821</v>
      </c>
      <c r="AG46">
        <v>8122538081</v>
      </c>
      <c r="AH46">
        <v>8794034278</v>
      </c>
      <c r="AI46">
        <v>9353505572</v>
      </c>
      <c r="AJ46">
        <v>9959064631</v>
      </c>
      <c r="AK46">
        <v>10512200591</v>
      </c>
      <c r="AL46">
        <v>10871545125</v>
      </c>
      <c r="AM46">
        <v>11776741774</v>
      </c>
      <c r="AN46">
        <v>12530881419</v>
      </c>
      <c r="AO46">
        <v>13974845436</v>
      </c>
      <c r="AP46">
        <v>15242659427</v>
      </c>
      <c r="AQ46">
        <v>16020035342</v>
      </c>
      <c r="AR46">
        <v>16805860606</v>
      </c>
      <c r="AS46">
        <v>18159395943</v>
      </c>
      <c r="AT46">
        <v>18729947337</v>
      </c>
      <c r="AU46">
        <v>19700844336</v>
      </c>
      <c r="AV46">
        <v>21421257165</v>
      </c>
      <c r="AW46">
        <v>22807910552</v>
      </c>
      <c r="AX46">
        <v>24360498244</v>
      </c>
      <c r="AY46">
        <v>25903142658</v>
      </c>
      <c r="AZ46">
        <v>28696730382</v>
      </c>
      <c r="BA46">
        <v>31110821580</v>
      </c>
      <c r="BB46">
        <v>33820218450</v>
      </c>
      <c r="BC46">
        <v>36271322381</v>
      </c>
      <c r="BD46">
        <v>38150724959</v>
      </c>
    </row>
    <row r="47" spans="1:56" x14ac:dyDescent="0.2">
      <c r="A47">
        <f>VLOOKUP(B47,'AHarv+PermP'!$B$2:$C$52,2,0)</f>
        <v>251</v>
      </c>
      <c r="B47" t="s">
        <v>427</v>
      </c>
      <c r="C47" t="s">
        <v>559</v>
      </c>
      <c r="D47" t="s">
        <v>561</v>
      </c>
      <c r="E47" t="s">
        <v>562</v>
      </c>
      <c r="Z47">
        <v>8848667043</v>
      </c>
      <c r="AA47">
        <v>9394449087</v>
      </c>
      <c r="AB47">
        <v>9130203640</v>
      </c>
      <c r="AC47">
        <v>8950640898</v>
      </c>
      <c r="AD47">
        <v>8920492030</v>
      </c>
      <c r="AE47">
        <v>9064585676</v>
      </c>
      <c r="AF47">
        <v>9130203640</v>
      </c>
      <c r="AG47">
        <v>9374496999</v>
      </c>
      <c r="AH47">
        <v>9963285630</v>
      </c>
      <c r="AI47">
        <v>9861311225</v>
      </c>
      <c r="AJ47">
        <v>9813871207</v>
      </c>
      <c r="AK47">
        <v>9810325123</v>
      </c>
      <c r="AL47">
        <v>9640516038</v>
      </c>
      <c r="AM47">
        <v>10295808329</v>
      </c>
      <c r="AN47">
        <v>9407749379</v>
      </c>
      <c r="AO47">
        <v>9142328693</v>
      </c>
      <c r="AP47">
        <v>9777323754</v>
      </c>
      <c r="AQ47">
        <v>10099859950</v>
      </c>
      <c r="AR47">
        <v>9912133289</v>
      </c>
      <c r="AS47">
        <v>10132618014</v>
      </c>
      <c r="AT47">
        <v>10495238939</v>
      </c>
      <c r="AU47">
        <v>11009505647</v>
      </c>
      <c r="AV47">
        <v>11372819333</v>
      </c>
      <c r="AW47">
        <v>11952833119</v>
      </c>
      <c r="AX47">
        <v>12595960871</v>
      </c>
      <c r="AY47">
        <v>13268758899</v>
      </c>
      <c r="AZ47">
        <v>14094764205</v>
      </c>
      <c r="BA47">
        <v>14967723616</v>
      </c>
      <c r="BB47">
        <v>15818131929</v>
      </c>
      <c r="BC47">
        <v>16830971196</v>
      </c>
      <c r="BD47">
        <v>18111837394</v>
      </c>
    </row>
    <row r="48" spans="1:56" x14ac:dyDescent="0.2">
      <c r="A48">
        <f>VLOOKUP(B48,'AHarv+PermP'!$B$2:$C$52,2,0)</f>
        <v>181</v>
      </c>
      <c r="B48" t="s">
        <v>409</v>
      </c>
      <c r="C48" t="s">
        <v>560</v>
      </c>
      <c r="D48" t="s">
        <v>561</v>
      </c>
      <c r="E48" t="s">
        <v>562</v>
      </c>
    </row>
    <row r="49" spans="1:56" x14ac:dyDescent="0.2">
      <c r="A49" s="72" t="s">
        <v>566</v>
      </c>
      <c r="B49" s="72" t="s">
        <v>566</v>
      </c>
      <c r="C49" s="72" t="s">
        <v>566</v>
      </c>
      <c r="D49" s="72" t="s">
        <v>566</v>
      </c>
      <c r="E49" s="72" t="s">
        <v>566</v>
      </c>
      <c r="F49" s="72" t="s">
        <v>566</v>
      </c>
      <c r="G49" s="72" t="s">
        <v>566</v>
      </c>
      <c r="H49" s="72" t="s">
        <v>566</v>
      </c>
      <c r="I49" s="72" t="s">
        <v>566</v>
      </c>
      <c r="J49" s="72" t="s">
        <v>566</v>
      </c>
      <c r="K49" s="72" t="s">
        <v>566</v>
      </c>
      <c r="L49" s="72" t="s">
        <v>566</v>
      </c>
      <c r="M49" s="72" t="s">
        <v>566</v>
      </c>
      <c r="N49" s="72" t="s">
        <v>566</v>
      </c>
      <c r="O49" s="72" t="s">
        <v>566</v>
      </c>
      <c r="P49" s="72" t="s">
        <v>566</v>
      </c>
      <c r="Q49" s="72" t="s">
        <v>566</v>
      </c>
      <c r="R49" s="72" t="s">
        <v>566</v>
      </c>
      <c r="S49" s="72" t="s">
        <v>566</v>
      </c>
      <c r="T49" s="72" t="s">
        <v>566</v>
      </c>
      <c r="U49" s="72" t="s">
        <v>566</v>
      </c>
      <c r="V49" s="72" t="s">
        <v>566</v>
      </c>
      <c r="W49" s="72" t="s">
        <v>566</v>
      </c>
      <c r="X49" s="72" t="s">
        <v>566</v>
      </c>
      <c r="Y49" s="72" t="s">
        <v>566</v>
      </c>
      <c r="Z49" s="72" t="s">
        <v>566</v>
      </c>
      <c r="AA49" s="72" t="s">
        <v>566</v>
      </c>
      <c r="AB49" s="72" t="s">
        <v>566</v>
      </c>
      <c r="AC49" s="72" t="s">
        <v>566</v>
      </c>
      <c r="AD49" s="72" t="s">
        <v>566</v>
      </c>
      <c r="AE49" s="72" t="s">
        <v>566</v>
      </c>
      <c r="AF49" s="72" t="s">
        <v>566</v>
      </c>
      <c r="AG49" s="72" t="s">
        <v>566</v>
      </c>
      <c r="AH49" s="72" t="s">
        <v>566</v>
      </c>
      <c r="AI49" s="72" t="s">
        <v>566</v>
      </c>
      <c r="AJ49" s="72" t="s">
        <v>566</v>
      </c>
      <c r="AK49" s="72" t="s">
        <v>566</v>
      </c>
      <c r="AL49" s="72" t="s">
        <v>566</v>
      </c>
      <c r="AM49" s="72" t="s">
        <v>566</v>
      </c>
      <c r="AN49" s="72" t="s">
        <v>566</v>
      </c>
      <c r="AO49" s="72" t="s">
        <v>566</v>
      </c>
      <c r="AP49" s="72" t="s">
        <v>566</v>
      </c>
      <c r="AQ49" s="72" t="s">
        <v>566</v>
      </c>
      <c r="AR49" s="72" t="s">
        <v>566</v>
      </c>
      <c r="AS49" s="72" t="s">
        <v>566</v>
      </c>
      <c r="AT49" s="72" t="s">
        <v>566</v>
      </c>
      <c r="AU49" s="72" t="s">
        <v>566</v>
      </c>
      <c r="AV49" s="72" t="s">
        <v>566</v>
      </c>
      <c r="AW49" s="72" t="s">
        <v>566</v>
      </c>
      <c r="AX49" s="72" t="s">
        <v>566</v>
      </c>
      <c r="AY49" s="72" t="s">
        <v>566</v>
      </c>
      <c r="AZ49" s="72" t="s">
        <v>566</v>
      </c>
      <c r="BA49" s="72" t="s">
        <v>566</v>
      </c>
      <c r="BB49" s="72" t="s">
        <v>566</v>
      </c>
      <c r="BC49" s="72" t="s">
        <v>566</v>
      </c>
      <c r="BD49" s="72" t="s">
        <v>566</v>
      </c>
    </row>
    <row r="50" spans="1:56" x14ac:dyDescent="0.2">
      <c r="A50">
        <v>7</v>
      </c>
      <c r="B50" t="s">
        <v>377</v>
      </c>
      <c r="C50" t="s">
        <v>508</v>
      </c>
      <c r="D50" t="s">
        <v>561</v>
      </c>
      <c r="E50" s="72" t="s">
        <v>567</v>
      </c>
      <c r="G50">
        <f t="shared" ref="G50:AL50" si="0">IF(G2=0,0,(G2-F2)/G2*100)</f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 t="shared" si="0"/>
        <v>0</v>
      </c>
      <c r="N50">
        <f t="shared" si="0"/>
        <v>0</v>
      </c>
      <c r="O50">
        <f t="shared" si="0"/>
        <v>0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100</v>
      </c>
      <c r="AF50">
        <f t="shared" si="0"/>
        <v>2.7237354088082339</v>
      </c>
      <c r="AG50">
        <f t="shared" si="0"/>
        <v>7.3215940682911</v>
      </c>
      <c r="AH50">
        <f t="shared" si="0"/>
        <v>5.3030303046356488</v>
      </c>
      <c r="AI50">
        <f t="shared" si="0"/>
        <v>0.39840637333410012</v>
      </c>
      <c r="AJ50">
        <f t="shared" si="0"/>
        <v>-0.30090270697423327</v>
      </c>
      <c r="AK50">
        <f t="shared" si="0"/>
        <v>-1.2145748986408449</v>
      </c>
      <c r="AL50">
        <f t="shared" si="0"/>
        <v>-7.4113856066580244</v>
      </c>
      <c r="AM50">
        <f t="shared" ref="AM50:BD50" si="1">IF(AM2=0,0,(AM2-AL2)/AM2*100)</f>
        <v>-32.802124834391968</v>
      </c>
      <c r="AN50">
        <f t="shared" si="1"/>
        <v>3.3816425111460435</v>
      </c>
      <c r="AO50">
        <f t="shared" si="1"/>
        <v>9.4202898563915927</v>
      </c>
      <c r="AP50">
        <f t="shared" si="1"/>
        <v>10.071942445081751</v>
      </c>
      <c r="AQ50">
        <f t="shared" si="1"/>
        <v>7.321594068969417</v>
      </c>
      <c r="AR50">
        <f t="shared" si="1"/>
        <v>6.3712160188269582</v>
      </c>
      <c r="AS50">
        <f t="shared" si="1"/>
        <v>3.1381305299286781</v>
      </c>
      <c r="AT50">
        <f t="shared" si="1"/>
        <v>2.9240029772036205</v>
      </c>
      <c r="AU50">
        <f t="shared" si="1"/>
        <v>3.0462539523673371</v>
      </c>
      <c r="AV50">
        <f t="shared" si="1"/>
        <v>12.656545835302715</v>
      </c>
      <c r="AW50">
        <f t="shared" si="1"/>
        <v>3.2023357541289412</v>
      </c>
      <c r="AX50">
        <f t="shared" si="1"/>
        <v>10.058036839927043</v>
      </c>
      <c r="AY50">
        <f t="shared" si="1"/>
        <v>17.090362698243961</v>
      </c>
      <c r="AZ50">
        <f t="shared" si="1"/>
        <v>15.656896311170978</v>
      </c>
      <c r="BA50">
        <f t="shared" si="1"/>
        <v>18.500407497651661</v>
      </c>
      <c r="BB50">
        <f t="shared" si="1"/>
        <v>12.126537786027432</v>
      </c>
      <c r="BC50">
        <f t="shared" si="1"/>
        <v>2.3437013229801456</v>
      </c>
      <c r="BD50">
        <f t="shared" si="1"/>
        <v>2.2482705611068408</v>
      </c>
    </row>
    <row r="51" spans="1:56" x14ac:dyDescent="0.2">
      <c r="A51">
        <v>53</v>
      </c>
      <c r="B51" t="s">
        <v>386</v>
      </c>
      <c r="C51" t="s">
        <v>511</v>
      </c>
      <c r="D51" t="s">
        <v>561</v>
      </c>
      <c r="E51" s="72" t="s">
        <v>567</v>
      </c>
      <c r="G51">
        <f t="shared" ref="G51:AL51" si="2">IF(G3=0,0,(G3-F3)/G3*100)</f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  <c r="Y51">
        <f t="shared" si="2"/>
        <v>0</v>
      </c>
      <c r="Z51">
        <f t="shared" si="2"/>
        <v>100</v>
      </c>
      <c r="AA51">
        <f t="shared" si="2"/>
        <v>9.0530678670296343</v>
      </c>
      <c r="AB51">
        <f t="shared" si="2"/>
        <v>2.1862032353079299</v>
      </c>
      <c r="AC51">
        <f t="shared" si="2"/>
        <v>-4.5454508700524681</v>
      </c>
      <c r="AD51">
        <f t="shared" si="2"/>
        <v>7.3472170547996134</v>
      </c>
      <c r="AE51">
        <f t="shared" si="2"/>
        <v>7.0029778638388009</v>
      </c>
      <c r="AF51">
        <f t="shared" si="2"/>
        <v>2.1250047245943549</v>
      </c>
      <c r="AG51">
        <f t="shared" si="2"/>
        <v>-1.522845665838416</v>
      </c>
      <c r="AH51">
        <f t="shared" si="2"/>
        <v>3.2931069123764063</v>
      </c>
      <c r="AI51">
        <f t="shared" si="2"/>
        <v>-2.9380161784094776</v>
      </c>
      <c r="AJ51">
        <f t="shared" si="2"/>
        <v>3.1131566883405761</v>
      </c>
      <c r="AK51">
        <f t="shared" si="2"/>
        <v>4.5095456395037061</v>
      </c>
      <c r="AL51">
        <f t="shared" si="2"/>
        <v>3.8553800987090061</v>
      </c>
      <c r="AM51">
        <f t="shared" ref="AM51:BD51" si="3">IF(AM3=0,0,(AM3-AL3)/AM3*100)</f>
        <v>3.3996961014195297</v>
      </c>
      <c r="AN51">
        <f t="shared" si="3"/>
        <v>4.1892810913677092</v>
      </c>
      <c r="AO51">
        <f t="shared" si="3"/>
        <v>4.4016004172232348</v>
      </c>
      <c r="AP51">
        <f t="shared" si="3"/>
        <v>5.2558406572199523</v>
      </c>
      <c r="AQ51">
        <f t="shared" si="3"/>
        <v>5.7919757613431004</v>
      </c>
      <c r="AR51">
        <f t="shared" si="3"/>
        <v>4.343520095877067</v>
      </c>
      <c r="AS51">
        <f t="shared" si="3"/>
        <v>4.4864864803009947</v>
      </c>
      <c r="AT51">
        <f t="shared" si="3"/>
        <v>5.4820415896110699</v>
      </c>
      <c r="AU51">
        <f t="shared" si="3"/>
        <v>4.7619047587092291</v>
      </c>
      <c r="AV51">
        <f t="shared" si="3"/>
        <v>4.3062200975373148</v>
      </c>
      <c r="AW51">
        <f t="shared" si="3"/>
        <v>3.7536092470396993</v>
      </c>
      <c r="AX51">
        <f t="shared" si="3"/>
        <v>3.0067895153525188</v>
      </c>
      <c r="AY51">
        <f t="shared" si="3"/>
        <v>2.8182701670300978</v>
      </c>
      <c r="AZ51">
        <f t="shared" si="3"/>
        <v>3.9385181770550703</v>
      </c>
      <c r="BA51">
        <f t="shared" si="3"/>
        <v>4.3977055461777201</v>
      </c>
      <c r="BB51">
        <f t="shared" si="3"/>
        <v>4.8525214103945977</v>
      </c>
      <c r="BC51">
        <f t="shared" si="3"/>
        <v>3.6608863209482942</v>
      </c>
      <c r="BD51">
        <f t="shared" si="3"/>
        <v>2.912621357759432</v>
      </c>
    </row>
    <row r="52" spans="1:56" x14ac:dyDescent="0.2">
      <c r="A52">
        <v>20</v>
      </c>
      <c r="B52" t="s">
        <v>378</v>
      </c>
      <c r="C52" t="s">
        <v>512</v>
      </c>
      <c r="D52" t="s">
        <v>561</v>
      </c>
      <c r="E52" s="72" t="s">
        <v>567</v>
      </c>
      <c r="G52">
        <f t="shared" ref="G52:AL52" si="4">IF(G4=0,0,(G4-F4)/G4*100)</f>
        <v>0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0</v>
      </c>
      <c r="M52">
        <f t="shared" si="4"/>
        <v>0</v>
      </c>
      <c r="N52">
        <f t="shared" si="4"/>
        <v>0</v>
      </c>
      <c r="O52">
        <f t="shared" si="4"/>
        <v>0</v>
      </c>
      <c r="P52">
        <f t="shared" si="4"/>
        <v>0</v>
      </c>
      <c r="Q52">
        <f t="shared" si="4"/>
        <v>0</v>
      </c>
      <c r="R52">
        <f t="shared" si="4"/>
        <v>0</v>
      </c>
      <c r="S52">
        <f t="shared" si="4"/>
        <v>0</v>
      </c>
      <c r="T52">
        <f t="shared" si="4"/>
        <v>0</v>
      </c>
      <c r="U52">
        <f t="shared" si="4"/>
        <v>0</v>
      </c>
      <c r="V52">
        <f t="shared" si="4"/>
        <v>0</v>
      </c>
      <c r="W52">
        <f t="shared" si="4"/>
        <v>0</v>
      </c>
      <c r="X52">
        <f t="shared" si="4"/>
        <v>0</v>
      </c>
      <c r="Y52">
        <f t="shared" si="4"/>
        <v>0</v>
      </c>
      <c r="Z52">
        <f t="shared" si="4"/>
        <v>100</v>
      </c>
      <c r="AA52">
        <f t="shared" si="4"/>
        <v>8.3114376030791242</v>
      </c>
      <c r="AB52">
        <f t="shared" si="4"/>
        <v>10.846051793837706</v>
      </c>
      <c r="AC52">
        <f t="shared" si="4"/>
        <v>11.619186440510338</v>
      </c>
      <c r="AD52">
        <f t="shared" si="4"/>
        <v>7.8726365224932424</v>
      </c>
      <c r="AE52">
        <f t="shared" si="4"/>
        <v>6.651344893126911</v>
      </c>
      <c r="AF52">
        <f t="shared" si="4"/>
        <v>7.5554249168999288</v>
      </c>
      <c r="AG52">
        <f t="shared" si="4"/>
        <v>10.620060202643081</v>
      </c>
      <c r="AH52">
        <f t="shared" si="4"/>
        <v>16.282942278734094</v>
      </c>
      <c r="AI52">
        <f t="shared" si="4"/>
        <v>11.550923987125438</v>
      </c>
      <c r="AJ52">
        <f t="shared" si="4"/>
        <v>6.3432078341902844</v>
      </c>
      <c r="AK52">
        <f t="shared" si="4"/>
        <v>6.940999808489309</v>
      </c>
      <c r="AL52">
        <f t="shared" si="4"/>
        <v>2.8343892115579519</v>
      </c>
      <c r="AM52">
        <f t="shared" ref="AM52:BD52" si="5">IF(AM4=0,0,(AM4-AL4)/AM4*100)</f>
        <v>1.8800829406262864</v>
      </c>
      <c r="AN52">
        <f t="shared" si="5"/>
        <v>3.5009060197162074</v>
      </c>
      <c r="AO52">
        <f t="shared" si="5"/>
        <v>4.2180908452722328</v>
      </c>
      <c r="AP52">
        <f t="shared" si="5"/>
        <v>5.2601120677381523</v>
      </c>
      <c r="AQ52">
        <f t="shared" si="5"/>
        <v>9.230903919990979</v>
      </c>
      <c r="AR52">
        <f t="shared" si="5"/>
        <v>9.5622580013540013</v>
      </c>
      <c r="AS52">
        <f t="shared" si="5"/>
        <v>4.8213543327002082</v>
      </c>
      <c r="AT52">
        <f t="shared" si="5"/>
        <v>5.5584334100930013</v>
      </c>
      <c r="AU52">
        <f t="shared" si="5"/>
        <v>3.377855305590721</v>
      </c>
      <c r="AV52">
        <f t="shared" si="5"/>
        <v>8.2301855735347704</v>
      </c>
      <c r="AW52">
        <f t="shared" si="5"/>
        <v>5.9046678650758464</v>
      </c>
      <c r="AX52">
        <f t="shared" si="5"/>
        <v>5.7199881667826133</v>
      </c>
      <c r="AY52">
        <f t="shared" si="5"/>
        <v>1.6157581997013695</v>
      </c>
      <c r="AZ52">
        <f t="shared" si="5"/>
        <v>4.8850234351350315</v>
      </c>
      <c r="BA52">
        <f t="shared" si="5"/>
        <v>4.577838596779646</v>
      </c>
      <c r="BB52">
        <f t="shared" si="5"/>
        <v>2.7876205172685591</v>
      </c>
      <c r="BC52">
        <f t="shared" si="5"/>
        <v>-5.1892730819349229</v>
      </c>
      <c r="BD52">
        <f t="shared" si="5"/>
        <v>6.7112569204936952</v>
      </c>
    </row>
    <row r="53" spans="1:56" x14ac:dyDescent="0.2">
      <c r="A53">
        <v>233</v>
      </c>
      <c r="B53" t="s">
        <v>424</v>
      </c>
      <c r="C53" t="s">
        <v>513</v>
      </c>
      <c r="D53" t="s">
        <v>561</v>
      </c>
      <c r="E53" s="72" t="s">
        <v>567</v>
      </c>
      <c r="G53">
        <f t="shared" ref="G53:AL53" si="6">IF(G5=0,0,(G5-F5)/G5*100)</f>
        <v>0</v>
      </c>
      <c r="H53">
        <f t="shared" si="6"/>
        <v>0</v>
      </c>
      <c r="I53">
        <f t="shared" si="6"/>
        <v>0</v>
      </c>
      <c r="J53">
        <f t="shared" si="6"/>
        <v>0</v>
      </c>
      <c r="K53">
        <f t="shared" si="6"/>
        <v>0</v>
      </c>
      <c r="L53">
        <f t="shared" si="6"/>
        <v>0</v>
      </c>
      <c r="M53">
        <f t="shared" si="6"/>
        <v>0</v>
      </c>
      <c r="N53">
        <f t="shared" si="6"/>
        <v>0</v>
      </c>
      <c r="O53">
        <f t="shared" si="6"/>
        <v>0</v>
      </c>
      <c r="P53">
        <f t="shared" si="6"/>
        <v>0</v>
      </c>
      <c r="Q53">
        <f t="shared" si="6"/>
        <v>0</v>
      </c>
      <c r="R53">
        <f t="shared" si="6"/>
        <v>0</v>
      </c>
      <c r="S53">
        <f t="shared" si="6"/>
        <v>0</v>
      </c>
      <c r="T53">
        <f t="shared" si="6"/>
        <v>0</v>
      </c>
      <c r="U53">
        <f t="shared" si="6"/>
        <v>0</v>
      </c>
      <c r="V53">
        <f t="shared" si="6"/>
        <v>0</v>
      </c>
      <c r="W53">
        <f t="shared" si="6"/>
        <v>0</v>
      </c>
      <c r="X53">
        <f t="shared" si="6"/>
        <v>0</v>
      </c>
      <c r="Y53">
        <f t="shared" si="6"/>
        <v>0</v>
      </c>
      <c r="Z53">
        <f t="shared" si="6"/>
        <v>100</v>
      </c>
      <c r="AA53">
        <f t="shared" si="6"/>
        <v>4.0816181694371156</v>
      </c>
      <c r="AB53">
        <f t="shared" si="6"/>
        <v>8.7276422893527386</v>
      </c>
      <c r="AC53">
        <f t="shared" si="6"/>
        <v>0.34479181064580539</v>
      </c>
      <c r="AD53">
        <f t="shared" si="6"/>
        <v>-1.8109072311822974</v>
      </c>
      <c r="AE53">
        <f t="shared" si="6"/>
        <v>7.8488498149860311</v>
      </c>
      <c r="AF53">
        <f t="shared" si="6"/>
        <v>7.3691223187246173</v>
      </c>
      <c r="AG53">
        <f t="shared" si="6"/>
        <v>-0.23689666953053565</v>
      </c>
      <c r="AH53">
        <f t="shared" si="6"/>
        <v>5.4781043410344452</v>
      </c>
      <c r="AI53">
        <f t="shared" si="6"/>
        <v>2.1050040488570723</v>
      </c>
      <c r="AJ53">
        <f t="shared" si="6"/>
        <v>-0.60658575868077591</v>
      </c>
      <c r="AK53">
        <f t="shared" si="6"/>
        <v>8.3157474613141762</v>
      </c>
      <c r="AL53">
        <f t="shared" si="6"/>
        <v>0.23217048325885431</v>
      </c>
      <c r="AM53">
        <f t="shared" ref="AM53:BD53" si="7">IF(AM5=0,0,(AM5-AL5)/AM5*100)</f>
        <v>3.3455814673163795</v>
      </c>
      <c r="AN53">
        <f t="shared" si="7"/>
        <v>1.2979392844657753</v>
      </c>
      <c r="AO53">
        <f t="shared" si="7"/>
        <v>5.4072738752016845</v>
      </c>
      <c r="AP53">
        <f t="shared" si="7"/>
        <v>9.921874780705199</v>
      </c>
      <c r="AQ53">
        <f t="shared" si="7"/>
        <v>5.9415188030637047</v>
      </c>
      <c r="AR53">
        <f t="shared" si="7"/>
        <v>6.810059575613761</v>
      </c>
      <c r="AS53">
        <f t="shared" si="7"/>
        <v>6.8937531441933046</v>
      </c>
      <c r="AT53">
        <f t="shared" si="7"/>
        <v>1.8135251423369474</v>
      </c>
      <c r="AU53">
        <f t="shared" si="7"/>
        <v>6.2340722630357321</v>
      </c>
      <c r="AV53">
        <f t="shared" si="7"/>
        <v>4.4885809191420867</v>
      </c>
      <c r="AW53">
        <f t="shared" si="7"/>
        <v>7.4454688177922321</v>
      </c>
      <c r="AX53">
        <f t="shared" si="7"/>
        <v>4.4294228568588947</v>
      </c>
      <c r="AY53">
        <f t="shared" si="7"/>
        <v>5.9734056965750426</v>
      </c>
      <c r="AZ53">
        <f t="shared" si="7"/>
        <v>5.2176153816836646</v>
      </c>
      <c r="BA53">
        <f t="shared" si="7"/>
        <v>3.4723020806496723</v>
      </c>
      <c r="BB53">
        <f t="shared" si="7"/>
        <v>4.761903126031231</v>
      </c>
      <c r="BC53">
        <f t="shared" si="7"/>
        <v>3.3816168703242999</v>
      </c>
      <c r="BD53">
        <f t="shared" si="7"/>
        <v>8.4602701321576657</v>
      </c>
    </row>
    <row r="54" spans="1:56" x14ac:dyDescent="0.2">
      <c r="A54">
        <v>29</v>
      </c>
      <c r="B54" t="s">
        <v>379</v>
      </c>
      <c r="C54" t="s">
        <v>514</v>
      </c>
      <c r="D54" t="s">
        <v>561</v>
      </c>
      <c r="E54" s="72" t="s">
        <v>567</v>
      </c>
      <c r="G54">
        <f t="shared" ref="G54:AL54" si="8">IF(G6=0,0,(G6-F6)/G6*100)</f>
        <v>0</v>
      </c>
      <c r="H54">
        <f t="shared" si="8"/>
        <v>0</v>
      </c>
      <c r="I54">
        <f t="shared" si="8"/>
        <v>0</v>
      </c>
      <c r="J54">
        <f t="shared" si="8"/>
        <v>0</v>
      </c>
      <c r="K54">
        <f t="shared" si="8"/>
        <v>0</v>
      </c>
      <c r="L54">
        <f t="shared" si="8"/>
        <v>0</v>
      </c>
      <c r="M54">
        <f t="shared" si="8"/>
        <v>0</v>
      </c>
      <c r="N54">
        <f t="shared" si="8"/>
        <v>0</v>
      </c>
      <c r="O54">
        <f t="shared" si="8"/>
        <v>0</v>
      </c>
      <c r="P54">
        <f t="shared" si="8"/>
        <v>0</v>
      </c>
      <c r="Q54">
        <f t="shared" si="8"/>
        <v>0</v>
      </c>
      <c r="R54">
        <f t="shared" si="8"/>
        <v>0</v>
      </c>
      <c r="S54">
        <f t="shared" si="8"/>
        <v>0</v>
      </c>
      <c r="T54">
        <f t="shared" si="8"/>
        <v>0</v>
      </c>
      <c r="U54">
        <f t="shared" si="8"/>
        <v>0</v>
      </c>
      <c r="V54">
        <f t="shared" si="8"/>
        <v>0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100</v>
      </c>
      <c r="AA54">
        <f t="shared" si="8"/>
        <v>10.844258514869345</v>
      </c>
      <c r="AB54">
        <f t="shared" si="8"/>
        <v>-1.0648187451011735</v>
      </c>
      <c r="AC54">
        <f t="shared" si="8"/>
        <v>3.5822352407598355</v>
      </c>
      <c r="AD54">
        <f t="shared" si="8"/>
        <v>0.15530244284326225</v>
      </c>
      <c r="AE54">
        <f t="shared" si="8"/>
        <v>10.541103003760231</v>
      </c>
      <c r="AF54">
        <f t="shared" si="8"/>
        <v>3.1478690515544629</v>
      </c>
      <c r="AG54">
        <f t="shared" si="8"/>
        <v>5.2160517427662336</v>
      </c>
      <c r="AH54">
        <f t="shared" si="8"/>
        <v>4.7900364668757129</v>
      </c>
      <c r="AI54">
        <f t="shared" si="8"/>
        <v>1.3315331655475331</v>
      </c>
      <c r="AJ54">
        <f t="shared" si="8"/>
        <v>3.3814764717780368</v>
      </c>
      <c r="AK54">
        <f t="shared" si="8"/>
        <v>4.7590352563077101</v>
      </c>
      <c r="AL54">
        <f t="shared" si="8"/>
        <v>0.99989939787687943</v>
      </c>
      <c r="AM54">
        <f t="shared" ref="AM54:BD54" si="9">IF(AM6=0,0,(AM6-AL6)/AM6*100)</f>
        <v>-6.6552900924657568</v>
      </c>
      <c r="AN54">
        <f t="shared" si="9"/>
        <v>-3.9825309477140016</v>
      </c>
      <c r="AO54">
        <f t="shared" si="9"/>
        <v>-8.6012163229659659</v>
      </c>
      <c r="AP54">
        <f t="shared" si="9"/>
        <v>-8.6956521895275039</v>
      </c>
      <c r="AQ54">
        <f t="shared" si="9"/>
        <v>-1.6156894437631075</v>
      </c>
      <c r="AR54">
        <f t="shared" si="9"/>
        <v>4.5346061962083413</v>
      </c>
      <c r="AS54">
        <f t="shared" si="9"/>
        <v>-1.0203050880142384</v>
      </c>
      <c r="AT54">
        <f t="shared" si="9"/>
        <v>-0.86426965776751374</v>
      </c>
      <c r="AU54">
        <f t="shared" si="9"/>
        <v>2.0143950312073935</v>
      </c>
      <c r="AV54">
        <f t="shared" si="9"/>
        <v>4.2572212408709786</v>
      </c>
      <c r="AW54">
        <f t="shared" si="9"/>
        <v>-1.2388885904993858</v>
      </c>
      <c r="AX54">
        <f t="shared" si="9"/>
        <v>4.6107880463142932</v>
      </c>
      <c r="AY54">
        <f t="shared" si="9"/>
        <v>0.8919722466327854</v>
      </c>
      <c r="AZ54">
        <f t="shared" si="9"/>
        <v>4.8751486651171883</v>
      </c>
      <c r="BA54">
        <f t="shared" si="9"/>
        <v>3.4751816604189791</v>
      </c>
      <c r="BB54">
        <f t="shared" si="9"/>
        <v>4.306144555677208</v>
      </c>
      <c r="BC54">
        <f t="shared" si="9"/>
        <v>3.3816424921426953</v>
      </c>
      <c r="BD54">
        <f t="shared" si="9"/>
        <v>3.7536092373976149</v>
      </c>
    </row>
    <row r="55" spans="1:56" x14ac:dyDescent="0.2">
      <c r="A55">
        <v>32</v>
      </c>
      <c r="B55" t="s">
        <v>380</v>
      </c>
      <c r="C55" t="s">
        <v>515</v>
      </c>
      <c r="D55" t="s">
        <v>561</v>
      </c>
      <c r="E55" s="72" t="s">
        <v>567</v>
      </c>
      <c r="G55">
        <f t="shared" ref="G55:AL55" si="10">IF(G7=0,0,(G7-F7)/G7*100)</f>
        <v>0</v>
      </c>
      <c r="H55">
        <f t="shared" si="10"/>
        <v>0</v>
      </c>
      <c r="I55">
        <f t="shared" si="10"/>
        <v>0</v>
      </c>
      <c r="J55">
        <f t="shared" si="10"/>
        <v>0</v>
      </c>
      <c r="K55">
        <f t="shared" si="10"/>
        <v>0</v>
      </c>
      <c r="L55">
        <f t="shared" si="10"/>
        <v>0</v>
      </c>
      <c r="M55">
        <f t="shared" si="10"/>
        <v>0</v>
      </c>
      <c r="N55">
        <f t="shared" si="10"/>
        <v>0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S55">
        <f t="shared" si="10"/>
        <v>0</v>
      </c>
      <c r="T55">
        <f t="shared" si="10"/>
        <v>0</v>
      </c>
      <c r="U55">
        <f t="shared" si="10"/>
        <v>0</v>
      </c>
      <c r="V55">
        <f t="shared" si="10"/>
        <v>0</v>
      </c>
      <c r="W55">
        <f t="shared" si="10"/>
        <v>0</v>
      </c>
      <c r="X55">
        <f t="shared" si="10"/>
        <v>0</v>
      </c>
      <c r="Y55">
        <f t="shared" si="10"/>
        <v>0</v>
      </c>
      <c r="Z55">
        <f t="shared" si="10"/>
        <v>100</v>
      </c>
      <c r="AA55">
        <f t="shared" si="10"/>
        <v>14.590272377096408</v>
      </c>
      <c r="AB55">
        <f t="shared" si="10"/>
        <v>6.9907627188868506</v>
      </c>
      <c r="AC55">
        <f t="shared" si="10"/>
        <v>6.4255957885433759</v>
      </c>
      <c r="AD55">
        <f t="shared" si="10"/>
        <v>6.9547357714026079</v>
      </c>
      <c r="AE55">
        <f t="shared" si="10"/>
        <v>7.4615267108589993</v>
      </c>
      <c r="AF55">
        <f t="shared" si="10"/>
        <v>6.3421912555073012</v>
      </c>
      <c r="AG55">
        <f t="shared" si="10"/>
        <v>-2.1937421821291045</v>
      </c>
      <c r="AH55">
        <f t="shared" si="10"/>
        <v>-8.4876765522778292</v>
      </c>
      <c r="AI55">
        <f t="shared" si="10"/>
        <v>-1.8528256440573911</v>
      </c>
      <c r="AJ55">
        <f t="shared" si="10"/>
        <v>-6.5027349829623287</v>
      </c>
      <c r="AK55">
        <f t="shared" si="10"/>
        <v>-3.9593969355035084</v>
      </c>
      <c r="AL55">
        <f t="shared" si="10"/>
        <v>-3.1991778303087131</v>
      </c>
      <c r="AM55">
        <f t="shared" ref="AM55:BD55" si="11">IF(AM7=0,0,(AM7-AL7)/AM7*100)</f>
        <v>-3.305782298952467</v>
      </c>
      <c r="AN55">
        <f t="shared" si="11"/>
        <v>-2.5641035421720861</v>
      </c>
      <c r="AO55">
        <f t="shared" si="11"/>
        <v>3.1945752850665663</v>
      </c>
      <c r="AP55">
        <f t="shared" si="11"/>
        <v>4.7619087774167008</v>
      </c>
      <c r="AQ55">
        <f t="shared" si="11"/>
        <v>4.8525196595135025</v>
      </c>
      <c r="AR55">
        <f t="shared" si="11"/>
        <v>4.7974950325639609</v>
      </c>
      <c r="AS55">
        <f t="shared" si="11"/>
        <v>4.2088805187396874</v>
      </c>
      <c r="AT55">
        <f t="shared" si="11"/>
        <v>4.0307067953156794</v>
      </c>
      <c r="AU55">
        <f t="shared" si="11"/>
        <v>4.3192867705207405</v>
      </c>
      <c r="AV55">
        <f t="shared" si="11"/>
        <v>3.8545153335507094</v>
      </c>
      <c r="AW55">
        <f t="shared" si="11"/>
        <v>3.874800373234597</v>
      </c>
      <c r="AX55">
        <f t="shared" si="11"/>
        <v>3.5697086488637475</v>
      </c>
      <c r="AY55">
        <f t="shared" si="11"/>
        <v>2.2450924277231428</v>
      </c>
      <c r="AZ55">
        <f t="shared" si="11"/>
        <v>3.1215651776346514</v>
      </c>
      <c r="BA55">
        <f t="shared" si="11"/>
        <v>3.3816425127259269</v>
      </c>
      <c r="BB55">
        <f t="shared" si="11"/>
        <v>2.8182701647803383</v>
      </c>
      <c r="BC55">
        <f t="shared" si="11"/>
        <v>1.9607843145281527</v>
      </c>
      <c r="BD55">
        <f t="shared" si="11"/>
        <v>2.5341130605552338</v>
      </c>
    </row>
    <row r="56" spans="1:56" x14ac:dyDescent="0.2">
      <c r="A56">
        <v>35</v>
      </c>
      <c r="B56" t="s">
        <v>381</v>
      </c>
      <c r="C56" t="s">
        <v>516</v>
      </c>
      <c r="D56" t="s">
        <v>561</v>
      </c>
      <c r="E56" s="72" t="s">
        <v>567</v>
      </c>
      <c r="G56">
        <f t="shared" ref="G56:AL56" si="12">IF(G8=0,0,(G8-F8)/G8*100)</f>
        <v>0</v>
      </c>
      <c r="H56">
        <f t="shared" si="12"/>
        <v>0</v>
      </c>
      <c r="I56">
        <f t="shared" si="12"/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0</v>
      </c>
      <c r="AA56">
        <f t="shared" si="12"/>
        <v>100</v>
      </c>
      <c r="AB56">
        <f t="shared" si="12"/>
        <v>5.1233396565074916</v>
      </c>
      <c r="AC56">
        <f t="shared" si="12"/>
        <v>9.7472924158068803</v>
      </c>
      <c r="AD56">
        <f t="shared" si="12"/>
        <v>9.412084435667369</v>
      </c>
      <c r="AE56">
        <f t="shared" si="12"/>
        <v>7.3215940583161911</v>
      </c>
      <c r="AF56">
        <f t="shared" si="12"/>
        <v>2.4390243942224217</v>
      </c>
      <c r="AG56">
        <f t="shared" si="12"/>
        <v>2.5519871086415193</v>
      </c>
      <c r="AH56">
        <f t="shared" si="12"/>
        <v>5.6575948525177733</v>
      </c>
      <c r="AI56">
        <f t="shared" si="12"/>
        <v>5.3916646503828716</v>
      </c>
      <c r="AJ56">
        <f t="shared" si="12"/>
        <v>0.69902912023617114</v>
      </c>
      <c r="AK56">
        <f t="shared" si="12"/>
        <v>1.3930719052208118</v>
      </c>
      <c r="AL56">
        <f t="shared" si="12"/>
        <v>3.1582006913113538</v>
      </c>
      <c r="AM56">
        <f t="shared" ref="AM56:BD56" si="13">IF(AM8=0,0,(AM8-AL8)/AM8*100)</f>
        <v>6.5927687379971553</v>
      </c>
      <c r="AN56">
        <f t="shared" si="13"/>
        <v>6.4807032337174855</v>
      </c>
      <c r="AO56">
        <f t="shared" si="13"/>
        <v>6.9728043522235312</v>
      </c>
      <c r="AP56">
        <f t="shared" si="13"/>
        <v>3.848784528455452</v>
      </c>
      <c r="AQ56">
        <f t="shared" si="13"/>
        <v>5.1235000025816237</v>
      </c>
      <c r="AR56">
        <f t="shared" si="13"/>
        <v>6.8901303545956774</v>
      </c>
      <c r="AS56">
        <f t="shared" si="13"/>
        <v>7.9189693984659675</v>
      </c>
      <c r="AT56">
        <f t="shared" si="13"/>
        <v>6.1913688246843881</v>
      </c>
      <c r="AU56">
        <f t="shared" si="13"/>
        <v>3.6608863810241643</v>
      </c>
      <c r="AV56">
        <f t="shared" si="13"/>
        <v>4.3977055768933413</v>
      </c>
      <c r="AW56">
        <f t="shared" si="13"/>
        <v>5.8380414206172082</v>
      </c>
      <c r="AX56">
        <f t="shared" si="13"/>
        <v>-0.71756764747418045</v>
      </c>
      <c r="AY56">
        <f t="shared" si="13"/>
        <v>10.626245671981364</v>
      </c>
      <c r="AZ56">
        <f t="shared" si="13"/>
        <v>9.2076843362067677</v>
      </c>
      <c r="BA56">
        <f t="shared" si="13"/>
        <v>7.9610118262356639</v>
      </c>
      <c r="BB56">
        <f t="shared" si="13"/>
        <v>5.8359371104348572</v>
      </c>
      <c r="BC56">
        <f t="shared" si="13"/>
        <v>3.4435035130712395</v>
      </c>
      <c r="BD56">
        <f t="shared" si="13"/>
        <v>5.1322695150583062</v>
      </c>
    </row>
    <row r="57" spans="1:56" x14ac:dyDescent="0.2">
      <c r="A57">
        <v>37</v>
      </c>
      <c r="B57" t="s">
        <v>434</v>
      </c>
      <c r="C57" t="s">
        <v>517</v>
      </c>
      <c r="D57" t="s">
        <v>561</v>
      </c>
      <c r="E57" s="72" t="s">
        <v>567</v>
      </c>
      <c r="G57">
        <f t="shared" ref="G57:AL57" si="14">IF(G9=0,0,(G9-F9)/G9*100)</f>
        <v>0</v>
      </c>
      <c r="H57">
        <f t="shared" si="14"/>
        <v>0</v>
      </c>
      <c r="I57">
        <f t="shared" si="14"/>
        <v>0</v>
      </c>
      <c r="J57">
        <f t="shared" si="14"/>
        <v>0</v>
      </c>
      <c r="K57">
        <f t="shared" si="14"/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100</v>
      </c>
      <c r="AA57">
        <f t="shared" si="14"/>
        <v>-1.5687366950433661</v>
      </c>
      <c r="AB57">
        <f t="shared" si="14"/>
        <v>7.1630438481578809</v>
      </c>
      <c r="AC57">
        <f t="shared" si="14"/>
        <v>-8.8452525808920885</v>
      </c>
      <c r="AD57">
        <f t="shared" si="14"/>
        <v>8.6604132014835695</v>
      </c>
      <c r="AE57">
        <f t="shared" si="14"/>
        <v>3.7788720105670914</v>
      </c>
      <c r="AF57">
        <f t="shared" si="14"/>
        <v>3.4543705767604607</v>
      </c>
      <c r="AG57">
        <f t="shared" si="14"/>
        <v>-5.1956479672044154</v>
      </c>
      <c r="AH57">
        <f t="shared" si="14"/>
        <v>1.6815144754834799</v>
      </c>
      <c r="AI57">
        <f t="shared" si="14"/>
        <v>1.9389749553101954</v>
      </c>
      <c r="AJ57">
        <f t="shared" si="14"/>
        <v>-2.1947784264852213</v>
      </c>
      <c r="AK57">
        <f t="shared" si="14"/>
        <v>-0.55549561850574636</v>
      </c>
      <c r="AL57">
        <f t="shared" si="14"/>
        <v>-6.865115895800197</v>
      </c>
      <c r="AM57">
        <f t="shared" ref="AM57:BD57" si="15">IF(AM9=0,0,(AM9-AL9)/AM9*100)</f>
        <v>0.33402630895274293</v>
      </c>
      <c r="AN57">
        <f t="shared" si="15"/>
        <v>4.6711145299134627</v>
      </c>
      <c r="AO57">
        <f t="shared" si="15"/>
        <v>6.7164199263160986</v>
      </c>
      <c r="AP57">
        <f t="shared" si="15"/>
        <v>-4.1666681626831013</v>
      </c>
      <c r="AQ57">
        <f t="shared" si="15"/>
        <v>5.0332407629548745</v>
      </c>
      <c r="AR57">
        <f t="shared" si="15"/>
        <v>4.489010649843423</v>
      </c>
      <c r="AS57">
        <f t="shared" si="15"/>
        <v>3.4749062007922777</v>
      </c>
      <c r="AT57">
        <f t="shared" si="15"/>
        <v>2.2482890413794343</v>
      </c>
      <c r="AU57">
        <f t="shared" si="15"/>
        <v>0.2603029769418862</v>
      </c>
      <c r="AV57">
        <f t="shared" si="15"/>
        <v>-0.5860030237649505</v>
      </c>
      <c r="AW57">
        <f t="shared" si="15"/>
        <v>-8.2251081959236529</v>
      </c>
      <c r="AX57">
        <f t="shared" si="15"/>
        <v>0.99009898962399245</v>
      </c>
      <c r="AY57">
        <f t="shared" si="15"/>
        <v>2.3437499918982403</v>
      </c>
      <c r="AZ57">
        <f t="shared" si="15"/>
        <v>3.6608863379956023</v>
      </c>
      <c r="BA57">
        <f t="shared" si="15"/>
        <v>3.5679845731005919</v>
      </c>
      <c r="BB57">
        <f t="shared" si="15"/>
        <v>1.9607843229855308</v>
      </c>
      <c r="BC57">
        <f t="shared" si="15"/>
        <v>1.6715830845769699</v>
      </c>
      <c r="BD57">
        <f t="shared" si="15"/>
        <v>3.1945788934963271</v>
      </c>
    </row>
    <row r="58" spans="1:56" x14ac:dyDescent="0.2">
      <c r="A58">
        <v>39</v>
      </c>
      <c r="B58" t="s">
        <v>383</v>
      </c>
      <c r="C58" t="s">
        <v>518</v>
      </c>
      <c r="D58" t="s">
        <v>561</v>
      </c>
      <c r="E58" s="72" t="s">
        <v>567</v>
      </c>
      <c r="G58">
        <f t="shared" ref="G58:AL58" si="16">IF(G10=0,0,(G10-F10)/G10*100)</f>
        <v>0</v>
      </c>
      <c r="H58">
        <f t="shared" si="16"/>
        <v>0</v>
      </c>
      <c r="I58">
        <f t="shared" si="16"/>
        <v>0</v>
      </c>
      <c r="J58">
        <f t="shared" si="16"/>
        <v>0</v>
      </c>
      <c r="K58">
        <f t="shared" si="16"/>
        <v>0</v>
      </c>
      <c r="L58">
        <f t="shared" si="16"/>
        <v>0</v>
      </c>
      <c r="M58">
        <f t="shared" si="16"/>
        <v>0</v>
      </c>
      <c r="N58">
        <f t="shared" si="16"/>
        <v>0</v>
      </c>
      <c r="O58">
        <f t="shared" si="16"/>
        <v>0</v>
      </c>
      <c r="P58">
        <f t="shared" si="16"/>
        <v>0</v>
      </c>
      <c r="Q58">
        <f t="shared" si="16"/>
        <v>0</v>
      </c>
      <c r="R58">
        <f t="shared" si="16"/>
        <v>0</v>
      </c>
      <c r="S58">
        <f t="shared" si="16"/>
        <v>0</v>
      </c>
      <c r="T58">
        <f t="shared" si="16"/>
        <v>0</v>
      </c>
      <c r="U58">
        <f t="shared" si="16"/>
        <v>0</v>
      </c>
      <c r="V58">
        <f t="shared" si="16"/>
        <v>0</v>
      </c>
      <c r="W58">
        <f t="shared" si="16"/>
        <v>0</v>
      </c>
      <c r="X58">
        <f t="shared" si="16"/>
        <v>0</v>
      </c>
      <c r="Y58">
        <f t="shared" si="16"/>
        <v>0</v>
      </c>
      <c r="Z58">
        <f t="shared" si="16"/>
        <v>100</v>
      </c>
      <c r="AA58">
        <f t="shared" si="16"/>
        <v>1.0321535974919978</v>
      </c>
      <c r="AB58">
        <f t="shared" si="16"/>
        <v>5.075254937666303</v>
      </c>
      <c r="AC58">
        <f t="shared" si="16"/>
        <v>13.553675293608213</v>
      </c>
      <c r="AD58">
        <f t="shared" si="16"/>
        <v>2.0077619104086919</v>
      </c>
      <c r="AE58">
        <f t="shared" si="16"/>
        <v>17.89332232256821</v>
      </c>
      <c r="AF58">
        <f t="shared" si="16"/>
        <v>-4.2553570622571799</v>
      </c>
      <c r="AG58">
        <f t="shared" si="16"/>
        <v>-2.4472690526650189</v>
      </c>
      <c r="AH58">
        <f t="shared" si="16"/>
        <v>13.406687550127176</v>
      </c>
      <c r="AI58">
        <f t="shared" si="16"/>
        <v>4.6572412158530776</v>
      </c>
      <c r="AJ58">
        <f t="shared" si="16"/>
        <v>-4.3606822909043021</v>
      </c>
      <c r="AK58">
        <f t="shared" si="16"/>
        <v>7.8639391899788444</v>
      </c>
      <c r="AL58">
        <f t="shared" si="16"/>
        <v>7.4086448102839428</v>
      </c>
      <c r="AM58">
        <f t="shared" ref="AM58:BD58" si="17">IF(AM10=0,0,(AM10-AL10)/AM10*100)</f>
        <v>-18.637805979316536</v>
      </c>
      <c r="AN58">
        <f t="shared" si="17"/>
        <v>9.2038987585419729</v>
      </c>
      <c r="AO58">
        <f t="shared" si="17"/>
        <v>1.22144554214986</v>
      </c>
      <c r="AP58">
        <f t="shared" si="17"/>
        <v>2.1664965466745985</v>
      </c>
      <c r="AQ58">
        <f t="shared" si="17"/>
        <v>5.3508857531612586</v>
      </c>
      <c r="AR58">
        <f t="shared" si="17"/>
        <v>6.4997449596709362</v>
      </c>
      <c r="AS58">
        <f t="shared" si="17"/>
        <v>-0.68754511767730786</v>
      </c>
      <c r="AT58">
        <f t="shared" si="17"/>
        <v>-0.8874880904598561</v>
      </c>
      <c r="AU58">
        <f t="shared" si="17"/>
        <v>10.440918330835451</v>
      </c>
      <c r="AV58">
        <f t="shared" si="17"/>
        <v>7.8266339176968502</v>
      </c>
      <c r="AW58">
        <f t="shared" si="17"/>
        <v>12.83250792635992</v>
      </c>
      <c r="AX58">
        <f t="shared" si="17"/>
        <v>25.166152754591032</v>
      </c>
      <c r="AY58">
        <f t="shared" si="17"/>
        <v>14.772146467488065</v>
      </c>
      <c r="AZ58">
        <f t="shared" si="17"/>
        <v>0.19960079810687764</v>
      </c>
      <c r="BA58">
        <f t="shared" si="17"/>
        <v>0.19960079758995111</v>
      </c>
      <c r="BB58">
        <f t="shared" si="17"/>
        <v>-0.40160642208853126</v>
      </c>
      <c r="BC58">
        <f t="shared" si="17"/>
        <v>-1.6260162648329486</v>
      </c>
      <c r="BD58">
        <f t="shared" si="17"/>
        <v>4.1227229185741097</v>
      </c>
    </row>
    <row r="59" spans="1:56" x14ac:dyDescent="0.2">
      <c r="A59">
        <v>45</v>
      </c>
      <c r="B59" t="s">
        <v>384</v>
      </c>
      <c r="C59" t="s">
        <v>519</v>
      </c>
      <c r="D59" t="s">
        <v>561</v>
      </c>
      <c r="E59" s="72" t="s">
        <v>567</v>
      </c>
      <c r="G59">
        <f t="shared" ref="G59:AL59" si="18">IF(G11=0,0,(G11-F11)/G11*100)</f>
        <v>0</v>
      </c>
      <c r="H59">
        <f t="shared" si="18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8"/>
        <v>0</v>
      </c>
      <c r="N59">
        <f t="shared" si="18"/>
        <v>0</v>
      </c>
      <c r="O59">
        <f t="shared" si="18"/>
        <v>0</v>
      </c>
      <c r="P59">
        <f t="shared" si="18"/>
        <v>0</v>
      </c>
      <c r="Q59">
        <f t="shared" si="18"/>
        <v>0</v>
      </c>
      <c r="R59">
        <f t="shared" si="18"/>
        <v>0</v>
      </c>
      <c r="S59">
        <f t="shared" si="18"/>
        <v>0</v>
      </c>
      <c r="T59">
        <f t="shared" si="18"/>
        <v>0</v>
      </c>
      <c r="U59">
        <f t="shared" si="18"/>
        <v>0</v>
      </c>
      <c r="V59">
        <f t="shared" si="18"/>
        <v>0</v>
      </c>
      <c r="W59">
        <f t="shared" si="18"/>
        <v>0</v>
      </c>
      <c r="X59">
        <f t="shared" si="18"/>
        <v>0</v>
      </c>
      <c r="Y59">
        <f t="shared" si="18"/>
        <v>0</v>
      </c>
      <c r="Z59">
        <f t="shared" si="18"/>
        <v>100</v>
      </c>
      <c r="AA59">
        <f t="shared" si="18"/>
        <v>3.721103464788083</v>
      </c>
      <c r="AB59">
        <f t="shared" si="18"/>
        <v>6.0005696114746971</v>
      </c>
      <c r="AC59">
        <f t="shared" si="18"/>
        <v>4.5992946547537841</v>
      </c>
      <c r="AD59">
        <f t="shared" si="18"/>
        <v>3.9479914226929611</v>
      </c>
      <c r="AE59">
        <f t="shared" si="18"/>
        <v>2.229530255985178</v>
      </c>
      <c r="AF59">
        <f t="shared" si="18"/>
        <v>1.8329860985690012</v>
      </c>
      <c r="AG59">
        <f t="shared" si="18"/>
        <v>1.6115933604798862</v>
      </c>
      <c r="AH59">
        <f t="shared" si="18"/>
        <v>2.6171814562047326</v>
      </c>
      <c r="AI59">
        <f t="shared" si="18"/>
        <v>-3.2851658002173774</v>
      </c>
      <c r="AJ59">
        <f t="shared" si="18"/>
        <v>4.8447285507231976</v>
      </c>
      <c r="AK59">
        <f t="shared" si="18"/>
        <v>-5.7033275937666454</v>
      </c>
      <c r="AL59">
        <f t="shared" si="18"/>
        <v>7.8603619803053064</v>
      </c>
      <c r="AM59">
        <f t="shared" ref="AM59:BD59" si="19">IF(AM11=0,0,(AM11-AL11)/AM11*100)</f>
        <v>2.9182176804545761</v>
      </c>
      <c r="AN59">
        <f t="shared" si="19"/>
        <v>-5.5706262847885322</v>
      </c>
      <c r="AO59">
        <f t="shared" si="19"/>
        <v>3.4843402879141241</v>
      </c>
      <c r="AP59">
        <f t="shared" si="19"/>
        <v>-1.308570812011292</v>
      </c>
      <c r="AQ59">
        <f t="shared" si="19"/>
        <v>3.8741973377151977</v>
      </c>
      <c r="AR59">
        <f t="shared" si="19"/>
        <v>1.2664185527255951</v>
      </c>
      <c r="AS59">
        <f t="shared" si="19"/>
        <v>1.8878000679531377</v>
      </c>
      <c r="AT59">
        <f t="shared" si="19"/>
        <v>1.3980306447169277</v>
      </c>
      <c r="AU59">
        <f t="shared" si="19"/>
        <v>3.2219433500911143</v>
      </c>
      <c r="AV59">
        <f t="shared" si="19"/>
        <v>3.9840978745398679</v>
      </c>
      <c r="AW59">
        <f t="shared" si="19"/>
        <v>2.4148591921546627</v>
      </c>
      <c r="AX59">
        <f t="shared" si="19"/>
        <v>-0.24051116930908301</v>
      </c>
      <c r="AY59">
        <f t="shared" si="19"/>
        <v>4.0582272354223985</v>
      </c>
      <c r="AZ59">
        <f t="shared" si="19"/>
        <v>1.2269103874283704</v>
      </c>
      <c r="BA59">
        <f t="shared" si="19"/>
        <v>0.4885919967619598</v>
      </c>
      <c r="BB59">
        <f t="shared" si="19"/>
        <v>0.96551415695296861</v>
      </c>
      <c r="BC59">
        <f t="shared" si="19"/>
        <v>1.7781485254986846</v>
      </c>
      <c r="BD59">
        <f t="shared" si="19"/>
        <v>2.0568070496064581</v>
      </c>
    </row>
    <row r="60" spans="1:56" x14ac:dyDescent="0.2">
      <c r="A60">
        <v>250</v>
      </c>
      <c r="B60" t="s">
        <v>520</v>
      </c>
      <c r="C60" t="s">
        <v>521</v>
      </c>
      <c r="D60" t="s">
        <v>561</v>
      </c>
      <c r="E60" s="72" t="s">
        <v>567</v>
      </c>
      <c r="G60">
        <f t="shared" ref="G60:AL60" si="20">IF(G12=0,0,(G12-F12)/G12*100)</f>
        <v>0</v>
      </c>
      <c r="H60">
        <f t="shared" si="20"/>
        <v>0</v>
      </c>
      <c r="I60">
        <f t="shared" si="20"/>
        <v>0</v>
      </c>
      <c r="J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O60">
        <f t="shared" si="20"/>
        <v>0</v>
      </c>
      <c r="P60">
        <f t="shared" si="20"/>
        <v>0</v>
      </c>
      <c r="Q60">
        <f t="shared" si="20"/>
        <v>0</v>
      </c>
      <c r="R60">
        <f t="shared" si="20"/>
        <v>0</v>
      </c>
      <c r="S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Y60">
        <f t="shared" si="20"/>
        <v>0</v>
      </c>
      <c r="Z60">
        <f t="shared" si="20"/>
        <v>100</v>
      </c>
      <c r="AA60">
        <f t="shared" si="20"/>
        <v>2.2965432708519384</v>
      </c>
      <c r="AB60">
        <f t="shared" si="20"/>
        <v>-0.45978192736822177</v>
      </c>
      <c r="AC60">
        <f t="shared" si="20"/>
        <v>1.3920520424833012</v>
      </c>
      <c r="AD60">
        <f t="shared" si="20"/>
        <v>5.2501588304883784</v>
      </c>
      <c r="AE60">
        <f t="shared" si="20"/>
        <v>0.46567229817766964</v>
      </c>
      <c r="AF60">
        <f t="shared" si="20"/>
        <v>4.5047129043883523</v>
      </c>
      <c r="AG60">
        <f t="shared" si="20"/>
        <v>2.6059174194680472</v>
      </c>
      <c r="AH60">
        <f t="shared" si="20"/>
        <v>0.46817910672779645</v>
      </c>
      <c r="AI60">
        <f t="shared" si="20"/>
        <v>-1.2822850126703493</v>
      </c>
      <c r="AJ60">
        <f t="shared" si="20"/>
        <v>-7.0300673579333752</v>
      </c>
      <c r="AK60">
        <f t="shared" si="20"/>
        <v>-9.1954009491495476</v>
      </c>
      <c r="AL60">
        <f t="shared" si="20"/>
        <v>-11.731854268642884</v>
      </c>
      <c r="AM60">
        <f t="shared" ref="AM60:BD60" si="21">IF(AM12=0,0,(AM12-AL12)/AM12*100)</f>
        <v>-15.56558736823836</v>
      </c>
      <c r="AN60">
        <f t="shared" si="21"/>
        <v>-4.05826917359982</v>
      </c>
      <c r="AO60">
        <f t="shared" si="21"/>
        <v>0.69513291325078075</v>
      </c>
      <c r="AP60">
        <f t="shared" si="21"/>
        <v>-1.0337496879498786</v>
      </c>
      <c r="AQ60">
        <f t="shared" si="21"/>
        <v>-5.951335909736204</v>
      </c>
      <c r="AR60">
        <f t="shared" si="21"/>
        <v>-1.6509683180735941</v>
      </c>
      <c r="AS60">
        <f t="shared" si="21"/>
        <v>-4.4606153866991782</v>
      </c>
      <c r="AT60">
        <f t="shared" si="21"/>
        <v>-7.4115030049949171</v>
      </c>
      <c r="AU60">
        <f t="shared" si="21"/>
        <v>-2.1449182758198617</v>
      </c>
      <c r="AV60">
        <f t="shared" si="21"/>
        <v>3.3521201356945598</v>
      </c>
      <c r="AW60">
        <f t="shared" si="21"/>
        <v>5.4743757129944619</v>
      </c>
      <c r="AX60">
        <f t="shared" si="21"/>
        <v>6.2264583924138979</v>
      </c>
      <c r="AY60">
        <f t="shared" si="21"/>
        <v>6.0709893332974163</v>
      </c>
      <c r="AZ60">
        <f t="shared" si="21"/>
        <v>4.8382302183691914</v>
      </c>
      <c r="BA60">
        <f t="shared" si="21"/>
        <v>5.888215195728046</v>
      </c>
      <c r="BB60">
        <f t="shared" si="21"/>
        <v>5.8356886883087986</v>
      </c>
      <c r="BC60">
        <f t="shared" si="21"/>
        <v>2.7562657759512557</v>
      </c>
      <c r="BD60">
        <f t="shared" si="21"/>
        <v>6.7552434833079573</v>
      </c>
    </row>
    <row r="61" spans="1:56" x14ac:dyDescent="0.2">
      <c r="A61">
        <v>46</v>
      </c>
      <c r="B61" t="s">
        <v>522</v>
      </c>
      <c r="C61" t="s">
        <v>523</v>
      </c>
      <c r="D61" t="s">
        <v>561</v>
      </c>
      <c r="E61" s="72" t="s">
        <v>567</v>
      </c>
      <c r="G61">
        <f t="shared" ref="G61:AL61" si="22">IF(G13=0,0,(G13-F13)/G13*100)</f>
        <v>0</v>
      </c>
      <c r="H61">
        <f t="shared" si="22"/>
        <v>0</v>
      </c>
      <c r="I61">
        <f t="shared" si="22"/>
        <v>0</v>
      </c>
      <c r="J61">
        <f t="shared" si="22"/>
        <v>0</v>
      </c>
      <c r="K61">
        <f t="shared" si="22"/>
        <v>0</v>
      </c>
      <c r="L61">
        <f t="shared" si="22"/>
        <v>0</v>
      </c>
      <c r="M61">
        <f t="shared" si="22"/>
        <v>0</v>
      </c>
      <c r="N61">
        <f t="shared" si="22"/>
        <v>0</v>
      </c>
      <c r="O61">
        <f t="shared" si="22"/>
        <v>0</v>
      </c>
      <c r="P61">
        <f t="shared" si="22"/>
        <v>0</v>
      </c>
      <c r="Q61">
        <f t="shared" si="22"/>
        <v>0</v>
      </c>
      <c r="R61">
        <f t="shared" si="22"/>
        <v>0</v>
      </c>
      <c r="S61">
        <f t="shared" si="22"/>
        <v>0</v>
      </c>
      <c r="T61">
        <f t="shared" si="22"/>
        <v>0</v>
      </c>
      <c r="U61">
        <f t="shared" si="22"/>
        <v>0</v>
      </c>
      <c r="V61">
        <f t="shared" si="22"/>
        <v>0</v>
      </c>
      <c r="W61">
        <f t="shared" si="22"/>
        <v>0</v>
      </c>
      <c r="X61">
        <f t="shared" si="22"/>
        <v>0</v>
      </c>
      <c r="Y61">
        <f t="shared" si="22"/>
        <v>0</v>
      </c>
      <c r="Z61">
        <f t="shared" si="22"/>
        <v>100</v>
      </c>
      <c r="AA61">
        <f t="shared" si="22"/>
        <v>14.980244873238121</v>
      </c>
      <c r="AB61">
        <f t="shared" si="22"/>
        <v>19.092345549785954</v>
      </c>
      <c r="AC61">
        <f t="shared" si="22"/>
        <v>5.5302255002757112</v>
      </c>
      <c r="AD61">
        <f t="shared" si="22"/>
        <v>6.5212033589351526</v>
      </c>
      <c r="AE61">
        <f t="shared" si="22"/>
        <v>-1.1998874514594506</v>
      </c>
      <c r="AF61">
        <f t="shared" si="22"/>
        <v>-7.3670161913258925</v>
      </c>
      <c r="AG61">
        <f t="shared" si="22"/>
        <v>0.18901867614779388</v>
      </c>
      <c r="AH61">
        <f t="shared" si="22"/>
        <v>1.735608029895747</v>
      </c>
      <c r="AI61">
        <f t="shared" si="22"/>
        <v>2.5339957459235438</v>
      </c>
      <c r="AJ61">
        <f t="shared" si="22"/>
        <v>0.99010250469424677</v>
      </c>
      <c r="AK61">
        <f t="shared" si="22"/>
        <v>2.3437500060179302</v>
      </c>
      <c r="AL61">
        <f t="shared" si="22"/>
        <v>2.5341130633340043</v>
      </c>
      <c r="AM61">
        <f t="shared" ref="AM61:BD61" si="23">IF(AM13=0,0,(AM13-AL13)/AM13*100)</f>
        <v>-1.0101010136452755</v>
      </c>
      <c r="AN61">
        <f t="shared" si="23"/>
        <v>-5.8201058239082162</v>
      </c>
      <c r="AO61">
        <f t="shared" si="23"/>
        <v>3.8461538488115865</v>
      </c>
      <c r="AP61">
        <f t="shared" si="23"/>
        <v>4.1227229180781828</v>
      </c>
      <c r="AQ61">
        <f t="shared" si="23"/>
        <v>-0.60362173082932458</v>
      </c>
      <c r="AR61">
        <f t="shared" si="23"/>
        <v>3.567984566859105</v>
      </c>
      <c r="AS61">
        <f t="shared" si="23"/>
        <v>-2.6694045207510353</v>
      </c>
      <c r="AT61">
        <f t="shared" si="23"/>
        <v>7.0631970322919875</v>
      </c>
      <c r="AU61">
        <f t="shared" si="23"/>
        <v>3.6608863209652989</v>
      </c>
      <c r="AV61">
        <f t="shared" si="23"/>
        <v>4.3977055387589257</v>
      </c>
      <c r="AW61">
        <f t="shared" si="23"/>
        <v>0.79365079513325654</v>
      </c>
      <c r="AX61">
        <f t="shared" si="23"/>
        <v>3.3816425160006367</v>
      </c>
      <c r="AY61">
        <f t="shared" si="23"/>
        <v>7.2356215169407658</v>
      </c>
      <c r="AZ61">
        <f t="shared" si="23"/>
        <v>5.7825496941200978</v>
      </c>
      <c r="BA61">
        <f t="shared" si="23"/>
        <v>-1.6156894618691044</v>
      </c>
      <c r="BB61">
        <f t="shared" si="23"/>
        <v>5.2761201066560712</v>
      </c>
      <c r="BC61">
        <f t="shared" si="23"/>
        <v>6.9498055304334798</v>
      </c>
      <c r="BD61">
        <f t="shared" si="23"/>
        <v>8.0471196173895834</v>
      </c>
    </row>
    <row r="62" spans="1:56" x14ac:dyDescent="0.2">
      <c r="A62">
        <v>107</v>
      </c>
      <c r="B62" t="s">
        <v>524</v>
      </c>
      <c r="C62" t="s">
        <v>525</v>
      </c>
      <c r="D62" t="s">
        <v>561</v>
      </c>
      <c r="E62" s="72" t="s">
        <v>567</v>
      </c>
      <c r="G62">
        <f t="shared" ref="G62:AL62" si="24">IF(G14=0,0,(G14-F14)/G14*100)</f>
        <v>0</v>
      </c>
      <c r="H62">
        <f t="shared" si="24"/>
        <v>0</v>
      </c>
      <c r="I62">
        <f t="shared" si="24"/>
        <v>0</v>
      </c>
      <c r="J62">
        <f t="shared" si="24"/>
        <v>0</v>
      </c>
      <c r="K62">
        <f t="shared" si="24"/>
        <v>0</v>
      </c>
      <c r="L62">
        <f t="shared" si="24"/>
        <v>0</v>
      </c>
      <c r="M62">
        <f t="shared" si="24"/>
        <v>0</v>
      </c>
      <c r="N62">
        <f t="shared" si="24"/>
        <v>0</v>
      </c>
      <c r="O62">
        <f t="shared" si="24"/>
        <v>0</v>
      </c>
      <c r="P62">
        <f t="shared" si="24"/>
        <v>0</v>
      </c>
      <c r="Q62">
        <f t="shared" si="24"/>
        <v>0</v>
      </c>
      <c r="R62">
        <f t="shared" si="24"/>
        <v>0</v>
      </c>
      <c r="S62">
        <f t="shared" si="24"/>
        <v>0</v>
      </c>
      <c r="T62">
        <f t="shared" si="24"/>
        <v>0</v>
      </c>
      <c r="U62">
        <f t="shared" si="24"/>
        <v>0</v>
      </c>
      <c r="V62">
        <f t="shared" si="24"/>
        <v>0</v>
      </c>
      <c r="W62">
        <f t="shared" si="24"/>
        <v>0</v>
      </c>
      <c r="X62">
        <f t="shared" si="24"/>
        <v>0</v>
      </c>
      <c r="Y62">
        <f t="shared" si="24"/>
        <v>0</v>
      </c>
      <c r="Z62">
        <f t="shared" si="24"/>
        <v>100</v>
      </c>
      <c r="AA62">
        <f t="shared" si="24"/>
        <v>3.3821082490273482</v>
      </c>
      <c r="AB62">
        <f t="shared" si="24"/>
        <v>0.20041986138885243</v>
      </c>
      <c r="AC62">
        <f t="shared" si="24"/>
        <v>-4.0585329858272852</v>
      </c>
      <c r="AD62">
        <f t="shared" si="24"/>
        <v>-2.7762553484759778</v>
      </c>
      <c r="AE62">
        <f t="shared" si="24"/>
        <v>4.3073401798683788</v>
      </c>
      <c r="AF62">
        <f t="shared" si="24"/>
        <v>3.1564684545363804</v>
      </c>
      <c r="AG62">
        <f t="shared" si="24"/>
        <v>-0.35019499674264126</v>
      </c>
      <c r="AH62">
        <f t="shared" si="24"/>
        <v>1.1237131434401157</v>
      </c>
      <c r="AI62">
        <f t="shared" si="24"/>
        <v>2.8635862781858994</v>
      </c>
      <c r="AJ62">
        <f t="shared" si="24"/>
        <v>-1.1080516445479252</v>
      </c>
      <c r="AK62">
        <f t="shared" si="24"/>
        <v>4.0908430540704331E-2</v>
      </c>
      <c r="AL62">
        <f t="shared" si="24"/>
        <v>-0.24516017701072496</v>
      </c>
      <c r="AM62">
        <f t="shared" ref="AM62:BD62" si="25">IF(AM14=0,0,(AM14-AL14)/AM14*100)</f>
        <v>-0.19285632314979498</v>
      </c>
      <c r="AN62">
        <f t="shared" si="25"/>
        <v>0.80467907936627148</v>
      </c>
      <c r="AO62">
        <f t="shared" si="25"/>
        <v>6.6517574650296032</v>
      </c>
      <c r="AP62">
        <f t="shared" si="25"/>
        <v>7.1747662477795044</v>
      </c>
      <c r="AQ62">
        <f t="shared" si="25"/>
        <v>5.4096760513303517</v>
      </c>
      <c r="AR62">
        <f t="shared" si="25"/>
        <v>4.536862003996295</v>
      </c>
      <c r="AS62">
        <f t="shared" si="25"/>
        <v>1.5616724625073997</v>
      </c>
      <c r="AT62">
        <f t="shared" si="25"/>
        <v>-3.8423806399958584</v>
      </c>
      <c r="AU62">
        <f t="shared" si="25"/>
        <v>-2.1234978874261113E-2</v>
      </c>
      <c r="AV62">
        <f t="shared" si="25"/>
        <v>-1.4515774400331294</v>
      </c>
      <c r="AW62">
        <f t="shared" si="25"/>
        <v>-1.5799384699573142</v>
      </c>
      <c r="AX62">
        <f t="shared" si="25"/>
        <v>1.7622430644094442</v>
      </c>
      <c r="AY62">
        <f t="shared" si="25"/>
        <v>1.2403890695312985</v>
      </c>
      <c r="AZ62">
        <f t="shared" si="25"/>
        <v>0.67932432993538139</v>
      </c>
      <c r="BA62">
        <f t="shared" si="25"/>
        <v>1.685766372770181</v>
      </c>
      <c r="BB62">
        <f t="shared" si="25"/>
        <v>2.2769471305325943</v>
      </c>
      <c r="BC62">
        <f t="shared" si="25"/>
        <v>3.6144578329123864</v>
      </c>
      <c r="BD62">
        <f t="shared" si="25"/>
        <v>2.9220464043845849</v>
      </c>
    </row>
    <row r="63" spans="1:56" x14ac:dyDescent="0.2">
      <c r="A63">
        <v>61</v>
      </c>
      <c r="B63" t="s">
        <v>436</v>
      </c>
      <c r="C63" t="s">
        <v>526</v>
      </c>
      <c r="D63" t="s">
        <v>561</v>
      </c>
      <c r="E63" s="72" t="s">
        <v>567</v>
      </c>
      <c r="G63">
        <f t="shared" ref="G63:AL63" si="26">IF(G15=0,0,(G15-F15)/G15*100)</f>
        <v>0</v>
      </c>
      <c r="H63">
        <f t="shared" si="26"/>
        <v>0</v>
      </c>
      <c r="I63">
        <f t="shared" si="26"/>
        <v>0</v>
      </c>
      <c r="J63">
        <f t="shared" si="26"/>
        <v>0</v>
      </c>
      <c r="K63">
        <f t="shared" si="26"/>
        <v>0</v>
      </c>
      <c r="L63">
        <f t="shared" si="26"/>
        <v>0</v>
      </c>
      <c r="M63">
        <f t="shared" si="26"/>
        <v>0</v>
      </c>
      <c r="N63">
        <f t="shared" si="26"/>
        <v>0</v>
      </c>
      <c r="O63">
        <f t="shared" si="26"/>
        <v>0</v>
      </c>
      <c r="P63">
        <f t="shared" si="26"/>
        <v>0</v>
      </c>
      <c r="Q63">
        <f t="shared" si="26"/>
        <v>0</v>
      </c>
      <c r="R63">
        <f t="shared" si="26"/>
        <v>0</v>
      </c>
      <c r="S63">
        <f t="shared" si="26"/>
        <v>0</v>
      </c>
      <c r="T63">
        <f t="shared" si="26"/>
        <v>0</v>
      </c>
      <c r="U63">
        <f t="shared" si="26"/>
        <v>0</v>
      </c>
      <c r="V63">
        <f t="shared" si="26"/>
        <v>0</v>
      </c>
      <c r="W63">
        <f t="shared" si="26"/>
        <v>0</v>
      </c>
      <c r="X63">
        <f t="shared" si="26"/>
        <v>0</v>
      </c>
      <c r="Y63">
        <f t="shared" si="26"/>
        <v>0</v>
      </c>
      <c r="Z63">
        <f t="shared" si="26"/>
        <v>0</v>
      </c>
      <c r="AA63">
        <f t="shared" si="26"/>
        <v>0</v>
      </c>
      <c r="AB63">
        <f t="shared" si="26"/>
        <v>0</v>
      </c>
      <c r="AC63">
        <f t="shared" si="26"/>
        <v>0</v>
      </c>
      <c r="AD63">
        <f t="shared" si="26"/>
        <v>0</v>
      </c>
      <c r="AE63">
        <f t="shared" si="26"/>
        <v>100</v>
      </c>
      <c r="AF63">
        <f t="shared" si="26"/>
        <v>-2.3861673354315376</v>
      </c>
      <c r="AG63">
        <f t="shared" si="26"/>
        <v>4.2482535968919679</v>
      </c>
      <c r="AH63">
        <f t="shared" si="26"/>
        <v>2.5865815821246021</v>
      </c>
      <c r="AI63">
        <f t="shared" si="26"/>
        <v>-1.2444748384396993</v>
      </c>
      <c r="AJ63">
        <f t="shared" si="26"/>
        <v>3.1581579563535565</v>
      </c>
      <c r="AK63">
        <f t="shared" si="26"/>
        <v>-1.1498368501887337</v>
      </c>
      <c r="AL63">
        <f t="shared" si="26"/>
        <v>9.6620521500828396</v>
      </c>
      <c r="AM63">
        <f t="shared" ref="AM63:BD63" si="27">IF(AM15=0,0,(AM15-AL15)/AM15*100)</f>
        <v>5.9232721098626619</v>
      </c>
      <c r="AN63">
        <f t="shared" si="27"/>
        <v>4.8666624295520498</v>
      </c>
      <c r="AO63">
        <f t="shared" si="27"/>
        <v>12.48228932574408</v>
      </c>
      <c r="AP63">
        <f t="shared" si="27"/>
        <v>22.56576497950789</v>
      </c>
      <c r="AQ63">
        <f t="shared" si="27"/>
        <v>41.584685552161496</v>
      </c>
      <c r="AR63">
        <f t="shared" si="27"/>
        <v>17.972879001088639</v>
      </c>
      <c r="AS63">
        <f t="shared" si="27"/>
        <v>29.301868227102375</v>
      </c>
      <c r="AT63">
        <f t="shared" si="27"/>
        <v>11.880614793565204</v>
      </c>
      <c r="AU63">
        <f t="shared" si="27"/>
        <v>38.232479489313889</v>
      </c>
      <c r="AV63">
        <f t="shared" si="27"/>
        <v>16.291957406889175</v>
      </c>
      <c r="AW63">
        <f t="shared" si="27"/>
        <v>12.246254805999952</v>
      </c>
      <c r="AX63">
        <f t="shared" si="27"/>
        <v>27.535563352748294</v>
      </c>
      <c r="AY63">
        <f t="shared" si="27"/>
        <v>8.8827704994361198</v>
      </c>
      <c r="AZ63">
        <f t="shared" si="27"/>
        <v>1.2440749993972644</v>
      </c>
      <c r="BA63">
        <f t="shared" si="27"/>
        <v>17.656488551938736</v>
      </c>
      <c r="BB63">
        <f t="shared" si="27"/>
        <v>9.6472133244463958</v>
      </c>
      <c r="BC63">
        <f t="shared" si="27"/>
        <v>5.0562686517138165</v>
      </c>
      <c r="BD63">
        <f t="shared" si="27"/>
        <v>0.93640853443952543</v>
      </c>
    </row>
    <row r="64" spans="1:56" x14ac:dyDescent="0.2">
      <c r="A64">
        <v>178</v>
      </c>
      <c r="B64" t="s">
        <v>408</v>
      </c>
      <c r="C64" t="s">
        <v>527</v>
      </c>
      <c r="D64" t="s">
        <v>561</v>
      </c>
      <c r="E64" s="72" t="s">
        <v>567</v>
      </c>
      <c r="G64">
        <f t="shared" ref="G64:AL64" si="28">IF(G16=0,0,(G16-F16)/G16*100)</f>
        <v>0</v>
      </c>
      <c r="H64">
        <f t="shared" si="28"/>
        <v>0</v>
      </c>
      <c r="I64">
        <f t="shared" si="28"/>
        <v>0</v>
      </c>
      <c r="J64">
        <f t="shared" si="28"/>
        <v>0</v>
      </c>
      <c r="K64">
        <f t="shared" si="28"/>
        <v>0</v>
      </c>
      <c r="L64">
        <f t="shared" si="28"/>
        <v>0</v>
      </c>
      <c r="M64">
        <f t="shared" si="28"/>
        <v>0</v>
      </c>
      <c r="N64">
        <f t="shared" si="28"/>
        <v>0</v>
      </c>
      <c r="O64">
        <f t="shared" si="28"/>
        <v>0</v>
      </c>
      <c r="P64">
        <f t="shared" si="28"/>
        <v>0</v>
      </c>
      <c r="Q64">
        <f t="shared" si="28"/>
        <v>0</v>
      </c>
      <c r="R64">
        <f t="shared" si="28"/>
        <v>0</v>
      </c>
      <c r="S64">
        <f t="shared" si="28"/>
        <v>0</v>
      </c>
      <c r="T64">
        <f t="shared" si="28"/>
        <v>0</v>
      </c>
      <c r="U64">
        <f t="shared" si="28"/>
        <v>0</v>
      </c>
      <c r="V64">
        <f t="shared" si="28"/>
        <v>0</v>
      </c>
      <c r="W64">
        <f t="shared" si="28"/>
        <v>0</v>
      </c>
      <c r="X64">
        <f t="shared" si="28"/>
        <v>0</v>
      </c>
      <c r="Y64">
        <f t="shared" si="28"/>
        <v>0</v>
      </c>
      <c r="Z64">
        <f t="shared" si="28"/>
        <v>0</v>
      </c>
      <c r="AA64">
        <f t="shared" si="28"/>
        <v>0</v>
      </c>
      <c r="AB64">
        <f t="shared" si="28"/>
        <v>0</v>
      </c>
      <c r="AC64">
        <f t="shared" si="28"/>
        <v>0</v>
      </c>
      <c r="AD64">
        <f t="shared" si="28"/>
        <v>0</v>
      </c>
      <c r="AE64">
        <f t="shared" si="28"/>
        <v>0</v>
      </c>
      <c r="AF64">
        <f t="shared" si="28"/>
        <v>0</v>
      </c>
      <c r="AG64">
        <f t="shared" si="28"/>
        <v>0</v>
      </c>
      <c r="AH64">
        <f t="shared" si="28"/>
        <v>0</v>
      </c>
      <c r="AI64">
        <f t="shared" si="28"/>
        <v>0</v>
      </c>
      <c r="AJ64">
        <f t="shared" si="28"/>
        <v>0</v>
      </c>
      <c r="AK64">
        <f t="shared" si="28"/>
        <v>0</v>
      </c>
      <c r="AL64">
        <f t="shared" si="28"/>
        <v>100</v>
      </c>
      <c r="AM64">
        <f t="shared" ref="AM64:BD64" si="29">IF(AM16=0,0,(AM16-AL16)/AM16*100)</f>
        <v>11.859142423588155</v>
      </c>
      <c r="AN64">
        <f t="shared" si="29"/>
        <v>17.506322374582613</v>
      </c>
      <c r="AO64">
        <f t="shared" si="29"/>
        <v>2.7789460034491209</v>
      </c>
      <c r="AP64">
        <f t="shared" si="29"/>
        <v>8.4742249972444412</v>
      </c>
      <c r="AQ64">
        <f t="shared" si="29"/>
        <v>7.3290527741335838</v>
      </c>
      <c r="AR64">
        <f t="shared" si="29"/>
        <v>1.7417093460477489</v>
      </c>
      <c r="AS64">
        <f t="shared" si="29"/>
        <v>1.3478904124958753E-2</v>
      </c>
      <c r="AT64">
        <f t="shared" si="29"/>
        <v>-15.101774834321224</v>
      </c>
      <c r="AU64">
        <f t="shared" si="29"/>
        <v>8.1536249274499539</v>
      </c>
      <c r="AV64">
        <f t="shared" si="29"/>
        <v>2.9177381116484415</v>
      </c>
      <c r="AW64">
        <f t="shared" si="29"/>
        <v>-2.7279566633895329</v>
      </c>
      <c r="AX64">
        <f t="shared" si="29"/>
        <v>1.4357883478488984</v>
      </c>
      <c r="AY64">
        <f t="shared" si="29"/>
        <v>2.5016201910606339</v>
      </c>
      <c r="AZ64">
        <f t="shared" si="29"/>
        <v>-0.96845959134265958</v>
      </c>
      <c r="BA64">
        <f t="shared" si="29"/>
        <v>1.4064516043728472</v>
      </c>
      <c r="BB64">
        <f t="shared" si="29"/>
        <v>-10.856815936410467</v>
      </c>
      <c r="BC64">
        <f t="shared" si="29"/>
        <v>3.7317543396447141</v>
      </c>
      <c r="BD64">
        <f t="shared" si="29"/>
        <v>2.1557531815651281</v>
      </c>
    </row>
    <row r="65" spans="1:56" x14ac:dyDescent="0.2">
      <c r="A65">
        <v>238</v>
      </c>
      <c r="B65" t="s">
        <v>425</v>
      </c>
      <c r="C65" t="s">
        <v>528</v>
      </c>
      <c r="D65" t="s">
        <v>561</v>
      </c>
      <c r="E65" s="72" t="s">
        <v>567</v>
      </c>
      <c r="G65">
        <f t="shared" ref="G65:AL65" si="30">IF(G17=0,0,(G17-F17)/G17*100)</f>
        <v>0</v>
      </c>
      <c r="H65">
        <f t="shared" si="30"/>
        <v>0</v>
      </c>
      <c r="I65">
        <f t="shared" si="30"/>
        <v>0</v>
      </c>
      <c r="J65">
        <f t="shared" si="30"/>
        <v>0</v>
      </c>
      <c r="K65">
        <f t="shared" si="30"/>
        <v>0</v>
      </c>
      <c r="L65">
        <f t="shared" si="30"/>
        <v>0</v>
      </c>
      <c r="M65">
        <f t="shared" si="30"/>
        <v>0</v>
      </c>
      <c r="N65">
        <f t="shared" si="30"/>
        <v>0</v>
      </c>
      <c r="O65">
        <f t="shared" si="30"/>
        <v>0</v>
      </c>
      <c r="P65">
        <f t="shared" si="30"/>
        <v>0</v>
      </c>
      <c r="Q65">
        <f t="shared" si="30"/>
        <v>0</v>
      </c>
      <c r="R65">
        <f t="shared" si="30"/>
        <v>0</v>
      </c>
      <c r="S65">
        <f t="shared" si="30"/>
        <v>0</v>
      </c>
      <c r="T65">
        <f t="shared" si="30"/>
        <v>0</v>
      </c>
      <c r="U65">
        <f t="shared" si="30"/>
        <v>0</v>
      </c>
      <c r="V65">
        <f t="shared" si="30"/>
        <v>0</v>
      </c>
      <c r="W65">
        <f t="shared" si="30"/>
        <v>0</v>
      </c>
      <c r="X65">
        <f t="shared" si="30"/>
        <v>0</v>
      </c>
      <c r="Y65">
        <f t="shared" si="30"/>
        <v>0</v>
      </c>
      <c r="Z65">
        <f t="shared" si="30"/>
        <v>0</v>
      </c>
      <c r="AA65">
        <f t="shared" si="30"/>
        <v>100</v>
      </c>
      <c r="AB65">
        <f t="shared" si="30"/>
        <v>0.90773911252336625</v>
      </c>
      <c r="AC65">
        <f t="shared" si="30"/>
        <v>7.6085126379035914</v>
      </c>
      <c r="AD65">
        <f t="shared" si="30"/>
        <v>-2.9314660402912915</v>
      </c>
      <c r="AE65">
        <f t="shared" si="30"/>
        <v>-12.542022875746348</v>
      </c>
      <c r="AF65">
        <f t="shared" si="30"/>
        <v>8.8101937888432449</v>
      </c>
      <c r="AG65">
        <f t="shared" si="30"/>
        <v>12.172534430703166</v>
      </c>
      <c r="AH65">
        <f t="shared" si="30"/>
        <v>0.50090146566175908</v>
      </c>
      <c r="AI65">
        <f t="shared" si="30"/>
        <v>-0.3621953958269456</v>
      </c>
      <c r="AJ65">
        <f t="shared" si="30"/>
        <v>2.6540644803643945</v>
      </c>
      <c r="AK65">
        <f t="shared" si="30"/>
        <v>-7.685854500730346</v>
      </c>
      <c r="AL65">
        <f t="shared" si="30"/>
        <v>-9.4963758494707022</v>
      </c>
      <c r="AM65">
        <f t="shared" ref="AM65:BD65" si="31">IF(AM17=0,0,(AM17-AL17)/AM17*100)</f>
        <v>11.616145879682701</v>
      </c>
      <c r="AN65">
        <f t="shared" si="31"/>
        <v>3.091574488077685</v>
      </c>
      <c r="AO65">
        <f t="shared" si="31"/>
        <v>5.7737227383234817</v>
      </c>
      <c r="AP65">
        <f t="shared" si="31"/>
        <v>11.052537652931132</v>
      </c>
      <c r="AQ65">
        <f t="shared" si="31"/>
        <v>3.0388246369826901</v>
      </c>
      <c r="AR65">
        <f t="shared" si="31"/>
        <v>-3.582070504363672</v>
      </c>
      <c r="AS65">
        <f t="shared" si="31"/>
        <v>4.9089838664655172</v>
      </c>
      <c r="AT65">
        <f t="shared" si="31"/>
        <v>5.7251771245018181</v>
      </c>
      <c r="AU65">
        <f t="shared" si="31"/>
        <v>7.6651176407399504</v>
      </c>
      <c r="AV65">
        <f t="shared" si="31"/>
        <v>1.4921152048363908</v>
      </c>
      <c r="AW65">
        <f t="shared" si="31"/>
        <v>-2.2088168368900889</v>
      </c>
      <c r="AX65">
        <f t="shared" si="31"/>
        <v>11.950408656539937</v>
      </c>
      <c r="AY65">
        <f t="shared" si="31"/>
        <v>10.569635631992195</v>
      </c>
      <c r="AZ65">
        <f t="shared" si="31"/>
        <v>9.7754911581428932</v>
      </c>
      <c r="BA65">
        <f t="shared" si="31"/>
        <v>10.278507905705375</v>
      </c>
      <c r="BB65">
        <f t="shared" si="31"/>
        <v>9.7379681491869068</v>
      </c>
      <c r="BC65">
        <f t="shared" si="31"/>
        <v>8.0814728936550733</v>
      </c>
      <c r="BD65">
        <f t="shared" si="31"/>
        <v>9.2039458483763195</v>
      </c>
    </row>
    <row r="66" spans="1:56" x14ac:dyDescent="0.2">
      <c r="A66">
        <v>74</v>
      </c>
      <c r="B66" t="s">
        <v>390</v>
      </c>
      <c r="C66" t="s">
        <v>529</v>
      </c>
      <c r="D66" t="s">
        <v>561</v>
      </c>
      <c r="E66" s="72" t="s">
        <v>567</v>
      </c>
      <c r="G66">
        <f t="shared" ref="G66:AL66" si="32">IF(G18=0,0,(G18-F18)/G18*100)</f>
        <v>0</v>
      </c>
      <c r="H66">
        <f t="shared" si="32"/>
        <v>0</v>
      </c>
      <c r="I66">
        <f t="shared" si="32"/>
        <v>0</v>
      </c>
      <c r="J66">
        <f t="shared" si="32"/>
        <v>0</v>
      </c>
      <c r="K66">
        <f t="shared" si="32"/>
        <v>0</v>
      </c>
      <c r="L66">
        <f t="shared" si="32"/>
        <v>0</v>
      </c>
      <c r="M66">
        <f t="shared" si="32"/>
        <v>0</v>
      </c>
      <c r="N66">
        <f t="shared" si="32"/>
        <v>0</v>
      </c>
      <c r="O66">
        <f t="shared" si="32"/>
        <v>0</v>
      </c>
      <c r="P66">
        <f t="shared" si="32"/>
        <v>0</v>
      </c>
      <c r="Q66">
        <f t="shared" si="32"/>
        <v>0</v>
      </c>
      <c r="R66">
        <f t="shared" si="32"/>
        <v>0</v>
      </c>
      <c r="S66">
        <f t="shared" si="32"/>
        <v>0</v>
      </c>
      <c r="T66">
        <f t="shared" si="32"/>
        <v>0</v>
      </c>
      <c r="U66">
        <f t="shared" si="32"/>
        <v>0</v>
      </c>
      <c r="V66">
        <f t="shared" si="32"/>
        <v>0</v>
      </c>
      <c r="W66">
        <f t="shared" si="32"/>
        <v>0</v>
      </c>
      <c r="X66">
        <f t="shared" si="32"/>
        <v>0</v>
      </c>
      <c r="Y66">
        <f t="shared" si="32"/>
        <v>0</v>
      </c>
      <c r="Z66">
        <f t="shared" si="32"/>
        <v>100</v>
      </c>
      <c r="AA66">
        <f t="shared" si="32"/>
        <v>4.8482927943336485</v>
      </c>
      <c r="AB66">
        <f t="shared" si="32"/>
        <v>-3.1965336844000665</v>
      </c>
      <c r="AC66">
        <f t="shared" si="32"/>
        <v>5.3104195692220699</v>
      </c>
      <c r="AD66">
        <f t="shared" si="32"/>
        <v>6.9844470087203199</v>
      </c>
      <c r="AE66">
        <f t="shared" si="32"/>
        <v>-2.3886759279129985</v>
      </c>
      <c r="AF66">
        <f t="shared" si="32"/>
        <v>-0.81010774491908444</v>
      </c>
      <c r="AG66">
        <f t="shared" si="32"/>
        <v>-20.694294724506445</v>
      </c>
      <c r="AH66">
        <f t="shared" si="32"/>
        <v>11.383147707737635</v>
      </c>
      <c r="AI66">
        <f t="shared" si="32"/>
        <v>7.8725741309496069</v>
      </c>
      <c r="AJ66">
        <f t="shared" si="32"/>
        <v>4.9359509907633132</v>
      </c>
      <c r="AK66">
        <f t="shared" si="32"/>
        <v>5.7603988983854206</v>
      </c>
      <c r="AL66">
        <f t="shared" si="32"/>
        <v>-3.1886805255666957</v>
      </c>
      <c r="AM66">
        <f t="shared" ref="AM66:BD66" si="33">IF(AM18=0,0,(AM18-AL18)/AM18*100)</f>
        <v>3.7967155406227993</v>
      </c>
      <c r="AN66">
        <f t="shared" si="33"/>
        <v>3.5798440092753028</v>
      </c>
      <c r="AO66">
        <f t="shared" si="33"/>
        <v>4.738178001480466</v>
      </c>
      <c r="AP66">
        <f t="shared" si="33"/>
        <v>3.4982362455810567</v>
      </c>
      <c r="AQ66">
        <f t="shared" si="33"/>
        <v>5.4269491166604444</v>
      </c>
      <c r="AR66">
        <f t="shared" si="33"/>
        <v>3.3609454986591776</v>
      </c>
      <c r="AS66">
        <f t="shared" si="33"/>
        <v>-9.8088064935645765</v>
      </c>
      <c r="AT66">
        <f t="shared" si="33"/>
        <v>-1.9191024504650391</v>
      </c>
      <c r="AU66">
        <f t="shared" si="33"/>
        <v>2.087187788817539</v>
      </c>
      <c r="AV66">
        <f t="shared" si="33"/>
        <v>-0.26786987868180884</v>
      </c>
      <c r="AW66">
        <f t="shared" si="33"/>
        <v>2.4154062362057007</v>
      </c>
      <c r="AX66">
        <f t="shared" si="33"/>
        <v>1.3281386461413047</v>
      </c>
      <c r="AY66">
        <f t="shared" si="33"/>
        <v>2.9329732587927917</v>
      </c>
      <c r="AZ66">
        <f t="shared" si="33"/>
        <v>1.1673985239732476</v>
      </c>
      <c r="BA66">
        <f t="shared" si="33"/>
        <v>5.2611818387464959</v>
      </c>
      <c r="BB66">
        <f t="shared" si="33"/>
        <v>2.2706923089472792</v>
      </c>
      <c r="BC66">
        <f t="shared" si="33"/>
        <v>-1.4324730372044756</v>
      </c>
      <c r="BD66">
        <f t="shared" si="33"/>
        <v>5.3595423944988836</v>
      </c>
    </row>
    <row r="67" spans="1:56" x14ac:dyDescent="0.2">
      <c r="A67">
        <v>75</v>
      </c>
      <c r="B67" t="s">
        <v>530</v>
      </c>
      <c r="C67" t="s">
        <v>531</v>
      </c>
      <c r="D67" t="s">
        <v>561</v>
      </c>
      <c r="E67" s="72" t="s">
        <v>567</v>
      </c>
      <c r="G67">
        <f t="shared" ref="G67:AL67" si="34">IF(G19=0,0,(G19-F19)/G19*100)</f>
        <v>0</v>
      </c>
      <c r="H67">
        <f t="shared" si="34"/>
        <v>0</v>
      </c>
      <c r="I67">
        <f t="shared" si="34"/>
        <v>0</v>
      </c>
      <c r="J67">
        <f t="shared" si="34"/>
        <v>0</v>
      </c>
      <c r="K67">
        <f t="shared" si="34"/>
        <v>0</v>
      </c>
      <c r="L67">
        <f t="shared" si="34"/>
        <v>0</v>
      </c>
      <c r="M67">
        <f t="shared" si="34"/>
        <v>0</v>
      </c>
      <c r="N67">
        <f t="shared" si="34"/>
        <v>0</v>
      </c>
      <c r="O67">
        <f t="shared" si="34"/>
        <v>0</v>
      </c>
      <c r="P67">
        <f t="shared" si="34"/>
        <v>0</v>
      </c>
      <c r="Q67">
        <f t="shared" si="34"/>
        <v>0</v>
      </c>
      <c r="R67">
        <f t="shared" si="34"/>
        <v>0</v>
      </c>
      <c r="S67">
        <f t="shared" si="34"/>
        <v>0</v>
      </c>
      <c r="T67">
        <f t="shared" si="34"/>
        <v>0</v>
      </c>
      <c r="U67">
        <f t="shared" si="34"/>
        <v>0</v>
      </c>
      <c r="V67">
        <f t="shared" si="34"/>
        <v>0</v>
      </c>
      <c r="W67">
        <f t="shared" si="34"/>
        <v>0</v>
      </c>
      <c r="X67">
        <f t="shared" si="34"/>
        <v>0</v>
      </c>
      <c r="Y67">
        <f t="shared" si="34"/>
        <v>0</v>
      </c>
      <c r="Z67">
        <f t="shared" si="34"/>
        <v>100</v>
      </c>
      <c r="AA67">
        <f t="shared" si="34"/>
        <v>3.2150920886579906</v>
      </c>
      <c r="AB67">
        <f t="shared" si="34"/>
        <v>-0.77047320396871743</v>
      </c>
      <c r="AC67">
        <f t="shared" si="34"/>
        <v>9.8150351258665687</v>
      </c>
      <c r="AD67">
        <f t="shared" si="34"/>
        <v>3.4145448616060183</v>
      </c>
      <c r="AE67">
        <f t="shared" si="34"/>
        <v>-0.81891740467490548</v>
      </c>
      <c r="AF67">
        <f t="shared" si="34"/>
        <v>3.9302805611611378</v>
      </c>
      <c r="AG67">
        <f t="shared" si="34"/>
        <v>2.3955386973405197</v>
      </c>
      <c r="AH67">
        <f t="shared" si="34"/>
        <v>4.2849944840505074</v>
      </c>
      <c r="AI67">
        <f t="shared" si="34"/>
        <v>5.5674793536310281</v>
      </c>
      <c r="AJ67">
        <f t="shared" si="34"/>
        <v>3.4365754144688072</v>
      </c>
      <c r="AK67">
        <f t="shared" si="34"/>
        <v>3.0134114927813047</v>
      </c>
      <c r="AL67">
        <f t="shared" si="34"/>
        <v>3.268264625122757</v>
      </c>
      <c r="AM67">
        <f t="shared" ref="AM67:BD67" si="35">IF(AM19=0,0,(AM19-AL19)/AM19*100)</f>
        <v>2.9240259870440966</v>
      </c>
      <c r="AN67">
        <f t="shared" si="35"/>
        <v>0.15410839973466262</v>
      </c>
      <c r="AO67">
        <f t="shared" si="35"/>
        <v>0.874140024906358</v>
      </c>
      <c r="AP67">
        <f t="shared" si="35"/>
        <v>2.1751790050815774</v>
      </c>
      <c r="AQ67">
        <f t="shared" si="35"/>
        <v>4.6711144481621218</v>
      </c>
      <c r="AR67">
        <f t="shared" si="35"/>
        <v>3.3816410584746612</v>
      </c>
      <c r="AS67">
        <f t="shared" si="35"/>
        <v>6.0150375992689868</v>
      </c>
      <c r="AT67">
        <f t="shared" si="35"/>
        <v>5.2132701301833029</v>
      </c>
      <c r="AU67">
        <f t="shared" si="35"/>
        <v>5.4820415737382335</v>
      </c>
      <c r="AV67">
        <f t="shared" si="35"/>
        <v>-3.3591735448228244</v>
      </c>
      <c r="AW67">
        <f t="shared" si="35"/>
        <v>6.428370914262528</v>
      </c>
      <c r="AX67">
        <f t="shared" si="35"/>
        <v>6.585707634811941</v>
      </c>
      <c r="AY67">
        <f t="shared" si="35"/>
        <v>-0.88808916402142857</v>
      </c>
      <c r="AZ67">
        <f t="shared" si="35"/>
        <v>1.4867337551849424</v>
      </c>
      <c r="BA67">
        <f t="shared" si="35"/>
        <v>4.9203501574274489</v>
      </c>
      <c r="BB67">
        <f t="shared" si="35"/>
        <v>5.161390114678432</v>
      </c>
      <c r="BC67">
        <f t="shared" si="35"/>
        <v>5.7994948367726202</v>
      </c>
      <c r="BD67">
        <f t="shared" si="35"/>
        <v>4.7733580061651146</v>
      </c>
    </row>
    <row r="68" spans="1:56" x14ac:dyDescent="0.2">
      <c r="A68">
        <v>81</v>
      </c>
      <c r="B68" t="s">
        <v>392</v>
      </c>
      <c r="C68" t="s">
        <v>532</v>
      </c>
      <c r="D68" t="s">
        <v>561</v>
      </c>
      <c r="E68" s="72" t="s">
        <v>567</v>
      </c>
      <c r="G68">
        <f t="shared" ref="G68:AL68" si="36">IF(G20=0,0,(G20-F20)/G20*100)</f>
        <v>0</v>
      </c>
      <c r="H68">
        <f t="shared" si="36"/>
        <v>0</v>
      </c>
      <c r="I68">
        <f t="shared" si="36"/>
        <v>0</v>
      </c>
      <c r="J68">
        <f t="shared" si="36"/>
        <v>0</v>
      </c>
      <c r="K68">
        <f t="shared" si="36"/>
        <v>0</v>
      </c>
      <c r="L68">
        <f t="shared" si="36"/>
        <v>0</v>
      </c>
      <c r="M68">
        <f t="shared" si="36"/>
        <v>0</v>
      </c>
      <c r="N68">
        <f t="shared" si="36"/>
        <v>0</v>
      </c>
      <c r="O68">
        <f t="shared" si="36"/>
        <v>0</v>
      </c>
      <c r="P68">
        <f t="shared" si="36"/>
        <v>0</v>
      </c>
      <c r="Q68">
        <f t="shared" si="36"/>
        <v>0</v>
      </c>
      <c r="R68">
        <f t="shared" si="36"/>
        <v>0</v>
      </c>
      <c r="S68">
        <f t="shared" si="36"/>
        <v>0</v>
      </c>
      <c r="T68">
        <f t="shared" si="36"/>
        <v>0</v>
      </c>
      <c r="U68">
        <f t="shared" si="36"/>
        <v>0</v>
      </c>
      <c r="V68">
        <f t="shared" si="36"/>
        <v>0</v>
      </c>
      <c r="W68">
        <f t="shared" si="36"/>
        <v>0</v>
      </c>
      <c r="X68">
        <f t="shared" si="36"/>
        <v>0</v>
      </c>
      <c r="Y68">
        <f t="shared" si="36"/>
        <v>0</v>
      </c>
      <c r="Z68">
        <f t="shared" si="36"/>
        <v>100</v>
      </c>
      <c r="AA68">
        <f t="shared" si="36"/>
        <v>-3.6302371287337709</v>
      </c>
      <c r="AB68">
        <f t="shared" si="36"/>
        <v>-7.4386783734426603</v>
      </c>
      <c r="AC68">
        <f t="shared" si="36"/>
        <v>-4.7819744990839039</v>
      </c>
      <c r="AD68">
        <f t="shared" si="36"/>
        <v>7.9592846084321804</v>
      </c>
      <c r="AE68">
        <f t="shared" si="36"/>
        <v>4.8449325237203684</v>
      </c>
      <c r="AF68">
        <f t="shared" si="36"/>
        <v>4.9422068257662177</v>
      </c>
      <c r="AG68">
        <f t="shared" si="36"/>
        <v>4.5755077646571598</v>
      </c>
      <c r="AH68">
        <f t="shared" si="36"/>
        <v>5.328284827696014</v>
      </c>
      <c r="AI68">
        <f t="shared" si="36"/>
        <v>4.8397300142703248</v>
      </c>
      <c r="AJ68">
        <f t="shared" si="36"/>
        <v>3.2215777604946068</v>
      </c>
      <c r="AK68">
        <f t="shared" si="36"/>
        <v>5.0168451077257128</v>
      </c>
      <c r="AL68">
        <f t="shared" si="36"/>
        <v>3.7345406796304772</v>
      </c>
      <c r="AM68">
        <f t="shared" ref="AM68:BD68" si="37">IF(AM20=0,0,(AM20-AL20)/AM20*100)</f>
        <v>4.625655698632567</v>
      </c>
      <c r="AN68">
        <f t="shared" si="37"/>
        <v>3.1945788983792101</v>
      </c>
      <c r="AO68">
        <f t="shared" si="37"/>
        <v>3.9499792456924165</v>
      </c>
      <c r="AP68">
        <f t="shared" si="37"/>
        <v>4.3999547511024684</v>
      </c>
      <c r="AQ68">
        <f t="shared" si="37"/>
        <v>4.027355627237279</v>
      </c>
      <c r="AR68">
        <f t="shared" si="37"/>
        <v>4.4893727302692925</v>
      </c>
      <c r="AS68">
        <f t="shared" si="37"/>
        <v>4.2145562080002437</v>
      </c>
      <c r="AT68">
        <f t="shared" si="37"/>
        <v>3.5679845698068826</v>
      </c>
      <c r="AU68">
        <f t="shared" si="37"/>
        <v>3.846153849590586</v>
      </c>
      <c r="AV68">
        <f t="shared" si="37"/>
        <v>4.3062200950262577</v>
      </c>
      <c r="AW68">
        <f t="shared" si="37"/>
        <v>4.9429657806713587</v>
      </c>
      <c r="AX68">
        <f t="shared" si="37"/>
        <v>5.3030303018640836</v>
      </c>
      <c r="AY68">
        <f t="shared" si="37"/>
        <v>5.5712971022110693</v>
      </c>
      <c r="AZ68">
        <f t="shared" si="37"/>
        <v>6.015037597147729</v>
      </c>
      <c r="BA68">
        <f t="shared" si="37"/>
        <v>6.0677734563900314</v>
      </c>
      <c r="BB68">
        <f t="shared" si="37"/>
        <v>7.77502987155321</v>
      </c>
      <c r="BC68">
        <f t="shared" si="37"/>
        <v>4.4504135351628848</v>
      </c>
      <c r="BD68">
        <f t="shared" si="37"/>
        <v>6.2090404619736983</v>
      </c>
    </row>
    <row r="69" spans="1:56" x14ac:dyDescent="0.2">
      <c r="A69">
        <v>90</v>
      </c>
      <c r="B69" t="s">
        <v>393</v>
      </c>
      <c r="C69" t="s">
        <v>533</v>
      </c>
      <c r="D69" t="s">
        <v>561</v>
      </c>
      <c r="E69" s="72" t="s">
        <v>567</v>
      </c>
      <c r="G69">
        <f t="shared" ref="G69:AL69" si="38">IF(G21=0,0,(G21-F21)/G21*100)</f>
        <v>0</v>
      </c>
      <c r="H69">
        <f t="shared" si="38"/>
        <v>0</v>
      </c>
      <c r="I69">
        <f t="shared" si="38"/>
        <v>0</v>
      </c>
      <c r="J69">
        <f t="shared" si="38"/>
        <v>0</v>
      </c>
      <c r="K69">
        <f t="shared" si="38"/>
        <v>0</v>
      </c>
      <c r="L69">
        <f t="shared" si="38"/>
        <v>0</v>
      </c>
      <c r="M69">
        <f t="shared" si="38"/>
        <v>0</v>
      </c>
      <c r="N69">
        <f t="shared" si="38"/>
        <v>0</v>
      </c>
      <c r="O69">
        <f t="shared" si="38"/>
        <v>0</v>
      </c>
      <c r="P69">
        <f t="shared" si="38"/>
        <v>0</v>
      </c>
      <c r="Q69">
        <f t="shared" si="38"/>
        <v>0</v>
      </c>
      <c r="R69">
        <f t="shared" si="38"/>
        <v>0</v>
      </c>
      <c r="S69">
        <f t="shared" si="38"/>
        <v>0</v>
      </c>
      <c r="T69">
        <f t="shared" si="38"/>
        <v>0</v>
      </c>
      <c r="U69">
        <f t="shared" si="38"/>
        <v>0</v>
      </c>
      <c r="V69">
        <f t="shared" si="38"/>
        <v>0</v>
      </c>
      <c r="W69">
        <f t="shared" si="38"/>
        <v>0</v>
      </c>
      <c r="X69">
        <f t="shared" si="38"/>
        <v>0</v>
      </c>
      <c r="Y69">
        <f t="shared" si="38"/>
        <v>0</v>
      </c>
      <c r="Z69">
        <f t="shared" si="38"/>
        <v>0</v>
      </c>
      <c r="AA69">
        <f t="shared" si="38"/>
        <v>0</v>
      </c>
      <c r="AB69">
        <f t="shared" si="38"/>
        <v>0</v>
      </c>
      <c r="AC69">
        <f t="shared" si="38"/>
        <v>0</v>
      </c>
      <c r="AD69">
        <f t="shared" si="38"/>
        <v>0</v>
      </c>
      <c r="AE69">
        <f t="shared" si="38"/>
        <v>0</v>
      </c>
      <c r="AF69">
        <f t="shared" si="38"/>
        <v>100</v>
      </c>
      <c r="AG69">
        <f t="shared" si="38"/>
        <v>3.1945215857732454</v>
      </c>
      <c r="AH69">
        <f t="shared" si="38"/>
        <v>5.9338053267710862</v>
      </c>
      <c r="AI69">
        <f t="shared" si="38"/>
        <v>3.8493675154502265</v>
      </c>
      <c r="AJ69">
        <f t="shared" si="38"/>
        <v>4.1448373871192556</v>
      </c>
      <c r="AK69">
        <f t="shared" si="38"/>
        <v>2.5468627111539277</v>
      </c>
      <c r="AL69">
        <f t="shared" si="38"/>
        <v>3.1673450985216465</v>
      </c>
      <c r="AM69">
        <f t="shared" ref="AM69:BD69" si="39">IF(AM21=0,0,(AM21-AL21)/AM21*100)</f>
        <v>4.8019283375035391</v>
      </c>
      <c r="AN69">
        <f t="shared" si="39"/>
        <v>3.8185008512958243</v>
      </c>
      <c r="AO69">
        <f t="shared" si="39"/>
        <v>4.4047181720177564</v>
      </c>
      <c r="AP69">
        <f t="shared" si="39"/>
        <v>4.9632058486290438</v>
      </c>
      <c r="AQ69">
        <f t="shared" si="39"/>
        <v>4.4440592829597669</v>
      </c>
      <c r="AR69">
        <f t="shared" si="39"/>
        <v>4.610167036917483</v>
      </c>
      <c r="AS69">
        <f t="shared" si="39"/>
        <v>4.4636476495989426</v>
      </c>
      <c r="AT69">
        <f t="shared" si="39"/>
        <v>1.8474667289514783</v>
      </c>
      <c r="AU69">
        <f t="shared" si="39"/>
        <v>2.8031405308078385</v>
      </c>
      <c r="AV69">
        <f t="shared" si="39"/>
        <v>3.6320769276331419</v>
      </c>
      <c r="AW69">
        <f t="shared" si="39"/>
        <v>5.1395994802226674</v>
      </c>
      <c r="AX69">
        <f t="shared" si="39"/>
        <v>2.2853877984979438</v>
      </c>
      <c r="AY69">
        <f t="shared" si="39"/>
        <v>2.9108710383266292</v>
      </c>
      <c r="AZ69">
        <f t="shared" si="39"/>
        <v>2.435427357420318</v>
      </c>
      <c r="BA69">
        <f t="shared" si="39"/>
        <v>1.7273382341554524</v>
      </c>
      <c r="BB69">
        <f t="shared" si="39"/>
        <v>4.7046927829110219</v>
      </c>
      <c r="BC69">
        <f t="shared" si="39"/>
        <v>-0.28093992351991065</v>
      </c>
      <c r="BD69">
        <f t="shared" si="39"/>
        <v>1.8960099074425876</v>
      </c>
    </row>
    <row r="70" spans="1:56" x14ac:dyDescent="0.2">
      <c r="A70">
        <v>175</v>
      </c>
      <c r="B70" t="s">
        <v>439</v>
      </c>
      <c r="C70" t="s">
        <v>534</v>
      </c>
      <c r="D70" t="s">
        <v>561</v>
      </c>
      <c r="E70" s="72" t="s">
        <v>567</v>
      </c>
      <c r="G70">
        <f t="shared" ref="G70:AL70" si="40">IF(G22=0,0,(G22-F22)/G22*100)</f>
        <v>0</v>
      </c>
      <c r="H70">
        <f t="shared" si="40"/>
        <v>0</v>
      </c>
      <c r="I70">
        <f t="shared" si="40"/>
        <v>0</v>
      </c>
      <c r="J70">
        <f t="shared" si="40"/>
        <v>0</v>
      </c>
      <c r="K70">
        <f t="shared" si="40"/>
        <v>0</v>
      </c>
      <c r="L70">
        <f t="shared" si="40"/>
        <v>0</v>
      </c>
      <c r="M70">
        <f t="shared" si="40"/>
        <v>0</v>
      </c>
      <c r="N70">
        <f t="shared" si="40"/>
        <v>0</v>
      </c>
      <c r="O70">
        <f t="shared" si="40"/>
        <v>0</v>
      </c>
      <c r="P70">
        <f t="shared" si="40"/>
        <v>0</v>
      </c>
      <c r="Q70">
        <f t="shared" si="40"/>
        <v>0</v>
      </c>
      <c r="R70">
        <f t="shared" si="40"/>
        <v>0</v>
      </c>
      <c r="S70">
        <f t="shared" si="40"/>
        <v>0</v>
      </c>
      <c r="T70">
        <f t="shared" si="40"/>
        <v>0</v>
      </c>
      <c r="U70">
        <f t="shared" si="40"/>
        <v>0</v>
      </c>
      <c r="V70">
        <f t="shared" si="40"/>
        <v>0</v>
      </c>
      <c r="W70">
        <f t="shared" si="40"/>
        <v>0</v>
      </c>
      <c r="X70">
        <f t="shared" si="40"/>
        <v>0</v>
      </c>
      <c r="Y70">
        <f t="shared" si="40"/>
        <v>0</v>
      </c>
      <c r="Z70">
        <f t="shared" si="40"/>
        <v>100</v>
      </c>
      <c r="AA70">
        <f t="shared" si="40"/>
        <v>15.374382792681867</v>
      </c>
      <c r="AB70">
        <f t="shared" si="40"/>
        <v>4.0307858301163977</v>
      </c>
      <c r="AC70">
        <f t="shared" si="40"/>
        <v>-3.5178335185644429</v>
      </c>
      <c r="AD70">
        <f t="shared" si="40"/>
        <v>8.3487195295184158</v>
      </c>
      <c r="AE70">
        <f t="shared" si="40"/>
        <v>3.9998398769027701</v>
      </c>
      <c r="AF70">
        <f t="shared" si="40"/>
        <v>-0.80020005060466393</v>
      </c>
      <c r="AG70">
        <f t="shared" si="40"/>
        <v>2.8182702279228939</v>
      </c>
      <c r="AH70">
        <f t="shared" si="40"/>
        <v>4.397705485863888</v>
      </c>
      <c r="AI70">
        <f t="shared" si="40"/>
        <v>5.7492931109036016</v>
      </c>
      <c r="AJ70">
        <f t="shared" si="40"/>
        <v>5.7492931082624299</v>
      </c>
      <c r="AK70">
        <f t="shared" si="40"/>
        <v>4.8525214809462129</v>
      </c>
      <c r="AL70">
        <f t="shared" si="40"/>
        <v>1.0880315861828689</v>
      </c>
      <c r="AM70">
        <f t="shared" ref="AM70:BD70" si="41">IF(AM22=0,0,(AM22-AL22)/AM22*100)</f>
        <v>2.0568070739654445</v>
      </c>
      <c r="AN70">
        <f t="shared" si="41"/>
        <v>3.1007751983091398</v>
      </c>
      <c r="AO70">
        <f t="shared" si="41"/>
        <v>4.2145594061923317</v>
      </c>
      <c r="AP70">
        <f t="shared" si="41"/>
        <v>10.394265230961111</v>
      </c>
      <c r="AQ70">
        <f t="shared" si="41"/>
        <v>6.1032863497508947</v>
      </c>
      <c r="AR70">
        <f t="shared" si="41"/>
        <v>-39.082019234632966</v>
      </c>
      <c r="AS70">
        <f t="shared" si="41"/>
        <v>7.2356215415405991</v>
      </c>
      <c r="AT70">
        <f t="shared" si="41"/>
        <v>6.9767442089515894</v>
      </c>
      <c r="AU70">
        <f t="shared" si="41"/>
        <v>0.19960077724182826</v>
      </c>
      <c r="AV70">
        <f t="shared" si="41"/>
        <v>-7.6426264519380114</v>
      </c>
      <c r="AW70">
        <f t="shared" si="41"/>
        <v>6.2776411118199149E-2</v>
      </c>
      <c r="AX70">
        <f t="shared" si="41"/>
        <v>0.69070500675754243</v>
      </c>
      <c r="AY70">
        <f t="shared" si="41"/>
        <v>4.1229538843021718</v>
      </c>
      <c r="AZ70">
        <f t="shared" si="41"/>
        <v>2.0916843277317025</v>
      </c>
      <c r="BA70">
        <f t="shared" si="41"/>
        <v>3.1027980561055544</v>
      </c>
      <c r="BB70">
        <f t="shared" si="41"/>
        <v>3.1210246984760706</v>
      </c>
      <c r="BC70">
        <f t="shared" si="41"/>
        <v>2.9086081541988471</v>
      </c>
      <c r="BD70">
        <f t="shared" si="41"/>
        <v>3.3559861308235615</v>
      </c>
    </row>
    <row r="71" spans="1:56" x14ac:dyDescent="0.2">
      <c r="A71">
        <v>114</v>
      </c>
      <c r="B71" t="s">
        <v>395</v>
      </c>
      <c r="C71" t="s">
        <v>535</v>
      </c>
      <c r="D71" t="s">
        <v>561</v>
      </c>
      <c r="E71" s="72" t="s">
        <v>567</v>
      </c>
      <c r="G71">
        <f t="shared" ref="G71:AL71" si="42">IF(G23=0,0,(G23-F23)/G23*100)</f>
        <v>0</v>
      </c>
      <c r="H71">
        <f t="shared" si="42"/>
        <v>0</v>
      </c>
      <c r="I71">
        <f t="shared" si="42"/>
        <v>0</v>
      </c>
      <c r="J71">
        <f t="shared" si="42"/>
        <v>0</v>
      </c>
      <c r="K71">
        <f t="shared" si="42"/>
        <v>0</v>
      </c>
      <c r="L71">
        <f t="shared" si="42"/>
        <v>0</v>
      </c>
      <c r="M71">
        <f t="shared" si="42"/>
        <v>0</v>
      </c>
      <c r="N71">
        <f t="shared" si="42"/>
        <v>0</v>
      </c>
      <c r="O71">
        <f t="shared" si="42"/>
        <v>0</v>
      </c>
      <c r="P71">
        <f t="shared" si="42"/>
        <v>0</v>
      </c>
      <c r="Q71">
        <f t="shared" si="42"/>
        <v>0</v>
      </c>
      <c r="R71">
        <f t="shared" si="42"/>
        <v>0</v>
      </c>
      <c r="S71">
        <f t="shared" si="42"/>
        <v>0</v>
      </c>
      <c r="T71">
        <f t="shared" si="42"/>
        <v>0</v>
      </c>
      <c r="U71">
        <f t="shared" si="42"/>
        <v>0</v>
      </c>
      <c r="V71">
        <f t="shared" si="42"/>
        <v>0</v>
      </c>
      <c r="W71">
        <f t="shared" si="42"/>
        <v>0</v>
      </c>
      <c r="X71">
        <f t="shared" si="42"/>
        <v>0</v>
      </c>
      <c r="Y71">
        <f t="shared" si="42"/>
        <v>0</v>
      </c>
      <c r="Z71">
        <f t="shared" si="42"/>
        <v>100</v>
      </c>
      <c r="AA71">
        <f t="shared" si="42"/>
        <v>3.6363258407183525</v>
      </c>
      <c r="AB71">
        <f t="shared" si="42"/>
        <v>1.4841203068808295</v>
      </c>
      <c r="AC71">
        <f t="shared" si="42"/>
        <v>1.2921355351095598</v>
      </c>
      <c r="AD71">
        <f t="shared" si="42"/>
        <v>1.7249405328570042</v>
      </c>
      <c r="AE71">
        <f t="shared" si="42"/>
        <v>4.1232393589927989</v>
      </c>
      <c r="AF71">
        <f t="shared" si="42"/>
        <v>6.6968829172420348</v>
      </c>
      <c r="AG71">
        <f t="shared" si="42"/>
        <v>5.6043699738416901</v>
      </c>
      <c r="AH71">
        <f t="shared" si="42"/>
        <v>5.8408642627982674</v>
      </c>
      <c r="AI71">
        <f t="shared" si="42"/>
        <v>4.4802112482072278</v>
      </c>
      <c r="AJ71">
        <f t="shared" si="42"/>
        <v>4.0233884719941804</v>
      </c>
      <c r="AK71">
        <f t="shared" si="42"/>
        <v>1.4179517323181341</v>
      </c>
      <c r="AL71">
        <f t="shared" si="42"/>
        <v>-0.80593738997859243</v>
      </c>
      <c r="AM71">
        <f t="shared" ref="AM71:BD71" si="43">IF(AM23=0,0,(AM23-AL23)/AM23*100)</f>
        <v>0.3519541728470108</v>
      </c>
      <c r="AN71">
        <f t="shared" si="43"/>
        <v>2.5652470925998614</v>
      </c>
      <c r="AO71">
        <f t="shared" si="43"/>
        <v>4.2202626121086313</v>
      </c>
      <c r="AP71">
        <f t="shared" si="43"/>
        <v>3.9817235880417687</v>
      </c>
      <c r="AQ71">
        <f t="shared" si="43"/>
        <v>0.47265726266396385</v>
      </c>
      <c r="AR71">
        <f t="shared" si="43"/>
        <v>3.1854070246367812</v>
      </c>
      <c r="AS71">
        <f t="shared" si="43"/>
        <v>2.253438090845179</v>
      </c>
      <c r="AT71">
        <f t="shared" si="43"/>
        <v>0.59612048431588227</v>
      </c>
      <c r="AU71">
        <f t="shared" si="43"/>
        <v>3.6422334777616925</v>
      </c>
      <c r="AV71">
        <f t="shared" si="43"/>
        <v>0.54388524110658265</v>
      </c>
      <c r="AW71">
        <f t="shared" si="43"/>
        <v>2.8489313310953559</v>
      </c>
      <c r="AX71">
        <f t="shared" si="43"/>
        <v>4.8564138559185466</v>
      </c>
      <c r="AY71">
        <f t="shared" si="43"/>
        <v>5.5772372948562916</v>
      </c>
      <c r="AZ71">
        <f t="shared" si="43"/>
        <v>5.9432608325963043</v>
      </c>
      <c r="BA71">
        <f t="shared" si="43"/>
        <v>6.5483358951523281</v>
      </c>
      <c r="BB71">
        <f t="shared" si="43"/>
        <v>1.5295660105654398</v>
      </c>
      <c r="BC71">
        <f t="shared" si="43"/>
        <v>2.5266507379003582</v>
      </c>
      <c r="BD71">
        <f t="shared" si="43"/>
        <v>5.0332383663178186</v>
      </c>
    </row>
    <row r="72" spans="1:56" x14ac:dyDescent="0.2">
      <c r="A72">
        <v>122</v>
      </c>
      <c r="B72" t="s">
        <v>396</v>
      </c>
      <c r="C72" t="s">
        <v>536</v>
      </c>
      <c r="D72" t="s">
        <v>561</v>
      </c>
      <c r="E72" s="72" t="s">
        <v>567</v>
      </c>
      <c r="G72">
        <f t="shared" ref="G72:AL72" si="44">IF(G24=0,0,(G24-F24)/G24*100)</f>
        <v>0</v>
      </c>
      <c r="H72">
        <f t="shared" si="44"/>
        <v>0</v>
      </c>
      <c r="I72">
        <f t="shared" si="44"/>
        <v>0</v>
      </c>
      <c r="J72">
        <f t="shared" si="44"/>
        <v>0</v>
      </c>
      <c r="K72">
        <f t="shared" si="44"/>
        <v>0</v>
      </c>
      <c r="L72">
        <f t="shared" si="44"/>
        <v>0</v>
      </c>
      <c r="M72">
        <f t="shared" si="44"/>
        <v>0</v>
      </c>
      <c r="N72">
        <f t="shared" si="44"/>
        <v>0</v>
      </c>
      <c r="O72">
        <f t="shared" si="44"/>
        <v>0</v>
      </c>
      <c r="P72">
        <f t="shared" si="44"/>
        <v>0</v>
      </c>
      <c r="Q72">
        <f t="shared" si="44"/>
        <v>0</v>
      </c>
      <c r="R72">
        <f t="shared" si="44"/>
        <v>0</v>
      </c>
      <c r="S72">
        <f t="shared" si="44"/>
        <v>0</v>
      </c>
      <c r="T72">
        <f t="shared" si="44"/>
        <v>0</v>
      </c>
      <c r="U72">
        <f t="shared" si="44"/>
        <v>0</v>
      </c>
      <c r="V72">
        <f t="shared" si="44"/>
        <v>0</v>
      </c>
      <c r="W72">
        <f t="shared" si="44"/>
        <v>0</v>
      </c>
      <c r="X72">
        <f t="shared" si="44"/>
        <v>0</v>
      </c>
      <c r="Y72">
        <f t="shared" si="44"/>
        <v>0</v>
      </c>
      <c r="Z72">
        <f t="shared" si="44"/>
        <v>100</v>
      </c>
      <c r="AA72">
        <f t="shared" si="44"/>
        <v>0.68984645925273635</v>
      </c>
      <c r="AB72">
        <f t="shared" si="44"/>
        <v>2.4930592231950315</v>
      </c>
      <c r="AC72">
        <f t="shared" si="44"/>
        <v>-3.2976765772722079</v>
      </c>
      <c r="AD72">
        <f t="shared" si="44"/>
        <v>9.4205791697935055</v>
      </c>
      <c r="AE72">
        <f t="shared" si="44"/>
        <v>4.7573741877236824</v>
      </c>
      <c r="AF72">
        <f t="shared" si="44"/>
        <v>0.55352988834336014</v>
      </c>
      <c r="AG72">
        <f t="shared" si="44"/>
        <v>-7.6952663996534127</v>
      </c>
      <c r="AH72">
        <f t="shared" si="44"/>
        <v>8.1120148809049226</v>
      </c>
      <c r="AI72">
        <f t="shared" si="44"/>
        <v>6.3686690385685569</v>
      </c>
      <c r="AJ72">
        <f t="shared" si="44"/>
        <v>6.0806268343868579</v>
      </c>
      <c r="AK72">
        <f t="shared" si="44"/>
        <v>2.2978001778811774</v>
      </c>
      <c r="AL72">
        <f t="shared" si="44"/>
        <v>6.857995536609149</v>
      </c>
      <c r="AM72">
        <f t="shared" ref="AM72:BD72" si="45">IF(AM24=0,0,(AM24-AL24)/AM24*100)</f>
        <v>3.1890897843709012</v>
      </c>
      <c r="AN72">
        <f t="shared" si="45"/>
        <v>5.3675168416420442</v>
      </c>
      <c r="AO72">
        <f t="shared" si="45"/>
        <v>1.7465676452456522</v>
      </c>
      <c r="AP72">
        <f t="shared" si="45"/>
        <v>4.4639637098705105</v>
      </c>
      <c r="AQ72">
        <f t="shared" si="45"/>
        <v>3.3230442238718418</v>
      </c>
      <c r="AR72">
        <f t="shared" si="45"/>
        <v>5.2036081337086957</v>
      </c>
      <c r="AS72">
        <f t="shared" si="45"/>
        <v>0.37497671945990019</v>
      </c>
      <c r="AT72">
        <f t="shared" si="45"/>
        <v>5.3571791458372919</v>
      </c>
      <c r="AU72">
        <f t="shared" si="45"/>
        <v>3.9985907470402946</v>
      </c>
      <c r="AV72">
        <f t="shared" si="45"/>
        <v>1.0582783277026431</v>
      </c>
      <c r="AW72">
        <f t="shared" si="45"/>
        <v>4.1649645557453887</v>
      </c>
      <c r="AX72">
        <f t="shared" si="45"/>
        <v>2.204482585987368</v>
      </c>
      <c r="AY72">
        <f t="shared" si="45"/>
        <v>2.38678088966393</v>
      </c>
      <c r="AZ72">
        <f t="shared" si="45"/>
        <v>4.5114539556882232</v>
      </c>
      <c r="BA72">
        <f t="shared" si="45"/>
        <v>4.2631755465321017</v>
      </c>
      <c r="BB72">
        <f t="shared" si="45"/>
        <v>4.4579858934280523</v>
      </c>
      <c r="BC72">
        <f t="shared" si="45"/>
        <v>2.9668049977643696</v>
      </c>
      <c r="BD72">
        <f t="shared" si="45"/>
        <v>3.1945788986380572</v>
      </c>
    </row>
    <row r="73" spans="1:56" x14ac:dyDescent="0.2">
      <c r="A73">
        <v>123</v>
      </c>
      <c r="B73" t="s">
        <v>397</v>
      </c>
      <c r="C73" t="s">
        <v>537</v>
      </c>
      <c r="D73" t="s">
        <v>561</v>
      </c>
      <c r="E73" s="72" t="s">
        <v>567</v>
      </c>
      <c r="G73">
        <f t="shared" ref="G73:AL73" si="46">IF(G25=0,0,(G25-F25)/G25*100)</f>
        <v>0</v>
      </c>
      <c r="H73">
        <f t="shared" si="46"/>
        <v>0</v>
      </c>
      <c r="I73">
        <f t="shared" si="46"/>
        <v>0</v>
      </c>
      <c r="J73">
        <f t="shared" si="46"/>
        <v>0</v>
      </c>
      <c r="K73">
        <f t="shared" si="46"/>
        <v>0</v>
      </c>
      <c r="L73">
        <f t="shared" si="46"/>
        <v>0</v>
      </c>
      <c r="M73">
        <f t="shared" si="46"/>
        <v>0</v>
      </c>
      <c r="N73">
        <f t="shared" si="46"/>
        <v>0</v>
      </c>
      <c r="O73">
        <f t="shared" si="46"/>
        <v>0</v>
      </c>
      <c r="P73">
        <f t="shared" si="46"/>
        <v>0</v>
      </c>
      <c r="Q73">
        <f t="shared" si="46"/>
        <v>0</v>
      </c>
      <c r="R73">
        <f t="shared" si="46"/>
        <v>0</v>
      </c>
      <c r="S73">
        <f t="shared" si="46"/>
        <v>0</v>
      </c>
      <c r="T73">
        <f t="shared" si="46"/>
        <v>0</v>
      </c>
      <c r="U73">
        <f t="shared" si="46"/>
        <v>0</v>
      </c>
      <c r="V73">
        <f t="shared" si="46"/>
        <v>0</v>
      </c>
      <c r="W73">
        <f t="shared" si="46"/>
        <v>0</v>
      </c>
      <c r="X73">
        <f t="shared" si="46"/>
        <v>0</v>
      </c>
      <c r="Y73">
        <f t="shared" si="46"/>
        <v>0</v>
      </c>
      <c r="Z73">
        <f t="shared" si="46"/>
        <v>100</v>
      </c>
      <c r="AA73">
        <f t="shared" si="46"/>
        <v>-2.1834023441807906</v>
      </c>
      <c r="AB73">
        <f t="shared" si="46"/>
        <v>-2.493609360774089</v>
      </c>
      <c r="AC73">
        <f t="shared" si="46"/>
        <v>-1.93352599425979</v>
      </c>
      <c r="AD73">
        <f t="shared" si="46"/>
        <v>-2.152680106449909</v>
      </c>
      <c r="AE73">
        <f t="shared" si="46"/>
        <v>-0.85049562808169554</v>
      </c>
      <c r="AF73">
        <f t="shared" si="46"/>
        <v>-1.7072554347523587</v>
      </c>
      <c r="AG73">
        <f t="shared" si="46"/>
        <v>-1.0117283029437012</v>
      </c>
      <c r="AH73">
        <f t="shared" si="46"/>
        <v>-2.0844603163950421</v>
      </c>
      <c r="AI73">
        <f t="shared" si="46"/>
        <v>-36.366961044904315</v>
      </c>
      <c r="AJ73">
        <f t="shared" si="46"/>
        <v>-104.21025610908481</v>
      </c>
      <c r="AK73">
        <f t="shared" si="46"/>
        <v>-16.584374076889958</v>
      </c>
      <c r="AL73">
        <f t="shared" si="46"/>
        <v>-54.049216993000861</v>
      </c>
      <c r="AM73">
        <f t="shared" ref="AM73:BD73" si="47">IF(AM25=0,0,(AM25-AL25)/AM25*100)</f>
        <v>-49.198931911871831</v>
      </c>
      <c r="AN73">
        <f t="shared" si="47"/>
        <v>-27.815699665833048</v>
      </c>
      <c r="AO73">
        <f t="shared" si="47"/>
        <v>-4.4563279705451739</v>
      </c>
      <c r="AP73">
        <f t="shared" si="47"/>
        <v>10.810810805057464</v>
      </c>
      <c r="AQ73">
        <f t="shared" si="47"/>
        <v>51.52215799478298</v>
      </c>
      <c r="AR73">
        <f t="shared" si="47"/>
        <v>22.898994933944383</v>
      </c>
      <c r="AS73">
        <f t="shared" si="47"/>
        <v>18.633036842891656</v>
      </c>
      <c r="AT73">
        <f t="shared" si="47"/>
        <v>20.44550321098917</v>
      </c>
      <c r="AU73">
        <f t="shared" si="47"/>
        <v>2.8182711486709118</v>
      </c>
      <c r="AV73">
        <f t="shared" si="47"/>
        <v>3.5679907106470115</v>
      </c>
      <c r="AW73">
        <f t="shared" si="47"/>
        <v>-45.560409838710484</v>
      </c>
      <c r="AX73">
        <f t="shared" si="47"/>
        <v>2.5341111249418891</v>
      </c>
      <c r="AY73">
        <f t="shared" si="47"/>
        <v>5.0332387029683279</v>
      </c>
      <c r="AZ73">
        <f t="shared" si="47"/>
        <v>7.2356181887084574</v>
      </c>
      <c r="BA73">
        <f t="shared" si="47"/>
        <v>8.592325228093717</v>
      </c>
      <c r="BB73">
        <f t="shared" si="47"/>
        <v>6.6293184173050745</v>
      </c>
      <c r="BC73">
        <f t="shared" si="47"/>
        <v>4.3868215060199036</v>
      </c>
      <c r="BD73">
        <f t="shared" si="47"/>
        <v>5.2264808188199972</v>
      </c>
    </row>
    <row r="74" spans="1:56" x14ac:dyDescent="0.2">
      <c r="A74">
        <v>129</v>
      </c>
      <c r="B74" t="s">
        <v>398</v>
      </c>
      <c r="C74" t="s">
        <v>538</v>
      </c>
      <c r="D74" t="s">
        <v>561</v>
      </c>
      <c r="E74" s="72" t="s">
        <v>567</v>
      </c>
      <c r="G74">
        <f t="shared" ref="G74:AL74" si="48">IF(G26=0,0,(G26-F26)/G26*100)</f>
        <v>0</v>
      </c>
      <c r="H74">
        <f t="shared" si="48"/>
        <v>0</v>
      </c>
      <c r="I74">
        <f t="shared" si="48"/>
        <v>0</v>
      </c>
      <c r="J74">
        <f t="shared" si="48"/>
        <v>0</v>
      </c>
      <c r="K74">
        <f t="shared" si="48"/>
        <v>0</v>
      </c>
      <c r="L74">
        <f t="shared" si="48"/>
        <v>0</v>
      </c>
      <c r="M74">
        <f t="shared" si="48"/>
        <v>0</v>
      </c>
      <c r="N74">
        <f t="shared" si="48"/>
        <v>0</v>
      </c>
      <c r="O74">
        <f t="shared" si="48"/>
        <v>0</v>
      </c>
      <c r="P74">
        <f t="shared" si="48"/>
        <v>0</v>
      </c>
      <c r="Q74">
        <f t="shared" si="48"/>
        <v>0</v>
      </c>
      <c r="R74">
        <f t="shared" si="48"/>
        <v>0</v>
      </c>
      <c r="S74">
        <f t="shared" si="48"/>
        <v>0</v>
      </c>
      <c r="T74">
        <f t="shared" si="48"/>
        <v>0</v>
      </c>
      <c r="U74">
        <f t="shared" si="48"/>
        <v>0</v>
      </c>
      <c r="V74">
        <f t="shared" si="48"/>
        <v>0</v>
      </c>
      <c r="W74">
        <f t="shared" si="48"/>
        <v>0</v>
      </c>
      <c r="X74">
        <f t="shared" si="48"/>
        <v>0</v>
      </c>
      <c r="Y74">
        <f t="shared" si="48"/>
        <v>0</v>
      </c>
      <c r="Z74">
        <f t="shared" si="48"/>
        <v>100</v>
      </c>
      <c r="AA74">
        <f t="shared" si="48"/>
        <v>-10.74048534096285</v>
      </c>
      <c r="AB74">
        <f t="shared" si="48"/>
        <v>-1.8435662841191802</v>
      </c>
      <c r="AC74">
        <f t="shared" si="48"/>
        <v>0.89404112488767584</v>
      </c>
      <c r="AD74">
        <f t="shared" si="48"/>
        <v>1.676106602805054</v>
      </c>
      <c r="AE74">
        <f t="shared" si="48"/>
        <v>1.1426693266423693</v>
      </c>
      <c r="AF74">
        <f t="shared" si="48"/>
        <v>1.9214622686670408</v>
      </c>
      <c r="AG74">
        <f t="shared" si="48"/>
        <v>1.1643682746784223</v>
      </c>
      <c r="AH74">
        <f t="shared" si="48"/>
        <v>3.2913970503207377</v>
      </c>
      <c r="AI74">
        <f t="shared" si="48"/>
        <v>3.9190393661083394</v>
      </c>
      <c r="AJ74">
        <f t="shared" si="48"/>
        <v>3.0350320298211972</v>
      </c>
      <c r="AK74">
        <f t="shared" si="48"/>
        <v>-6.7344466358226232</v>
      </c>
      <c r="AL74">
        <f t="shared" si="48"/>
        <v>1.1722476655414831</v>
      </c>
      <c r="AM74">
        <f t="shared" ref="AM74:BD74" si="49">IF(AM26=0,0,(AM26-AL26)/AM26*100)</f>
        <v>2.0535068098585403</v>
      </c>
      <c r="AN74">
        <f t="shared" si="49"/>
        <v>-7.1659559211833701E-2</v>
      </c>
      <c r="AO74">
        <f t="shared" si="49"/>
        <v>1.6833899518739193</v>
      </c>
      <c r="AP74">
        <f t="shared" si="49"/>
        <v>2.1037081283743881</v>
      </c>
      <c r="AQ74">
        <f t="shared" si="49"/>
        <v>3.561932883452394</v>
      </c>
      <c r="AR74">
        <f t="shared" si="49"/>
        <v>3.7835543508690166</v>
      </c>
      <c r="AS74">
        <f t="shared" si="49"/>
        <v>4.4517056024745001</v>
      </c>
      <c r="AT74">
        <f t="shared" si="49"/>
        <v>4.5437782884586246</v>
      </c>
      <c r="AU74">
        <f t="shared" si="49"/>
        <v>5.6762383423193858</v>
      </c>
      <c r="AV74">
        <f t="shared" si="49"/>
        <v>-14.513154602557194</v>
      </c>
      <c r="AW74">
        <f t="shared" si="49"/>
        <v>8.9127856589913055</v>
      </c>
      <c r="AX74">
        <f t="shared" si="49"/>
        <v>4.9944454478829972</v>
      </c>
      <c r="AY74">
        <f t="shared" si="49"/>
        <v>4.4003377892221636</v>
      </c>
      <c r="AZ74">
        <f t="shared" si="49"/>
        <v>4.7823929624639447</v>
      </c>
      <c r="BA74">
        <f t="shared" si="49"/>
        <v>5.874116249689795</v>
      </c>
      <c r="BB74">
        <f t="shared" si="49"/>
        <v>6.6540181322756391</v>
      </c>
      <c r="BC74">
        <f t="shared" si="49"/>
        <v>-4.7978717044847699</v>
      </c>
      <c r="BD74">
        <f t="shared" si="49"/>
        <v>1.541550132506883</v>
      </c>
    </row>
    <row r="75" spans="1:56" x14ac:dyDescent="0.2">
      <c r="A75">
        <v>130</v>
      </c>
      <c r="B75" t="s">
        <v>399</v>
      </c>
      <c r="C75" t="s">
        <v>539</v>
      </c>
      <c r="D75" t="s">
        <v>561</v>
      </c>
      <c r="E75" s="72" t="s">
        <v>567</v>
      </c>
      <c r="G75">
        <f t="shared" ref="G75:AL75" si="50">IF(G27=0,0,(G27-F27)/G27*100)</f>
        <v>0</v>
      </c>
      <c r="H75">
        <f t="shared" si="50"/>
        <v>0</v>
      </c>
      <c r="I75">
        <f t="shared" si="50"/>
        <v>0</v>
      </c>
      <c r="J75">
        <f t="shared" si="50"/>
        <v>0</v>
      </c>
      <c r="K75">
        <f t="shared" si="50"/>
        <v>0</v>
      </c>
      <c r="L75">
        <f t="shared" si="50"/>
        <v>0</v>
      </c>
      <c r="M75">
        <f t="shared" si="50"/>
        <v>0</v>
      </c>
      <c r="N75">
        <f t="shared" si="50"/>
        <v>0</v>
      </c>
      <c r="O75">
        <f t="shared" si="50"/>
        <v>0</v>
      </c>
      <c r="P75">
        <f t="shared" si="50"/>
        <v>0</v>
      </c>
      <c r="Q75">
        <f t="shared" si="50"/>
        <v>0</v>
      </c>
      <c r="R75">
        <f t="shared" si="50"/>
        <v>0</v>
      </c>
      <c r="S75">
        <f t="shared" si="50"/>
        <v>0</v>
      </c>
      <c r="T75">
        <f t="shared" si="50"/>
        <v>0</v>
      </c>
      <c r="U75">
        <f t="shared" si="50"/>
        <v>0</v>
      </c>
      <c r="V75">
        <f t="shared" si="50"/>
        <v>0</v>
      </c>
      <c r="W75">
        <f t="shared" si="50"/>
        <v>0</v>
      </c>
      <c r="X75">
        <f t="shared" si="50"/>
        <v>0</v>
      </c>
      <c r="Y75">
        <f t="shared" si="50"/>
        <v>0</v>
      </c>
      <c r="Z75">
        <f t="shared" si="50"/>
        <v>100</v>
      </c>
      <c r="AA75">
        <f t="shared" si="50"/>
        <v>-5.5856043436260778</v>
      </c>
      <c r="AB75">
        <f t="shared" si="50"/>
        <v>2.442311658025544</v>
      </c>
      <c r="AC75">
        <f t="shared" si="50"/>
        <v>3.5853792427602089</v>
      </c>
      <c r="AD75">
        <f t="shared" si="50"/>
        <v>5.0875936007704281</v>
      </c>
      <c r="AE75">
        <f t="shared" si="50"/>
        <v>4.3711765906039552</v>
      </c>
      <c r="AF75">
        <f t="shared" si="50"/>
        <v>-0.21526494769534132</v>
      </c>
      <c r="AG75">
        <f t="shared" si="50"/>
        <v>1.5992476241442934</v>
      </c>
      <c r="AH75">
        <f t="shared" si="50"/>
        <v>3.0794482072014762</v>
      </c>
      <c r="AI75">
        <f t="shared" si="50"/>
        <v>1.3268477396538354</v>
      </c>
      <c r="AJ75">
        <f t="shared" si="50"/>
        <v>5.3857232576193281</v>
      </c>
      <c r="AK75">
        <f t="shared" si="50"/>
        <v>8.0292589118849946</v>
      </c>
      <c r="AL75">
        <f t="shared" si="50"/>
        <v>-7.9132554216583122</v>
      </c>
      <c r="AM75">
        <f t="shared" ref="AM75:BD75" si="51">IF(AM27=0,0,(AM27-AL27)/AM27*100)</f>
        <v>8.8355161556147301</v>
      </c>
      <c r="AN75">
        <f t="shared" si="51"/>
        <v>-11.408425202382833</v>
      </c>
      <c r="AO75">
        <f t="shared" si="51"/>
        <v>14.331351867374876</v>
      </c>
      <c r="AP75">
        <f t="shared" si="51"/>
        <v>6.817841744092286</v>
      </c>
      <c r="AQ75">
        <f t="shared" si="51"/>
        <v>3.653849823666548</v>
      </c>
      <c r="AR75">
        <f t="shared" si="51"/>
        <v>3.7492122865270026</v>
      </c>
      <c r="AS75">
        <f t="shared" si="51"/>
        <v>2.9524561667434788</v>
      </c>
      <c r="AT75">
        <f t="shared" si="51"/>
        <v>1.5516230600359604</v>
      </c>
      <c r="AU75">
        <f t="shared" si="51"/>
        <v>-5.2354243211511209</v>
      </c>
      <c r="AV75">
        <f t="shared" si="51"/>
        <v>1.6715830932023914</v>
      </c>
      <c r="AW75">
        <f t="shared" si="51"/>
        <v>5.2132701438552527</v>
      </c>
      <c r="AX75">
        <f t="shared" si="51"/>
        <v>5.2132701385339733</v>
      </c>
      <c r="AY75">
        <f t="shared" si="51"/>
        <v>2.5341130653325123</v>
      </c>
      <c r="AZ75">
        <f t="shared" si="51"/>
        <v>7.1494893205960004</v>
      </c>
      <c r="BA75">
        <f t="shared" si="51"/>
        <v>5.4820415913727736</v>
      </c>
      <c r="BB75">
        <f t="shared" si="51"/>
        <v>7.9189686880216508</v>
      </c>
      <c r="BC75">
        <f t="shared" si="51"/>
        <v>7.0631970235911572</v>
      </c>
      <c r="BD75">
        <f t="shared" si="51"/>
        <v>6.6293183963048534</v>
      </c>
    </row>
    <row r="76" spans="1:56" x14ac:dyDescent="0.2">
      <c r="A76">
        <v>133</v>
      </c>
      <c r="B76" t="s">
        <v>400</v>
      </c>
      <c r="C76" t="s">
        <v>540</v>
      </c>
      <c r="D76" t="s">
        <v>561</v>
      </c>
      <c r="E76" s="72" t="s">
        <v>567</v>
      </c>
      <c r="G76">
        <f t="shared" ref="G76:AL76" si="52">IF(G28=0,0,(G28-F28)/G28*100)</f>
        <v>0</v>
      </c>
      <c r="H76">
        <f t="shared" si="52"/>
        <v>0</v>
      </c>
      <c r="I76">
        <f t="shared" si="52"/>
        <v>0</v>
      </c>
      <c r="J76">
        <f t="shared" si="52"/>
        <v>0</v>
      </c>
      <c r="K76">
        <f t="shared" si="52"/>
        <v>0</v>
      </c>
      <c r="L76">
        <f t="shared" si="52"/>
        <v>0</v>
      </c>
      <c r="M76">
        <f t="shared" si="52"/>
        <v>0</v>
      </c>
      <c r="N76">
        <f t="shared" si="52"/>
        <v>0</v>
      </c>
      <c r="O76">
        <f t="shared" si="52"/>
        <v>0</v>
      </c>
      <c r="P76">
        <f t="shared" si="52"/>
        <v>0</v>
      </c>
      <c r="Q76">
        <f t="shared" si="52"/>
        <v>0</v>
      </c>
      <c r="R76">
        <f t="shared" si="52"/>
        <v>0</v>
      </c>
      <c r="S76">
        <f t="shared" si="52"/>
        <v>0</v>
      </c>
      <c r="T76">
        <f t="shared" si="52"/>
        <v>0</v>
      </c>
      <c r="U76">
        <f t="shared" si="52"/>
        <v>0</v>
      </c>
      <c r="V76">
        <f t="shared" si="52"/>
        <v>0</v>
      </c>
      <c r="W76">
        <f t="shared" si="52"/>
        <v>0</v>
      </c>
      <c r="X76">
        <f t="shared" si="52"/>
        <v>0</v>
      </c>
      <c r="Y76">
        <f t="shared" si="52"/>
        <v>0</v>
      </c>
      <c r="Z76">
        <f t="shared" si="52"/>
        <v>100</v>
      </c>
      <c r="AA76">
        <f t="shared" si="52"/>
        <v>-4.615145541860902</v>
      </c>
      <c r="AB76">
        <f t="shared" si="52"/>
        <v>-4.8631926302963473</v>
      </c>
      <c r="AC76">
        <f t="shared" si="52"/>
        <v>4.5783013212896231</v>
      </c>
      <c r="AD76">
        <f t="shared" si="52"/>
        <v>4.1866598056256681</v>
      </c>
      <c r="AE76">
        <f t="shared" si="52"/>
        <v>-12.811196639799416</v>
      </c>
      <c r="AF76">
        <f t="shared" si="52"/>
        <v>7.7791174043773461</v>
      </c>
      <c r="AG76">
        <f t="shared" si="52"/>
        <v>-0.52093500020008354</v>
      </c>
      <c r="AH76">
        <f t="shared" si="52"/>
        <v>1.4598585562064432</v>
      </c>
      <c r="AI76">
        <f t="shared" si="52"/>
        <v>10.525515300565646</v>
      </c>
      <c r="AJ76">
        <f t="shared" si="52"/>
        <v>-1.8876479903463639</v>
      </c>
      <c r="AK76">
        <f t="shared" si="52"/>
        <v>1.5903616172442112</v>
      </c>
      <c r="AL76">
        <f t="shared" si="52"/>
        <v>7.6922453286456607</v>
      </c>
      <c r="AM76">
        <f t="shared" ref="AM76:BD76" si="53">IF(AM28=0,0,(AM28-AL28)/AM28*100)</f>
        <v>-2.1861745310673069</v>
      </c>
      <c r="AN76">
        <f t="shared" si="53"/>
        <v>0.90391686254183723</v>
      </c>
      <c r="AO76">
        <f t="shared" si="53"/>
        <v>5.8460248232261058</v>
      </c>
      <c r="AP76">
        <f t="shared" si="53"/>
        <v>3.1180547131759644</v>
      </c>
      <c r="AQ76">
        <f t="shared" si="53"/>
        <v>6.3329192387038731</v>
      </c>
      <c r="AR76">
        <f t="shared" si="53"/>
        <v>5.6898396194558316</v>
      </c>
      <c r="AS76">
        <f t="shared" si="53"/>
        <v>6.3098560216597068</v>
      </c>
      <c r="AT76">
        <f t="shared" si="53"/>
        <v>3.1007751952454656</v>
      </c>
      <c r="AU76">
        <f t="shared" si="53"/>
        <v>10.793933985459402</v>
      </c>
      <c r="AV76">
        <f t="shared" si="53"/>
        <v>3.9876971597911282</v>
      </c>
      <c r="AW76">
        <f t="shared" si="53"/>
        <v>6.9260037064264122</v>
      </c>
      <c r="AX76">
        <f t="shared" si="53"/>
        <v>2.1387768415941295</v>
      </c>
      <c r="AY76">
        <f t="shared" si="53"/>
        <v>5.7313406205541275</v>
      </c>
      <c r="AZ76">
        <f t="shared" si="53"/>
        <v>5.0332383698602383</v>
      </c>
      <c r="BA76">
        <f t="shared" si="53"/>
        <v>4.1227229169611208</v>
      </c>
      <c r="BB76">
        <f t="shared" si="53"/>
        <v>4.7619047608419152</v>
      </c>
      <c r="BC76">
        <f t="shared" si="53"/>
        <v>4.3062200938542796</v>
      </c>
      <c r="BD76">
        <f t="shared" si="53"/>
        <v>4.306220095563388</v>
      </c>
    </row>
    <row r="77" spans="1:56" x14ac:dyDescent="0.2">
      <c r="A77">
        <v>136</v>
      </c>
      <c r="B77" t="s">
        <v>401</v>
      </c>
      <c r="C77" t="s">
        <v>541</v>
      </c>
      <c r="D77" t="s">
        <v>561</v>
      </c>
      <c r="E77" s="72" t="s">
        <v>567</v>
      </c>
      <c r="G77">
        <f t="shared" ref="G77:AL77" si="54">IF(G29=0,0,(G29-F29)/G29*100)</f>
        <v>0</v>
      </c>
      <c r="H77">
        <f t="shared" si="54"/>
        <v>0</v>
      </c>
      <c r="I77">
        <f t="shared" si="54"/>
        <v>0</v>
      </c>
      <c r="J77">
        <f t="shared" si="54"/>
        <v>0</v>
      </c>
      <c r="K77">
        <f t="shared" si="54"/>
        <v>0</v>
      </c>
      <c r="L77">
        <f t="shared" si="54"/>
        <v>0</v>
      </c>
      <c r="M77">
        <f t="shared" si="54"/>
        <v>0</v>
      </c>
      <c r="N77">
        <f t="shared" si="54"/>
        <v>0</v>
      </c>
      <c r="O77">
        <f t="shared" si="54"/>
        <v>0</v>
      </c>
      <c r="P77">
        <f t="shared" si="54"/>
        <v>0</v>
      </c>
      <c r="Q77">
        <f t="shared" si="54"/>
        <v>0</v>
      </c>
      <c r="R77">
        <f t="shared" si="54"/>
        <v>0</v>
      </c>
      <c r="S77">
        <f t="shared" si="54"/>
        <v>0</v>
      </c>
      <c r="T77">
        <f t="shared" si="54"/>
        <v>0</v>
      </c>
      <c r="U77">
        <f t="shared" si="54"/>
        <v>0</v>
      </c>
      <c r="V77">
        <f t="shared" si="54"/>
        <v>0</v>
      </c>
      <c r="W77">
        <f t="shared" si="54"/>
        <v>0</v>
      </c>
      <c r="X77">
        <f t="shared" si="54"/>
        <v>0</v>
      </c>
      <c r="Y77">
        <f t="shared" si="54"/>
        <v>0</v>
      </c>
      <c r="Z77">
        <f t="shared" si="54"/>
        <v>100</v>
      </c>
      <c r="AA77">
        <f t="shared" si="54"/>
        <v>3.3352139786661961</v>
      </c>
      <c r="AB77">
        <f t="shared" si="54"/>
        <v>-2.3959884537828935</v>
      </c>
      <c r="AC77">
        <f t="shared" si="54"/>
        <v>3.6008384155175723</v>
      </c>
      <c r="AD77">
        <f t="shared" si="54"/>
        <v>-3.3344630877429866</v>
      </c>
      <c r="AE77">
        <f t="shared" si="54"/>
        <v>2.9076824233942093</v>
      </c>
      <c r="AF77">
        <f t="shared" si="54"/>
        <v>5.4047732947094076</v>
      </c>
      <c r="AG77">
        <f t="shared" si="54"/>
        <v>1.8649431316787712</v>
      </c>
      <c r="AH77">
        <f t="shared" si="54"/>
        <v>1.6913008310242326</v>
      </c>
      <c r="AI77">
        <f t="shared" si="54"/>
        <v>4.559739975002822</v>
      </c>
      <c r="AJ77">
        <f t="shared" si="54"/>
        <v>-1.8032455292504221</v>
      </c>
      <c r="AK77">
        <f t="shared" si="54"/>
        <v>1.7566762349113363</v>
      </c>
      <c r="AL77">
        <f t="shared" si="54"/>
        <v>1.8396485401908393</v>
      </c>
      <c r="AM77">
        <f t="shared" ref="AM77:BD77" si="55">IF(AM29=0,0,(AM29-AL29)/AM29*100)</f>
        <v>5.5477807600567326</v>
      </c>
      <c r="AN77">
        <f t="shared" si="55"/>
        <v>-3.1573707939239553</v>
      </c>
      <c r="AO77">
        <f t="shared" si="55"/>
        <v>8.9417394747563819</v>
      </c>
      <c r="AP77">
        <f t="shared" si="55"/>
        <v>5.4988576301580609</v>
      </c>
      <c r="AQ77">
        <f t="shared" si="55"/>
        <v>-4.2151882076413845</v>
      </c>
      <c r="AR77">
        <f t="shared" si="55"/>
        <v>2.7028521757011656</v>
      </c>
      <c r="AS77">
        <f t="shared" si="55"/>
        <v>6.2532552501896044</v>
      </c>
      <c r="AT77">
        <f t="shared" si="55"/>
        <v>1.8167135890887705</v>
      </c>
      <c r="AU77">
        <f t="shared" si="55"/>
        <v>2.8110492879985864</v>
      </c>
      <c r="AV77">
        <f t="shared" si="55"/>
        <v>1.0850881590333272</v>
      </c>
      <c r="AW77">
        <f t="shared" si="55"/>
        <v>5.2978209593970362</v>
      </c>
      <c r="AX77">
        <f t="shared" si="55"/>
        <v>4.9236297779171672</v>
      </c>
      <c r="AY77">
        <f t="shared" si="55"/>
        <v>5.1638317594108081</v>
      </c>
      <c r="AZ77">
        <f t="shared" si="55"/>
        <v>16.247741036157564</v>
      </c>
      <c r="BA77">
        <f t="shared" si="55"/>
        <v>-6.0534000133617587</v>
      </c>
      <c r="BB77">
        <f t="shared" si="55"/>
        <v>3.3975131624700476</v>
      </c>
      <c r="BC77">
        <f t="shared" si="55"/>
        <v>-1.235263486128046</v>
      </c>
      <c r="BD77">
        <f t="shared" si="55"/>
        <v>4.7679507931697538</v>
      </c>
    </row>
    <row r="78" spans="1:56" x14ac:dyDescent="0.2">
      <c r="A78">
        <v>137</v>
      </c>
      <c r="B78" t="s">
        <v>402</v>
      </c>
      <c r="C78" t="s">
        <v>542</v>
      </c>
      <c r="D78" t="s">
        <v>561</v>
      </c>
      <c r="E78" s="72" t="s">
        <v>567</v>
      </c>
      <c r="G78">
        <f t="shared" ref="G78:AL78" si="56">IF(G30=0,0,(G30-F30)/G30*100)</f>
        <v>0</v>
      </c>
      <c r="H78">
        <f t="shared" si="56"/>
        <v>0</v>
      </c>
      <c r="I78">
        <f t="shared" si="56"/>
        <v>0</v>
      </c>
      <c r="J78">
        <f t="shared" si="56"/>
        <v>0</v>
      </c>
      <c r="K78">
        <f t="shared" si="56"/>
        <v>0</v>
      </c>
      <c r="L78">
        <f t="shared" si="56"/>
        <v>0</v>
      </c>
      <c r="M78">
        <f t="shared" si="56"/>
        <v>0</v>
      </c>
      <c r="N78">
        <f t="shared" si="56"/>
        <v>0</v>
      </c>
      <c r="O78">
        <f t="shared" si="56"/>
        <v>0</v>
      </c>
      <c r="P78">
        <f t="shared" si="56"/>
        <v>0</v>
      </c>
      <c r="Q78">
        <f t="shared" si="56"/>
        <v>0</v>
      </c>
      <c r="R78">
        <f t="shared" si="56"/>
        <v>0</v>
      </c>
      <c r="S78">
        <f t="shared" si="56"/>
        <v>0</v>
      </c>
      <c r="T78">
        <f t="shared" si="56"/>
        <v>0</v>
      </c>
      <c r="U78">
        <f t="shared" si="56"/>
        <v>0</v>
      </c>
      <c r="V78">
        <f t="shared" si="56"/>
        <v>0</v>
      </c>
      <c r="W78">
        <f t="shared" si="56"/>
        <v>0</v>
      </c>
      <c r="X78">
        <f t="shared" si="56"/>
        <v>0</v>
      </c>
      <c r="Y78">
        <f t="shared" si="56"/>
        <v>0</v>
      </c>
      <c r="Z78">
        <f t="shared" si="56"/>
        <v>100</v>
      </c>
      <c r="AA78">
        <f t="shared" si="56"/>
        <v>5.5555555482724737</v>
      </c>
      <c r="AB78">
        <f t="shared" si="56"/>
        <v>5.210643021197007</v>
      </c>
      <c r="AC78">
        <f t="shared" si="56"/>
        <v>0.38232795209537185</v>
      </c>
      <c r="AD78">
        <f t="shared" si="56"/>
        <v>4.4875436255142658</v>
      </c>
      <c r="AE78">
        <f t="shared" si="56"/>
        <v>6.5022761735533399</v>
      </c>
      <c r="AF78">
        <f t="shared" si="56"/>
        <v>8.8772123979383775</v>
      </c>
      <c r="AG78">
        <f t="shared" si="56"/>
        <v>8.1650793579371559</v>
      </c>
      <c r="AH78">
        <f t="shared" si="56"/>
        <v>6.3594541325012122</v>
      </c>
      <c r="AI78">
        <f t="shared" si="56"/>
        <v>4.2742950206785206</v>
      </c>
      <c r="AJ78">
        <f t="shared" si="56"/>
        <v>6.7048750099560444</v>
      </c>
      <c r="AK78">
        <f t="shared" si="56"/>
        <v>4.2470697496085945</v>
      </c>
      <c r="AL78">
        <f t="shared" si="56"/>
        <v>6.1144809326828655</v>
      </c>
      <c r="AM78">
        <f t="shared" ref="AM78:BD78" si="57">IF(AM30=0,0,(AM30-AL30)/AM30*100)</f>
        <v>4.8362801219814564</v>
      </c>
      <c r="AN78">
        <f t="shared" si="57"/>
        <v>3.9718610570820787</v>
      </c>
      <c r="AO78">
        <f t="shared" si="57"/>
        <v>4.111448531467917</v>
      </c>
      <c r="AP78">
        <f t="shared" si="57"/>
        <v>5.2921280240050015</v>
      </c>
      <c r="AQ78">
        <f t="shared" si="57"/>
        <v>5.3814109271834134</v>
      </c>
      <c r="AR78">
        <f t="shared" si="57"/>
        <v>5.7231942730937693</v>
      </c>
      <c r="AS78">
        <f t="shared" si="57"/>
        <v>2.5443521101402591</v>
      </c>
      <c r="AT78">
        <f t="shared" si="57"/>
        <v>8.2792757879899384</v>
      </c>
      <c r="AU78">
        <f t="shared" si="57"/>
        <v>2.5089994455029361</v>
      </c>
      <c r="AV78">
        <f t="shared" si="57"/>
        <v>2.06957664354344</v>
      </c>
      <c r="AW78">
        <f t="shared" si="57"/>
        <v>3.5278480765973153</v>
      </c>
      <c r="AX78">
        <f t="shared" si="57"/>
        <v>5.433567345660161</v>
      </c>
      <c r="AY78">
        <f t="shared" si="57"/>
        <v>1.2261660922750459</v>
      </c>
      <c r="AZ78">
        <f t="shared" si="57"/>
        <v>3.7977317501099881</v>
      </c>
      <c r="BA78">
        <f t="shared" si="57"/>
        <v>5.5492024516994372</v>
      </c>
      <c r="BB78">
        <f t="shared" si="57"/>
        <v>5.2303418295933488</v>
      </c>
      <c r="BC78">
        <f t="shared" si="57"/>
        <v>2.9450601306854018</v>
      </c>
      <c r="BD78">
        <f t="shared" si="57"/>
        <v>3.878729798965117</v>
      </c>
    </row>
    <row r="79" spans="1:56" x14ac:dyDescent="0.2">
      <c r="A79">
        <v>144</v>
      </c>
      <c r="B79" t="s">
        <v>403</v>
      </c>
      <c r="C79" t="s">
        <v>543</v>
      </c>
      <c r="D79" t="s">
        <v>561</v>
      </c>
      <c r="E79" s="72" t="s">
        <v>567</v>
      </c>
      <c r="G79">
        <f t="shared" ref="G79:G81" si="58">IF(G31=0,0,(G31-F31)/G31*100)</f>
        <v>0</v>
      </c>
      <c r="H79">
        <f t="shared" ref="H79:BD80" si="59">IF(H31=0,0,(H31-G31)/H31*100)</f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59"/>
        <v>0</v>
      </c>
      <c r="R79">
        <f t="shared" si="59"/>
        <v>0</v>
      </c>
      <c r="S79">
        <f t="shared" si="59"/>
        <v>0</v>
      </c>
      <c r="T79">
        <f t="shared" si="59"/>
        <v>0</v>
      </c>
      <c r="U79">
        <f t="shared" si="59"/>
        <v>0</v>
      </c>
      <c r="V79">
        <f t="shared" si="59"/>
        <v>0</v>
      </c>
      <c r="W79">
        <f t="shared" si="59"/>
        <v>0</v>
      </c>
      <c r="X79">
        <f t="shared" si="59"/>
        <v>0</v>
      </c>
      <c r="Y79">
        <f t="shared" si="59"/>
        <v>0</v>
      </c>
      <c r="Z79">
        <f t="shared" si="59"/>
        <v>100</v>
      </c>
      <c r="AA79">
        <f t="shared" si="59"/>
        <v>4.7619073972557855</v>
      </c>
      <c r="AB79">
        <f t="shared" si="59"/>
        <v>-7.4113850216271997</v>
      </c>
      <c r="AC79">
        <f t="shared" si="59"/>
        <v>-18.623964874019151</v>
      </c>
      <c r="AD79">
        <f t="shared" si="59"/>
        <v>-6.9518715694754434</v>
      </c>
      <c r="AE79">
        <f t="shared" si="59"/>
        <v>0.99009596614885198</v>
      </c>
      <c r="AF79">
        <f t="shared" si="59"/>
        <v>-2.3541413538987697</v>
      </c>
      <c r="AG79">
        <f t="shared" si="59"/>
        <v>12.81604212760476</v>
      </c>
      <c r="AH79">
        <f t="shared" si="59"/>
        <v>7.5785542156579826</v>
      </c>
      <c r="AI79">
        <f t="shared" si="59"/>
        <v>6.1032904607200207</v>
      </c>
      <c r="AJ79">
        <f t="shared" si="59"/>
        <v>0.99009196554518297</v>
      </c>
      <c r="AK79">
        <f t="shared" si="59"/>
        <v>4.6711144690195567</v>
      </c>
      <c r="AL79">
        <f t="shared" si="59"/>
        <v>-5.3793208961522332</v>
      </c>
      <c r="AM79">
        <f t="shared" si="59"/>
        <v>7.9653114650991146</v>
      </c>
      <c r="AN79">
        <f t="shared" si="59"/>
        <v>6.3367760795890726</v>
      </c>
      <c r="AO79">
        <f t="shared" si="59"/>
        <v>2.6297581176084215</v>
      </c>
      <c r="AP79">
        <f t="shared" si="59"/>
        <v>6.8901303542222569</v>
      </c>
      <c r="AQ79">
        <f t="shared" si="59"/>
        <v>9.2876398573767069</v>
      </c>
      <c r="AR79">
        <f t="shared" si="59"/>
        <v>9.7327436477869984</v>
      </c>
      <c r="AS79">
        <f t="shared" si="59"/>
        <v>7.5082692453445956</v>
      </c>
      <c r="AT79">
        <f t="shared" si="59"/>
        <v>1.0792080356371665</v>
      </c>
      <c r="AU79">
        <f t="shared" si="59"/>
        <v>10.633636647900802</v>
      </c>
      <c r="AV79">
        <f t="shared" si="59"/>
        <v>8.1025590420292151</v>
      </c>
      <c r="AW79">
        <f t="shared" si="59"/>
        <v>5.6814923788102085</v>
      </c>
      <c r="AX79">
        <f t="shared" si="59"/>
        <v>7.3076380225157296</v>
      </c>
      <c r="AY79">
        <f t="shared" si="59"/>
        <v>7.7386423052827986</v>
      </c>
      <c r="AZ79">
        <f t="shared" si="59"/>
        <v>7.9889902746137889</v>
      </c>
      <c r="BA79">
        <f t="shared" si="59"/>
        <v>6.7874468116710798</v>
      </c>
      <c r="BB79">
        <f t="shared" si="59"/>
        <v>6.3942170120519863</v>
      </c>
      <c r="BC79">
        <f t="shared" si="59"/>
        <v>6.0559281035656953</v>
      </c>
      <c r="BD79">
        <f t="shared" si="59"/>
        <v>6.7164776116459697</v>
      </c>
    </row>
    <row r="80" spans="1:56" x14ac:dyDescent="0.2">
      <c r="A80">
        <v>147</v>
      </c>
      <c r="B80" t="s">
        <v>404</v>
      </c>
      <c r="C80" t="s">
        <v>544</v>
      </c>
      <c r="D80" t="s">
        <v>561</v>
      </c>
      <c r="E80" s="72" t="s">
        <v>567</v>
      </c>
      <c r="G80">
        <f t="shared" si="58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59"/>
        <v>0</v>
      </c>
      <c r="R80">
        <f t="shared" si="59"/>
        <v>0</v>
      </c>
      <c r="S80">
        <f t="shared" si="59"/>
        <v>0</v>
      </c>
      <c r="T80">
        <f t="shared" si="59"/>
        <v>0</v>
      </c>
      <c r="U80">
        <f t="shared" si="59"/>
        <v>0</v>
      </c>
      <c r="V80">
        <f t="shared" si="59"/>
        <v>0</v>
      </c>
      <c r="W80">
        <f t="shared" si="59"/>
        <v>0</v>
      </c>
      <c r="X80">
        <f t="shared" si="59"/>
        <v>0</v>
      </c>
      <c r="Y80">
        <f t="shared" si="59"/>
        <v>0</v>
      </c>
      <c r="Z80">
        <f t="shared" si="59"/>
        <v>100</v>
      </c>
      <c r="AA80">
        <f t="shared" si="59"/>
        <v>0.88414071901341384</v>
      </c>
      <c r="AB80">
        <f t="shared" si="59"/>
        <v>-0.36975411236124456</v>
      </c>
      <c r="AC80">
        <f t="shared" si="59"/>
        <v>-1.8068887700668772</v>
      </c>
      <c r="AD80">
        <f t="shared" si="59"/>
        <v>-0.24528301913656184</v>
      </c>
      <c r="AE80">
        <f t="shared" si="59"/>
        <v>0.54419216755287492</v>
      </c>
      <c r="AF80">
        <f t="shared" si="59"/>
        <v>4.49820787816215</v>
      </c>
      <c r="AG80">
        <f t="shared" si="59"/>
        <v>3.3933518012390342</v>
      </c>
      <c r="AH80">
        <f t="shared" ref="H80:BD85" si="60">IF(AH32=0,0,(AH32-AG32)/AH32*100)</f>
        <v>0.85822177104013386</v>
      </c>
      <c r="AI80">
        <f t="shared" si="60"/>
        <v>1.8034720986789574</v>
      </c>
      <c r="AJ80">
        <f t="shared" si="60"/>
        <v>2.4338102350613395</v>
      </c>
      <c r="AK80">
        <f t="shared" si="60"/>
        <v>7.5554879749862538</v>
      </c>
      <c r="AL80">
        <f t="shared" si="60"/>
        <v>6.7082683412039312</v>
      </c>
      <c r="AM80">
        <f t="shared" si="60"/>
        <v>-2.049789324411659</v>
      </c>
      <c r="AN80">
        <f t="shared" si="60"/>
        <v>6.8174369098732353</v>
      </c>
      <c r="AO80">
        <f t="shared" si="60"/>
        <v>3.9508893464877959</v>
      </c>
      <c r="AP80">
        <f t="shared" si="60"/>
        <v>3.0964002498882515</v>
      </c>
      <c r="AQ80">
        <f t="shared" si="60"/>
        <v>4.0468349689372971</v>
      </c>
      <c r="AR80">
        <f t="shared" si="60"/>
        <v>3.1880977715642453</v>
      </c>
      <c r="AS80">
        <f t="shared" si="60"/>
        <v>3.2622849670610568</v>
      </c>
      <c r="AT80">
        <f t="shared" si="60"/>
        <v>3.3708609311154452</v>
      </c>
      <c r="AU80">
        <f t="shared" si="60"/>
        <v>1.1665996180466196</v>
      </c>
      <c r="AV80">
        <f t="shared" si="60"/>
        <v>4.5683887257079521</v>
      </c>
      <c r="AW80">
        <f t="shared" si="60"/>
        <v>4.0669227169818107</v>
      </c>
      <c r="AX80">
        <f t="shared" si="60"/>
        <v>10.930434168586839</v>
      </c>
      <c r="AY80">
        <f t="shared" si="60"/>
        <v>2.4658348223129587</v>
      </c>
      <c r="AZ80">
        <f t="shared" si="60"/>
        <v>6.6057669694484664</v>
      </c>
      <c r="BA80">
        <f t="shared" si="60"/>
        <v>5.100160012091755</v>
      </c>
      <c r="BB80">
        <f t="shared" si="60"/>
        <v>4.1227229165956327</v>
      </c>
      <c r="BC80">
        <f t="shared" si="60"/>
        <v>-0.7049345416174353</v>
      </c>
      <c r="BD80">
        <f t="shared" si="60"/>
        <v>4.5801526740010328</v>
      </c>
    </row>
    <row r="81" spans="1:56" x14ac:dyDescent="0.2">
      <c r="A81">
        <v>158</v>
      </c>
      <c r="B81" t="s">
        <v>405</v>
      </c>
      <c r="C81" t="s">
        <v>545</v>
      </c>
      <c r="D81" t="s">
        <v>561</v>
      </c>
      <c r="E81" s="72" t="s">
        <v>567</v>
      </c>
      <c r="G81">
        <f t="shared" si="58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0"/>
        <v>0</v>
      </c>
      <c r="R81">
        <f t="shared" si="60"/>
        <v>0</v>
      </c>
      <c r="S81">
        <f t="shared" si="60"/>
        <v>0</v>
      </c>
      <c r="T81">
        <f t="shared" si="60"/>
        <v>0</v>
      </c>
      <c r="U81">
        <f t="shared" si="60"/>
        <v>0</v>
      </c>
      <c r="V81">
        <f t="shared" si="60"/>
        <v>0</v>
      </c>
      <c r="W81">
        <f t="shared" si="60"/>
        <v>0</v>
      </c>
      <c r="X81">
        <f t="shared" si="60"/>
        <v>0</v>
      </c>
      <c r="Y81">
        <f t="shared" si="60"/>
        <v>0</v>
      </c>
      <c r="Z81">
        <f t="shared" si="60"/>
        <v>100</v>
      </c>
      <c r="AA81">
        <f t="shared" si="60"/>
        <v>0.60522989180768227</v>
      </c>
      <c r="AB81">
        <f t="shared" si="60"/>
        <v>1.5971783634524148</v>
      </c>
      <c r="AC81">
        <f t="shared" si="60"/>
        <v>-4.9879163034556298</v>
      </c>
      <c r="AD81">
        <f t="shared" si="60"/>
        <v>-20.228947145369439</v>
      </c>
      <c r="AE81">
        <f t="shared" si="60"/>
        <v>7.1689208074003741</v>
      </c>
      <c r="AF81">
        <f t="shared" si="60"/>
        <v>5.9797153087576405</v>
      </c>
      <c r="AG81">
        <f t="shared" si="60"/>
        <v>7.4500702722841441E-2</v>
      </c>
      <c r="AH81">
        <f t="shared" si="60"/>
        <v>6.4538619345369277</v>
      </c>
      <c r="AI81">
        <f t="shared" si="60"/>
        <v>0.9252875924843631</v>
      </c>
      <c r="AJ81">
        <f t="shared" si="60"/>
        <v>-1.3010656777974354</v>
      </c>
      <c r="AK81">
        <f t="shared" si="60"/>
        <v>2.4430249547774978</v>
      </c>
      <c r="AL81">
        <f t="shared" si="60"/>
        <v>-6.9706854474652937</v>
      </c>
      <c r="AM81">
        <f t="shared" si="60"/>
        <v>1.4287293347585852</v>
      </c>
      <c r="AN81">
        <f t="shared" si="60"/>
        <v>3.8503712155065184</v>
      </c>
      <c r="AO81">
        <f t="shared" si="60"/>
        <v>2.5395805723819067</v>
      </c>
      <c r="AP81">
        <f t="shared" si="60"/>
        <v>3.3060559791504325</v>
      </c>
      <c r="AQ81">
        <f t="shared" si="60"/>
        <v>2.6801550704820398</v>
      </c>
      <c r="AR81">
        <f t="shared" si="60"/>
        <v>9.4385518658459073</v>
      </c>
      <c r="AS81">
        <f t="shared" si="60"/>
        <v>-0.57201169463595858</v>
      </c>
      <c r="AT81">
        <f t="shared" si="60"/>
        <v>-1.4296605547621715</v>
      </c>
      <c r="AU81">
        <f t="shared" si="60"/>
        <v>6.6331024203707525</v>
      </c>
      <c r="AV81">
        <f t="shared" si="60"/>
        <v>2.9117937873489623</v>
      </c>
      <c r="AW81">
        <f t="shared" si="60"/>
        <v>5.0332383752217424</v>
      </c>
      <c r="AX81">
        <f t="shared" si="60"/>
        <v>9.9900093774024257E-2</v>
      </c>
      <c r="AY81">
        <f t="shared" si="60"/>
        <v>4.3062201023356987</v>
      </c>
      <c r="AZ81">
        <f t="shared" si="60"/>
        <v>5.4820415842263959</v>
      </c>
      <c r="BA81">
        <f t="shared" si="60"/>
        <v>3.2882011536469884</v>
      </c>
      <c r="BB81">
        <f t="shared" si="60"/>
        <v>8.0036798601574031</v>
      </c>
      <c r="BC81">
        <f t="shared" si="60"/>
        <v>-1.2145748977852284</v>
      </c>
      <c r="BD81">
        <f t="shared" si="60"/>
        <v>8.093023249688752</v>
      </c>
    </row>
    <row r="82" spans="1:56" x14ac:dyDescent="0.2">
      <c r="A82">
        <v>159</v>
      </c>
      <c r="B82" t="s">
        <v>406</v>
      </c>
      <c r="C82" t="s">
        <v>546</v>
      </c>
      <c r="D82" t="s">
        <v>561</v>
      </c>
      <c r="E82" s="72" t="s">
        <v>567</v>
      </c>
      <c r="G82">
        <f t="shared" ref="G82:G96" si="61">IF(G34=0,0,(G34-F34)/G34*100)</f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si="60"/>
        <v>0</v>
      </c>
      <c r="R82">
        <f t="shared" si="60"/>
        <v>0</v>
      </c>
      <c r="S82">
        <f t="shared" si="60"/>
        <v>0</v>
      </c>
      <c r="T82">
        <f t="shared" si="60"/>
        <v>0</v>
      </c>
      <c r="U82">
        <f t="shared" si="60"/>
        <v>0</v>
      </c>
      <c r="V82">
        <f t="shared" si="60"/>
        <v>0</v>
      </c>
      <c r="W82">
        <f t="shared" si="60"/>
        <v>0</v>
      </c>
      <c r="X82">
        <f t="shared" si="60"/>
        <v>0</v>
      </c>
      <c r="Y82">
        <f t="shared" si="60"/>
        <v>0</v>
      </c>
      <c r="Z82">
        <f t="shared" si="60"/>
        <v>100</v>
      </c>
      <c r="AA82">
        <f t="shared" si="60"/>
        <v>-15.110851808634774</v>
      </c>
      <c r="AB82">
        <f t="shared" si="60"/>
        <v>-0.23577899896034454</v>
      </c>
      <c r="AC82">
        <f t="shared" si="60"/>
        <v>-5.5908413706578841</v>
      </c>
      <c r="AD82">
        <f t="shared" si="60"/>
        <v>-5.0617880216740829</v>
      </c>
      <c r="AE82">
        <f t="shared" si="60"/>
        <v>8.8464888494644853</v>
      </c>
      <c r="AF82">
        <f t="shared" si="60"/>
        <v>2.4521339425515745</v>
      </c>
      <c r="AG82">
        <f t="shared" si="60"/>
        <v>-0.7054202091363444</v>
      </c>
      <c r="AH82">
        <f t="shared" si="60"/>
        <v>9.0073082118794101</v>
      </c>
      <c r="AI82">
        <f t="shared" si="60"/>
        <v>6.7171246761581997</v>
      </c>
      <c r="AJ82">
        <f t="shared" si="60"/>
        <v>7.5748368708132592</v>
      </c>
      <c r="AK82">
        <f t="shared" si="60"/>
        <v>4.5398044306944367</v>
      </c>
      <c r="AL82">
        <f t="shared" si="60"/>
        <v>2.8355945623146397</v>
      </c>
      <c r="AM82">
        <f t="shared" si="60"/>
        <v>2.1521613530122381</v>
      </c>
      <c r="AN82">
        <f t="shared" si="60"/>
        <v>9.9695665862105154E-2</v>
      </c>
      <c r="AO82">
        <f t="shared" si="60"/>
        <v>2.4392741047889634</v>
      </c>
      <c r="AP82">
        <f t="shared" si="60"/>
        <v>4.1222123378017725</v>
      </c>
      <c r="AQ82">
        <f t="shared" si="60"/>
        <v>2.6290950799302255</v>
      </c>
      <c r="AR82">
        <f t="shared" si="60"/>
        <v>1.8447068757256275</v>
      </c>
      <c r="AS82">
        <f t="shared" si="60"/>
        <v>1.0886271234608715</v>
      </c>
      <c r="AT82">
        <f t="shared" si="60"/>
        <v>5.1235349144334998</v>
      </c>
      <c r="AU82">
        <f t="shared" si="60"/>
        <v>3.006463389249745</v>
      </c>
      <c r="AV82">
        <f t="shared" si="60"/>
        <v>1.525241111081912</v>
      </c>
      <c r="AW82">
        <f t="shared" si="60"/>
        <v>9.3384731944173094</v>
      </c>
      <c r="AX82">
        <f t="shared" si="60"/>
        <v>9.5839005979974843</v>
      </c>
      <c r="AY82">
        <f t="shared" si="60"/>
        <v>5.1234048119292686</v>
      </c>
      <c r="AZ82">
        <f t="shared" si="60"/>
        <v>5.8381124668026629</v>
      </c>
      <c r="BA82">
        <f t="shared" si="60"/>
        <v>6.0589296626133997</v>
      </c>
      <c r="BB82">
        <f t="shared" si="60"/>
        <v>5.660370922462401</v>
      </c>
      <c r="BC82">
        <f t="shared" si="60"/>
        <v>6.5422735691765252</v>
      </c>
      <c r="BD82">
        <f t="shared" si="60"/>
        <v>7.2785960680683521</v>
      </c>
    </row>
    <row r="83" spans="1:56" x14ac:dyDescent="0.2">
      <c r="A83">
        <v>184</v>
      </c>
      <c r="B83" t="s">
        <v>411</v>
      </c>
      <c r="C83" t="s">
        <v>547</v>
      </c>
      <c r="D83" t="s">
        <v>561</v>
      </c>
      <c r="E83" s="72" t="s">
        <v>567</v>
      </c>
      <c r="G83">
        <f t="shared" si="61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si="60"/>
        <v>0</v>
      </c>
      <c r="Q83">
        <f t="shared" si="60"/>
        <v>0</v>
      </c>
      <c r="R83">
        <f t="shared" si="60"/>
        <v>0</v>
      </c>
      <c r="S83">
        <f t="shared" si="60"/>
        <v>0</v>
      </c>
      <c r="T83">
        <f t="shared" si="60"/>
        <v>0</v>
      </c>
      <c r="U83">
        <f t="shared" si="60"/>
        <v>0</v>
      </c>
      <c r="V83">
        <f t="shared" si="60"/>
        <v>0</v>
      </c>
      <c r="W83">
        <f t="shared" si="60"/>
        <v>0</v>
      </c>
      <c r="X83">
        <f t="shared" si="60"/>
        <v>0</v>
      </c>
      <c r="Y83">
        <f t="shared" si="60"/>
        <v>0</v>
      </c>
      <c r="Z83">
        <f t="shared" si="60"/>
        <v>100</v>
      </c>
      <c r="AA83">
        <f t="shared" si="60"/>
        <v>5.1559137080093889</v>
      </c>
      <c r="AB83">
        <f t="shared" si="60"/>
        <v>1.7786380494264664</v>
      </c>
      <c r="AC83">
        <f t="shared" si="60"/>
        <v>5.6428856215612067</v>
      </c>
      <c r="AD83">
        <f t="shared" si="60"/>
        <v>-4.4285792739189995</v>
      </c>
      <c r="AE83">
        <f t="shared" si="60"/>
        <v>4.2170808731554157</v>
      </c>
      <c r="AF83">
        <f t="shared" si="60"/>
        <v>5.1882303779004335</v>
      </c>
      <c r="AG83">
        <f t="shared" si="60"/>
        <v>-2.4041877789028887E-2</v>
      </c>
      <c r="AH83">
        <f t="shared" si="60"/>
        <v>4.3051440918208135</v>
      </c>
      <c r="AI83">
        <f t="shared" si="60"/>
        <v>-3.6547633448901592E-2</v>
      </c>
      <c r="AJ83">
        <f t="shared" si="60"/>
        <v>-2.4582721878507008</v>
      </c>
      <c r="AK83">
        <f t="shared" si="60"/>
        <v>-2.5792313243099732</v>
      </c>
      <c r="AL83">
        <f t="shared" si="60"/>
        <v>5.5469670878630879</v>
      </c>
      <c r="AM83">
        <f t="shared" si="60"/>
        <v>-8.8242207317952097</v>
      </c>
      <c r="AN83">
        <f t="shared" si="60"/>
        <v>-100.99721597971526</v>
      </c>
      <c r="AO83">
        <f t="shared" si="60"/>
        <v>26.048673259151943</v>
      </c>
      <c r="AP83">
        <f t="shared" si="60"/>
        <v>11.304818034614444</v>
      </c>
      <c r="AQ83">
        <f t="shared" si="60"/>
        <v>12.164938595506007</v>
      </c>
      <c r="AR83">
        <f t="shared" si="60"/>
        <v>8.1377712409603173</v>
      </c>
      <c r="AS83">
        <f t="shared" si="60"/>
        <v>7.0468666975767409</v>
      </c>
      <c r="AT83">
        <f t="shared" si="60"/>
        <v>7.4930619764856026</v>
      </c>
      <c r="AU83">
        <f t="shared" si="60"/>
        <v>7.8341013821710641</v>
      </c>
      <c r="AV83">
        <f t="shared" si="60"/>
        <v>9.9099099141026841</v>
      </c>
      <c r="AW83">
        <f t="shared" si="60"/>
        <v>2.1526418705894805</v>
      </c>
      <c r="AX83">
        <f t="shared" si="60"/>
        <v>6.8901303605025985</v>
      </c>
      <c r="AY83">
        <f t="shared" si="60"/>
        <v>8.5086916685649197</v>
      </c>
      <c r="AZ83">
        <f t="shared" si="60"/>
        <v>8.4249084292459564</v>
      </c>
      <c r="BA83">
        <f t="shared" si="60"/>
        <v>5.213270144839842</v>
      </c>
      <c r="BB83">
        <f t="shared" si="60"/>
        <v>10.071942444155145</v>
      </c>
      <c r="BC83">
        <f t="shared" si="60"/>
        <v>3.9385206469775307</v>
      </c>
      <c r="BD83">
        <f t="shared" si="60"/>
        <v>6.9767441894026536</v>
      </c>
    </row>
    <row r="84" spans="1:56" x14ac:dyDescent="0.2">
      <c r="A84">
        <v>193</v>
      </c>
      <c r="B84" t="s">
        <v>441</v>
      </c>
      <c r="C84" t="s">
        <v>548</v>
      </c>
      <c r="D84" t="s">
        <v>561</v>
      </c>
      <c r="E84" s="72" t="s">
        <v>567</v>
      </c>
      <c r="G84">
        <f t="shared" si="61"/>
        <v>0</v>
      </c>
      <c r="H84">
        <f t="shared" si="60"/>
        <v>0</v>
      </c>
      <c r="I84">
        <f t="shared" si="60"/>
        <v>0</v>
      </c>
      <c r="J84">
        <f t="shared" si="60"/>
        <v>0</v>
      </c>
      <c r="K84">
        <f t="shared" si="60"/>
        <v>0</v>
      </c>
      <c r="L84">
        <f t="shared" si="60"/>
        <v>0</v>
      </c>
      <c r="M84">
        <f t="shared" si="60"/>
        <v>0</v>
      </c>
      <c r="N84">
        <f t="shared" si="60"/>
        <v>0</v>
      </c>
      <c r="O84">
        <f t="shared" si="60"/>
        <v>0</v>
      </c>
      <c r="P84">
        <f t="shared" si="60"/>
        <v>0</v>
      </c>
      <c r="Q84">
        <f t="shared" si="60"/>
        <v>0</v>
      </c>
      <c r="R84">
        <f t="shared" si="60"/>
        <v>0</v>
      </c>
      <c r="S84">
        <f t="shared" si="60"/>
        <v>0</v>
      </c>
      <c r="T84">
        <f t="shared" si="60"/>
        <v>0</v>
      </c>
      <c r="U84">
        <f t="shared" si="60"/>
        <v>0</v>
      </c>
      <c r="V84">
        <f t="shared" si="60"/>
        <v>0</v>
      </c>
      <c r="W84">
        <f t="shared" si="60"/>
        <v>0</v>
      </c>
      <c r="X84">
        <f t="shared" si="60"/>
        <v>0</v>
      </c>
      <c r="Y84">
        <f t="shared" si="60"/>
        <v>0</v>
      </c>
      <c r="Z84">
        <f t="shared" si="60"/>
        <v>0</v>
      </c>
      <c r="AA84">
        <f t="shared" si="60"/>
        <v>0</v>
      </c>
      <c r="AB84">
        <f t="shared" si="60"/>
        <v>0</v>
      </c>
      <c r="AC84">
        <f t="shared" si="60"/>
        <v>0</v>
      </c>
      <c r="AD84">
        <f t="shared" si="60"/>
        <v>0</v>
      </c>
      <c r="AE84">
        <f t="shared" si="60"/>
        <v>0</v>
      </c>
      <c r="AF84">
        <f t="shared" si="60"/>
        <v>0</v>
      </c>
      <c r="AG84">
        <f t="shared" si="60"/>
        <v>0</v>
      </c>
      <c r="AH84">
        <f t="shared" si="60"/>
        <v>0</v>
      </c>
      <c r="AI84">
        <f t="shared" si="60"/>
        <v>0</v>
      </c>
      <c r="AJ84">
        <f t="shared" si="60"/>
        <v>0</v>
      </c>
      <c r="AK84">
        <f t="shared" si="60"/>
        <v>0</v>
      </c>
      <c r="AL84">
        <f t="shared" si="60"/>
        <v>0</v>
      </c>
      <c r="AM84">
        <f t="shared" si="60"/>
        <v>0</v>
      </c>
      <c r="AN84">
        <f t="shared" si="60"/>
        <v>0</v>
      </c>
      <c r="AO84">
        <f t="shared" si="60"/>
        <v>0</v>
      </c>
      <c r="AP84">
        <f t="shared" si="60"/>
        <v>0</v>
      </c>
      <c r="AQ84">
        <f t="shared" si="60"/>
        <v>0</v>
      </c>
      <c r="AR84">
        <f t="shared" si="60"/>
        <v>0</v>
      </c>
      <c r="AS84">
        <f t="shared" si="60"/>
        <v>0</v>
      </c>
      <c r="AT84">
        <f t="shared" si="60"/>
        <v>0</v>
      </c>
      <c r="AU84">
        <f t="shared" si="60"/>
        <v>100</v>
      </c>
      <c r="AV84">
        <f t="shared" si="60"/>
        <v>10.382715768528538</v>
      </c>
      <c r="AW84">
        <f t="shared" si="60"/>
        <v>5.1446447827339563</v>
      </c>
      <c r="AX84">
        <f t="shared" si="60"/>
        <v>6.1923703423008121</v>
      </c>
      <c r="AY84">
        <f t="shared" si="60"/>
        <v>5.3652500244918055</v>
      </c>
      <c r="AZ84">
        <f t="shared" si="60"/>
        <v>6.2573403639871739</v>
      </c>
      <c r="BA84">
        <f t="shared" si="60"/>
        <v>5.6603773577187395</v>
      </c>
      <c r="BB84">
        <f t="shared" si="60"/>
        <v>5.4820391556773744</v>
      </c>
      <c r="BC84">
        <f t="shared" si="60"/>
        <v>3.8461538604529331</v>
      </c>
      <c r="BD84">
        <f t="shared" si="60"/>
        <v>4.3062200858208275</v>
      </c>
    </row>
    <row r="85" spans="1:56" x14ac:dyDescent="0.2">
      <c r="A85">
        <v>195</v>
      </c>
      <c r="B85" t="s">
        <v>413</v>
      </c>
      <c r="C85" t="s">
        <v>549</v>
      </c>
      <c r="D85" t="s">
        <v>561</v>
      </c>
      <c r="E85" s="72" t="s">
        <v>567</v>
      </c>
      <c r="G85">
        <f t="shared" si="61"/>
        <v>0</v>
      </c>
      <c r="H85">
        <f t="shared" si="60"/>
        <v>0</v>
      </c>
      <c r="I85">
        <f t="shared" si="60"/>
        <v>0</v>
      </c>
      <c r="J85">
        <f t="shared" si="60"/>
        <v>0</v>
      </c>
      <c r="K85">
        <f t="shared" si="60"/>
        <v>0</v>
      </c>
      <c r="L85">
        <f t="shared" si="60"/>
        <v>0</v>
      </c>
      <c r="M85">
        <f t="shared" si="60"/>
        <v>0</v>
      </c>
      <c r="N85">
        <f t="shared" si="60"/>
        <v>0</v>
      </c>
      <c r="O85">
        <f t="shared" si="60"/>
        <v>0</v>
      </c>
      <c r="P85">
        <f t="shared" si="60"/>
        <v>0</v>
      </c>
      <c r="Q85">
        <f t="shared" si="60"/>
        <v>0</v>
      </c>
      <c r="R85">
        <f t="shared" si="60"/>
        <v>0</v>
      </c>
      <c r="S85">
        <f t="shared" si="60"/>
        <v>0</v>
      </c>
      <c r="T85">
        <f t="shared" si="60"/>
        <v>0</v>
      </c>
      <c r="U85">
        <f t="shared" si="60"/>
        <v>0</v>
      </c>
      <c r="V85">
        <f t="shared" si="60"/>
        <v>0</v>
      </c>
      <c r="W85">
        <f t="shared" si="60"/>
        <v>0</v>
      </c>
      <c r="X85">
        <f t="shared" si="60"/>
        <v>0</v>
      </c>
      <c r="Y85">
        <f t="shared" si="60"/>
        <v>0</v>
      </c>
      <c r="Z85">
        <f t="shared" si="60"/>
        <v>100</v>
      </c>
      <c r="AA85">
        <f t="shared" si="60"/>
        <v>4.8249165226496427</v>
      </c>
      <c r="AB85">
        <f t="shared" si="60"/>
        <v>7.272664809668802</v>
      </c>
      <c r="AC85">
        <f t="shared" si="60"/>
        <v>-5.6260586922746185</v>
      </c>
      <c r="AD85">
        <f t="shared" si="60"/>
        <v>3.6105226881544308</v>
      </c>
      <c r="AE85">
        <f t="shared" si="60"/>
        <v>3.179086332419645</v>
      </c>
      <c r="AF85">
        <f t="shared" si="60"/>
        <v>3.0193374878541066</v>
      </c>
      <c r="AG85">
        <f t="shared" si="60"/>
        <v>5.7442956901284399</v>
      </c>
      <c r="AH85">
        <f t="shared" si="60"/>
        <v>-0.59596166905031134</v>
      </c>
      <c r="AI85">
        <f t="shared" si="60"/>
        <v>3.8256761962331867</v>
      </c>
      <c r="AJ85">
        <f t="shared" si="60"/>
        <v>-0.68023406973180411</v>
      </c>
      <c r="AK85">
        <f t="shared" si="60"/>
        <v>2.4921309121497153</v>
      </c>
      <c r="AL85">
        <f t="shared" si="60"/>
        <v>1.2273950478175595</v>
      </c>
      <c r="AM85">
        <f t="shared" si="60"/>
        <v>1.2840773795502896</v>
      </c>
      <c r="AN85">
        <f t="shared" si="60"/>
        <v>-1.7331657192816895E-2</v>
      </c>
      <c r="AO85">
        <f t="shared" si="60"/>
        <v>5.0904480817076703</v>
      </c>
      <c r="AP85">
        <f t="shared" si="60"/>
        <v>1.9724371820736399</v>
      </c>
      <c r="AQ85">
        <f t="shared" si="60"/>
        <v>3.0293940476489754</v>
      </c>
      <c r="AR85">
        <f t="shared" ref="H85:BD90" si="62">IF(AR37=0,0,(AR37-AQ37)/AR37*100)</f>
        <v>5.5701099624384822</v>
      </c>
      <c r="AS85">
        <f t="shared" si="62"/>
        <v>5.9683008301343952</v>
      </c>
      <c r="AT85">
        <f t="shared" si="62"/>
        <v>3.099825045594145</v>
      </c>
      <c r="AU85">
        <f t="shared" si="62"/>
        <v>4.3802603527631208</v>
      </c>
      <c r="AV85">
        <f t="shared" si="62"/>
        <v>0.65054390966426967</v>
      </c>
      <c r="AW85">
        <f t="shared" si="62"/>
        <v>6.2452507083429865</v>
      </c>
      <c r="AX85">
        <f t="shared" si="62"/>
        <v>5.5717649238920988</v>
      </c>
      <c r="AY85">
        <f t="shared" si="62"/>
        <v>5.327315960474972</v>
      </c>
      <c r="AZ85">
        <f t="shared" si="62"/>
        <v>2.465659880254552</v>
      </c>
      <c r="BA85">
        <f t="shared" si="62"/>
        <v>4.6314663990649718</v>
      </c>
      <c r="BB85">
        <f t="shared" si="62"/>
        <v>3.2201355958628519</v>
      </c>
      <c r="BC85">
        <f t="shared" si="62"/>
        <v>2.1735556810421115</v>
      </c>
      <c r="BD85">
        <f t="shared" si="62"/>
        <v>4.0007948658068262</v>
      </c>
    </row>
    <row r="86" spans="1:56" x14ac:dyDescent="0.2">
      <c r="A86">
        <v>196</v>
      </c>
      <c r="B86" t="s">
        <v>414</v>
      </c>
      <c r="C86" t="s">
        <v>550</v>
      </c>
      <c r="D86" t="s">
        <v>561</v>
      </c>
      <c r="E86" s="72" t="s">
        <v>567</v>
      </c>
      <c r="G86">
        <f t="shared" si="61"/>
        <v>0</v>
      </c>
      <c r="H86">
        <f t="shared" si="62"/>
        <v>0</v>
      </c>
      <c r="I86">
        <f t="shared" si="62"/>
        <v>0</v>
      </c>
      <c r="J86">
        <f t="shared" si="62"/>
        <v>0</v>
      </c>
      <c r="K86">
        <f t="shared" si="62"/>
        <v>0</v>
      </c>
      <c r="L86">
        <f t="shared" si="62"/>
        <v>0</v>
      </c>
      <c r="M86">
        <f t="shared" si="62"/>
        <v>0</v>
      </c>
      <c r="N86">
        <f t="shared" si="62"/>
        <v>0</v>
      </c>
      <c r="O86">
        <f t="shared" si="62"/>
        <v>0</v>
      </c>
      <c r="P86">
        <f t="shared" si="62"/>
        <v>0</v>
      </c>
      <c r="Q86">
        <f t="shared" si="62"/>
        <v>0</v>
      </c>
      <c r="R86">
        <f t="shared" si="62"/>
        <v>0</v>
      </c>
      <c r="S86">
        <f t="shared" si="62"/>
        <v>0</v>
      </c>
      <c r="T86">
        <f t="shared" si="62"/>
        <v>0</v>
      </c>
      <c r="U86">
        <f t="shared" si="62"/>
        <v>0</v>
      </c>
      <c r="V86">
        <f t="shared" si="62"/>
        <v>0</v>
      </c>
      <c r="W86">
        <f t="shared" si="62"/>
        <v>0</v>
      </c>
      <c r="X86">
        <f t="shared" si="62"/>
        <v>0</v>
      </c>
      <c r="Y86">
        <f t="shared" si="62"/>
        <v>0</v>
      </c>
      <c r="Z86">
        <f t="shared" si="62"/>
        <v>100</v>
      </c>
      <c r="AA86">
        <f t="shared" si="62"/>
        <v>-8.9504770476607938</v>
      </c>
      <c r="AB86">
        <f t="shared" si="62"/>
        <v>-1.1303069354398212</v>
      </c>
      <c r="AC86">
        <f t="shared" si="62"/>
        <v>-1.7389678281326906</v>
      </c>
      <c r="AD86">
        <f t="shared" si="62"/>
        <v>4.3164149217319139</v>
      </c>
      <c r="AE86">
        <f t="shared" si="62"/>
        <v>10.01184441796438</v>
      </c>
      <c r="AF86">
        <f t="shared" si="62"/>
        <v>-0.17711596610229638</v>
      </c>
      <c r="AG86">
        <f t="shared" si="62"/>
        <v>4.2183292199929587</v>
      </c>
      <c r="AH86">
        <f t="shared" si="62"/>
        <v>5.12040922857891</v>
      </c>
      <c r="AI86">
        <f t="shared" si="62"/>
        <v>10.070992045067678</v>
      </c>
      <c r="AJ86">
        <f t="shared" si="62"/>
        <v>6.5381640799243845</v>
      </c>
      <c r="AK86">
        <f t="shared" si="62"/>
        <v>2.6862733726023551</v>
      </c>
      <c r="AL86">
        <f t="shared" si="62"/>
        <v>6.6828741136427494</v>
      </c>
      <c r="AM86">
        <f t="shared" si="62"/>
        <v>5.8350714561585963</v>
      </c>
      <c r="AN86">
        <f t="shared" si="62"/>
        <v>-0.80512820422663722</v>
      </c>
      <c r="AO86">
        <f t="shared" si="62"/>
        <v>-0.83251459804451144</v>
      </c>
      <c r="AP86">
        <f t="shared" si="62"/>
        <v>4.687037988708358</v>
      </c>
      <c r="AQ86">
        <f t="shared" si="62"/>
        <v>10.683629004269983</v>
      </c>
      <c r="AR86">
        <f t="shared" si="62"/>
        <v>7.7519694613478061</v>
      </c>
      <c r="AS86">
        <f t="shared" si="62"/>
        <v>1.8376051130998778</v>
      </c>
      <c r="AT86">
        <f t="shared" si="62"/>
        <v>4.0796782340027358</v>
      </c>
      <c r="AU86">
        <f t="shared" si="62"/>
        <v>-2.3239437003862</v>
      </c>
      <c r="AV86">
        <f t="shared" si="62"/>
        <v>1.1982991710069935</v>
      </c>
      <c r="AW86">
        <f t="shared" si="62"/>
        <v>-6.2553907366454347</v>
      </c>
      <c r="AX86">
        <f t="shared" si="62"/>
        <v>-2.9340887265592523</v>
      </c>
      <c r="AY86">
        <f t="shared" si="62"/>
        <v>6.9512230517916729</v>
      </c>
      <c r="AZ86">
        <f t="shared" si="62"/>
        <v>7.6643661430380776</v>
      </c>
      <c r="BA86">
        <f t="shared" si="62"/>
        <v>8.8410596313634358</v>
      </c>
      <c r="BB86">
        <f t="shared" si="62"/>
        <v>-1.317122596000825</v>
      </c>
      <c r="BC86">
        <f t="shared" si="62"/>
        <v>0.6951340688769212</v>
      </c>
      <c r="BD86">
        <f t="shared" si="62"/>
        <v>5.8380414365860815</v>
      </c>
    </row>
    <row r="87" spans="1:56" x14ac:dyDescent="0.2">
      <c r="A87">
        <v>197</v>
      </c>
      <c r="B87" t="s">
        <v>415</v>
      </c>
      <c r="C87" t="s">
        <v>551</v>
      </c>
      <c r="D87" t="s">
        <v>561</v>
      </c>
      <c r="E87" s="72" t="s">
        <v>567</v>
      </c>
      <c r="G87">
        <f t="shared" si="61"/>
        <v>0</v>
      </c>
      <c r="H87">
        <f t="shared" si="62"/>
        <v>0</v>
      </c>
      <c r="I87">
        <f t="shared" si="62"/>
        <v>0</v>
      </c>
      <c r="J87">
        <f t="shared" si="62"/>
        <v>0</v>
      </c>
      <c r="K87">
        <f t="shared" si="62"/>
        <v>0</v>
      </c>
      <c r="L87">
        <f t="shared" si="62"/>
        <v>0</v>
      </c>
      <c r="M87">
        <f t="shared" si="62"/>
        <v>0</v>
      </c>
      <c r="N87">
        <f t="shared" si="62"/>
        <v>0</v>
      </c>
      <c r="O87">
        <f t="shared" si="62"/>
        <v>0</v>
      </c>
      <c r="P87">
        <f t="shared" si="62"/>
        <v>0</v>
      </c>
      <c r="Q87">
        <f t="shared" si="62"/>
        <v>0</v>
      </c>
      <c r="R87">
        <f t="shared" si="62"/>
        <v>0</v>
      </c>
      <c r="S87">
        <f t="shared" si="62"/>
        <v>0</v>
      </c>
      <c r="T87">
        <f t="shared" si="62"/>
        <v>0</v>
      </c>
      <c r="U87">
        <f t="shared" si="62"/>
        <v>0</v>
      </c>
      <c r="V87">
        <f t="shared" si="62"/>
        <v>0</v>
      </c>
      <c r="W87">
        <f t="shared" si="62"/>
        <v>0</v>
      </c>
      <c r="X87">
        <f t="shared" si="62"/>
        <v>0</v>
      </c>
      <c r="Y87">
        <f t="shared" si="62"/>
        <v>0</v>
      </c>
      <c r="Z87">
        <f t="shared" si="62"/>
        <v>100</v>
      </c>
      <c r="AA87">
        <f t="shared" si="62"/>
        <v>2.8007275682387673</v>
      </c>
      <c r="AB87">
        <f t="shared" si="62"/>
        <v>4.5635383223446722</v>
      </c>
      <c r="AC87">
        <f t="shared" si="62"/>
        <v>-2.1479691585732241</v>
      </c>
      <c r="AD87">
        <f t="shared" si="62"/>
        <v>3.9320923574283317</v>
      </c>
      <c r="AE87">
        <f t="shared" si="62"/>
        <v>-5.6092677975668792</v>
      </c>
      <c r="AF87">
        <f t="shared" si="62"/>
        <v>1.2209553313875574</v>
      </c>
      <c r="AG87">
        <f t="shared" si="62"/>
        <v>6.7436194742180229</v>
      </c>
      <c r="AH87">
        <f t="shared" si="62"/>
        <v>-7.619457599963221</v>
      </c>
      <c r="AI87">
        <f t="shared" si="62"/>
        <v>0.72470963094913143</v>
      </c>
      <c r="AJ87">
        <f t="shared" si="62"/>
        <v>3.2414126764790376</v>
      </c>
      <c r="AK87">
        <f t="shared" si="62"/>
        <v>2.2960429755803449</v>
      </c>
      <c r="AL87">
        <f t="shared" si="62"/>
        <v>-23.472033570572599</v>
      </c>
      <c r="AM87">
        <f t="shared" si="62"/>
        <v>1.3612152227549201</v>
      </c>
      <c r="AN87">
        <f t="shared" si="62"/>
        <v>-1.988781207251102</v>
      </c>
      <c r="AO87">
        <f t="shared" si="62"/>
        <v>-8.6932892688033139</v>
      </c>
      <c r="AP87">
        <f t="shared" si="62"/>
        <v>4.7619047363056701</v>
      </c>
      <c r="AQ87">
        <f t="shared" si="62"/>
        <v>-20.105669173900729</v>
      </c>
      <c r="AR87">
        <f t="shared" si="62"/>
        <v>-0.84450745808734273</v>
      </c>
      <c r="AS87">
        <f t="shared" si="62"/>
        <v>-8.8397157983864378</v>
      </c>
      <c r="AT87">
        <f t="shared" si="62"/>
        <v>3.6676456737397451</v>
      </c>
      <c r="AU87">
        <f t="shared" si="62"/>
        <v>15.376108182283026</v>
      </c>
      <c r="AV87">
        <f t="shared" si="62"/>
        <v>21.545069694323125</v>
      </c>
      <c r="AW87">
        <f t="shared" si="62"/>
        <v>8.4986904495757756</v>
      </c>
      <c r="AX87">
        <f t="shared" si="62"/>
        <v>6.9888086258159943</v>
      </c>
      <c r="AY87">
        <f t="shared" si="62"/>
        <v>6.6975168595804035</v>
      </c>
      <c r="AZ87">
        <f t="shared" si="62"/>
        <v>6.7867674684021164</v>
      </c>
      <c r="BA87">
        <f t="shared" si="62"/>
        <v>6.0521391814771164</v>
      </c>
      <c r="BB87">
        <f t="shared" si="62"/>
        <v>5.243867784692732</v>
      </c>
      <c r="BC87">
        <f t="shared" si="62"/>
        <v>3.1007751982850822</v>
      </c>
      <c r="BD87">
        <f t="shared" si="62"/>
        <v>4.715169834342043</v>
      </c>
    </row>
    <row r="88" spans="1:56" x14ac:dyDescent="0.2">
      <c r="A88">
        <v>201</v>
      </c>
      <c r="B88" t="s">
        <v>416</v>
      </c>
      <c r="C88" t="s">
        <v>552</v>
      </c>
      <c r="D88" t="s">
        <v>561</v>
      </c>
      <c r="E88" s="72" t="s">
        <v>567</v>
      </c>
      <c r="G88">
        <f t="shared" si="61"/>
        <v>0</v>
      </c>
      <c r="H88">
        <f t="shared" si="62"/>
        <v>0</v>
      </c>
      <c r="I88">
        <f t="shared" si="62"/>
        <v>0</v>
      </c>
      <c r="J88">
        <f t="shared" si="62"/>
        <v>0</v>
      </c>
      <c r="K88">
        <f t="shared" si="62"/>
        <v>0</v>
      </c>
      <c r="L88">
        <f t="shared" si="62"/>
        <v>0</v>
      </c>
      <c r="M88">
        <f t="shared" si="62"/>
        <v>0</v>
      </c>
      <c r="N88">
        <f t="shared" si="62"/>
        <v>0</v>
      </c>
      <c r="O88">
        <f t="shared" si="62"/>
        <v>0</v>
      </c>
      <c r="P88">
        <f t="shared" si="62"/>
        <v>0</v>
      </c>
      <c r="Q88">
        <f t="shared" si="62"/>
        <v>0</v>
      </c>
      <c r="R88">
        <f t="shared" si="62"/>
        <v>0</v>
      </c>
      <c r="S88">
        <f t="shared" si="62"/>
        <v>0</v>
      </c>
      <c r="T88">
        <f t="shared" si="62"/>
        <v>0</v>
      </c>
      <c r="U88">
        <f t="shared" si="62"/>
        <v>0</v>
      </c>
      <c r="V88">
        <f t="shared" si="62"/>
        <v>0</v>
      </c>
      <c r="W88">
        <f t="shared" si="62"/>
        <v>0</v>
      </c>
      <c r="X88">
        <f t="shared" si="62"/>
        <v>0</v>
      </c>
      <c r="Y88">
        <f t="shared" si="62"/>
        <v>0</v>
      </c>
      <c r="Z88">
        <f t="shared" si="62"/>
        <v>0</v>
      </c>
      <c r="AA88">
        <f t="shared" si="62"/>
        <v>0</v>
      </c>
      <c r="AB88">
        <f t="shared" si="62"/>
        <v>0</v>
      </c>
      <c r="AC88">
        <f t="shared" si="62"/>
        <v>0</v>
      </c>
      <c r="AD88">
        <f t="shared" si="62"/>
        <v>0</v>
      </c>
      <c r="AE88">
        <f t="shared" si="62"/>
        <v>0</v>
      </c>
      <c r="AF88">
        <f t="shared" si="62"/>
        <v>0</v>
      </c>
      <c r="AG88">
        <f t="shared" si="62"/>
        <v>0</v>
      </c>
      <c r="AH88">
        <f t="shared" si="62"/>
        <v>0</v>
      </c>
      <c r="AI88">
        <f t="shared" si="62"/>
        <v>0</v>
      </c>
      <c r="AJ88">
        <f t="shared" si="62"/>
        <v>0</v>
      </c>
      <c r="AK88">
        <f t="shared" si="62"/>
        <v>0</v>
      </c>
      <c r="AL88">
        <f t="shared" si="62"/>
        <v>0</v>
      </c>
      <c r="AM88">
        <f t="shared" si="62"/>
        <v>0</v>
      </c>
      <c r="AN88">
        <f t="shared" si="62"/>
        <v>0</v>
      </c>
      <c r="AO88">
        <f t="shared" si="62"/>
        <v>0</v>
      </c>
      <c r="AP88">
        <f t="shared" si="62"/>
        <v>0</v>
      </c>
      <c r="AQ88">
        <f t="shared" si="62"/>
        <v>0</v>
      </c>
      <c r="AR88">
        <f t="shared" si="62"/>
        <v>0</v>
      </c>
      <c r="AS88">
        <f t="shared" si="62"/>
        <v>0</v>
      </c>
      <c r="AT88">
        <f t="shared" si="62"/>
        <v>0</v>
      </c>
      <c r="AU88">
        <f t="shared" si="62"/>
        <v>0</v>
      </c>
      <c r="AV88">
        <f t="shared" si="62"/>
        <v>0</v>
      </c>
      <c r="AW88">
        <f t="shared" si="62"/>
        <v>0</v>
      </c>
      <c r="AX88">
        <f t="shared" si="62"/>
        <v>0</v>
      </c>
      <c r="AY88">
        <f t="shared" si="62"/>
        <v>0</v>
      </c>
      <c r="AZ88">
        <f t="shared" si="62"/>
        <v>0</v>
      </c>
      <c r="BA88">
        <f t="shared" si="62"/>
        <v>0</v>
      </c>
      <c r="BB88">
        <f t="shared" si="62"/>
        <v>0</v>
      </c>
      <c r="BC88">
        <f t="shared" si="62"/>
        <v>0</v>
      </c>
      <c r="BD88">
        <f t="shared" si="62"/>
        <v>0</v>
      </c>
    </row>
    <row r="89" spans="1:56" x14ac:dyDescent="0.2">
      <c r="A89">
        <v>202</v>
      </c>
      <c r="B89" t="s">
        <v>417</v>
      </c>
      <c r="C89" t="s">
        <v>553</v>
      </c>
      <c r="D89" t="s">
        <v>561</v>
      </c>
      <c r="E89" s="72" t="s">
        <v>567</v>
      </c>
      <c r="G89">
        <f t="shared" si="61"/>
        <v>0</v>
      </c>
      <c r="H89">
        <f t="shared" si="62"/>
        <v>0</v>
      </c>
      <c r="I89">
        <f t="shared" si="62"/>
        <v>0</v>
      </c>
      <c r="J89">
        <f t="shared" si="62"/>
        <v>0</v>
      </c>
      <c r="K89">
        <f t="shared" si="62"/>
        <v>0</v>
      </c>
      <c r="L89">
        <f t="shared" si="62"/>
        <v>0</v>
      </c>
      <c r="M89">
        <f t="shared" si="62"/>
        <v>0</v>
      </c>
      <c r="N89">
        <f t="shared" si="62"/>
        <v>0</v>
      </c>
      <c r="O89">
        <f t="shared" si="62"/>
        <v>0</v>
      </c>
      <c r="P89">
        <f t="shared" si="62"/>
        <v>0</v>
      </c>
      <c r="Q89">
        <f t="shared" si="62"/>
        <v>0</v>
      </c>
      <c r="R89">
        <f t="shared" si="62"/>
        <v>0</v>
      </c>
      <c r="S89">
        <f t="shared" si="62"/>
        <v>0</v>
      </c>
      <c r="T89">
        <f t="shared" si="62"/>
        <v>0</v>
      </c>
      <c r="U89">
        <f t="shared" si="62"/>
        <v>0</v>
      </c>
      <c r="V89">
        <f t="shared" si="62"/>
        <v>0</v>
      </c>
      <c r="W89">
        <f t="shared" si="62"/>
        <v>0</v>
      </c>
      <c r="X89">
        <f t="shared" si="62"/>
        <v>0</v>
      </c>
      <c r="Y89">
        <f t="shared" si="62"/>
        <v>0</v>
      </c>
      <c r="Z89">
        <f t="shared" si="62"/>
        <v>100</v>
      </c>
      <c r="AA89">
        <f t="shared" si="62"/>
        <v>5.0881410256410255</v>
      </c>
      <c r="AB89">
        <f t="shared" si="62"/>
        <v>-0.38483376443126616</v>
      </c>
      <c r="AC89">
        <f t="shared" si="62"/>
        <v>-1.8812290857379295</v>
      </c>
      <c r="AD89">
        <f t="shared" si="62"/>
        <v>4.8515820293090135</v>
      </c>
      <c r="AE89">
        <f t="shared" si="62"/>
        <v>-1.2265143776890457</v>
      </c>
      <c r="AF89">
        <f t="shared" si="62"/>
        <v>1.7794833308833198E-2</v>
      </c>
      <c r="AG89">
        <f t="shared" si="62"/>
        <v>2.0577191938863275</v>
      </c>
      <c r="AH89">
        <f t="shared" si="62"/>
        <v>4.0306452668552604</v>
      </c>
      <c r="AI89">
        <f t="shared" si="62"/>
        <v>2.3390919905541452</v>
      </c>
      <c r="AJ89">
        <f t="shared" si="62"/>
        <v>-0.31883438423996296</v>
      </c>
      <c r="AK89">
        <f t="shared" si="62"/>
        <v>-1.0289687638338534</v>
      </c>
      <c r="AL89">
        <f t="shared" si="62"/>
        <v>-2.1837867259012991</v>
      </c>
      <c r="AM89">
        <f t="shared" si="62"/>
        <v>1.2188122120987548</v>
      </c>
      <c r="AN89">
        <f t="shared" si="62"/>
        <v>3.1326318752859206</v>
      </c>
      <c r="AO89">
        <f t="shared" si="62"/>
        <v>3.0215955007098394</v>
      </c>
      <c r="AP89">
        <f t="shared" si="62"/>
        <v>4.1289866642237376</v>
      </c>
      <c r="AQ89">
        <f t="shared" si="62"/>
        <v>2.5783070317754269</v>
      </c>
      <c r="AR89">
        <f t="shared" si="62"/>
        <v>0.51497192071208187</v>
      </c>
      <c r="AS89">
        <f t="shared" si="62"/>
        <v>2.3036435114763951</v>
      </c>
      <c r="AT89">
        <f t="shared" si="62"/>
        <v>3.9889471868270459</v>
      </c>
      <c r="AU89">
        <f t="shared" si="62"/>
        <v>2.6624203821656049</v>
      </c>
      <c r="AV89">
        <f t="shared" si="62"/>
        <v>3.5381448826902075</v>
      </c>
      <c r="AW89">
        <f t="shared" si="62"/>
        <v>2.8646688133597737</v>
      </c>
      <c r="AX89">
        <f t="shared" si="62"/>
        <v>4.3560497952871948</v>
      </c>
      <c r="AY89">
        <f t="shared" si="62"/>
        <v>5.0126060671781385</v>
      </c>
      <c r="AZ89">
        <f t="shared" si="62"/>
        <v>5.3064796555385705</v>
      </c>
      <c r="BA89">
        <f t="shared" si="62"/>
        <v>5.2741995742263228</v>
      </c>
      <c r="BB89">
        <f t="shared" si="62"/>
        <v>3.4525077423169113</v>
      </c>
      <c r="BC89">
        <f t="shared" si="62"/>
        <v>-1.7108508014796548</v>
      </c>
      <c r="BD89">
        <f t="shared" si="62"/>
        <v>2.7625149081237401</v>
      </c>
    </row>
    <row r="90" spans="1:56" x14ac:dyDescent="0.2">
      <c r="A90">
        <v>206</v>
      </c>
      <c r="B90" t="s">
        <v>419</v>
      </c>
      <c r="C90" t="s">
        <v>554</v>
      </c>
      <c r="D90" t="s">
        <v>561</v>
      </c>
      <c r="E90" s="72" t="s">
        <v>567</v>
      </c>
      <c r="G90">
        <f t="shared" si="61"/>
        <v>0</v>
      </c>
      <c r="H90">
        <f t="shared" si="62"/>
        <v>0</v>
      </c>
      <c r="I90">
        <f t="shared" si="62"/>
        <v>0</v>
      </c>
      <c r="J90">
        <f t="shared" si="62"/>
        <v>0</v>
      </c>
      <c r="K90">
        <f t="shared" si="62"/>
        <v>0</v>
      </c>
      <c r="L90">
        <f t="shared" si="62"/>
        <v>0</v>
      </c>
      <c r="M90">
        <f t="shared" si="62"/>
        <v>0</v>
      </c>
      <c r="N90">
        <f t="shared" si="62"/>
        <v>0</v>
      </c>
      <c r="O90">
        <f t="shared" si="62"/>
        <v>0</v>
      </c>
      <c r="P90">
        <f t="shared" si="62"/>
        <v>0</v>
      </c>
      <c r="Q90">
        <f t="shared" si="62"/>
        <v>0</v>
      </c>
      <c r="R90">
        <f t="shared" si="62"/>
        <v>0</v>
      </c>
      <c r="S90">
        <f t="shared" si="62"/>
        <v>0</v>
      </c>
      <c r="T90">
        <f t="shared" si="62"/>
        <v>0</v>
      </c>
      <c r="U90">
        <f t="shared" si="62"/>
        <v>0</v>
      </c>
      <c r="V90">
        <f t="shared" si="62"/>
        <v>0</v>
      </c>
      <c r="W90">
        <f t="shared" si="62"/>
        <v>0</v>
      </c>
      <c r="X90">
        <f t="shared" si="62"/>
        <v>0</v>
      </c>
      <c r="Y90">
        <f t="shared" si="62"/>
        <v>0</v>
      </c>
      <c r="Z90">
        <f t="shared" si="62"/>
        <v>100</v>
      </c>
      <c r="AA90">
        <f t="shared" si="62"/>
        <v>6.9226846617957598</v>
      </c>
      <c r="AB90">
        <f t="shared" si="62"/>
        <v>5.6235759399265364</v>
      </c>
      <c r="AC90">
        <f t="shared" si="62"/>
        <v>2.0208231990666152</v>
      </c>
      <c r="AD90">
        <f t="shared" si="62"/>
        <v>-5.2730280903214011</v>
      </c>
      <c r="AE90">
        <f t="shared" si="62"/>
        <v>-6.701998542475236</v>
      </c>
      <c r="AF90">
        <f t="shared" si="62"/>
        <v>5.1357693423236643</v>
      </c>
      <c r="AG90">
        <f t="shared" si="62"/>
        <v>12.450336708830173</v>
      </c>
      <c r="AH90">
        <f t="shared" si="62"/>
        <v>-0.33219162670666141</v>
      </c>
      <c r="AI90">
        <f t="shared" si="62"/>
        <v>8.1990998495238685</v>
      </c>
      <c r="AJ90">
        <f t="shared" si="62"/>
        <v>-5.7865835364609097</v>
      </c>
      <c r="AK90">
        <f t="shared" si="62"/>
        <v>6.9861848332647902</v>
      </c>
      <c r="AL90">
        <f t="shared" si="62"/>
        <v>6.1718840917008357</v>
      </c>
      <c r="AM90">
        <f t="shared" si="62"/>
        <v>4.3691335309473605</v>
      </c>
      <c r="AN90">
        <f t="shared" si="62"/>
        <v>0.99620471226813545</v>
      </c>
      <c r="AO90">
        <f t="shared" si="62"/>
        <v>5.6577895625026127</v>
      </c>
      <c r="AP90">
        <f t="shared" si="62"/>
        <v>5.5883437739225297</v>
      </c>
      <c r="AQ90">
        <f t="shared" si="62"/>
        <v>9.5568858101642249</v>
      </c>
      <c r="AR90">
        <f t="shared" si="62"/>
        <v>4.1305384275512811</v>
      </c>
      <c r="AS90">
        <f t="shared" si="62"/>
        <v>3.0106451341611438</v>
      </c>
      <c r="AT90">
        <f t="shared" si="62"/>
        <v>7.7313588999316769</v>
      </c>
      <c r="AU90">
        <f t="shared" si="62"/>
        <v>5.8073895793256298</v>
      </c>
      <c r="AV90">
        <f t="shared" si="62"/>
        <v>5.087808901242302</v>
      </c>
      <c r="AW90">
        <f t="shared" si="62"/>
        <v>6.6683811932387353</v>
      </c>
      <c r="AX90">
        <f t="shared" si="62"/>
        <v>1.7736466659635557</v>
      </c>
      <c r="AY90">
        <f t="shared" si="62"/>
        <v>5.9494140720583726</v>
      </c>
      <c r="AZ90">
        <f t="shared" si="62"/>
        <v>10.148172852268596</v>
      </c>
      <c r="BA90">
        <f t="shared" si="62"/>
        <v>9.2249805380624874</v>
      </c>
      <c r="BB90">
        <f t="shared" ref="H90:BD96" si="63">IF(BB42=0,0,(BB42-BA42)/BB42*100)</f>
        <v>6.4000323850367229</v>
      </c>
      <c r="BC90">
        <f t="shared" si="63"/>
        <v>3.812008410318509</v>
      </c>
      <c r="BD90">
        <f t="shared" si="63"/>
        <v>4.2609506064741858</v>
      </c>
    </row>
    <row r="91" spans="1:56" x14ac:dyDescent="0.2">
      <c r="A91">
        <v>209</v>
      </c>
      <c r="B91" t="s">
        <v>420</v>
      </c>
      <c r="C91" t="s">
        <v>555</v>
      </c>
      <c r="D91" t="s">
        <v>561</v>
      </c>
      <c r="E91" s="72" t="s">
        <v>567</v>
      </c>
      <c r="G91">
        <f t="shared" si="61"/>
        <v>0</v>
      </c>
      <c r="H91">
        <f t="shared" si="63"/>
        <v>0</v>
      </c>
      <c r="I91">
        <f t="shared" si="63"/>
        <v>0</v>
      </c>
      <c r="J91">
        <f t="shared" si="63"/>
        <v>0</v>
      </c>
      <c r="K91">
        <f t="shared" si="63"/>
        <v>0</v>
      </c>
      <c r="L91">
        <f t="shared" si="63"/>
        <v>0</v>
      </c>
      <c r="M91">
        <f t="shared" si="63"/>
        <v>0</v>
      </c>
      <c r="N91">
        <f t="shared" si="63"/>
        <v>0</v>
      </c>
      <c r="O91">
        <f t="shared" si="63"/>
        <v>0</v>
      </c>
      <c r="P91">
        <f t="shared" si="63"/>
        <v>0</v>
      </c>
      <c r="Q91">
        <f t="shared" si="63"/>
        <v>0</v>
      </c>
      <c r="R91">
        <f t="shared" si="63"/>
        <v>0</v>
      </c>
      <c r="S91">
        <f t="shared" si="63"/>
        <v>0</v>
      </c>
      <c r="T91">
        <f t="shared" si="63"/>
        <v>0</v>
      </c>
      <c r="U91">
        <f t="shared" si="63"/>
        <v>0</v>
      </c>
      <c r="V91">
        <f t="shared" si="63"/>
        <v>0</v>
      </c>
      <c r="W91">
        <f t="shared" si="63"/>
        <v>0</v>
      </c>
      <c r="X91">
        <f t="shared" si="63"/>
        <v>0</v>
      </c>
      <c r="Y91">
        <f t="shared" si="63"/>
        <v>0</v>
      </c>
      <c r="Z91">
        <f t="shared" si="63"/>
        <v>100</v>
      </c>
      <c r="AA91">
        <f t="shared" si="63"/>
        <v>12.771507262769497</v>
      </c>
      <c r="AB91">
        <f t="shared" si="63"/>
        <v>1.1589803091629431</v>
      </c>
      <c r="AC91">
        <f t="shared" si="63"/>
        <v>1.1880669467840019</v>
      </c>
      <c r="AD91">
        <f t="shared" si="63"/>
        <v>5.8041221077623533</v>
      </c>
      <c r="AE91">
        <f t="shared" si="63"/>
        <v>3.6538461078634175</v>
      </c>
      <c r="AF91">
        <f t="shared" si="63"/>
        <v>10.924628562719976</v>
      </c>
      <c r="AG91">
        <f t="shared" si="63"/>
        <v>12.744982794692303</v>
      </c>
      <c r="AH91">
        <f t="shared" si="63"/>
        <v>6.1648045044959607</v>
      </c>
      <c r="AI91">
        <f t="shared" si="63"/>
        <v>11.434752252037967</v>
      </c>
      <c r="AJ91">
        <f t="shared" si="63"/>
        <v>8.8862890843566937</v>
      </c>
      <c r="AK91">
        <f t="shared" si="63"/>
        <v>2.5442243073735917</v>
      </c>
      <c r="AL91">
        <f t="shared" si="63"/>
        <v>1.6233698375595258</v>
      </c>
      <c r="AM91">
        <f t="shared" si="63"/>
        <v>2.7237148784387313</v>
      </c>
      <c r="AN91">
        <f t="shared" si="63"/>
        <v>3.6627317570565121</v>
      </c>
      <c r="AO91">
        <f t="shared" si="63"/>
        <v>2.8568747626473456</v>
      </c>
      <c r="AP91">
        <f t="shared" si="63"/>
        <v>3.46444300480516</v>
      </c>
      <c r="AQ91">
        <f t="shared" si="63"/>
        <v>3.6449262042526276</v>
      </c>
      <c r="AR91">
        <f t="shared" si="63"/>
        <v>2.6797669649856211</v>
      </c>
      <c r="AS91">
        <f t="shared" si="63"/>
        <v>3.3573159459088773</v>
      </c>
      <c r="AT91">
        <f t="shared" si="63"/>
        <v>9.1513146861075576</v>
      </c>
      <c r="AU91">
        <f t="shared" si="63"/>
        <v>0.99021430654654474</v>
      </c>
      <c r="AV91">
        <f t="shared" si="63"/>
        <v>1.7983217986363487</v>
      </c>
      <c r="AW91">
        <f t="shared" si="63"/>
        <v>3.7402926380275661</v>
      </c>
      <c r="AX91">
        <f t="shared" si="63"/>
        <v>2.4496417218904702</v>
      </c>
      <c r="AY91">
        <f t="shared" si="63"/>
        <v>2.1609143546748406</v>
      </c>
      <c r="AZ91">
        <f t="shared" si="63"/>
        <v>2.7914714553956639</v>
      </c>
      <c r="BA91">
        <f t="shared" si="63"/>
        <v>3.3915486560880796</v>
      </c>
      <c r="BB91">
        <f t="shared" si="63"/>
        <v>2.343749987945702</v>
      </c>
      <c r="BC91">
        <f t="shared" si="63"/>
        <v>0.39840637196330297</v>
      </c>
      <c r="BD91">
        <f t="shared" si="63"/>
        <v>1.0880316585774792</v>
      </c>
    </row>
    <row r="92" spans="1:56" x14ac:dyDescent="0.2">
      <c r="A92">
        <v>215</v>
      </c>
      <c r="B92" t="s">
        <v>421</v>
      </c>
      <c r="C92" t="s">
        <v>556</v>
      </c>
      <c r="D92" t="s">
        <v>561</v>
      </c>
      <c r="E92" s="72" t="s">
        <v>567</v>
      </c>
      <c r="G92">
        <f t="shared" si="61"/>
        <v>0</v>
      </c>
      <c r="H92">
        <f t="shared" si="63"/>
        <v>0</v>
      </c>
      <c r="I92">
        <f t="shared" si="63"/>
        <v>0</v>
      </c>
      <c r="J92">
        <f t="shared" si="63"/>
        <v>0</v>
      </c>
      <c r="K92">
        <f t="shared" si="63"/>
        <v>0</v>
      </c>
      <c r="L92">
        <f t="shared" si="63"/>
        <v>0</v>
      </c>
      <c r="M92">
        <f t="shared" si="63"/>
        <v>0</v>
      </c>
      <c r="N92">
        <f t="shared" si="63"/>
        <v>0</v>
      </c>
      <c r="O92">
        <f t="shared" si="63"/>
        <v>0</v>
      </c>
      <c r="P92">
        <f t="shared" si="63"/>
        <v>0</v>
      </c>
      <c r="Q92">
        <f t="shared" si="63"/>
        <v>0</v>
      </c>
      <c r="R92">
        <f t="shared" si="63"/>
        <v>0</v>
      </c>
      <c r="S92">
        <f t="shared" si="63"/>
        <v>0</v>
      </c>
      <c r="T92">
        <f t="shared" si="63"/>
        <v>0</v>
      </c>
      <c r="U92">
        <f t="shared" si="63"/>
        <v>0</v>
      </c>
      <c r="V92">
        <f t="shared" si="63"/>
        <v>0</v>
      </c>
      <c r="W92">
        <f t="shared" si="63"/>
        <v>0</v>
      </c>
      <c r="X92">
        <f t="shared" si="63"/>
        <v>0</v>
      </c>
      <c r="Y92">
        <f t="shared" si="63"/>
        <v>0</v>
      </c>
      <c r="Z92">
        <f t="shared" si="63"/>
        <v>0</v>
      </c>
      <c r="AA92">
        <f t="shared" si="63"/>
        <v>0</v>
      </c>
      <c r="AB92">
        <f t="shared" si="63"/>
        <v>0</v>
      </c>
      <c r="AC92">
        <f t="shared" si="63"/>
        <v>0</v>
      </c>
      <c r="AD92">
        <f t="shared" si="63"/>
        <v>0</v>
      </c>
      <c r="AE92">
        <f t="shared" si="63"/>
        <v>0</v>
      </c>
      <c r="AF92">
        <f t="shared" si="63"/>
        <v>0</v>
      </c>
      <c r="AG92">
        <f t="shared" si="63"/>
        <v>0</v>
      </c>
      <c r="AH92">
        <f t="shared" si="63"/>
        <v>100</v>
      </c>
      <c r="AI92">
        <f t="shared" si="63"/>
        <v>3.6278741397459817</v>
      </c>
      <c r="AJ92">
        <f t="shared" si="63"/>
        <v>6.5814068176661147</v>
      </c>
      <c r="AK92">
        <f t="shared" si="63"/>
        <v>2.0299283356423392</v>
      </c>
      <c r="AL92">
        <f t="shared" si="63"/>
        <v>0.58092764672756436</v>
      </c>
      <c r="AM92">
        <f t="shared" si="63"/>
        <v>1.1914344805647707</v>
      </c>
      <c r="AN92">
        <f t="shared" si="63"/>
        <v>1.5434654462230946</v>
      </c>
      <c r="AO92">
        <f t="shared" si="63"/>
        <v>3.4468619378765988</v>
      </c>
      <c r="AP92">
        <f t="shared" si="63"/>
        <v>4.3468308609202762</v>
      </c>
      <c r="AQ92">
        <f t="shared" si="63"/>
        <v>3.4052342120085948</v>
      </c>
      <c r="AR92">
        <f t="shared" si="63"/>
        <v>3.5758989700045687</v>
      </c>
      <c r="AS92">
        <f t="shared" si="63"/>
        <v>4.6169064032629077</v>
      </c>
      <c r="AT92">
        <f t="shared" si="63"/>
        <v>4.7018638763067884</v>
      </c>
      <c r="AU92">
        <f t="shared" si="63"/>
        <v>5.6584450087659786</v>
      </c>
      <c r="AV92">
        <f t="shared" si="63"/>
        <v>6.6846920446405678</v>
      </c>
      <c r="AW92">
        <f t="shared" si="63"/>
        <v>6.4425761428169803</v>
      </c>
      <c r="AX92">
        <f t="shared" si="63"/>
        <v>7.2599665391769097</v>
      </c>
      <c r="AY92">
        <f t="shared" si="63"/>
        <v>6.8640107905097452</v>
      </c>
      <c r="AZ92">
        <f t="shared" si="63"/>
        <v>6.3121086193836442</v>
      </c>
      <c r="BA92">
        <f t="shared" si="63"/>
        <v>6.671229711218805</v>
      </c>
      <c r="BB92">
        <f t="shared" si="63"/>
        <v>6.9220400297447346</v>
      </c>
      <c r="BC92">
        <f t="shared" si="63"/>
        <v>5.6799106185071162</v>
      </c>
      <c r="BD92">
        <f t="shared" si="63"/>
        <v>6.5289458749147222</v>
      </c>
    </row>
    <row r="93" spans="1:56" x14ac:dyDescent="0.2">
      <c r="A93">
        <v>217</v>
      </c>
      <c r="B93" t="s">
        <v>422</v>
      </c>
      <c r="C93" t="s">
        <v>557</v>
      </c>
      <c r="D93" t="s">
        <v>561</v>
      </c>
      <c r="E93" s="72" t="s">
        <v>567</v>
      </c>
      <c r="G93">
        <f t="shared" si="61"/>
        <v>0</v>
      </c>
      <c r="H93">
        <f t="shared" si="63"/>
        <v>0</v>
      </c>
      <c r="I93">
        <f t="shared" si="63"/>
        <v>0</v>
      </c>
      <c r="J93">
        <f t="shared" si="63"/>
        <v>0</v>
      </c>
      <c r="K93">
        <f t="shared" si="63"/>
        <v>0</v>
      </c>
      <c r="L93">
        <f t="shared" si="63"/>
        <v>0</v>
      </c>
      <c r="M93">
        <f t="shared" si="63"/>
        <v>0</v>
      </c>
      <c r="N93">
        <f t="shared" si="63"/>
        <v>0</v>
      </c>
      <c r="O93">
        <f t="shared" si="63"/>
        <v>0</v>
      </c>
      <c r="P93">
        <f t="shared" si="63"/>
        <v>0</v>
      </c>
      <c r="Q93">
        <f t="shared" si="63"/>
        <v>0</v>
      </c>
      <c r="R93">
        <f t="shared" si="63"/>
        <v>0</v>
      </c>
      <c r="S93">
        <f t="shared" si="63"/>
        <v>0</v>
      </c>
      <c r="T93">
        <f t="shared" si="63"/>
        <v>0</v>
      </c>
      <c r="U93">
        <f t="shared" si="63"/>
        <v>0</v>
      </c>
      <c r="V93">
        <f t="shared" si="63"/>
        <v>0</v>
      </c>
      <c r="W93">
        <f t="shared" si="63"/>
        <v>0</v>
      </c>
      <c r="X93">
        <f t="shared" si="63"/>
        <v>0</v>
      </c>
      <c r="Y93">
        <f t="shared" si="63"/>
        <v>0</v>
      </c>
      <c r="Z93">
        <f t="shared" si="63"/>
        <v>100</v>
      </c>
      <c r="AA93">
        <f t="shared" si="63"/>
        <v>-3.4288591544826219</v>
      </c>
      <c r="AB93">
        <f t="shared" si="63"/>
        <v>-3.7155069415991733</v>
      </c>
      <c r="AC93">
        <f t="shared" si="63"/>
        <v>-5.7239001843439841</v>
      </c>
      <c r="AD93">
        <f t="shared" si="63"/>
        <v>5.2631574387917182</v>
      </c>
      <c r="AE93">
        <f t="shared" si="63"/>
        <v>5.2631548533978751</v>
      </c>
      <c r="AF93">
        <f t="shared" si="63"/>
        <v>1.5617274375183281</v>
      </c>
      <c r="AG93">
        <f t="shared" si="63"/>
        <v>0.50757273092447397</v>
      </c>
      <c r="AH93">
        <f t="shared" si="63"/>
        <v>6.2286404389715804</v>
      </c>
      <c r="AI93">
        <f t="shared" si="63"/>
        <v>3.9016152542463636</v>
      </c>
      <c r="AJ93">
        <f t="shared" si="63"/>
        <v>-0.24425127949409395</v>
      </c>
      <c r="AK93">
        <f t="shared" si="63"/>
        <v>-0.70490156858551134</v>
      </c>
      <c r="AL93">
        <f t="shared" si="63"/>
        <v>-4.145714744158929</v>
      </c>
      <c r="AM93">
        <f t="shared" si="63"/>
        <v>-17.779841700147376</v>
      </c>
      <c r="AN93">
        <f t="shared" si="63"/>
        <v>13.030178961926628</v>
      </c>
      <c r="AO93">
        <f t="shared" si="63"/>
        <v>7.2750445176728515</v>
      </c>
      <c r="AP93">
        <f t="shared" si="63"/>
        <v>8.1188158692454309</v>
      </c>
      <c r="AQ93">
        <f t="shared" si="63"/>
        <v>12.57012345486376</v>
      </c>
      <c r="AR93">
        <f t="shared" si="63"/>
        <v>-2.3540160181077732</v>
      </c>
      <c r="AS93">
        <f t="shared" si="63"/>
        <v>2.4216520532180019</v>
      </c>
      <c r="AT93">
        <f t="shared" si="63"/>
        <v>-0.78966648039068466</v>
      </c>
      <c r="AU93">
        <f t="shared" si="63"/>
        <v>-0.17979395772229262</v>
      </c>
      <c r="AV93">
        <f t="shared" si="63"/>
        <v>3.9710039434491571</v>
      </c>
      <c r="AW93">
        <f t="shared" si="63"/>
        <v>2.6290159443352059</v>
      </c>
      <c r="AX93">
        <f t="shared" si="63"/>
        <v>2.9126170070299793</v>
      </c>
      <c r="AY93">
        <f t="shared" si="63"/>
        <v>1.1666358911211743</v>
      </c>
      <c r="AZ93">
        <f t="shared" si="63"/>
        <v>3.8945877838028693</v>
      </c>
      <c r="BA93">
        <f t="shared" si="63"/>
        <v>2.2391967629886826</v>
      </c>
      <c r="BB93">
        <f t="shared" si="63"/>
        <v>2.323974782184643</v>
      </c>
      <c r="BC93">
        <f t="shared" si="63"/>
        <v>3.1255313962779079</v>
      </c>
      <c r="BD93">
        <f t="shared" si="63"/>
        <v>3.2585287344906253</v>
      </c>
    </row>
    <row r="94" spans="1:56" x14ac:dyDescent="0.2">
      <c r="A94">
        <v>226</v>
      </c>
      <c r="B94" t="s">
        <v>423</v>
      </c>
      <c r="C94" t="s">
        <v>558</v>
      </c>
      <c r="D94" t="s">
        <v>561</v>
      </c>
      <c r="E94" s="72" t="s">
        <v>567</v>
      </c>
      <c r="G94">
        <f t="shared" si="61"/>
        <v>0</v>
      </c>
      <c r="H94">
        <f t="shared" si="63"/>
        <v>0</v>
      </c>
      <c r="I94">
        <f t="shared" si="63"/>
        <v>0</v>
      </c>
      <c r="J94">
        <f t="shared" si="63"/>
        <v>0</v>
      </c>
      <c r="K94">
        <f t="shared" si="63"/>
        <v>0</v>
      </c>
      <c r="L94">
        <f t="shared" si="63"/>
        <v>0</v>
      </c>
      <c r="M94">
        <f t="shared" si="63"/>
        <v>0</v>
      </c>
      <c r="N94">
        <f t="shared" si="63"/>
        <v>0</v>
      </c>
      <c r="O94">
        <f t="shared" si="63"/>
        <v>0</v>
      </c>
      <c r="P94">
        <f t="shared" si="63"/>
        <v>0</v>
      </c>
      <c r="Q94">
        <f t="shared" si="63"/>
        <v>0</v>
      </c>
      <c r="R94">
        <f t="shared" si="63"/>
        <v>0</v>
      </c>
      <c r="S94">
        <f t="shared" si="63"/>
        <v>0</v>
      </c>
      <c r="T94">
        <f t="shared" si="63"/>
        <v>0</v>
      </c>
      <c r="U94">
        <f t="shared" si="63"/>
        <v>0</v>
      </c>
      <c r="V94">
        <f t="shared" si="63"/>
        <v>0</v>
      </c>
      <c r="W94">
        <f t="shared" si="63"/>
        <v>0</v>
      </c>
      <c r="X94">
        <f t="shared" si="63"/>
        <v>0</v>
      </c>
      <c r="Y94">
        <f t="shared" si="63"/>
        <v>0</v>
      </c>
      <c r="Z94">
        <f t="shared" si="63"/>
        <v>0</v>
      </c>
      <c r="AA94">
        <f t="shared" si="63"/>
        <v>0</v>
      </c>
      <c r="AB94">
        <f t="shared" si="63"/>
        <v>100</v>
      </c>
      <c r="AC94">
        <f t="shared" si="63"/>
        <v>5.4324854466187391</v>
      </c>
      <c r="AD94">
        <f t="shared" si="63"/>
        <v>-0.34586881513653006</v>
      </c>
      <c r="AE94">
        <f t="shared" si="63"/>
        <v>-3.4194396692038436</v>
      </c>
      <c r="AF94">
        <f t="shared" si="63"/>
        <v>0.38857117783311529</v>
      </c>
      <c r="AG94">
        <f t="shared" si="63"/>
        <v>3.8109179287700039</v>
      </c>
      <c r="AH94">
        <f t="shared" si="63"/>
        <v>7.6358150966033795</v>
      </c>
      <c r="AI94">
        <f t="shared" si="63"/>
        <v>5.9814076090871655</v>
      </c>
      <c r="AJ94">
        <f t="shared" si="63"/>
        <v>6.0804812644256847</v>
      </c>
      <c r="AK94">
        <f t="shared" si="63"/>
        <v>5.2618474620201434</v>
      </c>
      <c r="AL94">
        <f t="shared" si="63"/>
        <v>3.3053676351272099</v>
      </c>
      <c r="AM94">
        <f t="shared" si="63"/>
        <v>7.6863080329946616</v>
      </c>
      <c r="AN94">
        <f t="shared" si="63"/>
        <v>6.0182489944923807</v>
      </c>
      <c r="AO94">
        <f t="shared" si="63"/>
        <v>10.332593828052412</v>
      </c>
      <c r="AP94">
        <f t="shared" si="63"/>
        <v>8.3175380062239324</v>
      </c>
      <c r="AQ94">
        <f t="shared" si="63"/>
        <v>4.8525230962627175</v>
      </c>
      <c r="AR94">
        <f t="shared" si="63"/>
        <v>4.6759001661565964</v>
      </c>
      <c r="AS94">
        <f t="shared" si="63"/>
        <v>7.4536363502870504</v>
      </c>
      <c r="AT94">
        <f t="shared" si="63"/>
        <v>3.0461986023468763</v>
      </c>
      <c r="AU94">
        <f t="shared" si="63"/>
        <v>4.9281999412880388</v>
      </c>
      <c r="AV94">
        <f t="shared" si="63"/>
        <v>8.0313345558960325</v>
      </c>
      <c r="AW94">
        <f t="shared" si="63"/>
        <v>6.0797037231383122</v>
      </c>
      <c r="AX94">
        <f t="shared" si="63"/>
        <v>6.3733823358165633</v>
      </c>
      <c r="AY94">
        <f t="shared" si="63"/>
        <v>5.9554334173562733</v>
      </c>
      <c r="AZ94">
        <f t="shared" si="63"/>
        <v>9.7348641702828829</v>
      </c>
      <c r="BA94">
        <f t="shared" si="63"/>
        <v>7.7596510647983994</v>
      </c>
      <c r="BB94">
        <f t="shared" si="63"/>
        <v>8.0111749544302544</v>
      </c>
      <c r="BC94">
        <f t="shared" si="63"/>
        <v>6.7576911182150923</v>
      </c>
      <c r="BD94">
        <f t="shared" si="63"/>
        <v>4.9262565259762825</v>
      </c>
    </row>
    <row r="95" spans="1:56" x14ac:dyDescent="0.2">
      <c r="A95">
        <v>251</v>
      </c>
      <c r="B95" t="s">
        <v>427</v>
      </c>
      <c r="C95" t="s">
        <v>559</v>
      </c>
      <c r="D95" t="s">
        <v>561</v>
      </c>
      <c r="E95" s="72" t="s">
        <v>567</v>
      </c>
      <c r="G95">
        <f t="shared" si="61"/>
        <v>0</v>
      </c>
      <c r="H95">
        <f t="shared" si="63"/>
        <v>0</v>
      </c>
      <c r="I95">
        <f t="shared" si="63"/>
        <v>0</v>
      </c>
      <c r="J95">
        <f t="shared" si="63"/>
        <v>0</v>
      </c>
      <c r="K95">
        <f t="shared" si="63"/>
        <v>0</v>
      </c>
      <c r="L95">
        <f t="shared" si="63"/>
        <v>0</v>
      </c>
      <c r="M95">
        <f t="shared" si="63"/>
        <v>0</v>
      </c>
      <c r="N95">
        <f t="shared" si="63"/>
        <v>0</v>
      </c>
      <c r="O95">
        <f t="shared" si="63"/>
        <v>0</v>
      </c>
      <c r="P95">
        <f t="shared" si="63"/>
        <v>0</v>
      </c>
      <c r="Q95">
        <f t="shared" si="63"/>
        <v>0</v>
      </c>
      <c r="R95">
        <f t="shared" si="63"/>
        <v>0</v>
      </c>
      <c r="S95">
        <f t="shared" si="63"/>
        <v>0</v>
      </c>
      <c r="T95">
        <f t="shared" si="63"/>
        <v>0</v>
      </c>
      <c r="U95">
        <f t="shared" si="63"/>
        <v>0</v>
      </c>
      <c r="V95">
        <f t="shared" si="63"/>
        <v>0</v>
      </c>
      <c r="W95">
        <f t="shared" si="63"/>
        <v>0</v>
      </c>
      <c r="X95">
        <f t="shared" si="63"/>
        <v>0</v>
      </c>
      <c r="Y95">
        <f t="shared" si="63"/>
        <v>0</v>
      </c>
      <c r="Z95">
        <f t="shared" si="63"/>
        <v>100</v>
      </c>
      <c r="AA95">
        <f t="shared" si="63"/>
        <v>5.8096226712777757</v>
      </c>
      <c r="AB95">
        <f t="shared" si="63"/>
        <v>-2.8941900686894209</v>
      </c>
      <c r="AC95">
        <f t="shared" si="63"/>
        <v>-2.0061439627202882</v>
      </c>
      <c r="AD95">
        <f t="shared" si="63"/>
        <v>-0.33797315101687281</v>
      </c>
      <c r="AE95">
        <f t="shared" si="63"/>
        <v>1.5896330086162893</v>
      </c>
      <c r="AF95">
        <f t="shared" si="63"/>
        <v>0.71869113315855893</v>
      </c>
      <c r="AG95">
        <f t="shared" si="63"/>
        <v>2.6059356467452002</v>
      </c>
      <c r="AH95">
        <f t="shared" si="63"/>
        <v>5.9095829715764161</v>
      </c>
      <c r="AI95">
        <f t="shared" si="63"/>
        <v>-1.0340856573056794</v>
      </c>
      <c r="AJ95">
        <f t="shared" si="63"/>
        <v>-0.4833976012051408</v>
      </c>
      <c r="AK95">
        <f t="shared" si="63"/>
        <v>-3.6146447294456298E-2</v>
      </c>
      <c r="AL95">
        <f t="shared" si="63"/>
        <v>-1.761410741195429</v>
      </c>
      <c r="AM95">
        <f t="shared" si="63"/>
        <v>6.3646512256279211</v>
      </c>
      <c r="AN95">
        <f t="shared" si="63"/>
        <v>-9.43965356881559</v>
      </c>
      <c r="AO95">
        <f t="shared" si="63"/>
        <v>-2.9032065561504528</v>
      </c>
      <c r="AP95">
        <f t="shared" si="63"/>
        <v>6.4945692397699037</v>
      </c>
      <c r="AQ95">
        <f t="shared" si="63"/>
        <v>3.1934719649256129</v>
      </c>
      <c r="AR95">
        <f t="shared" si="63"/>
        <v>-1.8939077545328193</v>
      </c>
      <c r="AS95">
        <f t="shared" si="63"/>
        <v>2.1759897066618068</v>
      </c>
      <c r="AT95">
        <f t="shared" si="63"/>
        <v>3.4550992798507068</v>
      </c>
      <c r="AU95">
        <f t="shared" si="63"/>
        <v>4.6711153478551823</v>
      </c>
      <c r="AV95">
        <f t="shared" si="63"/>
        <v>3.1945788934304877</v>
      </c>
      <c r="AW95">
        <f t="shared" si="63"/>
        <v>4.8525214083180073</v>
      </c>
      <c r="AX95">
        <f t="shared" si="63"/>
        <v>5.1058252608634991</v>
      </c>
      <c r="AY95">
        <f t="shared" si="63"/>
        <v>5.0705422648888847</v>
      </c>
      <c r="AZ95">
        <f t="shared" si="63"/>
        <v>5.8603698081517495</v>
      </c>
      <c r="BA95">
        <f t="shared" si="63"/>
        <v>5.8322790652470049</v>
      </c>
      <c r="BB95">
        <f t="shared" si="63"/>
        <v>5.3761614634210577</v>
      </c>
      <c r="BC95">
        <f t="shared" si="63"/>
        <v>6.0177113679613949</v>
      </c>
      <c r="BD95">
        <f t="shared" si="63"/>
        <v>7.0719837536986674</v>
      </c>
    </row>
    <row r="96" spans="1:56" x14ac:dyDescent="0.2">
      <c r="A96">
        <v>181</v>
      </c>
      <c r="B96" t="s">
        <v>409</v>
      </c>
      <c r="C96" t="s">
        <v>560</v>
      </c>
      <c r="D96" t="s">
        <v>561</v>
      </c>
      <c r="E96" s="72" t="s">
        <v>567</v>
      </c>
      <c r="G96">
        <f t="shared" si="61"/>
        <v>0</v>
      </c>
      <c r="H96">
        <f t="shared" si="63"/>
        <v>0</v>
      </c>
      <c r="I96">
        <f t="shared" si="63"/>
        <v>0</v>
      </c>
      <c r="J96">
        <f t="shared" si="63"/>
        <v>0</v>
      </c>
      <c r="K96">
        <f t="shared" si="63"/>
        <v>0</v>
      </c>
      <c r="L96">
        <f t="shared" si="63"/>
        <v>0</v>
      </c>
      <c r="M96">
        <f t="shared" si="63"/>
        <v>0</v>
      </c>
      <c r="N96">
        <f t="shared" si="63"/>
        <v>0</v>
      </c>
      <c r="O96">
        <f t="shared" ref="O96:BD96" si="64">IF(O48=0,0,(O48-N48)/O48*100)</f>
        <v>0</v>
      </c>
      <c r="P96">
        <f t="shared" si="64"/>
        <v>0</v>
      </c>
      <c r="Q96">
        <f t="shared" si="64"/>
        <v>0</v>
      </c>
      <c r="R96">
        <f t="shared" si="64"/>
        <v>0</v>
      </c>
      <c r="S96">
        <f t="shared" si="64"/>
        <v>0</v>
      </c>
      <c r="T96">
        <f t="shared" si="64"/>
        <v>0</v>
      </c>
      <c r="U96">
        <f t="shared" si="64"/>
        <v>0</v>
      </c>
      <c r="V96">
        <f t="shared" si="64"/>
        <v>0</v>
      </c>
      <c r="W96">
        <f t="shared" si="64"/>
        <v>0</v>
      </c>
      <c r="X96">
        <f t="shared" si="64"/>
        <v>0</v>
      </c>
      <c r="Y96">
        <f t="shared" si="64"/>
        <v>0</v>
      </c>
      <c r="Z96">
        <f t="shared" si="64"/>
        <v>0</v>
      </c>
      <c r="AA96">
        <f t="shared" si="64"/>
        <v>0</v>
      </c>
      <c r="AB96">
        <f t="shared" si="64"/>
        <v>0</v>
      </c>
      <c r="AC96">
        <f t="shared" si="64"/>
        <v>0</v>
      </c>
      <c r="AD96">
        <f t="shared" si="64"/>
        <v>0</v>
      </c>
      <c r="AE96">
        <f t="shared" si="64"/>
        <v>0</v>
      </c>
      <c r="AF96">
        <f t="shared" si="64"/>
        <v>0</v>
      </c>
      <c r="AG96">
        <f t="shared" si="64"/>
        <v>0</v>
      </c>
      <c r="AH96">
        <f t="shared" si="64"/>
        <v>0</v>
      </c>
      <c r="AI96">
        <f t="shared" si="64"/>
        <v>0</v>
      </c>
      <c r="AJ96">
        <f t="shared" si="64"/>
        <v>0</v>
      </c>
      <c r="AK96">
        <f t="shared" si="64"/>
        <v>0</v>
      </c>
      <c r="AL96">
        <f t="shared" si="64"/>
        <v>0</v>
      </c>
      <c r="AM96">
        <f t="shared" si="64"/>
        <v>0</v>
      </c>
      <c r="AN96">
        <f t="shared" si="64"/>
        <v>0</v>
      </c>
      <c r="AO96">
        <f t="shared" si="64"/>
        <v>0</v>
      </c>
      <c r="AP96">
        <f t="shared" si="64"/>
        <v>0</v>
      </c>
      <c r="AQ96">
        <f t="shared" si="64"/>
        <v>0</v>
      </c>
      <c r="AR96">
        <f t="shared" si="64"/>
        <v>0</v>
      </c>
      <c r="AS96">
        <f t="shared" si="64"/>
        <v>0</v>
      </c>
      <c r="AT96">
        <f t="shared" si="64"/>
        <v>0</v>
      </c>
      <c r="AU96">
        <f t="shared" si="64"/>
        <v>0</v>
      </c>
      <c r="AV96">
        <f t="shared" si="64"/>
        <v>0</v>
      </c>
      <c r="AW96">
        <f t="shared" si="64"/>
        <v>0</v>
      </c>
      <c r="AX96">
        <f t="shared" si="64"/>
        <v>0</v>
      </c>
      <c r="AY96">
        <f t="shared" si="64"/>
        <v>0</v>
      </c>
      <c r="AZ96">
        <f t="shared" si="64"/>
        <v>0</v>
      </c>
      <c r="BA96">
        <f t="shared" si="64"/>
        <v>0</v>
      </c>
      <c r="BB96">
        <f t="shared" si="64"/>
        <v>0</v>
      </c>
      <c r="BC96">
        <f t="shared" si="64"/>
        <v>0</v>
      </c>
      <c r="BD96">
        <f t="shared" si="64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D48"/>
  <sheetViews>
    <sheetView workbookViewId="0">
      <selection activeCell="D3" sqref="D3"/>
    </sheetView>
  </sheetViews>
  <sheetFormatPr defaultRowHeight="12.75" x14ac:dyDescent="0.2"/>
  <cols>
    <col min="2" max="2" width="21.140625" bestFit="1" customWidth="1"/>
    <col min="3" max="3" width="12.28515625" bestFit="1" customWidth="1"/>
    <col min="4" max="4" width="20.7109375" bestFit="1" customWidth="1"/>
    <col min="5" max="5" width="20.28515625" bestFit="1" customWidth="1"/>
    <col min="6" max="6" width="5" bestFit="1" customWidth="1"/>
    <col min="7" max="52" width="12.5703125" bestFit="1" customWidth="1"/>
    <col min="53" max="53" width="12" bestFit="1" customWidth="1"/>
    <col min="54" max="55" width="12.5703125" bestFit="1" customWidth="1"/>
    <col min="56" max="56" width="12" bestFit="1" customWidth="1"/>
  </cols>
  <sheetData>
    <row r="1" spans="1:56" x14ac:dyDescent="0.2">
      <c r="A1" s="72" t="s">
        <v>451</v>
      </c>
      <c r="B1" t="s">
        <v>504</v>
      </c>
      <c r="C1" t="s">
        <v>505</v>
      </c>
      <c r="D1" t="s">
        <v>506</v>
      </c>
      <c r="E1" t="s">
        <v>507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 x14ac:dyDescent="0.2">
      <c r="A2">
        <f>VLOOKUP(B2,'AHarv+PermP'!$B$2:$C$52,2,0)</f>
        <v>7</v>
      </c>
      <c r="B2" t="s">
        <v>377</v>
      </c>
      <c r="C2" t="s">
        <v>508</v>
      </c>
      <c r="D2" t="s">
        <v>568</v>
      </c>
      <c r="E2" t="s">
        <v>569</v>
      </c>
      <c r="AF2">
        <v>2.8</v>
      </c>
      <c r="AG2">
        <v>7.9</v>
      </c>
      <c r="AH2">
        <v>5.6</v>
      </c>
      <c r="AI2">
        <v>0.4</v>
      </c>
      <c r="AJ2">
        <v>-0.3</v>
      </c>
      <c r="AK2">
        <v>-1.2</v>
      </c>
      <c r="AL2">
        <v>-6.9</v>
      </c>
      <c r="AM2">
        <v>-24.7</v>
      </c>
      <c r="AN2">
        <v>3.5</v>
      </c>
      <c r="AO2">
        <v>10.4</v>
      </c>
      <c r="AP2">
        <v>11.2</v>
      </c>
      <c r="AQ2">
        <v>7.9</v>
      </c>
      <c r="AR2">
        <v>6.8047621139999999</v>
      </c>
      <c r="AS2">
        <v>3.2397996710000001</v>
      </c>
      <c r="AT2">
        <v>3.0120761749999998</v>
      </c>
      <c r="AU2">
        <v>3.1419662229999998</v>
      </c>
      <c r="AV2">
        <v>14.490548779999999</v>
      </c>
      <c r="AW2">
        <v>3.3082779219999998</v>
      </c>
      <c r="AX2">
        <v>11.182807759999999</v>
      </c>
      <c r="AY2">
        <v>20.613240220000002</v>
      </c>
      <c r="AZ2">
        <v>18.563339060000001</v>
      </c>
      <c r="BA2">
        <v>22.7</v>
      </c>
      <c r="BB2">
        <v>13.8</v>
      </c>
      <c r="BC2">
        <v>2.4</v>
      </c>
      <c r="BD2">
        <v>2.2999999999999998</v>
      </c>
    </row>
    <row r="3" spans="1:56" x14ac:dyDescent="0.2">
      <c r="A3">
        <f>VLOOKUP(B3,'AHarv+PermP'!$B$2:$C$52,2,0)</f>
        <v>53</v>
      </c>
      <c r="B3" t="s">
        <v>386</v>
      </c>
      <c r="C3" t="s">
        <v>511</v>
      </c>
      <c r="D3" t="s">
        <v>568</v>
      </c>
      <c r="E3" t="s">
        <v>569</v>
      </c>
      <c r="G3">
        <v>3.1412804419999998</v>
      </c>
      <c r="H3">
        <v>-3.426409805</v>
      </c>
      <c r="I3">
        <v>4.7300279380000001</v>
      </c>
      <c r="J3">
        <v>6.6507591269999997</v>
      </c>
      <c r="K3">
        <v>5.2938628249999997</v>
      </c>
      <c r="L3">
        <v>3.5758627550000002</v>
      </c>
      <c r="M3">
        <v>1.0783986780000001</v>
      </c>
      <c r="N3">
        <v>3.8423356119999998</v>
      </c>
      <c r="O3">
        <v>2.8774979909999998</v>
      </c>
      <c r="P3">
        <v>2.0977575810000002</v>
      </c>
      <c r="Q3">
        <v>-1.4968418450000001</v>
      </c>
      <c r="R3">
        <v>6.426367548</v>
      </c>
      <c r="S3">
        <v>3.7061653080000001</v>
      </c>
      <c r="T3">
        <v>3.3393121749999999</v>
      </c>
      <c r="U3">
        <v>-4.8953454320000001</v>
      </c>
      <c r="V3">
        <v>0.88435631299999995</v>
      </c>
      <c r="W3">
        <v>4.9836637340000003</v>
      </c>
      <c r="X3">
        <v>1.2550780159999999</v>
      </c>
      <c r="Y3">
        <v>6.5357474140000003</v>
      </c>
      <c r="Z3">
        <v>6.7817638750000002</v>
      </c>
      <c r="AA3">
        <v>9.9542311790000007</v>
      </c>
      <c r="AB3">
        <v>2.2350663239999999</v>
      </c>
      <c r="AC3">
        <v>-4.3478227199999999</v>
      </c>
      <c r="AD3">
        <v>7.9298395700000004</v>
      </c>
      <c r="AE3">
        <v>7.5303248370000002</v>
      </c>
      <c r="AF3">
        <v>2.1711415889999999</v>
      </c>
      <c r="AG3">
        <v>-1.5000029349999999</v>
      </c>
      <c r="AH3">
        <v>3.4052452780000002</v>
      </c>
      <c r="AI3">
        <v>-2.8541604839999999</v>
      </c>
      <c r="AJ3">
        <v>3.2131882799999998</v>
      </c>
      <c r="AK3">
        <v>4.7225093600000001</v>
      </c>
      <c r="AL3">
        <v>4.0099800769999998</v>
      </c>
      <c r="AM3">
        <v>3.5193430569999999</v>
      </c>
      <c r="AN3">
        <v>4.3724555519999999</v>
      </c>
      <c r="AO3">
        <v>4.60426161</v>
      </c>
      <c r="AP3">
        <v>5.5474033379999996</v>
      </c>
      <c r="AQ3">
        <v>6.1480705220000003</v>
      </c>
      <c r="AR3">
        <v>4.54074841</v>
      </c>
      <c r="AS3">
        <v>4.697226938</v>
      </c>
      <c r="AT3">
        <v>5.8</v>
      </c>
      <c r="AU3">
        <v>5</v>
      </c>
      <c r="AV3">
        <v>4.5</v>
      </c>
      <c r="AW3">
        <v>3.9</v>
      </c>
      <c r="AX3">
        <v>3.1</v>
      </c>
      <c r="AY3">
        <v>2.9</v>
      </c>
      <c r="AZ3">
        <v>4.0999973159999996</v>
      </c>
      <c r="BA3">
        <v>4.5999999999999996</v>
      </c>
      <c r="BB3">
        <v>5.0999999999999996</v>
      </c>
      <c r="BC3">
        <v>3.8</v>
      </c>
      <c r="BD3">
        <v>3</v>
      </c>
    </row>
    <row r="4" spans="1:56" x14ac:dyDescent="0.2">
      <c r="A4">
        <f>VLOOKUP(B4,'AHarv+PermP'!$B$2:$C$52,2,0)</f>
        <v>20</v>
      </c>
      <c r="B4" t="s">
        <v>378</v>
      </c>
      <c r="C4" t="s">
        <v>512</v>
      </c>
      <c r="D4" t="s">
        <v>568</v>
      </c>
      <c r="E4" t="s">
        <v>569</v>
      </c>
      <c r="G4">
        <v>6.3432796380000003</v>
      </c>
      <c r="H4">
        <v>6.6666687539999998</v>
      </c>
      <c r="I4">
        <v>5.9210481909999997</v>
      </c>
      <c r="J4">
        <v>6.8322971470000002</v>
      </c>
      <c r="K4">
        <v>5.8139564699999999</v>
      </c>
      <c r="L4">
        <v>6.3440156759999997</v>
      </c>
      <c r="M4">
        <v>5.9245630670000002</v>
      </c>
      <c r="N4">
        <v>10.567056969999999</v>
      </c>
      <c r="O4">
        <v>15.123401980000001</v>
      </c>
      <c r="P4">
        <v>17.120268190000001</v>
      </c>
      <c r="Q4">
        <v>25.821109740000001</v>
      </c>
      <c r="R4">
        <v>26.36193986</v>
      </c>
      <c r="S4">
        <v>21.30318256</v>
      </c>
      <c r="T4">
        <v>8.7977966369999994</v>
      </c>
      <c r="U4">
        <v>8.4462493419999998</v>
      </c>
      <c r="V4">
        <v>10.64737719</v>
      </c>
      <c r="W4">
        <v>12.012040259999999</v>
      </c>
      <c r="X4">
        <v>14.332801480000001</v>
      </c>
      <c r="Y4">
        <v>12.148588849999999</v>
      </c>
      <c r="Z4">
        <v>11.98690135</v>
      </c>
      <c r="AA4">
        <v>9.0648575939999994</v>
      </c>
      <c r="AB4">
        <v>12.165531659999999</v>
      </c>
      <c r="AC4">
        <v>13.14672945</v>
      </c>
      <c r="AD4">
        <v>8.5453834860000004</v>
      </c>
      <c r="AE4">
        <v>7.1252712599999999</v>
      </c>
      <c r="AF4">
        <v>8.1729240660000002</v>
      </c>
      <c r="AG4">
        <v>11.88192812</v>
      </c>
      <c r="AH4">
        <v>19.449969599999999</v>
      </c>
      <c r="AI4">
        <v>13.05940607</v>
      </c>
      <c r="AJ4">
        <v>6.7728220090000004</v>
      </c>
      <c r="AK4">
        <v>7.4587087670000001</v>
      </c>
      <c r="AL4">
        <v>2.917070335</v>
      </c>
      <c r="AM4">
        <v>1.916107351</v>
      </c>
      <c r="AN4">
        <v>3.6279159459999999</v>
      </c>
      <c r="AO4">
        <v>4.4038492079999996</v>
      </c>
      <c r="AP4">
        <v>5.5521620089999999</v>
      </c>
      <c r="AQ4">
        <v>10.16965501</v>
      </c>
      <c r="AR4">
        <v>10.573304670000001</v>
      </c>
      <c r="AS4">
        <v>5.0655840899999998</v>
      </c>
      <c r="AT4">
        <v>5.88557942</v>
      </c>
      <c r="AU4">
        <v>3.4959432129999999</v>
      </c>
      <c r="AV4">
        <v>8.9682927029999995</v>
      </c>
      <c r="AW4">
        <v>6.2751974319999997</v>
      </c>
      <c r="AX4">
        <v>6.0670210510000002</v>
      </c>
      <c r="AY4">
        <v>1.6422936960000001</v>
      </c>
      <c r="AZ4">
        <v>5.1359140400000003</v>
      </c>
      <c r="BA4">
        <v>4.7974585019999996</v>
      </c>
      <c r="BB4">
        <v>2.867557127</v>
      </c>
      <c r="BC4">
        <v>-4.9332721189999997</v>
      </c>
      <c r="BD4">
        <v>7.1940694020000002</v>
      </c>
    </row>
    <row r="5" spans="1:56" x14ac:dyDescent="0.2">
      <c r="A5">
        <f>VLOOKUP(B5,'AHarv+PermP'!$B$2:$C$52,2,0)</f>
        <v>233</v>
      </c>
      <c r="B5" t="s">
        <v>424</v>
      </c>
      <c r="C5" t="s">
        <v>513</v>
      </c>
      <c r="D5" t="s">
        <v>568</v>
      </c>
      <c r="E5" t="s">
        <v>569</v>
      </c>
      <c r="G5">
        <v>4.0439279749999999</v>
      </c>
      <c r="H5">
        <v>6.1287987839999998</v>
      </c>
      <c r="I5">
        <v>-1.2680163659999999</v>
      </c>
      <c r="J5">
        <v>2.282819232</v>
      </c>
      <c r="K5">
        <v>3.7645453679999998</v>
      </c>
      <c r="L5">
        <v>0.53761308399999996</v>
      </c>
      <c r="M5">
        <v>8.8233149869999998</v>
      </c>
      <c r="N5">
        <v>3.0707739269999998</v>
      </c>
      <c r="O5">
        <v>2.0260810409999999</v>
      </c>
      <c r="P5">
        <v>0.11701961900000001</v>
      </c>
      <c r="Q5">
        <v>1.4133398749999999</v>
      </c>
      <c r="R5">
        <v>2.3114987330000001</v>
      </c>
      <c r="S5">
        <v>0.44932740799999998</v>
      </c>
      <c r="T5">
        <v>8.286426487</v>
      </c>
      <c r="U5">
        <v>2.998382892</v>
      </c>
      <c r="V5">
        <v>8.5348949639999994</v>
      </c>
      <c r="W5">
        <v>0.37035356200000003</v>
      </c>
      <c r="X5">
        <v>4.6078250089999999</v>
      </c>
      <c r="Y5">
        <v>3.6646215139999998</v>
      </c>
      <c r="Z5">
        <v>0.79687886600000002</v>
      </c>
      <c r="AA5">
        <v>4.2553034009999999</v>
      </c>
      <c r="AB5">
        <v>9.5621966139999994</v>
      </c>
      <c r="AC5">
        <v>0.34598473800000001</v>
      </c>
      <c r="AD5">
        <v>-1.7786966799999999</v>
      </c>
      <c r="AE5">
        <v>8.5173649979999997</v>
      </c>
      <c r="AF5">
        <v>7.9553627230000004</v>
      </c>
      <c r="AG5">
        <v>-0.23633679099999999</v>
      </c>
      <c r="AH5">
        <v>5.7955929670000002</v>
      </c>
      <c r="AI5">
        <v>2.1502672710000001</v>
      </c>
      <c r="AJ5">
        <v>-0.60292847999999999</v>
      </c>
      <c r="AK5">
        <v>9.0699844610000007</v>
      </c>
      <c r="AL5">
        <v>0.23271076199999999</v>
      </c>
      <c r="AM5">
        <v>3.4613849330000002</v>
      </c>
      <c r="AN5">
        <v>1.3150072749999999</v>
      </c>
      <c r="AO5">
        <v>5.71637387</v>
      </c>
      <c r="AP5">
        <v>11.01474387</v>
      </c>
      <c r="AQ5">
        <v>6.3168347310000001</v>
      </c>
      <c r="AR5">
        <v>7.3077196349999998</v>
      </c>
      <c r="AS5">
        <v>7.4041789649999998</v>
      </c>
      <c r="AT5">
        <v>1.847021335</v>
      </c>
      <c r="AU5">
        <v>6.6485475239999996</v>
      </c>
      <c r="AV5">
        <v>4.6995227990000004</v>
      </c>
      <c r="AW5">
        <v>8.0444130830000002</v>
      </c>
      <c r="AX5">
        <v>4.6347139349999997</v>
      </c>
      <c r="AY5">
        <v>6.352889566</v>
      </c>
      <c r="AZ5">
        <v>5.5048365810000002</v>
      </c>
      <c r="BA5">
        <v>3.5972080100000001</v>
      </c>
      <c r="BB5">
        <v>4.9999981980000001</v>
      </c>
      <c r="BC5">
        <v>3.4999725339999999</v>
      </c>
      <c r="BD5">
        <v>9.2421838489999999</v>
      </c>
    </row>
    <row r="6" spans="1:56" x14ac:dyDescent="0.2">
      <c r="A6">
        <f>VLOOKUP(B6,'AHarv+PermP'!$B$2:$C$52,2,0)</f>
        <v>29</v>
      </c>
      <c r="B6" t="s">
        <v>379</v>
      </c>
      <c r="C6" t="s">
        <v>514</v>
      </c>
      <c r="D6" t="s">
        <v>568</v>
      </c>
      <c r="E6" t="s">
        <v>569</v>
      </c>
      <c r="G6">
        <v>-13.74613506</v>
      </c>
      <c r="H6">
        <v>9.0631579329999994</v>
      </c>
      <c r="I6">
        <v>4.1354074150000004</v>
      </c>
      <c r="J6">
        <v>6.2730379210000002</v>
      </c>
      <c r="K6">
        <v>3.9672256099999998</v>
      </c>
      <c r="L6">
        <v>4.6129928820000003</v>
      </c>
      <c r="M6">
        <v>13.821518599999999</v>
      </c>
      <c r="N6">
        <v>-0.29788366799999999</v>
      </c>
      <c r="O6">
        <v>-1.459541142</v>
      </c>
      <c r="P6">
        <v>21.325670720000002</v>
      </c>
      <c r="Q6">
        <v>2.7468287120000001</v>
      </c>
      <c r="R6">
        <v>-6.4039649230000002</v>
      </c>
      <c r="S6">
        <v>6.8890507239999996</v>
      </c>
      <c r="T6">
        <v>-0.72683956299999997</v>
      </c>
      <c r="U6">
        <v>0.69792023299999995</v>
      </c>
      <c r="V6">
        <v>7.9426609780000001</v>
      </c>
      <c r="W6">
        <v>11.46945305</v>
      </c>
      <c r="X6">
        <v>-0.94057599400000003</v>
      </c>
      <c r="Y6">
        <v>1.66495495</v>
      </c>
      <c r="Z6">
        <v>0.991055731</v>
      </c>
      <c r="AA6">
        <v>12.163275560000001</v>
      </c>
      <c r="AB6">
        <v>-1.053599817</v>
      </c>
      <c r="AC6">
        <v>3.7153269889999998</v>
      </c>
      <c r="AD6">
        <v>0.15554401000000001</v>
      </c>
      <c r="AE6">
        <v>11.78318018</v>
      </c>
      <c r="AF6">
        <v>3.2501804609999998</v>
      </c>
      <c r="AG6">
        <v>5.503096116</v>
      </c>
      <c r="AH6">
        <v>5.0310243630000002</v>
      </c>
      <c r="AI6">
        <v>1.3495022329999999</v>
      </c>
      <c r="AJ6">
        <v>3.4998221389999999</v>
      </c>
      <c r="AK6">
        <v>4.9968364569999997</v>
      </c>
      <c r="AL6">
        <v>1.009998365</v>
      </c>
      <c r="AM6">
        <v>-6.24</v>
      </c>
      <c r="AN6">
        <v>-3.83</v>
      </c>
      <c r="AO6">
        <v>-7.92</v>
      </c>
      <c r="AP6">
        <v>-8</v>
      </c>
      <c r="AQ6">
        <v>-1.59</v>
      </c>
      <c r="AR6">
        <v>4.75</v>
      </c>
      <c r="AS6">
        <v>-1.01</v>
      </c>
      <c r="AT6">
        <v>-0.85686405700000001</v>
      </c>
      <c r="AU6">
        <v>2.0558071060000001</v>
      </c>
      <c r="AV6">
        <v>4.4465194209999996</v>
      </c>
      <c r="AW6">
        <v>-1.223727958</v>
      </c>
      <c r="AX6">
        <v>4.8336577610000004</v>
      </c>
      <c r="AY6">
        <v>0.9</v>
      </c>
      <c r="AZ6">
        <v>5.125</v>
      </c>
      <c r="BA6">
        <v>3.6002985949999999</v>
      </c>
      <c r="BB6">
        <v>4.4999174980000003</v>
      </c>
      <c r="BC6">
        <v>3.5</v>
      </c>
      <c r="BD6">
        <v>3.9</v>
      </c>
    </row>
    <row r="7" spans="1:56" x14ac:dyDescent="0.2">
      <c r="A7">
        <f>VLOOKUP(B7,'AHarv+PermP'!$B$2:$C$52,2,0)</f>
        <v>32</v>
      </c>
      <c r="B7" t="s">
        <v>380</v>
      </c>
      <c r="C7" t="s">
        <v>515</v>
      </c>
      <c r="D7" t="s">
        <v>568</v>
      </c>
      <c r="E7" t="s">
        <v>569</v>
      </c>
      <c r="G7">
        <v>1.183680812</v>
      </c>
      <c r="H7">
        <v>3.0415590560000001</v>
      </c>
      <c r="I7">
        <v>3.7425503189999998</v>
      </c>
      <c r="J7">
        <v>3.5471596939999999</v>
      </c>
      <c r="K7">
        <v>2.0260537169999999</v>
      </c>
      <c r="L7">
        <v>4.6149556169999997</v>
      </c>
      <c r="M7">
        <v>-10.912065589999999</v>
      </c>
      <c r="N7">
        <v>6.3463238510000002</v>
      </c>
      <c r="O7">
        <v>4.9014795270000002</v>
      </c>
      <c r="P7">
        <v>3.0920682319999999</v>
      </c>
      <c r="Q7">
        <v>3.4797078190000001</v>
      </c>
      <c r="R7">
        <v>2.6738432900000002</v>
      </c>
      <c r="S7">
        <v>5.355680778</v>
      </c>
      <c r="T7">
        <v>10.73426226</v>
      </c>
      <c r="U7">
        <v>11.24505877</v>
      </c>
      <c r="V7">
        <v>-5.4951383969999998</v>
      </c>
      <c r="W7">
        <v>13.739871519999999</v>
      </c>
      <c r="X7">
        <v>22.003004919999999</v>
      </c>
      <c r="Y7">
        <v>6.0351187729999998</v>
      </c>
      <c r="Z7">
        <v>-1.9652916680000001</v>
      </c>
      <c r="AA7">
        <v>17.082682250000001</v>
      </c>
      <c r="AB7">
        <v>7.5162026060000002</v>
      </c>
      <c r="AC7">
        <v>6.866830566</v>
      </c>
      <c r="AD7">
        <v>7.4745725429999998</v>
      </c>
      <c r="AE7">
        <v>8.0631616719999997</v>
      </c>
      <c r="AF7">
        <v>6.7716630799999997</v>
      </c>
      <c r="AG7">
        <v>-2.1466502119999999</v>
      </c>
      <c r="AH7">
        <v>-7.8236319740000004</v>
      </c>
      <c r="AI7">
        <v>-1.819120514</v>
      </c>
      <c r="AJ7">
        <v>-6.1056976460000003</v>
      </c>
      <c r="AK7">
        <v>-3.8085993710000001</v>
      </c>
      <c r="AL7">
        <v>-3.1000032110000002</v>
      </c>
      <c r="AM7">
        <v>-3.1999973549999998</v>
      </c>
      <c r="AN7">
        <v>-2.500000928</v>
      </c>
      <c r="AO7">
        <v>3.2999961459999998</v>
      </c>
      <c r="AP7">
        <v>5.0000044240000001</v>
      </c>
      <c r="AQ7">
        <v>5.0999980689999997</v>
      </c>
      <c r="AR7">
        <v>5.0392529440000002</v>
      </c>
      <c r="AS7">
        <v>4.3938107640000004</v>
      </c>
      <c r="AT7">
        <v>4.1999963320000004</v>
      </c>
      <c r="AU7">
        <v>4.514271087</v>
      </c>
      <c r="AV7">
        <v>4.0090445709999996</v>
      </c>
      <c r="AW7">
        <v>4.0309933149999999</v>
      </c>
      <c r="AX7">
        <v>3.701854054</v>
      </c>
      <c r="AY7">
        <v>2.2966544409999998</v>
      </c>
      <c r="AZ7">
        <v>3.222146585</v>
      </c>
      <c r="BA7">
        <v>3.5</v>
      </c>
      <c r="BB7">
        <v>2.9</v>
      </c>
      <c r="BC7">
        <v>2</v>
      </c>
      <c r="BD7">
        <v>2.6</v>
      </c>
    </row>
    <row r="8" spans="1:56" x14ac:dyDescent="0.2">
      <c r="A8">
        <f>VLOOKUP(B8,'AHarv+PermP'!$B$2:$C$52,2,0)</f>
        <v>35</v>
      </c>
      <c r="B8" t="s">
        <v>381</v>
      </c>
      <c r="C8" t="s">
        <v>516</v>
      </c>
      <c r="D8" t="s">
        <v>568</v>
      </c>
      <c r="E8" t="s">
        <v>569</v>
      </c>
      <c r="AB8">
        <v>5.4</v>
      </c>
      <c r="AC8">
        <v>10.8</v>
      </c>
      <c r="AD8">
        <v>10.39</v>
      </c>
      <c r="AE8">
        <v>7.9</v>
      </c>
      <c r="AF8">
        <v>2.5</v>
      </c>
      <c r="AG8">
        <v>2.61881904</v>
      </c>
      <c r="AH8">
        <v>5.9968736680000001</v>
      </c>
      <c r="AI8">
        <v>5.6989319390000004</v>
      </c>
      <c r="AJ8">
        <v>0.70394994099999997</v>
      </c>
      <c r="AK8">
        <v>1.412752558</v>
      </c>
      <c r="AL8">
        <v>3.2611958059999999</v>
      </c>
      <c r="AM8">
        <v>7.0580924510000003</v>
      </c>
      <c r="AN8">
        <v>6.9298032090000001</v>
      </c>
      <c r="AO8">
        <v>7.4954472230000002</v>
      </c>
      <c r="AP8">
        <v>4.0028454309999999</v>
      </c>
      <c r="AQ8">
        <v>5.4001781260000001</v>
      </c>
      <c r="AR8">
        <v>7.4</v>
      </c>
      <c r="AS8">
        <v>8.6000008309999991</v>
      </c>
      <c r="AT8">
        <v>6.5999991099999997</v>
      </c>
      <c r="AU8">
        <v>3.800000072</v>
      </c>
      <c r="AV8">
        <v>4.5999999999999996</v>
      </c>
      <c r="AW8">
        <v>6.2</v>
      </c>
      <c r="AX8">
        <v>-0.71245532099999997</v>
      </c>
      <c r="AY8">
        <v>11.889671399999999</v>
      </c>
      <c r="AZ8">
        <v>10.14147975</v>
      </c>
      <c r="BA8">
        <v>8.6496082039999997</v>
      </c>
      <c r="BB8">
        <v>6.1976267189999996</v>
      </c>
      <c r="BC8">
        <v>3.5663094910000002</v>
      </c>
      <c r="BD8">
        <v>5.409921228</v>
      </c>
    </row>
    <row r="9" spans="1:56" x14ac:dyDescent="0.2">
      <c r="A9">
        <v>37</v>
      </c>
      <c r="B9" t="s">
        <v>434</v>
      </c>
      <c r="C9" t="s">
        <v>517</v>
      </c>
      <c r="D9" t="s">
        <v>568</v>
      </c>
      <c r="E9" t="s">
        <v>569</v>
      </c>
      <c r="G9">
        <v>4.9534527419999996</v>
      </c>
      <c r="H9">
        <v>-3.7136401289999998</v>
      </c>
      <c r="I9">
        <v>-0.70724387399999999</v>
      </c>
      <c r="J9">
        <v>2.0803611360000001</v>
      </c>
      <c r="K9">
        <v>0.94756897200000001</v>
      </c>
      <c r="L9">
        <v>0.64499927899999998</v>
      </c>
      <c r="M9">
        <v>4.6765146209999999</v>
      </c>
      <c r="N9">
        <v>1.4041967470000001</v>
      </c>
      <c r="O9">
        <v>7.0914065070000003</v>
      </c>
      <c r="P9">
        <v>2.332966044</v>
      </c>
      <c r="Q9">
        <v>1.130127023</v>
      </c>
      <c r="R9">
        <v>-7.8287799999999998E-4</v>
      </c>
      <c r="S9">
        <v>1.8887689080000001</v>
      </c>
      <c r="T9">
        <v>6.3391405619999999</v>
      </c>
      <c r="U9">
        <v>0.40500386799999999</v>
      </c>
      <c r="V9">
        <v>5.4324426370000003</v>
      </c>
      <c r="W9">
        <v>3.8062810659999999</v>
      </c>
      <c r="X9">
        <v>1.2092234719999999</v>
      </c>
      <c r="Y9">
        <v>-2.4650712709999998</v>
      </c>
      <c r="Z9">
        <v>-4.4785998300000003</v>
      </c>
      <c r="AA9">
        <v>-1.5445074590000001</v>
      </c>
      <c r="AB9">
        <v>7.7157246170000002</v>
      </c>
      <c r="AC9">
        <v>-8.1264477549999992</v>
      </c>
      <c r="AD9">
        <v>9.4815550609999999</v>
      </c>
      <c r="AE9">
        <v>3.9272788140000001</v>
      </c>
      <c r="AF9">
        <v>3.5779668259999999</v>
      </c>
      <c r="AG9">
        <v>-4.9390331730000003</v>
      </c>
      <c r="AH9">
        <v>1.7102729569999999</v>
      </c>
      <c r="AI9">
        <v>1.9773145889999999</v>
      </c>
      <c r="AJ9">
        <v>-2.147642437</v>
      </c>
      <c r="AK9">
        <v>-0.55242692199999999</v>
      </c>
      <c r="AL9">
        <v>-6.4240943880000003</v>
      </c>
      <c r="AM9">
        <v>0.33514580100000002</v>
      </c>
      <c r="AN9">
        <v>4.8999990889999996</v>
      </c>
      <c r="AO9">
        <v>7.200002317</v>
      </c>
      <c r="AP9">
        <v>-4.0000013509999999</v>
      </c>
      <c r="AQ9">
        <v>5.3000026389999997</v>
      </c>
      <c r="AR9">
        <v>4.6999938610000003</v>
      </c>
      <c r="AS9">
        <v>3.6000029360000001</v>
      </c>
      <c r="AT9">
        <v>2.2999996920000001</v>
      </c>
      <c r="AU9">
        <v>0.260982304</v>
      </c>
      <c r="AV9">
        <v>-0.58258900599999996</v>
      </c>
      <c r="AW9">
        <v>-7.6</v>
      </c>
      <c r="AX9">
        <v>1</v>
      </c>
      <c r="AY9">
        <v>2.4</v>
      </c>
      <c r="AZ9">
        <v>3.8</v>
      </c>
      <c r="BA9">
        <v>3.7</v>
      </c>
      <c r="BB9">
        <v>2</v>
      </c>
      <c r="BC9">
        <v>1.7</v>
      </c>
      <c r="BD9">
        <v>3.3</v>
      </c>
    </row>
    <row r="10" spans="1:56" x14ac:dyDescent="0.2">
      <c r="A10">
        <f>VLOOKUP(B10,'AHarv+PermP'!$B$2:$C$52,2,0)</f>
        <v>39</v>
      </c>
      <c r="B10" t="s">
        <v>383</v>
      </c>
      <c r="C10" t="s">
        <v>518</v>
      </c>
      <c r="D10" t="s">
        <v>568</v>
      </c>
      <c r="E10" t="s">
        <v>569</v>
      </c>
      <c r="G10">
        <v>1.3977436649999999</v>
      </c>
      <c r="H10">
        <v>5.3601161199999998</v>
      </c>
      <c r="I10">
        <v>-1.5994540239999999</v>
      </c>
      <c r="J10">
        <v>-2.5109395999999999</v>
      </c>
      <c r="K10">
        <v>0.60622778099999997</v>
      </c>
      <c r="L10">
        <v>-1.807092387</v>
      </c>
      <c r="M10">
        <v>0.76720138500000001</v>
      </c>
      <c r="N10">
        <v>-0.45721886499999997</v>
      </c>
      <c r="O10">
        <v>6.8813102229999998</v>
      </c>
      <c r="P10">
        <v>1.85965647</v>
      </c>
      <c r="Q10">
        <v>-2.2476263670000001</v>
      </c>
      <c r="R10">
        <v>1.1496160929999999</v>
      </c>
      <c r="S10">
        <v>-8.380883012</v>
      </c>
      <c r="T10">
        <v>4.961852586</v>
      </c>
      <c r="U10">
        <v>9.0102673099999997</v>
      </c>
      <c r="V10">
        <v>2.9807652629999999</v>
      </c>
      <c r="W10">
        <v>2.2346248530000001</v>
      </c>
      <c r="X10">
        <v>-0.46963418400000001</v>
      </c>
      <c r="Y10">
        <v>-21.44108769</v>
      </c>
      <c r="Z10">
        <v>-6.04767074</v>
      </c>
      <c r="AA10">
        <v>1.042918094</v>
      </c>
      <c r="AB10">
        <v>5.3466089989999999</v>
      </c>
      <c r="AC10">
        <v>15.67871779</v>
      </c>
      <c r="AD10">
        <v>2.0488989050000002</v>
      </c>
      <c r="AE10">
        <v>21.792773539999999</v>
      </c>
      <c r="AF10">
        <v>-4.0816675179999997</v>
      </c>
      <c r="AG10">
        <v>-2.3888085000000001</v>
      </c>
      <c r="AH10">
        <v>15.482359069999999</v>
      </c>
      <c r="AI10">
        <v>4.884735107</v>
      </c>
      <c r="AJ10">
        <v>-4.1784723770000003</v>
      </c>
      <c r="AK10">
        <v>8.5351371710000006</v>
      </c>
      <c r="AL10">
        <v>8.001443342</v>
      </c>
      <c r="AM10">
        <v>-15.70983704</v>
      </c>
      <c r="AN10">
        <v>10.13688763</v>
      </c>
      <c r="AO10">
        <v>1.236549313</v>
      </c>
      <c r="AP10">
        <v>2.2144730369999999</v>
      </c>
      <c r="AQ10">
        <v>5.6533923240000004</v>
      </c>
      <c r="AR10">
        <v>6.9515799190000003</v>
      </c>
      <c r="AS10">
        <v>-0.68285022200000001</v>
      </c>
      <c r="AT10">
        <v>-0.87968102100000001</v>
      </c>
      <c r="AU10">
        <v>11.658134649999999</v>
      </c>
      <c r="AV10">
        <v>8.4912098240000002</v>
      </c>
      <c r="AW10">
        <v>14.721667010000001</v>
      </c>
      <c r="AX10">
        <v>33.629371849999998</v>
      </c>
      <c r="AY10">
        <v>17.332533739999999</v>
      </c>
      <c r="AZ10">
        <v>0.2</v>
      </c>
      <c r="BA10">
        <v>0.2</v>
      </c>
      <c r="BB10">
        <v>-0.4</v>
      </c>
      <c r="BC10">
        <v>-1.6</v>
      </c>
      <c r="BD10">
        <v>4.3</v>
      </c>
    </row>
    <row r="11" spans="1:56" x14ac:dyDescent="0.2">
      <c r="A11">
        <f>VLOOKUP(B11,'AHarv+PermP'!$B$2:$C$52,2,0)</f>
        <v>45</v>
      </c>
      <c r="B11" t="s">
        <v>384</v>
      </c>
      <c r="C11" t="s">
        <v>519</v>
      </c>
      <c r="D11" t="s">
        <v>568</v>
      </c>
      <c r="E11" t="s">
        <v>569</v>
      </c>
      <c r="AA11">
        <v>3.8649211870000002</v>
      </c>
      <c r="AB11">
        <v>6.3836233580000004</v>
      </c>
      <c r="AC11">
        <v>4.821027945</v>
      </c>
      <c r="AD11">
        <v>4.110264301</v>
      </c>
      <c r="AE11">
        <v>2.2803718480000001</v>
      </c>
      <c r="AF11">
        <v>1.8672118280000001</v>
      </c>
      <c r="AG11">
        <v>1.6379911089999999</v>
      </c>
      <c r="AH11">
        <v>2.6875186950000001</v>
      </c>
      <c r="AI11">
        <v>-3.1806753329999999</v>
      </c>
      <c r="AJ11">
        <v>5.0913927040000004</v>
      </c>
      <c r="AK11">
        <v>-5.3955989070000001</v>
      </c>
      <c r="AL11">
        <v>8.5309234329999999</v>
      </c>
      <c r="AM11">
        <v>3.0059374779999999</v>
      </c>
      <c r="AN11">
        <v>-5.2766820379999997</v>
      </c>
      <c r="AO11">
        <v>3.6101294780000002</v>
      </c>
      <c r="AP11">
        <v>-1.291668416</v>
      </c>
      <c r="AQ11">
        <v>4.0303406820000003</v>
      </c>
      <c r="AR11">
        <v>1.282662443</v>
      </c>
      <c r="AS11">
        <v>1.9241236660000001</v>
      </c>
      <c r="AT11">
        <v>1.417852661</v>
      </c>
      <c r="AU11">
        <v>3.3292085720000002</v>
      </c>
      <c r="AV11">
        <v>4.1494145969999998</v>
      </c>
      <c r="AW11">
        <v>2.474617737</v>
      </c>
      <c r="AX11">
        <v>-0.23993410800000001</v>
      </c>
      <c r="AY11">
        <v>4.229885608</v>
      </c>
      <c r="AZ11">
        <v>1.2421504590000001</v>
      </c>
      <c r="BA11">
        <v>0.49099093999999999</v>
      </c>
      <c r="BB11">
        <v>0.97492721900000001</v>
      </c>
      <c r="BC11">
        <v>1.810339047</v>
      </c>
      <c r="BD11">
        <v>2.1</v>
      </c>
    </row>
    <row r="12" spans="1:56" x14ac:dyDescent="0.2">
      <c r="A12">
        <v>250</v>
      </c>
      <c r="B12" t="s">
        <v>520</v>
      </c>
      <c r="C12" t="s">
        <v>521</v>
      </c>
      <c r="D12" t="s">
        <v>568</v>
      </c>
      <c r="E12" t="s">
        <v>569</v>
      </c>
      <c r="G12">
        <v>-10.85137608</v>
      </c>
      <c r="H12">
        <v>21.200697510000001</v>
      </c>
      <c r="I12">
        <v>5.2139901350000004</v>
      </c>
      <c r="J12">
        <v>-2.4402235640000001</v>
      </c>
      <c r="K12">
        <v>0.99734879200000004</v>
      </c>
      <c r="L12">
        <v>6.775485303</v>
      </c>
      <c r="M12">
        <v>-0.98573866300000001</v>
      </c>
      <c r="N12">
        <v>4.332698465</v>
      </c>
      <c r="O12">
        <v>9.3288374380000008</v>
      </c>
      <c r="P12">
        <v>-0.245056575</v>
      </c>
      <c r="Q12">
        <v>6.005018068</v>
      </c>
      <c r="R12">
        <v>0.151135514</v>
      </c>
      <c r="S12">
        <v>8.1372758869999995</v>
      </c>
      <c r="T12">
        <v>3.1305858799999999</v>
      </c>
      <c r="U12">
        <v>-4.9816310049999997</v>
      </c>
      <c r="V12">
        <v>-5.309002081</v>
      </c>
      <c r="W12">
        <v>0.76079360200000001</v>
      </c>
      <c r="X12">
        <v>-5.3452915279999997</v>
      </c>
      <c r="Y12">
        <v>0.43008826100000003</v>
      </c>
      <c r="Z12">
        <v>2.194912924</v>
      </c>
      <c r="AA12">
        <v>2.350524075</v>
      </c>
      <c r="AB12">
        <v>-0.45767760899999999</v>
      </c>
      <c r="AC12">
        <v>1.411703688</v>
      </c>
      <c r="AD12">
        <v>5.541074021</v>
      </c>
      <c r="AE12">
        <v>0.46785095100000001</v>
      </c>
      <c r="AF12">
        <v>4.7172096530000003</v>
      </c>
      <c r="AG12">
        <v>2.6756424519999999</v>
      </c>
      <c r="AH12">
        <v>0.47038133599999998</v>
      </c>
      <c r="AI12">
        <v>-1.2660506359999999</v>
      </c>
      <c r="AJ12">
        <v>-6.568310694</v>
      </c>
      <c r="AK12">
        <v>-8.4210514990000007</v>
      </c>
      <c r="AL12">
        <v>-10.500008559999999</v>
      </c>
      <c r="AM12">
        <v>-13.46905054</v>
      </c>
      <c r="AN12">
        <v>-3.8999968030000001</v>
      </c>
      <c r="AO12">
        <v>0.69999882999999996</v>
      </c>
      <c r="AP12">
        <v>-1.023172642</v>
      </c>
      <c r="AQ12">
        <v>-5.6170465979999999</v>
      </c>
      <c r="AR12">
        <v>-1.6241540459999999</v>
      </c>
      <c r="AS12">
        <v>-4.270140831</v>
      </c>
      <c r="AT12">
        <v>-6.9001017559999998</v>
      </c>
      <c r="AU12">
        <v>-2.09987762</v>
      </c>
      <c r="AV12">
        <v>3.4683845579999999</v>
      </c>
      <c r="AW12">
        <v>5.7914197940000003</v>
      </c>
      <c r="AX12">
        <v>6.6398882710000002</v>
      </c>
      <c r="AY12">
        <v>6.4633804709999998</v>
      </c>
      <c r="AZ12">
        <v>5.0842163080000002</v>
      </c>
      <c r="BA12">
        <v>6.2566183510000002</v>
      </c>
      <c r="BB12">
        <v>6.1973465350000003</v>
      </c>
      <c r="BC12">
        <v>2.8343890749999998</v>
      </c>
      <c r="BD12">
        <v>7.2446363009999999</v>
      </c>
    </row>
    <row r="13" spans="1:56" x14ac:dyDescent="0.2">
      <c r="A13">
        <v>46</v>
      </c>
      <c r="B13" t="s">
        <v>522</v>
      </c>
      <c r="C13" t="s">
        <v>523</v>
      </c>
      <c r="D13" t="s">
        <v>568</v>
      </c>
      <c r="E13" t="s">
        <v>569</v>
      </c>
      <c r="G13">
        <v>8.3507266859999998</v>
      </c>
      <c r="H13">
        <v>5.2023088079999997</v>
      </c>
      <c r="I13">
        <v>-4.0293004180000001</v>
      </c>
      <c r="J13">
        <v>3.8167962580000001</v>
      </c>
      <c r="K13">
        <v>3.6764677520000002</v>
      </c>
      <c r="L13">
        <v>1.3589824669999999</v>
      </c>
      <c r="M13">
        <v>2.1162720529999999</v>
      </c>
      <c r="N13">
        <v>7.6313262450000003</v>
      </c>
      <c r="O13">
        <v>7.5485252100000002</v>
      </c>
      <c r="P13">
        <v>6.3584701600000004</v>
      </c>
      <c r="Q13">
        <v>7.7530358789999996</v>
      </c>
      <c r="R13">
        <v>8.6175508339999993</v>
      </c>
      <c r="S13">
        <v>8.2311889459999996</v>
      </c>
      <c r="T13">
        <v>7.885520809</v>
      </c>
      <c r="U13">
        <v>7.7315968489999998</v>
      </c>
      <c r="V13">
        <v>0.91628673500000002</v>
      </c>
      <c r="W13">
        <v>-8.9534279699999999</v>
      </c>
      <c r="X13">
        <v>6.3597469899999997</v>
      </c>
      <c r="Y13">
        <v>9.8132247459999995</v>
      </c>
      <c r="Z13">
        <v>17.636605500000002</v>
      </c>
      <c r="AA13">
        <v>17.619722450000001</v>
      </c>
      <c r="AB13">
        <v>23.597699970000001</v>
      </c>
      <c r="AC13">
        <v>5.8539628380000002</v>
      </c>
      <c r="AD13">
        <v>6.9761310510000003</v>
      </c>
      <c r="AE13">
        <v>-1.1856608559999999</v>
      </c>
      <c r="AF13">
        <v>-6.8615264270000003</v>
      </c>
      <c r="AG13">
        <v>0.18937662999999999</v>
      </c>
      <c r="AH13">
        <v>1.7662634399999999</v>
      </c>
      <c r="AI13">
        <v>2.5998765129999999</v>
      </c>
      <c r="AJ13">
        <v>1.000003566</v>
      </c>
      <c r="AK13">
        <v>2.4</v>
      </c>
      <c r="AL13">
        <v>2.6</v>
      </c>
      <c r="AM13">
        <v>-1</v>
      </c>
      <c r="AN13">
        <v>-5.5</v>
      </c>
      <c r="AO13">
        <v>4</v>
      </c>
      <c r="AP13">
        <v>4.3</v>
      </c>
      <c r="AQ13">
        <v>-0.6</v>
      </c>
      <c r="AR13">
        <v>3.7</v>
      </c>
      <c r="AS13">
        <v>-2.6</v>
      </c>
      <c r="AT13">
        <v>7.6</v>
      </c>
      <c r="AU13">
        <v>3.8</v>
      </c>
      <c r="AV13">
        <v>4.5999999999999996</v>
      </c>
      <c r="AW13">
        <v>0.8</v>
      </c>
      <c r="AX13">
        <v>3.5</v>
      </c>
      <c r="AY13">
        <v>7.8</v>
      </c>
      <c r="AZ13">
        <v>6.1374508350000001</v>
      </c>
      <c r="BA13">
        <v>-1.59</v>
      </c>
      <c r="BB13">
        <v>5.57</v>
      </c>
      <c r="BC13">
        <v>7.4688780299999999</v>
      </c>
      <c r="BD13">
        <v>8.7513513249999999</v>
      </c>
    </row>
    <row r="14" spans="1:56" x14ac:dyDescent="0.2">
      <c r="A14">
        <v>107</v>
      </c>
      <c r="B14" t="s">
        <v>524</v>
      </c>
      <c r="C14" t="s">
        <v>525</v>
      </c>
      <c r="D14" t="s">
        <v>568</v>
      </c>
      <c r="E14" t="s">
        <v>569</v>
      </c>
      <c r="G14">
        <v>9.9325551609999998</v>
      </c>
      <c r="H14">
        <v>1.226994487</v>
      </c>
      <c r="I14">
        <v>14.490355859999999</v>
      </c>
      <c r="J14">
        <v>17.613087830000001</v>
      </c>
      <c r="K14">
        <v>-3.1096542770000002</v>
      </c>
      <c r="L14">
        <v>11.57735969</v>
      </c>
      <c r="M14">
        <v>4.5981517829999996</v>
      </c>
      <c r="N14">
        <v>12.548248640000001</v>
      </c>
      <c r="O14">
        <v>9.5392187699999997</v>
      </c>
      <c r="P14">
        <v>10.375031849999999</v>
      </c>
      <c r="Q14">
        <v>9.4566376600000002</v>
      </c>
      <c r="R14">
        <v>4.2366250140000004</v>
      </c>
      <c r="S14">
        <v>5.9391975349999999</v>
      </c>
      <c r="T14">
        <v>4.3273808579999997</v>
      </c>
      <c r="U14">
        <v>8.2528863710000007</v>
      </c>
      <c r="V14">
        <v>12.916397440000001</v>
      </c>
      <c r="W14">
        <v>7.3144591559999999</v>
      </c>
      <c r="X14">
        <v>10.90945365</v>
      </c>
      <c r="Y14">
        <v>2.394407465</v>
      </c>
      <c r="Z14">
        <v>-10.957697270000001</v>
      </c>
      <c r="AA14">
        <v>3.500498908</v>
      </c>
      <c r="AB14">
        <v>0.20082235200000001</v>
      </c>
      <c r="AC14">
        <v>-3.9002404429999999</v>
      </c>
      <c r="AD14">
        <v>-2.701261433</v>
      </c>
      <c r="AE14">
        <v>4.5012231739999997</v>
      </c>
      <c r="AF14">
        <v>3.2593487689999998</v>
      </c>
      <c r="AG14">
        <v>-0.34897291000000003</v>
      </c>
      <c r="AH14">
        <v>1.1364839630000001</v>
      </c>
      <c r="AI14">
        <v>2.948004944</v>
      </c>
      <c r="AJ14">
        <v>-1.095908412</v>
      </c>
      <c r="AK14">
        <v>4.0925168999999997E-2</v>
      </c>
      <c r="AL14">
        <v>-0.24456061200000001</v>
      </c>
      <c r="AM14">
        <v>-0.19248510099999999</v>
      </c>
      <c r="AN14">
        <v>0.81120668699999998</v>
      </c>
      <c r="AO14">
        <v>7.1257447220000003</v>
      </c>
      <c r="AP14">
        <v>7.7293274219999999</v>
      </c>
      <c r="AQ14">
        <v>5.7190585970000001</v>
      </c>
      <c r="AR14">
        <v>4.7524752479999997</v>
      </c>
      <c r="AS14">
        <v>1.5864475790000001</v>
      </c>
      <c r="AT14">
        <v>-3.7002046919999998</v>
      </c>
      <c r="AU14">
        <v>-2.1230471000000001E-2</v>
      </c>
      <c r="AV14">
        <v>-1.4308081530000001</v>
      </c>
      <c r="AW14">
        <v>-1.555364663</v>
      </c>
      <c r="AX14">
        <v>1.793855153</v>
      </c>
      <c r="AY14">
        <v>1.2559679589999999</v>
      </c>
      <c r="AZ14">
        <v>0.68397070900000001</v>
      </c>
      <c r="BA14">
        <v>1.714671732</v>
      </c>
      <c r="BB14">
        <v>2.33</v>
      </c>
      <c r="BC14">
        <v>3.75</v>
      </c>
      <c r="BD14">
        <v>3.01</v>
      </c>
    </row>
    <row r="15" spans="1:56" x14ac:dyDescent="0.2">
      <c r="A15">
        <v>61</v>
      </c>
      <c r="B15" t="s">
        <v>436</v>
      </c>
      <c r="C15" t="s">
        <v>526</v>
      </c>
      <c r="D15" t="s">
        <v>568</v>
      </c>
      <c r="E15" t="s">
        <v>569</v>
      </c>
      <c r="AF15">
        <v>-2.3305563500000002</v>
      </c>
      <c r="AG15">
        <v>4.4367374450000003</v>
      </c>
      <c r="AH15">
        <v>2.6552621030000001</v>
      </c>
      <c r="AI15">
        <v>-1.229178018</v>
      </c>
      <c r="AJ15">
        <v>3.261150228</v>
      </c>
      <c r="AK15">
        <v>-1.136765899</v>
      </c>
      <c r="AL15">
        <v>10.695452339999999</v>
      </c>
      <c r="AM15">
        <v>6.29621399</v>
      </c>
      <c r="AN15">
        <v>5.1156225119999998</v>
      </c>
      <c r="AO15">
        <v>14.262586629999999</v>
      </c>
      <c r="AP15">
        <v>29.141845369999999</v>
      </c>
      <c r="AQ15">
        <v>71.187985380000001</v>
      </c>
      <c r="AR15">
        <v>21.91089822</v>
      </c>
      <c r="AS15">
        <v>41.446453409999997</v>
      </c>
      <c r="AT15">
        <v>13.482407719999999</v>
      </c>
      <c r="AU15">
        <v>61.897384209999998</v>
      </c>
      <c r="AV15">
        <v>19.46283403</v>
      </c>
      <c r="AW15">
        <v>13.955250319999999</v>
      </c>
      <c r="AX15">
        <v>37.998726849999997</v>
      </c>
      <c r="AY15">
        <v>9.7487276000000005</v>
      </c>
      <c r="AZ15">
        <v>1.2597472030000001</v>
      </c>
      <c r="BA15">
        <v>21.442477060000002</v>
      </c>
      <c r="BB15">
        <v>10.677272589999999</v>
      </c>
      <c r="BC15">
        <v>5.325542381</v>
      </c>
      <c r="BD15">
        <v>0.94526003000000003</v>
      </c>
    </row>
    <row r="16" spans="1:56" x14ac:dyDescent="0.2">
      <c r="A16">
        <f>VLOOKUP(B16,'AHarv+PermP'!$B$2:$C$52,2,0)</f>
        <v>178</v>
      </c>
      <c r="B16" t="s">
        <v>408</v>
      </c>
      <c r="C16" t="s">
        <v>527</v>
      </c>
      <c r="D16" t="s">
        <v>568</v>
      </c>
      <c r="E16" t="s">
        <v>569</v>
      </c>
      <c r="AM16">
        <v>13.4547618</v>
      </c>
      <c r="AN16">
        <v>21.221411</v>
      </c>
      <c r="AO16">
        <v>2.85837881</v>
      </c>
      <c r="AP16">
        <v>9.2588398949999995</v>
      </c>
      <c r="AQ16">
        <v>7.9086844520000001</v>
      </c>
      <c r="AR16">
        <v>1.772582592</v>
      </c>
      <c r="AS16">
        <v>1.3480723E-2</v>
      </c>
      <c r="AT16">
        <v>-13.120366629999999</v>
      </c>
      <c r="AU16">
        <v>8.8774596799999994</v>
      </c>
      <c r="AV16">
        <v>3.0054286509999999</v>
      </c>
      <c r="AW16">
        <v>-2.6555153640000002</v>
      </c>
      <c r="AX16">
        <v>1.4567035340000001</v>
      </c>
      <c r="AY16">
        <v>2.5658069659999998</v>
      </c>
      <c r="AZ16">
        <v>-0.95917044699999998</v>
      </c>
      <c r="BA16">
        <v>1.4265148540000001</v>
      </c>
      <c r="BB16">
        <v>-9.7935483869999995</v>
      </c>
      <c r="BC16">
        <v>3.8764125300000001</v>
      </c>
      <c r="BD16">
        <v>2.2032497929999999</v>
      </c>
    </row>
    <row r="17" spans="1:56" x14ac:dyDescent="0.2">
      <c r="A17">
        <f>VLOOKUP(B17,'AHarv+PermP'!$B$2:$C$52,2,0)</f>
        <v>238</v>
      </c>
      <c r="B17" t="s">
        <v>425</v>
      </c>
      <c r="C17" t="s">
        <v>528</v>
      </c>
      <c r="D17" t="s">
        <v>568</v>
      </c>
      <c r="E17" t="s">
        <v>569</v>
      </c>
      <c r="AB17">
        <v>0.916054496</v>
      </c>
      <c r="AC17">
        <v>8.2350797199999999</v>
      </c>
      <c r="AD17">
        <v>-2.847978516</v>
      </c>
      <c r="AE17">
        <v>-11.144301970000001</v>
      </c>
      <c r="AF17">
        <v>9.6613800950000002</v>
      </c>
      <c r="AG17">
        <v>13.85959888</v>
      </c>
      <c r="AH17">
        <v>0.50342311799999995</v>
      </c>
      <c r="AI17">
        <v>-0.36088827299999998</v>
      </c>
      <c r="AJ17">
        <v>2.726425571</v>
      </c>
      <c r="AK17">
        <v>-7.1372925760000001</v>
      </c>
      <c r="AL17">
        <v>-8.6727764050000005</v>
      </c>
      <c r="AM17">
        <v>13.142837</v>
      </c>
      <c r="AN17">
        <v>3.1902019570000002</v>
      </c>
      <c r="AO17">
        <v>6.1275080669999999</v>
      </c>
      <c r="AP17">
        <v>12.42591678</v>
      </c>
      <c r="AQ17">
        <v>3.1340633229999999</v>
      </c>
      <c r="AR17">
        <v>-3.4581955010000001</v>
      </c>
      <c r="AS17">
        <v>5.1624055200000001</v>
      </c>
      <c r="AT17">
        <v>6.072859062</v>
      </c>
      <c r="AU17">
        <v>8.3014321839999994</v>
      </c>
      <c r="AV17">
        <v>1.514716519</v>
      </c>
      <c r="AW17">
        <v>-2.1610824819999999</v>
      </c>
      <c r="AX17">
        <v>13.572361300000001</v>
      </c>
      <c r="AY17">
        <v>11.81884442</v>
      </c>
      <c r="AZ17">
        <v>10.834629400000001</v>
      </c>
      <c r="BA17">
        <v>11.456015349999999</v>
      </c>
      <c r="BB17">
        <v>10.78855411</v>
      </c>
      <c r="BC17">
        <v>8.7919956389999996</v>
      </c>
      <c r="BD17">
        <v>10.13694475</v>
      </c>
    </row>
    <row r="18" spans="1:56" x14ac:dyDescent="0.2">
      <c r="A18">
        <f>VLOOKUP(B18,'AHarv+PermP'!$B$2:$C$52,2,0)</f>
        <v>74</v>
      </c>
      <c r="B18" t="s">
        <v>390</v>
      </c>
      <c r="C18" t="s">
        <v>529</v>
      </c>
      <c r="D18" t="s">
        <v>568</v>
      </c>
      <c r="E18" t="s">
        <v>569</v>
      </c>
      <c r="G18">
        <v>14.766843189999999</v>
      </c>
      <c r="H18">
        <v>7.4492116060000004</v>
      </c>
      <c r="I18">
        <v>6.0924352610000003</v>
      </c>
      <c r="J18">
        <v>4.5544536559999997</v>
      </c>
      <c r="K18">
        <v>8.3333356579999993</v>
      </c>
      <c r="L18">
        <v>4.5080045699999998</v>
      </c>
      <c r="M18">
        <v>4.1151528480000001</v>
      </c>
      <c r="N18">
        <v>2.5088008839999998</v>
      </c>
      <c r="O18">
        <v>8.0829104350000005</v>
      </c>
      <c r="P18">
        <v>8.6793421730000002</v>
      </c>
      <c r="Q18">
        <v>10.258730910000001</v>
      </c>
      <c r="R18">
        <v>11.33697068</v>
      </c>
      <c r="S18">
        <v>10.182433619999999</v>
      </c>
      <c r="T18">
        <v>39.487095179999997</v>
      </c>
      <c r="U18">
        <v>19.190114909999998</v>
      </c>
      <c r="V18">
        <v>35.625337969999997</v>
      </c>
      <c r="W18">
        <v>-12.58209117</v>
      </c>
      <c r="X18">
        <v>-24.04920607</v>
      </c>
      <c r="Y18">
        <v>0.47440527799999999</v>
      </c>
      <c r="Z18">
        <v>2.5529371580000002</v>
      </c>
      <c r="AA18">
        <v>5.0953292809999997</v>
      </c>
      <c r="AB18">
        <v>-3.097520399</v>
      </c>
      <c r="AC18">
        <v>5.6082406799999998</v>
      </c>
      <c r="AD18">
        <v>7.5089023069999996</v>
      </c>
      <c r="AE18">
        <v>-2.3329493270000001</v>
      </c>
      <c r="AF18">
        <v>-0.80359773999999995</v>
      </c>
      <c r="AG18">
        <v>-17.146042210000001</v>
      </c>
      <c r="AH18">
        <v>12.84535324</v>
      </c>
      <c r="AI18">
        <v>8.5453099940000001</v>
      </c>
      <c r="AJ18">
        <v>5.1922372760000002</v>
      </c>
      <c r="AK18">
        <v>6.1125034810000001</v>
      </c>
      <c r="AL18">
        <v>-3.0901456500000002</v>
      </c>
      <c r="AM18">
        <v>3.9465550089999999</v>
      </c>
      <c r="AN18">
        <v>3.712754839</v>
      </c>
      <c r="AO18">
        <v>4.9738477630000002</v>
      </c>
      <c r="AP18">
        <v>3.6250490229999999</v>
      </c>
      <c r="AQ18">
        <v>5.738367394</v>
      </c>
      <c r="AR18">
        <v>3.4778335880000002</v>
      </c>
      <c r="AS18">
        <v>-8.9326228039999993</v>
      </c>
      <c r="AT18">
        <v>-1.882966396</v>
      </c>
      <c r="AU18">
        <v>2.1316799529999999</v>
      </c>
      <c r="AV18">
        <v>-0.26715425500000001</v>
      </c>
      <c r="AW18">
        <v>2.4751921829999999</v>
      </c>
      <c r="AX18">
        <v>1.3460156000000001</v>
      </c>
      <c r="AY18">
        <v>3.0215958569999999</v>
      </c>
      <c r="AZ18">
        <v>1.18118769</v>
      </c>
      <c r="BA18">
        <v>5.5533538870000001</v>
      </c>
      <c r="BB18">
        <v>2.3234507249999998</v>
      </c>
      <c r="BC18">
        <v>-1.4122430349999999</v>
      </c>
      <c r="BD18">
        <v>5.6630562979999999</v>
      </c>
    </row>
    <row r="19" spans="1:56" x14ac:dyDescent="0.2">
      <c r="A19">
        <v>75</v>
      </c>
      <c r="B19" t="s">
        <v>530</v>
      </c>
      <c r="C19" t="s">
        <v>531</v>
      </c>
      <c r="D19" t="s">
        <v>568</v>
      </c>
      <c r="E19" t="s">
        <v>569</v>
      </c>
      <c r="M19">
        <v>0</v>
      </c>
      <c r="N19">
        <v>9.5761416120000007</v>
      </c>
      <c r="O19">
        <v>2.4355250210000001</v>
      </c>
      <c r="P19">
        <v>6.1538454820000004</v>
      </c>
      <c r="Q19">
        <v>-6.5876987999999997E-2</v>
      </c>
      <c r="R19">
        <v>0.24170543999999999</v>
      </c>
      <c r="S19">
        <v>9.2503283350000007</v>
      </c>
      <c r="T19">
        <v>5.8787940140000003</v>
      </c>
      <c r="U19">
        <v>12.39342972</v>
      </c>
      <c r="V19">
        <v>7.351224717</v>
      </c>
      <c r="W19">
        <v>3.4395768169999998</v>
      </c>
      <c r="X19">
        <v>6.3164450529999998</v>
      </c>
      <c r="Y19">
        <v>-1.3281819580000001</v>
      </c>
      <c r="Z19">
        <v>6.2700786160000002</v>
      </c>
      <c r="AA19">
        <v>3.3218940429999999</v>
      </c>
      <c r="AB19">
        <v>-0.76458229899999997</v>
      </c>
      <c r="AC19">
        <v>10.88322776</v>
      </c>
      <c r="AD19">
        <v>3.5352578229999998</v>
      </c>
      <c r="AE19">
        <v>-0.81226561500000005</v>
      </c>
      <c r="AF19">
        <v>4.0910711290000004</v>
      </c>
      <c r="AG19">
        <v>2.4543332000000002</v>
      </c>
      <c r="AH19">
        <v>4.4768262429999996</v>
      </c>
      <c r="AI19">
        <v>5.8957225099999997</v>
      </c>
      <c r="AJ19">
        <v>3.558878955</v>
      </c>
      <c r="AK19">
        <v>3.1070393969999999</v>
      </c>
      <c r="AL19">
        <v>3.3786890829999998</v>
      </c>
      <c r="AM19">
        <v>3.01210062</v>
      </c>
      <c r="AN19">
        <v>0.15434624799999999</v>
      </c>
      <c r="AO19">
        <v>0.88184858700000002</v>
      </c>
      <c r="AP19">
        <v>2.2235451450000001</v>
      </c>
      <c r="AQ19">
        <v>4.8999989460000002</v>
      </c>
      <c r="AR19">
        <v>3.4999984610000001</v>
      </c>
      <c r="AS19">
        <v>6.4</v>
      </c>
      <c r="AT19">
        <v>5.5</v>
      </c>
      <c r="AU19">
        <v>5.8</v>
      </c>
      <c r="AV19">
        <v>-3.2500003780000002</v>
      </c>
      <c r="AW19">
        <v>6.87</v>
      </c>
      <c r="AX19">
        <v>7.05</v>
      </c>
      <c r="AY19">
        <v>-0.88027156100000004</v>
      </c>
      <c r="AZ19">
        <v>1.509171117</v>
      </c>
      <c r="BA19">
        <v>5.174977127</v>
      </c>
      <c r="BB19">
        <v>5.4422878270000004</v>
      </c>
      <c r="BC19">
        <v>6.1565432610000004</v>
      </c>
      <c r="BD19">
        <v>5.012628716</v>
      </c>
    </row>
    <row r="20" spans="1:56" x14ac:dyDescent="0.2">
      <c r="A20">
        <f>VLOOKUP(B20,'AHarv+PermP'!$B$2:$C$52,2,0)</f>
        <v>81</v>
      </c>
      <c r="B20" t="s">
        <v>392</v>
      </c>
      <c r="C20" t="s">
        <v>532</v>
      </c>
      <c r="D20" t="s">
        <v>568</v>
      </c>
      <c r="E20" t="s">
        <v>569</v>
      </c>
      <c r="G20">
        <v>3.4296756159999999</v>
      </c>
      <c r="H20">
        <v>4.1091573759999998</v>
      </c>
      <c r="I20">
        <v>4.4059743649999996</v>
      </c>
      <c r="J20">
        <v>2.2093284290000001</v>
      </c>
      <c r="K20">
        <v>1.3689976589999999</v>
      </c>
      <c r="L20">
        <v>-4.2582892179999998</v>
      </c>
      <c r="M20">
        <v>3.0753632870000001</v>
      </c>
      <c r="N20">
        <v>0.36886080799999998</v>
      </c>
      <c r="O20">
        <v>6.0061741499999997</v>
      </c>
      <c r="P20">
        <v>9.723472954</v>
      </c>
      <c r="Q20">
        <v>5.2161244389999997</v>
      </c>
      <c r="R20">
        <v>-2.4876551120000001</v>
      </c>
      <c r="S20">
        <v>2.884583358</v>
      </c>
      <c r="T20">
        <v>6.8525171389999997</v>
      </c>
      <c r="U20">
        <v>-12.431628310000001</v>
      </c>
      <c r="V20">
        <v>-3.5301834329999999</v>
      </c>
      <c r="W20">
        <v>2.2741077000000001</v>
      </c>
      <c r="X20">
        <v>8.4759356369999992</v>
      </c>
      <c r="Y20">
        <v>-2.5149413329999999</v>
      </c>
      <c r="Z20">
        <v>0.47169579099999998</v>
      </c>
      <c r="AA20">
        <v>-3.50306747</v>
      </c>
      <c r="AB20">
        <v>-6.9236502990000002</v>
      </c>
      <c r="AC20">
        <v>-4.5637377189999997</v>
      </c>
      <c r="AD20">
        <v>8.6475692560000006</v>
      </c>
      <c r="AE20">
        <v>5.0916179719999999</v>
      </c>
      <c r="AF20">
        <v>5.1991600709999997</v>
      </c>
      <c r="AG20">
        <v>4.794898731</v>
      </c>
      <c r="AH20">
        <v>5.6281697419999999</v>
      </c>
      <c r="AI20">
        <v>5.0858725119999999</v>
      </c>
      <c r="AJ20">
        <v>3.3288182289999999</v>
      </c>
      <c r="AK20">
        <v>5.2818261399999997</v>
      </c>
      <c r="AL20">
        <v>3.8794191699999998</v>
      </c>
      <c r="AM20">
        <v>4.8499999999999996</v>
      </c>
      <c r="AN20">
        <v>3.3</v>
      </c>
      <c r="AO20">
        <v>4.1124189380000002</v>
      </c>
      <c r="AP20">
        <v>4.6024609559999998</v>
      </c>
      <c r="AQ20">
        <v>4.1963578779999997</v>
      </c>
      <c r="AR20">
        <v>4.7003907949999997</v>
      </c>
      <c r="AS20">
        <v>4.3999965359999997</v>
      </c>
      <c r="AT20">
        <v>3.7</v>
      </c>
      <c r="AU20">
        <v>4</v>
      </c>
      <c r="AV20">
        <v>4.5</v>
      </c>
      <c r="AW20">
        <v>5.2</v>
      </c>
      <c r="AX20">
        <v>5.6</v>
      </c>
      <c r="AY20">
        <v>5.9000038479999999</v>
      </c>
      <c r="AZ20">
        <v>6.4</v>
      </c>
      <c r="BA20">
        <v>6.4597355800000003</v>
      </c>
      <c r="BB20">
        <v>8.4305040830000006</v>
      </c>
      <c r="BC20">
        <v>4.6577004659999997</v>
      </c>
      <c r="BD20">
        <v>6.6200841669999999</v>
      </c>
    </row>
    <row r="21" spans="1:56" x14ac:dyDescent="0.2">
      <c r="A21">
        <f>VLOOKUP(B21,'AHarv+PermP'!$B$2:$C$52,2,0)</f>
        <v>90</v>
      </c>
      <c r="B21" t="s">
        <v>393</v>
      </c>
      <c r="C21" t="s">
        <v>533</v>
      </c>
      <c r="D21" t="s">
        <v>568</v>
      </c>
      <c r="E21" t="s">
        <v>569</v>
      </c>
      <c r="AG21">
        <v>3.2999388459999999</v>
      </c>
      <c r="AH21">
        <v>6.308116697</v>
      </c>
      <c r="AI21">
        <v>4.0034760150000004</v>
      </c>
      <c r="AJ21">
        <v>4.3240627519999997</v>
      </c>
      <c r="AK21">
        <v>2.613423005</v>
      </c>
      <c r="AL21">
        <v>3.2709473020000002</v>
      </c>
      <c r="AM21">
        <v>5.0441445429999998</v>
      </c>
      <c r="AN21">
        <v>3.9700991060000002</v>
      </c>
      <c r="AO21">
        <v>4.6076732009999999</v>
      </c>
      <c r="AP21">
        <v>5.2224045229999998</v>
      </c>
      <c r="AQ21">
        <v>4.6507409759999998</v>
      </c>
      <c r="AR21">
        <v>4.8329752639999999</v>
      </c>
      <c r="AS21">
        <v>4.6721981220000002</v>
      </c>
      <c r="AT21">
        <v>1.8822404859999999</v>
      </c>
      <c r="AU21">
        <v>2.883982627</v>
      </c>
      <c r="AV21">
        <v>3.7689687699999999</v>
      </c>
      <c r="AW21">
        <v>5.4180663850000004</v>
      </c>
      <c r="AX21">
        <v>2.3388393509999998</v>
      </c>
      <c r="AY21">
        <v>2.9981431220000001</v>
      </c>
      <c r="AZ21">
        <v>2.4962209990000002</v>
      </c>
      <c r="BA21">
        <v>1.757699661</v>
      </c>
      <c r="BB21">
        <v>4.9369616609999998</v>
      </c>
      <c r="BC21">
        <v>-0.28015286099999998</v>
      </c>
      <c r="BD21">
        <v>1.932653199</v>
      </c>
    </row>
    <row r="22" spans="1:56" x14ac:dyDescent="0.2">
      <c r="A22">
        <v>175</v>
      </c>
      <c r="B22" t="s">
        <v>439</v>
      </c>
      <c r="C22" t="s">
        <v>534</v>
      </c>
      <c r="D22" t="s">
        <v>568</v>
      </c>
      <c r="E22" t="s">
        <v>569</v>
      </c>
      <c r="Q22">
        <v>-3.9109674750000001</v>
      </c>
      <c r="R22">
        <v>6.3748609140000001</v>
      </c>
      <c r="S22">
        <v>1.109892755</v>
      </c>
      <c r="T22">
        <v>4.5592410379999997</v>
      </c>
      <c r="U22">
        <v>7.8455843290000002</v>
      </c>
      <c r="V22">
        <v>4.9434553360000004</v>
      </c>
      <c r="W22">
        <v>-7.1700699869999998</v>
      </c>
      <c r="X22">
        <v>13.126043409999999</v>
      </c>
      <c r="Y22">
        <v>1.9941443299999999</v>
      </c>
      <c r="Z22">
        <v>-15.952651469999999</v>
      </c>
      <c r="AA22">
        <v>18.167528109999999</v>
      </c>
      <c r="AB22">
        <v>4.2000821449999997</v>
      </c>
      <c r="AC22">
        <v>-3.398287421</v>
      </c>
      <c r="AD22">
        <v>9.1092230080000007</v>
      </c>
      <c r="AE22">
        <v>4.1664928870000004</v>
      </c>
      <c r="AF22">
        <v>-0.79384762399999997</v>
      </c>
      <c r="AG22">
        <v>2.9</v>
      </c>
      <c r="AH22">
        <v>4.5999999999999996</v>
      </c>
      <c r="AI22">
        <v>6.1</v>
      </c>
      <c r="AJ22">
        <v>6.1</v>
      </c>
      <c r="AK22">
        <v>5.0999999999999996</v>
      </c>
      <c r="AL22">
        <v>1.1000000000000001</v>
      </c>
      <c r="AM22">
        <v>2.1</v>
      </c>
      <c r="AN22">
        <v>3.2</v>
      </c>
      <c r="AO22">
        <v>4.4000000000000004</v>
      </c>
      <c r="AP22">
        <v>11.6</v>
      </c>
      <c r="AQ22">
        <v>6.5</v>
      </c>
      <c r="AR22">
        <v>-28.099979739999998</v>
      </c>
      <c r="AS22">
        <v>7.8</v>
      </c>
      <c r="AT22">
        <v>7.5</v>
      </c>
      <c r="AU22">
        <v>0.2</v>
      </c>
      <c r="AV22">
        <v>-7.1</v>
      </c>
      <c r="AW22">
        <v>6.2815870999999995E-2</v>
      </c>
      <c r="AX22">
        <v>0.69550891000000004</v>
      </c>
      <c r="AY22">
        <v>4.3002512910000004</v>
      </c>
      <c r="AZ22">
        <v>2.1363704530000001</v>
      </c>
      <c r="BA22">
        <v>3.202154384</v>
      </c>
      <c r="BB22">
        <v>3.2215707259999999</v>
      </c>
      <c r="BC22">
        <v>2.9957425579999999</v>
      </c>
      <c r="BD22">
        <v>3.4725235849999998</v>
      </c>
    </row>
    <row r="23" spans="1:56" x14ac:dyDescent="0.2">
      <c r="A23">
        <f>VLOOKUP(B23,'AHarv+PermP'!$B$2:$C$52,2,0)</f>
        <v>114</v>
      </c>
      <c r="B23" t="s">
        <v>395</v>
      </c>
      <c r="C23" t="s">
        <v>535</v>
      </c>
      <c r="D23" t="s">
        <v>568</v>
      </c>
      <c r="E23" t="s">
        <v>569</v>
      </c>
      <c r="G23">
        <v>-7.7746349260000001</v>
      </c>
      <c r="H23">
        <v>9.4573587060000008</v>
      </c>
      <c r="I23">
        <v>8.7783402539999997</v>
      </c>
      <c r="J23">
        <v>4.9644672659999998</v>
      </c>
      <c r="K23">
        <v>2.0090941579999999</v>
      </c>
      <c r="L23">
        <v>14.728566430000001</v>
      </c>
      <c r="M23">
        <v>3.3612320549999999</v>
      </c>
      <c r="N23">
        <v>7.9826899630000003</v>
      </c>
      <c r="O23">
        <v>7.9592244650000001</v>
      </c>
      <c r="P23">
        <v>-4.6554469379999999</v>
      </c>
      <c r="Q23">
        <v>22.173891940000001</v>
      </c>
      <c r="R23">
        <v>17.082429359999999</v>
      </c>
      <c r="S23">
        <v>5.8965802009999999</v>
      </c>
      <c r="T23">
        <v>4.0656173420000004</v>
      </c>
      <c r="U23">
        <v>0.88220318799999997</v>
      </c>
      <c r="V23">
        <v>2.1539645040000002</v>
      </c>
      <c r="W23">
        <v>9.4537978349999996</v>
      </c>
      <c r="X23">
        <v>6.9124935609999998</v>
      </c>
      <c r="Y23">
        <v>7.6152260260000002</v>
      </c>
      <c r="Z23">
        <v>5.5919762070000001</v>
      </c>
      <c r="AA23">
        <v>3.7735441999999999</v>
      </c>
      <c r="AB23">
        <v>1.5064782590000001</v>
      </c>
      <c r="AC23">
        <v>1.3090502369999999</v>
      </c>
      <c r="AD23">
        <v>1.755216984</v>
      </c>
      <c r="AE23">
        <v>4.3005618129999998</v>
      </c>
      <c r="AF23">
        <v>7.1775554020000003</v>
      </c>
      <c r="AG23">
        <v>5.9371074400000001</v>
      </c>
      <c r="AH23">
        <v>6.2031838099999996</v>
      </c>
      <c r="AI23">
        <v>4.690348781</v>
      </c>
      <c r="AJ23">
        <v>4.1920509680000002</v>
      </c>
      <c r="AK23">
        <v>1.438346796</v>
      </c>
      <c r="AL23">
        <v>-0.79949397099999997</v>
      </c>
      <c r="AM23">
        <v>0.35319726499999998</v>
      </c>
      <c r="AN23">
        <v>2.632784521</v>
      </c>
      <c r="AO23">
        <v>4.4062165230000003</v>
      </c>
      <c r="AP23">
        <v>4.1468392639999996</v>
      </c>
      <c r="AQ23">
        <v>0.47490192199999998</v>
      </c>
      <c r="AR23">
        <v>3.2902137229999999</v>
      </c>
      <c r="AS23">
        <v>2.3053885950000002</v>
      </c>
      <c r="AT23">
        <v>0.59969539299999997</v>
      </c>
      <c r="AU23">
        <v>3.7799064969999998</v>
      </c>
      <c r="AV23">
        <v>0.54685952800000004</v>
      </c>
      <c r="AW23">
        <v>2.932475546</v>
      </c>
      <c r="AX23">
        <v>5.1042997789999998</v>
      </c>
      <c r="AY23">
        <v>5.9066660779999998</v>
      </c>
      <c r="AZ23">
        <v>6.3188038259999999</v>
      </c>
      <c r="BA23">
        <v>7.0071902479999997</v>
      </c>
      <c r="BB23">
        <v>1.5533251450000001</v>
      </c>
      <c r="BC23">
        <v>2.5921451929999999</v>
      </c>
      <c r="BD23">
        <v>5.3</v>
      </c>
    </row>
    <row r="24" spans="1:56" x14ac:dyDescent="0.2">
      <c r="A24">
        <f>VLOOKUP(B24,'AHarv+PermP'!$B$2:$C$52,2,0)</f>
        <v>122</v>
      </c>
      <c r="B24" t="s">
        <v>396</v>
      </c>
      <c r="C24" t="s">
        <v>536</v>
      </c>
      <c r="D24" t="s">
        <v>568</v>
      </c>
      <c r="E24" t="s">
        <v>569</v>
      </c>
      <c r="G24">
        <v>1.86480413</v>
      </c>
      <c r="H24">
        <v>15.3318057</v>
      </c>
      <c r="I24">
        <v>10.61507834</v>
      </c>
      <c r="J24">
        <v>8.2511174619999998</v>
      </c>
      <c r="K24">
        <v>2.1541016700000002</v>
      </c>
      <c r="L24">
        <v>-0.40551860200000001</v>
      </c>
      <c r="M24">
        <v>10.91205991</v>
      </c>
      <c r="N24">
        <v>-0.36711790399999999</v>
      </c>
      <c r="O24">
        <v>1.547536172</v>
      </c>
      <c r="P24">
        <v>2.1770728300000002</v>
      </c>
      <c r="Q24">
        <v>5.1137148469999998</v>
      </c>
      <c r="R24">
        <v>-0.202707094</v>
      </c>
      <c r="S24">
        <v>26.404876560000002</v>
      </c>
      <c r="T24">
        <v>10.980091740000001</v>
      </c>
      <c r="U24">
        <v>-13.51349707</v>
      </c>
      <c r="V24">
        <v>11.049126770000001</v>
      </c>
      <c r="W24">
        <v>21.809034189999998</v>
      </c>
      <c r="X24">
        <v>18.316878150000001</v>
      </c>
      <c r="Y24">
        <v>2.893918282</v>
      </c>
      <c r="Z24">
        <v>-2.744780762</v>
      </c>
      <c r="AA24">
        <v>0.69463838899999997</v>
      </c>
      <c r="AB24">
        <v>2.5568018509999999</v>
      </c>
      <c r="AC24">
        <v>-3.192401512</v>
      </c>
      <c r="AD24">
        <v>10.40035263</v>
      </c>
      <c r="AE24">
        <v>4.9950053030000001</v>
      </c>
      <c r="AF24">
        <v>0.55661084999999999</v>
      </c>
      <c r="AG24">
        <v>-7.1454082010000004</v>
      </c>
      <c r="AH24">
        <v>8.8281562430000005</v>
      </c>
      <c r="AI24">
        <v>6.8018568220000004</v>
      </c>
      <c r="AJ24">
        <v>6.4743051359999999</v>
      </c>
      <c r="AK24">
        <v>2.351840787</v>
      </c>
      <c r="AL24">
        <v>7.3629460330000001</v>
      </c>
      <c r="AM24">
        <v>3.2941429649999998</v>
      </c>
      <c r="AN24">
        <v>5.6719602570000003</v>
      </c>
      <c r="AO24">
        <v>1.7776149000000001</v>
      </c>
      <c r="AP24">
        <v>4.6725444249999999</v>
      </c>
      <c r="AQ24">
        <v>3.4372660929999999</v>
      </c>
      <c r="AR24">
        <v>5.4892470449999999</v>
      </c>
      <c r="AS24">
        <v>0.376388053</v>
      </c>
      <c r="AT24">
        <v>5.6604178879999996</v>
      </c>
      <c r="AU24">
        <v>4.1651375369999997</v>
      </c>
      <c r="AV24">
        <v>1.0695976380000001</v>
      </c>
      <c r="AW24">
        <v>4.345972787</v>
      </c>
      <c r="AX24">
        <v>2.2541754969999999</v>
      </c>
      <c r="AY24">
        <v>2.4451410660000001</v>
      </c>
      <c r="AZ24">
        <v>4.7246022029999999</v>
      </c>
      <c r="BA24">
        <v>4.4530154279999996</v>
      </c>
      <c r="BB24">
        <v>4.6659952999999996</v>
      </c>
      <c r="BC24">
        <v>3.0575155010000001</v>
      </c>
      <c r="BD24">
        <v>3.3</v>
      </c>
    </row>
    <row r="25" spans="1:56" x14ac:dyDescent="0.2">
      <c r="A25">
        <f>VLOOKUP(B25,'AHarv+PermP'!$B$2:$C$52,2,0)</f>
        <v>123</v>
      </c>
      <c r="B25" t="s">
        <v>397</v>
      </c>
      <c r="C25" t="s">
        <v>537</v>
      </c>
      <c r="D25" t="s">
        <v>568</v>
      </c>
      <c r="E25" t="s">
        <v>569</v>
      </c>
      <c r="G25">
        <v>2.4399871329999998</v>
      </c>
      <c r="H25">
        <v>1.34460015</v>
      </c>
      <c r="I25">
        <v>2.274457183</v>
      </c>
      <c r="J25">
        <v>5.1519620929999999</v>
      </c>
      <c r="K25">
        <v>4.7937955670000001</v>
      </c>
      <c r="L25">
        <v>7.7026560589999997</v>
      </c>
      <c r="M25">
        <v>6.745785712</v>
      </c>
      <c r="N25">
        <v>4.7688738769999999</v>
      </c>
      <c r="O25">
        <v>7.2884651299999996</v>
      </c>
      <c r="P25">
        <v>6.6631985550000001</v>
      </c>
      <c r="Q25">
        <v>4.9048317040000002</v>
      </c>
      <c r="R25">
        <v>4.1404955389999998</v>
      </c>
      <c r="S25">
        <v>-2.2559758250000002</v>
      </c>
      <c r="T25">
        <v>4.7531992079999998</v>
      </c>
      <c r="U25">
        <v>-3.4685881360000002</v>
      </c>
      <c r="V25">
        <v>5.3107318970000001</v>
      </c>
      <c r="W25">
        <v>1.587986202</v>
      </c>
      <c r="X25">
        <v>4.8162208729999998</v>
      </c>
      <c r="Y25">
        <v>3.2648184009999999</v>
      </c>
      <c r="Z25">
        <v>-4.0983631530000002</v>
      </c>
      <c r="AA25">
        <v>-2.1367485309999998</v>
      </c>
      <c r="AB25">
        <v>-2.4329412910000001</v>
      </c>
      <c r="AC25">
        <v>-1.89684991</v>
      </c>
      <c r="AD25">
        <v>-2.1073163199999998</v>
      </c>
      <c r="AE25">
        <v>-0.84332322299999996</v>
      </c>
      <c r="AF25">
        <v>-1.6785974809999999</v>
      </c>
      <c r="AG25">
        <v>-1.001594885</v>
      </c>
      <c r="AH25">
        <v>-2.041897761</v>
      </c>
      <c r="AI25">
        <v>-26.668454560000001</v>
      </c>
      <c r="AJ25">
        <v>-51.03086304</v>
      </c>
      <c r="AK25">
        <v>-14.225211760000001</v>
      </c>
      <c r="AL25">
        <v>-35.085681090000001</v>
      </c>
      <c r="AM25">
        <v>-32.975391500000001</v>
      </c>
      <c r="AN25">
        <v>-21.762349799999999</v>
      </c>
      <c r="AO25">
        <v>-4.2662116040000004</v>
      </c>
      <c r="AP25">
        <v>12.121212119999999</v>
      </c>
      <c r="AQ25">
        <v>106.2798092</v>
      </c>
      <c r="AR25">
        <v>29.699995380000001</v>
      </c>
      <c r="AS25">
        <v>22.900002749999999</v>
      </c>
      <c r="AT25">
        <v>25.69999696</v>
      </c>
      <c r="AU25">
        <v>2.9000010220000001</v>
      </c>
      <c r="AV25">
        <v>3.7000065910000002</v>
      </c>
      <c r="AW25">
        <v>-31.300001049999999</v>
      </c>
      <c r="AX25">
        <v>2.5999979350000002</v>
      </c>
      <c r="AY25">
        <v>5.3000003519999996</v>
      </c>
      <c r="AZ25">
        <v>7.7999961300000002</v>
      </c>
      <c r="BA25">
        <v>9.4000042100000005</v>
      </c>
      <c r="BB25">
        <v>7.1</v>
      </c>
      <c r="BC25">
        <v>4.5880929479999999</v>
      </c>
      <c r="BD25">
        <v>5.5147058820000003</v>
      </c>
    </row>
    <row r="26" spans="1:56" x14ac:dyDescent="0.2">
      <c r="A26">
        <f>VLOOKUP(B26,'AHarv+PermP'!$B$2:$C$52,2,0)</f>
        <v>129</v>
      </c>
      <c r="B26" t="s">
        <v>398</v>
      </c>
      <c r="C26" t="s">
        <v>538</v>
      </c>
      <c r="D26" t="s">
        <v>568</v>
      </c>
      <c r="E26" t="s">
        <v>569</v>
      </c>
      <c r="G26">
        <v>2.0486327320000002</v>
      </c>
      <c r="H26">
        <v>2.2710697249999998</v>
      </c>
      <c r="I26">
        <v>-0.92940165600000002</v>
      </c>
      <c r="J26">
        <v>3.962518856</v>
      </c>
      <c r="K26">
        <v>-0.45225383499999999</v>
      </c>
      <c r="L26">
        <v>2.0645523880000001</v>
      </c>
      <c r="M26">
        <v>5.5285655929999997</v>
      </c>
      <c r="N26">
        <v>6.8287861090000002</v>
      </c>
      <c r="O26">
        <v>3.7212221599999999</v>
      </c>
      <c r="P26">
        <v>5.2764555790000003</v>
      </c>
      <c r="Q26">
        <v>3.929365056</v>
      </c>
      <c r="R26">
        <v>-1.2726215320000001</v>
      </c>
      <c r="S26">
        <v>-2.6184783490000001</v>
      </c>
      <c r="T26">
        <v>2.0068793739999999</v>
      </c>
      <c r="U26">
        <v>1.258691658</v>
      </c>
      <c r="V26">
        <v>-3.0688584080000001</v>
      </c>
      <c r="W26">
        <v>2.3640003790000002</v>
      </c>
      <c r="X26">
        <v>-2.6618059770000002</v>
      </c>
      <c r="Y26">
        <v>9.8546502989999993</v>
      </c>
      <c r="Z26">
        <v>0.80577081299999997</v>
      </c>
      <c r="AA26">
        <v>-9.6987883900000007</v>
      </c>
      <c r="AB26">
        <v>-1.810194157</v>
      </c>
      <c r="AC26">
        <v>0.90210632700000004</v>
      </c>
      <c r="AD26">
        <v>1.704678833</v>
      </c>
      <c r="AE26">
        <v>1.155877177</v>
      </c>
      <c r="AF26">
        <v>1.9591057540000001</v>
      </c>
      <c r="AG26">
        <v>1.1780855299999999</v>
      </c>
      <c r="AH26">
        <v>3.403417009</v>
      </c>
      <c r="AI26">
        <v>4.0788927890000002</v>
      </c>
      <c r="AJ26">
        <v>3.1300294200000001</v>
      </c>
      <c r="AK26">
        <v>-6.3095344070000001</v>
      </c>
      <c r="AL26">
        <v>1.1861523060000001</v>
      </c>
      <c r="AM26">
        <v>2.0965598139999999</v>
      </c>
      <c r="AN26">
        <v>-7.1608247999999999E-2</v>
      </c>
      <c r="AO26">
        <v>1.712213177</v>
      </c>
      <c r="AP26">
        <v>2.1489150239999999</v>
      </c>
      <c r="AQ26">
        <v>3.6934926159999999</v>
      </c>
      <c r="AR26">
        <v>3.9323364399999998</v>
      </c>
      <c r="AS26">
        <v>4.6591157110000001</v>
      </c>
      <c r="AT26">
        <v>4.7600650949999999</v>
      </c>
      <c r="AU26">
        <v>6.0178244010000004</v>
      </c>
      <c r="AV26">
        <v>-12.673788139999999</v>
      </c>
      <c r="AW26">
        <v>9.7848921220000005</v>
      </c>
      <c r="AX26">
        <v>5.257003622</v>
      </c>
      <c r="AY26">
        <v>4.6028800590000003</v>
      </c>
      <c r="AZ26">
        <v>5.0225931040000003</v>
      </c>
      <c r="BA26">
        <v>6.2407023590000001</v>
      </c>
      <c r="BB26">
        <v>7.1283391119999999</v>
      </c>
      <c r="BC26">
        <v>-4.5782148290000002</v>
      </c>
      <c r="BD26">
        <v>1.5656859670000001</v>
      </c>
    </row>
    <row r="27" spans="1:56" x14ac:dyDescent="0.2">
      <c r="A27">
        <f>VLOOKUP(B27,'AHarv+PermP'!$B$2:$C$52,2,0)</f>
        <v>130</v>
      </c>
      <c r="B27" t="s">
        <v>399</v>
      </c>
      <c r="C27" t="s">
        <v>539</v>
      </c>
      <c r="D27" t="s">
        <v>568</v>
      </c>
      <c r="E27" t="s">
        <v>569</v>
      </c>
      <c r="G27">
        <v>7.6395978500000004</v>
      </c>
      <c r="H27">
        <v>0.66836477500000002</v>
      </c>
      <c r="I27">
        <v>-1.391078469</v>
      </c>
      <c r="J27">
        <v>2.6611032219999999</v>
      </c>
      <c r="K27">
        <v>13.616493439999999</v>
      </c>
      <c r="L27">
        <v>13.249036350000001</v>
      </c>
      <c r="M27">
        <v>7.28154989</v>
      </c>
      <c r="N27">
        <v>-1.9230791570000001</v>
      </c>
      <c r="O27">
        <v>5.8823599069999997</v>
      </c>
      <c r="P27">
        <v>0.47929797400000002</v>
      </c>
      <c r="Q27">
        <v>16.218563620000001</v>
      </c>
      <c r="R27">
        <v>6.2313490229999999</v>
      </c>
      <c r="S27">
        <v>2.3006615899999998</v>
      </c>
      <c r="T27">
        <v>7.1759635849999999</v>
      </c>
      <c r="U27">
        <v>6.0868238119999996</v>
      </c>
      <c r="V27">
        <v>4.9977312600000001</v>
      </c>
      <c r="W27">
        <v>4.9180313350000002</v>
      </c>
      <c r="X27">
        <v>9.7450680460000001</v>
      </c>
      <c r="Y27">
        <v>4.3961537249999996</v>
      </c>
      <c r="Z27">
        <v>0.40674644799999998</v>
      </c>
      <c r="AA27">
        <v>-5.2901192149999998</v>
      </c>
      <c r="AB27">
        <v>2.5034537879999998</v>
      </c>
      <c r="AC27">
        <v>3.718709075</v>
      </c>
      <c r="AD27">
        <v>5.3603040780000004</v>
      </c>
      <c r="AE27">
        <v>4.5709822940000002</v>
      </c>
      <c r="AF27">
        <v>-0.21480254200000001</v>
      </c>
      <c r="AG27">
        <v>1.6252392170000001</v>
      </c>
      <c r="AH27">
        <v>3.1772912560000002</v>
      </c>
      <c r="AI27">
        <v>1.3446897179999999</v>
      </c>
      <c r="AJ27">
        <v>5.6922944930000003</v>
      </c>
      <c r="AK27">
        <v>8.7302318200000002</v>
      </c>
      <c r="AL27">
        <v>-7.3329781269999996</v>
      </c>
      <c r="AM27">
        <v>9.6918402720000003</v>
      </c>
      <c r="AN27">
        <v>-10.240181740000001</v>
      </c>
      <c r="AO27">
        <v>16.728817589999998</v>
      </c>
      <c r="AP27">
        <v>7.3166814990000004</v>
      </c>
      <c r="AQ27">
        <v>3.7924191199999999</v>
      </c>
      <c r="AR27">
        <v>3.8952536200000001</v>
      </c>
      <c r="AS27">
        <v>3.0422780949999999</v>
      </c>
      <c r="AT27">
        <v>1.576077841</v>
      </c>
      <c r="AU27">
        <v>-4.9749638430000003</v>
      </c>
      <c r="AV27">
        <v>1.7</v>
      </c>
      <c r="AW27">
        <v>5.5</v>
      </c>
      <c r="AX27">
        <v>5.5</v>
      </c>
      <c r="AY27">
        <v>2.6</v>
      </c>
      <c r="AZ27">
        <v>7.7</v>
      </c>
      <c r="BA27">
        <v>5.8</v>
      </c>
      <c r="BB27">
        <v>8.6</v>
      </c>
      <c r="BC27">
        <v>7.6</v>
      </c>
      <c r="BD27">
        <v>7.1</v>
      </c>
    </row>
    <row r="28" spans="1:56" x14ac:dyDescent="0.2">
      <c r="A28">
        <f>VLOOKUP(B28,'AHarv+PermP'!$B$2:$C$52,2,0)</f>
        <v>133</v>
      </c>
      <c r="B28" t="s">
        <v>400</v>
      </c>
      <c r="C28" t="s">
        <v>540</v>
      </c>
      <c r="D28" t="s">
        <v>568</v>
      </c>
      <c r="E28" t="s">
        <v>569</v>
      </c>
      <c r="N28">
        <v>3.7084101980000002</v>
      </c>
      <c r="O28">
        <v>0.23099942300000001</v>
      </c>
      <c r="P28">
        <v>6.1369548500000004</v>
      </c>
      <c r="Q28">
        <v>2.5689960300000001</v>
      </c>
      <c r="R28">
        <v>5.8440164250000004</v>
      </c>
      <c r="S28">
        <v>-1.4551157859999999</v>
      </c>
      <c r="T28">
        <v>-1.528826123</v>
      </c>
      <c r="U28">
        <v>11.62504914</v>
      </c>
      <c r="V28">
        <v>13.62343853</v>
      </c>
      <c r="W28">
        <v>6.3486471900000003</v>
      </c>
      <c r="X28">
        <v>-1.463476327</v>
      </c>
      <c r="Y28">
        <v>10.39567723</v>
      </c>
      <c r="Z28">
        <v>-4.3258398790000001</v>
      </c>
      <c r="AA28">
        <v>-4.4115462719999998</v>
      </c>
      <c r="AB28">
        <v>-4.6376545589999996</v>
      </c>
      <c r="AC28">
        <v>4.7979667079999997</v>
      </c>
      <c r="AD28">
        <v>4.3696000819999998</v>
      </c>
      <c r="AE28">
        <v>-11.35631658</v>
      </c>
      <c r="AF28">
        <v>8.4353100679999997</v>
      </c>
      <c r="AG28">
        <v>-0.51823532900000002</v>
      </c>
      <c r="AH28">
        <v>1.481486165</v>
      </c>
      <c r="AI28">
        <v>11.763705959999999</v>
      </c>
      <c r="AJ28">
        <v>-1.852675992</v>
      </c>
      <c r="AK28">
        <v>1.6160628619999999</v>
      </c>
      <c r="AL28">
        <v>8.3332601440000005</v>
      </c>
      <c r="AM28">
        <v>-2.1394034290000001</v>
      </c>
      <c r="AN28">
        <v>0.91216205100000003</v>
      </c>
      <c r="AO28">
        <v>6.2090047820000001</v>
      </c>
      <c r="AP28">
        <v>3.2184063730000001</v>
      </c>
      <c r="AQ28">
        <v>6.7610938620000001</v>
      </c>
      <c r="AR28">
        <v>6.0331141319999997</v>
      </c>
      <c r="AS28">
        <v>6.7348130309999998</v>
      </c>
      <c r="AT28">
        <v>3.2</v>
      </c>
      <c r="AU28">
        <v>12.1</v>
      </c>
      <c r="AV28">
        <v>4.1533189400000001</v>
      </c>
      <c r="AW28">
        <v>7.4413949969999997</v>
      </c>
      <c r="AX28">
        <v>2.1855202399999998</v>
      </c>
      <c r="AY28">
        <v>6.0797943510000003</v>
      </c>
      <c r="AZ28">
        <v>5.3</v>
      </c>
      <c r="BA28">
        <v>4.3</v>
      </c>
      <c r="BB28">
        <v>5</v>
      </c>
      <c r="BC28">
        <v>4.5</v>
      </c>
      <c r="BD28">
        <v>4.5</v>
      </c>
    </row>
    <row r="29" spans="1:56" x14ac:dyDescent="0.2">
      <c r="A29">
        <f>VLOOKUP(B29,'AHarv+PermP'!$B$2:$C$52,2,0)</f>
        <v>136</v>
      </c>
      <c r="B29" t="s">
        <v>401</v>
      </c>
      <c r="C29" t="s">
        <v>541</v>
      </c>
      <c r="D29" t="s">
        <v>568</v>
      </c>
      <c r="E29" t="s">
        <v>569</v>
      </c>
      <c r="G29">
        <v>15.52991321</v>
      </c>
      <c r="H29">
        <v>0.72660846400000001</v>
      </c>
      <c r="I29">
        <v>-1.9837676259999999</v>
      </c>
      <c r="J29">
        <v>27.690886290000002</v>
      </c>
      <c r="K29">
        <v>16.13833043</v>
      </c>
      <c r="L29">
        <v>0.23096209300000001</v>
      </c>
      <c r="M29">
        <v>3.5671329329999999</v>
      </c>
      <c r="N29">
        <v>10.19644252</v>
      </c>
      <c r="O29">
        <v>1.2485321149999999</v>
      </c>
      <c r="P29">
        <v>11.985931150000001</v>
      </c>
      <c r="Q29">
        <v>1.8428864389999999</v>
      </c>
      <c r="R29">
        <v>-0.73290786299999999</v>
      </c>
      <c r="S29">
        <v>-4.5847569530000003</v>
      </c>
      <c r="T29">
        <v>12.162611119999999</v>
      </c>
      <c r="U29">
        <v>-5.1343744999999998</v>
      </c>
      <c r="V29">
        <v>8.5461049689999999</v>
      </c>
      <c r="W29">
        <v>-1.878593733</v>
      </c>
      <c r="X29">
        <v>-0.50471379100000002</v>
      </c>
      <c r="Y29">
        <v>4.7900397879999996</v>
      </c>
      <c r="Z29">
        <v>3.3712102060000002</v>
      </c>
      <c r="AA29">
        <v>3.4502884730000001</v>
      </c>
      <c r="AB29">
        <v>-2.3399241480000001</v>
      </c>
      <c r="AC29">
        <v>3.735342062</v>
      </c>
      <c r="AD29">
        <v>-3.2268644800000001</v>
      </c>
      <c r="AE29">
        <v>2.9947605529999999</v>
      </c>
      <c r="AF29">
        <v>5.7135792849999998</v>
      </c>
      <c r="AG29">
        <v>1.900384203</v>
      </c>
      <c r="AH29">
        <v>1.720397951</v>
      </c>
      <c r="AI29">
        <v>4.7775854320000004</v>
      </c>
      <c r="AJ29">
        <v>-1.771304548</v>
      </c>
      <c r="AK29">
        <v>1.7880871519999999</v>
      </c>
      <c r="AL29">
        <v>1.874125861</v>
      </c>
      <c r="AM29">
        <v>5.873637285</v>
      </c>
      <c r="AN29">
        <v>-3.0607321280000002</v>
      </c>
      <c r="AO29">
        <v>9.8198004460000003</v>
      </c>
      <c r="AP29">
        <v>5.8188266090000003</v>
      </c>
      <c r="AQ29">
        <v>-4.0446966199999999</v>
      </c>
      <c r="AR29">
        <v>2.7779356700000002</v>
      </c>
      <c r="AS29">
        <v>6.6703705339999999</v>
      </c>
      <c r="AT29">
        <v>1.8503287610000001</v>
      </c>
      <c r="AU29">
        <v>2.89235482</v>
      </c>
      <c r="AV29">
        <v>1.0969914700000001</v>
      </c>
      <c r="AW29">
        <v>5.5941911989999999</v>
      </c>
      <c r="AX29">
        <v>5.1786051090000003</v>
      </c>
      <c r="AY29">
        <v>5.4450025310000001</v>
      </c>
      <c r="AZ29">
        <v>19.399764560000001</v>
      </c>
      <c r="BA29">
        <v>-5.7078792600000003</v>
      </c>
      <c r="BB29">
        <v>3.5170038410000002</v>
      </c>
      <c r="BC29">
        <v>-1.2201909129999999</v>
      </c>
      <c r="BD29">
        <v>5.0066661689999998</v>
      </c>
    </row>
    <row r="30" spans="1:56" x14ac:dyDescent="0.2">
      <c r="A30">
        <f>VLOOKUP(B30,'AHarv+PermP'!$B$2:$C$52,2,0)</f>
        <v>137</v>
      </c>
      <c r="B30" t="s">
        <v>402</v>
      </c>
      <c r="C30" t="s">
        <v>542</v>
      </c>
      <c r="D30" t="s">
        <v>568</v>
      </c>
      <c r="E30" t="s">
        <v>569</v>
      </c>
      <c r="W30">
        <v>6.5476190479999996</v>
      </c>
      <c r="X30">
        <v>3.830806065</v>
      </c>
      <c r="Y30">
        <v>3.5165257489999999</v>
      </c>
      <c r="Z30">
        <v>-10.06125859</v>
      </c>
      <c r="AA30">
        <v>5.8823529409999997</v>
      </c>
      <c r="AB30">
        <v>5.497076023</v>
      </c>
      <c r="AC30">
        <v>0.38379530899999997</v>
      </c>
      <c r="AD30">
        <v>4.6983857259999997</v>
      </c>
      <c r="AE30">
        <v>6.954475371</v>
      </c>
      <c r="AF30">
        <v>9.7420333840000009</v>
      </c>
      <c r="AG30">
        <v>8.8910398229999998</v>
      </c>
      <c r="AH30">
        <v>6.79134671</v>
      </c>
      <c r="AI30">
        <v>4.4651486450000002</v>
      </c>
      <c r="AJ30">
        <v>7.186736733</v>
      </c>
      <c r="AK30">
        <v>4.4354462469999998</v>
      </c>
      <c r="AL30">
        <v>6.5126986379999998</v>
      </c>
      <c r="AM30">
        <v>5.082062928</v>
      </c>
      <c r="AN30">
        <v>4.1361429039999997</v>
      </c>
      <c r="AO30">
        <v>4.2877366200000004</v>
      </c>
      <c r="AP30">
        <v>5.5878438790000002</v>
      </c>
      <c r="AQ30">
        <v>5.687477457</v>
      </c>
      <c r="AR30">
        <v>6.070628106</v>
      </c>
      <c r="AS30">
        <v>2.6107795359999999</v>
      </c>
      <c r="AT30">
        <v>9.0266140620000002</v>
      </c>
      <c r="AU30">
        <v>2.5735703129999998</v>
      </c>
      <c r="AV30">
        <v>2.113313277</v>
      </c>
      <c r="AW30">
        <v>3.6568564170000002</v>
      </c>
      <c r="AX30">
        <v>5.7457674929999998</v>
      </c>
      <c r="AY30">
        <v>1.241387566</v>
      </c>
      <c r="AZ30">
        <v>3.9476530250000001</v>
      </c>
      <c r="BA30">
        <v>5.87523091</v>
      </c>
      <c r="BB30">
        <v>5.5190046339999999</v>
      </c>
      <c r="BC30">
        <v>3.034425798</v>
      </c>
      <c r="BD30">
        <v>4.0352460900000002</v>
      </c>
    </row>
    <row r="31" spans="1:56" x14ac:dyDescent="0.2">
      <c r="A31">
        <f>VLOOKUP(B31,'AHarv+PermP'!$B$2:$C$52,2,0)</f>
        <v>144</v>
      </c>
      <c r="B31" t="s">
        <v>403</v>
      </c>
      <c r="C31" t="s">
        <v>543</v>
      </c>
      <c r="D31" t="s">
        <v>568</v>
      </c>
      <c r="E31" t="s">
        <v>569</v>
      </c>
      <c r="AA31">
        <v>5.0000029130000003</v>
      </c>
      <c r="AB31">
        <v>-6.8999994899999999</v>
      </c>
      <c r="AC31">
        <v>-15.70000201</v>
      </c>
      <c r="AD31">
        <v>-6.4999999290000003</v>
      </c>
      <c r="AE31">
        <v>0.99999689999999997</v>
      </c>
      <c r="AF31">
        <v>-2.2999962049999998</v>
      </c>
      <c r="AG31">
        <v>14.700000380000001</v>
      </c>
      <c r="AH31">
        <v>8.1999952969999992</v>
      </c>
      <c r="AI31">
        <v>6.5000046300000003</v>
      </c>
      <c r="AJ31">
        <v>0.99999281200000001</v>
      </c>
      <c r="AK31">
        <v>4.8999990359999996</v>
      </c>
      <c r="AL31">
        <v>-5.1047215550000002</v>
      </c>
      <c r="AM31">
        <v>8.6546840039999999</v>
      </c>
      <c r="AN31">
        <v>6.7654900490000003</v>
      </c>
      <c r="AO31">
        <v>2.700782147</v>
      </c>
      <c r="AP31">
        <v>7.4</v>
      </c>
      <c r="AQ31">
        <v>10.23856048</v>
      </c>
      <c r="AR31">
        <v>10.782141879999999</v>
      </c>
      <c r="AS31">
        <v>8.117773541</v>
      </c>
      <c r="AT31">
        <v>1.0909819999999999</v>
      </c>
      <c r="AU31">
        <v>11.8989251</v>
      </c>
      <c r="AV31">
        <v>8.8169582969999993</v>
      </c>
      <c r="AW31">
        <v>6.0237301490000004</v>
      </c>
      <c r="AX31">
        <v>7.8837542410000001</v>
      </c>
      <c r="AY31">
        <v>8.3877394590000005</v>
      </c>
      <c r="AZ31">
        <v>8.6826460220000001</v>
      </c>
      <c r="BA31">
        <v>7.2816874739999999</v>
      </c>
      <c r="BB31">
        <v>6.8310063860000003</v>
      </c>
      <c r="BC31">
        <v>6.4463121340000002</v>
      </c>
      <c r="BD31">
        <v>7.2000686070000004</v>
      </c>
    </row>
    <row r="32" spans="1:56" x14ac:dyDescent="0.2">
      <c r="A32">
        <f>VLOOKUP(B32,'AHarv+PermP'!$B$2:$C$52,2,0)</f>
        <v>147</v>
      </c>
      <c r="B32" t="s">
        <v>404</v>
      </c>
      <c r="C32" t="s">
        <v>544</v>
      </c>
      <c r="D32" t="s">
        <v>568</v>
      </c>
      <c r="E32" t="s">
        <v>569</v>
      </c>
      <c r="AA32">
        <v>0.89202750399999997</v>
      </c>
      <c r="AB32">
        <v>-0.36839196899999999</v>
      </c>
      <c r="AC32">
        <v>-1.7748197450000001</v>
      </c>
      <c r="AD32">
        <v>-0.24468285300000001</v>
      </c>
      <c r="AE32">
        <v>0.54716981099999995</v>
      </c>
      <c r="AF32">
        <v>4.7100769380000003</v>
      </c>
      <c r="AG32">
        <v>3.5125448029999999</v>
      </c>
      <c r="AH32">
        <v>0.86565097000000002</v>
      </c>
      <c r="AI32">
        <v>1.836594576</v>
      </c>
      <c r="AJ32">
        <v>2.4945221640000002</v>
      </c>
      <c r="AK32">
        <v>8.1729978620000008</v>
      </c>
      <c r="AL32">
        <v>7.1906354520000004</v>
      </c>
      <c r="AM32">
        <v>-2.0086168999999998</v>
      </c>
      <c r="AN32">
        <v>7.3162152660000004</v>
      </c>
      <c r="AO32">
        <v>4.1134054410000003</v>
      </c>
      <c r="AP32">
        <v>3.1953407839999999</v>
      </c>
      <c r="AQ32">
        <v>4.2175106769999999</v>
      </c>
      <c r="AR32">
        <v>3.2930845230000001</v>
      </c>
      <c r="AS32">
        <v>3.3722989729999999</v>
      </c>
      <c r="AT32">
        <v>3.4884517850000001</v>
      </c>
      <c r="AU32">
        <v>1.18036981</v>
      </c>
      <c r="AV32">
        <v>4.7870812020000004</v>
      </c>
      <c r="AW32">
        <v>4.2393331139999999</v>
      </c>
      <c r="AX32">
        <v>12.2717946</v>
      </c>
      <c r="AY32">
        <v>2.5281754489999999</v>
      </c>
      <c r="AZ32">
        <v>7.0729923670000003</v>
      </c>
      <c r="BA32">
        <v>5.3742556510000004</v>
      </c>
      <c r="BB32">
        <v>4.3</v>
      </c>
      <c r="BC32">
        <v>-0.7</v>
      </c>
      <c r="BD32">
        <v>4.8</v>
      </c>
    </row>
    <row r="33" spans="1:56" x14ac:dyDescent="0.2">
      <c r="A33">
        <f>VLOOKUP(B33,'AHarv+PermP'!$B$2:$C$52,2,0)</f>
        <v>158</v>
      </c>
      <c r="B33" t="s">
        <v>405</v>
      </c>
      <c r="C33" t="s">
        <v>545</v>
      </c>
      <c r="D33" t="s">
        <v>568</v>
      </c>
      <c r="E33" t="s">
        <v>569</v>
      </c>
      <c r="G33">
        <v>4.5463930350000004</v>
      </c>
      <c r="H33">
        <v>10.2787135</v>
      </c>
      <c r="I33">
        <v>9.4282293250000002</v>
      </c>
      <c r="J33">
        <v>0.13103988999999999</v>
      </c>
      <c r="K33">
        <v>6.9197618150000002</v>
      </c>
      <c r="L33">
        <v>-0.38249719599999998</v>
      </c>
      <c r="M33">
        <v>0.122868671</v>
      </c>
      <c r="N33">
        <v>0.38349465999999999</v>
      </c>
      <c r="O33">
        <v>-5.4859458129999998</v>
      </c>
      <c r="P33">
        <v>3.0557789240000002</v>
      </c>
      <c r="Q33">
        <v>5.6793206459999999</v>
      </c>
      <c r="R33">
        <v>-5.166272309</v>
      </c>
      <c r="S33">
        <v>-17.04758357</v>
      </c>
      <c r="T33">
        <v>8.7752380530000007</v>
      </c>
      <c r="U33">
        <v>-2.7931934429999998</v>
      </c>
      <c r="V33">
        <v>0.67820340400000001</v>
      </c>
      <c r="W33">
        <v>7.764581121</v>
      </c>
      <c r="X33">
        <v>13.47261233</v>
      </c>
      <c r="Y33">
        <v>7.1469960659999998</v>
      </c>
      <c r="Z33">
        <v>-2.232444691</v>
      </c>
      <c r="AA33">
        <v>0.60891523599999997</v>
      </c>
      <c r="AB33">
        <v>1.623102206</v>
      </c>
      <c r="AC33">
        <v>-4.7509432330000001</v>
      </c>
      <c r="AD33">
        <v>-16.825354990000001</v>
      </c>
      <c r="AE33">
        <v>7.722543881</v>
      </c>
      <c r="AF33">
        <v>6.3600268050000004</v>
      </c>
      <c r="AG33">
        <v>7.4556238999999996E-2</v>
      </c>
      <c r="AH33">
        <v>6.8991217239999996</v>
      </c>
      <c r="AI33">
        <v>0.93392913200000005</v>
      </c>
      <c r="AJ33">
        <v>-1.284355377</v>
      </c>
      <c r="AK33">
        <v>2.5042032710000002</v>
      </c>
      <c r="AL33">
        <v>-6.5164445979999996</v>
      </c>
      <c r="AM33">
        <v>1.449437879</v>
      </c>
      <c r="AN33">
        <v>4.0045617030000003</v>
      </c>
      <c r="AO33">
        <v>2.6057558520000002</v>
      </c>
      <c r="AP33">
        <v>3.4190931029999998</v>
      </c>
      <c r="AQ33">
        <v>2.7539656199999998</v>
      </c>
      <c r="AR33">
        <v>10.42226252</v>
      </c>
      <c r="AS33">
        <v>-0.56875832999999998</v>
      </c>
      <c r="AT33">
        <v>-1.40950935</v>
      </c>
      <c r="AU33">
        <v>7.1043406109999996</v>
      </c>
      <c r="AV33">
        <v>2.999122034</v>
      </c>
      <c r="AW33">
        <v>5.3</v>
      </c>
      <c r="AX33">
        <v>0.1</v>
      </c>
      <c r="AY33">
        <v>4.5</v>
      </c>
      <c r="AZ33">
        <v>5.8</v>
      </c>
      <c r="BA33">
        <v>3.4</v>
      </c>
      <c r="BB33">
        <v>8.6999999999999993</v>
      </c>
      <c r="BC33">
        <v>-1.2</v>
      </c>
      <c r="BD33">
        <v>8.8056680160000003</v>
      </c>
    </row>
    <row r="34" spans="1:56" x14ac:dyDescent="0.2">
      <c r="A34">
        <f>VLOOKUP(B34,'AHarv+PermP'!$B$2:$C$52,2,0)</f>
        <v>159</v>
      </c>
      <c r="B34" t="s">
        <v>406</v>
      </c>
      <c r="C34" t="s">
        <v>546</v>
      </c>
      <c r="D34" t="s">
        <v>568</v>
      </c>
      <c r="E34" t="s">
        <v>569</v>
      </c>
      <c r="G34">
        <v>0.19179548900000001</v>
      </c>
      <c r="H34">
        <v>4.1029925900000004</v>
      </c>
      <c r="I34">
        <v>8.5786189200000003</v>
      </c>
      <c r="J34">
        <v>4.9504886590000003</v>
      </c>
      <c r="K34">
        <v>4.884976838</v>
      </c>
      <c r="L34">
        <v>-4.2505141880000004</v>
      </c>
      <c r="M34">
        <v>-15.743628210000001</v>
      </c>
      <c r="N34">
        <v>-1.2483602460000001</v>
      </c>
      <c r="O34">
        <v>24.197383949999999</v>
      </c>
      <c r="P34">
        <v>25.007241919999998</v>
      </c>
      <c r="Q34">
        <v>14.237531560000001</v>
      </c>
      <c r="R34">
        <v>3.3642620299999999</v>
      </c>
      <c r="S34">
        <v>5.392760483</v>
      </c>
      <c r="T34">
        <v>11.16067455</v>
      </c>
      <c r="U34">
        <v>-5.227747559</v>
      </c>
      <c r="V34">
        <v>9.04235173</v>
      </c>
      <c r="W34">
        <v>6.0241178460000002</v>
      </c>
      <c r="X34">
        <v>-5.7641583929999998</v>
      </c>
      <c r="Y34">
        <v>6.7594309350000001</v>
      </c>
      <c r="Z34">
        <v>4.2048310469999999</v>
      </c>
      <c r="AA34">
        <v>-13.12788048</v>
      </c>
      <c r="AB34">
        <v>-0.23469532000000001</v>
      </c>
      <c r="AC34">
        <v>-5.2944844399999997</v>
      </c>
      <c r="AD34">
        <v>-4.8183396180000004</v>
      </c>
      <c r="AE34">
        <v>9.7047541190000004</v>
      </c>
      <c r="AF34">
        <v>2.513578195</v>
      </c>
      <c r="AG34">
        <v>-0.70035646900000004</v>
      </c>
      <c r="AH34">
        <v>9.8994847539999995</v>
      </c>
      <c r="AI34">
        <v>7.2003176800000004</v>
      </c>
      <c r="AJ34">
        <v>8.1960161080000002</v>
      </c>
      <c r="AK34">
        <v>4.7555938419999997</v>
      </c>
      <c r="AL34">
        <v>2.918230506</v>
      </c>
      <c r="AM34">
        <v>2.1994832739999999</v>
      </c>
      <c r="AN34">
        <v>0.1</v>
      </c>
      <c r="AO34">
        <v>2.5</v>
      </c>
      <c r="AP34">
        <v>4.3</v>
      </c>
      <c r="AQ34">
        <v>2.7</v>
      </c>
      <c r="AR34">
        <v>1.8794386380000001</v>
      </c>
      <c r="AS34">
        <v>1.1003773059999999</v>
      </c>
      <c r="AT34">
        <v>5.4</v>
      </c>
      <c r="AU34">
        <v>3.1</v>
      </c>
      <c r="AV34">
        <v>1.5489227809999999</v>
      </c>
      <c r="AW34">
        <v>10.3</v>
      </c>
      <c r="AX34">
        <v>10.6</v>
      </c>
      <c r="AY34">
        <v>5.4</v>
      </c>
      <c r="AZ34">
        <v>6.2</v>
      </c>
      <c r="BA34">
        <v>6.4498281070000001</v>
      </c>
      <c r="BB34">
        <v>6</v>
      </c>
      <c r="BC34">
        <v>7</v>
      </c>
      <c r="BD34">
        <v>7.85</v>
      </c>
    </row>
    <row r="35" spans="1:56" x14ac:dyDescent="0.2">
      <c r="A35">
        <f>VLOOKUP(B35,'AHarv+PermP'!$B$2:$C$52,2,0)</f>
        <v>184</v>
      </c>
      <c r="B35" t="s">
        <v>411</v>
      </c>
      <c r="C35" t="s">
        <v>547</v>
      </c>
      <c r="D35" t="s">
        <v>568</v>
      </c>
      <c r="E35" t="s">
        <v>569</v>
      </c>
      <c r="G35">
        <v>-4.2975260659999996</v>
      </c>
      <c r="H35">
        <v>11.33379839</v>
      </c>
      <c r="I35">
        <v>-9.8204444259999999</v>
      </c>
      <c r="J35">
        <v>-12.464992670000001</v>
      </c>
      <c r="K35">
        <v>7.009529251</v>
      </c>
      <c r="L35">
        <v>7.0089108290000004</v>
      </c>
      <c r="M35">
        <v>6.9160175089999996</v>
      </c>
      <c r="N35">
        <v>7.0137809190000002</v>
      </c>
      <c r="O35">
        <v>11.00737015</v>
      </c>
      <c r="P35">
        <v>6.0014252460000002</v>
      </c>
      <c r="Q35">
        <v>1.206640698</v>
      </c>
      <c r="R35">
        <v>0.26306828100000001</v>
      </c>
      <c r="S35">
        <v>3.4380881250000002</v>
      </c>
      <c r="T35">
        <v>1.4098235649999999</v>
      </c>
      <c r="U35">
        <v>-2.1138254089999999</v>
      </c>
      <c r="V35">
        <v>19.504577170000001</v>
      </c>
      <c r="W35">
        <v>1.9941094850000001</v>
      </c>
      <c r="X35">
        <v>9.1508408190000008</v>
      </c>
      <c r="Y35">
        <v>11.869908029999999</v>
      </c>
      <c r="Z35">
        <v>8.951612334</v>
      </c>
      <c r="AA35">
        <v>5.4361994769999997</v>
      </c>
      <c r="AB35">
        <v>1.8108464470000001</v>
      </c>
      <c r="AC35">
        <v>5.9803499330000003</v>
      </c>
      <c r="AD35">
        <v>-4.24077328</v>
      </c>
      <c r="AE35">
        <v>4.4027483360000002</v>
      </c>
      <c r="AF35">
        <v>5.4721374870000004</v>
      </c>
      <c r="AG35">
        <v>-2.4036109999999999E-2</v>
      </c>
      <c r="AH35">
        <v>4.4988249959999997</v>
      </c>
      <c r="AI35">
        <v>-3.6534276999999997E-2</v>
      </c>
      <c r="AJ35">
        <v>-2.3992910940000001</v>
      </c>
      <c r="AK35">
        <v>-2.5143796539999999</v>
      </c>
      <c r="AL35">
        <v>5.8727252310000004</v>
      </c>
      <c r="AM35">
        <v>-8.1086918669999992</v>
      </c>
      <c r="AN35">
        <v>-50.248067110000001</v>
      </c>
      <c r="AO35">
        <v>35.224078310000003</v>
      </c>
      <c r="AP35">
        <v>12.74569576</v>
      </c>
      <c r="AQ35">
        <v>13.849752479999999</v>
      </c>
      <c r="AR35">
        <v>8.8586694910000006</v>
      </c>
      <c r="AS35">
        <v>7.5810964570000001</v>
      </c>
      <c r="AT35">
        <v>8.1</v>
      </c>
      <c r="AU35">
        <v>8.5</v>
      </c>
      <c r="AV35">
        <v>11</v>
      </c>
      <c r="AW35">
        <v>2.2000000000000002</v>
      </c>
      <c r="AX35">
        <v>7.4</v>
      </c>
      <c r="AY35">
        <v>9.3000000000000007</v>
      </c>
      <c r="AZ35">
        <v>9.1999999999999993</v>
      </c>
      <c r="BA35">
        <v>5.5</v>
      </c>
      <c r="BB35">
        <v>11.2</v>
      </c>
      <c r="BC35">
        <v>4.0999999999999996</v>
      </c>
      <c r="BD35">
        <v>7.5</v>
      </c>
    </row>
    <row r="36" spans="1:56" x14ac:dyDescent="0.2">
      <c r="A36">
        <v>193</v>
      </c>
      <c r="B36" t="s">
        <v>441</v>
      </c>
      <c r="C36" t="s">
        <v>548</v>
      </c>
      <c r="D36" t="s">
        <v>568</v>
      </c>
      <c r="E36" t="s">
        <v>569</v>
      </c>
      <c r="AV36">
        <v>11.585617490000001</v>
      </c>
      <c r="AW36">
        <v>5.423673527</v>
      </c>
      <c r="AX36">
        <v>6.6011371939999997</v>
      </c>
      <c r="AY36">
        <v>5.6694290430000001</v>
      </c>
      <c r="AZ36">
        <v>6.6750190189999996</v>
      </c>
      <c r="BA36">
        <v>6</v>
      </c>
      <c r="BB36">
        <v>5.7999973000000002</v>
      </c>
      <c r="BC36">
        <v>4</v>
      </c>
      <c r="BD36">
        <v>4.5</v>
      </c>
    </row>
    <row r="37" spans="1:56" x14ac:dyDescent="0.2">
      <c r="A37">
        <f>VLOOKUP(B37,'AHarv+PermP'!$B$2:$C$52,2,0)</f>
        <v>195</v>
      </c>
      <c r="B37" t="s">
        <v>413</v>
      </c>
      <c r="C37" t="s">
        <v>549</v>
      </c>
      <c r="D37" t="s">
        <v>568</v>
      </c>
      <c r="E37" t="s">
        <v>569</v>
      </c>
      <c r="G37">
        <v>2.9934482569999998</v>
      </c>
      <c r="H37">
        <v>-0.136235362</v>
      </c>
      <c r="I37">
        <v>1.8644785669999999</v>
      </c>
      <c r="J37">
        <v>3.8839271000000002</v>
      </c>
      <c r="K37">
        <v>1.33218949</v>
      </c>
      <c r="L37">
        <v>2.8767609799999998</v>
      </c>
      <c r="M37">
        <v>-1.2197928650000001</v>
      </c>
      <c r="N37">
        <v>6.2907735320000002</v>
      </c>
      <c r="O37">
        <v>-6.5541429200000003</v>
      </c>
      <c r="P37">
        <v>8.5620455080000006</v>
      </c>
      <c r="Q37">
        <v>-0.14044943800000001</v>
      </c>
      <c r="R37">
        <v>6.383208915</v>
      </c>
      <c r="S37">
        <v>-5.5832401100000002</v>
      </c>
      <c r="T37">
        <v>4.2007755280000003</v>
      </c>
      <c r="U37">
        <v>7.5356626010000003</v>
      </c>
      <c r="V37">
        <v>8.9205037009999995</v>
      </c>
      <c r="W37">
        <v>-2.6829053040000002</v>
      </c>
      <c r="X37">
        <v>-3.9539312600000001</v>
      </c>
      <c r="Y37">
        <v>7.0016856150000004</v>
      </c>
      <c r="Z37">
        <v>-3.3106477430000001</v>
      </c>
      <c r="AA37">
        <v>5.06951646</v>
      </c>
      <c r="AB37">
        <v>7.8430646069999996</v>
      </c>
      <c r="AC37">
        <v>-5.326392716</v>
      </c>
      <c r="AD37">
        <v>3.7457643570000001</v>
      </c>
      <c r="AE37">
        <v>3.2834707070000002</v>
      </c>
      <c r="AF37">
        <v>3.1133397180000002</v>
      </c>
      <c r="AG37">
        <v>6.0943745890000001</v>
      </c>
      <c r="AH37">
        <v>-0.59243100599999998</v>
      </c>
      <c r="AI37">
        <v>3.977856085</v>
      </c>
      <c r="AJ37">
        <v>-0.67563814799999999</v>
      </c>
      <c r="AK37">
        <v>2.5558254300000001</v>
      </c>
      <c r="AL37">
        <v>1.242647235</v>
      </c>
      <c r="AM37">
        <v>1.30078041</v>
      </c>
      <c r="AN37">
        <v>-1.7328653999999999E-2</v>
      </c>
      <c r="AO37">
        <v>5.3634728860000003</v>
      </c>
      <c r="AP37">
        <v>2.0121250869999998</v>
      </c>
      <c r="AQ37">
        <v>3.1240333210000002</v>
      </c>
      <c r="AR37">
        <v>5.8986725140000003</v>
      </c>
      <c r="AS37">
        <v>6.3471157900000001</v>
      </c>
      <c r="AT37">
        <v>3.1989880799999999</v>
      </c>
      <c r="AU37">
        <v>4.5809164200000003</v>
      </c>
      <c r="AV37">
        <v>0.65480369299999996</v>
      </c>
      <c r="AW37">
        <v>6.6612633040000002</v>
      </c>
      <c r="AX37">
        <v>5.9005284979999999</v>
      </c>
      <c r="AY37">
        <v>5.6270887629999997</v>
      </c>
      <c r="AZ37">
        <v>2.5279915499999999</v>
      </c>
      <c r="BA37">
        <v>4.8563883949999997</v>
      </c>
      <c r="BB37">
        <v>3.327278475</v>
      </c>
      <c r="BC37">
        <v>2.2218488010000002</v>
      </c>
      <c r="BD37">
        <v>4.1675291620000001</v>
      </c>
    </row>
    <row r="38" spans="1:56" x14ac:dyDescent="0.2">
      <c r="A38">
        <f>VLOOKUP(B38,'AHarv+PermP'!$B$2:$C$52,2,0)</f>
        <v>196</v>
      </c>
      <c r="B38" t="s">
        <v>414</v>
      </c>
      <c r="C38" t="s">
        <v>550</v>
      </c>
      <c r="D38" t="s">
        <v>568</v>
      </c>
      <c r="E38" t="s">
        <v>569</v>
      </c>
      <c r="G38">
        <v>-4.8822765090000004</v>
      </c>
      <c r="H38">
        <v>8.4085786159999998</v>
      </c>
      <c r="I38">
        <v>10.135607439999999</v>
      </c>
      <c r="J38">
        <v>5.9192421040000003</v>
      </c>
      <c r="K38">
        <v>-1.0605617899999999</v>
      </c>
      <c r="L38">
        <v>2.102659246</v>
      </c>
      <c r="M38">
        <v>0.50474459900000002</v>
      </c>
      <c r="N38">
        <v>7.5532342310000002</v>
      </c>
      <c r="O38">
        <v>0</v>
      </c>
      <c r="P38">
        <v>8.8718714980000009</v>
      </c>
      <c r="Q38">
        <v>15.8517756</v>
      </c>
      <c r="R38">
        <v>6.3083074190000001</v>
      </c>
      <c r="S38">
        <v>9.0541858200000007</v>
      </c>
      <c r="T38">
        <v>1.302848384</v>
      </c>
      <c r="U38">
        <v>3.1774051189999999</v>
      </c>
      <c r="V38">
        <v>16.27764878</v>
      </c>
      <c r="W38">
        <v>-6.1902259590000002</v>
      </c>
      <c r="X38">
        <v>21.15169169</v>
      </c>
      <c r="Y38">
        <v>15.79434067</v>
      </c>
      <c r="Z38">
        <v>-4.2485226000000003</v>
      </c>
      <c r="AA38">
        <v>-8.2151793160000004</v>
      </c>
      <c r="AB38">
        <v>-1.117673785</v>
      </c>
      <c r="AC38">
        <v>-1.7092446240000001</v>
      </c>
      <c r="AD38">
        <v>4.511134202</v>
      </c>
      <c r="AE38">
        <v>11.12573577</v>
      </c>
      <c r="AF38">
        <v>-0.17680282899999999</v>
      </c>
      <c r="AG38">
        <v>4.4041090430000001</v>
      </c>
      <c r="AH38">
        <v>5.3967446450000001</v>
      </c>
      <c r="AI38">
        <v>11.198824800000001</v>
      </c>
      <c r="AJ38">
        <v>6.995544239</v>
      </c>
      <c r="AK38">
        <v>2.7604259619999998</v>
      </c>
      <c r="AL38">
        <v>7.161465872</v>
      </c>
      <c r="AM38">
        <v>6.1966504589999998</v>
      </c>
      <c r="AN38">
        <v>-0.79869766499999995</v>
      </c>
      <c r="AO38">
        <v>-0.825641026</v>
      </c>
      <c r="AP38">
        <v>4.9175241740000004</v>
      </c>
      <c r="AQ38">
        <v>11.96155742</v>
      </c>
      <c r="AR38">
        <v>8.4033983360000004</v>
      </c>
      <c r="AS38">
        <v>1.8720051980000001</v>
      </c>
      <c r="AT38">
        <v>4.2531948789999996</v>
      </c>
      <c r="AU38">
        <v>-2.2711631109999999</v>
      </c>
      <c r="AV38">
        <v>1.212832551</v>
      </c>
      <c r="AW38">
        <v>-5.8871279469999998</v>
      </c>
      <c r="AX38">
        <v>-2.850453855</v>
      </c>
      <c r="AY38">
        <v>7.4705152530000003</v>
      </c>
      <c r="AZ38">
        <v>8.3005507470000008</v>
      </c>
      <c r="BA38">
        <v>9.6985107159999995</v>
      </c>
      <c r="BB38">
        <v>-1.3</v>
      </c>
      <c r="BC38">
        <v>0.7</v>
      </c>
      <c r="BD38">
        <v>6.2</v>
      </c>
    </row>
    <row r="39" spans="1:56" x14ac:dyDescent="0.2">
      <c r="A39">
        <f>VLOOKUP(B39,'AHarv+PermP'!$B$2:$C$52,2,0)</f>
        <v>197</v>
      </c>
      <c r="B39" t="s">
        <v>415</v>
      </c>
      <c r="C39" t="s">
        <v>551</v>
      </c>
      <c r="D39" t="s">
        <v>568</v>
      </c>
      <c r="E39" t="s">
        <v>569</v>
      </c>
      <c r="G39">
        <v>1.8090435490000001</v>
      </c>
      <c r="H39">
        <v>4.5409670630000001</v>
      </c>
      <c r="I39">
        <v>1.6997151720000001</v>
      </c>
      <c r="J39">
        <v>6.6852387929999999</v>
      </c>
      <c r="K39">
        <v>7.1801557889999996</v>
      </c>
      <c r="L39">
        <v>1.7</v>
      </c>
      <c r="M39">
        <v>3.6281552000000002E-2</v>
      </c>
      <c r="N39">
        <v>2.019923833</v>
      </c>
      <c r="O39">
        <v>8.5254468039999995</v>
      </c>
      <c r="P39">
        <v>8.6204932369999998</v>
      </c>
      <c r="Q39">
        <v>3.465916494</v>
      </c>
      <c r="R39">
        <v>0.90023465000000003</v>
      </c>
      <c r="S39">
        <v>2.2566182490000002</v>
      </c>
      <c r="T39">
        <v>3.4998283190000001</v>
      </c>
      <c r="U39">
        <v>1.669216526</v>
      </c>
      <c r="V39">
        <v>-0.44917634299999998</v>
      </c>
      <c r="W39">
        <v>4.6675809999999998E-2</v>
      </c>
      <c r="X39">
        <v>2.4063321659999999</v>
      </c>
      <c r="Y39">
        <v>4.5112656070000003</v>
      </c>
      <c r="Z39">
        <v>4.8435037559999996</v>
      </c>
      <c r="AA39">
        <v>2.8814285650000002</v>
      </c>
      <c r="AB39">
        <v>4.7817555350000003</v>
      </c>
      <c r="AC39">
        <v>-2.102801618</v>
      </c>
      <c r="AD39">
        <v>4.0930342680000003</v>
      </c>
      <c r="AE39">
        <v>-5.3113404989999999</v>
      </c>
      <c r="AF39">
        <v>1.2360469110000001</v>
      </c>
      <c r="AG39">
        <v>7.23126873</v>
      </c>
      <c r="AH39">
        <v>-7.08</v>
      </c>
      <c r="AI39">
        <v>0.73</v>
      </c>
      <c r="AJ39">
        <v>3.35</v>
      </c>
      <c r="AK39">
        <v>2.35</v>
      </c>
      <c r="AL39">
        <v>-19.010000000000002</v>
      </c>
      <c r="AM39">
        <v>1.38</v>
      </c>
      <c r="AN39">
        <v>-1.95</v>
      </c>
      <c r="AO39">
        <v>-7.9980000000000002</v>
      </c>
      <c r="AP39">
        <v>5</v>
      </c>
      <c r="AQ39">
        <v>-16.739983469999999</v>
      </c>
      <c r="AR39">
        <v>-0.83743528</v>
      </c>
      <c r="AS39">
        <v>-8.1217740509999992</v>
      </c>
      <c r="AT39">
        <v>3.8072833300000002</v>
      </c>
      <c r="AU39">
        <v>18.169937440000002</v>
      </c>
      <c r="AV39">
        <v>27.461715420000001</v>
      </c>
      <c r="AW39">
        <v>9.2880533350000007</v>
      </c>
      <c r="AX39">
        <v>7.5139437759999996</v>
      </c>
      <c r="AY39">
        <v>7.1782836440000004</v>
      </c>
      <c r="AZ39">
        <v>7.2809055819999999</v>
      </c>
      <c r="BA39">
        <v>6.4420191510000002</v>
      </c>
      <c r="BB39">
        <v>5.5340669480000004</v>
      </c>
      <c r="BC39">
        <v>3.2</v>
      </c>
      <c r="BD39">
        <v>4.9485000000000001</v>
      </c>
    </row>
    <row r="40" spans="1:56" x14ac:dyDescent="0.2">
      <c r="A40">
        <f>VLOOKUP(B40,'AHarv+PermP'!$B$2:$C$52,2,0)</f>
        <v>201</v>
      </c>
      <c r="B40" t="s">
        <v>416</v>
      </c>
      <c r="C40" t="s">
        <v>552</v>
      </c>
      <c r="D40" t="s">
        <v>568</v>
      </c>
      <c r="E40" t="s">
        <v>569</v>
      </c>
      <c r="G40">
        <v>-3.2619812019999999</v>
      </c>
      <c r="H40">
        <v>7.0766554340000001</v>
      </c>
      <c r="I40">
        <v>2.8088025700000001</v>
      </c>
      <c r="J40">
        <v>-6.1106233300000001</v>
      </c>
      <c r="K40">
        <v>-5.9436814929999997</v>
      </c>
      <c r="L40">
        <v>9.0986547079999998</v>
      </c>
      <c r="M40">
        <v>5.9409436170000003</v>
      </c>
      <c r="N40">
        <v>2.0299773249999999</v>
      </c>
      <c r="O40">
        <v>-1.6995697169999999</v>
      </c>
      <c r="P40">
        <v>4.5814079210000003</v>
      </c>
      <c r="Q40">
        <v>2.6290223400000001</v>
      </c>
      <c r="R40">
        <v>10.100846049999999</v>
      </c>
      <c r="S40">
        <v>-1.951298478</v>
      </c>
      <c r="T40">
        <v>-18.26637874</v>
      </c>
      <c r="U40">
        <v>30.073698579999999</v>
      </c>
      <c r="V40">
        <v>-1.016716701</v>
      </c>
      <c r="W40">
        <v>23.307490510000001</v>
      </c>
      <c r="X40">
        <v>3.7274890869999999</v>
      </c>
      <c r="Y40">
        <v>-2.708465849</v>
      </c>
      <c r="Z40">
        <v>-3.9013900439999998</v>
      </c>
      <c r="AA40">
        <v>5.6626996610000004</v>
      </c>
      <c r="AB40">
        <v>4.0722945780000002</v>
      </c>
      <c r="AC40">
        <v>-8.753669275</v>
      </c>
      <c r="AD40">
        <v>3.5549461490000001</v>
      </c>
      <c r="AE40">
        <v>8.1524367140000003</v>
      </c>
      <c r="AF40">
        <v>3.3527550389999998</v>
      </c>
      <c r="AG40">
        <v>5.0969044869999998</v>
      </c>
      <c r="AH40">
        <v>-0.55326992799999997</v>
      </c>
      <c r="AI40">
        <v>-0.175911818</v>
      </c>
      <c r="AJ40">
        <v>-1.484075684</v>
      </c>
    </row>
    <row r="41" spans="1:56" x14ac:dyDescent="0.2">
      <c r="A41">
        <f>VLOOKUP(B41,'AHarv+PermP'!$B$2:$C$52,2,0)</f>
        <v>202</v>
      </c>
      <c r="B41" t="s">
        <v>417</v>
      </c>
      <c r="C41" t="s">
        <v>553</v>
      </c>
      <c r="D41" t="s">
        <v>568</v>
      </c>
      <c r="E41" t="s">
        <v>569</v>
      </c>
      <c r="G41">
        <v>3.8454035310000001</v>
      </c>
      <c r="H41">
        <v>6.1772708339999998</v>
      </c>
      <c r="I41">
        <v>7.3735639519999996</v>
      </c>
      <c r="J41">
        <v>7.9398412809999996</v>
      </c>
      <c r="K41">
        <v>8.8960306159999991</v>
      </c>
      <c r="L41">
        <v>4.4384449659999996</v>
      </c>
      <c r="M41">
        <v>7.1964971100000001</v>
      </c>
      <c r="N41">
        <v>4.1533644609999998</v>
      </c>
      <c r="O41">
        <v>4.7159749140000002</v>
      </c>
      <c r="P41">
        <v>5.2485434639999999</v>
      </c>
      <c r="Q41">
        <v>4.2790016260000003</v>
      </c>
      <c r="R41">
        <v>1.6547876050000001</v>
      </c>
      <c r="S41">
        <v>4.5720256969999999</v>
      </c>
      <c r="T41">
        <v>6.1110708169999999</v>
      </c>
      <c r="U41">
        <v>1.695372219</v>
      </c>
      <c r="V41">
        <v>2.24998662</v>
      </c>
      <c r="W41">
        <v>-9.4095707000000001E-2</v>
      </c>
      <c r="X41">
        <v>3.014507799</v>
      </c>
      <c r="Y41">
        <v>3.790545399</v>
      </c>
      <c r="Z41">
        <v>6.6205898440000004</v>
      </c>
      <c r="AA41">
        <v>5.3607405589999999</v>
      </c>
      <c r="AB41">
        <v>-0.38335397700000001</v>
      </c>
      <c r="AC41">
        <v>-1.8465489610000001</v>
      </c>
      <c r="AD41">
        <v>5.0990754889999996</v>
      </c>
      <c r="AE41">
        <v>-1.211440372</v>
      </c>
      <c r="AF41">
        <v>1.7786890999999999E-2</v>
      </c>
      <c r="AG41">
        <v>2.1007777879999998</v>
      </c>
      <c r="AH41">
        <v>4.2000426639999997</v>
      </c>
      <c r="AI41">
        <v>2.3948598130000001</v>
      </c>
      <c r="AJ41">
        <v>-0.31778320300000001</v>
      </c>
      <c r="AK41">
        <v>-1.0183080149999999</v>
      </c>
      <c r="AL41">
        <v>-2.1370417160000001</v>
      </c>
      <c r="AM41">
        <v>1.2336134009999999</v>
      </c>
      <c r="AN41">
        <v>3.2340992470000001</v>
      </c>
      <c r="AO41">
        <v>3.1156957190000001</v>
      </c>
      <c r="AP41">
        <v>4.3066962110000002</v>
      </c>
      <c r="AQ41">
        <v>2.6467643189999999</v>
      </c>
      <c r="AR41">
        <v>0.51738274299999998</v>
      </c>
      <c r="AS41">
        <v>2.358128599</v>
      </c>
      <c r="AT41">
        <v>4.1545885220000001</v>
      </c>
      <c r="AU41">
        <v>2.7354231499999999</v>
      </c>
      <c r="AV41">
        <v>3.6678376109999999</v>
      </c>
      <c r="AW41">
        <v>2.9490744250000001</v>
      </c>
      <c r="AX41">
        <v>4.5545434040000004</v>
      </c>
      <c r="AY41">
        <v>5.2771169919999998</v>
      </c>
      <c r="AZ41">
        <v>5.6037176930000001</v>
      </c>
      <c r="BA41">
        <v>5.5678880560000001</v>
      </c>
      <c r="BB41">
        <v>3.5760796890000002</v>
      </c>
      <c r="BC41">
        <v>-1.682180037</v>
      </c>
      <c r="BD41">
        <v>2.841136858</v>
      </c>
    </row>
    <row r="42" spans="1:56" x14ac:dyDescent="0.2">
      <c r="A42">
        <f>VLOOKUP(B42,'AHarv+PermP'!$B$2:$C$52,2,0)</f>
        <v>206</v>
      </c>
      <c r="B42" t="s">
        <v>419</v>
      </c>
      <c r="C42" t="s">
        <v>554</v>
      </c>
      <c r="D42" t="s">
        <v>568</v>
      </c>
      <c r="E42" t="s">
        <v>569</v>
      </c>
      <c r="G42">
        <v>2.2389796999999999E-2</v>
      </c>
      <c r="H42">
        <v>6.9158433019999999</v>
      </c>
      <c r="I42">
        <v>-2.846973191</v>
      </c>
      <c r="J42">
        <v>-1.1204483380000001</v>
      </c>
      <c r="K42">
        <v>6.7770732750000002</v>
      </c>
      <c r="L42">
        <v>-3.5751460179999999</v>
      </c>
      <c r="M42">
        <v>1.4240804</v>
      </c>
      <c r="N42">
        <v>1.9632219710000001</v>
      </c>
      <c r="O42">
        <v>1.389349916</v>
      </c>
      <c r="P42">
        <v>5.9250737630000003</v>
      </c>
      <c r="Q42">
        <v>2.2473145460000001</v>
      </c>
      <c r="R42">
        <v>-5.0709860539999996</v>
      </c>
      <c r="S42">
        <v>0.63219497800000002</v>
      </c>
      <c r="T42">
        <v>11.445289750000001</v>
      </c>
      <c r="U42">
        <v>15.71346642</v>
      </c>
      <c r="V42">
        <v>16.665219279999999</v>
      </c>
      <c r="W42">
        <v>6.2238531110000004</v>
      </c>
      <c r="X42">
        <v>-5.9309860160000003</v>
      </c>
      <c r="Y42">
        <v>-5.0185994269999998</v>
      </c>
      <c r="Z42">
        <v>1.5243094559999999</v>
      </c>
      <c r="AA42">
        <v>7.4375637440000002</v>
      </c>
      <c r="AB42">
        <v>5.9586660489999996</v>
      </c>
      <c r="AC42">
        <v>2.0625027349999998</v>
      </c>
      <c r="AD42">
        <v>-5.0089070150000001</v>
      </c>
      <c r="AE42">
        <v>-6.2810431260000001</v>
      </c>
      <c r="AF42">
        <v>5.4138101460000003</v>
      </c>
      <c r="AG42">
        <v>14.220884740000001</v>
      </c>
      <c r="AH42">
        <v>-0.33109176899999998</v>
      </c>
      <c r="AI42">
        <v>8.9313937410000008</v>
      </c>
      <c r="AJ42">
        <v>-5.470054277</v>
      </c>
      <c r="AK42">
        <v>7.5109109549999999</v>
      </c>
      <c r="AL42">
        <v>6.5778621169999996</v>
      </c>
      <c r="AM42">
        <v>4.5687482429999999</v>
      </c>
      <c r="AN42">
        <v>1.0062288100000001</v>
      </c>
      <c r="AO42">
        <v>5.9970924319999996</v>
      </c>
      <c r="AP42">
        <v>5.9191248200000004</v>
      </c>
      <c r="AQ42">
        <v>10.566736779999999</v>
      </c>
      <c r="AR42">
        <v>4.3085027900000004</v>
      </c>
      <c r="AS42">
        <v>3.104098526</v>
      </c>
      <c r="AT42">
        <v>8.3791836620000009</v>
      </c>
      <c r="AU42">
        <v>6.1654407420000004</v>
      </c>
      <c r="AV42">
        <v>5.3605430910000003</v>
      </c>
      <c r="AW42">
        <v>7.1448253849999999</v>
      </c>
      <c r="AX42">
        <v>1.8056729229999999</v>
      </c>
      <c r="AY42">
        <v>6.3257597109999999</v>
      </c>
      <c r="AZ42">
        <v>11.294342220000001</v>
      </c>
      <c r="BA42">
        <v>10.162466050000001</v>
      </c>
      <c r="BB42">
        <v>6.8376438019999997</v>
      </c>
      <c r="BC42">
        <v>3.9630814069999998</v>
      </c>
      <c r="BD42">
        <v>4.45058796</v>
      </c>
    </row>
    <row r="43" spans="1:56" x14ac:dyDescent="0.2">
      <c r="A43">
        <f>VLOOKUP(B43,'AHarv+PermP'!$B$2:$C$52,2,0)</f>
        <v>209</v>
      </c>
      <c r="B43" t="s">
        <v>420</v>
      </c>
      <c r="C43" t="s">
        <v>555</v>
      </c>
      <c r="D43" t="s">
        <v>568</v>
      </c>
      <c r="E43" t="s">
        <v>569</v>
      </c>
      <c r="Q43">
        <v>13.74363645</v>
      </c>
      <c r="R43">
        <v>5.4242957299999999</v>
      </c>
      <c r="S43">
        <v>9.0186726890000006</v>
      </c>
      <c r="T43">
        <v>5.7434841160000003</v>
      </c>
      <c r="U43">
        <v>13.908444709999999</v>
      </c>
      <c r="V43">
        <v>-2.1194358050000002</v>
      </c>
      <c r="W43">
        <v>1.009589303</v>
      </c>
      <c r="X43">
        <v>1.3271299560000001</v>
      </c>
      <c r="Y43">
        <v>3.1069432770000001</v>
      </c>
      <c r="Z43">
        <v>12.449055250000001</v>
      </c>
      <c r="AA43">
        <v>14.641439829999999</v>
      </c>
      <c r="AB43">
        <v>1.1725701470000001</v>
      </c>
      <c r="AC43">
        <v>1.2023516940000001</v>
      </c>
      <c r="AD43">
        <v>6.1617580529999998</v>
      </c>
      <c r="AE43">
        <v>3.7924151699999999</v>
      </c>
      <c r="AF43">
        <v>12.264477100000001</v>
      </c>
      <c r="AG43">
        <v>14.60659019</v>
      </c>
      <c r="AH43">
        <v>6.5698211439999996</v>
      </c>
      <c r="AI43">
        <v>12.91110516</v>
      </c>
      <c r="AJ43">
        <v>9.7529658060000006</v>
      </c>
      <c r="AK43">
        <v>2.610644996</v>
      </c>
      <c r="AL43">
        <v>1.650157987</v>
      </c>
      <c r="AM43">
        <v>2.7999783210000002</v>
      </c>
      <c r="AN43">
        <v>3.8019883769999998</v>
      </c>
      <c r="AO43">
        <v>2.9408923699999998</v>
      </c>
      <c r="AP43">
        <v>3.5887740410000002</v>
      </c>
      <c r="AQ43">
        <v>3.7828067089999999</v>
      </c>
      <c r="AR43">
        <v>2.7535558579999999</v>
      </c>
      <c r="AS43">
        <v>3.4739473400000001</v>
      </c>
      <c r="AT43">
        <v>10.07313935</v>
      </c>
      <c r="AU43">
        <v>1.000117629</v>
      </c>
      <c r="AV43">
        <v>1.8312536269999999</v>
      </c>
      <c r="AW43">
        <v>3.8856264239999998</v>
      </c>
      <c r="AX43">
        <v>2.5111560489999998</v>
      </c>
      <c r="AY43">
        <v>2.2086412059999998</v>
      </c>
      <c r="AZ43">
        <v>2.8716322440000002</v>
      </c>
      <c r="BA43">
        <v>3.5106127969999998</v>
      </c>
      <c r="BB43">
        <v>2.4</v>
      </c>
      <c r="BC43">
        <v>0.4</v>
      </c>
      <c r="BD43">
        <v>1.1000000000000001</v>
      </c>
    </row>
    <row r="44" spans="1:56" x14ac:dyDescent="0.2">
      <c r="A44">
        <f>VLOOKUP(B44,'AHarv+PermP'!$B$2:$C$52,2,0)</f>
        <v>215</v>
      </c>
      <c r="B44" t="s">
        <v>421</v>
      </c>
      <c r="C44" t="s">
        <v>556</v>
      </c>
      <c r="D44" t="s">
        <v>568</v>
      </c>
      <c r="E44" t="s">
        <v>569</v>
      </c>
      <c r="AI44">
        <v>3.764443408</v>
      </c>
      <c r="AJ44">
        <v>7.045071643</v>
      </c>
      <c r="AK44">
        <v>2.0719882119999999</v>
      </c>
      <c r="AL44">
        <v>0.58432213300000002</v>
      </c>
      <c r="AM44">
        <v>1.2058008090000001</v>
      </c>
      <c r="AN44">
        <v>1.567661765</v>
      </c>
      <c r="AO44">
        <v>3.5699118689999998</v>
      </c>
      <c r="AP44">
        <v>4.5443668019999999</v>
      </c>
      <c r="AQ44">
        <v>3.5252781909999999</v>
      </c>
      <c r="AR44">
        <v>3.7085115970000002</v>
      </c>
      <c r="AS44">
        <v>4.8403823250000002</v>
      </c>
      <c r="AT44">
        <v>4.9338466270000003</v>
      </c>
      <c r="AU44">
        <v>5.997828857</v>
      </c>
      <c r="AV44">
        <v>7.1635535370000003</v>
      </c>
      <c r="AW44">
        <v>6.8862265320000002</v>
      </c>
      <c r="AX44">
        <v>7.8282983809999998</v>
      </c>
      <c r="AY44">
        <v>7.3698801620000003</v>
      </c>
      <c r="AZ44">
        <v>6.7373793199999996</v>
      </c>
      <c r="BA44">
        <v>7.1480955870000003</v>
      </c>
      <c r="BB44">
        <v>7.4368196639999997</v>
      </c>
      <c r="BC44">
        <v>6.0219521159999996</v>
      </c>
      <c r="BD44">
        <v>6.9849922370000002</v>
      </c>
    </row>
    <row r="45" spans="1:56" x14ac:dyDescent="0.2">
      <c r="A45">
        <f>VLOOKUP(B45,'AHarv+PermP'!$B$2:$C$52,2,0)</f>
        <v>217</v>
      </c>
      <c r="B45" t="s">
        <v>422</v>
      </c>
      <c r="C45" t="s">
        <v>557</v>
      </c>
      <c r="D45" t="s">
        <v>568</v>
      </c>
      <c r="E45" t="s">
        <v>569</v>
      </c>
      <c r="G45">
        <v>12.16931741</v>
      </c>
      <c r="H45">
        <v>3.7736528090000001</v>
      </c>
      <c r="I45">
        <v>4.9996942750000004</v>
      </c>
      <c r="J45">
        <v>14.28601128</v>
      </c>
      <c r="K45">
        <v>15.459712700000001</v>
      </c>
      <c r="L45">
        <v>9.4087190990000007</v>
      </c>
      <c r="M45">
        <v>5.5003715440000001</v>
      </c>
      <c r="N45">
        <v>5.0236918619999997</v>
      </c>
      <c r="O45">
        <v>10.83086834</v>
      </c>
      <c r="P45">
        <v>2.524302633</v>
      </c>
      <c r="Q45">
        <v>0</v>
      </c>
      <c r="R45">
        <v>7.6251575699999998</v>
      </c>
      <c r="S45">
        <v>3.837483985</v>
      </c>
      <c r="T45">
        <v>4.8328491290000004</v>
      </c>
      <c r="U45">
        <v>2.4405411830000001</v>
      </c>
      <c r="V45">
        <v>-2.051522581</v>
      </c>
      <c r="W45">
        <v>6.9590853560000001</v>
      </c>
      <c r="X45">
        <v>11.045434520000001</v>
      </c>
      <c r="Y45">
        <v>-5.1677426520000003</v>
      </c>
      <c r="Z45">
        <v>14.57695612</v>
      </c>
      <c r="AA45">
        <v>-3.3151860869999998</v>
      </c>
      <c r="AB45">
        <v>-3.5824025449999999</v>
      </c>
      <c r="AC45">
        <v>-5.4140077809999996</v>
      </c>
      <c r="AD45">
        <v>5.5555550450000002</v>
      </c>
      <c r="AE45">
        <v>5.5555521680000002</v>
      </c>
      <c r="AF45">
        <v>1.586504304</v>
      </c>
      <c r="AG45">
        <v>0.51016218199999996</v>
      </c>
      <c r="AH45">
        <v>6.6423697690000001</v>
      </c>
      <c r="AI45">
        <v>4.0600216920000003</v>
      </c>
      <c r="AJ45">
        <v>-0.24365614299999999</v>
      </c>
      <c r="AK45">
        <v>-0.699967491</v>
      </c>
      <c r="AL45">
        <v>-3.9806868139999998</v>
      </c>
      <c r="AM45">
        <v>-15.095827480000001</v>
      </c>
      <c r="AN45">
        <v>14.98241434</v>
      </c>
      <c r="AO45">
        <v>7.8458323200000004</v>
      </c>
      <c r="AP45">
        <v>8.8362116299999993</v>
      </c>
      <c r="AQ45">
        <v>14.37737757</v>
      </c>
      <c r="AR45">
        <v>-2.2998765579999998</v>
      </c>
      <c r="AS45">
        <v>2.481751423</v>
      </c>
      <c r="AT45">
        <v>-0.78347960699999997</v>
      </c>
      <c r="AU45">
        <v>-0.17947125899999999</v>
      </c>
      <c r="AV45">
        <v>4.1352134300000003</v>
      </c>
      <c r="AW45">
        <v>2.6999993550000001</v>
      </c>
      <c r="AX45">
        <v>2.999995373</v>
      </c>
      <c r="AY45">
        <v>1.1804069530000001</v>
      </c>
      <c r="AZ45">
        <v>4.0524125489999996</v>
      </c>
      <c r="BA45">
        <v>2.2904852309999999</v>
      </c>
      <c r="BB45">
        <v>2.3792683819999998</v>
      </c>
      <c r="BC45">
        <v>3.2263726720000001</v>
      </c>
      <c r="BD45">
        <v>3.368285288</v>
      </c>
    </row>
    <row r="46" spans="1:56" x14ac:dyDescent="0.2">
      <c r="A46">
        <f>VLOOKUP(B46,'AHarv+PermP'!$B$2:$C$52,2,0)</f>
        <v>226</v>
      </c>
      <c r="B46" t="s">
        <v>423</v>
      </c>
      <c r="C46" t="s">
        <v>558</v>
      </c>
      <c r="D46" t="s">
        <v>568</v>
      </c>
      <c r="E46" t="s">
        <v>569</v>
      </c>
      <c r="AC46">
        <v>5.7445577070000002</v>
      </c>
      <c r="AD46">
        <v>-0.34467668000000001</v>
      </c>
      <c r="AE46">
        <v>-3.3063800030000001</v>
      </c>
      <c r="AF46">
        <v>0.39008694500000002</v>
      </c>
      <c r="AG46">
        <v>3.9619027880000002</v>
      </c>
      <c r="AH46">
        <v>8.2670735440000005</v>
      </c>
      <c r="AI46">
        <v>6.3619412479999999</v>
      </c>
      <c r="AJ46">
        <v>6.4741401520000004</v>
      </c>
      <c r="AK46">
        <v>5.5540954940000002</v>
      </c>
      <c r="AL46">
        <v>3.4183568910000002</v>
      </c>
      <c r="AM46">
        <v>8.3262925219999993</v>
      </c>
      <c r="AN46">
        <v>6.4036357419999996</v>
      </c>
      <c r="AO46">
        <v>11.52324381</v>
      </c>
      <c r="AP46">
        <v>9.0721145819999993</v>
      </c>
      <c r="AQ46">
        <v>5.1000018640000002</v>
      </c>
      <c r="AR46">
        <v>4.905265483</v>
      </c>
      <c r="AS46">
        <v>8.0539483769999993</v>
      </c>
      <c r="AT46">
        <v>3.1419073380000002</v>
      </c>
      <c r="AU46">
        <v>5.1836611259999996</v>
      </c>
      <c r="AV46">
        <v>8.7326857639999993</v>
      </c>
      <c r="AW46">
        <v>6.473258671</v>
      </c>
      <c r="AX46">
        <v>6.8072333440000001</v>
      </c>
      <c r="AY46">
        <v>6.3325651169999997</v>
      </c>
      <c r="AZ46">
        <v>10.78474439</v>
      </c>
      <c r="BA46">
        <v>8.4124259660000007</v>
      </c>
      <c r="BB46">
        <v>8.7088567040000004</v>
      </c>
      <c r="BC46">
        <v>7.2474515039999998</v>
      </c>
      <c r="BD46">
        <v>5.1815110510000002</v>
      </c>
    </row>
    <row r="47" spans="1:56" x14ac:dyDescent="0.2">
      <c r="A47">
        <f>VLOOKUP(B47,'AHarv+PermP'!$B$2:$C$52,2,0)</f>
        <v>251</v>
      </c>
      <c r="B47" t="s">
        <v>427</v>
      </c>
      <c r="C47" t="s">
        <v>559</v>
      </c>
      <c r="D47" t="s">
        <v>568</v>
      </c>
      <c r="E47" t="s">
        <v>569</v>
      </c>
      <c r="G47">
        <v>1.3613819170000001</v>
      </c>
      <c r="H47">
        <v>-2.4908396480000001</v>
      </c>
      <c r="I47">
        <v>3.272393047</v>
      </c>
      <c r="J47">
        <v>12.214047969999999</v>
      </c>
      <c r="K47">
        <v>16.64745568</v>
      </c>
      <c r="L47">
        <v>-5.5703094909999997</v>
      </c>
      <c r="M47">
        <v>7.9196961019999996</v>
      </c>
      <c r="N47">
        <v>1.2483304930000001</v>
      </c>
      <c r="O47">
        <v>-0.43691618900000001</v>
      </c>
      <c r="P47">
        <v>4.7971131040000001</v>
      </c>
      <c r="Q47">
        <v>-8.6039562999999999E-2</v>
      </c>
      <c r="R47">
        <v>9.2088649240000002</v>
      </c>
      <c r="S47">
        <v>-0.96204844300000003</v>
      </c>
      <c r="T47">
        <v>6.4281582129999997</v>
      </c>
      <c r="U47">
        <v>-2.2693286769999998</v>
      </c>
      <c r="V47">
        <v>6.2209751080000002</v>
      </c>
      <c r="W47">
        <v>-4.564236223</v>
      </c>
      <c r="X47">
        <v>0.55376390799999997</v>
      </c>
      <c r="Y47">
        <v>-3.0239308149999999</v>
      </c>
      <c r="Z47">
        <v>3.0356219169999998</v>
      </c>
      <c r="AA47">
        <v>6.1679577439999997</v>
      </c>
      <c r="AB47">
        <v>-2.8127827920000001</v>
      </c>
      <c r="AC47">
        <v>-1.9666893400000001</v>
      </c>
      <c r="AD47">
        <v>-0.33683474600000002</v>
      </c>
      <c r="AE47">
        <v>1.615310523</v>
      </c>
      <c r="AF47">
        <v>0.72389369000000003</v>
      </c>
      <c r="AG47">
        <v>2.6756616659999999</v>
      </c>
      <c r="AH47">
        <v>6.2807490550000002</v>
      </c>
      <c r="AI47">
        <v>-1.023501778</v>
      </c>
      <c r="AJ47">
        <v>-0.48107211100000002</v>
      </c>
      <c r="AK47">
        <v>-3.6133384999999997E-2</v>
      </c>
      <c r="AL47">
        <v>-1.7309220890000001</v>
      </c>
      <c r="AM47">
        <v>6.7972740060000003</v>
      </c>
      <c r="AN47">
        <v>-8.6254417530000005</v>
      </c>
      <c r="AO47">
        <v>-2.8212984369999998</v>
      </c>
      <c r="AP47">
        <v>6.9456599419999998</v>
      </c>
      <c r="AQ47">
        <v>3.2988188150000002</v>
      </c>
      <c r="AR47">
        <v>-1.858705587</v>
      </c>
      <c r="AS47">
        <v>2.2243922550000002</v>
      </c>
      <c r="AT47">
        <v>3.5787485929999998</v>
      </c>
      <c r="AU47">
        <v>4.9000000000000004</v>
      </c>
      <c r="AV47">
        <v>3.3</v>
      </c>
      <c r="AW47">
        <v>5.0999999999999996</v>
      </c>
      <c r="AX47">
        <v>5.3805465699999999</v>
      </c>
      <c r="AY47">
        <v>5.341379152</v>
      </c>
      <c r="AZ47">
        <v>6.2251889</v>
      </c>
      <c r="BA47">
        <v>6.1935013459999997</v>
      </c>
      <c r="BB47">
        <v>5.681614218</v>
      </c>
      <c r="BC47">
        <v>6.4030270519999997</v>
      </c>
      <c r="BD47">
        <v>7.6101740250000001</v>
      </c>
    </row>
    <row r="48" spans="1:56" x14ac:dyDescent="0.2">
      <c r="A48">
        <f>VLOOKUP(B48,'AHarv+PermP'!$B$2:$C$52,2,0)</f>
        <v>181</v>
      </c>
      <c r="B48" t="s">
        <v>409</v>
      </c>
      <c r="C48" t="s">
        <v>560</v>
      </c>
      <c r="D48" t="s">
        <v>568</v>
      </c>
      <c r="E48" t="s">
        <v>569</v>
      </c>
      <c r="G48">
        <v>6.3161593370000002</v>
      </c>
      <c r="H48">
        <v>1.4344695519999999</v>
      </c>
      <c r="I48">
        <v>6.2443438530000002</v>
      </c>
      <c r="J48">
        <v>-1.106171891</v>
      </c>
      <c r="K48">
        <v>4.91057173</v>
      </c>
      <c r="L48">
        <v>1.5231292510000001</v>
      </c>
      <c r="M48">
        <v>8.3670096940000001</v>
      </c>
      <c r="N48">
        <v>1.970133586</v>
      </c>
      <c r="O48">
        <v>12.428236549999999</v>
      </c>
      <c r="P48">
        <v>22.565151220000001</v>
      </c>
      <c r="Q48">
        <v>8.9175858409999993</v>
      </c>
      <c r="R48">
        <v>8.3297748970000001</v>
      </c>
      <c r="S48">
        <v>2.6047155320000002</v>
      </c>
      <c r="T48">
        <v>6.6251539199999998</v>
      </c>
      <c r="U48">
        <v>-1.9312231769999999</v>
      </c>
      <c r="V48">
        <v>0.46483761400000001</v>
      </c>
      <c r="W48">
        <v>-6.8607024699999997</v>
      </c>
      <c r="X48">
        <v>-2.706923245</v>
      </c>
      <c r="Y48">
        <v>3.2970368040000002</v>
      </c>
      <c r="Z48">
        <v>14.420682770000001</v>
      </c>
      <c r="AA48">
        <v>12.525425609999999</v>
      </c>
      <c r="AB48">
        <v>2.6342972680000001</v>
      </c>
      <c r="AC48">
        <v>1.585304891</v>
      </c>
      <c r="AD48">
        <v>-1.9073595189999999</v>
      </c>
      <c r="AE48">
        <v>6.9443875620000002</v>
      </c>
      <c r="AF48">
        <v>2.0990285489999998</v>
      </c>
      <c r="AG48">
        <v>1.150737071</v>
      </c>
      <c r="AH48">
        <v>7.5523747500000002</v>
      </c>
      <c r="AI48">
        <v>5.1997665990000002</v>
      </c>
      <c r="AJ48">
        <v>6.9885530149999999</v>
      </c>
      <c r="AK48">
        <v>5.5317820659999999</v>
      </c>
      <c r="AL48">
        <v>-9.0155696029999994</v>
      </c>
      <c r="AM48">
        <v>1.0514582100000001</v>
      </c>
      <c r="AN48">
        <v>9.2351988909999996</v>
      </c>
      <c r="AO48">
        <v>0.15802530400000001</v>
      </c>
      <c r="AP48">
        <v>10.36069736</v>
      </c>
      <c r="AQ48">
        <v>2.6805938149999999</v>
      </c>
      <c r="AR48">
        <v>2.885211881</v>
      </c>
      <c r="AS48">
        <v>-3.5999977830000001</v>
      </c>
      <c r="AT48">
        <v>-2.707812482</v>
      </c>
      <c r="AU48">
        <v>2.658486033</v>
      </c>
      <c r="AV48">
        <v>-9.7721747519999997</v>
      </c>
      <c r="AW48">
        <v>-17.163327590000002</v>
      </c>
      <c r="AX48">
        <v>-6.8803830980000003</v>
      </c>
      <c r="AY48">
        <v>-6.1189518139999999</v>
      </c>
      <c r="AZ48">
        <v>-3.3324389220000001</v>
      </c>
      <c r="BA48">
        <v>0.203709484</v>
      </c>
      <c r="BB48">
        <v>-17.7</v>
      </c>
      <c r="BC48">
        <v>6</v>
      </c>
      <c r="BD48">
        <v>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D96"/>
  <sheetViews>
    <sheetView workbookViewId="0">
      <pane xSplit="5" ySplit="1" topLeftCell="F89" activePane="bottomRight" state="frozen"/>
      <selection pane="topRight" activeCell="F1" sqref="F1"/>
      <selection pane="bottomLeft" activeCell="A2" sqref="A2"/>
      <selection pane="bottomRight" sqref="A1:A1048576"/>
    </sheetView>
  </sheetViews>
  <sheetFormatPr defaultRowHeight="12.75" x14ac:dyDescent="0.2"/>
  <cols>
    <col min="2" max="2" width="21.140625" bestFit="1" customWidth="1"/>
    <col min="3" max="3" width="12.28515625" bestFit="1" customWidth="1"/>
    <col min="4" max="4" width="45.42578125" bestFit="1" customWidth="1"/>
    <col min="5" max="5" width="20.42578125" bestFit="1" customWidth="1"/>
    <col min="6" max="25" width="5" bestFit="1" customWidth="1"/>
    <col min="26" max="56" width="12" bestFit="1" customWidth="1"/>
  </cols>
  <sheetData>
    <row r="1" spans="1:56" x14ac:dyDescent="0.2">
      <c r="A1" s="72" t="s">
        <v>451</v>
      </c>
      <c r="B1" t="s">
        <v>504</v>
      </c>
      <c r="C1" t="s">
        <v>505</v>
      </c>
      <c r="D1" t="s">
        <v>506</v>
      </c>
      <c r="E1" t="s">
        <v>507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 x14ac:dyDescent="0.2">
      <c r="A2">
        <f>VLOOKUP(B2,'AHarv+PermP'!$B$2:$C$52,2,0)</f>
        <v>7</v>
      </c>
      <c r="B2" t="s">
        <v>377</v>
      </c>
      <c r="C2" t="s">
        <v>508</v>
      </c>
      <c r="D2" t="s">
        <v>509</v>
      </c>
      <c r="E2" t="s">
        <v>510</v>
      </c>
      <c r="AE2">
        <v>3199.7548839999999</v>
      </c>
      <c r="AF2">
        <v>3198.6729399999999</v>
      </c>
      <c r="AG2">
        <v>3364.6594260000002</v>
      </c>
      <c r="AH2">
        <v>3467.193072</v>
      </c>
      <c r="AI2">
        <v>3393.4906510000001</v>
      </c>
      <c r="AJ2">
        <v>3290.8351360000001</v>
      </c>
      <c r="AK2">
        <v>3154.153425</v>
      </c>
      <c r="AL2">
        <v>2843.2683889999998</v>
      </c>
      <c r="AM2">
        <v>2071.5388849999999</v>
      </c>
      <c r="AN2">
        <v>2076.2668100000001</v>
      </c>
      <c r="AO2">
        <v>2223.6235029999998</v>
      </c>
      <c r="AP2">
        <v>2403.6443380000001</v>
      </c>
      <c r="AQ2">
        <v>2524.698672</v>
      </c>
      <c r="AR2">
        <v>2625.4796000000001</v>
      </c>
      <c r="AS2">
        <v>2635.650635</v>
      </c>
      <c r="AT2">
        <v>2634.1708290000001</v>
      </c>
      <c r="AU2">
        <v>2629.7203749999999</v>
      </c>
      <c r="AV2">
        <v>2909.232829</v>
      </c>
      <c r="AW2">
        <v>2902.280315</v>
      </c>
      <c r="AX2">
        <v>3118.1427779999999</v>
      </c>
      <c r="AY2">
        <v>3639.6521200000002</v>
      </c>
      <c r="AZ2">
        <v>4183.0351140000002</v>
      </c>
      <c r="BA2">
        <v>4981.7578030000004</v>
      </c>
      <c r="BB2">
        <v>5508.1337489999996</v>
      </c>
      <c r="BC2">
        <v>5483.1269279999997</v>
      </c>
      <c r="BD2">
        <v>5454.3838100000003</v>
      </c>
    </row>
    <row r="3" spans="1:56" x14ac:dyDescent="0.2">
      <c r="A3">
        <f>VLOOKUP(B3,'AHarv+PermP'!$B$2:$C$52,2,0)</f>
        <v>53</v>
      </c>
      <c r="B3" t="s">
        <v>386</v>
      </c>
      <c r="C3" t="s">
        <v>511</v>
      </c>
      <c r="D3" t="s">
        <v>509</v>
      </c>
      <c r="E3" t="s">
        <v>510</v>
      </c>
      <c r="Z3">
        <v>1134.067853</v>
      </c>
      <c r="AA3">
        <v>1213.972757</v>
      </c>
      <c r="AB3">
        <v>1207.6789679999999</v>
      </c>
      <c r="AC3">
        <v>1123.736711</v>
      </c>
      <c r="AD3">
        <v>1179.801158</v>
      </c>
      <c r="AE3">
        <v>1234.1732999999999</v>
      </c>
      <c r="AF3">
        <v>1227.0787130000001</v>
      </c>
      <c r="AG3">
        <v>1176.337417</v>
      </c>
      <c r="AH3">
        <v>1183.1655840000001</v>
      </c>
      <c r="AI3">
        <v>1116.3708300000001</v>
      </c>
      <c r="AJ3">
        <v>1117.0110830000001</v>
      </c>
      <c r="AK3">
        <v>1131.6066719999999</v>
      </c>
      <c r="AL3">
        <v>1136.83403</v>
      </c>
      <c r="AM3">
        <v>1136.308184</v>
      </c>
      <c r="AN3">
        <v>1146.413196</v>
      </c>
      <c r="AO3">
        <v>1161.440801</v>
      </c>
      <c r="AP3">
        <v>1189.8978870000001</v>
      </c>
      <c r="AQ3">
        <v>1228.0168980000001</v>
      </c>
      <c r="AR3">
        <v>1249.024713</v>
      </c>
      <c r="AS3">
        <v>1271.586493</v>
      </c>
      <c r="AT3">
        <v>1306.464565</v>
      </c>
      <c r="AU3">
        <v>1330.2490560000001</v>
      </c>
      <c r="AV3">
        <v>1346.7021830000001</v>
      </c>
      <c r="AW3">
        <v>1354.8952750000001</v>
      </c>
      <c r="AX3">
        <v>1352.8999699999999</v>
      </c>
      <c r="AY3">
        <v>1349.137385</v>
      </c>
      <c r="AZ3">
        <v>1361.9974870000001</v>
      </c>
      <c r="BA3">
        <v>1382.35088</v>
      </c>
      <c r="BB3">
        <v>1410.5297009999999</v>
      </c>
      <c r="BC3">
        <v>1422.2931040000001</v>
      </c>
      <c r="BD3">
        <v>1423.8893270000001</v>
      </c>
    </row>
    <row r="4" spans="1:56" x14ac:dyDescent="0.2">
      <c r="A4">
        <f>VLOOKUP(B4,'AHarv+PermP'!$B$2:$C$52,2,0)</f>
        <v>20</v>
      </c>
      <c r="B4" t="s">
        <v>378</v>
      </c>
      <c r="C4" t="s">
        <v>512</v>
      </c>
      <c r="D4" t="s">
        <v>509</v>
      </c>
      <c r="E4" t="s">
        <v>510</v>
      </c>
      <c r="Z4">
        <v>3432.5857470000001</v>
      </c>
      <c r="AA4">
        <v>3610.8039760000001</v>
      </c>
      <c r="AB4">
        <v>3910.6787890000001</v>
      </c>
      <c r="AC4">
        <v>4276.505682</v>
      </c>
      <c r="AD4">
        <v>4489.2786020000003</v>
      </c>
      <c r="AE4">
        <v>4653.180112</v>
      </c>
      <c r="AF4">
        <v>4872.8639240000002</v>
      </c>
      <c r="AG4">
        <v>5281.3479139999999</v>
      </c>
      <c r="AH4">
        <v>6115.0611570000001</v>
      </c>
      <c r="AI4">
        <v>6705.4805800000004</v>
      </c>
      <c r="AJ4">
        <v>6948.1573060000001</v>
      </c>
      <c r="AK4">
        <v>7250.3178669999998</v>
      </c>
      <c r="AL4">
        <v>7251.1718069999997</v>
      </c>
      <c r="AM4">
        <v>7188.3708660000002</v>
      </c>
      <c r="AN4">
        <v>7254.6607510000003</v>
      </c>
      <c r="AO4">
        <v>7386.7877550000003</v>
      </c>
      <c r="AP4">
        <v>7614.1190809999998</v>
      </c>
      <c r="AQ4">
        <v>8202.3764260000007</v>
      </c>
      <c r="AR4">
        <v>8882.1627360000002</v>
      </c>
      <c r="AS4">
        <v>9156.1006870000001</v>
      </c>
      <c r="AT4">
        <v>9530.9405009999991</v>
      </c>
      <c r="AU4">
        <v>9717.5165159999997</v>
      </c>
      <c r="AV4">
        <v>10450.48407</v>
      </c>
      <c r="AW4">
        <v>10972.61816</v>
      </c>
      <c r="AX4">
        <v>11499.366190000001</v>
      </c>
      <c r="AY4">
        <v>11542.215969999999</v>
      </c>
      <c r="AZ4">
        <v>11973.938</v>
      </c>
      <c r="BA4">
        <v>12374.987510000001</v>
      </c>
      <c r="BB4">
        <v>12552.186309999999</v>
      </c>
      <c r="BC4">
        <v>11771.841539999999</v>
      </c>
      <c r="BD4">
        <v>12459.207780000001</v>
      </c>
    </row>
    <row r="5" spans="1:56" x14ac:dyDescent="0.2">
      <c r="A5">
        <f>VLOOKUP(B5,'AHarv+PermP'!$B$2:$C$52,2,0)</f>
        <v>233</v>
      </c>
      <c r="B5" t="s">
        <v>424</v>
      </c>
      <c r="C5" t="s">
        <v>513</v>
      </c>
      <c r="D5" t="s">
        <v>509</v>
      </c>
      <c r="E5" t="s">
        <v>510</v>
      </c>
      <c r="Z5">
        <v>622.48359089999997</v>
      </c>
      <c r="AA5">
        <v>633.47924539999997</v>
      </c>
      <c r="AB5">
        <v>677.19742440000005</v>
      </c>
      <c r="AC5">
        <v>662.77871040000002</v>
      </c>
      <c r="AD5">
        <v>634.7113981</v>
      </c>
      <c r="AE5">
        <v>671.33879390000004</v>
      </c>
      <c r="AF5">
        <v>706.19697989999997</v>
      </c>
      <c r="AG5">
        <v>686.30856089999997</v>
      </c>
      <c r="AH5">
        <v>707.13013409999996</v>
      </c>
      <c r="AI5">
        <v>703.31803890000003</v>
      </c>
      <c r="AJ5">
        <v>680.53105319999997</v>
      </c>
      <c r="AK5">
        <v>722.41737260000002</v>
      </c>
      <c r="AL5">
        <v>704.6153114</v>
      </c>
      <c r="AM5">
        <v>709.28561679999996</v>
      </c>
      <c r="AN5">
        <v>699.1022183</v>
      </c>
      <c r="AO5">
        <v>718.94310529999996</v>
      </c>
      <c r="AP5">
        <v>776.34775860000002</v>
      </c>
      <c r="AQ5">
        <v>802.78923210000005</v>
      </c>
      <c r="AR5">
        <v>837.76709940000001</v>
      </c>
      <c r="AS5">
        <v>874.91165899999999</v>
      </c>
      <c r="AT5">
        <v>866.26072160000001</v>
      </c>
      <c r="AU5">
        <v>897.96429450000005</v>
      </c>
      <c r="AV5">
        <v>913.65706169999999</v>
      </c>
      <c r="AW5">
        <v>959.14016779999997</v>
      </c>
      <c r="AX5">
        <v>974.90894920000005</v>
      </c>
      <c r="AY5">
        <v>1006.996518</v>
      </c>
      <c r="AZ5">
        <v>1031.6417100000001</v>
      </c>
      <c r="BA5">
        <v>1037.60547</v>
      </c>
      <c r="BB5">
        <v>1057.5965200000001</v>
      </c>
      <c r="BC5">
        <v>1062.4800009999999</v>
      </c>
      <c r="BD5">
        <v>1126.5486080000001</v>
      </c>
    </row>
    <row r="6" spans="1:56" x14ac:dyDescent="0.2">
      <c r="A6">
        <f>VLOOKUP(B6,'AHarv+PermP'!$B$2:$C$52,2,0)</f>
        <v>29</v>
      </c>
      <c r="B6" t="s">
        <v>379</v>
      </c>
      <c r="C6" t="s">
        <v>514</v>
      </c>
      <c r="D6" t="s">
        <v>509</v>
      </c>
      <c r="E6" t="s">
        <v>510</v>
      </c>
      <c r="Z6">
        <v>430.48160369999999</v>
      </c>
      <c r="AA6">
        <v>468.40384999999998</v>
      </c>
      <c r="AB6">
        <v>448.89090140000002</v>
      </c>
      <c r="AC6">
        <v>450.51180490000002</v>
      </c>
      <c r="AD6">
        <v>436.5473351</v>
      </c>
      <c r="AE6">
        <v>472.33944789999998</v>
      </c>
      <c r="AF6">
        <v>472.34408400000001</v>
      </c>
      <c r="AG6">
        <v>483.07788449999998</v>
      </c>
      <c r="AH6">
        <v>492.63012170000002</v>
      </c>
      <c r="AI6">
        <v>485.91776349999998</v>
      </c>
      <c r="AJ6">
        <v>490.8659002</v>
      </c>
      <c r="AK6">
        <v>504.38083119999999</v>
      </c>
      <c r="AL6">
        <v>499.77979379999999</v>
      </c>
      <c r="AM6">
        <v>460.83625819999997</v>
      </c>
      <c r="AN6">
        <v>437.01150949999999</v>
      </c>
      <c r="AO6">
        <v>397.79729709999998</v>
      </c>
      <c r="AP6">
        <v>362.78437300000002</v>
      </c>
      <c r="AQ6">
        <v>354.6345475</v>
      </c>
      <c r="AR6">
        <v>368.97140830000001</v>
      </c>
      <c r="AS6">
        <v>361.74868620000001</v>
      </c>
      <c r="AT6">
        <v>353.54665210000002</v>
      </c>
      <c r="AU6">
        <v>353.85878400000001</v>
      </c>
      <c r="AV6">
        <v>360.90772529999998</v>
      </c>
      <c r="AW6">
        <v>346.96777300000002</v>
      </c>
      <c r="AX6">
        <v>353.36504250000002</v>
      </c>
      <c r="AY6">
        <v>346.12690670000001</v>
      </c>
      <c r="AZ6">
        <v>353.01282500000002</v>
      </c>
      <c r="BA6">
        <v>354.64701609999997</v>
      </c>
      <c r="BB6">
        <v>359.61352069999998</v>
      </c>
      <c r="BC6">
        <v>361.83833540000001</v>
      </c>
      <c r="BD6">
        <v>366.44253459999999</v>
      </c>
    </row>
    <row r="7" spans="1:56" x14ac:dyDescent="0.2">
      <c r="A7">
        <f>VLOOKUP(B7,'AHarv+PermP'!$B$2:$C$52,2,0)</f>
        <v>32</v>
      </c>
      <c r="B7" t="s">
        <v>380</v>
      </c>
      <c r="C7" t="s">
        <v>515</v>
      </c>
      <c r="D7" t="s">
        <v>509</v>
      </c>
      <c r="E7" t="s">
        <v>510</v>
      </c>
      <c r="Z7">
        <v>2006.727844</v>
      </c>
      <c r="AA7">
        <v>2282.0487560000001</v>
      </c>
      <c r="AB7">
        <v>2384.3129859999999</v>
      </c>
      <c r="AC7">
        <v>2476.6320639999999</v>
      </c>
      <c r="AD7">
        <v>2586.6787570000001</v>
      </c>
      <c r="AE7">
        <v>2715.302854</v>
      </c>
      <c r="AF7">
        <v>2815.1222299999999</v>
      </c>
      <c r="AG7">
        <v>2674.2914730000002</v>
      </c>
      <c r="AH7">
        <v>2393.1809600000001</v>
      </c>
      <c r="AI7">
        <v>2281.8341420000002</v>
      </c>
      <c r="AJ7">
        <v>2081.745856</v>
      </c>
      <c r="AK7">
        <v>1946.671648</v>
      </c>
      <c r="AL7">
        <v>1834.6949119999999</v>
      </c>
      <c r="AM7">
        <v>1728.478652</v>
      </c>
      <c r="AN7">
        <v>1641.4753040000001</v>
      </c>
      <c r="AO7">
        <v>1652.9937950000001</v>
      </c>
      <c r="AP7">
        <v>1693.473207</v>
      </c>
      <c r="AQ7">
        <v>1737.9431239999999</v>
      </c>
      <c r="AR7">
        <v>1783.5550330000001</v>
      </c>
      <c r="AS7">
        <v>1819.6560609999999</v>
      </c>
      <c r="AT7">
        <v>1853.2435149999999</v>
      </c>
      <c r="AU7">
        <v>1893.254308</v>
      </c>
      <c r="AV7">
        <v>1924.9497919999999</v>
      </c>
      <c r="AW7">
        <v>1957.7669080000001</v>
      </c>
      <c r="AX7">
        <v>1985.0708259999999</v>
      </c>
      <c r="AY7">
        <v>1985.7385859999999</v>
      </c>
      <c r="AZ7">
        <v>2004.6348129999999</v>
      </c>
      <c r="BA7">
        <v>2029.385941</v>
      </c>
      <c r="BB7">
        <v>2042.7351759999999</v>
      </c>
      <c r="BC7">
        <v>2038.359475</v>
      </c>
      <c r="BD7">
        <v>2046.1274920000001</v>
      </c>
    </row>
    <row r="8" spans="1:56" x14ac:dyDescent="0.2">
      <c r="A8">
        <f>VLOOKUP(B8,'AHarv+PermP'!$B$2:$C$52,2,0)</f>
        <v>35</v>
      </c>
      <c r="B8" t="s">
        <v>381</v>
      </c>
      <c r="C8" t="s">
        <v>516</v>
      </c>
      <c r="D8" t="s">
        <v>509</v>
      </c>
      <c r="E8" t="s">
        <v>510</v>
      </c>
      <c r="AA8">
        <v>1136.2227379999999</v>
      </c>
      <c r="AB8">
        <v>1176.236586</v>
      </c>
      <c r="AC8">
        <v>1273.602468</v>
      </c>
      <c r="AD8">
        <v>1374.765337</v>
      </c>
      <c r="AE8">
        <v>1456.633435</v>
      </c>
      <c r="AF8">
        <v>1473.7835399999999</v>
      </c>
      <c r="AG8">
        <v>1498.0147079999999</v>
      </c>
      <c r="AH8">
        <v>1574.3018320000001</v>
      </c>
      <c r="AI8">
        <v>1645.6193860000001</v>
      </c>
      <c r="AJ8">
        <v>1630.9342610000001</v>
      </c>
      <c r="AK8">
        <v>1619.1430439999999</v>
      </c>
      <c r="AL8">
        <v>1630.359479</v>
      </c>
      <c r="AM8">
        <v>1698.431484</v>
      </c>
      <c r="AN8">
        <v>1767.6444309999999</v>
      </c>
      <c r="AO8">
        <v>1852.7716929999999</v>
      </c>
      <c r="AP8">
        <v>1882.977245</v>
      </c>
      <c r="AQ8">
        <v>1942.713117</v>
      </c>
      <c r="AR8">
        <v>2045.3094189999999</v>
      </c>
      <c r="AS8">
        <v>2179.4237069999999</v>
      </c>
      <c r="AT8">
        <v>2280.9701639999998</v>
      </c>
      <c r="AU8">
        <v>2325.847127</v>
      </c>
      <c r="AV8">
        <v>2391.7604249999999</v>
      </c>
      <c r="AW8">
        <v>2499.7924979999998</v>
      </c>
      <c r="AX8">
        <v>2446.0755610000001</v>
      </c>
      <c r="AY8">
        <v>2701.6067119999998</v>
      </c>
      <c r="AZ8">
        <v>2942.0924749999999</v>
      </c>
      <c r="BA8">
        <v>3165.0974700000002</v>
      </c>
      <c r="BB8">
        <v>3331.2714839999999</v>
      </c>
      <c r="BC8">
        <v>3420.2494830000001</v>
      </c>
      <c r="BD8">
        <v>3573.4597910000002</v>
      </c>
    </row>
    <row r="9" spans="1:56" x14ac:dyDescent="0.2">
      <c r="A9">
        <v>37</v>
      </c>
      <c r="B9" t="s">
        <v>434</v>
      </c>
      <c r="C9" t="s">
        <v>517</v>
      </c>
      <c r="D9" t="s">
        <v>509</v>
      </c>
      <c r="E9" t="s">
        <v>510</v>
      </c>
      <c r="Z9">
        <v>955.45132190000004</v>
      </c>
      <c r="AA9">
        <v>914.10730450000005</v>
      </c>
      <c r="AB9">
        <v>955.47317999999996</v>
      </c>
      <c r="AC9">
        <v>851.7076677</v>
      </c>
      <c r="AD9">
        <v>905.96399399999996</v>
      </c>
      <c r="AE9">
        <v>916.87094860000002</v>
      </c>
      <c r="AF9">
        <v>927.22082450000005</v>
      </c>
      <c r="AG9">
        <v>862.36756649999995</v>
      </c>
      <c r="AH9">
        <v>858.97721439999998</v>
      </c>
      <c r="AI9">
        <v>857.41151130000003</v>
      </c>
      <c r="AJ9">
        <v>820.05432210000004</v>
      </c>
      <c r="AK9">
        <v>795.84478739999997</v>
      </c>
      <c r="AL9">
        <v>725.98341749999997</v>
      </c>
      <c r="AM9">
        <v>709.80017550000002</v>
      </c>
      <c r="AN9">
        <v>725.87401820000002</v>
      </c>
      <c r="AO9">
        <v>759.37072450000005</v>
      </c>
      <c r="AP9">
        <v>712.14495599999998</v>
      </c>
      <c r="AQ9">
        <v>733.19149560000005</v>
      </c>
      <c r="AR9">
        <v>751.35278579999999</v>
      </c>
      <c r="AS9">
        <v>762.82549310000002</v>
      </c>
      <c r="AT9">
        <v>765.75647800000002</v>
      </c>
      <c r="AU9">
        <v>754.41355439999995</v>
      </c>
      <c r="AV9">
        <v>737.84142029999998</v>
      </c>
      <c r="AW9">
        <v>671.10332159999996</v>
      </c>
      <c r="AX9">
        <v>667.14605470000004</v>
      </c>
      <c r="AY9">
        <v>672.00380410000002</v>
      </c>
      <c r="AZ9">
        <v>685.65345490000004</v>
      </c>
      <c r="BA9">
        <v>698.47899410000002</v>
      </c>
      <c r="BB9">
        <v>699.50048370000002</v>
      </c>
      <c r="BC9">
        <v>698.18484249999995</v>
      </c>
      <c r="BD9">
        <v>707.63588460000005</v>
      </c>
    </row>
    <row r="10" spans="1:56" x14ac:dyDescent="0.2">
      <c r="A10">
        <f>VLOOKUP(B10,'AHarv+PermP'!$B$2:$C$52,2,0)</f>
        <v>39</v>
      </c>
      <c r="B10" t="s">
        <v>383</v>
      </c>
      <c r="C10" t="s">
        <v>518</v>
      </c>
      <c r="D10" t="s">
        <v>509</v>
      </c>
      <c r="E10" t="s">
        <v>510</v>
      </c>
      <c r="Z10">
        <v>650.42653740000003</v>
      </c>
      <c r="AA10">
        <v>642.80886039999996</v>
      </c>
      <c r="AB10">
        <v>661.68108359999997</v>
      </c>
      <c r="AC10">
        <v>746.96574550000003</v>
      </c>
      <c r="AD10">
        <v>742.74993059999997</v>
      </c>
      <c r="AE10">
        <v>880.01360320000003</v>
      </c>
      <c r="AF10">
        <v>819.72371850000002</v>
      </c>
      <c r="AG10">
        <v>775.90164389999995</v>
      </c>
      <c r="AH10">
        <v>868.17641830000002</v>
      </c>
      <c r="AI10">
        <v>882.2579958</v>
      </c>
      <c r="AJ10">
        <v>819.48094939999999</v>
      </c>
      <c r="AK10">
        <v>862.65463050000005</v>
      </c>
      <c r="AL10">
        <v>903.95450840000001</v>
      </c>
      <c r="AM10">
        <v>739.34904989999995</v>
      </c>
      <c r="AN10">
        <v>789.9646219</v>
      </c>
      <c r="AO10">
        <v>775.47549489999994</v>
      </c>
      <c r="AP10">
        <v>768.38556649999998</v>
      </c>
      <c r="AQ10">
        <v>786.81164869999998</v>
      </c>
      <c r="AR10">
        <v>815.10711830000002</v>
      </c>
      <c r="AS10">
        <v>783.34627369999998</v>
      </c>
      <c r="AT10">
        <v>750.45379400000002</v>
      </c>
      <c r="AU10">
        <v>808.86173359999998</v>
      </c>
      <c r="AV10">
        <v>846.4161699</v>
      </c>
      <c r="AW10">
        <v>936.79214400000001</v>
      </c>
      <c r="AX10">
        <v>1209.4316060000001</v>
      </c>
      <c r="AY10">
        <v>1373.9425879999999</v>
      </c>
      <c r="AZ10">
        <v>1335.9819339999999</v>
      </c>
      <c r="BA10">
        <v>1301.5148389999999</v>
      </c>
      <c r="BB10">
        <v>1262.005474</v>
      </c>
      <c r="BC10">
        <v>1209.644016</v>
      </c>
      <c r="BD10">
        <v>1229.0565549999999</v>
      </c>
    </row>
    <row r="11" spans="1:56" x14ac:dyDescent="0.2">
      <c r="A11">
        <f>VLOOKUP(B11,'AHarv+PermP'!$B$2:$C$52,2,0)</f>
        <v>45</v>
      </c>
      <c r="B11" t="s">
        <v>384</v>
      </c>
      <c r="C11" t="s">
        <v>519</v>
      </c>
      <c r="D11" t="s">
        <v>509</v>
      </c>
      <c r="E11" t="s">
        <v>510</v>
      </c>
      <c r="Z11">
        <v>1205.667823</v>
      </c>
      <c r="AA11">
        <v>1208.4742189999999</v>
      </c>
      <c r="AB11">
        <v>1243.163069</v>
      </c>
      <c r="AC11">
        <v>1262.462203</v>
      </c>
      <c r="AD11">
        <v>1275.457079</v>
      </c>
      <c r="AE11">
        <v>1267.7198860000001</v>
      </c>
      <c r="AF11">
        <v>1256.6913139999999</v>
      </c>
      <c r="AG11">
        <v>1244.599614</v>
      </c>
      <c r="AH11">
        <v>1246.550536</v>
      </c>
      <c r="AI11">
        <v>1177.773535</v>
      </c>
      <c r="AJ11">
        <v>1208.103619</v>
      </c>
      <c r="AK11">
        <v>1115.656845</v>
      </c>
      <c r="AL11">
        <v>1182.008157</v>
      </c>
      <c r="AM11">
        <v>1188.4427310000001</v>
      </c>
      <c r="AN11">
        <v>1098.578583</v>
      </c>
      <c r="AO11">
        <v>1110.4206859999999</v>
      </c>
      <c r="AP11">
        <v>1068.893141</v>
      </c>
      <c r="AQ11">
        <v>1083.9916539999999</v>
      </c>
      <c r="AR11">
        <v>1069.9151629999999</v>
      </c>
      <c r="AS11">
        <v>1062.416256</v>
      </c>
      <c r="AT11">
        <v>1049.5020480000001</v>
      </c>
      <c r="AU11">
        <v>1056.0904370000001</v>
      </c>
      <c r="AV11">
        <v>1070.983156</v>
      </c>
      <c r="AW11">
        <v>1068.4830039999999</v>
      </c>
      <c r="AX11">
        <v>1037.6396400000001</v>
      </c>
      <c r="AY11">
        <v>1052.770489</v>
      </c>
      <c r="AZ11">
        <v>1037.4731380000001</v>
      </c>
      <c r="BA11">
        <v>1014.846758</v>
      </c>
      <c r="BB11">
        <v>997.64307010000005</v>
      </c>
      <c r="BC11">
        <v>989.11119580000002</v>
      </c>
      <c r="BD11">
        <v>983.8008284</v>
      </c>
    </row>
    <row r="12" spans="1:56" x14ac:dyDescent="0.2">
      <c r="A12">
        <v>250</v>
      </c>
      <c r="B12" t="s">
        <v>520</v>
      </c>
      <c r="C12" t="s">
        <v>521</v>
      </c>
      <c r="D12" t="s">
        <v>509</v>
      </c>
      <c r="E12" t="s">
        <v>510</v>
      </c>
      <c r="Z12">
        <v>778.77882480000005</v>
      </c>
      <c r="AA12">
        <v>775.21106429999998</v>
      </c>
      <c r="AB12">
        <v>750.84622019999995</v>
      </c>
      <c r="AC12">
        <v>740.94367780000005</v>
      </c>
      <c r="AD12">
        <v>760.58083450000004</v>
      </c>
      <c r="AE12">
        <v>742.56273080000005</v>
      </c>
      <c r="AF12">
        <v>755.21930339999994</v>
      </c>
      <c r="AG12">
        <v>752.73465520000002</v>
      </c>
      <c r="AH12">
        <v>733.15993200000003</v>
      </c>
      <c r="AI12">
        <v>700.12540339999998</v>
      </c>
      <c r="AJ12">
        <v>630.98865950000004</v>
      </c>
      <c r="AK12">
        <v>555.71959719999995</v>
      </c>
      <c r="AL12">
        <v>477.34997470000002</v>
      </c>
      <c r="AM12">
        <v>396.5866959</v>
      </c>
      <c r="AN12">
        <v>367.10405489999999</v>
      </c>
      <c r="AO12">
        <v>357.78577990000002</v>
      </c>
      <c r="AP12">
        <v>344.52686199999999</v>
      </c>
      <c r="AQ12">
        <v>317.64090290000001</v>
      </c>
      <c r="AR12">
        <v>305.85773799999998</v>
      </c>
      <c r="AS12">
        <v>286.41107970000002</v>
      </c>
      <c r="AT12">
        <v>260.22042049999999</v>
      </c>
      <c r="AU12">
        <v>247.94509679999999</v>
      </c>
      <c r="AV12">
        <v>249.20441400000001</v>
      </c>
      <c r="AW12">
        <v>255.80590670000001</v>
      </c>
      <c r="AX12">
        <v>264.68571409999998</v>
      </c>
      <c r="AY12">
        <v>273.61918300000002</v>
      </c>
      <c r="AZ12">
        <v>279.41442760000001</v>
      </c>
      <c r="BA12">
        <v>288.67048260000001</v>
      </c>
      <c r="BB12">
        <v>298.2052238</v>
      </c>
      <c r="BC12">
        <v>298.39741279999998</v>
      </c>
      <c r="BD12">
        <v>311.46982279999997</v>
      </c>
    </row>
    <row r="13" spans="1:56" x14ac:dyDescent="0.2">
      <c r="A13">
        <v>46</v>
      </c>
      <c r="B13" t="s">
        <v>522</v>
      </c>
      <c r="C13" t="s">
        <v>523</v>
      </c>
      <c r="D13" t="s">
        <v>509</v>
      </c>
      <c r="E13" t="s">
        <v>510</v>
      </c>
      <c r="Z13">
        <v>2950.746161</v>
      </c>
      <c r="AA13">
        <v>3370.199196</v>
      </c>
      <c r="AB13">
        <v>4044.409036</v>
      </c>
      <c r="AC13">
        <v>4157.006069</v>
      </c>
      <c r="AD13">
        <v>4319.3669790000004</v>
      </c>
      <c r="AE13">
        <v>4147.5448379999998</v>
      </c>
      <c r="AF13">
        <v>3755.526535</v>
      </c>
      <c r="AG13">
        <v>3659.3714810000001</v>
      </c>
      <c r="AH13">
        <v>3622.9557810000001</v>
      </c>
      <c r="AI13">
        <v>3617.1527820000001</v>
      </c>
      <c r="AJ13">
        <v>3555.6532609999999</v>
      </c>
      <c r="AK13">
        <v>3544.4928759999998</v>
      </c>
      <c r="AL13">
        <v>3541.0392160000001</v>
      </c>
      <c r="AM13">
        <v>3413.4274009999999</v>
      </c>
      <c r="AN13">
        <v>3139.9462469999999</v>
      </c>
      <c r="AO13">
        <v>3177.4043550000001</v>
      </c>
      <c r="AP13">
        <v>3222.739102</v>
      </c>
      <c r="AQ13">
        <v>3113.951787</v>
      </c>
      <c r="AR13">
        <v>3139.5823529999998</v>
      </c>
      <c r="AS13">
        <v>2975.7775940000001</v>
      </c>
      <c r="AT13">
        <v>3119.9056300000002</v>
      </c>
      <c r="AU13">
        <v>3160.2984569999999</v>
      </c>
      <c r="AV13">
        <v>3229.6942210000002</v>
      </c>
      <c r="AW13">
        <v>3181.7679790000002</v>
      </c>
      <c r="AX13">
        <v>3216.1058859999998</v>
      </c>
      <c r="AY13">
        <v>3381.1883229999999</v>
      </c>
      <c r="AZ13">
        <v>3494.3707330000002</v>
      </c>
      <c r="BA13">
        <v>3344.7414840000001</v>
      </c>
      <c r="BB13">
        <v>3433.7303280000001</v>
      </c>
      <c r="BC13">
        <v>3591.7774009999998</v>
      </c>
      <c r="BD13">
        <v>3808.093879</v>
      </c>
    </row>
    <row r="14" spans="1:56" x14ac:dyDescent="0.2">
      <c r="A14">
        <v>107</v>
      </c>
      <c r="B14" t="s">
        <v>524</v>
      </c>
      <c r="C14" t="s">
        <v>525</v>
      </c>
      <c r="D14" t="s">
        <v>509</v>
      </c>
      <c r="E14" t="s">
        <v>510</v>
      </c>
      <c r="Z14">
        <v>2619.9555650000002</v>
      </c>
      <c r="AA14">
        <v>2594.2079370000001</v>
      </c>
      <c r="AB14">
        <v>2488.5959149999999</v>
      </c>
      <c r="AC14">
        <v>2292.044202</v>
      </c>
      <c r="AD14">
        <v>2140.5051749999998</v>
      </c>
      <c r="AE14">
        <v>2150.5646630000001</v>
      </c>
      <c r="AF14">
        <v>2138.8452069999998</v>
      </c>
      <c r="AG14">
        <v>2056.1782039999998</v>
      </c>
      <c r="AH14">
        <v>2008.5003059999999</v>
      </c>
      <c r="AI14">
        <v>1998.263569</v>
      </c>
      <c r="AJ14">
        <v>1910.528035</v>
      </c>
      <c r="AK14">
        <v>1848.09851</v>
      </c>
      <c r="AL14">
        <v>1783.5232599999999</v>
      </c>
      <c r="AM14">
        <v>1723.61904</v>
      </c>
      <c r="AN14">
        <v>1684.7289679999999</v>
      </c>
      <c r="AO14">
        <v>1752.733862</v>
      </c>
      <c r="AP14">
        <v>1836.5655380000001</v>
      </c>
      <c r="AQ14">
        <v>1891.1909310000001</v>
      </c>
      <c r="AR14">
        <v>1932.8570749999999</v>
      </c>
      <c r="AS14">
        <v>1919.478341</v>
      </c>
      <c r="AT14">
        <v>1810.6897120000001</v>
      </c>
      <c r="AU14">
        <v>1776.954708</v>
      </c>
      <c r="AV14">
        <v>1722.190838</v>
      </c>
      <c r="AW14">
        <v>1668.708877</v>
      </c>
      <c r="AX14">
        <v>1672.1708679999999</v>
      </c>
      <c r="AY14">
        <v>1666.0096060000001</v>
      </c>
      <c r="AZ14">
        <v>1649.4844909999999</v>
      </c>
      <c r="BA14">
        <v>1648.905557</v>
      </c>
      <c r="BB14">
        <v>1657.087673</v>
      </c>
      <c r="BC14">
        <v>1686.9746230000001</v>
      </c>
      <c r="BD14">
        <v>1703.612216</v>
      </c>
    </row>
    <row r="15" spans="1:56" x14ac:dyDescent="0.2">
      <c r="A15">
        <v>61</v>
      </c>
      <c r="B15" t="s">
        <v>436</v>
      </c>
      <c r="C15" t="s">
        <v>526</v>
      </c>
      <c r="D15" t="s">
        <v>509</v>
      </c>
      <c r="E15" t="s">
        <v>510</v>
      </c>
      <c r="AE15">
        <v>2238.5653080000002</v>
      </c>
      <c r="AF15">
        <v>2083.2112440000001</v>
      </c>
      <c r="AG15">
        <v>2094.5297970000001</v>
      </c>
      <c r="AH15">
        <v>2083.6954500000002</v>
      </c>
      <c r="AI15">
        <v>1997.6967810000001</v>
      </c>
      <c r="AJ15">
        <v>1999.053715</v>
      </c>
      <c r="AK15">
        <v>1911.65578</v>
      </c>
      <c r="AL15">
        <v>2045.6904810000001</v>
      </c>
      <c r="AM15">
        <v>2101.503921</v>
      </c>
      <c r="AN15">
        <v>2135.333149</v>
      </c>
      <c r="AO15">
        <v>2359.8193729999998</v>
      </c>
      <c r="AP15">
        <v>2948.929427</v>
      </c>
      <c r="AQ15">
        <v>4886.1844810000002</v>
      </c>
      <c r="AR15">
        <v>5766.9582490000003</v>
      </c>
      <c r="AS15">
        <v>7898.8160539999999</v>
      </c>
      <c r="AT15">
        <v>8681.6314050000001</v>
      </c>
      <c r="AU15">
        <v>13615.38135</v>
      </c>
      <c r="AV15">
        <v>15759.725420000001</v>
      </c>
      <c r="AW15">
        <v>17407.38982</v>
      </c>
      <c r="AX15">
        <v>23297.196039999999</v>
      </c>
      <c r="AY15">
        <v>24813.40655</v>
      </c>
      <c r="AZ15">
        <v>24401.73689</v>
      </c>
      <c r="BA15">
        <v>28798.392619999999</v>
      </c>
      <c r="BB15">
        <v>30988.242259999999</v>
      </c>
      <c r="BC15">
        <v>31738.226979999999</v>
      </c>
      <c r="BD15">
        <v>31156.041959999999</v>
      </c>
    </row>
    <row r="16" spans="1:56" x14ac:dyDescent="0.2">
      <c r="A16">
        <f>VLOOKUP(B16,'AHarv+PermP'!$B$2:$C$52,2,0)</f>
        <v>178</v>
      </c>
      <c r="B16" t="s">
        <v>408</v>
      </c>
      <c r="C16" t="s">
        <v>527</v>
      </c>
      <c r="D16" t="s">
        <v>509</v>
      </c>
      <c r="E16" t="s">
        <v>510</v>
      </c>
      <c r="AL16">
        <v>501.27574550000003</v>
      </c>
      <c r="AM16">
        <v>569.3431137</v>
      </c>
      <c r="AN16">
        <v>688.96957880000002</v>
      </c>
      <c r="AO16">
        <v>702.83040059999996</v>
      </c>
      <c r="AP16">
        <v>756.01682700000003</v>
      </c>
      <c r="AQ16">
        <v>798.16150909999999</v>
      </c>
      <c r="AR16">
        <v>790.24835470000005</v>
      </c>
      <c r="AS16">
        <v>765.43311510000001</v>
      </c>
      <c r="AT16">
        <v>641.85253090000003</v>
      </c>
      <c r="AU16">
        <v>672.27286609999999</v>
      </c>
      <c r="AV16">
        <v>664.33565420000002</v>
      </c>
      <c r="AW16">
        <v>619.93606739999996</v>
      </c>
      <c r="AX16">
        <v>603.79211350000003</v>
      </c>
      <c r="AY16">
        <v>596.11890840000001</v>
      </c>
      <c r="AZ16">
        <v>570.10844340000006</v>
      </c>
      <c r="BA16">
        <v>559.83742080000002</v>
      </c>
      <c r="BB16">
        <v>489.80464310000002</v>
      </c>
      <c r="BC16">
        <v>493.77355369999998</v>
      </c>
      <c r="BD16">
        <v>489.69864910000001</v>
      </c>
    </row>
    <row r="17" spans="1:56" x14ac:dyDescent="0.2">
      <c r="A17">
        <f>VLOOKUP(B17,'AHarv+PermP'!$B$2:$C$52,2,0)</f>
        <v>238</v>
      </c>
      <c r="B17" t="s">
        <v>425</v>
      </c>
      <c r="C17" t="s">
        <v>528</v>
      </c>
      <c r="D17" t="s">
        <v>509</v>
      </c>
      <c r="E17" t="s">
        <v>510</v>
      </c>
      <c r="AA17">
        <v>599.72987579999995</v>
      </c>
      <c r="AB17">
        <v>588.40991469999994</v>
      </c>
      <c r="AC17">
        <v>617.32200399999999</v>
      </c>
      <c r="AD17">
        <v>580.62945950000005</v>
      </c>
      <c r="AE17">
        <v>499.4761767</v>
      </c>
      <c r="AF17">
        <v>530.42475249999995</v>
      </c>
      <c r="AG17">
        <v>584.84883520000005</v>
      </c>
      <c r="AH17">
        <v>569.11166319999995</v>
      </c>
      <c r="AI17">
        <v>548.77407930000004</v>
      </c>
      <c r="AJ17">
        <v>545.24174600000003</v>
      </c>
      <c r="AK17">
        <v>489.45927979999999</v>
      </c>
      <c r="AL17">
        <v>432.04789899999997</v>
      </c>
      <c r="AM17">
        <v>472.6418008</v>
      </c>
      <c r="AN17">
        <v>472.02609210000003</v>
      </c>
      <c r="AO17">
        <v>485.4830182</v>
      </c>
      <c r="AP17">
        <v>529.7228212</v>
      </c>
      <c r="AQ17">
        <v>530.9022721</v>
      </c>
      <c r="AR17">
        <v>498.59080219999998</v>
      </c>
      <c r="AS17">
        <v>510.41799859999998</v>
      </c>
      <c r="AT17">
        <v>527.30460879999998</v>
      </c>
      <c r="AU17">
        <v>556.4345806</v>
      </c>
      <c r="AV17">
        <v>550.65205900000001</v>
      </c>
      <c r="AW17">
        <v>525.48306330000003</v>
      </c>
      <c r="AX17">
        <v>582.46403520000001</v>
      </c>
      <c r="AY17">
        <v>636.06870430000004</v>
      </c>
      <c r="AZ17">
        <v>688.93957590000002</v>
      </c>
      <c r="BA17">
        <v>750.82113019999997</v>
      </c>
      <c r="BB17">
        <v>813.73145999999997</v>
      </c>
      <c r="BC17">
        <v>866.28713619999996</v>
      </c>
      <c r="BD17">
        <v>933.83772420000003</v>
      </c>
    </row>
    <row r="18" spans="1:56" x14ac:dyDescent="0.2">
      <c r="A18">
        <f>VLOOKUP(B18,'AHarv+PermP'!$B$2:$C$52,2,0)</f>
        <v>74</v>
      </c>
      <c r="B18" t="s">
        <v>390</v>
      </c>
      <c r="C18" t="s">
        <v>529</v>
      </c>
      <c r="D18" t="s">
        <v>509</v>
      </c>
      <c r="E18" t="s">
        <v>510</v>
      </c>
      <c r="Z18">
        <v>17006.715029999999</v>
      </c>
      <c r="AA18">
        <v>17357.551589999999</v>
      </c>
      <c r="AB18">
        <v>16326.067349999999</v>
      </c>
      <c r="AC18">
        <v>16727.973109999999</v>
      </c>
      <c r="AD18">
        <v>17441.688859999998</v>
      </c>
      <c r="AE18">
        <v>16515.99915</v>
      </c>
      <c r="AF18">
        <v>15882.032869999999</v>
      </c>
      <c r="AG18">
        <v>12755.26672</v>
      </c>
      <c r="AH18">
        <v>13949.533600000001</v>
      </c>
      <c r="AI18">
        <v>14669.2799</v>
      </c>
      <c r="AJ18">
        <v>14944.20271</v>
      </c>
      <c r="AK18">
        <v>15352.22493</v>
      </c>
      <c r="AL18">
        <v>14402.677879999999</v>
      </c>
      <c r="AM18">
        <v>14499.48691</v>
      </c>
      <c r="AN18">
        <v>14579.492410000001</v>
      </c>
      <c r="AO18">
        <v>14859.58735</v>
      </c>
      <c r="AP18">
        <v>14972.914930000001</v>
      </c>
      <c r="AQ18">
        <v>15415.763419999999</v>
      </c>
      <c r="AR18">
        <v>15552.130939999999</v>
      </c>
      <c r="AS18">
        <v>13823.461740000001</v>
      </c>
      <c r="AT18">
        <v>13251.210010000001</v>
      </c>
      <c r="AU18">
        <v>13234.85628</v>
      </c>
      <c r="AV18">
        <v>12919.59044</v>
      </c>
      <c r="AW18">
        <v>12968.53493</v>
      </c>
      <c r="AX18">
        <v>12882.15213</v>
      </c>
      <c r="AY18">
        <v>13014.264139999999</v>
      </c>
      <c r="AZ18">
        <v>12918.583619999999</v>
      </c>
      <c r="BA18">
        <v>13382.70059</v>
      </c>
      <c r="BB18">
        <v>13441.797989999999</v>
      </c>
      <c r="BC18">
        <v>13007.971809999999</v>
      </c>
      <c r="BD18">
        <v>13489.45097</v>
      </c>
    </row>
    <row r="19" spans="1:56" x14ac:dyDescent="0.2">
      <c r="A19">
        <v>75</v>
      </c>
      <c r="B19" t="s">
        <v>530</v>
      </c>
      <c r="C19" t="s">
        <v>531</v>
      </c>
      <c r="D19" t="s">
        <v>509</v>
      </c>
      <c r="E19" t="s">
        <v>510</v>
      </c>
      <c r="Z19">
        <v>1208.9018610000001</v>
      </c>
      <c r="AA19">
        <v>1204.994187</v>
      </c>
      <c r="AB19">
        <v>1151.9012150000001</v>
      </c>
      <c r="AC19">
        <v>1227.9626430000001</v>
      </c>
      <c r="AD19">
        <v>1219.2052140000001</v>
      </c>
      <c r="AE19">
        <v>1156.735175</v>
      </c>
      <c r="AF19">
        <v>1148.7036310000001</v>
      </c>
      <c r="AG19">
        <v>1121.017707</v>
      </c>
      <c r="AH19">
        <v>1116.312293</v>
      </c>
      <c r="AI19">
        <v>1130.261448</v>
      </c>
      <c r="AJ19">
        <v>1124.190055</v>
      </c>
      <c r="AK19">
        <v>1118.4837199999999</v>
      </c>
      <c r="AL19">
        <v>1119.926193</v>
      </c>
      <c r="AM19">
        <v>1120.3086430000001</v>
      </c>
      <c r="AN19">
        <v>1090.833134</v>
      </c>
      <c r="AO19">
        <v>1069.9566749999999</v>
      </c>
      <c r="AP19">
        <v>1063.4131890000001</v>
      </c>
      <c r="AQ19">
        <v>1084.7591050000001</v>
      </c>
      <c r="AR19">
        <v>1091.66714</v>
      </c>
      <c r="AS19">
        <v>1129.0559800000001</v>
      </c>
      <c r="AT19">
        <v>1157.358514</v>
      </c>
      <c r="AU19">
        <v>1189.107747</v>
      </c>
      <c r="AV19">
        <v>1116.7171149999999</v>
      </c>
      <c r="AW19">
        <v>1158.2651149999999</v>
      </c>
      <c r="AX19">
        <v>1203.6927760000001</v>
      </c>
      <c r="AY19">
        <v>1158.831766</v>
      </c>
      <c r="AZ19">
        <v>1143.18759</v>
      </c>
      <c r="BA19">
        <v>1169.0291110000001</v>
      </c>
      <c r="BB19">
        <v>1198.9361710000001</v>
      </c>
      <c r="BC19">
        <v>1238.218331</v>
      </c>
      <c r="BD19">
        <v>1265.1829009999999</v>
      </c>
    </row>
    <row r="20" spans="1:56" x14ac:dyDescent="0.2">
      <c r="A20">
        <f>VLOOKUP(B20,'AHarv+PermP'!$B$2:$C$52,2,0)</f>
        <v>81</v>
      </c>
      <c r="B20" t="s">
        <v>392</v>
      </c>
      <c r="C20" t="s">
        <v>532</v>
      </c>
      <c r="D20" t="s">
        <v>509</v>
      </c>
      <c r="E20" t="s">
        <v>510</v>
      </c>
      <c r="Z20">
        <v>992.75332749999995</v>
      </c>
      <c r="AA20">
        <v>930.4367029</v>
      </c>
      <c r="AB20">
        <v>837.80278680000004</v>
      </c>
      <c r="AC20">
        <v>772.01122859999998</v>
      </c>
      <c r="AD20">
        <v>810.3273408</v>
      </c>
      <c r="AE20">
        <v>824.48202249999997</v>
      </c>
      <c r="AF20">
        <v>841.84398750000003</v>
      </c>
      <c r="AG20">
        <v>857.8378884</v>
      </c>
      <c r="AH20">
        <v>882.04470209999999</v>
      </c>
      <c r="AI20">
        <v>902.32442939999999</v>
      </c>
      <c r="AJ20">
        <v>907.1008339</v>
      </c>
      <c r="AK20">
        <v>928.48121279999998</v>
      </c>
      <c r="AL20">
        <v>937.4116798</v>
      </c>
      <c r="AM20">
        <v>955.43489209999996</v>
      </c>
      <c r="AN20">
        <v>960.17480060000003</v>
      </c>
      <c r="AO20">
        <v>973.66257510000003</v>
      </c>
      <c r="AP20">
        <v>993.21311720000006</v>
      </c>
      <c r="AQ20">
        <v>1010.198519</v>
      </c>
      <c r="AR20">
        <v>1033.042841</v>
      </c>
      <c r="AS20">
        <v>1053.454862</v>
      </c>
      <c r="AT20">
        <v>1066.7932989999999</v>
      </c>
      <c r="AU20">
        <v>1083.0864879999999</v>
      </c>
      <c r="AV20">
        <v>1104.698071</v>
      </c>
      <c r="AW20">
        <v>1134.145262</v>
      </c>
      <c r="AX20">
        <v>1168.7924840000001</v>
      </c>
      <c r="AY20">
        <v>1208.0143880000001</v>
      </c>
      <c r="AZ20">
        <v>1254.557333</v>
      </c>
      <c r="BA20">
        <v>1303.7352129999999</v>
      </c>
      <c r="BB20">
        <v>1380.1181999999999</v>
      </c>
      <c r="BC20">
        <v>1410.4351979999999</v>
      </c>
      <c r="BD20">
        <v>1468.8244970000001</v>
      </c>
    </row>
    <row r="21" spans="1:56" x14ac:dyDescent="0.2">
      <c r="A21">
        <f>VLOOKUP(B21,'AHarv+PermP'!$B$2:$C$52,2,0)</f>
        <v>90</v>
      </c>
      <c r="B21" t="s">
        <v>393</v>
      </c>
      <c r="C21" t="s">
        <v>533</v>
      </c>
      <c r="D21" t="s">
        <v>509</v>
      </c>
      <c r="E21" t="s">
        <v>510</v>
      </c>
      <c r="AF21">
        <v>825.79644989999997</v>
      </c>
      <c r="AG21">
        <v>832.53183560000002</v>
      </c>
      <c r="AH21">
        <v>860.89415159999999</v>
      </c>
      <c r="AI21">
        <v>864.26147839999999</v>
      </c>
      <c r="AJ21">
        <v>862.03512509999996</v>
      </c>
      <c r="AK21">
        <v>837.39400479999995</v>
      </c>
      <c r="AL21">
        <v>813.61259559999996</v>
      </c>
      <c r="AM21">
        <v>804.2689408</v>
      </c>
      <c r="AN21">
        <v>792.59505330000002</v>
      </c>
      <c r="AO21">
        <v>794.51848410000002</v>
      </c>
      <c r="AP21">
        <v>810.25337239999999</v>
      </c>
      <c r="AQ21">
        <v>829.19524190000004</v>
      </c>
      <c r="AR21">
        <v>855.28751009999996</v>
      </c>
      <c r="AS21">
        <v>882.89737060000004</v>
      </c>
      <c r="AT21">
        <v>886.75799119999999</v>
      </c>
      <c r="AU21">
        <v>898.56426669999996</v>
      </c>
      <c r="AV21">
        <v>918.06266219999998</v>
      </c>
      <c r="AW21">
        <v>952.41702750000002</v>
      </c>
      <c r="AX21">
        <v>958.75339210000004</v>
      </c>
      <c r="AY21">
        <v>970.88302739999995</v>
      </c>
      <c r="AZ21">
        <v>977.76234260000001</v>
      </c>
      <c r="BA21">
        <v>976.72596899999996</v>
      </c>
      <c r="BB21">
        <v>1005.057846</v>
      </c>
      <c r="BC21">
        <v>981.49062119999996</v>
      </c>
      <c r="BD21">
        <v>978.37134230000004</v>
      </c>
    </row>
    <row r="22" spans="1:56" x14ac:dyDescent="0.2">
      <c r="A22">
        <v>175</v>
      </c>
      <c r="B22" t="s">
        <v>439</v>
      </c>
      <c r="C22" t="s">
        <v>534</v>
      </c>
      <c r="D22" t="s">
        <v>509</v>
      </c>
      <c r="E22" t="s">
        <v>510</v>
      </c>
      <c r="Z22">
        <v>905.43417750000003</v>
      </c>
      <c r="AA22">
        <v>1043.0204630000001</v>
      </c>
      <c r="AB22">
        <v>1064.2940249999999</v>
      </c>
      <c r="AC22">
        <v>1009.7825329999999</v>
      </c>
      <c r="AD22">
        <v>1082.9955359999999</v>
      </c>
      <c r="AE22">
        <v>1108.161094</v>
      </c>
      <c r="AF22">
        <v>1078.904462</v>
      </c>
      <c r="AG22">
        <v>1088.9588450000001</v>
      </c>
      <c r="AH22">
        <v>1116.7620750000001</v>
      </c>
      <c r="AI22">
        <v>1161.4394179999999</v>
      </c>
      <c r="AJ22">
        <v>1207.8340740000001</v>
      </c>
      <c r="AK22">
        <v>1244.060381</v>
      </c>
      <c r="AL22">
        <v>1232.3154890000001</v>
      </c>
      <c r="AM22">
        <v>1232.666244</v>
      </c>
      <c r="AN22">
        <v>1246.466418</v>
      </c>
      <c r="AO22">
        <v>1275.4221379999999</v>
      </c>
      <c r="AP22">
        <v>1395.451949</v>
      </c>
      <c r="AQ22">
        <v>1457.3236340000001</v>
      </c>
      <c r="AR22">
        <v>1027.6547579999999</v>
      </c>
      <c r="AS22">
        <v>1086.5851009999999</v>
      </c>
      <c r="AT22">
        <v>1145.71549</v>
      </c>
      <c r="AU22">
        <v>1126.0425310000001</v>
      </c>
      <c r="AV22">
        <v>1026.0798219999999</v>
      </c>
      <c r="AW22">
        <v>1006.9917830000001</v>
      </c>
      <c r="AX22">
        <v>994.31853639999997</v>
      </c>
      <c r="AY22">
        <v>1016.6937809999999</v>
      </c>
      <c r="AZ22">
        <v>1017.729811</v>
      </c>
      <c r="BA22">
        <v>1029.1540170000001</v>
      </c>
      <c r="BB22">
        <v>1040.7040750000001</v>
      </c>
      <c r="BC22">
        <v>1049.95172</v>
      </c>
      <c r="BD22">
        <v>1064.1100570000001</v>
      </c>
    </row>
    <row r="23" spans="1:56" x14ac:dyDescent="0.2">
      <c r="A23">
        <f>VLOOKUP(B23,'AHarv+PermP'!$B$2:$C$52,2,0)</f>
        <v>114</v>
      </c>
      <c r="B23" t="s">
        <v>395</v>
      </c>
      <c r="C23" t="s">
        <v>535</v>
      </c>
      <c r="D23" t="s">
        <v>509</v>
      </c>
      <c r="E23" t="s">
        <v>510</v>
      </c>
      <c r="Z23">
        <v>1374.92893</v>
      </c>
      <c r="AA23">
        <v>1373.420856</v>
      </c>
      <c r="AB23">
        <v>1341.9031970000001</v>
      </c>
      <c r="AC23">
        <v>1308.754248</v>
      </c>
      <c r="AD23">
        <v>1282.4916639999999</v>
      </c>
      <c r="AE23">
        <v>1288.834965</v>
      </c>
      <c r="AF23">
        <v>1331.711626</v>
      </c>
      <c r="AG23">
        <v>1360.932397</v>
      </c>
      <c r="AH23">
        <v>1395.206416</v>
      </c>
      <c r="AI23">
        <v>1410.9331979999999</v>
      </c>
      <c r="AJ23">
        <v>1421.0676920000001</v>
      </c>
      <c r="AK23">
        <v>1394.3536570000001</v>
      </c>
      <c r="AL23">
        <v>1338.8953819999999</v>
      </c>
      <c r="AM23">
        <v>1301.822956</v>
      </c>
      <c r="AN23">
        <v>1296.156436</v>
      </c>
      <c r="AO23">
        <v>1314.640549</v>
      </c>
      <c r="AP23">
        <v>1331.9609029999999</v>
      </c>
      <c r="AQ23">
        <v>1303.4623570000001</v>
      </c>
      <c r="AR23">
        <v>1312.2723309999999</v>
      </c>
      <c r="AS23">
        <v>1308.7775079999999</v>
      </c>
      <c r="AT23">
        <v>1283.280647</v>
      </c>
      <c r="AU23">
        <v>1297.638283</v>
      </c>
      <c r="AV23">
        <v>1270.9876300000001</v>
      </c>
      <c r="AW23">
        <v>1274.302379</v>
      </c>
      <c r="AX23">
        <v>1304.7312850000001</v>
      </c>
      <c r="AY23">
        <v>1346.3975190000001</v>
      </c>
      <c r="AZ23">
        <v>1395.183567</v>
      </c>
      <c r="BA23">
        <v>1455.337628</v>
      </c>
      <c r="BB23">
        <v>1440.657469</v>
      </c>
      <c r="BC23">
        <v>1440.2942310000001</v>
      </c>
      <c r="BD23">
        <v>1477.3036079999999</v>
      </c>
    </row>
    <row r="24" spans="1:56" x14ac:dyDescent="0.2">
      <c r="A24">
        <f>VLOOKUP(B24,'AHarv+PermP'!$B$2:$C$52,2,0)</f>
        <v>122</v>
      </c>
      <c r="B24" t="s">
        <v>396</v>
      </c>
      <c r="C24" t="s">
        <v>536</v>
      </c>
      <c r="D24" t="s">
        <v>509</v>
      </c>
      <c r="E24" t="s">
        <v>510</v>
      </c>
      <c r="Z24">
        <v>827.01682900000003</v>
      </c>
      <c r="AA24">
        <v>810.8395289</v>
      </c>
      <c r="AB24">
        <v>809.81839790000004</v>
      </c>
      <c r="AC24">
        <v>763.95739700000001</v>
      </c>
      <c r="AD24">
        <v>822.87745150000001</v>
      </c>
      <c r="AE24">
        <v>844.23755249999999</v>
      </c>
      <c r="AF24">
        <v>830.89486139999997</v>
      </c>
      <c r="AG24">
        <v>756.20696959999998</v>
      </c>
      <c r="AH24">
        <v>807.46627379999995</v>
      </c>
      <c r="AI24">
        <v>846.58890989999998</v>
      </c>
      <c r="AJ24">
        <v>885.01729339999997</v>
      </c>
      <c r="AK24">
        <v>889.54411779999998</v>
      </c>
      <c r="AL24">
        <v>938.12717869999994</v>
      </c>
      <c r="AM24">
        <v>951.88260090000006</v>
      </c>
      <c r="AN24">
        <v>987.79358139999999</v>
      </c>
      <c r="AO24">
        <v>986.8802349</v>
      </c>
      <c r="AP24">
        <v>1013.402057</v>
      </c>
      <c r="AQ24">
        <v>1028.0059610000001</v>
      </c>
      <c r="AR24">
        <v>1064.0449819999999</v>
      </c>
      <c r="AS24">
        <v>1049.6218140000001</v>
      </c>
      <c r="AT24">
        <v>1092.352498</v>
      </c>
      <c r="AU24">
        <v>1123.488501</v>
      </c>
      <c r="AV24">
        <v>1123.48633</v>
      </c>
      <c r="AW24">
        <v>1161.4994859999999</v>
      </c>
      <c r="AX24">
        <v>1177.2206389999999</v>
      </c>
      <c r="AY24">
        <v>1195.061254</v>
      </c>
      <c r="AZ24">
        <v>1239.635972</v>
      </c>
      <c r="BA24">
        <v>1282.192663</v>
      </c>
      <c r="BB24">
        <v>1328.593282</v>
      </c>
      <c r="BC24">
        <v>1355.333869</v>
      </c>
      <c r="BD24">
        <v>1385.798906</v>
      </c>
    </row>
    <row r="25" spans="1:56" x14ac:dyDescent="0.2">
      <c r="A25">
        <f>VLOOKUP(B25,'AHarv+PermP'!$B$2:$C$52,2,0)</f>
        <v>123</v>
      </c>
      <c r="B25" t="s">
        <v>397</v>
      </c>
      <c r="C25" t="s">
        <v>537</v>
      </c>
      <c r="D25" t="s">
        <v>509</v>
      </c>
      <c r="E25" t="s">
        <v>510</v>
      </c>
      <c r="Z25">
        <v>1753.035329</v>
      </c>
      <c r="AA25">
        <v>1658.3075329999999</v>
      </c>
      <c r="AB25">
        <v>1562.5351350000001</v>
      </c>
      <c r="AC25">
        <v>1484.6181280000001</v>
      </c>
      <c r="AD25">
        <v>1417.979969</v>
      </c>
      <c r="AE25">
        <v>1385.6528599999999</v>
      </c>
      <c r="AF25">
        <v>1356.3576660000001</v>
      </c>
      <c r="AG25">
        <v>1348.0277840000001</v>
      </c>
      <c r="AH25">
        <v>1334.286771</v>
      </c>
      <c r="AI25">
        <v>992.30429960000004</v>
      </c>
      <c r="AJ25">
        <v>493.27098239999998</v>
      </c>
      <c r="AK25">
        <v>430.3333088</v>
      </c>
      <c r="AL25">
        <v>284.40350310000002</v>
      </c>
      <c r="AM25">
        <v>192.83464180000001</v>
      </c>
      <c r="AN25">
        <v>150.17918700000001</v>
      </c>
      <c r="AO25">
        <v>140.01975809999999</v>
      </c>
      <c r="AP25">
        <v>149.21153150000001</v>
      </c>
      <c r="AQ25">
        <v>287.36047489999999</v>
      </c>
      <c r="AR25">
        <v>346.25540289999998</v>
      </c>
      <c r="AS25">
        <v>398.84240310000001</v>
      </c>
      <c r="AT25">
        <v>477.34071449999999</v>
      </c>
      <c r="AU25">
        <v>475.80854490000002</v>
      </c>
      <c r="AV25">
        <v>484.06161930000002</v>
      </c>
      <c r="AW25">
        <v>328.02532220000001</v>
      </c>
      <c r="AX25">
        <v>330.5351756</v>
      </c>
      <c r="AY25">
        <v>338.23073199999999</v>
      </c>
      <c r="AZ25">
        <v>350.17891939999998</v>
      </c>
      <c r="BA25">
        <v>365.08466190000001</v>
      </c>
      <c r="BB25">
        <v>371.63280529999997</v>
      </c>
      <c r="BC25">
        <v>370.70123990000002</v>
      </c>
      <c r="BD25">
        <v>375.65248430000003</v>
      </c>
    </row>
    <row r="26" spans="1:56" x14ac:dyDescent="0.2">
      <c r="A26">
        <f>VLOOKUP(B26,'AHarv+PermP'!$B$2:$C$52,2,0)</f>
        <v>129</v>
      </c>
      <c r="B26" t="s">
        <v>398</v>
      </c>
      <c r="C26" t="s">
        <v>538</v>
      </c>
      <c r="D26" t="s">
        <v>509</v>
      </c>
      <c r="E26" t="s">
        <v>510</v>
      </c>
      <c r="Z26">
        <v>1288.760935</v>
      </c>
      <c r="AA26">
        <v>1134.1371670000001</v>
      </c>
      <c r="AB26">
        <v>1085.865853</v>
      </c>
      <c r="AC26">
        <v>1068.496905</v>
      </c>
      <c r="AD26">
        <v>1059.308655</v>
      </c>
      <c r="AE26">
        <v>1043.696586</v>
      </c>
      <c r="AF26">
        <v>1035.569381</v>
      </c>
      <c r="AG26">
        <v>1018.869163</v>
      </c>
      <c r="AH26">
        <v>1023.833315</v>
      </c>
      <c r="AI26">
        <v>1035.061543</v>
      </c>
      <c r="AJ26">
        <v>1036.519622</v>
      </c>
      <c r="AK26">
        <v>942.6991706</v>
      </c>
      <c r="AL26">
        <v>925.68165429999999</v>
      </c>
      <c r="AM26">
        <v>916.85381619999998</v>
      </c>
      <c r="AN26">
        <v>888.51142540000001</v>
      </c>
      <c r="AO26">
        <v>876.11501350000003</v>
      </c>
      <c r="AP26">
        <v>867.32570840000005</v>
      </c>
      <c r="AQ26">
        <v>871.41818239999998</v>
      </c>
      <c r="AR26">
        <v>877.50107920000005</v>
      </c>
      <c r="AS26">
        <v>889.92877320000002</v>
      </c>
      <c r="AT26">
        <v>903.64336619999995</v>
      </c>
      <c r="AU26">
        <v>928.87440549999997</v>
      </c>
      <c r="AV26">
        <v>786.69780530000003</v>
      </c>
      <c r="AW26">
        <v>837.85535249999998</v>
      </c>
      <c r="AX26">
        <v>855.71399659999997</v>
      </c>
      <c r="AY26">
        <v>868.67507430000001</v>
      </c>
      <c r="AZ26">
        <v>885.52525249999997</v>
      </c>
      <c r="BA26">
        <v>913.35224549999998</v>
      </c>
      <c r="BB26">
        <v>950.13139179999996</v>
      </c>
      <c r="BC26">
        <v>880.59825139999998</v>
      </c>
      <c r="BD26">
        <v>868.924802</v>
      </c>
    </row>
    <row r="27" spans="1:56" x14ac:dyDescent="0.2">
      <c r="A27">
        <f>VLOOKUP(B27,'AHarv+PermP'!$B$2:$C$52,2,0)</f>
        <v>130</v>
      </c>
      <c r="B27" t="s">
        <v>399</v>
      </c>
      <c r="C27" t="s">
        <v>539</v>
      </c>
      <c r="D27" t="s">
        <v>509</v>
      </c>
      <c r="E27" t="s">
        <v>510</v>
      </c>
      <c r="Z27">
        <v>688.5191863</v>
      </c>
      <c r="AA27">
        <v>634.87910529999999</v>
      </c>
      <c r="AB27">
        <v>635.0949875</v>
      </c>
      <c r="AC27">
        <v>641.71776179999995</v>
      </c>
      <c r="AD27">
        <v>654.17124190000004</v>
      </c>
      <c r="AE27">
        <v>655.75612650000005</v>
      </c>
      <c r="AF27">
        <v>620.80161369999996</v>
      </c>
      <c r="AG27">
        <v>594.61857599999996</v>
      </c>
      <c r="AH27">
        <v>578.74655989999997</v>
      </c>
      <c r="AI27">
        <v>558.3648776</v>
      </c>
      <c r="AJ27">
        <v>569.40941450000003</v>
      </c>
      <c r="AK27">
        <v>606.01875410000002</v>
      </c>
      <c r="AL27">
        <v>555.89327739999999</v>
      </c>
      <c r="AM27">
        <v>607.2674184</v>
      </c>
      <c r="AN27">
        <v>542.26283430000001</v>
      </c>
      <c r="AO27">
        <v>625.85611159999996</v>
      </c>
      <c r="AP27">
        <v>659.15924199999995</v>
      </c>
      <c r="AQ27">
        <v>667.68046319999996</v>
      </c>
      <c r="AR27">
        <v>674.52113480000003</v>
      </c>
      <c r="AS27">
        <v>675.32059089999996</v>
      </c>
      <c r="AT27">
        <v>667.24064850000002</v>
      </c>
      <c r="AU27">
        <v>617.51548190000005</v>
      </c>
      <c r="AV27">
        <v>611.89165300000002</v>
      </c>
      <c r="AW27">
        <v>628.97016350000001</v>
      </c>
      <c r="AX27">
        <v>646.12166960000002</v>
      </c>
      <c r="AY27">
        <v>644.83672360000003</v>
      </c>
      <c r="AZ27">
        <v>674.87120349999998</v>
      </c>
      <c r="BA27">
        <v>693.30826590000004</v>
      </c>
      <c r="BB27">
        <v>730.5837295</v>
      </c>
      <c r="BC27">
        <v>762.31211759999997</v>
      </c>
      <c r="BD27">
        <v>791.31167779999998</v>
      </c>
    </row>
    <row r="28" spans="1:56" x14ac:dyDescent="0.2">
      <c r="A28">
        <f>VLOOKUP(B28,'AHarv+PermP'!$B$2:$C$52,2,0)</f>
        <v>133</v>
      </c>
      <c r="B28" t="s">
        <v>400</v>
      </c>
      <c r="C28" t="s">
        <v>540</v>
      </c>
      <c r="D28" t="s">
        <v>509</v>
      </c>
      <c r="E28" t="s">
        <v>510</v>
      </c>
      <c r="Z28">
        <v>750.08586230000003</v>
      </c>
      <c r="AA28">
        <v>702.53558910000004</v>
      </c>
      <c r="AB28">
        <v>655.97329109999998</v>
      </c>
      <c r="AC28">
        <v>673.18020379999996</v>
      </c>
      <c r="AD28">
        <v>688.82513229999995</v>
      </c>
      <c r="AE28">
        <v>599.68850459999999</v>
      </c>
      <c r="AF28">
        <v>639.94266930000003</v>
      </c>
      <c r="AG28">
        <v>627.40681329999995</v>
      </c>
      <c r="AH28">
        <v>627.57845929999996</v>
      </c>
      <c r="AI28">
        <v>690.31011760000001</v>
      </c>
      <c r="AJ28">
        <v>665.05841120000002</v>
      </c>
      <c r="AK28">
        <v>661.43079739999996</v>
      </c>
      <c r="AL28">
        <v>699.58377370000005</v>
      </c>
      <c r="AM28">
        <v>667.21069829999999</v>
      </c>
      <c r="AN28">
        <v>655.61369530000002</v>
      </c>
      <c r="AO28">
        <v>677.87327809999999</v>
      </c>
      <c r="AP28">
        <v>681.09378600000002</v>
      </c>
      <c r="AQ28">
        <v>707.61134890000005</v>
      </c>
      <c r="AR28">
        <v>729.81260110000005</v>
      </c>
      <c r="AS28">
        <v>757.14916470000003</v>
      </c>
      <c r="AT28">
        <v>758.85393820000002</v>
      </c>
      <c r="AU28">
        <v>825.49995579999995</v>
      </c>
      <c r="AV28">
        <v>833.84643830000005</v>
      </c>
      <c r="AW28">
        <v>868.52626620000001</v>
      </c>
      <c r="AX28">
        <v>860.25800709999999</v>
      </c>
      <c r="AY28">
        <v>884.55437089999998</v>
      </c>
      <c r="AZ28">
        <v>902.91912409999998</v>
      </c>
      <c r="BA28">
        <v>912.99752120000005</v>
      </c>
      <c r="BB28">
        <v>929.5296889</v>
      </c>
      <c r="BC28">
        <v>942.05303289999995</v>
      </c>
      <c r="BD28">
        <v>954.9824016</v>
      </c>
    </row>
    <row r="29" spans="1:56" x14ac:dyDescent="0.2">
      <c r="A29">
        <f>VLOOKUP(B29,'AHarv+PermP'!$B$2:$C$52,2,0)</f>
        <v>136</v>
      </c>
      <c r="B29" t="s">
        <v>401</v>
      </c>
      <c r="C29" t="s">
        <v>541</v>
      </c>
      <c r="D29" t="s">
        <v>509</v>
      </c>
      <c r="E29" t="s">
        <v>510</v>
      </c>
      <c r="Z29">
        <v>1729.0971259999999</v>
      </c>
      <c r="AA29">
        <v>1737.998681</v>
      </c>
      <c r="AB29">
        <v>1649.385851</v>
      </c>
      <c r="AC29">
        <v>1663.1315179999999</v>
      </c>
      <c r="AD29">
        <v>1565.1546000000001</v>
      </c>
      <c r="AE29">
        <v>1568.4938770000001</v>
      </c>
      <c r="AF29">
        <v>1614.2381170000001</v>
      </c>
      <c r="AG29">
        <v>1602.07402</v>
      </c>
      <c r="AH29">
        <v>1587.4588900000001</v>
      </c>
      <c r="AI29">
        <v>1620.0068120000001</v>
      </c>
      <c r="AJ29">
        <v>1549.3284169999999</v>
      </c>
      <c r="AK29">
        <v>1534.8013189999999</v>
      </c>
      <c r="AL29">
        <v>1521.17922</v>
      </c>
      <c r="AM29">
        <v>1566.41148</v>
      </c>
      <c r="AN29">
        <v>1476.558315</v>
      </c>
      <c r="AO29">
        <v>1576.5584510000001</v>
      </c>
      <c r="AP29">
        <v>1621.8593289999999</v>
      </c>
      <c r="AQ29">
        <v>1512.8223760000001</v>
      </c>
      <c r="AR29">
        <v>1511.2662929999999</v>
      </c>
      <c r="AS29">
        <v>1566.6036549999999</v>
      </c>
      <c r="AT29">
        <v>1550.3075260000001</v>
      </c>
      <c r="AU29">
        <v>1549.631355</v>
      </c>
      <c r="AV29">
        <v>1521.8941460000001</v>
      </c>
      <c r="AW29">
        <v>1561.491859</v>
      </c>
      <c r="AX29">
        <v>1596.6373920000001</v>
      </c>
      <c r="AY29">
        <v>1637.8707159999999</v>
      </c>
      <c r="AZ29">
        <v>1903.936164</v>
      </c>
      <c r="BA29">
        <v>1749.04123</v>
      </c>
      <c r="BB29">
        <v>1765.1809539999999</v>
      </c>
      <c r="BC29">
        <v>1701.1172079999999</v>
      </c>
      <c r="BD29">
        <v>1743.875902</v>
      </c>
    </row>
    <row r="30" spans="1:56" x14ac:dyDescent="0.2">
      <c r="A30">
        <f>VLOOKUP(B30,'AHarv+PermP'!$B$2:$C$52,2,0)</f>
        <v>137</v>
      </c>
      <c r="B30" t="s">
        <v>402</v>
      </c>
      <c r="C30" t="s">
        <v>542</v>
      </c>
      <c r="D30" t="s">
        <v>509</v>
      </c>
      <c r="E30" t="s">
        <v>510</v>
      </c>
      <c r="Z30">
        <v>3728.9071359999998</v>
      </c>
      <c r="AA30">
        <v>3895.296938</v>
      </c>
      <c r="AB30">
        <v>4061.2249270000002</v>
      </c>
      <c r="AC30">
        <v>4035.871576</v>
      </c>
      <c r="AD30">
        <v>4190.1989190000004</v>
      </c>
      <c r="AE30">
        <v>4451.7580399999997</v>
      </c>
      <c r="AF30">
        <v>4844.0654560000003</v>
      </c>
      <c r="AG30">
        <v>5233.4851799999997</v>
      </c>
      <c r="AH30">
        <v>5545.5193410000002</v>
      </c>
      <c r="AI30">
        <v>5748.5077970000002</v>
      </c>
      <c r="AJ30">
        <v>6114.5423780000001</v>
      </c>
      <c r="AK30">
        <v>6327.9429010000003</v>
      </c>
      <c r="AL30">
        <v>6650.6266409999998</v>
      </c>
      <c r="AM30">
        <v>6886.6850880000002</v>
      </c>
      <c r="AN30">
        <v>7068.4334790000003</v>
      </c>
      <c r="AO30">
        <v>7309.4023550000002</v>
      </c>
      <c r="AP30">
        <v>7639.3073009999998</v>
      </c>
      <c r="AQ30">
        <v>7973.329686</v>
      </c>
      <c r="AR30">
        <v>8368.9041990000005</v>
      </c>
      <c r="AS30">
        <v>8478.9216290000004</v>
      </c>
      <c r="AT30">
        <v>9153.884693</v>
      </c>
      <c r="AU30">
        <v>9287.6744419999995</v>
      </c>
      <c r="AV30">
        <v>9403.1164609999996</v>
      </c>
      <c r="AW30">
        <v>9646.4212950000001</v>
      </c>
      <c r="AX30">
        <v>10113.222009999999</v>
      </c>
      <c r="AY30">
        <v>10157.506960000001</v>
      </c>
      <c r="AZ30">
        <v>10476.46502</v>
      </c>
      <c r="BA30">
        <v>11024.190420000001</v>
      </c>
      <c r="BB30">
        <v>11557.78831</v>
      </c>
      <c r="BC30">
        <v>11848.095660000001</v>
      </c>
      <c r="BD30">
        <v>12269.519840000001</v>
      </c>
    </row>
    <row r="31" spans="1:56" x14ac:dyDescent="0.2">
      <c r="A31">
        <f>VLOOKUP(B31,'AHarv+PermP'!$B$2:$C$52,2,0)</f>
        <v>144</v>
      </c>
      <c r="B31" t="s">
        <v>403</v>
      </c>
      <c r="C31" t="s">
        <v>543</v>
      </c>
      <c r="D31" t="s">
        <v>509</v>
      </c>
      <c r="E31" t="s">
        <v>510</v>
      </c>
      <c r="Z31">
        <v>439.52064860000002</v>
      </c>
      <c r="AA31">
        <v>450.51192650000002</v>
      </c>
      <c r="AB31">
        <v>409.88621569999998</v>
      </c>
      <c r="AC31">
        <v>338.57361259999999</v>
      </c>
      <c r="AD31">
        <v>311.61857429999998</v>
      </c>
      <c r="AE31">
        <v>311.53162420000001</v>
      </c>
      <c r="AF31">
        <v>303.24219299999999</v>
      </c>
      <c r="AG31">
        <v>348.31866960000002</v>
      </c>
      <c r="AH31">
        <v>377.69987040000001</v>
      </c>
      <c r="AI31">
        <v>400.99104870000002</v>
      </c>
      <c r="AJ31">
        <v>399.9492545</v>
      </c>
      <c r="AK31">
        <v>409.85497509999999</v>
      </c>
      <c r="AL31">
        <v>376.6891612</v>
      </c>
      <c r="AM31">
        <v>394.5102862</v>
      </c>
      <c r="AN31">
        <v>406.0361537</v>
      </c>
      <c r="AO31">
        <v>403.28658250000001</v>
      </c>
      <c r="AP31">
        <v>420.47753030000001</v>
      </c>
      <c r="AQ31">
        <v>451.1723369</v>
      </c>
      <c r="AR31">
        <v>487.30130339999999</v>
      </c>
      <c r="AS31">
        <v>513.77483859999995</v>
      </c>
      <c r="AT31">
        <v>506.1202217</v>
      </c>
      <c r="AU31">
        <v>551.47191120000002</v>
      </c>
      <c r="AV31">
        <v>584.19996170000002</v>
      </c>
      <c r="AW31">
        <v>603.02758110000002</v>
      </c>
      <c r="AX31">
        <v>633.69016910000005</v>
      </c>
      <c r="AY31">
        <v>669.52338239999995</v>
      </c>
      <c r="AZ31">
        <v>709.85172120000004</v>
      </c>
      <c r="BA31">
        <v>743.37208369999996</v>
      </c>
      <c r="BB31">
        <v>775.60484789999998</v>
      </c>
      <c r="BC31">
        <v>806.61537339999995</v>
      </c>
      <c r="BD31">
        <v>845.01981639999997</v>
      </c>
    </row>
    <row r="32" spans="1:56" x14ac:dyDescent="0.2">
      <c r="A32">
        <f>VLOOKUP(B32,'AHarv+PermP'!$B$2:$C$52,2,0)</f>
        <v>147</v>
      </c>
      <c r="B32" t="s">
        <v>404</v>
      </c>
      <c r="C32" t="s">
        <v>544</v>
      </c>
      <c r="D32" t="s">
        <v>509</v>
      </c>
      <c r="E32" t="s">
        <v>510</v>
      </c>
      <c r="Z32">
        <v>4928.4347959999996</v>
      </c>
      <c r="AA32">
        <v>4867.5706419999997</v>
      </c>
      <c r="AB32">
        <v>4746.5138569999999</v>
      </c>
      <c r="AC32">
        <v>4553.9327240000002</v>
      </c>
      <c r="AD32">
        <v>4418.6131939999996</v>
      </c>
      <c r="AE32">
        <v>4298.466402</v>
      </c>
      <c r="AF32">
        <v>4330.3801480000002</v>
      </c>
      <c r="AG32">
        <v>4294.7829899999997</v>
      </c>
      <c r="AH32">
        <v>4144.4912839999997</v>
      </c>
      <c r="AI32">
        <v>4044.7229459999999</v>
      </c>
      <c r="AJ32">
        <v>3987.0414470000001</v>
      </c>
      <c r="AK32">
        <v>4164.6323629999997</v>
      </c>
      <c r="AL32">
        <v>4324.4257740000003</v>
      </c>
      <c r="AM32">
        <v>4113.7303879999999</v>
      </c>
      <c r="AN32">
        <v>4288.6059809999997</v>
      </c>
      <c r="AO32">
        <v>4336.6158459999997</v>
      </c>
      <c r="AP32">
        <v>4344.6297139999997</v>
      </c>
      <c r="AQ32">
        <v>4396.317231</v>
      </c>
      <c r="AR32">
        <v>4413.3496240000004</v>
      </c>
      <c r="AS32">
        <v>4442.7555659999998</v>
      </c>
      <c r="AT32">
        <v>4489.0790429999997</v>
      </c>
      <c r="AU32">
        <v>4446.9282080000003</v>
      </c>
      <c r="AV32">
        <v>4572.4169590000001</v>
      </c>
      <c r="AW32">
        <v>4683.3505379999997</v>
      </c>
      <c r="AX32">
        <v>5168.0246450000004</v>
      </c>
      <c r="AY32">
        <v>5205.4121960000002</v>
      </c>
      <c r="AZ32">
        <v>5471.7763359999999</v>
      </c>
      <c r="BA32">
        <v>5658.1344779999999</v>
      </c>
      <c r="BB32">
        <v>5790.2993820000002</v>
      </c>
      <c r="BC32">
        <v>5642.9412499999999</v>
      </c>
      <c r="BD32">
        <v>5807.0644249999996</v>
      </c>
    </row>
    <row r="33" spans="1:56" x14ac:dyDescent="0.2">
      <c r="A33">
        <f>VLOOKUP(B33,'AHarv+PermP'!$B$2:$C$52,2,0)</f>
        <v>158</v>
      </c>
      <c r="B33" t="s">
        <v>405</v>
      </c>
      <c r="C33" t="s">
        <v>545</v>
      </c>
      <c r="D33" t="s">
        <v>509</v>
      </c>
      <c r="E33" t="s">
        <v>510</v>
      </c>
      <c r="Z33">
        <v>940.95338100000004</v>
      </c>
      <c r="AA33">
        <v>920.46926870000004</v>
      </c>
      <c r="AB33">
        <v>909.80990099999997</v>
      </c>
      <c r="AC33">
        <v>843.03516920000004</v>
      </c>
      <c r="AD33">
        <v>682.15617729999997</v>
      </c>
      <c r="AE33">
        <v>714.79932799999995</v>
      </c>
      <c r="AF33">
        <v>739.42420579999998</v>
      </c>
      <c r="AG33">
        <v>719.52754660000005</v>
      </c>
      <c r="AH33">
        <v>747.53544439999996</v>
      </c>
      <c r="AI33">
        <v>732.69732869999996</v>
      </c>
      <c r="AJ33">
        <v>701.66851819999999</v>
      </c>
      <c r="AK33">
        <v>697.0313208</v>
      </c>
      <c r="AL33">
        <v>630.92056809999997</v>
      </c>
      <c r="AM33">
        <v>619.27284159999999</v>
      </c>
      <c r="AN33">
        <v>622.79402089999996</v>
      </c>
      <c r="AO33">
        <v>617.65273279999997</v>
      </c>
      <c r="AP33">
        <v>617.1655634</v>
      </c>
      <c r="AQ33">
        <v>612.49543119999998</v>
      </c>
      <c r="AR33">
        <v>653.100371</v>
      </c>
      <c r="AS33">
        <v>627.07474669999999</v>
      </c>
      <c r="AT33">
        <v>597.0553099</v>
      </c>
      <c r="AU33">
        <v>617.66017899999997</v>
      </c>
      <c r="AV33">
        <v>614.55223149999995</v>
      </c>
      <c r="AW33">
        <v>625.11505009999996</v>
      </c>
      <c r="AX33">
        <v>604.36391570000001</v>
      </c>
      <c r="AY33">
        <v>609.83707770000001</v>
      </c>
      <c r="AZ33">
        <v>622.85788430000002</v>
      </c>
      <c r="BA33">
        <v>621.61270520000005</v>
      </c>
      <c r="BB33">
        <v>652.10946550000006</v>
      </c>
      <c r="BC33">
        <v>621.81075999999996</v>
      </c>
      <c r="BD33">
        <v>653.0261094</v>
      </c>
    </row>
    <row r="34" spans="1:56" x14ac:dyDescent="0.2">
      <c r="A34">
        <f>VLOOKUP(B34,'AHarv+PermP'!$B$2:$C$52,2,0)</f>
        <v>159</v>
      </c>
      <c r="B34" t="s">
        <v>406</v>
      </c>
      <c r="C34" t="s">
        <v>546</v>
      </c>
      <c r="D34" t="s">
        <v>509</v>
      </c>
      <c r="E34" t="s">
        <v>510</v>
      </c>
      <c r="Z34">
        <v>1645.4041970000001</v>
      </c>
      <c r="AA34">
        <v>1391.4398610000001</v>
      </c>
      <c r="AB34">
        <v>1352.966191</v>
      </c>
      <c r="AC34">
        <v>1249.75522</v>
      </c>
      <c r="AD34">
        <v>1160.314736</v>
      </c>
      <c r="AE34">
        <v>1241.22478</v>
      </c>
      <c r="AF34">
        <v>1240.2182499999999</v>
      </c>
      <c r="AG34">
        <v>1200.098857</v>
      </c>
      <c r="AH34">
        <v>1285.231552</v>
      </c>
      <c r="AI34">
        <v>1342.9825249999999</v>
      </c>
      <c r="AJ34">
        <v>1417.0287330000001</v>
      </c>
      <c r="AK34">
        <v>1448.2799749999999</v>
      </c>
      <c r="AL34">
        <v>1454.7716109999999</v>
      </c>
      <c r="AM34">
        <v>1451.5339449999999</v>
      </c>
      <c r="AN34">
        <v>1418.895338</v>
      </c>
      <c r="AO34">
        <v>1420.497891</v>
      </c>
      <c r="AP34">
        <v>1447.3267289999999</v>
      </c>
      <c r="AQ34">
        <v>1452.2271940000001</v>
      </c>
      <c r="AR34">
        <v>1445.478946</v>
      </c>
      <c r="AS34">
        <v>1427.4945580000001</v>
      </c>
      <c r="AT34">
        <v>1469.252702</v>
      </c>
      <c r="AU34">
        <v>1478.739971</v>
      </c>
      <c r="AV34">
        <v>1465.4691849999999</v>
      </c>
      <c r="AW34">
        <v>1577.1200879999999</v>
      </c>
      <c r="AX34">
        <v>1701.6803809999999</v>
      </c>
      <c r="AY34">
        <v>1749.6513319999999</v>
      </c>
      <c r="AZ34">
        <v>1812.556341</v>
      </c>
      <c r="BA34">
        <v>1882.030726</v>
      </c>
      <c r="BB34">
        <v>1945.7724499999999</v>
      </c>
      <c r="BC34">
        <v>2030.4642839999999</v>
      </c>
      <c r="BD34">
        <v>2135.4613979999999</v>
      </c>
    </row>
    <row r="35" spans="1:56" x14ac:dyDescent="0.2">
      <c r="A35">
        <f>VLOOKUP(B35,'AHarv+PermP'!$B$2:$C$52,2,0)</f>
        <v>184</v>
      </c>
      <c r="B35" t="s">
        <v>411</v>
      </c>
      <c r="C35" t="s">
        <v>547</v>
      </c>
      <c r="D35" t="s">
        <v>509</v>
      </c>
      <c r="E35" t="s">
        <v>510</v>
      </c>
      <c r="Z35">
        <v>815.16156539999997</v>
      </c>
      <c r="AA35">
        <v>833.06246610000005</v>
      </c>
      <c r="AB35">
        <v>823.5780767</v>
      </c>
      <c r="AC35">
        <v>847.19684329999995</v>
      </c>
      <c r="AD35">
        <v>784.92785939999999</v>
      </c>
      <c r="AE35">
        <v>789.61760879999997</v>
      </c>
      <c r="AF35">
        <v>796.75230750000003</v>
      </c>
      <c r="AG35">
        <v>758.84735490000003</v>
      </c>
      <c r="AH35">
        <v>760.23126060000004</v>
      </c>
      <c r="AI35">
        <v>742.32536549999998</v>
      </c>
      <c r="AJ35">
        <v>726.07726400000001</v>
      </c>
      <c r="AK35">
        <v>732.37362069999995</v>
      </c>
      <c r="AL35">
        <v>825.67322750000005</v>
      </c>
      <c r="AM35">
        <v>818.08632520000003</v>
      </c>
      <c r="AN35">
        <v>431.23603539999999</v>
      </c>
      <c r="AO35">
        <v>591.31110420000005</v>
      </c>
      <c r="AP35">
        <v>639.8417571</v>
      </c>
      <c r="AQ35">
        <v>671.32853750000004</v>
      </c>
      <c r="AR35">
        <v>662.77391609999995</v>
      </c>
      <c r="AS35">
        <v>652.95799869999996</v>
      </c>
      <c r="AT35">
        <v>660.91835709999998</v>
      </c>
      <c r="AU35">
        <v>686.68741209999996</v>
      </c>
      <c r="AV35">
        <v>741.23914019999995</v>
      </c>
      <c r="AW35">
        <v>743.73613969999997</v>
      </c>
      <c r="AX35">
        <v>785.31477480000001</v>
      </c>
      <c r="AY35">
        <v>840.43232320000004</v>
      </c>
      <c r="AZ35">
        <v>894.45409400000005</v>
      </c>
      <c r="BA35">
        <v>917.49606519999998</v>
      </c>
      <c r="BB35">
        <v>990.31714920000002</v>
      </c>
      <c r="BC35">
        <v>1000.208029</v>
      </c>
      <c r="BD35">
        <v>1043.5731679999999</v>
      </c>
    </row>
    <row r="36" spans="1:56" x14ac:dyDescent="0.2">
      <c r="A36">
        <v>193</v>
      </c>
      <c r="B36" t="s">
        <v>441</v>
      </c>
      <c r="C36" t="s">
        <v>548</v>
      </c>
      <c r="D36" t="s">
        <v>509</v>
      </c>
      <c r="E36" t="s">
        <v>510</v>
      </c>
      <c r="AU36">
        <v>1137.4519339999999</v>
      </c>
      <c r="AV36">
        <v>1248.935281</v>
      </c>
      <c r="AW36">
        <v>1296.421454</v>
      </c>
      <c r="AX36">
        <v>1361.101435</v>
      </c>
      <c r="AY36">
        <v>1416.489881</v>
      </c>
      <c r="AZ36">
        <v>1488.146587</v>
      </c>
      <c r="BA36">
        <v>1553.4672579999999</v>
      </c>
      <c r="BB36">
        <v>1617.956322</v>
      </c>
      <c r="BC36">
        <v>1655.1019670000001</v>
      </c>
      <c r="BD36">
        <v>1699.4440440000001</v>
      </c>
    </row>
    <row r="37" spans="1:56" x14ac:dyDescent="0.2">
      <c r="A37">
        <f>VLOOKUP(B37,'AHarv+PermP'!$B$2:$C$52,2,0)</f>
        <v>195</v>
      </c>
      <c r="B37" t="s">
        <v>413</v>
      </c>
      <c r="C37" t="s">
        <v>549</v>
      </c>
      <c r="D37" t="s">
        <v>509</v>
      </c>
      <c r="E37" t="s">
        <v>510</v>
      </c>
      <c r="Z37">
        <v>1531.0970279999999</v>
      </c>
      <c r="AA37">
        <v>1566.662294</v>
      </c>
      <c r="AB37">
        <v>1643.6777999999999</v>
      </c>
      <c r="AC37">
        <v>1512.577894</v>
      </c>
      <c r="AD37">
        <v>1524.3989529999999</v>
      </c>
      <c r="AE37">
        <v>1528.8704519999999</v>
      </c>
      <c r="AF37">
        <v>1530.3248610000001</v>
      </c>
      <c r="AG37">
        <v>1575.593566</v>
      </c>
      <c r="AH37">
        <v>1519.7207559999999</v>
      </c>
      <c r="AI37">
        <v>1533.2163780000001</v>
      </c>
      <c r="AJ37">
        <v>1477.8013209999999</v>
      </c>
      <c r="AK37">
        <v>1470.886814</v>
      </c>
      <c r="AL37">
        <v>1445.5179189999999</v>
      </c>
      <c r="AM37">
        <v>1422.1004459999999</v>
      </c>
      <c r="AN37">
        <v>1382.033009</v>
      </c>
      <c r="AO37">
        <v>1416.838469</v>
      </c>
      <c r="AP37">
        <v>1407.8777540000001</v>
      </c>
      <c r="AQ37">
        <v>1415.4787040000001</v>
      </c>
      <c r="AR37">
        <v>1462.0317299999999</v>
      </c>
      <c r="AS37">
        <v>1516.2700620000001</v>
      </c>
      <c r="AT37">
        <v>1525.1488979999999</v>
      </c>
      <c r="AU37">
        <v>1553.6670360000001</v>
      </c>
      <c r="AV37">
        <v>1522.5955759999999</v>
      </c>
      <c r="AW37">
        <v>1580.6888550000001</v>
      </c>
      <c r="AX37">
        <v>1629.1304689999999</v>
      </c>
      <c r="AY37">
        <v>1674.808252</v>
      </c>
      <c r="AZ37">
        <v>1671.3895130000001</v>
      </c>
      <c r="BA37">
        <v>1705.9580269999999</v>
      </c>
      <c r="BB37">
        <v>1715.9924820000001</v>
      </c>
      <c r="BC37">
        <v>1707.7929959999999</v>
      </c>
      <c r="BD37">
        <v>1732.1995770000001</v>
      </c>
    </row>
    <row r="38" spans="1:56" x14ac:dyDescent="0.2">
      <c r="A38">
        <f>VLOOKUP(B38,'AHarv+PermP'!$B$2:$C$52,2,0)</f>
        <v>196</v>
      </c>
      <c r="B38" t="s">
        <v>414</v>
      </c>
      <c r="C38" t="s">
        <v>550</v>
      </c>
      <c r="D38" t="s">
        <v>509</v>
      </c>
      <c r="E38" t="s">
        <v>510</v>
      </c>
      <c r="Z38">
        <v>10908.58843</v>
      </c>
      <c r="AA38">
        <v>9900.5815189999994</v>
      </c>
      <c r="AB38">
        <v>9692.8140660000008</v>
      </c>
      <c r="AC38">
        <v>9442.8883929999993</v>
      </c>
      <c r="AD38">
        <v>9789.9690890000002</v>
      </c>
      <c r="AE38">
        <v>10798.761479999999</v>
      </c>
      <c r="AF38">
        <v>10703.882680000001</v>
      </c>
      <c r="AG38">
        <v>11097.6108</v>
      </c>
      <c r="AH38">
        <v>11612.39631</v>
      </c>
      <c r="AI38">
        <v>12812.349630000001</v>
      </c>
      <c r="AJ38">
        <v>13588.701520000001</v>
      </c>
      <c r="AK38">
        <v>13814.80774</v>
      </c>
      <c r="AL38">
        <v>14617.79898</v>
      </c>
      <c r="AM38">
        <v>15298.498320000001</v>
      </c>
      <c r="AN38">
        <v>14927.24566</v>
      </c>
      <c r="AO38">
        <v>14532.82653</v>
      </c>
      <c r="AP38">
        <v>15025.404930000001</v>
      </c>
      <c r="AQ38">
        <v>16626.424770000001</v>
      </c>
      <c r="AR38">
        <v>17674.548620000001</v>
      </c>
      <c r="AS38">
        <v>17655.206020000001</v>
      </c>
      <c r="AT38">
        <v>18242.543720000001</v>
      </c>
      <c r="AU38">
        <v>17812.637460000002</v>
      </c>
      <c r="AV38">
        <v>17490.614829999999</v>
      </c>
      <c r="AW38">
        <v>16639.843000000001</v>
      </c>
      <c r="AX38">
        <v>16224.315710000001</v>
      </c>
      <c r="AY38">
        <v>17352.223689999999</v>
      </c>
      <c r="AZ38">
        <v>18414.92568</v>
      </c>
      <c r="BA38">
        <v>20098.0334</v>
      </c>
      <c r="BB38">
        <v>19398.07632</v>
      </c>
      <c r="BC38">
        <v>19457.33669</v>
      </c>
      <c r="BD38">
        <v>20848.297559999999</v>
      </c>
    </row>
    <row r="39" spans="1:56" x14ac:dyDescent="0.2">
      <c r="A39">
        <f>VLOOKUP(B39,'AHarv+PermP'!$B$2:$C$52,2,0)</f>
        <v>197</v>
      </c>
      <c r="B39" t="s">
        <v>415</v>
      </c>
      <c r="C39" t="s">
        <v>551</v>
      </c>
      <c r="D39" t="s">
        <v>509</v>
      </c>
      <c r="E39" t="s">
        <v>510</v>
      </c>
      <c r="Z39">
        <v>812.00057649999997</v>
      </c>
      <c r="AA39">
        <v>817.49550680000004</v>
      </c>
      <c r="AB39">
        <v>838.47263899999996</v>
      </c>
      <c r="AC39">
        <v>803.1108279</v>
      </c>
      <c r="AD39">
        <v>816.74700050000001</v>
      </c>
      <c r="AE39">
        <v>754.2303306</v>
      </c>
      <c r="AF39">
        <v>742.78364039999997</v>
      </c>
      <c r="AG39">
        <v>773.70602529999996</v>
      </c>
      <c r="AH39">
        <v>699.698981</v>
      </c>
      <c r="AI39">
        <v>690.12525459999995</v>
      </c>
      <c r="AJ39">
        <v>704.33240379999995</v>
      </c>
      <c r="AK39">
        <v>718.40812619999997</v>
      </c>
      <c r="AL39">
        <v>584.1396019</v>
      </c>
      <c r="AM39">
        <v>597.10988310000005</v>
      </c>
      <c r="AN39">
        <v>590.21703560000003</v>
      </c>
      <c r="AO39">
        <v>545.33807439999998</v>
      </c>
      <c r="AP39">
        <v>572.63229969999998</v>
      </c>
      <c r="AQ39">
        <v>474.88501389999999</v>
      </c>
      <c r="AR39">
        <v>466.1410793</v>
      </c>
      <c r="AS39">
        <v>420.35551179999999</v>
      </c>
      <c r="AT39">
        <v>424.26292089999998</v>
      </c>
      <c r="AU39">
        <v>482.62736710000001</v>
      </c>
      <c r="AV39">
        <v>587.63058320000005</v>
      </c>
      <c r="AW39">
        <v>611.72825939999996</v>
      </c>
      <c r="AX39">
        <v>628.19420490000005</v>
      </c>
      <c r="AY39">
        <v>646.98812369999996</v>
      </c>
      <c r="AZ39">
        <v>671.43375479999997</v>
      </c>
      <c r="BA39">
        <v>694.99824409999997</v>
      </c>
      <c r="BB39">
        <v>715.96810570000002</v>
      </c>
      <c r="BC39">
        <v>722.50793629999998</v>
      </c>
      <c r="BD39">
        <v>741.68840809999995</v>
      </c>
    </row>
    <row r="40" spans="1:56" x14ac:dyDescent="0.2">
      <c r="A40">
        <f>VLOOKUP(B40,'AHarv+PermP'!$B$2:$C$52,2,0)</f>
        <v>201</v>
      </c>
      <c r="B40" t="s">
        <v>416</v>
      </c>
      <c r="C40" t="s">
        <v>552</v>
      </c>
      <c r="D40" t="s">
        <v>509</v>
      </c>
      <c r="E40" t="s">
        <v>510</v>
      </c>
    </row>
    <row r="41" spans="1:56" x14ac:dyDescent="0.2">
      <c r="A41">
        <f>VLOOKUP(B41,'AHarv+PermP'!$B$2:$C$52,2,0)</f>
        <v>202</v>
      </c>
      <c r="B41" t="s">
        <v>417</v>
      </c>
      <c r="C41" t="s">
        <v>553</v>
      </c>
      <c r="D41" t="s">
        <v>509</v>
      </c>
      <c r="E41" t="s">
        <v>510</v>
      </c>
      <c r="Z41">
        <v>8762.6259869999994</v>
      </c>
      <c r="AA41">
        <v>9010.6134189999993</v>
      </c>
      <c r="AB41">
        <v>8753.8725350000004</v>
      </c>
      <c r="AC41">
        <v>8374.8018929999998</v>
      </c>
      <c r="AD41">
        <v>8576.3911250000001</v>
      </c>
      <c r="AE41">
        <v>8255.3166829999991</v>
      </c>
      <c r="AF41">
        <v>8047.6977100000004</v>
      </c>
      <c r="AG41">
        <v>8014.2213570000004</v>
      </c>
      <c r="AH41">
        <v>8153.8851020000002</v>
      </c>
      <c r="AI41">
        <v>8164.6887779999997</v>
      </c>
      <c r="AJ41">
        <v>7974.7075619999996</v>
      </c>
      <c r="AK41">
        <v>7732.4571699999997</v>
      </c>
      <c r="AL41">
        <v>7410.9551760000004</v>
      </c>
      <c r="AM41">
        <v>7345.6069900000002</v>
      </c>
      <c r="AN41">
        <v>7422.8394090000002</v>
      </c>
      <c r="AO41">
        <v>7490.3909290000001</v>
      </c>
      <c r="AP41">
        <v>7641.0465919999997</v>
      </c>
      <c r="AQ41">
        <v>7665.8587980000002</v>
      </c>
      <c r="AR41">
        <v>7526.4680319999998</v>
      </c>
      <c r="AS41">
        <v>7520.1988190000002</v>
      </c>
      <c r="AT41">
        <v>7640.9969170000004</v>
      </c>
      <c r="AU41">
        <v>7690.9926009999999</v>
      </c>
      <c r="AV41">
        <v>7863.8985899999998</v>
      </c>
      <c r="AW41">
        <v>7993.4289390000004</v>
      </c>
      <c r="AX41">
        <v>8259.2986849999998</v>
      </c>
      <c r="AY41">
        <v>8596.8308710000001</v>
      </c>
      <c r="AZ41">
        <v>8977.2942380000004</v>
      </c>
      <c r="BA41">
        <v>9373.7739789999996</v>
      </c>
      <c r="BB41">
        <v>9602.3843909999996</v>
      </c>
      <c r="BC41">
        <v>9339.9522429999997</v>
      </c>
      <c r="BD41">
        <v>9476.3585129999992</v>
      </c>
    </row>
    <row r="42" spans="1:56" x14ac:dyDescent="0.2">
      <c r="A42">
        <f>VLOOKUP(B42,'AHarv+PermP'!$B$2:$C$52,2,0)</f>
        <v>206</v>
      </c>
      <c r="B42" t="s">
        <v>419</v>
      </c>
      <c r="C42" t="s">
        <v>554</v>
      </c>
      <c r="D42" t="s">
        <v>509</v>
      </c>
      <c r="E42" t="s">
        <v>510</v>
      </c>
      <c r="Z42">
        <v>1063.094462</v>
      </c>
      <c r="AA42">
        <v>1104.75089</v>
      </c>
      <c r="AB42">
        <v>1131.855611</v>
      </c>
      <c r="AC42">
        <v>1117.739601</v>
      </c>
      <c r="AD42">
        <v>1029.2507069999999</v>
      </c>
      <c r="AE42">
        <v>937.45285980000006</v>
      </c>
      <c r="AF42">
        <v>963.02828220000004</v>
      </c>
      <c r="AG42">
        <v>1074.303672</v>
      </c>
      <c r="AH42">
        <v>1046.9744929999999</v>
      </c>
      <c r="AI42">
        <v>1114.994117</v>
      </c>
      <c r="AJ42">
        <v>1029.394976</v>
      </c>
      <c r="AK42">
        <v>1079.5849800000001</v>
      </c>
      <c r="AL42">
        <v>1121.443988</v>
      </c>
      <c r="AM42">
        <v>1142.3567929999999</v>
      </c>
      <c r="AN42">
        <v>1123.935144</v>
      </c>
      <c r="AO42">
        <v>1160.7431670000001</v>
      </c>
      <c r="AP42">
        <v>1198.12716</v>
      </c>
      <c r="AQ42">
        <v>1291.1401619999999</v>
      </c>
      <c r="AR42">
        <v>1313.023498</v>
      </c>
      <c r="AS42">
        <v>1320.539473</v>
      </c>
      <c r="AT42">
        <v>1396.902358</v>
      </c>
      <c r="AU42">
        <v>1448.517366</v>
      </c>
      <c r="AV42">
        <v>1491.4855689999999</v>
      </c>
      <c r="AW42">
        <v>1561.969386</v>
      </c>
      <c r="AX42">
        <v>1553.6999390000001</v>
      </c>
      <c r="AY42">
        <v>1612.9883110000001</v>
      </c>
      <c r="AZ42">
        <v>1751.4626149999999</v>
      </c>
      <c r="BA42">
        <v>1881.4298470000001</v>
      </c>
      <c r="BB42">
        <v>1959.5255669999999</v>
      </c>
      <c r="BC42">
        <v>1986.1960180000001</v>
      </c>
      <c r="BD42">
        <v>2023.4510399999999</v>
      </c>
    </row>
    <row r="43" spans="1:56" x14ac:dyDescent="0.2">
      <c r="A43">
        <f>VLOOKUP(B43,'AHarv+PermP'!$B$2:$C$52,2,0)</f>
        <v>209</v>
      </c>
      <c r="B43" t="s">
        <v>420</v>
      </c>
      <c r="C43" t="s">
        <v>555</v>
      </c>
      <c r="D43" t="s">
        <v>509</v>
      </c>
      <c r="E43" t="s">
        <v>510</v>
      </c>
      <c r="Z43">
        <v>2277.5479369999998</v>
      </c>
      <c r="AA43">
        <v>2535.538219</v>
      </c>
      <c r="AB43">
        <v>2492.9029169999999</v>
      </c>
      <c r="AC43">
        <v>2449.3963640000002</v>
      </c>
      <c r="AD43">
        <v>2517.0886609999998</v>
      </c>
      <c r="AE43">
        <v>2519.0162660000001</v>
      </c>
      <c r="AF43">
        <v>2715.1267699999999</v>
      </c>
      <c r="AG43">
        <v>2979.3370669999999</v>
      </c>
      <c r="AH43">
        <v>3040.5472799999998</v>
      </c>
      <c r="AI43">
        <v>3299.5194540000002</v>
      </c>
      <c r="AJ43">
        <v>3499.8204219999998</v>
      </c>
      <c r="AK43">
        <v>3491.9666619999998</v>
      </c>
      <c r="AL43">
        <v>3468.717623</v>
      </c>
      <c r="AM43">
        <v>3495.5495329999999</v>
      </c>
      <c r="AN43">
        <v>3559.3544449999999</v>
      </c>
      <c r="AO43">
        <v>3591.0731289999999</v>
      </c>
      <c r="AP43">
        <v>3640.4555409999998</v>
      </c>
      <c r="AQ43">
        <v>3694.8901369999999</v>
      </c>
      <c r="AR43">
        <v>3715.8641819999998</v>
      </c>
      <c r="AS43">
        <v>3773.5454329999998</v>
      </c>
      <c r="AT43">
        <v>4092.5243230000001</v>
      </c>
      <c r="AU43">
        <v>4090.1967949999998</v>
      </c>
      <c r="AV43">
        <v>4135.5023010000004</v>
      </c>
      <c r="AW43">
        <v>4272.7251310000001</v>
      </c>
      <c r="AX43">
        <v>4352.9798300000002</v>
      </c>
      <c r="AY43">
        <v>4411.1821010000003</v>
      </c>
      <c r="AZ43">
        <v>4486.3089799999998</v>
      </c>
      <c r="BA43">
        <v>4580.6743189999997</v>
      </c>
      <c r="BB43">
        <v>4619.9176369999996</v>
      </c>
      <c r="BC43">
        <v>4566.9322949999996</v>
      </c>
      <c r="BD43">
        <v>4548.2218290000001</v>
      </c>
    </row>
    <row r="44" spans="1:56" x14ac:dyDescent="0.2">
      <c r="A44">
        <f>VLOOKUP(B44,'AHarv+PermP'!$B$2:$C$52,2,0)</f>
        <v>215</v>
      </c>
      <c r="B44" t="s">
        <v>421</v>
      </c>
      <c r="C44" t="s">
        <v>556</v>
      </c>
      <c r="D44" t="s">
        <v>509</v>
      </c>
      <c r="E44" t="s">
        <v>510</v>
      </c>
      <c r="AH44">
        <v>823.75173440000003</v>
      </c>
      <c r="AI44">
        <v>828.7260397</v>
      </c>
      <c r="AJ44">
        <v>860.12805289999994</v>
      </c>
      <c r="AK44">
        <v>849.24723429999995</v>
      </c>
      <c r="AL44">
        <v>825.69842100000005</v>
      </c>
      <c r="AM44">
        <v>807.96804689999999</v>
      </c>
      <c r="AN44">
        <v>794.5665659</v>
      </c>
      <c r="AO44">
        <v>798.45126289999996</v>
      </c>
      <c r="AP44">
        <v>811.67862349999996</v>
      </c>
      <c r="AQ44">
        <v>818.48539760000006</v>
      </c>
      <c r="AR44">
        <v>827.68914229999996</v>
      </c>
      <c r="AS44">
        <v>846.31065579999995</v>
      </c>
      <c r="AT44">
        <v>865.79266740000003</v>
      </c>
      <c r="AU44">
        <v>894.27749619999997</v>
      </c>
      <c r="AV44">
        <v>933.51652879999995</v>
      </c>
      <c r="AW44">
        <v>971.06796099999997</v>
      </c>
      <c r="AX44">
        <v>1019.157408</v>
      </c>
      <c r="AY44">
        <v>1064.5751620000001</v>
      </c>
      <c r="AZ44">
        <v>1104.9483110000001</v>
      </c>
      <c r="BA44">
        <v>1150.767092</v>
      </c>
      <c r="BB44">
        <v>1201.271471</v>
      </c>
      <c r="BC44">
        <v>1237.1227329999999</v>
      </c>
      <c r="BD44">
        <v>1285.6166089999999</v>
      </c>
    </row>
    <row r="45" spans="1:56" x14ac:dyDescent="0.2">
      <c r="A45">
        <f>VLOOKUP(B45,'AHarv+PermP'!$B$2:$C$52,2,0)</f>
        <v>217</v>
      </c>
      <c r="B45" t="s">
        <v>422</v>
      </c>
      <c r="C45" t="s">
        <v>557</v>
      </c>
      <c r="D45" t="s">
        <v>509</v>
      </c>
      <c r="E45" t="s">
        <v>510</v>
      </c>
      <c r="Z45">
        <v>1134.726011</v>
      </c>
      <c r="AA45">
        <v>1063.518378</v>
      </c>
      <c r="AB45">
        <v>991.13838710000005</v>
      </c>
      <c r="AC45">
        <v>904.74605480000002</v>
      </c>
      <c r="AD45">
        <v>921.81622319999997</v>
      </c>
      <c r="AE45">
        <v>940.44913570000006</v>
      </c>
      <c r="AF45">
        <v>924.50789380000003</v>
      </c>
      <c r="AG45">
        <v>900.10003719999997</v>
      </c>
      <c r="AH45">
        <v>931.3335313</v>
      </c>
      <c r="AI45">
        <v>942.52628149999998</v>
      </c>
      <c r="AJ45">
        <v>916.79166180000004</v>
      </c>
      <c r="AK45">
        <v>890.39707109999995</v>
      </c>
      <c r="AL45">
        <v>838.21436200000005</v>
      </c>
      <c r="AM45">
        <v>697.99888090000002</v>
      </c>
      <c r="AN45">
        <v>785.38834710000003</v>
      </c>
      <c r="AO45">
        <v>825.71921320000001</v>
      </c>
      <c r="AP45">
        <v>872.365094</v>
      </c>
      <c r="AQ45">
        <v>965.53061330000003</v>
      </c>
      <c r="AR45">
        <v>911.70892990000004</v>
      </c>
      <c r="AS45">
        <v>904.08359519999999</v>
      </c>
      <c r="AT45">
        <v>870.28771889999996</v>
      </c>
      <c r="AU45">
        <v>845.33507350000002</v>
      </c>
      <c r="AV45">
        <v>858.54491949999999</v>
      </c>
      <c r="AW45">
        <v>861.37478820000001</v>
      </c>
      <c r="AX45">
        <v>867.41555449999998</v>
      </c>
      <c r="AY45">
        <v>858.21732610000004</v>
      </c>
      <c r="AZ45">
        <v>873.31665469999996</v>
      </c>
      <c r="BA45">
        <v>873.89734950000002</v>
      </c>
      <c r="BB45">
        <v>875.48114139999996</v>
      </c>
      <c r="BC45">
        <v>884.58332040000005</v>
      </c>
      <c r="BD45">
        <v>895.27446510000004</v>
      </c>
    </row>
    <row r="46" spans="1:56" x14ac:dyDescent="0.2">
      <c r="A46">
        <f>VLOOKUP(B46,'AHarv+PermP'!$B$2:$C$52,2,0)</f>
        <v>226</v>
      </c>
      <c r="B46" t="s">
        <v>423</v>
      </c>
      <c r="C46" t="s">
        <v>558</v>
      </c>
      <c r="D46" t="s">
        <v>509</v>
      </c>
      <c r="E46" t="s">
        <v>510</v>
      </c>
      <c r="AB46">
        <v>567.96309689999998</v>
      </c>
      <c r="AC46">
        <v>582.46263939999994</v>
      </c>
      <c r="AD46">
        <v>562.25691280000001</v>
      </c>
      <c r="AE46">
        <v>525.8142259</v>
      </c>
      <c r="AF46">
        <v>509.72981240000001</v>
      </c>
      <c r="AG46">
        <v>511.13617699999998</v>
      </c>
      <c r="AH46">
        <v>533.54201760000001</v>
      </c>
      <c r="AI46">
        <v>547.35910560000002</v>
      </c>
      <c r="AJ46">
        <v>562.66801510000005</v>
      </c>
      <c r="AK46">
        <v>573.97609669999997</v>
      </c>
      <c r="AL46">
        <v>574.12877249999997</v>
      </c>
      <c r="AM46">
        <v>602.02237200000002</v>
      </c>
      <c r="AN46">
        <v>620.54243280000003</v>
      </c>
      <c r="AO46">
        <v>670.86530270000003</v>
      </c>
      <c r="AP46">
        <v>709.83277629999998</v>
      </c>
      <c r="AQ46">
        <v>724.12879710000004</v>
      </c>
      <c r="AR46">
        <v>737.46001960000001</v>
      </c>
      <c r="AS46">
        <v>773.31503989999999</v>
      </c>
      <c r="AT46">
        <v>773.54538930000001</v>
      </c>
      <c r="AU46">
        <v>788.5327254</v>
      </c>
      <c r="AV46">
        <v>830.46163730000001</v>
      </c>
      <c r="AW46">
        <v>856.10051339999995</v>
      </c>
      <c r="AX46">
        <v>885.14003249999996</v>
      </c>
      <c r="AY46">
        <v>911.08145330000002</v>
      </c>
      <c r="AZ46">
        <v>977.06793110000001</v>
      </c>
      <c r="BA46">
        <v>1025.4096649999999</v>
      </c>
      <c r="BB46">
        <v>1079.1600060000001</v>
      </c>
      <c r="BC46">
        <v>1120.5951669999999</v>
      </c>
      <c r="BD46">
        <v>1141.393771</v>
      </c>
    </row>
    <row r="47" spans="1:56" x14ac:dyDescent="0.2">
      <c r="A47">
        <f>VLOOKUP(B47,'AHarv+PermP'!$B$2:$C$52,2,0)</f>
        <v>251</v>
      </c>
      <c r="B47" t="s">
        <v>427</v>
      </c>
      <c r="C47" t="s">
        <v>559</v>
      </c>
      <c r="D47" t="s">
        <v>509</v>
      </c>
      <c r="E47" t="s">
        <v>510</v>
      </c>
      <c r="Z47">
        <v>1532.1929399999999</v>
      </c>
      <c r="AA47">
        <v>1574.2659020000001</v>
      </c>
      <c r="AB47">
        <v>1480.8393140000001</v>
      </c>
      <c r="AC47">
        <v>1405.4458460000001</v>
      </c>
      <c r="AD47">
        <v>1356.645673</v>
      </c>
      <c r="AE47">
        <v>1335.932763</v>
      </c>
      <c r="AF47">
        <v>1304.6303399999999</v>
      </c>
      <c r="AG47">
        <v>1299.396812</v>
      </c>
      <c r="AH47">
        <v>1340.637528</v>
      </c>
      <c r="AI47">
        <v>1289.490121</v>
      </c>
      <c r="AJ47">
        <v>1248.5757040000001</v>
      </c>
      <c r="AK47">
        <v>1215.959243</v>
      </c>
      <c r="AL47">
        <v>1165.3694009999999</v>
      </c>
      <c r="AM47">
        <v>1214.3472959999999</v>
      </c>
      <c r="AN47">
        <v>1082.27118</v>
      </c>
      <c r="AO47">
        <v>1024.9872519999999</v>
      </c>
      <c r="AP47">
        <v>1067.168455</v>
      </c>
      <c r="AQ47">
        <v>1072.3859910000001</v>
      </c>
      <c r="AR47">
        <v>1023.763056</v>
      </c>
      <c r="AS47">
        <v>1018.85378</v>
      </c>
      <c r="AT47">
        <v>1028.787448</v>
      </c>
      <c r="AU47">
        <v>1053.5588540000001</v>
      </c>
      <c r="AV47">
        <v>1063.5292629999999</v>
      </c>
      <c r="AW47">
        <v>1092.754426</v>
      </c>
      <c r="AX47">
        <v>1125.4008180000001</v>
      </c>
      <c r="AY47">
        <v>1157.593472</v>
      </c>
      <c r="AZ47">
        <v>1199.5436810000001</v>
      </c>
      <c r="BA47">
        <v>1241.5799959999999</v>
      </c>
      <c r="BB47">
        <v>1277.75668</v>
      </c>
      <c r="BC47">
        <v>1322.7999990000001</v>
      </c>
      <c r="BD47">
        <v>1401.1499550000001</v>
      </c>
    </row>
    <row r="48" spans="1:56" x14ac:dyDescent="0.2">
      <c r="A48">
        <f>VLOOKUP(B48,'AHarv+PermP'!$B$2:$C$52,2,0)</f>
        <v>181</v>
      </c>
      <c r="B48" t="s">
        <v>409</v>
      </c>
      <c r="C48" t="s">
        <v>560</v>
      </c>
      <c r="D48" t="s">
        <v>509</v>
      </c>
      <c r="E48" t="s">
        <v>510</v>
      </c>
    </row>
    <row r="49" spans="1:56" x14ac:dyDescent="0.2">
      <c r="A49" s="72" t="s">
        <v>566</v>
      </c>
      <c r="B49" s="72" t="s">
        <v>566</v>
      </c>
      <c r="C49" s="72" t="s">
        <v>566</v>
      </c>
      <c r="D49" s="72" t="s">
        <v>566</v>
      </c>
      <c r="E49" s="72" t="s">
        <v>566</v>
      </c>
      <c r="F49" s="72" t="s">
        <v>566</v>
      </c>
      <c r="G49" s="72" t="s">
        <v>566</v>
      </c>
      <c r="H49" s="72" t="s">
        <v>566</v>
      </c>
      <c r="I49" s="72" t="s">
        <v>566</v>
      </c>
      <c r="J49" s="72" t="s">
        <v>566</v>
      </c>
      <c r="K49" s="72" t="s">
        <v>566</v>
      </c>
      <c r="L49" s="72" t="s">
        <v>566</v>
      </c>
      <c r="M49" s="72" t="s">
        <v>566</v>
      </c>
      <c r="N49" s="72" t="s">
        <v>566</v>
      </c>
      <c r="O49" s="72" t="s">
        <v>566</v>
      </c>
      <c r="P49" s="72" t="s">
        <v>566</v>
      </c>
      <c r="Q49" s="72" t="s">
        <v>566</v>
      </c>
      <c r="R49" s="72" t="s">
        <v>566</v>
      </c>
      <c r="S49" s="72" t="s">
        <v>566</v>
      </c>
      <c r="T49" s="72" t="s">
        <v>566</v>
      </c>
      <c r="U49" s="72" t="s">
        <v>566</v>
      </c>
      <c r="V49" s="72" t="s">
        <v>566</v>
      </c>
      <c r="W49" s="72" t="s">
        <v>566</v>
      </c>
      <c r="X49" s="72" t="s">
        <v>566</v>
      </c>
      <c r="Y49" s="72" t="s">
        <v>566</v>
      </c>
      <c r="Z49" s="72" t="s">
        <v>566</v>
      </c>
      <c r="AA49" s="72" t="s">
        <v>566</v>
      </c>
      <c r="AB49" s="72" t="s">
        <v>566</v>
      </c>
      <c r="AC49" s="72" t="s">
        <v>566</v>
      </c>
      <c r="AD49" s="72" t="s">
        <v>566</v>
      </c>
      <c r="AE49" s="72" t="s">
        <v>566</v>
      </c>
      <c r="AF49" s="72" t="s">
        <v>566</v>
      </c>
      <c r="AG49" s="72" t="s">
        <v>566</v>
      </c>
      <c r="AH49" s="72" t="s">
        <v>566</v>
      </c>
      <c r="AI49" s="72" t="s">
        <v>566</v>
      </c>
      <c r="AJ49" s="72" t="s">
        <v>566</v>
      </c>
      <c r="AK49" s="72" t="s">
        <v>566</v>
      </c>
      <c r="AL49" s="72" t="s">
        <v>566</v>
      </c>
      <c r="AM49" s="72" t="s">
        <v>566</v>
      </c>
      <c r="AN49" s="72" t="s">
        <v>566</v>
      </c>
      <c r="AO49" s="72" t="s">
        <v>566</v>
      </c>
      <c r="AP49" s="72" t="s">
        <v>566</v>
      </c>
      <c r="AQ49" s="72" t="s">
        <v>566</v>
      </c>
      <c r="AR49" s="72" t="s">
        <v>566</v>
      </c>
      <c r="AS49" s="72" t="s">
        <v>566</v>
      </c>
      <c r="AT49" s="72" t="s">
        <v>566</v>
      </c>
      <c r="AU49" s="72" t="s">
        <v>566</v>
      </c>
      <c r="AV49" s="72" t="s">
        <v>566</v>
      </c>
      <c r="AW49" s="72" t="s">
        <v>566</v>
      </c>
      <c r="AX49" s="72" t="s">
        <v>566</v>
      </c>
      <c r="AY49" s="72" t="s">
        <v>566</v>
      </c>
      <c r="AZ49" s="72" t="s">
        <v>566</v>
      </c>
      <c r="BA49" s="72" t="s">
        <v>566</v>
      </c>
      <c r="BB49" s="72" t="s">
        <v>566</v>
      </c>
      <c r="BC49" s="72" t="s">
        <v>566</v>
      </c>
      <c r="BD49" s="72" t="s">
        <v>566</v>
      </c>
    </row>
    <row r="50" spans="1:56" x14ac:dyDescent="0.2">
      <c r="A50">
        <v>7</v>
      </c>
      <c r="B50" t="s">
        <v>377</v>
      </c>
      <c r="C50" t="s">
        <v>508</v>
      </c>
      <c r="D50" t="s">
        <v>509</v>
      </c>
      <c r="E50" s="72" t="s">
        <v>570</v>
      </c>
      <c r="G50">
        <f t="shared" ref="G50:AL50" si="0">IF(G2=0,0,(G2-F2)/G2*100)</f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 t="shared" si="0"/>
        <v>0</v>
      </c>
      <c r="N50">
        <f t="shared" si="0"/>
        <v>0</v>
      </c>
      <c r="O50">
        <f t="shared" si="0"/>
        <v>0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100</v>
      </c>
      <c r="AF50">
        <f t="shared" si="0"/>
        <v>-3.3824777346571147E-2</v>
      </c>
      <c r="AG50">
        <f t="shared" si="0"/>
        <v>4.9332329066460536</v>
      </c>
      <c r="AH50">
        <f t="shared" si="0"/>
        <v>2.957252274989544</v>
      </c>
      <c r="AI50">
        <f t="shared" si="0"/>
        <v>-2.1718763532848162</v>
      </c>
      <c r="AJ50">
        <f t="shared" si="0"/>
        <v>-3.1194365793959946</v>
      </c>
      <c r="AK50">
        <f t="shared" si="0"/>
        <v>-4.3333881578699742</v>
      </c>
      <c r="AL50">
        <f t="shared" si="0"/>
        <v>-10.934072815733757</v>
      </c>
      <c r="AM50">
        <f t="shared" ref="AM50:BD50" si="1">IF(AM2=0,0,(AM2-AL2)/AM2*100)</f>
        <v>-37.253923138401525</v>
      </c>
      <c r="AN50">
        <f t="shared" si="1"/>
        <v>0.22771278610383125</v>
      </c>
      <c r="AO50">
        <f t="shared" si="1"/>
        <v>6.6268724359673996</v>
      </c>
      <c r="AP50">
        <f t="shared" si="1"/>
        <v>7.4894955195322357</v>
      </c>
      <c r="AQ50">
        <f t="shared" si="1"/>
        <v>4.7948032508807819</v>
      </c>
      <c r="AR50">
        <f t="shared" si="1"/>
        <v>3.8385721222134093</v>
      </c>
      <c r="AS50">
        <f t="shared" si="1"/>
        <v>0.38590224610705459</v>
      </c>
      <c r="AT50">
        <f t="shared" si="1"/>
        <v>-5.6177298135276929E-2</v>
      </c>
      <c r="AU50">
        <f t="shared" si="1"/>
        <v>-0.1692367767428605</v>
      </c>
      <c r="AV50">
        <f t="shared" si="1"/>
        <v>9.6077718913985262</v>
      </c>
      <c r="AW50">
        <f t="shared" si="1"/>
        <v>-0.23955349743672383</v>
      </c>
      <c r="AX50">
        <f t="shared" si="1"/>
        <v>6.9227895695801251</v>
      </c>
      <c r="AY50">
        <f t="shared" si="1"/>
        <v>14.328549125183981</v>
      </c>
      <c r="AZ50">
        <f t="shared" si="1"/>
        <v>12.990160952304164</v>
      </c>
      <c r="BA50">
        <f t="shared" si="1"/>
        <v>16.032949022913389</v>
      </c>
      <c r="BB50">
        <f t="shared" si="1"/>
        <v>9.556339224616007</v>
      </c>
      <c r="BC50">
        <f t="shared" si="1"/>
        <v>-0.4560686142846837</v>
      </c>
      <c r="BD50">
        <f t="shared" si="1"/>
        <v>-0.52697278008383153</v>
      </c>
    </row>
    <row r="51" spans="1:56" x14ac:dyDescent="0.2">
      <c r="A51">
        <v>53</v>
      </c>
      <c r="B51" t="s">
        <v>386</v>
      </c>
      <c r="C51" t="s">
        <v>511</v>
      </c>
      <c r="D51" t="s">
        <v>509</v>
      </c>
      <c r="E51" s="72" t="s">
        <v>570</v>
      </c>
      <c r="G51">
        <f t="shared" ref="G51:AL51" si="2">IF(G3=0,0,(G3-F3)/G3*100)</f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  <c r="Y51">
        <f t="shared" si="2"/>
        <v>0</v>
      </c>
      <c r="Z51">
        <f t="shared" si="2"/>
        <v>100</v>
      </c>
      <c r="AA51">
        <f t="shared" si="2"/>
        <v>6.5821002604261896</v>
      </c>
      <c r="AB51">
        <f t="shared" si="2"/>
        <v>-0.52114752072092574</v>
      </c>
      <c r="AC51">
        <f t="shared" si="2"/>
        <v>-7.4699221070477178</v>
      </c>
      <c r="AD51">
        <f t="shared" si="2"/>
        <v>4.7520250865866647</v>
      </c>
      <c r="AE51">
        <f t="shared" si="2"/>
        <v>4.4055516352525164</v>
      </c>
      <c r="AF51">
        <f t="shared" si="2"/>
        <v>-0.57816885949025654</v>
      </c>
      <c r="AG51">
        <f t="shared" si="2"/>
        <v>-4.3134984288270877</v>
      </c>
      <c r="AH51">
        <f t="shared" si="2"/>
        <v>0.57711000829788506</v>
      </c>
      <c r="AI51">
        <f t="shared" si="2"/>
        <v>-5.9832048818402042</v>
      </c>
      <c r="AJ51">
        <f t="shared" si="2"/>
        <v>5.7318410689397754E-2</v>
      </c>
      <c r="AK51">
        <f t="shared" si="2"/>
        <v>1.289811147384238</v>
      </c>
      <c r="AL51">
        <f t="shared" si="2"/>
        <v>0.45981716434017156</v>
      </c>
      <c r="AM51">
        <f t="shared" ref="AM51:BD51" si="3">IF(AM3=0,0,(AM3-AL3)/AM3*100)</f>
        <v>-4.6276706214412107E-2</v>
      </c>
      <c r="AN51">
        <f t="shared" si="3"/>
        <v>0.88144589012563912</v>
      </c>
      <c r="AO51">
        <f t="shared" si="3"/>
        <v>1.2938761051842878</v>
      </c>
      <c r="AP51">
        <f t="shared" si="3"/>
        <v>2.3915569824018115</v>
      </c>
      <c r="AQ51">
        <f t="shared" si="3"/>
        <v>3.104111275836857</v>
      </c>
      <c r="AR51">
        <f t="shared" si="3"/>
        <v>1.6819374974208328</v>
      </c>
      <c r="AS51">
        <f t="shared" si="3"/>
        <v>1.7743016400536744</v>
      </c>
      <c r="AT51">
        <f t="shared" si="3"/>
        <v>2.6696531183760022</v>
      </c>
      <c r="AU51">
        <f t="shared" si="3"/>
        <v>1.7879727779337071</v>
      </c>
      <c r="AV51">
        <f t="shared" si="3"/>
        <v>1.2217346349991025</v>
      </c>
      <c r="AW51">
        <f t="shared" si="3"/>
        <v>0.60470297233858006</v>
      </c>
      <c r="AX51">
        <f t="shared" si="3"/>
        <v>-0.14748355711768876</v>
      </c>
      <c r="AY51">
        <f t="shared" si="3"/>
        <v>-0.27888820233085043</v>
      </c>
      <c r="AZ51">
        <f t="shared" si="3"/>
        <v>0.94420893744278223</v>
      </c>
      <c r="BA51">
        <f t="shared" si="3"/>
        <v>1.4723753060438511</v>
      </c>
      <c r="BB51">
        <f t="shared" si="3"/>
        <v>1.9977474405553104</v>
      </c>
      <c r="BC51">
        <f t="shared" si="3"/>
        <v>0.82707305315038315</v>
      </c>
      <c r="BD51">
        <f t="shared" si="3"/>
        <v>0.11210302442276884</v>
      </c>
    </row>
    <row r="52" spans="1:56" x14ac:dyDescent="0.2">
      <c r="A52">
        <v>20</v>
      </c>
      <c r="B52" t="s">
        <v>378</v>
      </c>
      <c r="C52" t="s">
        <v>512</v>
      </c>
      <c r="D52" t="s">
        <v>509</v>
      </c>
      <c r="E52" s="72" t="s">
        <v>570</v>
      </c>
      <c r="G52">
        <f t="shared" ref="G52:AL52" si="4">IF(G4=0,0,(G4-F4)/G4*100)</f>
        <v>0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0</v>
      </c>
      <c r="M52">
        <f t="shared" si="4"/>
        <v>0</v>
      </c>
      <c r="N52">
        <f t="shared" si="4"/>
        <v>0</v>
      </c>
      <c r="O52">
        <f t="shared" si="4"/>
        <v>0</v>
      </c>
      <c r="P52">
        <f t="shared" si="4"/>
        <v>0</v>
      </c>
      <c r="Q52">
        <f t="shared" si="4"/>
        <v>0</v>
      </c>
      <c r="R52">
        <f t="shared" si="4"/>
        <v>0</v>
      </c>
      <c r="S52">
        <f t="shared" si="4"/>
        <v>0</v>
      </c>
      <c r="T52">
        <f t="shared" si="4"/>
        <v>0</v>
      </c>
      <c r="U52">
        <f t="shared" si="4"/>
        <v>0</v>
      </c>
      <c r="V52">
        <f t="shared" si="4"/>
        <v>0</v>
      </c>
      <c r="W52">
        <f t="shared" si="4"/>
        <v>0</v>
      </c>
      <c r="X52">
        <f t="shared" si="4"/>
        <v>0</v>
      </c>
      <c r="Y52">
        <f t="shared" si="4"/>
        <v>0</v>
      </c>
      <c r="Z52">
        <f t="shared" si="4"/>
        <v>100</v>
      </c>
      <c r="AA52">
        <f t="shared" si="4"/>
        <v>4.9356938284262064</v>
      </c>
      <c r="AB52">
        <f t="shared" si="4"/>
        <v>7.6681013496554886</v>
      </c>
      <c r="AC52">
        <f t="shared" si="4"/>
        <v>8.5543413291786656</v>
      </c>
      <c r="AD52">
        <f t="shared" si="4"/>
        <v>4.7395793147079077</v>
      </c>
      <c r="AE52">
        <f t="shared" si="4"/>
        <v>3.5223547349331508</v>
      </c>
      <c r="AF52">
        <f t="shared" si="4"/>
        <v>4.5083100087816081</v>
      </c>
      <c r="AG52">
        <f t="shared" si="4"/>
        <v>7.7344646982482379</v>
      </c>
      <c r="AH52">
        <f t="shared" si="4"/>
        <v>13.633767865847693</v>
      </c>
      <c r="AI52">
        <f t="shared" si="4"/>
        <v>8.805027707648664</v>
      </c>
      <c r="AJ52">
        <f t="shared" si="4"/>
        <v>3.4926774871725921</v>
      </c>
      <c r="AK52">
        <f t="shared" si="4"/>
        <v>4.167549154986582</v>
      </c>
      <c r="AL52">
        <f t="shared" si="4"/>
        <v>1.1776579327159307E-2</v>
      </c>
      <c r="AM52">
        <f t="shared" ref="AM52:BD52" si="5">IF(AM4=0,0,(AM4-AL4)/AM4*100)</f>
        <v>-0.87364636815052599</v>
      </c>
      <c r="AN52">
        <f t="shared" si="5"/>
        <v>0.9137558222948271</v>
      </c>
      <c r="AO52">
        <f t="shared" si="5"/>
        <v>1.7886936565974196</v>
      </c>
      <c r="AP52">
        <f t="shared" si="5"/>
        <v>2.9856549862383162</v>
      </c>
      <c r="AQ52">
        <f t="shared" si="5"/>
        <v>7.171791618040535</v>
      </c>
      <c r="AR52">
        <f t="shared" si="5"/>
        <v>7.6533872459325707</v>
      </c>
      <c r="AS52">
        <f t="shared" si="5"/>
        <v>2.9918625882843561</v>
      </c>
      <c r="AT52">
        <f t="shared" si="5"/>
        <v>3.9328732978730727</v>
      </c>
      <c r="AU52">
        <f t="shared" si="5"/>
        <v>1.9199968911069103</v>
      </c>
      <c r="AV52">
        <f t="shared" si="5"/>
        <v>7.0137186860474374</v>
      </c>
      <c r="AW52">
        <f t="shared" si="5"/>
        <v>4.7585187271293838</v>
      </c>
      <c r="AX52">
        <f t="shared" si="5"/>
        <v>4.5806701108280876</v>
      </c>
      <c r="AY52">
        <f t="shared" si="5"/>
        <v>0.37124396312953978</v>
      </c>
      <c r="AZ52">
        <f t="shared" si="5"/>
        <v>3.6055141591680266</v>
      </c>
      <c r="BA52">
        <f t="shared" si="5"/>
        <v>3.2408073921361127</v>
      </c>
      <c r="BB52">
        <f t="shared" si="5"/>
        <v>1.4116967006682226</v>
      </c>
      <c r="BC52">
        <f t="shared" si="5"/>
        <v>-6.6289099063085057</v>
      </c>
      <c r="BD52">
        <f t="shared" si="5"/>
        <v>5.5169337580467026</v>
      </c>
    </row>
    <row r="53" spans="1:56" x14ac:dyDescent="0.2">
      <c r="A53">
        <v>233</v>
      </c>
      <c r="B53" t="s">
        <v>424</v>
      </c>
      <c r="C53" t="s">
        <v>513</v>
      </c>
      <c r="D53" t="s">
        <v>509</v>
      </c>
      <c r="E53" s="72" t="s">
        <v>570</v>
      </c>
      <c r="G53">
        <f t="shared" ref="G53:AL53" si="6">IF(G5=0,0,(G5-F5)/G5*100)</f>
        <v>0</v>
      </c>
      <c r="H53">
        <f t="shared" si="6"/>
        <v>0</v>
      </c>
      <c r="I53">
        <f t="shared" si="6"/>
        <v>0</v>
      </c>
      <c r="J53">
        <f t="shared" si="6"/>
        <v>0</v>
      </c>
      <c r="K53">
        <f t="shared" si="6"/>
        <v>0</v>
      </c>
      <c r="L53">
        <f t="shared" si="6"/>
        <v>0</v>
      </c>
      <c r="M53">
        <f t="shared" si="6"/>
        <v>0</v>
      </c>
      <c r="N53">
        <f t="shared" si="6"/>
        <v>0</v>
      </c>
      <c r="O53">
        <f t="shared" si="6"/>
        <v>0</v>
      </c>
      <c r="P53">
        <f t="shared" si="6"/>
        <v>0</v>
      </c>
      <c r="Q53">
        <f t="shared" si="6"/>
        <v>0</v>
      </c>
      <c r="R53">
        <f t="shared" si="6"/>
        <v>0</v>
      </c>
      <c r="S53">
        <f t="shared" si="6"/>
        <v>0</v>
      </c>
      <c r="T53">
        <f t="shared" si="6"/>
        <v>0</v>
      </c>
      <c r="U53">
        <f t="shared" si="6"/>
        <v>0</v>
      </c>
      <c r="V53">
        <f t="shared" si="6"/>
        <v>0</v>
      </c>
      <c r="W53">
        <f t="shared" si="6"/>
        <v>0</v>
      </c>
      <c r="X53">
        <f t="shared" si="6"/>
        <v>0</v>
      </c>
      <c r="Y53">
        <f t="shared" si="6"/>
        <v>0</v>
      </c>
      <c r="Z53">
        <f t="shared" si="6"/>
        <v>100</v>
      </c>
      <c r="AA53">
        <f t="shared" si="6"/>
        <v>1.7357560772266463</v>
      </c>
      <c r="AB53">
        <f t="shared" si="6"/>
        <v>6.4557509265092934</v>
      </c>
      <c r="AC53">
        <f t="shared" si="6"/>
        <v>-2.1754944408667027</v>
      </c>
      <c r="AD53">
        <f t="shared" si="6"/>
        <v>-4.4220589679055937</v>
      </c>
      <c r="AE53">
        <f t="shared" si="6"/>
        <v>5.4558735667904683</v>
      </c>
      <c r="AF53">
        <f t="shared" si="6"/>
        <v>4.9360429160906323</v>
      </c>
      <c r="AG53">
        <f t="shared" si="6"/>
        <v>-2.8978829834089574</v>
      </c>
      <c r="AH53">
        <f t="shared" si="6"/>
        <v>2.9445178752706744</v>
      </c>
      <c r="AI53">
        <f t="shared" si="6"/>
        <v>-0.54201584335332909</v>
      </c>
      <c r="AJ53">
        <f t="shared" si="6"/>
        <v>-3.3484123307600533</v>
      </c>
      <c r="AK53">
        <f t="shared" si="6"/>
        <v>5.7980775364316104</v>
      </c>
      <c r="AL53">
        <f t="shared" si="6"/>
        <v>-2.5264936642703826</v>
      </c>
      <c r="AM53">
        <f t="shared" ref="AM53:BD53" si="7">IF(AM5=0,0,(AM5-AL5)/AM5*100)</f>
        <v>0.65845200993507036</v>
      </c>
      <c r="AN53">
        <f t="shared" si="7"/>
        <v>-1.4566394203072082</v>
      </c>
      <c r="AO53">
        <f t="shared" si="7"/>
        <v>2.759729783029321</v>
      </c>
      <c r="AP53">
        <f t="shared" si="7"/>
        <v>7.3941932161327761</v>
      </c>
      <c r="AQ53">
        <f t="shared" si="7"/>
        <v>3.2937005683088589</v>
      </c>
      <c r="AR53">
        <f t="shared" si="7"/>
        <v>4.1751302151935468</v>
      </c>
      <c r="AS53">
        <f t="shared" si="7"/>
        <v>4.2455211583824575</v>
      </c>
      <c r="AT53">
        <f t="shared" si="7"/>
        <v>-0.99865285176748286</v>
      </c>
      <c r="AU53">
        <f t="shared" si="7"/>
        <v>3.5306050690638053</v>
      </c>
      <c r="AV53">
        <f t="shared" si="7"/>
        <v>1.7175773994239283</v>
      </c>
      <c r="AW53">
        <f t="shared" si="7"/>
        <v>4.7420708283259101</v>
      </c>
      <c r="AX53">
        <f t="shared" si="7"/>
        <v>1.6174619602107225</v>
      </c>
      <c r="AY53">
        <f t="shared" si="7"/>
        <v>3.1864627361104723</v>
      </c>
      <c r="AZ53">
        <f t="shared" si="7"/>
        <v>2.3889293890608654</v>
      </c>
      <c r="BA53">
        <f t="shared" si="7"/>
        <v>0.5747618119245137</v>
      </c>
      <c r="BB53">
        <f t="shared" si="7"/>
        <v>1.8902340941893496</v>
      </c>
      <c r="BC53">
        <f t="shared" si="7"/>
        <v>0.45963039261007677</v>
      </c>
      <c r="BD53">
        <f t="shared" si="7"/>
        <v>5.6871586849451017</v>
      </c>
    </row>
    <row r="54" spans="1:56" x14ac:dyDescent="0.2">
      <c r="A54">
        <v>29</v>
      </c>
      <c r="B54" t="s">
        <v>379</v>
      </c>
      <c r="C54" t="s">
        <v>514</v>
      </c>
      <c r="D54" t="s">
        <v>509</v>
      </c>
      <c r="E54" s="72" t="s">
        <v>570</v>
      </c>
      <c r="G54">
        <f t="shared" ref="G54:AL54" si="8">IF(G6=0,0,(G6-F6)/G6*100)</f>
        <v>0</v>
      </c>
      <c r="H54">
        <f t="shared" si="8"/>
        <v>0</v>
      </c>
      <c r="I54">
        <f t="shared" si="8"/>
        <v>0</v>
      </c>
      <c r="J54">
        <f t="shared" si="8"/>
        <v>0</v>
      </c>
      <c r="K54">
        <f t="shared" si="8"/>
        <v>0</v>
      </c>
      <c r="L54">
        <f t="shared" si="8"/>
        <v>0</v>
      </c>
      <c r="M54">
        <f t="shared" si="8"/>
        <v>0</v>
      </c>
      <c r="N54">
        <f t="shared" si="8"/>
        <v>0</v>
      </c>
      <c r="O54">
        <f t="shared" si="8"/>
        <v>0</v>
      </c>
      <c r="P54">
        <f t="shared" si="8"/>
        <v>0</v>
      </c>
      <c r="Q54">
        <f t="shared" si="8"/>
        <v>0</v>
      </c>
      <c r="R54">
        <f t="shared" si="8"/>
        <v>0</v>
      </c>
      <c r="S54">
        <f t="shared" si="8"/>
        <v>0</v>
      </c>
      <c r="T54">
        <f t="shared" si="8"/>
        <v>0</v>
      </c>
      <c r="U54">
        <f t="shared" si="8"/>
        <v>0</v>
      </c>
      <c r="V54">
        <f t="shared" si="8"/>
        <v>0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100</v>
      </c>
      <c r="AA54">
        <f t="shared" si="8"/>
        <v>8.0960577715148965</v>
      </c>
      <c r="AB54">
        <f t="shared" si="8"/>
        <v>-4.3469245064096897</v>
      </c>
      <c r="AC54">
        <f t="shared" si="8"/>
        <v>0.35979157091339453</v>
      </c>
      <c r="AD54">
        <f t="shared" si="8"/>
        <v>-3.1988443582644188</v>
      </c>
      <c r="AE54">
        <f t="shared" si="8"/>
        <v>7.5776251505416532</v>
      </c>
      <c r="AF54">
        <f t="shared" si="8"/>
        <v>9.8150906448686548E-4</v>
      </c>
      <c r="AG54">
        <f t="shared" si="8"/>
        <v>2.2219606494943931</v>
      </c>
      <c r="AH54">
        <f t="shared" si="8"/>
        <v>1.9390282443624347</v>
      </c>
      <c r="AI54">
        <f t="shared" si="8"/>
        <v>-1.3813774066730615</v>
      </c>
      <c r="AJ54">
        <f t="shared" si="8"/>
        <v>1.0080424608806471</v>
      </c>
      <c r="AK54">
        <f t="shared" si="8"/>
        <v>2.6795092446011242</v>
      </c>
      <c r="AL54">
        <f t="shared" si="8"/>
        <v>-0.92061292934968508</v>
      </c>
      <c r="AM54">
        <f t="shared" ref="AM54:BD54" si="9">IF(AM6=0,0,(AM6-AL6)/AM6*100)</f>
        <v>-8.4506231675674215</v>
      </c>
      <c r="AN54">
        <f t="shared" si="9"/>
        <v>-5.4517439889074568</v>
      </c>
      <c r="AO54">
        <f t="shared" si="9"/>
        <v>-9.8578378198839722</v>
      </c>
      <c r="AP54">
        <f t="shared" si="9"/>
        <v>-9.6511665622377745</v>
      </c>
      <c r="AQ54">
        <f t="shared" si="9"/>
        <v>-2.2980912484280793</v>
      </c>
      <c r="AR54">
        <f t="shared" si="9"/>
        <v>3.8856292052697814</v>
      </c>
      <c r="AS54">
        <f t="shared" si="9"/>
        <v>-1.9966132222541844</v>
      </c>
      <c r="AT54">
        <f t="shared" si="9"/>
        <v>-2.3199297889773431</v>
      </c>
      <c r="AU54">
        <f t="shared" si="9"/>
        <v>8.8208040640301619E-2</v>
      </c>
      <c r="AV54">
        <f t="shared" si="9"/>
        <v>1.9531145514107864</v>
      </c>
      <c r="AW54">
        <f t="shared" si="9"/>
        <v>-4.0176504519340357</v>
      </c>
      <c r="AX54">
        <f t="shared" si="9"/>
        <v>1.8103855024086013</v>
      </c>
      <c r="AY54">
        <f t="shared" si="9"/>
        <v>-2.0911797551392177</v>
      </c>
      <c r="AZ54">
        <f t="shared" si="9"/>
        <v>1.9506142021894004</v>
      </c>
      <c r="BA54">
        <f t="shared" si="9"/>
        <v>0.46079369790585217</v>
      </c>
      <c r="BB54">
        <f t="shared" si="9"/>
        <v>1.3810672608561927</v>
      </c>
      <c r="BC54">
        <f t="shared" si="9"/>
        <v>0.61486428670985549</v>
      </c>
      <c r="BD54">
        <f t="shared" si="9"/>
        <v>1.2564587255204469</v>
      </c>
    </row>
    <row r="55" spans="1:56" x14ac:dyDescent="0.2">
      <c r="A55">
        <v>32</v>
      </c>
      <c r="B55" t="s">
        <v>380</v>
      </c>
      <c r="C55" t="s">
        <v>515</v>
      </c>
      <c r="D55" t="s">
        <v>509</v>
      </c>
      <c r="E55" s="72" t="s">
        <v>570</v>
      </c>
      <c r="G55">
        <f t="shared" ref="G55:AL55" si="10">IF(G7=0,0,(G7-F7)/G7*100)</f>
        <v>0</v>
      </c>
      <c r="H55">
        <f t="shared" si="10"/>
        <v>0</v>
      </c>
      <c r="I55">
        <f t="shared" si="10"/>
        <v>0</v>
      </c>
      <c r="J55">
        <f t="shared" si="10"/>
        <v>0</v>
      </c>
      <c r="K55">
        <f t="shared" si="10"/>
        <v>0</v>
      </c>
      <c r="L55">
        <f t="shared" si="10"/>
        <v>0</v>
      </c>
      <c r="M55">
        <f t="shared" si="10"/>
        <v>0</v>
      </c>
      <c r="N55">
        <f t="shared" si="10"/>
        <v>0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S55">
        <f t="shared" si="10"/>
        <v>0</v>
      </c>
      <c r="T55">
        <f t="shared" si="10"/>
        <v>0</v>
      </c>
      <c r="U55">
        <f t="shared" si="10"/>
        <v>0</v>
      </c>
      <c r="V55">
        <f t="shared" si="10"/>
        <v>0</v>
      </c>
      <c r="W55">
        <f t="shared" si="10"/>
        <v>0</v>
      </c>
      <c r="X55">
        <f t="shared" si="10"/>
        <v>0</v>
      </c>
      <c r="Y55">
        <f t="shared" si="10"/>
        <v>0</v>
      </c>
      <c r="Z55">
        <f t="shared" si="10"/>
        <v>100</v>
      </c>
      <c r="AA55">
        <f t="shared" si="10"/>
        <v>12.064637588312777</v>
      </c>
      <c r="AB55">
        <f t="shared" si="10"/>
        <v>4.2890438713569035</v>
      </c>
      <c r="AC55">
        <f t="shared" si="10"/>
        <v>3.7276057005777337</v>
      </c>
      <c r="AD55">
        <f t="shared" si="10"/>
        <v>4.2543625760328707</v>
      </c>
      <c r="AE55">
        <f t="shared" si="10"/>
        <v>4.7370073953452225</v>
      </c>
      <c r="AF55">
        <f t="shared" si="10"/>
        <v>3.5458274222075223</v>
      </c>
      <c r="AG55">
        <f t="shared" si="10"/>
        <v>-5.2660960266240853</v>
      </c>
      <c r="AH55">
        <f t="shared" si="10"/>
        <v>-11.746312447680515</v>
      </c>
      <c r="AI55">
        <f t="shared" si="10"/>
        <v>-4.8797068967688348</v>
      </c>
      <c r="AJ55">
        <f t="shared" si="10"/>
        <v>-9.6115616333908616</v>
      </c>
      <c r="AK55">
        <f t="shared" si="10"/>
        <v>-6.9387258061098551</v>
      </c>
      <c r="AL55">
        <f t="shared" si="10"/>
        <v>-6.103289177268949</v>
      </c>
      <c r="AM55">
        <f t="shared" ref="AM55:BD55" si="11">IF(AM7=0,0,(AM7-AL7)/AM7*100)</f>
        <v>-6.1450721347989159</v>
      </c>
      <c r="AN55">
        <f t="shared" si="11"/>
        <v>-5.3003141617779681</v>
      </c>
      <c r="AO55">
        <f t="shared" si="11"/>
        <v>0.69682602771052982</v>
      </c>
      <c r="AP55">
        <f t="shared" si="11"/>
        <v>2.3903190102257055</v>
      </c>
      <c r="AQ55">
        <f t="shared" si="11"/>
        <v>2.5587671072715668</v>
      </c>
      <c r="AR55">
        <f t="shared" si="11"/>
        <v>2.5573592155033991</v>
      </c>
      <c r="AS55">
        <f t="shared" si="11"/>
        <v>1.9839478884905499</v>
      </c>
      <c r="AT55">
        <f t="shared" si="11"/>
        <v>1.8123605305048096</v>
      </c>
      <c r="AU55">
        <f t="shared" si="11"/>
        <v>2.1133343170504566</v>
      </c>
      <c r="AV55">
        <f t="shared" si="11"/>
        <v>1.6465615950984687</v>
      </c>
      <c r="AW55">
        <f t="shared" si="11"/>
        <v>1.6762524622262218</v>
      </c>
      <c r="AX55">
        <f t="shared" si="11"/>
        <v>1.375463164456372</v>
      </c>
      <c r="AY55">
        <f t="shared" si="11"/>
        <v>3.3627789916957571E-2</v>
      </c>
      <c r="AZ55">
        <f t="shared" si="11"/>
        <v>0.94262690029418106</v>
      </c>
      <c r="BA55">
        <f t="shared" si="11"/>
        <v>1.2196363195363296</v>
      </c>
      <c r="BB55">
        <f t="shared" si="11"/>
        <v>0.65349807242952718</v>
      </c>
      <c r="BC55">
        <f t="shared" si="11"/>
        <v>-0.21466777836131853</v>
      </c>
      <c r="BD55">
        <f t="shared" si="11"/>
        <v>0.37964481833960417</v>
      </c>
    </row>
    <row r="56" spans="1:56" x14ac:dyDescent="0.2">
      <c r="A56">
        <v>35</v>
      </c>
      <c r="B56" t="s">
        <v>381</v>
      </c>
      <c r="C56" t="s">
        <v>516</v>
      </c>
      <c r="D56" t="s">
        <v>509</v>
      </c>
      <c r="E56" s="72" t="s">
        <v>570</v>
      </c>
      <c r="G56">
        <f t="shared" ref="G56:AL56" si="12">IF(G8=0,0,(G8-F8)/G8*100)</f>
        <v>0</v>
      </c>
      <c r="H56">
        <f t="shared" si="12"/>
        <v>0</v>
      </c>
      <c r="I56">
        <f t="shared" si="12"/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0</v>
      </c>
      <c r="AA56">
        <f t="shared" si="12"/>
        <v>100</v>
      </c>
      <c r="AB56">
        <f t="shared" si="12"/>
        <v>3.4018537151674737</v>
      </c>
      <c r="AC56">
        <f t="shared" si="12"/>
        <v>7.6449193878289536</v>
      </c>
      <c r="AD56">
        <f t="shared" si="12"/>
        <v>7.3585554041358554</v>
      </c>
      <c r="AE56">
        <f t="shared" si="12"/>
        <v>5.6203637808162714</v>
      </c>
      <c r="AF56">
        <f t="shared" si="12"/>
        <v>1.1636786905626548</v>
      </c>
      <c r="AG56">
        <f t="shared" si="12"/>
        <v>1.6175520754633355</v>
      </c>
      <c r="AH56">
        <f t="shared" si="12"/>
        <v>4.8457749619134134</v>
      </c>
      <c r="AI56">
        <f t="shared" si="12"/>
        <v>4.3337818335594136</v>
      </c>
      <c r="AJ56">
        <f t="shared" si="12"/>
        <v>-0.90041182843236445</v>
      </c>
      <c r="AK56">
        <f t="shared" si="12"/>
        <v>-0.72823812841579849</v>
      </c>
      <c r="AL56">
        <f t="shared" si="12"/>
        <v>0.68797312154002865</v>
      </c>
      <c r="AM56">
        <f t="shared" ref="AM56:BD56" si="13">IF(AM8=0,0,(AM8-AL8)/AM8*100)</f>
        <v>4.0079335340441666</v>
      </c>
      <c r="AN56">
        <f t="shared" si="13"/>
        <v>3.9155469157812761</v>
      </c>
      <c r="AO56">
        <f t="shared" si="13"/>
        <v>4.5945899498368457</v>
      </c>
      <c r="AP56">
        <f t="shared" si="13"/>
        <v>1.6041379193618521</v>
      </c>
      <c r="AQ56">
        <f t="shared" si="13"/>
        <v>3.0748684135229407</v>
      </c>
      <c r="AR56">
        <f t="shared" si="13"/>
        <v>5.0161751100800034</v>
      </c>
      <c r="AS56">
        <f t="shared" si="13"/>
        <v>6.1536583074343874</v>
      </c>
      <c r="AT56">
        <f t="shared" si="13"/>
        <v>4.4518976443744451</v>
      </c>
      <c r="AU56">
        <f t="shared" si="13"/>
        <v>1.9294889366991557</v>
      </c>
      <c r="AV56">
        <f t="shared" si="13"/>
        <v>2.7558486757719449</v>
      </c>
      <c r="AW56">
        <f t="shared" si="13"/>
        <v>4.3216416197117438</v>
      </c>
      <c r="AX56">
        <f t="shared" si="13"/>
        <v>-2.1960456928010528</v>
      </c>
      <c r="AY56">
        <f t="shared" si="13"/>
        <v>9.458488160581668</v>
      </c>
      <c r="AZ56">
        <f t="shared" si="13"/>
        <v>8.1739702284511004</v>
      </c>
      <c r="BA56">
        <f t="shared" si="13"/>
        <v>7.0457544234806839</v>
      </c>
      <c r="BB56">
        <f t="shared" si="13"/>
        <v>4.9883059605957865</v>
      </c>
      <c r="BC56">
        <f t="shared" si="13"/>
        <v>2.6015061018869008</v>
      </c>
      <c r="BD56">
        <f t="shared" si="13"/>
        <v>4.2874501732430481</v>
      </c>
    </row>
    <row r="57" spans="1:56" x14ac:dyDescent="0.2">
      <c r="A57">
        <v>37</v>
      </c>
      <c r="B57" t="s">
        <v>434</v>
      </c>
      <c r="C57" t="s">
        <v>517</v>
      </c>
      <c r="D57" t="s">
        <v>509</v>
      </c>
      <c r="E57" s="72" t="s">
        <v>570</v>
      </c>
      <c r="G57">
        <f t="shared" ref="G57:AL57" si="14">IF(G9=0,0,(G9-F9)/G9*100)</f>
        <v>0</v>
      </c>
      <c r="H57">
        <f t="shared" si="14"/>
        <v>0</v>
      </c>
      <c r="I57">
        <f t="shared" si="14"/>
        <v>0</v>
      </c>
      <c r="J57">
        <f t="shared" si="14"/>
        <v>0</v>
      </c>
      <c r="K57">
        <f t="shared" si="14"/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100</v>
      </c>
      <c r="AA57">
        <f t="shared" si="14"/>
        <v>-4.5228844793680327</v>
      </c>
      <c r="AB57">
        <f t="shared" si="14"/>
        <v>4.3293601919836098</v>
      </c>
      <c r="AC57">
        <f t="shared" si="14"/>
        <v>-12.183230964705798</v>
      </c>
      <c r="AD57">
        <f t="shared" si="14"/>
        <v>5.988794991779768</v>
      </c>
      <c r="AE57">
        <f t="shared" si="14"/>
        <v>1.1895844902332486</v>
      </c>
      <c r="AF57">
        <f t="shared" si="14"/>
        <v>1.1162255663941927</v>
      </c>
      <c r="AG57">
        <f t="shared" si="14"/>
        <v>-7.5203730426937492</v>
      </c>
      <c r="AH57">
        <f t="shared" si="14"/>
        <v>-0.3946963951038156</v>
      </c>
      <c r="AI57">
        <f t="shared" si="14"/>
        <v>-0.18260812682886013</v>
      </c>
      <c r="AJ57">
        <f t="shared" si="14"/>
        <v>-4.5554529978374454</v>
      </c>
      <c r="AK57">
        <f t="shared" si="14"/>
        <v>-3.0419919918168787</v>
      </c>
      <c r="AL57">
        <f t="shared" si="14"/>
        <v>-9.6229980211634807</v>
      </c>
      <c r="AM57">
        <f t="shared" ref="AM57:BD57" si="15">IF(AM9=0,0,(AM9-AL9)/AM9*100)</f>
        <v>-2.2799715410890244</v>
      </c>
      <c r="AN57">
        <f t="shared" si="15"/>
        <v>2.2144121840673425</v>
      </c>
      <c r="AO57">
        <f t="shared" si="15"/>
        <v>4.411113731314253</v>
      </c>
      <c r="AP57">
        <f t="shared" si="15"/>
        <v>-6.6314825517068003</v>
      </c>
      <c r="AQ57">
        <f t="shared" si="15"/>
        <v>2.8705378780719277</v>
      </c>
      <c r="AR57">
        <f t="shared" si="15"/>
        <v>2.4171455198189991</v>
      </c>
      <c r="AS57">
        <f t="shared" si="15"/>
        <v>1.503975339546767</v>
      </c>
      <c r="AT57">
        <f t="shared" si="15"/>
        <v>0.38275678811821928</v>
      </c>
      <c r="AU57">
        <f t="shared" si="15"/>
        <v>-1.5035418616015344</v>
      </c>
      <c r="AV57">
        <f t="shared" si="15"/>
        <v>-2.2460292474854398</v>
      </c>
      <c r="AW57">
        <f t="shared" si="15"/>
        <v>-9.9445341055513605</v>
      </c>
      <c r="AX57">
        <f t="shared" si="15"/>
        <v>-0.59316350177314814</v>
      </c>
      <c r="AY57">
        <f t="shared" si="15"/>
        <v>0.72287528290198688</v>
      </c>
      <c r="AZ57">
        <f t="shared" si="15"/>
        <v>1.9907506776861157</v>
      </c>
      <c r="BA57">
        <f t="shared" si="15"/>
        <v>1.8362097226024481</v>
      </c>
      <c r="BB57">
        <f t="shared" si="15"/>
        <v>0.14603129287299954</v>
      </c>
      <c r="BC57">
        <f t="shared" si="15"/>
        <v>-0.18843737645308059</v>
      </c>
      <c r="BD57">
        <f t="shared" si="15"/>
        <v>1.3355798237030374</v>
      </c>
    </row>
    <row r="58" spans="1:56" x14ac:dyDescent="0.2">
      <c r="A58">
        <v>39</v>
      </c>
      <c r="B58" t="s">
        <v>383</v>
      </c>
      <c r="C58" t="s">
        <v>518</v>
      </c>
      <c r="D58" t="s">
        <v>509</v>
      </c>
      <c r="E58" s="72" t="s">
        <v>570</v>
      </c>
      <c r="G58">
        <f t="shared" ref="G58:AL58" si="16">IF(G10=0,0,(G10-F10)/G10*100)</f>
        <v>0</v>
      </c>
      <c r="H58">
        <f t="shared" si="16"/>
        <v>0</v>
      </c>
      <c r="I58">
        <f t="shared" si="16"/>
        <v>0</v>
      </c>
      <c r="J58">
        <f t="shared" si="16"/>
        <v>0</v>
      </c>
      <c r="K58">
        <f t="shared" si="16"/>
        <v>0</v>
      </c>
      <c r="L58">
        <f t="shared" si="16"/>
        <v>0</v>
      </c>
      <c r="M58">
        <f t="shared" si="16"/>
        <v>0</v>
      </c>
      <c r="N58">
        <f t="shared" si="16"/>
        <v>0</v>
      </c>
      <c r="O58">
        <f t="shared" si="16"/>
        <v>0</v>
      </c>
      <c r="P58">
        <f t="shared" si="16"/>
        <v>0</v>
      </c>
      <c r="Q58">
        <f t="shared" si="16"/>
        <v>0</v>
      </c>
      <c r="R58">
        <f t="shared" si="16"/>
        <v>0</v>
      </c>
      <c r="S58">
        <f t="shared" si="16"/>
        <v>0</v>
      </c>
      <c r="T58">
        <f t="shared" si="16"/>
        <v>0</v>
      </c>
      <c r="U58">
        <f t="shared" si="16"/>
        <v>0</v>
      </c>
      <c r="V58">
        <f t="shared" si="16"/>
        <v>0</v>
      </c>
      <c r="W58">
        <f t="shared" si="16"/>
        <v>0</v>
      </c>
      <c r="X58">
        <f t="shared" si="16"/>
        <v>0</v>
      </c>
      <c r="Y58">
        <f t="shared" si="16"/>
        <v>0</v>
      </c>
      <c r="Z58">
        <f t="shared" si="16"/>
        <v>100</v>
      </c>
      <c r="AA58">
        <f t="shared" si="16"/>
        <v>-1.1850609830206491</v>
      </c>
      <c r="AB58">
        <f t="shared" si="16"/>
        <v>2.8521630235100783</v>
      </c>
      <c r="AC58">
        <f t="shared" si="16"/>
        <v>11.417479638629569</v>
      </c>
      <c r="AD58">
        <f t="shared" si="16"/>
        <v>-0.56759546198738553</v>
      </c>
      <c r="AE58">
        <f t="shared" si="16"/>
        <v>15.597903498408108</v>
      </c>
      <c r="AF58">
        <f t="shared" si="16"/>
        <v>-7.3549030410299174</v>
      </c>
      <c r="AG58">
        <f t="shared" si="16"/>
        <v>-5.64789041813758</v>
      </c>
      <c r="AH58">
        <f t="shared" si="16"/>
        <v>10.628574153244779</v>
      </c>
      <c r="AI58">
        <f t="shared" si="16"/>
        <v>1.5960838628876701</v>
      </c>
      <c r="AJ58">
        <f t="shared" si="16"/>
        <v>-7.6605864292468961</v>
      </c>
      <c r="AK58">
        <f t="shared" si="16"/>
        <v>5.0047469257744934</v>
      </c>
      <c r="AL58">
        <f t="shared" si="16"/>
        <v>4.5688004779245759</v>
      </c>
      <c r="AM58">
        <f t="shared" ref="AM58:BD58" si="17">IF(AM10=0,0,(AM10-AL10)/AM10*100)</f>
        <v>-22.263565297373901</v>
      </c>
      <c r="AN58">
        <f t="shared" si="17"/>
        <v>6.4073213656405184</v>
      </c>
      <c r="AO58">
        <f t="shared" si="17"/>
        <v>-1.8684184213800945</v>
      </c>
      <c r="AP58">
        <f t="shared" si="17"/>
        <v>-0.92270452610069464</v>
      </c>
      <c r="AQ58">
        <f t="shared" si="17"/>
        <v>2.3418669805466488</v>
      </c>
      <c r="AR58">
        <f t="shared" si="17"/>
        <v>3.4713805050572386</v>
      </c>
      <c r="AS58">
        <f t="shared" si="17"/>
        <v>-4.0545089274482935</v>
      </c>
      <c r="AT58">
        <f t="shared" si="17"/>
        <v>-4.3830119806150201</v>
      </c>
      <c r="AU58">
        <f t="shared" si="17"/>
        <v>7.2210041807817777</v>
      </c>
      <c r="AV58">
        <f t="shared" si="17"/>
        <v>4.4368760469730741</v>
      </c>
      <c r="AW58">
        <f t="shared" si="17"/>
        <v>9.6473881296767168</v>
      </c>
      <c r="AX58">
        <f t="shared" si="17"/>
        <v>22.542776346130982</v>
      </c>
      <c r="AY58">
        <f t="shared" si="17"/>
        <v>11.973643108295571</v>
      </c>
      <c r="AZ58">
        <f t="shared" si="17"/>
        <v>-2.8414047401332585</v>
      </c>
      <c r="BA58">
        <f t="shared" si="17"/>
        <v>-2.6482291224956196</v>
      </c>
      <c r="BB58">
        <f t="shared" si="17"/>
        <v>-3.130680952973417</v>
      </c>
      <c r="BC58">
        <f t="shared" si="17"/>
        <v>-4.3286667240455383</v>
      </c>
      <c r="BD58">
        <f t="shared" si="17"/>
        <v>1.5794666991544521</v>
      </c>
    </row>
    <row r="59" spans="1:56" x14ac:dyDescent="0.2">
      <c r="A59">
        <v>45</v>
      </c>
      <c r="B59" t="s">
        <v>384</v>
      </c>
      <c r="C59" t="s">
        <v>519</v>
      </c>
      <c r="D59" t="s">
        <v>509</v>
      </c>
      <c r="E59" s="72" t="s">
        <v>570</v>
      </c>
      <c r="G59">
        <f t="shared" ref="G59:AL59" si="18">IF(G11=0,0,(G11-F11)/G11*100)</f>
        <v>0</v>
      </c>
      <c r="H59">
        <f t="shared" si="18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8"/>
        <v>0</v>
      </c>
      <c r="N59">
        <f t="shared" si="18"/>
        <v>0</v>
      </c>
      <c r="O59">
        <f t="shared" si="18"/>
        <v>0</v>
      </c>
      <c r="P59">
        <f t="shared" si="18"/>
        <v>0</v>
      </c>
      <c r="Q59">
        <f t="shared" si="18"/>
        <v>0</v>
      </c>
      <c r="R59">
        <f t="shared" si="18"/>
        <v>0</v>
      </c>
      <c r="S59">
        <f t="shared" si="18"/>
        <v>0</v>
      </c>
      <c r="T59">
        <f t="shared" si="18"/>
        <v>0</v>
      </c>
      <c r="U59">
        <f t="shared" si="18"/>
        <v>0</v>
      </c>
      <c r="V59">
        <f t="shared" si="18"/>
        <v>0</v>
      </c>
      <c r="W59">
        <f t="shared" si="18"/>
        <v>0</v>
      </c>
      <c r="X59">
        <f t="shared" si="18"/>
        <v>0</v>
      </c>
      <c r="Y59">
        <f t="shared" si="18"/>
        <v>0</v>
      </c>
      <c r="Z59">
        <f t="shared" si="18"/>
        <v>100</v>
      </c>
      <c r="AA59">
        <f t="shared" si="18"/>
        <v>0.23222638562552153</v>
      </c>
      <c r="AB59">
        <f t="shared" si="18"/>
        <v>2.7903700540190357</v>
      </c>
      <c r="AC59">
        <f t="shared" si="18"/>
        <v>1.528690043483234</v>
      </c>
      <c r="AD59">
        <f t="shared" si="18"/>
        <v>1.0188407131809079</v>
      </c>
      <c r="AE59">
        <f t="shared" si="18"/>
        <v>-0.61032354903044672</v>
      </c>
      <c r="AF59">
        <f t="shared" si="18"/>
        <v>-0.87758798657537052</v>
      </c>
      <c r="AG59">
        <f t="shared" si="18"/>
        <v>-0.97153332396903247</v>
      </c>
      <c r="AH59">
        <f t="shared" si="18"/>
        <v>0.15650564848018253</v>
      </c>
      <c r="AI59">
        <f t="shared" si="18"/>
        <v>-5.8395777249316376</v>
      </c>
      <c r="AJ59">
        <f t="shared" si="18"/>
        <v>2.5105531945269295</v>
      </c>
      <c r="AK59">
        <f t="shared" si="18"/>
        <v>-8.2863090397657189</v>
      </c>
      <c r="AL59">
        <f t="shared" si="18"/>
        <v>5.6134394341578142</v>
      </c>
      <c r="AM59">
        <f t="shared" ref="AM59:BD59" si="19">IF(AM11=0,0,(AM11-AL11)/AM11*100)</f>
        <v>0.54142903416017529</v>
      </c>
      <c r="AN59">
        <f t="shared" si="19"/>
        <v>-8.1800382230826827</v>
      </c>
      <c r="AO59">
        <f t="shared" si="19"/>
        <v>1.0664519446821574</v>
      </c>
      <c r="AP59">
        <f t="shared" si="19"/>
        <v>-3.885097902410426</v>
      </c>
      <c r="AQ59">
        <f t="shared" si="19"/>
        <v>1.3928624767806481</v>
      </c>
      <c r="AR59">
        <f t="shared" si="19"/>
        <v>-1.3156642215005259</v>
      </c>
      <c r="AS59">
        <f t="shared" si="19"/>
        <v>-0.70583511478197092</v>
      </c>
      <c r="AT59">
        <f t="shared" si="19"/>
        <v>-1.2305081276029979</v>
      </c>
      <c r="AU59">
        <f t="shared" si="19"/>
        <v>0.62384704653849699</v>
      </c>
      <c r="AV59">
        <f t="shared" si="19"/>
        <v>1.390565193912344</v>
      </c>
      <c r="AW59">
        <f t="shared" si="19"/>
        <v>-0.23399080665208891</v>
      </c>
      <c r="AX59">
        <f t="shared" si="19"/>
        <v>-2.9724542905858757</v>
      </c>
      <c r="AY59">
        <f t="shared" si="19"/>
        <v>1.4372409901394851</v>
      </c>
      <c r="AZ59">
        <f t="shared" si="19"/>
        <v>-1.4744816458081571</v>
      </c>
      <c r="BA59">
        <f t="shared" si="19"/>
        <v>-2.2295366095065203</v>
      </c>
      <c r="BB59">
        <f t="shared" si="19"/>
        <v>-1.7244331580708063</v>
      </c>
      <c r="BC59">
        <f t="shared" si="19"/>
        <v>-0.86257989356792064</v>
      </c>
      <c r="BD59">
        <f t="shared" si="19"/>
        <v>-0.53978074084736338</v>
      </c>
    </row>
    <row r="60" spans="1:56" x14ac:dyDescent="0.2">
      <c r="A60">
        <v>250</v>
      </c>
      <c r="B60" t="s">
        <v>520</v>
      </c>
      <c r="C60" t="s">
        <v>521</v>
      </c>
      <c r="D60" t="s">
        <v>509</v>
      </c>
      <c r="E60" s="72" t="s">
        <v>570</v>
      </c>
      <c r="G60">
        <f t="shared" ref="G60:AL60" si="20">IF(G12=0,0,(G12-F12)/G12*100)</f>
        <v>0</v>
      </c>
      <c r="H60">
        <f t="shared" si="20"/>
        <v>0</v>
      </c>
      <c r="I60">
        <f t="shared" si="20"/>
        <v>0</v>
      </c>
      <c r="J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O60">
        <f t="shared" si="20"/>
        <v>0</v>
      </c>
      <c r="P60">
        <f t="shared" si="20"/>
        <v>0</v>
      </c>
      <c r="Q60">
        <f t="shared" si="20"/>
        <v>0</v>
      </c>
      <c r="R60">
        <f t="shared" si="20"/>
        <v>0</v>
      </c>
      <c r="S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Y60">
        <f t="shared" si="20"/>
        <v>0</v>
      </c>
      <c r="Z60">
        <f t="shared" si="20"/>
        <v>100</v>
      </c>
      <c r="AA60">
        <f t="shared" si="20"/>
        <v>-0.46023085380259537</v>
      </c>
      <c r="AB60">
        <f t="shared" si="20"/>
        <v>-3.2449845846610321</v>
      </c>
      <c r="AC60">
        <f t="shared" si="20"/>
        <v>-1.3364770760177611</v>
      </c>
      <c r="AD60">
        <f t="shared" si="20"/>
        <v>2.5818632036539952</v>
      </c>
      <c r="AE60">
        <f t="shared" si="20"/>
        <v>-2.4264756299562968</v>
      </c>
      <c r="AF60">
        <f t="shared" si="20"/>
        <v>1.6758804420146514</v>
      </c>
      <c r="AG60">
        <f t="shared" si="20"/>
        <v>-0.33008287619490007</v>
      </c>
      <c r="AH60">
        <f t="shared" si="20"/>
        <v>-2.6699117539882131</v>
      </c>
      <c r="AI60">
        <f t="shared" si="20"/>
        <v>-4.7183730856751325</v>
      </c>
      <c r="AJ60">
        <f t="shared" si="20"/>
        <v>-10.956891674532534</v>
      </c>
      <c r="AK60">
        <f t="shared" si="20"/>
        <v>-13.544431882417712</v>
      </c>
      <c r="AL60">
        <f t="shared" si="20"/>
        <v>-16.417644632589091</v>
      </c>
      <c r="AM60">
        <f t="shared" ref="AM60:BD60" si="21">IF(AM12=0,0,(AM12-AL12)/AM12*100)</f>
        <v>-20.364596098393733</v>
      </c>
      <c r="AN60">
        <f t="shared" si="21"/>
        <v>-8.0311401104057918</v>
      </c>
      <c r="AO60">
        <f t="shared" si="21"/>
        <v>-2.6044285501241551</v>
      </c>
      <c r="AP60">
        <f t="shared" si="21"/>
        <v>-3.8484424184027857</v>
      </c>
      <c r="AQ60">
        <f t="shared" si="21"/>
        <v>-8.4642622705502895</v>
      </c>
      <c r="AR60">
        <f t="shared" si="21"/>
        <v>-3.8524985429664143</v>
      </c>
      <c r="AS60">
        <f t="shared" si="21"/>
        <v>-6.78977165281779</v>
      </c>
      <c r="AT60">
        <f t="shared" si="21"/>
        <v>-10.064797816280537</v>
      </c>
      <c r="AU60">
        <f t="shared" si="21"/>
        <v>-4.950823330820552</v>
      </c>
      <c r="AV60">
        <f t="shared" si="21"/>
        <v>0.50533502990040391</v>
      </c>
      <c r="AW60">
        <f t="shared" si="21"/>
        <v>2.5806646864264899</v>
      </c>
      <c r="AX60">
        <f t="shared" si="21"/>
        <v>3.3548495166025947</v>
      </c>
      <c r="AY60">
        <f t="shared" si="21"/>
        <v>3.2649278468169523</v>
      </c>
      <c r="AZ60">
        <f t="shared" si="21"/>
        <v>2.0740677744444396</v>
      </c>
      <c r="BA60">
        <f t="shared" si="21"/>
        <v>3.206443179306897</v>
      </c>
      <c r="BB60">
        <f t="shared" si="21"/>
        <v>3.1973756457045623</v>
      </c>
      <c r="BC60">
        <f t="shared" si="21"/>
        <v>6.4407059765226232E-2</v>
      </c>
      <c r="BD60">
        <f t="shared" si="21"/>
        <v>4.1970069146615225</v>
      </c>
    </row>
    <row r="61" spans="1:56" x14ac:dyDescent="0.2">
      <c r="A61">
        <v>46</v>
      </c>
      <c r="B61" t="s">
        <v>522</v>
      </c>
      <c r="C61" t="s">
        <v>523</v>
      </c>
      <c r="D61" t="s">
        <v>509</v>
      </c>
      <c r="E61" s="72" t="s">
        <v>570</v>
      </c>
      <c r="G61">
        <f t="shared" ref="G61:AL61" si="22">IF(G13=0,0,(G13-F13)/G13*100)</f>
        <v>0</v>
      </c>
      <c r="H61">
        <f t="shared" si="22"/>
        <v>0</v>
      </c>
      <c r="I61">
        <f t="shared" si="22"/>
        <v>0</v>
      </c>
      <c r="J61">
        <f t="shared" si="22"/>
        <v>0</v>
      </c>
      <c r="K61">
        <f t="shared" si="22"/>
        <v>0</v>
      </c>
      <c r="L61">
        <f t="shared" si="22"/>
        <v>0</v>
      </c>
      <c r="M61">
        <f t="shared" si="22"/>
        <v>0</v>
      </c>
      <c r="N61">
        <f t="shared" si="22"/>
        <v>0</v>
      </c>
      <c r="O61">
        <f t="shared" si="22"/>
        <v>0</v>
      </c>
      <c r="P61">
        <f t="shared" si="22"/>
        <v>0</v>
      </c>
      <c r="Q61">
        <f t="shared" si="22"/>
        <v>0</v>
      </c>
      <c r="R61">
        <f t="shared" si="22"/>
        <v>0</v>
      </c>
      <c r="S61">
        <f t="shared" si="22"/>
        <v>0</v>
      </c>
      <c r="T61">
        <f t="shared" si="22"/>
        <v>0</v>
      </c>
      <c r="U61">
        <f t="shared" si="22"/>
        <v>0</v>
      </c>
      <c r="V61">
        <f t="shared" si="22"/>
        <v>0</v>
      </c>
      <c r="W61">
        <f t="shared" si="22"/>
        <v>0</v>
      </c>
      <c r="X61">
        <f t="shared" si="22"/>
        <v>0</v>
      </c>
      <c r="Y61">
        <f t="shared" si="22"/>
        <v>0</v>
      </c>
      <c r="Z61">
        <f t="shared" si="22"/>
        <v>100</v>
      </c>
      <c r="AA61">
        <f t="shared" si="22"/>
        <v>12.445941934169282</v>
      </c>
      <c r="AB61">
        <f t="shared" si="22"/>
        <v>16.670169461069317</v>
      </c>
      <c r="AC61">
        <f t="shared" si="22"/>
        <v>2.7086088192093039</v>
      </c>
      <c r="AD61">
        <f t="shared" si="22"/>
        <v>3.75890520044651</v>
      </c>
      <c r="AE61">
        <f t="shared" si="22"/>
        <v>-4.1427434231875706</v>
      </c>
      <c r="AF61">
        <f t="shared" si="22"/>
        <v>-10.43843784211206</v>
      </c>
      <c r="AG61">
        <f t="shared" si="22"/>
        <v>-2.627638502930111</v>
      </c>
      <c r="AH61">
        <f t="shared" si="22"/>
        <v>-1.0051378543170801</v>
      </c>
      <c r="AI61">
        <f t="shared" si="22"/>
        <v>-0.16043002189117928</v>
      </c>
      <c r="AJ61">
        <f t="shared" si="22"/>
        <v>-1.7296264985833834</v>
      </c>
      <c r="AK61">
        <f t="shared" si="22"/>
        <v>-0.31486549389245078</v>
      </c>
      <c r="AL61">
        <f t="shared" si="22"/>
        <v>-9.7532384967511543E-2</v>
      </c>
      <c r="AM61">
        <f t="shared" ref="AM61:BD61" si="23">IF(AM13=0,0,(AM13-AL13)/AM13*100)</f>
        <v>-3.7385243630087155</v>
      </c>
      <c r="AN61">
        <f t="shared" si="23"/>
        <v>-8.709739991927961</v>
      </c>
      <c r="AO61">
        <f t="shared" si="23"/>
        <v>1.178890182518185</v>
      </c>
      <c r="AP61">
        <f t="shared" si="23"/>
        <v>1.4067147716631974</v>
      </c>
      <c r="AQ61">
        <f t="shared" si="23"/>
        <v>-3.4935452582843745</v>
      </c>
      <c r="AR61">
        <f t="shared" si="23"/>
        <v>0.81636864774414208</v>
      </c>
      <c r="AS61">
        <f t="shared" si="23"/>
        <v>-5.5046035473308175</v>
      </c>
      <c r="AT61">
        <f t="shared" si="23"/>
        <v>4.6196280622757184</v>
      </c>
      <c r="AU61">
        <f t="shared" si="23"/>
        <v>1.2781333013193845</v>
      </c>
      <c r="AV61">
        <f t="shared" si="23"/>
        <v>2.1486790776903186</v>
      </c>
      <c r="AW61">
        <f t="shared" si="23"/>
        <v>-1.5062770860829007</v>
      </c>
      <c r="AX61">
        <f t="shared" si="23"/>
        <v>1.067685835515418</v>
      </c>
      <c r="AY61">
        <f t="shared" si="23"/>
        <v>4.8823792474690864</v>
      </c>
      <c r="AZ61">
        <f t="shared" si="23"/>
        <v>3.2389926154982005</v>
      </c>
      <c r="BA61">
        <f t="shared" si="23"/>
        <v>-4.4735669323255856</v>
      </c>
      <c r="BB61">
        <f t="shared" si="23"/>
        <v>2.5916084112473716</v>
      </c>
      <c r="BC61">
        <f t="shared" si="23"/>
        <v>4.4002468793304752</v>
      </c>
      <c r="BD61">
        <f t="shared" si="23"/>
        <v>5.6804397389700005</v>
      </c>
    </row>
    <row r="62" spans="1:56" x14ac:dyDescent="0.2">
      <c r="A62">
        <v>107</v>
      </c>
      <c r="B62" t="s">
        <v>524</v>
      </c>
      <c r="C62" t="s">
        <v>525</v>
      </c>
      <c r="D62" t="s">
        <v>509</v>
      </c>
      <c r="E62" s="72" t="s">
        <v>570</v>
      </c>
      <c r="G62">
        <f t="shared" ref="G62:AL62" si="24">IF(G14=0,0,(G14-F14)/G14*100)</f>
        <v>0</v>
      </c>
      <c r="H62">
        <f t="shared" si="24"/>
        <v>0</v>
      </c>
      <c r="I62">
        <f t="shared" si="24"/>
        <v>0</v>
      </c>
      <c r="J62">
        <f t="shared" si="24"/>
        <v>0</v>
      </c>
      <c r="K62">
        <f t="shared" si="24"/>
        <v>0</v>
      </c>
      <c r="L62">
        <f t="shared" si="24"/>
        <v>0</v>
      </c>
      <c r="M62">
        <f t="shared" si="24"/>
        <v>0</v>
      </c>
      <c r="N62">
        <f t="shared" si="24"/>
        <v>0</v>
      </c>
      <c r="O62">
        <f t="shared" si="24"/>
        <v>0</v>
      </c>
      <c r="P62">
        <f t="shared" si="24"/>
        <v>0</v>
      </c>
      <c r="Q62">
        <f t="shared" si="24"/>
        <v>0</v>
      </c>
      <c r="R62">
        <f t="shared" si="24"/>
        <v>0</v>
      </c>
      <c r="S62">
        <f t="shared" si="24"/>
        <v>0</v>
      </c>
      <c r="T62">
        <f t="shared" si="24"/>
        <v>0</v>
      </c>
      <c r="U62">
        <f t="shared" si="24"/>
        <v>0</v>
      </c>
      <c r="V62">
        <f t="shared" si="24"/>
        <v>0</v>
      </c>
      <c r="W62">
        <f t="shared" si="24"/>
        <v>0</v>
      </c>
      <c r="X62">
        <f t="shared" si="24"/>
        <v>0</v>
      </c>
      <c r="Y62">
        <f t="shared" si="24"/>
        <v>0</v>
      </c>
      <c r="Z62">
        <f t="shared" si="24"/>
        <v>100</v>
      </c>
      <c r="AA62">
        <f t="shared" si="24"/>
        <v>-0.99250440308864407</v>
      </c>
      <c r="AB62">
        <f t="shared" si="24"/>
        <v>-4.2438397235736138</v>
      </c>
      <c r="AC62">
        <f t="shared" si="24"/>
        <v>-8.5753892891110937</v>
      </c>
      <c r="AD62">
        <f t="shared" si="24"/>
        <v>-7.0795917136710624</v>
      </c>
      <c r="AE62">
        <f t="shared" si="24"/>
        <v>0.46776031305041149</v>
      </c>
      <c r="AF62">
        <f t="shared" si="24"/>
        <v>-0.54793380847033246</v>
      </c>
      <c r="AG62">
        <f t="shared" si="24"/>
        <v>-4.0204201580963765</v>
      </c>
      <c r="AH62">
        <f t="shared" si="24"/>
        <v>-2.3738058618946467</v>
      </c>
      <c r="AI62">
        <f t="shared" si="24"/>
        <v>-0.51228162084357887</v>
      </c>
      <c r="AJ62">
        <f t="shared" si="24"/>
        <v>-4.5922139006978728</v>
      </c>
      <c r="AK62">
        <f t="shared" si="24"/>
        <v>-3.3780409789952164</v>
      </c>
      <c r="AL62">
        <f t="shared" si="24"/>
        <v>-3.6206564527787601</v>
      </c>
      <c r="AM62">
        <f t="shared" ref="AM62:BD62" si="25">IF(AM14=0,0,(AM14-AL14)/AM14*100)</f>
        <v>-3.4754907325692974</v>
      </c>
      <c r="AN62">
        <f t="shared" si="25"/>
        <v>-2.3083874462114755</v>
      </c>
      <c r="AO62">
        <f t="shared" si="25"/>
        <v>3.8799326854107501</v>
      </c>
      <c r="AP62">
        <f t="shared" si="25"/>
        <v>4.5645894069912583</v>
      </c>
      <c r="AQ62">
        <f t="shared" si="25"/>
        <v>2.8884123810342039</v>
      </c>
      <c r="AR62">
        <f t="shared" si="25"/>
        <v>2.1556764097521182</v>
      </c>
      <c r="AS62">
        <f t="shared" si="25"/>
        <v>-0.69699843515972737</v>
      </c>
      <c r="AT62">
        <f t="shared" si="25"/>
        <v>-6.0081320548199972</v>
      </c>
      <c r="AU62">
        <f t="shared" si="25"/>
        <v>-1.8984729238242417</v>
      </c>
      <c r="AV62">
        <f t="shared" si="25"/>
        <v>-3.1798955604477555</v>
      </c>
      <c r="AW62">
        <f t="shared" si="25"/>
        <v>-3.2049905011681643</v>
      </c>
      <c r="AX62">
        <f t="shared" si="25"/>
        <v>0.20703572022759925</v>
      </c>
      <c r="AY62">
        <f t="shared" si="25"/>
        <v>-0.3698215171035365</v>
      </c>
      <c r="AZ62">
        <f t="shared" si="25"/>
        <v>-1.001835124256415</v>
      </c>
      <c r="BA62">
        <f t="shared" si="25"/>
        <v>-3.5110197642440846E-2</v>
      </c>
      <c r="BB62">
        <f t="shared" si="25"/>
        <v>0.49376482206200994</v>
      </c>
      <c r="BC62">
        <f t="shared" si="25"/>
        <v>1.7716300881190001</v>
      </c>
      <c r="BD62">
        <f t="shared" si="25"/>
        <v>0.97660681484570466</v>
      </c>
    </row>
    <row r="63" spans="1:56" x14ac:dyDescent="0.2">
      <c r="A63">
        <v>61</v>
      </c>
      <c r="B63" t="s">
        <v>436</v>
      </c>
      <c r="C63" t="s">
        <v>526</v>
      </c>
      <c r="D63" t="s">
        <v>509</v>
      </c>
      <c r="E63" s="72" t="s">
        <v>570</v>
      </c>
      <c r="G63">
        <f t="shared" ref="G63:AL63" si="26">IF(G15=0,0,(G15-F15)/G15*100)</f>
        <v>0</v>
      </c>
      <c r="H63">
        <f t="shared" si="26"/>
        <v>0</v>
      </c>
      <c r="I63">
        <f t="shared" si="26"/>
        <v>0</v>
      </c>
      <c r="J63">
        <f t="shared" si="26"/>
        <v>0</v>
      </c>
      <c r="K63">
        <f t="shared" si="26"/>
        <v>0</v>
      </c>
      <c r="L63">
        <f t="shared" si="26"/>
        <v>0</v>
      </c>
      <c r="M63">
        <f t="shared" si="26"/>
        <v>0</v>
      </c>
      <c r="N63">
        <f t="shared" si="26"/>
        <v>0</v>
      </c>
      <c r="O63">
        <f t="shared" si="26"/>
        <v>0</v>
      </c>
      <c r="P63">
        <f t="shared" si="26"/>
        <v>0</v>
      </c>
      <c r="Q63">
        <f t="shared" si="26"/>
        <v>0</v>
      </c>
      <c r="R63">
        <f t="shared" si="26"/>
        <v>0</v>
      </c>
      <c r="S63">
        <f t="shared" si="26"/>
        <v>0</v>
      </c>
      <c r="T63">
        <f t="shared" si="26"/>
        <v>0</v>
      </c>
      <c r="U63">
        <f t="shared" si="26"/>
        <v>0</v>
      </c>
      <c r="V63">
        <f t="shared" si="26"/>
        <v>0</v>
      </c>
      <c r="W63">
        <f t="shared" si="26"/>
        <v>0</v>
      </c>
      <c r="X63">
        <f t="shared" si="26"/>
        <v>0</v>
      </c>
      <c r="Y63">
        <f t="shared" si="26"/>
        <v>0</v>
      </c>
      <c r="Z63">
        <f t="shared" si="26"/>
        <v>0</v>
      </c>
      <c r="AA63">
        <f t="shared" si="26"/>
        <v>0</v>
      </c>
      <c r="AB63">
        <f t="shared" si="26"/>
        <v>0</v>
      </c>
      <c r="AC63">
        <f t="shared" si="26"/>
        <v>0</v>
      </c>
      <c r="AD63">
        <f t="shared" si="26"/>
        <v>0</v>
      </c>
      <c r="AE63">
        <f t="shared" si="26"/>
        <v>100</v>
      </c>
      <c r="AF63">
        <f t="shared" si="26"/>
        <v>-7.4574320989984111</v>
      </c>
      <c r="AG63">
        <f t="shared" si="26"/>
        <v>0.540386344286515</v>
      </c>
      <c r="AH63">
        <f t="shared" si="26"/>
        <v>-0.51995827893178814</v>
      </c>
      <c r="AI63">
        <f t="shared" si="26"/>
        <v>-4.3048910033759551</v>
      </c>
      <c r="AJ63">
        <f t="shared" si="26"/>
        <v>6.7878816352861748E-2</v>
      </c>
      <c r="AK63">
        <f t="shared" si="26"/>
        <v>-4.5718447805493492</v>
      </c>
      <c r="AL63">
        <f t="shared" si="26"/>
        <v>6.5520518497245748</v>
      </c>
      <c r="AM63">
        <f t="shared" ref="AM63:BD63" si="27">IF(AM15=0,0,(AM15-AL15)/AM15*100)</f>
        <v>2.6558808404907044</v>
      </c>
      <c r="AN63">
        <f t="shared" si="27"/>
        <v>1.5842599556815131</v>
      </c>
      <c r="AO63">
        <f t="shared" si="27"/>
        <v>9.5128562197798257</v>
      </c>
      <c r="AP63">
        <f t="shared" si="27"/>
        <v>19.977082143987172</v>
      </c>
      <c r="AQ63">
        <f t="shared" si="27"/>
        <v>39.647603596078795</v>
      </c>
      <c r="AR63">
        <f t="shared" si="27"/>
        <v>15.272761306235008</v>
      </c>
      <c r="AS63">
        <f t="shared" si="27"/>
        <v>26.989586672554761</v>
      </c>
      <c r="AT63">
        <f t="shared" si="27"/>
        <v>9.0169153063691976</v>
      </c>
      <c r="AU63">
        <f t="shared" si="27"/>
        <v>36.236590207589003</v>
      </c>
      <c r="AV63">
        <f t="shared" si="27"/>
        <v>13.606481159111469</v>
      </c>
      <c r="AW63">
        <f t="shared" si="27"/>
        <v>9.4653156908506553</v>
      </c>
      <c r="AX63">
        <f t="shared" si="27"/>
        <v>25.281180661773746</v>
      </c>
      <c r="AY63">
        <f t="shared" si="27"/>
        <v>6.1104488291229835</v>
      </c>
      <c r="AZ63">
        <f t="shared" si="27"/>
        <v>-1.6870506466640276</v>
      </c>
      <c r="BA63">
        <f t="shared" si="27"/>
        <v>15.26701780899603</v>
      </c>
      <c r="BB63">
        <f t="shared" si="27"/>
        <v>7.0667113727411541</v>
      </c>
      <c r="BC63">
        <f t="shared" si="27"/>
        <v>2.3630328199259742</v>
      </c>
      <c r="BD63">
        <f t="shared" si="27"/>
        <v>-1.8686103348668133</v>
      </c>
    </row>
    <row r="64" spans="1:56" x14ac:dyDescent="0.2">
      <c r="A64">
        <v>178</v>
      </c>
      <c r="B64" t="s">
        <v>408</v>
      </c>
      <c r="C64" t="s">
        <v>527</v>
      </c>
      <c r="D64" t="s">
        <v>509</v>
      </c>
      <c r="E64" s="72" t="s">
        <v>570</v>
      </c>
      <c r="G64">
        <f t="shared" ref="G64:AL64" si="28">IF(G16=0,0,(G16-F16)/G16*100)</f>
        <v>0</v>
      </c>
      <c r="H64">
        <f t="shared" si="28"/>
        <v>0</v>
      </c>
      <c r="I64">
        <f t="shared" si="28"/>
        <v>0</v>
      </c>
      <c r="J64">
        <f t="shared" si="28"/>
        <v>0</v>
      </c>
      <c r="K64">
        <f t="shared" si="28"/>
        <v>0</v>
      </c>
      <c r="L64">
        <f t="shared" si="28"/>
        <v>0</v>
      </c>
      <c r="M64">
        <f t="shared" si="28"/>
        <v>0</v>
      </c>
      <c r="N64">
        <f t="shared" si="28"/>
        <v>0</v>
      </c>
      <c r="O64">
        <f t="shared" si="28"/>
        <v>0</v>
      </c>
      <c r="P64">
        <f t="shared" si="28"/>
        <v>0</v>
      </c>
      <c r="Q64">
        <f t="shared" si="28"/>
        <v>0</v>
      </c>
      <c r="R64">
        <f t="shared" si="28"/>
        <v>0</v>
      </c>
      <c r="S64">
        <f t="shared" si="28"/>
        <v>0</v>
      </c>
      <c r="T64">
        <f t="shared" si="28"/>
        <v>0</v>
      </c>
      <c r="U64">
        <f t="shared" si="28"/>
        <v>0</v>
      </c>
      <c r="V64">
        <f t="shared" si="28"/>
        <v>0</v>
      </c>
      <c r="W64">
        <f t="shared" si="28"/>
        <v>0</v>
      </c>
      <c r="X64">
        <f t="shared" si="28"/>
        <v>0</v>
      </c>
      <c r="Y64">
        <f t="shared" si="28"/>
        <v>0</v>
      </c>
      <c r="Z64">
        <f t="shared" si="28"/>
        <v>0</v>
      </c>
      <c r="AA64">
        <f t="shared" si="28"/>
        <v>0</v>
      </c>
      <c r="AB64">
        <f t="shared" si="28"/>
        <v>0</v>
      </c>
      <c r="AC64">
        <f t="shared" si="28"/>
        <v>0</v>
      </c>
      <c r="AD64">
        <f t="shared" si="28"/>
        <v>0</v>
      </c>
      <c r="AE64">
        <f t="shared" si="28"/>
        <v>0</v>
      </c>
      <c r="AF64">
        <f t="shared" si="28"/>
        <v>0</v>
      </c>
      <c r="AG64">
        <f t="shared" si="28"/>
        <v>0</v>
      </c>
      <c r="AH64">
        <f t="shared" si="28"/>
        <v>0</v>
      </c>
      <c r="AI64">
        <f t="shared" si="28"/>
        <v>0</v>
      </c>
      <c r="AJ64">
        <f t="shared" si="28"/>
        <v>0</v>
      </c>
      <c r="AK64">
        <f t="shared" si="28"/>
        <v>0</v>
      </c>
      <c r="AL64">
        <f t="shared" si="28"/>
        <v>100</v>
      </c>
      <c r="AM64">
        <f t="shared" ref="AM64:BD64" si="29">IF(AM16=0,0,(AM16-AL16)/AM16*100)</f>
        <v>11.955421355261397</v>
      </c>
      <c r="AN64">
        <f t="shared" si="29"/>
        <v>17.363098281981795</v>
      </c>
      <c r="AO64">
        <f t="shared" si="29"/>
        <v>1.9721431782357566</v>
      </c>
      <c r="AP64">
        <f t="shared" si="29"/>
        <v>7.0350850008263199</v>
      </c>
      <c r="AQ64">
        <f t="shared" si="29"/>
        <v>5.2802198075827951</v>
      </c>
      <c r="AR64">
        <f t="shared" si="29"/>
        <v>-1.0013503163830046</v>
      </c>
      <c r="AS64">
        <f t="shared" si="29"/>
        <v>-3.2419866753162427</v>
      </c>
      <c r="AT64">
        <f t="shared" si="29"/>
        <v>-19.253734814555667</v>
      </c>
      <c r="AU64">
        <f t="shared" si="29"/>
        <v>4.5249982163455273</v>
      </c>
      <c r="AV64">
        <f t="shared" si="29"/>
        <v>-1.1947592831756169</v>
      </c>
      <c r="AW64">
        <f t="shared" si="29"/>
        <v>-7.1619621981684478</v>
      </c>
      <c r="AX64">
        <f t="shared" si="29"/>
        <v>-2.6737603123727993</v>
      </c>
      <c r="AY64">
        <f t="shared" si="29"/>
        <v>-1.2871937111666392</v>
      </c>
      <c r="AZ64">
        <f t="shared" si="29"/>
        <v>-4.5623714753072804</v>
      </c>
      <c r="BA64">
        <f t="shared" si="29"/>
        <v>-1.8346438123630404</v>
      </c>
      <c r="BB64">
        <f t="shared" si="29"/>
        <v>-14.298104088348115</v>
      </c>
      <c r="BC64">
        <f t="shared" si="29"/>
        <v>0.80379165110396611</v>
      </c>
      <c r="BD64">
        <f t="shared" si="29"/>
        <v>-0.8321249420412109</v>
      </c>
    </row>
    <row r="65" spans="1:56" x14ac:dyDescent="0.2">
      <c r="A65">
        <v>238</v>
      </c>
      <c r="B65" t="s">
        <v>425</v>
      </c>
      <c r="C65" t="s">
        <v>528</v>
      </c>
      <c r="D65" t="s">
        <v>509</v>
      </c>
      <c r="E65" s="72" t="s">
        <v>570</v>
      </c>
      <c r="G65">
        <f t="shared" ref="G65:AL65" si="30">IF(G17=0,0,(G17-F17)/G17*100)</f>
        <v>0</v>
      </c>
      <c r="H65">
        <f t="shared" si="30"/>
        <v>0</v>
      </c>
      <c r="I65">
        <f t="shared" si="30"/>
        <v>0</v>
      </c>
      <c r="J65">
        <f t="shared" si="30"/>
        <v>0</v>
      </c>
      <c r="K65">
        <f t="shared" si="30"/>
        <v>0</v>
      </c>
      <c r="L65">
        <f t="shared" si="30"/>
        <v>0</v>
      </c>
      <c r="M65">
        <f t="shared" si="30"/>
        <v>0</v>
      </c>
      <c r="N65">
        <f t="shared" si="30"/>
        <v>0</v>
      </c>
      <c r="O65">
        <f t="shared" si="30"/>
        <v>0</v>
      </c>
      <c r="P65">
        <f t="shared" si="30"/>
        <v>0</v>
      </c>
      <c r="Q65">
        <f t="shared" si="30"/>
        <v>0</v>
      </c>
      <c r="R65">
        <f t="shared" si="30"/>
        <v>0</v>
      </c>
      <c r="S65">
        <f t="shared" si="30"/>
        <v>0</v>
      </c>
      <c r="T65">
        <f t="shared" si="30"/>
        <v>0</v>
      </c>
      <c r="U65">
        <f t="shared" si="30"/>
        <v>0</v>
      </c>
      <c r="V65">
        <f t="shared" si="30"/>
        <v>0</v>
      </c>
      <c r="W65">
        <f t="shared" si="30"/>
        <v>0</v>
      </c>
      <c r="X65">
        <f t="shared" si="30"/>
        <v>0</v>
      </c>
      <c r="Y65">
        <f t="shared" si="30"/>
        <v>0</v>
      </c>
      <c r="Z65">
        <f t="shared" si="30"/>
        <v>0</v>
      </c>
      <c r="AA65">
        <f t="shared" si="30"/>
        <v>100</v>
      </c>
      <c r="AB65">
        <f t="shared" si="30"/>
        <v>-1.9238222907531171</v>
      </c>
      <c r="AC65">
        <f t="shared" si="30"/>
        <v>4.6834697471759075</v>
      </c>
      <c r="AD65">
        <f t="shared" si="30"/>
        <v>-6.3194424429647693</v>
      </c>
      <c r="AE65">
        <f t="shared" si="30"/>
        <v>-16.24767838501797</v>
      </c>
      <c r="AF65">
        <f t="shared" si="30"/>
        <v>5.8346778980681071</v>
      </c>
      <c r="AG65">
        <f t="shared" si="30"/>
        <v>9.3056665969743726</v>
      </c>
      <c r="AH65">
        <f t="shared" si="30"/>
        <v>-2.7652169192093448</v>
      </c>
      <c r="AI65">
        <f t="shared" si="30"/>
        <v>-3.7060030105543493</v>
      </c>
      <c r="AJ65">
        <f t="shared" si="30"/>
        <v>-0.64784718446705369</v>
      </c>
      <c r="AK65">
        <f t="shared" si="30"/>
        <v>-11.396753213626587</v>
      </c>
      <c r="AL65">
        <f t="shared" si="30"/>
        <v>-13.288198121755018</v>
      </c>
      <c r="AM65">
        <f t="shared" ref="AM65:BD65" si="31">IF(AM17=0,0,(AM17-AL17)/AM17*100)</f>
        <v>8.5887244275242338</v>
      </c>
      <c r="AN65">
        <f t="shared" si="31"/>
        <v>-0.13043954779294933</v>
      </c>
      <c r="AO65">
        <f t="shared" si="31"/>
        <v>2.7718634010914567</v>
      </c>
      <c r="AP65">
        <f t="shared" si="31"/>
        <v>8.3515002996816321</v>
      </c>
      <c r="AQ65">
        <f t="shared" si="31"/>
        <v>0.22215970094357526</v>
      </c>
      <c r="AR65">
        <f t="shared" si="31"/>
        <v>-6.4805587582899102</v>
      </c>
      <c r="AS65">
        <f t="shared" si="31"/>
        <v>2.3171589623485493</v>
      </c>
      <c r="AT65">
        <f t="shared" si="31"/>
        <v>3.2024393335816428</v>
      </c>
      <c r="AU65">
        <f t="shared" si="31"/>
        <v>5.2351116942784808</v>
      </c>
      <c r="AV65">
        <f t="shared" si="31"/>
        <v>-1.0501225784029975</v>
      </c>
      <c r="AW65">
        <f t="shared" si="31"/>
        <v>-4.7896873292053028</v>
      </c>
      <c r="AX65">
        <f t="shared" si="31"/>
        <v>9.7827451063883277</v>
      </c>
      <c r="AY65">
        <f t="shared" si="31"/>
        <v>8.4274967055630405</v>
      </c>
      <c r="AZ65">
        <f t="shared" si="31"/>
        <v>7.6742392873760847</v>
      </c>
      <c r="BA65">
        <f t="shared" si="31"/>
        <v>8.2418503969802028</v>
      </c>
      <c r="BB65">
        <f t="shared" si="31"/>
        <v>7.7310922451001227</v>
      </c>
      <c r="BC65">
        <f t="shared" si="31"/>
        <v>6.0667732445546152</v>
      </c>
      <c r="BD65">
        <f t="shared" si="31"/>
        <v>7.2336537975984312</v>
      </c>
    </row>
    <row r="66" spans="1:56" x14ac:dyDescent="0.2">
      <c r="A66">
        <v>74</v>
      </c>
      <c r="B66" t="s">
        <v>390</v>
      </c>
      <c r="C66" t="s">
        <v>529</v>
      </c>
      <c r="D66" t="s">
        <v>509</v>
      </c>
      <c r="E66" s="72" t="s">
        <v>570</v>
      </c>
      <c r="G66">
        <f t="shared" ref="G66:AL66" si="32">IF(G18=0,0,(G18-F18)/G18*100)</f>
        <v>0</v>
      </c>
      <c r="H66">
        <f t="shared" si="32"/>
        <v>0</v>
      </c>
      <c r="I66">
        <f t="shared" si="32"/>
        <v>0</v>
      </c>
      <c r="J66">
        <f t="shared" si="32"/>
        <v>0</v>
      </c>
      <c r="K66">
        <f t="shared" si="32"/>
        <v>0</v>
      </c>
      <c r="L66">
        <f t="shared" si="32"/>
        <v>0</v>
      </c>
      <c r="M66">
        <f t="shared" si="32"/>
        <v>0</v>
      </c>
      <c r="N66">
        <f t="shared" si="32"/>
        <v>0</v>
      </c>
      <c r="O66">
        <f t="shared" si="32"/>
        <v>0</v>
      </c>
      <c r="P66">
        <f t="shared" si="32"/>
        <v>0</v>
      </c>
      <c r="Q66">
        <f t="shared" si="32"/>
        <v>0</v>
      </c>
      <c r="R66">
        <f t="shared" si="32"/>
        <v>0</v>
      </c>
      <c r="S66">
        <f t="shared" si="32"/>
        <v>0</v>
      </c>
      <c r="T66">
        <f t="shared" si="32"/>
        <v>0</v>
      </c>
      <c r="U66">
        <f t="shared" si="32"/>
        <v>0</v>
      </c>
      <c r="V66">
        <f t="shared" si="32"/>
        <v>0</v>
      </c>
      <c r="W66">
        <f t="shared" si="32"/>
        <v>0</v>
      </c>
      <c r="X66">
        <f t="shared" si="32"/>
        <v>0</v>
      </c>
      <c r="Y66">
        <f t="shared" si="32"/>
        <v>0</v>
      </c>
      <c r="Z66">
        <f t="shared" si="32"/>
        <v>100</v>
      </c>
      <c r="AA66">
        <f t="shared" si="32"/>
        <v>2.0212329957994943</v>
      </c>
      <c r="AB66">
        <f t="shared" si="32"/>
        <v>-6.3180202426397543</v>
      </c>
      <c r="AC66">
        <f t="shared" si="32"/>
        <v>2.4025968798320219</v>
      </c>
      <c r="AD66">
        <f t="shared" si="32"/>
        <v>4.0920105600370142</v>
      </c>
      <c r="AE66">
        <f t="shared" si="32"/>
        <v>-5.6048059920128948</v>
      </c>
      <c r="AF66">
        <f t="shared" si="32"/>
        <v>-3.9917199843951749</v>
      </c>
      <c r="AG66">
        <f t="shared" si="32"/>
        <v>-24.513530125538601</v>
      </c>
      <c r="AH66">
        <f t="shared" si="32"/>
        <v>8.5613391403996548</v>
      </c>
      <c r="AI66">
        <f t="shared" si="32"/>
        <v>4.9064869230561134</v>
      </c>
      <c r="AJ66">
        <f t="shared" si="32"/>
        <v>1.8396619433971799</v>
      </c>
      <c r="AK66">
        <f t="shared" si="32"/>
        <v>2.6577399814060745</v>
      </c>
      <c r="AL66">
        <f t="shared" si="32"/>
        <v>-6.5928507039553468</v>
      </c>
      <c r="AM66">
        <f t="shared" ref="AM66:BD66" si="33">IF(AM18=0,0,(AM18-AL18)/AM18*100)</f>
        <v>0.66767210868153648</v>
      </c>
      <c r="AN66">
        <f t="shared" si="33"/>
        <v>0.54875367228234739</v>
      </c>
      <c r="AO66">
        <f t="shared" si="33"/>
        <v>1.8849442679846629</v>
      </c>
      <c r="AP66">
        <f t="shared" si="33"/>
        <v>0.75688388353116109</v>
      </c>
      <c r="AQ66">
        <f t="shared" si="33"/>
        <v>2.8726990544331961</v>
      </c>
      <c r="AR66">
        <f t="shared" si="33"/>
        <v>0.87684138286968272</v>
      </c>
      <c r="AS66">
        <f t="shared" si="33"/>
        <v>-12.505327771826266</v>
      </c>
      <c r="AT66">
        <f t="shared" si="33"/>
        <v>-4.3184866104163415</v>
      </c>
      <c r="AU66">
        <f t="shared" si="33"/>
        <v>-0.12356560323751942</v>
      </c>
      <c r="AV66">
        <f t="shared" si="33"/>
        <v>-2.4402154345691476</v>
      </c>
      <c r="AW66">
        <f t="shared" si="33"/>
        <v>0.37740955523647468</v>
      </c>
      <c r="AX66">
        <f t="shared" si="33"/>
        <v>-0.67056186829862729</v>
      </c>
      <c r="AY66">
        <f t="shared" si="33"/>
        <v>1.01513238534898</v>
      </c>
      <c r="AZ66">
        <f t="shared" si="33"/>
        <v>-0.74064249467620735</v>
      </c>
      <c r="BA66">
        <f t="shared" si="33"/>
        <v>3.4680367155998737</v>
      </c>
      <c r="BB66">
        <f t="shared" si="33"/>
        <v>0.43965398114124421</v>
      </c>
      <c r="BC66">
        <f t="shared" si="33"/>
        <v>-3.3350793370146459</v>
      </c>
      <c r="BD66">
        <f t="shared" si="33"/>
        <v>3.569301382767847</v>
      </c>
    </row>
    <row r="67" spans="1:56" x14ac:dyDescent="0.2">
      <c r="A67">
        <v>75</v>
      </c>
      <c r="B67" t="s">
        <v>530</v>
      </c>
      <c r="C67" t="s">
        <v>531</v>
      </c>
      <c r="D67" t="s">
        <v>509</v>
      </c>
      <c r="E67" s="72" t="s">
        <v>570</v>
      </c>
      <c r="G67">
        <f t="shared" ref="G67:AL67" si="34">IF(G19=0,0,(G19-F19)/G19*100)</f>
        <v>0</v>
      </c>
      <c r="H67">
        <f t="shared" si="34"/>
        <v>0</v>
      </c>
      <c r="I67">
        <f t="shared" si="34"/>
        <v>0</v>
      </c>
      <c r="J67">
        <f t="shared" si="34"/>
        <v>0</v>
      </c>
      <c r="K67">
        <f t="shared" si="34"/>
        <v>0</v>
      </c>
      <c r="L67">
        <f t="shared" si="34"/>
        <v>0</v>
      </c>
      <c r="M67">
        <f t="shared" si="34"/>
        <v>0</v>
      </c>
      <c r="N67">
        <f t="shared" si="34"/>
        <v>0</v>
      </c>
      <c r="O67">
        <f t="shared" si="34"/>
        <v>0</v>
      </c>
      <c r="P67">
        <f t="shared" si="34"/>
        <v>0</v>
      </c>
      <c r="Q67">
        <f t="shared" si="34"/>
        <v>0</v>
      </c>
      <c r="R67">
        <f t="shared" si="34"/>
        <v>0</v>
      </c>
      <c r="S67">
        <f t="shared" si="34"/>
        <v>0</v>
      </c>
      <c r="T67">
        <f t="shared" si="34"/>
        <v>0</v>
      </c>
      <c r="U67">
        <f t="shared" si="34"/>
        <v>0</v>
      </c>
      <c r="V67">
        <f t="shared" si="34"/>
        <v>0</v>
      </c>
      <c r="W67">
        <f t="shared" si="34"/>
        <v>0</v>
      </c>
      <c r="X67">
        <f t="shared" si="34"/>
        <v>0</v>
      </c>
      <c r="Y67">
        <f t="shared" si="34"/>
        <v>0</v>
      </c>
      <c r="Z67">
        <f t="shared" si="34"/>
        <v>100</v>
      </c>
      <c r="AA67">
        <f t="shared" si="34"/>
        <v>-0.32428986315101971</v>
      </c>
      <c r="AB67">
        <f t="shared" si="34"/>
        <v>-4.609160170041136</v>
      </c>
      <c r="AC67">
        <f t="shared" si="34"/>
        <v>6.1941157928205781</v>
      </c>
      <c r="AD67">
        <f t="shared" si="34"/>
        <v>-0.718289989202753</v>
      </c>
      <c r="AE67">
        <f t="shared" si="34"/>
        <v>-5.400548055435423</v>
      </c>
      <c r="AF67">
        <f t="shared" si="34"/>
        <v>-0.69918330396571537</v>
      </c>
      <c r="AG67">
        <f t="shared" si="34"/>
        <v>-2.469713353064825</v>
      </c>
      <c r="AH67">
        <f t="shared" si="34"/>
        <v>-0.42151412552795559</v>
      </c>
      <c r="AI67">
        <f t="shared" si="34"/>
        <v>1.2341529497164641</v>
      </c>
      <c r="AJ67">
        <f t="shared" si="34"/>
        <v>-0.54006820047878323</v>
      </c>
      <c r="AK67">
        <f t="shared" si="34"/>
        <v>-0.51018489567287417</v>
      </c>
      <c r="AL67">
        <f t="shared" si="34"/>
        <v>0.12880071999530987</v>
      </c>
      <c r="AM67">
        <f t="shared" ref="AM67:BD67" si="35">IF(AM19=0,0,(AM19-AL19)/AM19*100)</f>
        <v>3.4137913903433355E-2</v>
      </c>
      <c r="AN67">
        <f t="shared" si="35"/>
        <v>-2.7021097985826406</v>
      </c>
      <c r="AO67">
        <f t="shared" si="35"/>
        <v>-1.9511499379168855</v>
      </c>
      <c r="AP67">
        <f t="shared" si="35"/>
        <v>-0.61532864813846144</v>
      </c>
      <c r="AQ67">
        <f t="shared" si="35"/>
        <v>1.9678024274338759</v>
      </c>
      <c r="AR67">
        <f t="shared" si="35"/>
        <v>0.63279682486366007</v>
      </c>
      <c r="AS67">
        <f t="shared" si="35"/>
        <v>3.311513393693736</v>
      </c>
      <c r="AT67">
        <f t="shared" si="35"/>
        <v>2.4454422426273283</v>
      </c>
      <c r="AU67">
        <f t="shared" si="35"/>
        <v>2.6700047224568291</v>
      </c>
      <c r="AV67">
        <f t="shared" si="35"/>
        <v>-6.4824503025549225</v>
      </c>
      <c r="AW67">
        <f t="shared" si="35"/>
        <v>3.5870889541553708</v>
      </c>
      <c r="AX67">
        <f t="shared" si="35"/>
        <v>3.7740245605661227</v>
      </c>
      <c r="AY67">
        <f t="shared" si="35"/>
        <v>-3.8712271544686048</v>
      </c>
      <c r="AZ67">
        <f t="shared" si="35"/>
        <v>-1.3684697189548756</v>
      </c>
      <c r="BA67">
        <f t="shared" si="35"/>
        <v>2.2105113343067173</v>
      </c>
      <c r="BB67">
        <f t="shared" si="35"/>
        <v>2.4944664047507494</v>
      </c>
      <c r="BC67">
        <f t="shared" si="35"/>
        <v>3.1724744349629548</v>
      </c>
      <c r="BD67">
        <f t="shared" si="35"/>
        <v>2.1312784087334</v>
      </c>
    </row>
    <row r="68" spans="1:56" x14ac:dyDescent="0.2">
      <c r="A68">
        <v>81</v>
      </c>
      <c r="B68" t="s">
        <v>392</v>
      </c>
      <c r="C68" t="s">
        <v>532</v>
      </c>
      <c r="D68" t="s">
        <v>509</v>
      </c>
      <c r="E68" s="72" t="s">
        <v>570</v>
      </c>
      <c r="G68">
        <f t="shared" ref="G68:AL68" si="36">IF(G20=0,0,(G20-F20)/G20*100)</f>
        <v>0</v>
      </c>
      <c r="H68">
        <f t="shared" si="36"/>
        <v>0</v>
      </c>
      <c r="I68">
        <f t="shared" si="36"/>
        <v>0</v>
      </c>
      <c r="J68">
        <f t="shared" si="36"/>
        <v>0</v>
      </c>
      <c r="K68">
        <f t="shared" si="36"/>
        <v>0</v>
      </c>
      <c r="L68">
        <f t="shared" si="36"/>
        <v>0</v>
      </c>
      <c r="M68">
        <f t="shared" si="36"/>
        <v>0</v>
      </c>
      <c r="N68">
        <f t="shared" si="36"/>
        <v>0</v>
      </c>
      <c r="O68">
        <f t="shared" si="36"/>
        <v>0</v>
      </c>
      <c r="P68">
        <f t="shared" si="36"/>
        <v>0</v>
      </c>
      <c r="Q68">
        <f t="shared" si="36"/>
        <v>0</v>
      </c>
      <c r="R68">
        <f t="shared" si="36"/>
        <v>0</v>
      </c>
      <c r="S68">
        <f t="shared" si="36"/>
        <v>0</v>
      </c>
      <c r="T68">
        <f t="shared" si="36"/>
        <v>0</v>
      </c>
      <c r="U68">
        <f t="shared" si="36"/>
        <v>0</v>
      </c>
      <c r="V68">
        <f t="shared" si="36"/>
        <v>0</v>
      </c>
      <c r="W68">
        <f t="shared" si="36"/>
        <v>0</v>
      </c>
      <c r="X68">
        <f t="shared" si="36"/>
        <v>0</v>
      </c>
      <c r="Y68">
        <f t="shared" si="36"/>
        <v>0</v>
      </c>
      <c r="Z68">
        <f t="shared" si="36"/>
        <v>100</v>
      </c>
      <c r="AA68">
        <f t="shared" si="36"/>
        <v>-6.69756732572678</v>
      </c>
      <c r="AB68">
        <f t="shared" si="36"/>
        <v>-11.056768676291536</v>
      </c>
      <c r="AC68">
        <f t="shared" si="36"/>
        <v>-8.5220986123879872</v>
      </c>
      <c r="AD68">
        <f t="shared" si="36"/>
        <v>4.72847333056444</v>
      </c>
      <c r="AE68">
        <f t="shared" si="36"/>
        <v>1.7167968874663935</v>
      </c>
      <c r="AF68">
        <f t="shared" si="36"/>
        <v>2.0623732256566192</v>
      </c>
      <c r="AG68">
        <f t="shared" si="36"/>
        <v>1.864443284246988</v>
      </c>
      <c r="AH68">
        <f t="shared" si="36"/>
        <v>2.7443976073284775</v>
      </c>
      <c r="AI68">
        <f t="shared" si="36"/>
        <v>2.2474984206606243</v>
      </c>
      <c r="AJ68">
        <f t="shared" si="36"/>
        <v>0.52655717220149412</v>
      </c>
      <c r="AK68">
        <f t="shared" si="36"/>
        <v>2.3027260654551807</v>
      </c>
      <c r="AL68">
        <f t="shared" si="36"/>
        <v>0.95267289627811846</v>
      </c>
      <c r="AM68">
        <f t="shared" ref="AM68:BD68" si="37">IF(AM20=0,0,(AM20-AL20)/AM20*100)</f>
        <v>1.8863883294429202</v>
      </c>
      <c r="AN68">
        <f t="shared" si="37"/>
        <v>0.49365058289783964</v>
      </c>
      <c r="AO68">
        <f t="shared" si="37"/>
        <v>1.3852616753411455</v>
      </c>
      <c r="AP68">
        <f t="shared" si="37"/>
        <v>1.9684136024215637</v>
      </c>
      <c r="AQ68">
        <f t="shared" si="37"/>
        <v>1.681392466979055</v>
      </c>
      <c r="AR68">
        <f t="shared" si="37"/>
        <v>2.211362500502525</v>
      </c>
      <c r="AS68">
        <f t="shared" si="37"/>
        <v>1.9376265406614159</v>
      </c>
      <c r="AT68">
        <f t="shared" si="37"/>
        <v>1.2503300323036513</v>
      </c>
      <c r="AU68">
        <f t="shared" si="37"/>
        <v>1.5043294492655499</v>
      </c>
      <c r="AV68">
        <f t="shared" si="37"/>
        <v>1.9563339130697286</v>
      </c>
      <c r="AW68">
        <f t="shared" si="37"/>
        <v>2.5964214626327093</v>
      </c>
      <c r="AX68">
        <f t="shared" si="37"/>
        <v>2.9643604381699684</v>
      </c>
      <c r="AY68">
        <f t="shared" si="37"/>
        <v>3.2468076862011674</v>
      </c>
      <c r="AZ68">
        <f t="shared" si="37"/>
        <v>3.7099097646420534</v>
      </c>
      <c r="BA68">
        <f t="shared" si="37"/>
        <v>3.7720757642832772</v>
      </c>
      <c r="BB68">
        <f t="shared" si="37"/>
        <v>5.5345250138719981</v>
      </c>
      <c r="BC68">
        <f t="shared" si="37"/>
        <v>2.1494782633749909</v>
      </c>
      <c r="BD68">
        <f t="shared" si="37"/>
        <v>3.9752400044564458</v>
      </c>
    </row>
    <row r="69" spans="1:56" x14ac:dyDescent="0.2">
      <c r="A69">
        <v>90</v>
      </c>
      <c r="B69" t="s">
        <v>393</v>
      </c>
      <c r="C69" t="s">
        <v>533</v>
      </c>
      <c r="D69" t="s">
        <v>509</v>
      </c>
      <c r="E69" s="72" t="s">
        <v>570</v>
      </c>
      <c r="G69">
        <f t="shared" ref="G69:AL69" si="38">IF(G21=0,0,(G21-F21)/G21*100)</f>
        <v>0</v>
      </c>
      <c r="H69">
        <f t="shared" si="38"/>
        <v>0</v>
      </c>
      <c r="I69">
        <f t="shared" si="38"/>
        <v>0</v>
      </c>
      <c r="J69">
        <f t="shared" si="38"/>
        <v>0</v>
      </c>
      <c r="K69">
        <f t="shared" si="38"/>
        <v>0</v>
      </c>
      <c r="L69">
        <f t="shared" si="38"/>
        <v>0</v>
      </c>
      <c r="M69">
        <f t="shared" si="38"/>
        <v>0</v>
      </c>
      <c r="N69">
        <f t="shared" si="38"/>
        <v>0</v>
      </c>
      <c r="O69">
        <f t="shared" si="38"/>
        <v>0</v>
      </c>
      <c r="P69">
        <f t="shared" si="38"/>
        <v>0</v>
      </c>
      <c r="Q69">
        <f t="shared" si="38"/>
        <v>0</v>
      </c>
      <c r="R69">
        <f t="shared" si="38"/>
        <v>0</v>
      </c>
      <c r="S69">
        <f t="shared" si="38"/>
        <v>0</v>
      </c>
      <c r="T69">
        <f t="shared" si="38"/>
        <v>0</v>
      </c>
      <c r="U69">
        <f t="shared" si="38"/>
        <v>0</v>
      </c>
      <c r="V69">
        <f t="shared" si="38"/>
        <v>0</v>
      </c>
      <c r="W69">
        <f t="shared" si="38"/>
        <v>0</v>
      </c>
      <c r="X69">
        <f t="shared" si="38"/>
        <v>0</v>
      </c>
      <c r="Y69">
        <f t="shared" si="38"/>
        <v>0</v>
      </c>
      <c r="Z69">
        <f t="shared" si="38"/>
        <v>0</v>
      </c>
      <c r="AA69">
        <f t="shared" si="38"/>
        <v>0</v>
      </c>
      <c r="AB69">
        <f t="shared" si="38"/>
        <v>0</v>
      </c>
      <c r="AC69">
        <f t="shared" si="38"/>
        <v>0</v>
      </c>
      <c r="AD69">
        <f t="shared" si="38"/>
        <v>0</v>
      </c>
      <c r="AE69">
        <f t="shared" si="38"/>
        <v>0</v>
      </c>
      <c r="AF69">
        <f t="shared" si="38"/>
        <v>100</v>
      </c>
      <c r="AG69">
        <f t="shared" si="38"/>
        <v>0.8090244014687924</v>
      </c>
      <c r="AH69">
        <f t="shared" si="38"/>
        <v>3.2945183734013836</v>
      </c>
      <c r="AI69">
        <f t="shared" si="38"/>
        <v>0.38961898501295056</v>
      </c>
      <c r="AJ69">
        <f t="shared" si="38"/>
        <v>-0.2582671210458809</v>
      </c>
      <c r="AK69">
        <f t="shared" si="38"/>
        <v>-2.9425957385359123</v>
      </c>
      <c r="AL69">
        <f t="shared" si="38"/>
        <v>-2.9229401472653387</v>
      </c>
      <c r="AM69">
        <f t="shared" ref="AM69:BD69" si="39">IF(AM21=0,0,(AM21-AL21)/AM21*100)</f>
        <v>-1.1617575074708104</v>
      </c>
      <c r="AN69">
        <f t="shared" si="39"/>
        <v>-1.4728690838272707</v>
      </c>
      <c r="AO69">
        <f t="shared" si="39"/>
        <v>0.24208760884635605</v>
      </c>
      <c r="AP69">
        <f t="shared" si="39"/>
        <v>1.9419713432839725</v>
      </c>
      <c r="AQ69">
        <f t="shared" si="39"/>
        <v>2.2843678476250133</v>
      </c>
      <c r="AR69">
        <f t="shared" si="39"/>
        <v>3.05070141816396</v>
      </c>
      <c r="AS69">
        <f t="shared" si="39"/>
        <v>3.1271879857606724</v>
      </c>
      <c r="AT69">
        <f t="shared" si="39"/>
        <v>0.43536349695316368</v>
      </c>
      <c r="AU69">
        <f t="shared" si="39"/>
        <v>1.3139044070112886</v>
      </c>
      <c r="AV69">
        <f t="shared" si="39"/>
        <v>2.1238632506059036</v>
      </c>
      <c r="AW69">
        <f t="shared" si="39"/>
        <v>3.6070717246810289</v>
      </c>
      <c r="AX69">
        <f t="shared" si="39"/>
        <v>0.66089618583994825</v>
      </c>
      <c r="AY69">
        <f t="shared" si="39"/>
        <v>1.2493405443993351</v>
      </c>
      <c r="AZ69">
        <f t="shared" si="39"/>
        <v>0.70357743393011551</v>
      </c>
      <c r="BA69">
        <f t="shared" si="39"/>
        <v>-0.10610689516744561</v>
      </c>
      <c r="BB69">
        <f t="shared" si="39"/>
        <v>2.8189299862447994</v>
      </c>
      <c r="BC69">
        <f t="shared" si="39"/>
        <v>-2.4011665818249059</v>
      </c>
      <c r="BD69">
        <f t="shared" si="39"/>
        <v>-0.31882361687608135</v>
      </c>
    </row>
    <row r="70" spans="1:56" x14ac:dyDescent="0.2">
      <c r="A70">
        <v>175</v>
      </c>
      <c r="B70" t="s">
        <v>439</v>
      </c>
      <c r="C70" t="s">
        <v>534</v>
      </c>
      <c r="D70" t="s">
        <v>509</v>
      </c>
      <c r="E70" s="72" t="s">
        <v>570</v>
      </c>
      <c r="G70">
        <f t="shared" ref="G70:AL70" si="40">IF(G22=0,0,(G22-F22)/G22*100)</f>
        <v>0</v>
      </c>
      <c r="H70">
        <f t="shared" si="40"/>
        <v>0</v>
      </c>
      <c r="I70">
        <f t="shared" si="40"/>
        <v>0</v>
      </c>
      <c r="J70">
        <f t="shared" si="40"/>
        <v>0</v>
      </c>
      <c r="K70">
        <f t="shared" si="40"/>
        <v>0</v>
      </c>
      <c r="L70">
        <f t="shared" si="40"/>
        <v>0</v>
      </c>
      <c r="M70">
        <f t="shared" si="40"/>
        <v>0</v>
      </c>
      <c r="N70">
        <f t="shared" si="40"/>
        <v>0</v>
      </c>
      <c r="O70">
        <f t="shared" si="40"/>
        <v>0</v>
      </c>
      <c r="P70">
        <f t="shared" si="40"/>
        <v>0</v>
      </c>
      <c r="Q70">
        <f t="shared" si="40"/>
        <v>0</v>
      </c>
      <c r="R70">
        <f t="shared" si="40"/>
        <v>0</v>
      </c>
      <c r="S70">
        <f t="shared" si="40"/>
        <v>0</v>
      </c>
      <c r="T70">
        <f t="shared" si="40"/>
        <v>0</v>
      </c>
      <c r="U70">
        <f t="shared" si="40"/>
        <v>0</v>
      </c>
      <c r="V70">
        <f t="shared" si="40"/>
        <v>0</v>
      </c>
      <c r="W70">
        <f t="shared" si="40"/>
        <v>0</v>
      </c>
      <c r="X70">
        <f t="shared" si="40"/>
        <v>0</v>
      </c>
      <c r="Y70">
        <f t="shared" si="40"/>
        <v>0</v>
      </c>
      <c r="Z70">
        <f t="shared" si="40"/>
        <v>100</v>
      </c>
      <c r="AA70">
        <f t="shared" si="40"/>
        <v>13.191139616212883</v>
      </c>
      <c r="AB70">
        <f t="shared" si="40"/>
        <v>1.9988425660850493</v>
      </c>
      <c r="AC70">
        <f t="shared" si="40"/>
        <v>-5.3983397631220438</v>
      </c>
      <c r="AD70">
        <f t="shared" si="40"/>
        <v>6.7602312813226551</v>
      </c>
      <c r="AE70">
        <f t="shared" si="40"/>
        <v>2.2709295729886132</v>
      </c>
      <c r="AF70">
        <f t="shared" si="40"/>
        <v>-2.7116981188275111</v>
      </c>
      <c r="AG70">
        <f t="shared" si="40"/>
        <v>0.92330238614298976</v>
      </c>
      <c r="AH70">
        <f t="shared" si="40"/>
        <v>2.4896287779113546</v>
      </c>
      <c r="AI70">
        <f t="shared" si="40"/>
        <v>3.8467217753754452</v>
      </c>
      <c r="AJ70">
        <f t="shared" si="40"/>
        <v>3.8411448226786957</v>
      </c>
      <c r="AK70">
        <f t="shared" si="40"/>
        <v>2.9119412171039878</v>
      </c>
      <c r="AL70">
        <f t="shared" si="40"/>
        <v>-0.95307509358100229</v>
      </c>
      <c r="AM70">
        <f t="shared" ref="AM70:BD70" si="41">IF(AM22=0,0,(AM22-AL22)/AM22*100)</f>
        <v>2.8454985419389449E-2</v>
      </c>
      <c r="AN70">
        <f t="shared" si="41"/>
        <v>1.107143666344645</v>
      </c>
      <c r="AO70">
        <f t="shared" si="41"/>
        <v>2.2702851971352507</v>
      </c>
      <c r="AP70">
        <f t="shared" si="41"/>
        <v>8.6015008317567023</v>
      </c>
      <c r="AQ70">
        <f t="shared" si="41"/>
        <v>4.2455693132607264</v>
      </c>
      <c r="AR70">
        <f t="shared" si="41"/>
        <v>-41.810624886923378</v>
      </c>
      <c r="AS70">
        <f t="shared" si="41"/>
        <v>5.4234447854811876</v>
      </c>
      <c r="AT70">
        <f t="shared" si="41"/>
        <v>5.1610010963542221</v>
      </c>
      <c r="AU70">
        <f t="shared" si="41"/>
        <v>-1.7470884498944375</v>
      </c>
      <c r="AV70">
        <f t="shared" si="41"/>
        <v>-9.7421961583024039</v>
      </c>
      <c r="AW70">
        <f t="shared" si="41"/>
        <v>-1.8955506213897146</v>
      </c>
      <c r="AX70">
        <f t="shared" si="41"/>
        <v>-1.2745660606795546</v>
      </c>
      <c r="AY70">
        <f t="shared" si="41"/>
        <v>2.2007850365713977</v>
      </c>
      <c r="AZ70">
        <f t="shared" si="41"/>
        <v>0.10179813824870816</v>
      </c>
      <c r="BA70">
        <f t="shared" si="41"/>
        <v>1.1100579516078424</v>
      </c>
      <c r="BB70">
        <f t="shared" si="41"/>
        <v>1.1098311496474187</v>
      </c>
      <c r="BC70">
        <f t="shared" si="41"/>
        <v>0.88076859381685857</v>
      </c>
      <c r="BD70">
        <f t="shared" si="41"/>
        <v>1.3305331442798376</v>
      </c>
    </row>
    <row r="71" spans="1:56" x14ac:dyDescent="0.2">
      <c r="A71">
        <v>114</v>
      </c>
      <c r="B71" t="s">
        <v>395</v>
      </c>
      <c r="C71" t="s">
        <v>535</v>
      </c>
      <c r="D71" t="s">
        <v>509</v>
      </c>
      <c r="E71" s="72" t="s">
        <v>570</v>
      </c>
      <c r="G71">
        <f t="shared" ref="G71:AL71" si="42">IF(G23=0,0,(G23-F23)/G23*100)</f>
        <v>0</v>
      </c>
      <c r="H71">
        <f t="shared" si="42"/>
        <v>0</v>
      </c>
      <c r="I71">
        <f t="shared" si="42"/>
        <v>0</v>
      </c>
      <c r="J71">
        <f t="shared" si="42"/>
        <v>0</v>
      </c>
      <c r="K71">
        <f t="shared" si="42"/>
        <v>0</v>
      </c>
      <c r="L71">
        <f t="shared" si="42"/>
        <v>0</v>
      </c>
      <c r="M71">
        <f t="shared" si="42"/>
        <v>0</v>
      </c>
      <c r="N71">
        <f t="shared" si="42"/>
        <v>0</v>
      </c>
      <c r="O71">
        <f t="shared" si="42"/>
        <v>0</v>
      </c>
      <c r="P71">
        <f t="shared" si="42"/>
        <v>0</v>
      </c>
      <c r="Q71">
        <f t="shared" si="42"/>
        <v>0</v>
      </c>
      <c r="R71">
        <f t="shared" si="42"/>
        <v>0</v>
      </c>
      <c r="S71">
        <f t="shared" si="42"/>
        <v>0</v>
      </c>
      <c r="T71">
        <f t="shared" si="42"/>
        <v>0</v>
      </c>
      <c r="U71">
        <f t="shared" si="42"/>
        <v>0</v>
      </c>
      <c r="V71">
        <f t="shared" si="42"/>
        <v>0</v>
      </c>
      <c r="W71">
        <f t="shared" si="42"/>
        <v>0</v>
      </c>
      <c r="X71">
        <f t="shared" si="42"/>
        <v>0</v>
      </c>
      <c r="Y71">
        <f t="shared" si="42"/>
        <v>0</v>
      </c>
      <c r="Z71">
        <f t="shared" si="42"/>
        <v>100</v>
      </c>
      <c r="AA71">
        <f t="shared" si="42"/>
        <v>-0.10980421575890784</v>
      </c>
      <c r="AB71">
        <f t="shared" si="42"/>
        <v>-2.3487282145583759</v>
      </c>
      <c r="AC71">
        <f t="shared" si="42"/>
        <v>-2.53286276248252</v>
      </c>
      <c r="AD71">
        <f t="shared" si="42"/>
        <v>-2.0477781444667591</v>
      </c>
      <c r="AE71">
        <f t="shared" si="42"/>
        <v>0.49217325509167192</v>
      </c>
      <c r="AF71">
        <f t="shared" si="42"/>
        <v>3.2196655914754331</v>
      </c>
      <c r="AG71">
        <f t="shared" si="42"/>
        <v>2.1471140715301829</v>
      </c>
      <c r="AH71">
        <f t="shared" si="42"/>
        <v>2.4565554320099938</v>
      </c>
      <c r="AI71">
        <f t="shared" si="42"/>
        <v>1.1146368958000772</v>
      </c>
      <c r="AJ71">
        <f t="shared" si="42"/>
        <v>0.71316053816809533</v>
      </c>
      <c r="AK71">
        <f t="shared" si="42"/>
        <v>-1.9158722656830214</v>
      </c>
      <c r="AL71">
        <f t="shared" si="42"/>
        <v>-4.1420917381280651</v>
      </c>
      <c r="AM71">
        <f t="shared" ref="AM71:BD71" si="43">IF(AM23=0,0,(AM23-AL23)/AM23*100)</f>
        <v>-2.8477317771311408</v>
      </c>
      <c r="AN71">
        <f t="shared" si="43"/>
        <v>-0.43717871104256056</v>
      </c>
      <c r="AO71">
        <f t="shared" si="43"/>
        <v>1.4060203006867682</v>
      </c>
      <c r="AP71">
        <f t="shared" si="43"/>
        <v>1.3003650453244537</v>
      </c>
      <c r="AQ71">
        <f t="shared" si="43"/>
        <v>-2.1863727668815067</v>
      </c>
      <c r="AR71">
        <f t="shared" si="43"/>
        <v>0.67135256850887481</v>
      </c>
      <c r="AS71">
        <f t="shared" si="43"/>
        <v>-0.26702957367754498</v>
      </c>
      <c r="AT71">
        <f t="shared" si="43"/>
        <v>-1.9868499583162385</v>
      </c>
      <c r="AU71">
        <f t="shared" si="43"/>
        <v>1.1064436205447521</v>
      </c>
      <c r="AV71">
        <f t="shared" si="43"/>
        <v>-2.0968459779580955</v>
      </c>
      <c r="AW71">
        <f t="shared" si="43"/>
        <v>0.26012264079747843</v>
      </c>
      <c r="AX71">
        <f t="shared" si="43"/>
        <v>2.3321971619619819</v>
      </c>
      <c r="AY71">
        <f t="shared" si="43"/>
        <v>3.0946457797208722</v>
      </c>
      <c r="AZ71">
        <f t="shared" si="43"/>
        <v>3.4967476075497625</v>
      </c>
      <c r="BA71">
        <f t="shared" si="43"/>
        <v>4.1333405968941221</v>
      </c>
      <c r="BB71">
        <f t="shared" si="43"/>
        <v>-1.0189902399346811</v>
      </c>
      <c r="BC71">
        <f t="shared" si="43"/>
        <v>-2.5219708041718192E-2</v>
      </c>
      <c r="BD71">
        <f t="shared" si="43"/>
        <v>2.5051977670388159</v>
      </c>
    </row>
    <row r="72" spans="1:56" x14ac:dyDescent="0.2">
      <c r="A72">
        <v>122</v>
      </c>
      <c r="B72" t="s">
        <v>396</v>
      </c>
      <c r="C72" t="s">
        <v>536</v>
      </c>
      <c r="D72" t="s">
        <v>509</v>
      </c>
      <c r="E72" s="72" t="s">
        <v>570</v>
      </c>
      <c r="G72">
        <f t="shared" ref="G72:AL72" si="44">IF(G24=0,0,(G24-F24)/G24*100)</f>
        <v>0</v>
      </c>
      <c r="H72">
        <f t="shared" si="44"/>
        <v>0</v>
      </c>
      <c r="I72">
        <f t="shared" si="44"/>
        <v>0</v>
      </c>
      <c r="J72">
        <f t="shared" si="44"/>
        <v>0</v>
      </c>
      <c r="K72">
        <f t="shared" si="44"/>
        <v>0</v>
      </c>
      <c r="L72">
        <f t="shared" si="44"/>
        <v>0</v>
      </c>
      <c r="M72">
        <f t="shared" si="44"/>
        <v>0</v>
      </c>
      <c r="N72">
        <f t="shared" si="44"/>
        <v>0</v>
      </c>
      <c r="O72">
        <f t="shared" si="44"/>
        <v>0</v>
      </c>
      <c r="P72">
        <f t="shared" si="44"/>
        <v>0</v>
      </c>
      <c r="Q72">
        <f t="shared" si="44"/>
        <v>0</v>
      </c>
      <c r="R72">
        <f t="shared" si="44"/>
        <v>0</v>
      </c>
      <c r="S72">
        <f t="shared" si="44"/>
        <v>0</v>
      </c>
      <c r="T72">
        <f t="shared" si="44"/>
        <v>0</v>
      </c>
      <c r="U72">
        <f t="shared" si="44"/>
        <v>0</v>
      </c>
      <c r="V72">
        <f t="shared" si="44"/>
        <v>0</v>
      </c>
      <c r="W72">
        <f t="shared" si="44"/>
        <v>0</v>
      </c>
      <c r="X72">
        <f t="shared" si="44"/>
        <v>0</v>
      </c>
      <c r="Y72">
        <f t="shared" si="44"/>
        <v>0</v>
      </c>
      <c r="Z72">
        <f t="shared" si="44"/>
        <v>100</v>
      </c>
      <c r="AA72">
        <f t="shared" si="44"/>
        <v>-1.9951296802150791</v>
      </c>
      <c r="AB72">
        <f t="shared" si="44"/>
        <v>-0.12609382580686471</v>
      </c>
      <c r="AC72">
        <f t="shared" si="44"/>
        <v>-6.003083559383354</v>
      </c>
      <c r="AD72">
        <f t="shared" si="44"/>
        <v>7.1602465704457314</v>
      </c>
      <c r="AE72">
        <f t="shared" si="44"/>
        <v>2.5301055297466157</v>
      </c>
      <c r="AF72">
        <f t="shared" si="44"/>
        <v>-1.6058218337658894</v>
      </c>
      <c r="AG72">
        <f t="shared" si="44"/>
        <v>-9.8766468443826394</v>
      </c>
      <c r="AH72">
        <f t="shared" si="44"/>
        <v>6.3481665876606392</v>
      </c>
      <c r="AI72">
        <f t="shared" si="44"/>
        <v>4.6212081970954753</v>
      </c>
      <c r="AJ72">
        <f t="shared" si="44"/>
        <v>4.3421053787964317</v>
      </c>
      <c r="AK72">
        <f t="shared" si="44"/>
        <v>0.50889262369534261</v>
      </c>
      <c r="AL72">
        <f t="shared" si="44"/>
        <v>5.1787286418162877</v>
      </c>
      <c r="AM72">
        <f t="shared" ref="AM72:BD72" si="45">IF(AM24=0,0,(AM24-AL24)/AM24*100)</f>
        <v>1.4450754942883115</v>
      </c>
      <c r="AN72">
        <f t="shared" si="45"/>
        <v>3.6354741695226749</v>
      </c>
      <c r="AO72">
        <f t="shared" si="45"/>
        <v>-9.2548869427153693E-2</v>
      </c>
      <c r="AP72">
        <f t="shared" si="45"/>
        <v>2.6171075849710861</v>
      </c>
      <c r="AQ72">
        <f t="shared" si="45"/>
        <v>1.4206049919977124</v>
      </c>
      <c r="AR72">
        <f t="shared" si="45"/>
        <v>3.3869828446782546</v>
      </c>
      <c r="AS72">
        <f t="shared" si="45"/>
        <v>-1.3741299778283576</v>
      </c>
      <c r="AT72">
        <f t="shared" si="45"/>
        <v>3.911803568741405</v>
      </c>
      <c r="AU72">
        <f t="shared" si="45"/>
        <v>2.771368195783614</v>
      </c>
      <c r="AV72">
        <f t="shared" si="45"/>
        <v>-1.9323777620769157E-4</v>
      </c>
      <c r="AW72">
        <f t="shared" si="45"/>
        <v>3.2727656325454442</v>
      </c>
      <c r="AX72">
        <f t="shared" si="45"/>
        <v>1.3354466001678686</v>
      </c>
      <c r="AY72">
        <f t="shared" si="45"/>
        <v>1.4928619717429206</v>
      </c>
      <c r="AZ72">
        <f t="shared" si="45"/>
        <v>3.5957909424074113</v>
      </c>
      <c r="BA72">
        <f t="shared" si="45"/>
        <v>3.3190558820098319</v>
      </c>
      <c r="BB72">
        <f t="shared" si="45"/>
        <v>3.4924622628040658</v>
      </c>
      <c r="BC72">
        <f t="shared" si="45"/>
        <v>1.9729889152500772</v>
      </c>
      <c r="BD72">
        <f t="shared" si="45"/>
        <v>2.198373578453376</v>
      </c>
    </row>
    <row r="73" spans="1:56" x14ac:dyDescent="0.2">
      <c r="A73">
        <v>123</v>
      </c>
      <c r="B73" t="s">
        <v>397</v>
      </c>
      <c r="C73" t="s">
        <v>537</v>
      </c>
      <c r="D73" t="s">
        <v>509</v>
      </c>
      <c r="E73" s="72" t="s">
        <v>570</v>
      </c>
      <c r="G73">
        <f t="shared" ref="G73:AL73" si="46">IF(G25=0,0,(G25-F25)/G25*100)</f>
        <v>0</v>
      </c>
      <c r="H73">
        <f t="shared" si="46"/>
        <v>0</v>
      </c>
      <c r="I73">
        <f t="shared" si="46"/>
        <v>0</v>
      </c>
      <c r="J73">
        <f t="shared" si="46"/>
        <v>0</v>
      </c>
      <c r="K73">
        <f t="shared" si="46"/>
        <v>0</v>
      </c>
      <c r="L73">
        <f t="shared" si="46"/>
        <v>0</v>
      </c>
      <c r="M73">
        <f t="shared" si="46"/>
        <v>0</v>
      </c>
      <c r="N73">
        <f t="shared" si="46"/>
        <v>0</v>
      </c>
      <c r="O73">
        <f t="shared" si="46"/>
        <v>0</v>
      </c>
      <c r="P73">
        <f t="shared" si="46"/>
        <v>0</v>
      </c>
      <c r="Q73">
        <f t="shared" si="46"/>
        <v>0</v>
      </c>
      <c r="R73">
        <f t="shared" si="46"/>
        <v>0</v>
      </c>
      <c r="S73">
        <f t="shared" si="46"/>
        <v>0</v>
      </c>
      <c r="T73">
        <f t="shared" si="46"/>
        <v>0</v>
      </c>
      <c r="U73">
        <f t="shared" si="46"/>
        <v>0</v>
      </c>
      <c r="V73">
        <f t="shared" si="46"/>
        <v>0</v>
      </c>
      <c r="W73">
        <f t="shared" si="46"/>
        <v>0</v>
      </c>
      <c r="X73">
        <f t="shared" si="46"/>
        <v>0</v>
      </c>
      <c r="Y73">
        <f t="shared" si="46"/>
        <v>0</v>
      </c>
      <c r="Z73">
        <f t="shared" si="46"/>
        <v>100</v>
      </c>
      <c r="AA73">
        <f t="shared" si="46"/>
        <v>-5.7123177767051807</v>
      </c>
      <c r="AB73">
        <f t="shared" si="46"/>
        <v>-6.1292956462063701</v>
      </c>
      <c r="AC73">
        <f t="shared" si="46"/>
        <v>-5.2482861101100609</v>
      </c>
      <c r="AD73">
        <f t="shared" si="46"/>
        <v>-4.6995134245087558</v>
      </c>
      <c r="AE73">
        <f t="shared" si="46"/>
        <v>-2.3329875709274015</v>
      </c>
      <c r="AF73">
        <f t="shared" si="46"/>
        <v>-2.1598428448739133</v>
      </c>
      <c r="AG73">
        <f t="shared" si="46"/>
        <v>-0.61793103219896217</v>
      </c>
      <c r="AH73">
        <f t="shared" si="46"/>
        <v>-1.0298395591302811</v>
      </c>
      <c r="AI73">
        <f t="shared" si="46"/>
        <v>-34.463467661870844</v>
      </c>
      <c r="AJ73">
        <f t="shared" si="46"/>
        <v>-101.16818848170706</v>
      </c>
      <c r="AK73">
        <f t="shared" si="46"/>
        <v>-14.625331647114178</v>
      </c>
      <c r="AL73">
        <f t="shared" si="46"/>
        <v>-51.31083271104756</v>
      </c>
      <c r="AM73">
        <f t="shared" ref="AM73:BD73" si="47">IF(AM25=0,0,(AM25-AL25)/AM25*100)</f>
        <v>-47.485690561227784</v>
      </c>
      <c r="AN73">
        <f t="shared" si="47"/>
        <v>-28.403040162948813</v>
      </c>
      <c r="AO73">
        <f t="shared" si="47"/>
        <v>-7.2557109352698017</v>
      </c>
      <c r="AP73">
        <f t="shared" si="47"/>
        <v>6.1602299149379185</v>
      </c>
      <c r="AQ73">
        <f t="shared" si="47"/>
        <v>48.075137489968</v>
      </c>
      <c r="AR73">
        <f t="shared" si="47"/>
        <v>17.009100076630169</v>
      </c>
      <c r="AS73">
        <f t="shared" si="47"/>
        <v>13.184907068874299</v>
      </c>
      <c r="AT73">
        <f t="shared" si="47"/>
        <v>16.444922675876199</v>
      </c>
      <c r="AU73">
        <f t="shared" si="47"/>
        <v>-0.32201388907842937</v>
      </c>
      <c r="AV73">
        <f t="shared" si="47"/>
        <v>1.7049635978028475</v>
      </c>
      <c r="AW73">
        <f t="shared" si="47"/>
        <v>-47.568369433644904</v>
      </c>
      <c r="AX73">
        <f t="shared" si="47"/>
        <v>0.75933019698857041</v>
      </c>
      <c r="AY73">
        <f t="shared" si="47"/>
        <v>2.2752386675495786</v>
      </c>
      <c r="AZ73">
        <f t="shared" si="47"/>
        <v>3.4120236079522255</v>
      </c>
      <c r="BA73">
        <f t="shared" si="47"/>
        <v>4.0828180571669286</v>
      </c>
      <c r="BB73">
        <f t="shared" si="47"/>
        <v>1.7619928344899423</v>
      </c>
      <c r="BC73">
        <f t="shared" si="47"/>
        <v>-0.25129816135798522</v>
      </c>
      <c r="BD73">
        <f t="shared" si="47"/>
        <v>1.3180385081776516</v>
      </c>
    </row>
    <row r="74" spans="1:56" x14ac:dyDescent="0.2">
      <c r="A74">
        <v>129</v>
      </c>
      <c r="B74" t="s">
        <v>398</v>
      </c>
      <c r="C74" t="s">
        <v>538</v>
      </c>
      <c r="D74" t="s">
        <v>509</v>
      </c>
      <c r="E74" s="72" t="s">
        <v>570</v>
      </c>
      <c r="G74">
        <f t="shared" ref="G74:AL74" si="48">IF(G26=0,0,(G26-F26)/G26*100)</f>
        <v>0</v>
      </c>
      <c r="H74">
        <f t="shared" si="48"/>
        <v>0</v>
      </c>
      <c r="I74">
        <f t="shared" si="48"/>
        <v>0</v>
      </c>
      <c r="J74">
        <f t="shared" si="48"/>
        <v>0</v>
      </c>
      <c r="K74">
        <f t="shared" si="48"/>
        <v>0</v>
      </c>
      <c r="L74">
        <f t="shared" si="48"/>
        <v>0</v>
      </c>
      <c r="M74">
        <f t="shared" si="48"/>
        <v>0</v>
      </c>
      <c r="N74">
        <f t="shared" si="48"/>
        <v>0</v>
      </c>
      <c r="O74">
        <f t="shared" si="48"/>
        <v>0</v>
      </c>
      <c r="P74">
        <f t="shared" si="48"/>
        <v>0</v>
      </c>
      <c r="Q74">
        <f t="shared" si="48"/>
        <v>0</v>
      </c>
      <c r="R74">
        <f t="shared" si="48"/>
        <v>0</v>
      </c>
      <c r="S74">
        <f t="shared" si="48"/>
        <v>0</v>
      </c>
      <c r="T74">
        <f t="shared" si="48"/>
        <v>0</v>
      </c>
      <c r="U74">
        <f t="shared" si="48"/>
        <v>0</v>
      </c>
      <c r="V74">
        <f t="shared" si="48"/>
        <v>0</v>
      </c>
      <c r="W74">
        <f t="shared" si="48"/>
        <v>0</v>
      </c>
      <c r="X74">
        <f t="shared" si="48"/>
        <v>0</v>
      </c>
      <c r="Y74">
        <f t="shared" si="48"/>
        <v>0</v>
      </c>
      <c r="Z74">
        <f t="shared" si="48"/>
        <v>100</v>
      </c>
      <c r="AA74">
        <f t="shared" si="48"/>
        <v>-13.633603809053188</v>
      </c>
      <c r="AB74">
        <f t="shared" si="48"/>
        <v>-4.4454214916729757</v>
      </c>
      <c r="AC74">
        <f t="shared" si="48"/>
        <v>-1.6255496781247154</v>
      </c>
      <c r="AD74">
        <f t="shared" si="48"/>
        <v>-0.86738175475399337</v>
      </c>
      <c r="AE74">
        <f t="shared" si="48"/>
        <v>-1.4958436397529826</v>
      </c>
      <c r="AF74">
        <f t="shared" si="48"/>
        <v>-0.78480545573411487</v>
      </c>
      <c r="AG74">
        <f t="shared" si="48"/>
        <v>-1.6390934779915469</v>
      </c>
      <c r="AH74">
        <f t="shared" si="48"/>
        <v>0.48485939334763811</v>
      </c>
      <c r="AI74">
        <f t="shared" si="48"/>
        <v>1.0847884433476684</v>
      </c>
      <c r="AJ74">
        <f t="shared" si="48"/>
        <v>0.14067066064669231</v>
      </c>
      <c r="AK74">
        <f t="shared" si="48"/>
        <v>-9.9523214113242613</v>
      </c>
      <c r="AL74">
        <f t="shared" si="48"/>
        <v>-1.8383767487396785</v>
      </c>
      <c r="AM74">
        <f t="shared" ref="AM74:BD74" si="49">IF(AM26=0,0,(AM26-AL26)/AM26*100)</f>
        <v>-0.96284030714819291</v>
      </c>
      <c r="AN74">
        <f t="shared" si="49"/>
        <v>-3.189873533392154</v>
      </c>
      <c r="AO74">
        <f t="shared" si="49"/>
        <v>-1.4149297419841527</v>
      </c>
      <c r="AP74">
        <f t="shared" si="49"/>
        <v>-1.0133799811162127</v>
      </c>
      <c r="AQ74">
        <f t="shared" si="49"/>
        <v>0.46963376283114888</v>
      </c>
      <c r="AR74">
        <f t="shared" si="49"/>
        <v>0.69320675999005321</v>
      </c>
      <c r="AS74">
        <f t="shared" si="49"/>
        <v>1.3964818729607487</v>
      </c>
      <c r="AT74">
        <f t="shared" si="49"/>
        <v>1.5176997378592523</v>
      </c>
      <c r="AU74">
        <f t="shared" si="49"/>
        <v>2.7163025647604653</v>
      </c>
      <c r="AV74">
        <f t="shared" si="49"/>
        <v>-18.072581268455707</v>
      </c>
      <c r="AW74">
        <f t="shared" si="49"/>
        <v>6.105773156112881</v>
      </c>
      <c r="AX74">
        <f t="shared" si="49"/>
        <v>2.0869874947654901</v>
      </c>
      <c r="AY74">
        <f t="shared" si="49"/>
        <v>1.492051295525475</v>
      </c>
      <c r="AZ74">
        <f t="shared" si="49"/>
        <v>1.9028455882459387</v>
      </c>
      <c r="BA74">
        <f t="shared" si="49"/>
        <v>3.0466879713824513</v>
      </c>
      <c r="BB74">
        <f t="shared" si="49"/>
        <v>3.8709537036054362</v>
      </c>
      <c r="BC74">
        <f t="shared" si="49"/>
        <v>-7.8961251955081924</v>
      </c>
      <c r="BD74">
        <f t="shared" si="49"/>
        <v>-1.3434360917229269</v>
      </c>
    </row>
    <row r="75" spans="1:56" x14ac:dyDescent="0.2">
      <c r="A75">
        <v>130</v>
      </c>
      <c r="B75" t="s">
        <v>399</v>
      </c>
      <c r="C75" t="s">
        <v>539</v>
      </c>
      <c r="D75" t="s">
        <v>509</v>
      </c>
      <c r="E75" s="72" t="s">
        <v>570</v>
      </c>
      <c r="G75">
        <f t="shared" ref="G75:AL75" si="50">IF(G27=0,0,(G27-F27)/G27*100)</f>
        <v>0</v>
      </c>
      <c r="H75">
        <f t="shared" si="50"/>
        <v>0</v>
      </c>
      <c r="I75">
        <f t="shared" si="50"/>
        <v>0</v>
      </c>
      <c r="J75">
        <f t="shared" si="50"/>
        <v>0</v>
      </c>
      <c r="K75">
        <f t="shared" si="50"/>
        <v>0</v>
      </c>
      <c r="L75">
        <f t="shared" si="50"/>
        <v>0</v>
      </c>
      <c r="M75">
        <f t="shared" si="50"/>
        <v>0</v>
      </c>
      <c r="N75">
        <f t="shared" si="50"/>
        <v>0</v>
      </c>
      <c r="O75">
        <f t="shared" si="50"/>
        <v>0</v>
      </c>
      <c r="P75">
        <f t="shared" si="50"/>
        <v>0</v>
      </c>
      <c r="Q75">
        <f t="shared" si="50"/>
        <v>0</v>
      </c>
      <c r="R75">
        <f t="shared" si="50"/>
        <v>0</v>
      </c>
      <c r="S75">
        <f t="shared" si="50"/>
        <v>0</v>
      </c>
      <c r="T75">
        <f t="shared" si="50"/>
        <v>0</v>
      </c>
      <c r="U75">
        <f t="shared" si="50"/>
        <v>0</v>
      </c>
      <c r="V75">
        <f t="shared" si="50"/>
        <v>0</v>
      </c>
      <c r="W75">
        <f t="shared" si="50"/>
        <v>0</v>
      </c>
      <c r="X75">
        <f t="shared" si="50"/>
        <v>0</v>
      </c>
      <c r="Y75">
        <f t="shared" si="50"/>
        <v>0</v>
      </c>
      <c r="Z75">
        <f t="shared" si="50"/>
        <v>100</v>
      </c>
      <c r="AA75">
        <f t="shared" si="50"/>
        <v>-8.448865390624789</v>
      </c>
      <c r="AB75">
        <f t="shared" si="50"/>
        <v>3.399211208543982E-2</v>
      </c>
      <c r="AC75">
        <f t="shared" si="50"/>
        <v>1.0320384901647812</v>
      </c>
      <c r="AD75">
        <f t="shared" si="50"/>
        <v>1.9037033887074777</v>
      </c>
      <c r="AE75">
        <f t="shared" si="50"/>
        <v>0.24168811177702498</v>
      </c>
      <c r="AF75">
        <f t="shared" si="50"/>
        <v>-5.6305447712466359</v>
      </c>
      <c r="AG75">
        <f t="shared" si="50"/>
        <v>-4.4033332890696641</v>
      </c>
      <c r="AH75">
        <f t="shared" si="50"/>
        <v>-2.7424812862373606</v>
      </c>
      <c r="AI75">
        <f t="shared" si="50"/>
        <v>-3.6502443326317064</v>
      </c>
      <c r="AJ75">
        <f t="shared" si="50"/>
        <v>1.9396477505905421</v>
      </c>
      <c r="AK75">
        <f t="shared" si="50"/>
        <v>6.0409581968083845</v>
      </c>
      <c r="AL75">
        <f t="shared" si="50"/>
        <v>-9.0171043144189031</v>
      </c>
      <c r="AM75">
        <f t="shared" ref="AM75:BD75" si="51">IF(AM27=0,0,(AM27-AL27)/AM27*100)</f>
        <v>8.4598875953790191</v>
      </c>
      <c r="AN75">
        <f t="shared" si="51"/>
        <v>-11.987652479247183</v>
      </c>
      <c r="AO75">
        <f t="shared" si="51"/>
        <v>13.356628744312154</v>
      </c>
      <c r="AP75">
        <f t="shared" si="51"/>
        <v>5.0523649336923038</v>
      </c>
      <c r="AQ75">
        <f t="shared" si="51"/>
        <v>1.2762424048114658</v>
      </c>
      <c r="AR75">
        <f t="shared" si="51"/>
        <v>1.0141522996204364</v>
      </c>
      <c r="AS75">
        <f t="shared" si="51"/>
        <v>0.11838171540638114</v>
      </c>
      <c r="AT75">
        <f t="shared" si="51"/>
        <v>-1.210948766110723</v>
      </c>
      <c r="AU75">
        <f t="shared" si="51"/>
        <v>-8.052456668293285</v>
      </c>
      <c r="AV75">
        <f t="shared" si="51"/>
        <v>-0.91908900414433903</v>
      </c>
      <c r="AW75">
        <f t="shared" si="51"/>
        <v>2.715313299595012</v>
      </c>
      <c r="AX75">
        <f t="shared" si="51"/>
        <v>2.6545319414249229</v>
      </c>
      <c r="AY75">
        <f t="shared" si="51"/>
        <v>-0.1992668768655704</v>
      </c>
      <c r="AZ75">
        <f t="shared" si="51"/>
        <v>4.4504017572887822</v>
      </c>
      <c r="BA75">
        <f t="shared" si="51"/>
        <v>2.6592878387316596</v>
      </c>
      <c r="BB75">
        <f t="shared" si="51"/>
        <v>5.102148062551394</v>
      </c>
      <c r="BC75">
        <f t="shared" si="51"/>
        <v>4.1621256395465647</v>
      </c>
      <c r="BD75">
        <f t="shared" si="51"/>
        <v>3.6647456386116306</v>
      </c>
    </row>
    <row r="76" spans="1:56" x14ac:dyDescent="0.2">
      <c r="A76">
        <v>133</v>
      </c>
      <c r="B76" t="s">
        <v>400</v>
      </c>
      <c r="C76" t="s">
        <v>540</v>
      </c>
      <c r="D76" t="s">
        <v>509</v>
      </c>
      <c r="E76" s="72" t="s">
        <v>570</v>
      </c>
      <c r="G76">
        <f t="shared" ref="G76:AL76" si="52">IF(G28=0,0,(G28-F28)/G28*100)</f>
        <v>0</v>
      </c>
      <c r="H76">
        <f t="shared" si="52"/>
        <v>0</v>
      </c>
      <c r="I76">
        <f t="shared" si="52"/>
        <v>0</v>
      </c>
      <c r="J76">
        <f t="shared" si="52"/>
        <v>0</v>
      </c>
      <c r="K76">
        <f t="shared" si="52"/>
        <v>0</v>
      </c>
      <c r="L76">
        <f t="shared" si="52"/>
        <v>0</v>
      </c>
      <c r="M76">
        <f t="shared" si="52"/>
        <v>0</v>
      </c>
      <c r="N76">
        <f t="shared" si="52"/>
        <v>0</v>
      </c>
      <c r="O76">
        <f t="shared" si="52"/>
        <v>0</v>
      </c>
      <c r="P76">
        <f t="shared" si="52"/>
        <v>0</v>
      </c>
      <c r="Q76">
        <f t="shared" si="52"/>
        <v>0</v>
      </c>
      <c r="R76">
        <f t="shared" si="52"/>
        <v>0</v>
      </c>
      <c r="S76">
        <f t="shared" si="52"/>
        <v>0</v>
      </c>
      <c r="T76">
        <f t="shared" si="52"/>
        <v>0</v>
      </c>
      <c r="U76">
        <f t="shared" si="52"/>
        <v>0</v>
      </c>
      <c r="V76">
        <f t="shared" si="52"/>
        <v>0</v>
      </c>
      <c r="W76">
        <f t="shared" si="52"/>
        <v>0</v>
      </c>
      <c r="X76">
        <f t="shared" si="52"/>
        <v>0</v>
      </c>
      <c r="Y76">
        <f t="shared" si="52"/>
        <v>0</v>
      </c>
      <c r="Z76">
        <f t="shared" si="52"/>
        <v>100</v>
      </c>
      <c r="AA76">
        <f t="shared" si="52"/>
        <v>-6.7683792732714663</v>
      </c>
      <c r="AB76">
        <f t="shared" si="52"/>
        <v>-7.0982002821974435</v>
      </c>
      <c r="AC76">
        <f t="shared" si="52"/>
        <v>2.556063384346356</v>
      </c>
      <c r="AD76">
        <f t="shared" si="52"/>
        <v>2.2712482118300885</v>
      </c>
      <c r="AE76">
        <f t="shared" si="52"/>
        <v>-14.863821303270647</v>
      </c>
      <c r="AF76">
        <f t="shared" si="52"/>
        <v>6.2902767124486294</v>
      </c>
      <c r="AG76">
        <f t="shared" si="52"/>
        <v>-1.9980426948290015</v>
      </c>
      <c r="AH76">
        <f t="shared" si="52"/>
        <v>2.7350524457366399E-2</v>
      </c>
      <c r="AI76">
        <f t="shared" si="52"/>
        <v>9.0874603602941662</v>
      </c>
      <c r="AJ76">
        <f t="shared" si="52"/>
        <v>-3.7969155753457806</v>
      </c>
      <c r="AK76">
        <f t="shared" si="52"/>
        <v>-0.54844948470191435</v>
      </c>
      <c r="AL76">
        <f t="shared" si="52"/>
        <v>5.4536679857816557</v>
      </c>
      <c r="AM76">
        <f t="shared" ref="AM76:BD76" si="53">IF(AM28=0,0,(AM28-AL28)/AM28*100)</f>
        <v>-4.8520018462659689</v>
      </c>
      <c r="AN76">
        <f t="shared" si="53"/>
        <v>-1.7688774781761292</v>
      </c>
      <c r="AO76">
        <f t="shared" si="53"/>
        <v>3.2837380553473059</v>
      </c>
      <c r="AP76">
        <f t="shared" si="53"/>
        <v>0.47284352995110568</v>
      </c>
      <c r="AQ76">
        <f t="shared" si="53"/>
        <v>3.7474756363393915</v>
      </c>
      <c r="AR76">
        <f t="shared" si="53"/>
        <v>3.0420483513901329</v>
      </c>
      <c r="AS76">
        <f t="shared" si="53"/>
        <v>3.6104594542914614</v>
      </c>
      <c r="AT76">
        <f t="shared" si="53"/>
        <v>0.22465107106694426</v>
      </c>
      <c r="AU76">
        <f t="shared" si="53"/>
        <v>8.0734126188308082</v>
      </c>
      <c r="AV76">
        <f t="shared" si="53"/>
        <v>1.0009615819690301</v>
      </c>
      <c r="AW76">
        <f t="shared" si="53"/>
        <v>3.9929509618324039</v>
      </c>
      <c r="AX76">
        <f t="shared" si="53"/>
        <v>-0.96113712767091819</v>
      </c>
      <c r="AY76">
        <f t="shared" si="53"/>
        <v>2.7467349209160972</v>
      </c>
      <c r="AZ76">
        <f t="shared" si="53"/>
        <v>2.0339311362250054</v>
      </c>
      <c r="BA76">
        <f t="shared" si="53"/>
        <v>1.1038800068978845</v>
      </c>
      <c r="BB76">
        <f t="shared" si="53"/>
        <v>1.7785518738582751</v>
      </c>
      <c r="BC76">
        <f t="shared" si="53"/>
        <v>1.329367197242421</v>
      </c>
      <c r="BD76">
        <f t="shared" si="53"/>
        <v>1.3538855457794703</v>
      </c>
    </row>
    <row r="77" spans="1:56" x14ac:dyDescent="0.2">
      <c r="A77">
        <v>136</v>
      </c>
      <c r="B77" t="s">
        <v>401</v>
      </c>
      <c r="C77" t="s">
        <v>541</v>
      </c>
      <c r="D77" t="s">
        <v>509</v>
      </c>
      <c r="E77" s="72" t="s">
        <v>570</v>
      </c>
      <c r="G77">
        <f t="shared" ref="G77:AL77" si="54">IF(G29=0,0,(G29-F29)/G29*100)</f>
        <v>0</v>
      </c>
      <c r="H77">
        <f t="shared" si="54"/>
        <v>0</v>
      </c>
      <c r="I77">
        <f t="shared" si="54"/>
        <v>0</v>
      </c>
      <c r="J77">
        <f t="shared" si="54"/>
        <v>0</v>
      </c>
      <c r="K77">
        <f t="shared" si="54"/>
        <v>0</v>
      </c>
      <c r="L77">
        <f t="shared" si="54"/>
        <v>0</v>
      </c>
      <c r="M77">
        <f t="shared" si="54"/>
        <v>0</v>
      </c>
      <c r="N77">
        <f t="shared" si="54"/>
        <v>0</v>
      </c>
      <c r="O77">
        <f t="shared" si="54"/>
        <v>0</v>
      </c>
      <c r="P77">
        <f t="shared" si="54"/>
        <v>0</v>
      </c>
      <c r="Q77">
        <f t="shared" si="54"/>
        <v>0</v>
      </c>
      <c r="R77">
        <f t="shared" si="54"/>
        <v>0</v>
      </c>
      <c r="S77">
        <f t="shared" si="54"/>
        <v>0</v>
      </c>
      <c r="T77">
        <f t="shared" si="54"/>
        <v>0</v>
      </c>
      <c r="U77">
        <f t="shared" si="54"/>
        <v>0</v>
      </c>
      <c r="V77">
        <f t="shared" si="54"/>
        <v>0</v>
      </c>
      <c r="W77">
        <f t="shared" si="54"/>
        <v>0</v>
      </c>
      <c r="X77">
        <f t="shared" si="54"/>
        <v>0</v>
      </c>
      <c r="Y77">
        <f t="shared" si="54"/>
        <v>0</v>
      </c>
      <c r="Z77">
        <f t="shared" si="54"/>
        <v>100</v>
      </c>
      <c r="AA77">
        <f t="shared" si="54"/>
        <v>0.51217271320818358</v>
      </c>
      <c r="AB77">
        <f t="shared" si="54"/>
        <v>-5.3724742422323608</v>
      </c>
      <c r="AC77">
        <f t="shared" si="54"/>
        <v>0.82649308555764567</v>
      </c>
      <c r="AD77">
        <f t="shared" si="54"/>
        <v>-6.2598875536001257</v>
      </c>
      <c r="AE77">
        <f t="shared" si="54"/>
        <v>0.21289703765927023</v>
      </c>
      <c r="AF77">
        <f t="shared" si="54"/>
        <v>2.8337975369466504</v>
      </c>
      <c r="AG77">
        <f t="shared" si="54"/>
        <v>-0.75927184687759197</v>
      </c>
      <c r="AH77">
        <f t="shared" si="54"/>
        <v>-0.92066195175611187</v>
      </c>
      <c r="AI77">
        <f t="shared" si="54"/>
        <v>2.009122539418061</v>
      </c>
      <c r="AJ77">
        <f t="shared" si="54"/>
        <v>-4.561873017010579</v>
      </c>
      <c r="AK77">
        <f t="shared" si="54"/>
        <v>-0.94651326006581471</v>
      </c>
      <c r="AL77">
        <f t="shared" si="54"/>
        <v>-0.89549599553430237</v>
      </c>
      <c r="AM77">
        <f t="shared" ref="AM77:BD77" si="55">IF(AM29=0,0,(AM29-AL29)/AM29*100)</f>
        <v>2.8876358847931836</v>
      </c>
      <c r="AN77">
        <f t="shared" si="55"/>
        <v>-6.0853109617956394</v>
      </c>
      <c r="AO77">
        <f t="shared" si="55"/>
        <v>6.3429386926041786</v>
      </c>
      <c r="AP77">
        <f t="shared" si="55"/>
        <v>2.7931447068181452</v>
      </c>
      <c r="AQ77">
        <f t="shared" si="55"/>
        <v>-7.2075185249639517</v>
      </c>
      <c r="AR77">
        <f t="shared" si="55"/>
        <v>-0.10296550695319265</v>
      </c>
      <c r="AS77">
        <f t="shared" si="55"/>
        <v>3.5323141129783706</v>
      </c>
      <c r="AT77">
        <f t="shared" si="55"/>
        <v>-1.05115460814707</v>
      </c>
      <c r="AU77">
        <f t="shared" si="55"/>
        <v>-4.3634313271885723E-2</v>
      </c>
      <c r="AV77">
        <f t="shared" si="55"/>
        <v>-1.822545219252055</v>
      </c>
      <c r="AW77">
        <f t="shared" si="55"/>
        <v>2.5358898140755461</v>
      </c>
      <c r="AX77">
        <f t="shared" si="55"/>
        <v>2.2012219666217181</v>
      </c>
      <c r="AY77">
        <f t="shared" si="55"/>
        <v>2.517495648295101</v>
      </c>
      <c r="AZ77">
        <f t="shared" si="55"/>
        <v>13.974494157462733</v>
      </c>
      <c r="BA77">
        <f t="shared" si="55"/>
        <v>-8.8559910048546957</v>
      </c>
      <c r="BB77">
        <f t="shared" si="55"/>
        <v>0.91433821350872613</v>
      </c>
      <c r="BC77">
        <f t="shared" si="55"/>
        <v>-3.7659807154216995</v>
      </c>
      <c r="BD77">
        <f t="shared" si="55"/>
        <v>2.4519344496337965</v>
      </c>
    </row>
    <row r="78" spans="1:56" x14ac:dyDescent="0.2">
      <c r="A78">
        <v>137</v>
      </c>
      <c r="B78" t="s">
        <v>402</v>
      </c>
      <c r="C78" t="s">
        <v>542</v>
      </c>
      <c r="D78" t="s">
        <v>509</v>
      </c>
      <c r="E78" s="72" t="s">
        <v>570</v>
      </c>
      <c r="G78">
        <f t="shared" ref="G78:AL78" si="56">IF(G30=0,0,(G30-F30)/G30*100)</f>
        <v>0</v>
      </c>
      <c r="H78">
        <f t="shared" si="56"/>
        <v>0</v>
      </c>
      <c r="I78">
        <f t="shared" si="56"/>
        <v>0</v>
      </c>
      <c r="J78">
        <f t="shared" si="56"/>
        <v>0</v>
      </c>
      <c r="K78">
        <f t="shared" si="56"/>
        <v>0</v>
      </c>
      <c r="L78">
        <f t="shared" si="56"/>
        <v>0</v>
      </c>
      <c r="M78">
        <f t="shared" si="56"/>
        <v>0</v>
      </c>
      <c r="N78">
        <f t="shared" si="56"/>
        <v>0</v>
      </c>
      <c r="O78">
        <f t="shared" si="56"/>
        <v>0</v>
      </c>
      <c r="P78">
        <f t="shared" si="56"/>
        <v>0</v>
      </c>
      <c r="Q78">
        <f t="shared" si="56"/>
        <v>0</v>
      </c>
      <c r="R78">
        <f t="shared" si="56"/>
        <v>0</v>
      </c>
      <c r="S78">
        <f t="shared" si="56"/>
        <v>0</v>
      </c>
      <c r="T78">
        <f t="shared" si="56"/>
        <v>0</v>
      </c>
      <c r="U78">
        <f t="shared" si="56"/>
        <v>0</v>
      </c>
      <c r="V78">
        <f t="shared" si="56"/>
        <v>0</v>
      </c>
      <c r="W78">
        <f t="shared" si="56"/>
        <v>0</v>
      </c>
      <c r="X78">
        <f t="shared" si="56"/>
        <v>0</v>
      </c>
      <c r="Y78">
        <f t="shared" si="56"/>
        <v>0</v>
      </c>
      <c r="Z78">
        <f t="shared" si="56"/>
        <v>100</v>
      </c>
      <c r="AA78">
        <f t="shared" si="56"/>
        <v>4.2715563061909032</v>
      </c>
      <c r="AB78">
        <f t="shared" si="56"/>
        <v>4.0856636109187416</v>
      </c>
      <c r="AC78">
        <f t="shared" si="56"/>
        <v>-0.62820014270940228</v>
      </c>
      <c r="AD78">
        <f t="shared" si="56"/>
        <v>3.683055291246911</v>
      </c>
      <c r="AE78">
        <f t="shared" si="56"/>
        <v>5.8754118855929409</v>
      </c>
      <c r="AF78">
        <f t="shared" si="56"/>
        <v>8.0987224380726968</v>
      </c>
      <c r="AG78">
        <f t="shared" si="56"/>
        <v>7.4409253223489484</v>
      </c>
      <c r="AH78">
        <f t="shared" si="56"/>
        <v>5.6267797804440205</v>
      </c>
      <c r="AI78">
        <f t="shared" si="56"/>
        <v>3.5311503988206221</v>
      </c>
      <c r="AJ78">
        <f t="shared" si="56"/>
        <v>5.9862955945318967</v>
      </c>
      <c r="AK78">
        <f t="shared" si="56"/>
        <v>3.372352221545436</v>
      </c>
      <c r="AL78">
        <f t="shared" si="56"/>
        <v>4.8519298619277205</v>
      </c>
      <c r="AM78">
        <f t="shared" ref="AM78:BD78" si="57">IF(AM30=0,0,(AM30-AL30)/AM30*100)</f>
        <v>3.4277514360476644</v>
      </c>
      <c r="AN78">
        <f t="shared" si="57"/>
        <v>2.5712683233133116</v>
      </c>
      <c r="AO78">
        <f t="shared" si="57"/>
        <v>3.2966973809447637</v>
      </c>
      <c r="AP78">
        <f t="shared" si="57"/>
        <v>4.3185191143811492</v>
      </c>
      <c r="AQ78">
        <f t="shared" si="57"/>
        <v>4.1892458753649011</v>
      </c>
      <c r="AR78">
        <f t="shared" si="57"/>
        <v>4.7267181412743096</v>
      </c>
      <c r="AS78">
        <f t="shared" si="57"/>
        <v>1.2975403572986588</v>
      </c>
      <c r="AT78">
        <f t="shared" si="57"/>
        <v>7.3735150336353446</v>
      </c>
      <c r="AU78">
        <f t="shared" si="57"/>
        <v>1.4405085991708104</v>
      </c>
      <c r="AV78">
        <f t="shared" si="57"/>
        <v>1.2276995555548302</v>
      </c>
      <c r="AW78">
        <f t="shared" si="57"/>
        <v>2.5222289858531468</v>
      </c>
      <c r="AX78">
        <f t="shared" si="57"/>
        <v>4.6157467376709889</v>
      </c>
      <c r="AY78">
        <f t="shared" si="57"/>
        <v>0.43598247261256229</v>
      </c>
      <c r="AZ78">
        <f t="shared" si="57"/>
        <v>3.0445198775645705</v>
      </c>
      <c r="BA78">
        <f t="shared" si="57"/>
        <v>4.9683956747184084</v>
      </c>
      <c r="BB78">
        <f t="shared" si="57"/>
        <v>4.6167819974546598</v>
      </c>
      <c r="BC78">
        <f t="shared" si="57"/>
        <v>2.4502448184993884</v>
      </c>
      <c r="BD78">
        <f t="shared" si="57"/>
        <v>3.434724304582077</v>
      </c>
    </row>
    <row r="79" spans="1:56" x14ac:dyDescent="0.2">
      <c r="A79">
        <v>144</v>
      </c>
      <c r="B79" t="s">
        <v>403</v>
      </c>
      <c r="C79" t="s">
        <v>543</v>
      </c>
      <c r="D79" t="s">
        <v>509</v>
      </c>
      <c r="E79" s="72" t="s">
        <v>570</v>
      </c>
      <c r="G79">
        <f t="shared" ref="G79:G81" si="58">IF(G31=0,0,(G31-F31)/G31*100)</f>
        <v>0</v>
      </c>
      <c r="H79">
        <f t="shared" ref="H79:BD80" si="59">IF(H31=0,0,(H31-G31)/H31*100)</f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59"/>
        <v>0</v>
      </c>
      <c r="R79">
        <f t="shared" si="59"/>
        <v>0</v>
      </c>
      <c r="S79">
        <f t="shared" si="59"/>
        <v>0</v>
      </c>
      <c r="T79">
        <f t="shared" si="59"/>
        <v>0</v>
      </c>
      <c r="U79">
        <f t="shared" si="59"/>
        <v>0</v>
      </c>
      <c r="V79">
        <f t="shared" si="59"/>
        <v>0</v>
      </c>
      <c r="W79">
        <f t="shared" si="59"/>
        <v>0</v>
      </c>
      <c r="X79">
        <f t="shared" si="59"/>
        <v>0</v>
      </c>
      <c r="Y79">
        <f t="shared" si="59"/>
        <v>0</v>
      </c>
      <c r="Z79">
        <f t="shared" si="59"/>
        <v>100</v>
      </c>
      <c r="AA79">
        <f t="shared" si="59"/>
        <v>2.439730727084314</v>
      </c>
      <c r="AB79">
        <f t="shared" si="59"/>
        <v>-9.9114606063587214</v>
      </c>
      <c r="AC79">
        <f t="shared" si="59"/>
        <v>-21.062658295302718</v>
      </c>
      <c r="AD79">
        <f t="shared" si="59"/>
        <v>-8.650010147999069</v>
      </c>
      <c r="AE79">
        <f t="shared" si="59"/>
        <v>-2.7910521194518034E-2</v>
      </c>
      <c r="AF79">
        <f t="shared" si="59"/>
        <v>-2.7336008614078398</v>
      </c>
      <c r="AG79">
        <f t="shared" si="59"/>
        <v>12.941160073838326</v>
      </c>
      <c r="AH79">
        <f t="shared" si="59"/>
        <v>7.7789809058933654</v>
      </c>
      <c r="AI79">
        <f t="shared" si="59"/>
        <v>5.8084035480366101</v>
      </c>
      <c r="AJ79">
        <f t="shared" si="59"/>
        <v>-0.2604815956720396</v>
      </c>
      <c r="AK79">
        <f t="shared" si="59"/>
        <v>2.4168843131849531</v>
      </c>
      <c r="AL79">
        <f t="shared" si="59"/>
        <v>-8.8045575281076047</v>
      </c>
      <c r="AM79">
        <f t="shared" si="59"/>
        <v>4.5172776536846593</v>
      </c>
      <c r="AN79">
        <f t="shared" si="59"/>
        <v>2.8386308448079469</v>
      </c>
      <c r="AO79">
        <f t="shared" si="59"/>
        <v>-0.68179089494007428</v>
      </c>
      <c r="AP79">
        <f t="shared" si="59"/>
        <v>4.0884343540865782</v>
      </c>
      <c r="AQ79">
        <f t="shared" si="59"/>
        <v>6.8033441081303119</v>
      </c>
      <c r="AR79">
        <f t="shared" si="59"/>
        <v>7.4140919073929963</v>
      </c>
      <c r="AS79">
        <f t="shared" si="59"/>
        <v>5.1527504289891786</v>
      </c>
      <c r="AT79">
        <f t="shared" si="59"/>
        <v>-1.5124108011904696</v>
      </c>
      <c r="AU79">
        <f t="shared" si="59"/>
        <v>8.2237533007465373</v>
      </c>
      <c r="AV79">
        <f t="shared" si="59"/>
        <v>5.6022000420476905</v>
      </c>
      <c r="AW79">
        <f t="shared" si="59"/>
        <v>3.1221821339674047</v>
      </c>
      <c r="AX79">
        <f t="shared" si="59"/>
        <v>4.8387349994002022</v>
      </c>
      <c r="AY79">
        <f t="shared" si="59"/>
        <v>5.352048075087497</v>
      </c>
      <c r="AZ79">
        <f t="shared" si="59"/>
        <v>5.6812342064657226</v>
      </c>
      <c r="BA79">
        <f t="shared" si="59"/>
        <v>4.5092307385499844</v>
      </c>
      <c r="BB79">
        <f t="shared" si="59"/>
        <v>4.1558229409308494</v>
      </c>
      <c r="BC79">
        <f t="shared" si="59"/>
        <v>3.8445244812637456</v>
      </c>
      <c r="BD79">
        <f t="shared" si="59"/>
        <v>4.5447979153450797</v>
      </c>
    </row>
    <row r="80" spans="1:56" x14ac:dyDescent="0.2">
      <c r="A80">
        <v>147</v>
      </c>
      <c r="B80" t="s">
        <v>404</v>
      </c>
      <c r="C80" t="s">
        <v>544</v>
      </c>
      <c r="D80" t="s">
        <v>509</v>
      </c>
      <c r="E80" s="72" t="s">
        <v>570</v>
      </c>
      <c r="G80">
        <f t="shared" si="58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59"/>
        <v>0</v>
      </c>
      <c r="R80">
        <f t="shared" si="59"/>
        <v>0</v>
      </c>
      <c r="S80">
        <f t="shared" si="59"/>
        <v>0</v>
      </c>
      <c r="T80">
        <f t="shared" si="59"/>
        <v>0</v>
      </c>
      <c r="U80">
        <f t="shared" si="59"/>
        <v>0</v>
      </c>
      <c r="V80">
        <f t="shared" si="59"/>
        <v>0</v>
      </c>
      <c r="W80">
        <f t="shared" si="59"/>
        <v>0</v>
      </c>
      <c r="X80">
        <f t="shared" si="59"/>
        <v>0</v>
      </c>
      <c r="Y80">
        <f t="shared" si="59"/>
        <v>0</v>
      </c>
      <c r="Z80">
        <f t="shared" si="59"/>
        <v>100</v>
      </c>
      <c r="AA80">
        <f t="shared" si="59"/>
        <v>-1.2504010414318683</v>
      </c>
      <c r="AB80">
        <f t="shared" si="59"/>
        <v>-2.5504357228720456</v>
      </c>
      <c r="AC80">
        <f t="shared" si="59"/>
        <v>-4.2288971900059993</v>
      </c>
      <c r="AD80">
        <f t="shared" si="59"/>
        <v>-3.0624887053646153</v>
      </c>
      <c r="AE80">
        <f t="shared" si="59"/>
        <v>-2.7951083191925701</v>
      </c>
      <c r="AF80">
        <f t="shared" si="59"/>
        <v>0.73697331202526495</v>
      </c>
      <c r="AG80">
        <f t="shared" si="59"/>
        <v>-0.82884648846950226</v>
      </c>
      <c r="AH80">
        <f t="shared" ref="H80:BD85" si="60">IF(AH32=0,0,(AH32-AG32)/AH32*100)</f>
        <v>-3.6263004480238155</v>
      </c>
      <c r="AI80">
        <f t="shared" si="60"/>
        <v>-2.4666297131343708</v>
      </c>
      <c r="AJ80">
        <f t="shared" si="60"/>
        <v>-1.4467243385042192</v>
      </c>
      <c r="AK80">
        <f t="shared" si="60"/>
        <v>4.264263937863455</v>
      </c>
      <c r="AL80">
        <f t="shared" si="60"/>
        <v>3.6951359406082509</v>
      </c>
      <c r="AM80">
        <f t="shared" si="60"/>
        <v>-5.1217597199517861</v>
      </c>
      <c r="AN80">
        <f t="shared" si="60"/>
        <v>4.0776791753487913</v>
      </c>
      <c r="AO80">
        <f t="shared" si="60"/>
        <v>1.107081344184158</v>
      </c>
      <c r="AP80">
        <f t="shared" si="60"/>
        <v>0.1844545686868633</v>
      </c>
      <c r="AQ80">
        <f t="shared" si="60"/>
        <v>1.1757003483627884</v>
      </c>
      <c r="AR80">
        <f t="shared" si="60"/>
        <v>0.38592893042911142</v>
      </c>
      <c r="AS80">
        <f t="shared" si="60"/>
        <v>0.66188520982428978</v>
      </c>
      <c r="AT80">
        <f t="shared" si="60"/>
        <v>1.0319149330247139</v>
      </c>
      <c r="AU80">
        <f t="shared" si="60"/>
        <v>-0.94786407669389261</v>
      </c>
      <c r="AV80">
        <f t="shared" si="60"/>
        <v>2.74447304620803</v>
      </c>
      <c r="AW80">
        <f t="shared" si="60"/>
        <v>2.3686798180042521</v>
      </c>
      <c r="AX80">
        <f t="shared" si="60"/>
        <v>9.3783242204333703</v>
      </c>
      <c r="AY80">
        <f t="shared" si="60"/>
        <v>0.71824381225236211</v>
      </c>
      <c r="AZ80">
        <f t="shared" si="60"/>
        <v>4.8679646908725491</v>
      </c>
      <c r="BA80">
        <f t="shared" si="60"/>
        <v>3.2936322514885279</v>
      </c>
      <c r="BB80">
        <f t="shared" si="60"/>
        <v>2.2825228072119086</v>
      </c>
      <c r="BC80">
        <f t="shared" si="60"/>
        <v>-2.6113710115270172</v>
      </c>
      <c r="BD80">
        <f t="shared" si="60"/>
        <v>2.8262675077864277</v>
      </c>
    </row>
    <row r="81" spans="1:56" x14ac:dyDescent="0.2">
      <c r="A81">
        <v>158</v>
      </c>
      <c r="B81" t="s">
        <v>405</v>
      </c>
      <c r="C81" t="s">
        <v>545</v>
      </c>
      <c r="D81" t="s">
        <v>509</v>
      </c>
      <c r="E81" s="72" t="s">
        <v>570</v>
      </c>
      <c r="G81">
        <f t="shared" si="58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0"/>
        <v>0</v>
      </c>
      <c r="R81">
        <f t="shared" si="60"/>
        <v>0</v>
      </c>
      <c r="S81">
        <f t="shared" si="60"/>
        <v>0</v>
      </c>
      <c r="T81">
        <f t="shared" si="60"/>
        <v>0</v>
      </c>
      <c r="U81">
        <f t="shared" si="60"/>
        <v>0</v>
      </c>
      <c r="V81">
        <f t="shared" si="60"/>
        <v>0</v>
      </c>
      <c r="W81">
        <f t="shared" si="60"/>
        <v>0</v>
      </c>
      <c r="X81">
        <f t="shared" si="60"/>
        <v>0</v>
      </c>
      <c r="Y81">
        <f t="shared" si="60"/>
        <v>0</v>
      </c>
      <c r="Z81">
        <f t="shared" si="60"/>
        <v>100</v>
      </c>
      <c r="AA81">
        <f t="shared" si="60"/>
        <v>-2.225398826071638</v>
      </c>
      <c r="AB81">
        <f t="shared" si="60"/>
        <v>-1.1716038359534269</v>
      </c>
      <c r="AC81">
        <f t="shared" si="60"/>
        <v>-7.9207528036304753</v>
      </c>
      <c r="AD81">
        <f t="shared" si="60"/>
        <v>-23.583894312408813</v>
      </c>
      <c r="AE81">
        <f t="shared" si="60"/>
        <v>4.5667573291283201</v>
      </c>
      <c r="AF81">
        <f t="shared" si="60"/>
        <v>3.3302774789956753</v>
      </c>
      <c r="AG81">
        <f t="shared" si="60"/>
        <v>-2.765239398271556</v>
      </c>
      <c r="AH81">
        <f t="shared" si="60"/>
        <v>3.7466983017079682</v>
      </c>
      <c r="AI81">
        <f t="shared" si="60"/>
        <v>-2.0251357714551479</v>
      </c>
      <c r="AJ81">
        <f t="shared" si="60"/>
        <v>-4.4221465970282665</v>
      </c>
      <c r="AK81">
        <f t="shared" si="60"/>
        <v>-0.66527819649162467</v>
      </c>
      <c r="AL81">
        <f t="shared" si="60"/>
        <v>-10.478458944378808</v>
      </c>
      <c r="AM81">
        <f t="shared" si="60"/>
        <v>-1.8808715185871918</v>
      </c>
      <c r="AN81">
        <f t="shared" si="60"/>
        <v>0.56538424934001674</v>
      </c>
      <c r="AO81">
        <f t="shared" si="60"/>
        <v>-0.83239137900241111</v>
      </c>
      <c r="AP81">
        <f t="shared" si="60"/>
        <v>-7.8936581833264782E-2</v>
      </c>
      <c r="AQ81">
        <f t="shared" si="60"/>
        <v>-0.76247625077795222</v>
      </c>
      <c r="AR81">
        <f t="shared" si="60"/>
        <v>6.2172587251523721</v>
      </c>
      <c r="AS81">
        <f t="shared" si="60"/>
        <v>-4.1503224993448784</v>
      </c>
      <c r="AT81">
        <f t="shared" si="60"/>
        <v>-5.0279155552653751</v>
      </c>
      <c r="AU81">
        <f t="shared" si="60"/>
        <v>3.3359555627107982</v>
      </c>
      <c r="AV81">
        <f t="shared" si="60"/>
        <v>-0.50572552513789437</v>
      </c>
      <c r="AW81">
        <f t="shared" si="60"/>
        <v>1.6897399284036236</v>
      </c>
      <c r="AX81">
        <f t="shared" si="60"/>
        <v>-3.4335495321498648</v>
      </c>
      <c r="AY81">
        <f t="shared" si="60"/>
        <v>0.89747937607238104</v>
      </c>
      <c r="AZ81">
        <f t="shared" si="60"/>
        <v>2.0904939839741248</v>
      </c>
      <c r="BA81">
        <f t="shared" si="60"/>
        <v>-0.20031429370468615</v>
      </c>
      <c r="BB81">
        <f t="shared" si="60"/>
        <v>4.6766320554198426</v>
      </c>
      <c r="BC81">
        <f t="shared" si="60"/>
        <v>-4.8726569961574961</v>
      </c>
      <c r="BD81">
        <f t="shared" si="60"/>
        <v>4.7801074031604465</v>
      </c>
    </row>
    <row r="82" spans="1:56" x14ac:dyDescent="0.2">
      <c r="A82">
        <v>159</v>
      </c>
      <c r="B82" t="s">
        <v>406</v>
      </c>
      <c r="C82" t="s">
        <v>546</v>
      </c>
      <c r="D82" t="s">
        <v>509</v>
      </c>
      <c r="E82" s="72" t="s">
        <v>570</v>
      </c>
      <c r="G82">
        <f t="shared" ref="G82:G96" si="61">IF(G34=0,0,(G34-F34)/G34*100)</f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si="60"/>
        <v>0</v>
      </c>
      <c r="R82">
        <f t="shared" si="60"/>
        <v>0</v>
      </c>
      <c r="S82">
        <f t="shared" si="60"/>
        <v>0</v>
      </c>
      <c r="T82">
        <f t="shared" si="60"/>
        <v>0</v>
      </c>
      <c r="U82">
        <f t="shared" si="60"/>
        <v>0</v>
      </c>
      <c r="V82">
        <f t="shared" si="60"/>
        <v>0</v>
      </c>
      <c r="W82">
        <f t="shared" si="60"/>
        <v>0</v>
      </c>
      <c r="X82">
        <f t="shared" si="60"/>
        <v>0</v>
      </c>
      <c r="Y82">
        <f t="shared" si="60"/>
        <v>0</v>
      </c>
      <c r="Z82">
        <f t="shared" si="60"/>
        <v>100</v>
      </c>
      <c r="AA82">
        <f t="shared" si="60"/>
        <v>-18.251908912360822</v>
      </c>
      <c r="AB82">
        <f t="shared" si="60"/>
        <v>-2.8436534671693128</v>
      </c>
      <c r="AC82">
        <f t="shared" si="60"/>
        <v>-8.2584948915036307</v>
      </c>
      <c r="AD82">
        <f t="shared" si="60"/>
        <v>-7.7082951051997988</v>
      </c>
      <c r="AE82">
        <f t="shared" si="60"/>
        <v>6.5185649935219612</v>
      </c>
      <c r="AF82">
        <f t="shared" si="60"/>
        <v>-8.1157489820853038E-2</v>
      </c>
      <c r="AG82">
        <f t="shared" si="60"/>
        <v>-3.3430073502686413</v>
      </c>
      <c r="AH82">
        <f t="shared" si="60"/>
        <v>6.6239188469596506</v>
      </c>
      <c r="AI82">
        <f t="shared" si="60"/>
        <v>4.3002028637714362</v>
      </c>
      <c r="AJ82">
        <f t="shared" si="60"/>
        <v>5.225455650658299</v>
      </c>
      <c r="AK82">
        <f t="shared" si="60"/>
        <v>2.1578177244354855</v>
      </c>
      <c r="AL82">
        <f t="shared" si="60"/>
        <v>0.44623059392378883</v>
      </c>
      <c r="AM82">
        <f t="shared" si="60"/>
        <v>-0.22305134586432218</v>
      </c>
      <c r="AN82">
        <f t="shared" si="60"/>
        <v>-2.3002829120578774</v>
      </c>
      <c r="AO82">
        <f t="shared" si="60"/>
        <v>0.11281628858116648</v>
      </c>
      <c r="AP82">
        <f t="shared" si="60"/>
        <v>1.853682203363765</v>
      </c>
      <c r="AQ82">
        <f t="shared" si="60"/>
        <v>0.3374447896477118</v>
      </c>
      <c r="AR82">
        <f t="shared" si="60"/>
        <v>-0.46685204365474753</v>
      </c>
      <c r="AS82">
        <f t="shared" si="60"/>
        <v>-1.2598568519376347</v>
      </c>
      <c r="AT82">
        <f t="shared" si="60"/>
        <v>2.8421349127455886</v>
      </c>
      <c r="AU82">
        <f t="shared" si="60"/>
        <v>0.64157790998130593</v>
      </c>
      <c r="AV82">
        <f t="shared" si="60"/>
        <v>-0.90556568065947052</v>
      </c>
      <c r="AW82">
        <f t="shared" si="60"/>
        <v>7.0794167070427916</v>
      </c>
      <c r="AX82">
        <f t="shared" si="60"/>
        <v>7.3198406933975226</v>
      </c>
      <c r="AY82">
        <f t="shared" si="60"/>
        <v>2.7417434618339156</v>
      </c>
      <c r="AZ82">
        <f t="shared" si="60"/>
        <v>3.4705133063778275</v>
      </c>
      <c r="BA82">
        <f t="shared" si="60"/>
        <v>3.6914585952408081</v>
      </c>
      <c r="BB82">
        <f t="shared" si="60"/>
        <v>3.2759084444843474</v>
      </c>
      <c r="BC82">
        <f t="shared" si="60"/>
        <v>4.1710575589715706</v>
      </c>
      <c r="BD82">
        <f t="shared" si="60"/>
        <v>4.9168350267692364</v>
      </c>
    </row>
    <row r="83" spans="1:56" x14ac:dyDescent="0.2">
      <c r="A83">
        <v>184</v>
      </c>
      <c r="B83" t="s">
        <v>411</v>
      </c>
      <c r="C83" t="s">
        <v>547</v>
      </c>
      <c r="D83" t="s">
        <v>509</v>
      </c>
      <c r="E83" s="72" t="s">
        <v>570</v>
      </c>
      <c r="G83">
        <f t="shared" si="61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si="60"/>
        <v>0</v>
      </c>
      <c r="Q83">
        <f t="shared" si="60"/>
        <v>0</v>
      </c>
      <c r="R83">
        <f t="shared" si="60"/>
        <v>0</v>
      </c>
      <c r="S83">
        <f t="shared" si="60"/>
        <v>0</v>
      </c>
      <c r="T83">
        <f t="shared" si="60"/>
        <v>0</v>
      </c>
      <c r="U83">
        <f t="shared" si="60"/>
        <v>0</v>
      </c>
      <c r="V83">
        <f t="shared" si="60"/>
        <v>0</v>
      </c>
      <c r="W83">
        <f t="shared" si="60"/>
        <v>0</v>
      </c>
      <c r="X83">
        <f t="shared" si="60"/>
        <v>0</v>
      </c>
      <c r="Y83">
        <f t="shared" si="60"/>
        <v>0</v>
      </c>
      <c r="Z83">
        <f t="shared" si="60"/>
        <v>100</v>
      </c>
      <c r="AA83">
        <f t="shared" si="60"/>
        <v>2.1488065335368587</v>
      </c>
      <c r="AB83">
        <f t="shared" si="60"/>
        <v>-1.1516078035980646</v>
      </c>
      <c r="AC83">
        <f t="shared" si="60"/>
        <v>2.7878723565588572</v>
      </c>
      <c r="AD83">
        <f t="shared" si="60"/>
        <v>-7.9330836782374456</v>
      </c>
      <c r="AE83">
        <f t="shared" si="60"/>
        <v>0.59392664851118282</v>
      </c>
      <c r="AF83">
        <f t="shared" si="60"/>
        <v>0.89547261210787998</v>
      </c>
      <c r="AG83">
        <f t="shared" si="60"/>
        <v>-4.9950694767849679</v>
      </c>
      <c r="AH83">
        <f t="shared" si="60"/>
        <v>0.18203746303562801</v>
      </c>
      <c r="AI83">
        <f t="shared" si="60"/>
        <v>-2.4121356930783833</v>
      </c>
      <c r="AJ83">
        <f t="shared" si="60"/>
        <v>-2.2377923542858604</v>
      </c>
      <c r="AK83">
        <f t="shared" si="60"/>
        <v>0.85971920916292688</v>
      </c>
      <c r="AL83">
        <f t="shared" si="60"/>
        <v>11.299822216895134</v>
      </c>
      <c r="AM83">
        <f t="shared" si="60"/>
        <v>-0.92739629869075579</v>
      </c>
      <c r="AN83">
        <f t="shared" si="60"/>
        <v>-89.707319899917636</v>
      </c>
      <c r="AO83">
        <f t="shared" si="60"/>
        <v>27.07120966662206</v>
      </c>
      <c r="AP83">
        <f t="shared" si="60"/>
        <v>7.5847898892936998</v>
      </c>
      <c r="AQ83">
        <f t="shared" si="60"/>
        <v>4.6902192654069985</v>
      </c>
      <c r="AR83">
        <f t="shared" si="60"/>
        <v>-1.2907299445848075</v>
      </c>
      <c r="AS83">
        <f t="shared" si="60"/>
        <v>-1.5032999702190477</v>
      </c>
      <c r="AT83">
        <f t="shared" si="60"/>
        <v>1.2044389922726235</v>
      </c>
      <c r="AU83">
        <f t="shared" si="60"/>
        <v>3.7526616253520779</v>
      </c>
      <c r="AV83">
        <f t="shared" si="60"/>
        <v>7.3595315116901316</v>
      </c>
      <c r="AW83">
        <f t="shared" si="60"/>
        <v>0.33573728190850421</v>
      </c>
      <c r="AX83">
        <f t="shared" si="60"/>
        <v>5.2945183809370047</v>
      </c>
      <c r="AY83">
        <f t="shared" si="60"/>
        <v>6.5582375735069807</v>
      </c>
      <c r="AZ83">
        <f t="shared" si="60"/>
        <v>6.0396359256867589</v>
      </c>
      <c r="BA83">
        <f t="shared" si="60"/>
        <v>2.5113972772163469</v>
      </c>
      <c r="BB83">
        <f t="shared" si="60"/>
        <v>7.3533093977849937</v>
      </c>
      <c r="BC83">
        <f t="shared" si="60"/>
        <v>0.98888226381154076</v>
      </c>
      <c r="BD83">
        <f t="shared" si="60"/>
        <v>4.1554478717681915</v>
      </c>
    </row>
    <row r="84" spans="1:56" x14ac:dyDescent="0.2">
      <c r="A84">
        <v>193</v>
      </c>
      <c r="B84" t="s">
        <v>441</v>
      </c>
      <c r="C84" t="s">
        <v>548</v>
      </c>
      <c r="D84" t="s">
        <v>509</v>
      </c>
      <c r="E84" s="72" t="s">
        <v>570</v>
      </c>
      <c r="G84">
        <f t="shared" si="61"/>
        <v>0</v>
      </c>
      <c r="H84">
        <f t="shared" si="60"/>
        <v>0</v>
      </c>
      <c r="I84">
        <f t="shared" si="60"/>
        <v>0</v>
      </c>
      <c r="J84">
        <f t="shared" si="60"/>
        <v>0</v>
      </c>
      <c r="K84">
        <f t="shared" si="60"/>
        <v>0</v>
      </c>
      <c r="L84">
        <f t="shared" si="60"/>
        <v>0</v>
      </c>
      <c r="M84">
        <f t="shared" si="60"/>
        <v>0</v>
      </c>
      <c r="N84">
        <f t="shared" si="60"/>
        <v>0</v>
      </c>
      <c r="O84">
        <f t="shared" si="60"/>
        <v>0</v>
      </c>
      <c r="P84">
        <f t="shared" si="60"/>
        <v>0</v>
      </c>
      <c r="Q84">
        <f t="shared" si="60"/>
        <v>0</v>
      </c>
      <c r="R84">
        <f t="shared" si="60"/>
        <v>0</v>
      </c>
      <c r="S84">
        <f t="shared" si="60"/>
        <v>0</v>
      </c>
      <c r="T84">
        <f t="shared" si="60"/>
        <v>0</v>
      </c>
      <c r="U84">
        <f t="shared" si="60"/>
        <v>0</v>
      </c>
      <c r="V84">
        <f t="shared" si="60"/>
        <v>0</v>
      </c>
      <c r="W84">
        <f t="shared" si="60"/>
        <v>0</v>
      </c>
      <c r="X84">
        <f t="shared" si="60"/>
        <v>0</v>
      </c>
      <c r="Y84">
        <f t="shared" si="60"/>
        <v>0</v>
      </c>
      <c r="Z84">
        <f t="shared" si="60"/>
        <v>0</v>
      </c>
      <c r="AA84">
        <f t="shared" si="60"/>
        <v>0</v>
      </c>
      <c r="AB84">
        <f t="shared" si="60"/>
        <v>0</v>
      </c>
      <c r="AC84">
        <f t="shared" si="60"/>
        <v>0</v>
      </c>
      <c r="AD84">
        <f t="shared" si="60"/>
        <v>0</v>
      </c>
      <c r="AE84">
        <f t="shared" si="60"/>
        <v>0</v>
      </c>
      <c r="AF84">
        <f t="shared" si="60"/>
        <v>0</v>
      </c>
      <c r="AG84">
        <f t="shared" si="60"/>
        <v>0</v>
      </c>
      <c r="AH84">
        <f t="shared" si="60"/>
        <v>0</v>
      </c>
      <c r="AI84">
        <f t="shared" si="60"/>
        <v>0</v>
      </c>
      <c r="AJ84">
        <f t="shared" si="60"/>
        <v>0</v>
      </c>
      <c r="AK84">
        <f t="shared" si="60"/>
        <v>0</v>
      </c>
      <c r="AL84">
        <f t="shared" si="60"/>
        <v>0</v>
      </c>
      <c r="AM84">
        <f t="shared" si="60"/>
        <v>0</v>
      </c>
      <c r="AN84">
        <f t="shared" si="60"/>
        <v>0</v>
      </c>
      <c r="AO84">
        <f t="shared" si="60"/>
        <v>0</v>
      </c>
      <c r="AP84">
        <f t="shared" si="60"/>
        <v>0</v>
      </c>
      <c r="AQ84">
        <f t="shared" si="60"/>
        <v>0</v>
      </c>
      <c r="AR84">
        <f t="shared" si="60"/>
        <v>0</v>
      </c>
      <c r="AS84">
        <f t="shared" si="60"/>
        <v>0</v>
      </c>
      <c r="AT84">
        <f t="shared" si="60"/>
        <v>0</v>
      </c>
      <c r="AU84">
        <f t="shared" si="60"/>
        <v>100</v>
      </c>
      <c r="AV84">
        <f t="shared" si="60"/>
        <v>8.926270936211953</v>
      </c>
      <c r="AW84">
        <f t="shared" si="60"/>
        <v>3.6628654095074862</v>
      </c>
      <c r="AX84">
        <f t="shared" si="60"/>
        <v>4.7520323861828855</v>
      </c>
      <c r="AY84">
        <f t="shared" si="60"/>
        <v>3.9102606197862371</v>
      </c>
      <c r="AZ84">
        <f t="shared" si="60"/>
        <v>4.8151644888999092</v>
      </c>
      <c r="BA84">
        <f t="shared" si="60"/>
        <v>4.2048308816045834</v>
      </c>
      <c r="BB84">
        <f t="shared" si="60"/>
        <v>3.9858346682859405</v>
      </c>
      <c r="BC84">
        <f t="shared" si="60"/>
        <v>2.2443115735841586</v>
      </c>
      <c r="BD84">
        <f t="shared" si="60"/>
        <v>2.6092107684599948</v>
      </c>
    </row>
    <row r="85" spans="1:56" x14ac:dyDescent="0.2">
      <c r="A85">
        <v>195</v>
      </c>
      <c r="B85" t="s">
        <v>413</v>
      </c>
      <c r="C85" t="s">
        <v>549</v>
      </c>
      <c r="D85" t="s">
        <v>509</v>
      </c>
      <c r="E85" s="72" t="s">
        <v>570</v>
      </c>
      <c r="G85">
        <f t="shared" si="61"/>
        <v>0</v>
      </c>
      <c r="H85">
        <f t="shared" si="60"/>
        <v>0</v>
      </c>
      <c r="I85">
        <f t="shared" si="60"/>
        <v>0</v>
      </c>
      <c r="J85">
        <f t="shared" si="60"/>
        <v>0</v>
      </c>
      <c r="K85">
        <f t="shared" si="60"/>
        <v>0</v>
      </c>
      <c r="L85">
        <f t="shared" si="60"/>
        <v>0</v>
      </c>
      <c r="M85">
        <f t="shared" si="60"/>
        <v>0</v>
      </c>
      <c r="N85">
        <f t="shared" si="60"/>
        <v>0</v>
      </c>
      <c r="O85">
        <f t="shared" si="60"/>
        <v>0</v>
      </c>
      <c r="P85">
        <f t="shared" si="60"/>
        <v>0</v>
      </c>
      <c r="Q85">
        <f t="shared" si="60"/>
        <v>0</v>
      </c>
      <c r="R85">
        <f t="shared" si="60"/>
        <v>0</v>
      </c>
      <c r="S85">
        <f t="shared" si="60"/>
        <v>0</v>
      </c>
      <c r="T85">
        <f t="shared" si="60"/>
        <v>0</v>
      </c>
      <c r="U85">
        <f t="shared" si="60"/>
        <v>0</v>
      </c>
      <c r="V85">
        <f t="shared" si="60"/>
        <v>0</v>
      </c>
      <c r="W85">
        <f t="shared" si="60"/>
        <v>0</v>
      </c>
      <c r="X85">
        <f t="shared" si="60"/>
        <v>0</v>
      </c>
      <c r="Y85">
        <f t="shared" si="60"/>
        <v>0</v>
      </c>
      <c r="Z85">
        <f t="shared" si="60"/>
        <v>100</v>
      </c>
      <c r="AA85">
        <f t="shared" si="60"/>
        <v>2.2701296977790202</v>
      </c>
      <c r="AB85">
        <f t="shared" si="60"/>
        <v>4.685559785500538</v>
      </c>
      <c r="AC85">
        <f t="shared" si="60"/>
        <v>-8.6673160119580537</v>
      </c>
      <c r="AD85">
        <f t="shared" si="60"/>
        <v>0.77545704008364524</v>
      </c>
      <c r="AE85">
        <f t="shared" si="60"/>
        <v>0.29247075801292249</v>
      </c>
      <c r="AF85">
        <f t="shared" si="60"/>
        <v>9.5039232326773831E-2</v>
      </c>
      <c r="AG85">
        <f t="shared" si="60"/>
        <v>2.8731207068155773</v>
      </c>
      <c r="AH85">
        <f t="shared" si="60"/>
        <v>-3.6765181879242603</v>
      </c>
      <c r="AI85">
        <f t="shared" si="60"/>
        <v>0.88021639956680253</v>
      </c>
      <c r="AJ85">
        <f t="shared" si="60"/>
        <v>-3.7498313347359744</v>
      </c>
      <c r="AK85">
        <f t="shared" si="60"/>
        <v>-0.47009103176309786</v>
      </c>
      <c r="AL85">
        <f t="shared" si="60"/>
        <v>-1.7550038409451267</v>
      </c>
      <c r="AM85">
        <f t="shared" si="60"/>
        <v>-1.6466820656633119</v>
      </c>
      <c r="AN85">
        <f t="shared" si="60"/>
        <v>-2.8991664264945158</v>
      </c>
      <c r="AO85">
        <f t="shared" si="60"/>
        <v>2.4565580877095763</v>
      </c>
      <c r="AP85">
        <f t="shared" si="60"/>
        <v>-0.63646967746604055</v>
      </c>
      <c r="AQ85">
        <f t="shared" si="60"/>
        <v>0.53698794468051647</v>
      </c>
      <c r="AR85">
        <f t="shared" ref="H85:BD90" si="62">IF(AR37=0,0,(AR37-AQ37)/AR37*100)</f>
        <v>3.184132399096415</v>
      </c>
      <c r="AS85">
        <f t="shared" si="62"/>
        <v>3.5770891584087825</v>
      </c>
      <c r="AT85">
        <f t="shared" si="62"/>
        <v>0.58216191295440756</v>
      </c>
      <c r="AU85">
        <f t="shared" si="62"/>
        <v>1.835537302343855</v>
      </c>
      <c r="AV85">
        <f t="shared" si="62"/>
        <v>-2.0406902850478343</v>
      </c>
      <c r="AW85">
        <f t="shared" si="62"/>
        <v>3.6751874865341643</v>
      </c>
      <c r="AX85">
        <f t="shared" si="62"/>
        <v>2.9734643677577579</v>
      </c>
      <c r="AY85">
        <f t="shared" si="62"/>
        <v>2.7273440374713469</v>
      </c>
      <c r="AZ85">
        <f t="shared" si="62"/>
        <v>-0.20454472003139579</v>
      </c>
      <c r="BA85">
        <f t="shared" si="62"/>
        <v>2.0263402412537679</v>
      </c>
      <c r="BB85">
        <f t="shared" si="62"/>
        <v>0.58476101179097162</v>
      </c>
      <c r="BC85">
        <f t="shared" si="62"/>
        <v>-0.48012177232282116</v>
      </c>
      <c r="BD85">
        <f t="shared" si="62"/>
        <v>1.4089935896572607</v>
      </c>
    </row>
    <row r="86" spans="1:56" x14ac:dyDescent="0.2">
      <c r="A86">
        <v>196</v>
      </c>
      <c r="B86" t="s">
        <v>414</v>
      </c>
      <c r="C86" t="s">
        <v>550</v>
      </c>
      <c r="D86" t="s">
        <v>509</v>
      </c>
      <c r="E86" s="72" t="s">
        <v>570</v>
      </c>
      <c r="G86">
        <f t="shared" si="61"/>
        <v>0</v>
      </c>
      <c r="H86">
        <f t="shared" si="62"/>
        <v>0</v>
      </c>
      <c r="I86">
        <f t="shared" si="62"/>
        <v>0</v>
      </c>
      <c r="J86">
        <f t="shared" si="62"/>
        <v>0</v>
      </c>
      <c r="K86">
        <f t="shared" si="62"/>
        <v>0</v>
      </c>
      <c r="L86">
        <f t="shared" si="62"/>
        <v>0</v>
      </c>
      <c r="M86">
        <f t="shared" si="62"/>
        <v>0</v>
      </c>
      <c r="N86">
        <f t="shared" si="62"/>
        <v>0</v>
      </c>
      <c r="O86">
        <f t="shared" si="62"/>
        <v>0</v>
      </c>
      <c r="P86">
        <f t="shared" si="62"/>
        <v>0</v>
      </c>
      <c r="Q86">
        <f t="shared" si="62"/>
        <v>0</v>
      </c>
      <c r="R86">
        <f t="shared" si="62"/>
        <v>0</v>
      </c>
      <c r="S86">
        <f t="shared" si="62"/>
        <v>0</v>
      </c>
      <c r="T86">
        <f t="shared" si="62"/>
        <v>0</v>
      </c>
      <c r="U86">
        <f t="shared" si="62"/>
        <v>0</v>
      </c>
      <c r="V86">
        <f t="shared" si="62"/>
        <v>0</v>
      </c>
      <c r="W86">
        <f t="shared" si="62"/>
        <v>0</v>
      </c>
      <c r="X86">
        <f t="shared" si="62"/>
        <v>0</v>
      </c>
      <c r="Y86">
        <f t="shared" si="62"/>
        <v>0</v>
      </c>
      <c r="Z86">
        <f t="shared" si="62"/>
        <v>100</v>
      </c>
      <c r="AA86">
        <f t="shared" si="62"/>
        <v>-10.181289948126333</v>
      </c>
      <c r="AB86">
        <f t="shared" si="62"/>
        <v>-2.1435204635648124</v>
      </c>
      <c r="AC86">
        <f t="shared" si="62"/>
        <v>-2.6467078990923065</v>
      </c>
      <c r="AD86">
        <f t="shared" si="62"/>
        <v>3.545268558508325</v>
      </c>
      <c r="AE86">
        <f t="shared" si="62"/>
        <v>9.3417415772016756</v>
      </c>
      <c r="AF86">
        <f t="shared" si="62"/>
        <v>-0.88639611285424325</v>
      </c>
      <c r="AG86">
        <f t="shared" si="62"/>
        <v>3.5478638338983717</v>
      </c>
      <c r="AH86">
        <f t="shared" si="62"/>
        <v>4.4330687332526955</v>
      </c>
      <c r="AI86">
        <f t="shared" si="62"/>
        <v>9.3655992433294255</v>
      </c>
      <c r="AJ86">
        <f t="shared" si="62"/>
        <v>5.7132161513545405</v>
      </c>
      <c r="AK86">
        <f t="shared" si="62"/>
        <v>1.6366946558750997</v>
      </c>
      <c r="AL86">
        <f t="shared" si="62"/>
        <v>5.4932431421354746</v>
      </c>
      <c r="AM86">
        <f t="shared" si="62"/>
        <v>4.4494520034695864</v>
      </c>
      <c r="AN86">
        <f t="shared" si="62"/>
        <v>-2.4870807947834099</v>
      </c>
      <c r="AO86">
        <f t="shared" si="62"/>
        <v>-2.7139877379379977</v>
      </c>
      <c r="AP86">
        <f t="shared" si="62"/>
        <v>3.2783036616637813</v>
      </c>
      <c r="AQ86">
        <f t="shared" si="62"/>
        <v>9.6293692850239907</v>
      </c>
      <c r="AR86">
        <f t="shared" si="62"/>
        <v>5.9301307916512993</v>
      </c>
      <c r="AS86">
        <f t="shared" si="62"/>
        <v>-0.10955748677239138</v>
      </c>
      <c r="AT86">
        <f t="shared" si="62"/>
        <v>3.2196041791917382</v>
      </c>
      <c r="AU86">
        <f t="shared" si="62"/>
        <v>-2.4134902030392511</v>
      </c>
      <c r="AV86">
        <f t="shared" si="62"/>
        <v>-1.8411166967536678</v>
      </c>
      <c r="AW86">
        <f t="shared" si="62"/>
        <v>-5.1128597186884388</v>
      </c>
      <c r="AX86">
        <f t="shared" si="62"/>
        <v>-2.561139079313441</v>
      </c>
      <c r="AY86">
        <f t="shared" si="62"/>
        <v>6.5000774549143578</v>
      </c>
      <c r="AZ86">
        <f t="shared" si="62"/>
        <v>5.7708730866841123</v>
      </c>
      <c r="BA86">
        <f t="shared" si="62"/>
        <v>8.374489615486457</v>
      </c>
      <c r="BB86">
        <f t="shared" si="62"/>
        <v>-3.6083839884593267</v>
      </c>
      <c r="BC86">
        <f t="shared" si="62"/>
        <v>0.30456568102897935</v>
      </c>
      <c r="BD86">
        <f t="shared" si="62"/>
        <v>6.6718199219716006</v>
      </c>
    </row>
    <row r="87" spans="1:56" x14ac:dyDescent="0.2">
      <c r="A87">
        <v>197</v>
      </c>
      <c r="B87" t="s">
        <v>415</v>
      </c>
      <c r="C87" t="s">
        <v>551</v>
      </c>
      <c r="D87" t="s">
        <v>509</v>
      </c>
      <c r="E87" s="72" t="s">
        <v>570</v>
      </c>
      <c r="G87">
        <f t="shared" si="61"/>
        <v>0</v>
      </c>
      <c r="H87">
        <f t="shared" si="62"/>
        <v>0</v>
      </c>
      <c r="I87">
        <f t="shared" si="62"/>
        <v>0</v>
      </c>
      <c r="J87">
        <f t="shared" si="62"/>
        <v>0</v>
      </c>
      <c r="K87">
        <f t="shared" si="62"/>
        <v>0</v>
      </c>
      <c r="L87">
        <f t="shared" si="62"/>
        <v>0</v>
      </c>
      <c r="M87">
        <f t="shared" si="62"/>
        <v>0</v>
      </c>
      <c r="N87">
        <f t="shared" si="62"/>
        <v>0</v>
      </c>
      <c r="O87">
        <f t="shared" si="62"/>
        <v>0</v>
      </c>
      <c r="P87">
        <f t="shared" si="62"/>
        <v>0</v>
      </c>
      <c r="Q87">
        <f t="shared" si="62"/>
        <v>0</v>
      </c>
      <c r="R87">
        <f t="shared" si="62"/>
        <v>0</v>
      </c>
      <c r="S87">
        <f t="shared" si="62"/>
        <v>0</v>
      </c>
      <c r="T87">
        <f t="shared" si="62"/>
        <v>0</v>
      </c>
      <c r="U87">
        <f t="shared" si="62"/>
        <v>0</v>
      </c>
      <c r="V87">
        <f t="shared" si="62"/>
        <v>0</v>
      </c>
      <c r="W87">
        <f t="shared" si="62"/>
        <v>0</v>
      </c>
      <c r="X87">
        <f t="shared" si="62"/>
        <v>0</v>
      </c>
      <c r="Y87">
        <f t="shared" si="62"/>
        <v>0</v>
      </c>
      <c r="Z87">
        <f t="shared" si="62"/>
        <v>100</v>
      </c>
      <c r="AA87">
        <f t="shared" si="62"/>
        <v>0.67216642223630108</v>
      </c>
      <c r="AB87">
        <f t="shared" si="62"/>
        <v>2.5018266815501797</v>
      </c>
      <c r="AC87">
        <f t="shared" si="62"/>
        <v>-4.4031047610782625</v>
      </c>
      <c r="AD87">
        <f t="shared" si="62"/>
        <v>1.6695711880976793</v>
      </c>
      <c r="AE87">
        <f t="shared" si="62"/>
        <v>-8.2888034813274079</v>
      </c>
      <c r="AF87">
        <f t="shared" si="62"/>
        <v>-1.5410530842919241</v>
      </c>
      <c r="AG87">
        <f t="shared" si="62"/>
        <v>3.9966581477777723</v>
      </c>
      <c r="AH87">
        <f t="shared" si="62"/>
        <v>-10.5769832899042</v>
      </c>
      <c r="AI87">
        <f t="shared" si="62"/>
        <v>-1.3872447553812581</v>
      </c>
      <c r="AJ87">
        <f t="shared" si="62"/>
        <v>2.0171085588778648</v>
      </c>
      <c r="AK87">
        <f t="shared" si="62"/>
        <v>1.9592933162453443</v>
      </c>
      <c r="AL87">
        <f t="shared" si="62"/>
        <v>-22.985691068243248</v>
      </c>
      <c r="AM87">
        <f t="shared" si="62"/>
        <v>2.1721766072037814</v>
      </c>
      <c r="AN87">
        <f t="shared" si="62"/>
        <v>-1.1678496356840866</v>
      </c>
      <c r="AO87">
        <f t="shared" si="62"/>
        <v>-8.2295668149298855</v>
      </c>
      <c r="AP87">
        <f t="shared" si="62"/>
        <v>4.766448786472461</v>
      </c>
      <c r="AQ87">
        <f t="shared" si="62"/>
        <v>-20.583358695034192</v>
      </c>
      <c r="AR87">
        <f t="shared" si="62"/>
        <v>-1.8758129219442916</v>
      </c>
      <c r="AS87">
        <f t="shared" si="62"/>
        <v>-10.892105899585355</v>
      </c>
      <c r="AT87">
        <f t="shared" si="62"/>
        <v>0.92098764881717843</v>
      </c>
      <c r="AU87">
        <f t="shared" si="62"/>
        <v>12.093066033677067</v>
      </c>
      <c r="AV87">
        <f t="shared" si="62"/>
        <v>17.868916135745472</v>
      </c>
      <c r="AW87">
        <f t="shared" si="62"/>
        <v>3.9392779113450764</v>
      </c>
      <c r="AX87">
        <f t="shared" si="62"/>
        <v>2.6211552687948219</v>
      </c>
      <c r="AY87">
        <f t="shared" si="62"/>
        <v>2.9048321153904846</v>
      </c>
      <c r="AZ87">
        <f t="shared" si="62"/>
        <v>3.640810567720361</v>
      </c>
      <c r="BA87">
        <f t="shared" si="62"/>
        <v>3.3905825662214784</v>
      </c>
      <c r="BB87">
        <f t="shared" si="62"/>
        <v>2.9288820874915764</v>
      </c>
      <c r="BC87">
        <f t="shared" si="62"/>
        <v>0.90515692235724998</v>
      </c>
      <c r="BD87">
        <f t="shared" si="62"/>
        <v>2.5860552208352581</v>
      </c>
    </row>
    <row r="88" spans="1:56" x14ac:dyDescent="0.2">
      <c r="A88">
        <v>201</v>
      </c>
      <c r="B88" t="s">
        <v>416</v>
      </c>
      <c r="C88" t="s">
        <v>552</v>
      </c>
      <c r="D88" t="s">
        <v>509</v>
      </c>
      <c r="E88" s="72" t="s">
        <v>570</v>
      </c>
      <c r="G88">
        <f t="shared" si="61"/>
        <v>0</v>
      </c>
      <c r="H88">
        <f t="shared" si="62"/>
        <v>0</v>
      </c>
      <c r="I88">
        <f t="shared" si="62"/>
        <v>0</v>
      </c>
      <c r="J88">
        <f t="shared" si="62"/>
        <v>0</v>
      </c>
      <c r="K88">
        <f t="shared" si="62"/>
        <v>0</v>
      </c>
      <c r="L88">
        <f t="shared" si="62"/>
        <v>0</v>
      </c>
      <c r="M88">
        <f t="shared" si="62"/>
        <v>0</v>
      </c>
      <c r="N88">
        <f t="shared" si="62"/>
        <v>0</v>
      </c>
      <c r="O88">
        <f t="shared" si="62"/>
        <v>0</v>
      </c>
      <c r="P88">
        <f t="shared" si="62"/>
        <v>0</v>
      </c>
      <c r="Q88">
        <f t="shared" si="62"/>
        <v>0</v>
      </c>
      <c r="R88">
        <f t="shared" si="62"/>
        <v>0</v>
      </c>
      <c r="S88">
        <f t="shared" si="62"/>
        <v>0</v>
      </c>
      <c r="T88">
        <f t="shared" si="62"/>
        <v>0</v>
      </c>
      <c r="U88">
        <f t="shared" si="62"/>
        <v>0</v>
      </c>
      <c r="V88">
        <f t="shared" si="62"/>
        <v>0</v>
      </c>
      <c r="W88">
        <f t="shared" si="62"/>
        <v>0</v>
      </c>
      <c r="X88">
        <f t="shared" si="62"/>
        <v>0</v>
      </c>
      <c r="Y88">
        <f t="shared" si="62"/>
        <v>0</v>
      </c>
      <c r="Z88">
        <f t="shared" si="62"/>
        <v>0</v>
      </c>
      <c r="AA88">
        <f t="shared" si="62"/>
        <v>0</v>
      </c>
      <c r="AB88">
        <f t="shared" si="62"/>
        <v>0</v>
      </c>
      <c r="AC88">
        <f t="shared" si="62"/>
        <v>0</v>
      </c>
      <c r="AD88">
        <f t="shared" si="62"/>
        <v>0</v>
      </c>
      <c r="AE88">
        <f t="shared" si="62"/>
        <v>0</v>
      </c>
      <c r="AF88">
        <f t="shared" si="62"/>
        <v>0</v>
      </c>
      <c r="AG88">
        <f t="shared" si="62"/>
        <v>0</v>
      </c>
      <c r="AH88">
        <f t="shared" si="62"/>
        <v>0</v>
      </c>
      <c r="AI88">
        <f t="shared" si="62"/>
        <v>0</v>
      </c>
      <c r="AJ88">
        <f t="shared" si="62"/>
        <v>0</v>
      </c>
      <c r="AK88">
        <f t="shared" si="62"/>
        <v>0</v>
      </c>
      <c r="AL88">
        <f t="shared" si="62"/>
        <v>0</v>
      </c>
      <c r="AM88">
        <f t="shared" si="62"/>
        <v>0</v>
      </c>
      <c r="AN88">
        <f t="shared" si="62"/>
        <v>0</v>
      </c>
      <c r="AO88">
        <f t="shared" si="62"/>
        <v>0</v>
      </c>
      <c r="AP88">
        <f t="shared" si="62"/>
        <v>0</v>
      </c>
      <c r="AQ88">
        <f t="shared" si="62"/>
        <v>0</v>
      </c>
      <c r="AR88">
        <f t="shared" si="62"/>
        <v>0</v>
      </c>
      <c r="AS88">
        <f t="shared" si="62"/>
        <v>0</v>
      </c>
      <c r="AT88">
        <f t="shared" si="62"/>
        <v>0</v>
      </c>
      <c r="AU88">
        <f t="shared" si="62"/>
        <v>0</v>
      </c>
      <c r="AV88">
        <f t="shared" si="62"/>
        <v>0</v>
      </c>
      <c r="AW88">
        <f t="shared" si="62"/>
        <v>0</v>
      </c>
      <c r="AX88">
        <f t="shared" si="62"/>
        <v>0</v>
      </c>
      <c r="AY88">
        <f t="shared" si="62"/>
        <v>0</v>
      </c>
      <c r="AZ88">
        <f t="shared" si="62"/>
        <v>0</v>
      </c>
      <c r="BA88">
        <f t="shared" si="62"/>
        <v>0</v>
      </c>
      <c r="BB88">
        <f t="shared" si="62"/>
        <v>0</v>
      </c>
      <c r="BC88">
        <f t="shared" si="62"/>
        <v>0</v>
      </c>
      <c r="BD88">
        <f t="shared" si="62"/>
        <v>0</v>
      </c>
    </row>
    <row r="89" spans="1:56" x14ac:dyDescent="0.2">
      <c r="A89">
        <v>202</v>
      </c>
      <c r="B89" t="s">
        <v>417</v>
      </c>
      <c r="C89" t="s">
        <v>553</v>
      </c>
      <c r="D89" t="s">
        <v>509</v>
      </c>
      <c r="E89" s="72" t="s">
        <v>570</v>
      </c>
      <c r="G89">
        <f t="shared" si="61"/>
        <v>0</v>
      </c>
      <c r="H89">
        <f t="shared" si="62"/>
        <v>0</v>
      </c>
      <c r="I89">
        <f t="shared" si="62"/>
        <v>0</v>
      </c>
      <c r="J89">
        <f t="shared" si="62"/>
        <v>0</v>
      </c>
      <c r="K89">
        <f t="shared" si="62"/>
        <v>0</v>
      </c>
      <c r="L89">
        <f t="shared" si="62"/>
        <v>0</v>
      </c>
      <c r="M89">
        <f t="shared" si="62"/>
        <v>0</v>
      </c>
      <c r="N89">
        <f t="shared" si="62"/>
        <v>0</v>
      </c>
      <c r="O89">
        <f t="shared" si="62"/>
        <v>0</v>
      </c>
      <c r="P89">
        <f t="shared" si="62"/>
        <v>0</v>
      </c>
      <c r="Q89">
        <f t="shared" si="62"/>
        <v>0</v>
      </c>
      <c r="R89">
        <f t="shared" si="62"/>
        <v>0</v>
      </c>
      <c r="S89">
        <f t="shared" si="62"/>
        <v>0</v>
      </c>
      <c r="T89">
        <f t="shared" si="62"/>
        <v>0</v>
      </c>
      <c r="U89">
        <f t="shared" si="62"/>
        <v>0</v>
      </c>
      <c r="V89">
        <f t="shared" si="62"/>
        <v>0</v>
      </c>
      <c r="W89">
        <f t="shared" si="62"/>
        <v>0</v>
      </c>
      <c r="X89">
        <f t="shared" si="62"/>
        <v>0</v>
      </c>
      <c r="Y89">
        <f t="shared" si="62"/>
        <v>0</v>
      </c>
      <c r="Z89">
        <f t="shared" si="62"/>
        <v>100</v>
      </c>
      <c r="AA89">
        <f t="shared" si="62"/>
        <v>2.7521703625314515</v>
      </c>
      <c r="AB89">
        <f t="shared" si="62"/>
        <v>-2.9328835092525014</v>
      </c>
      <c r="AC89">
        <f t="shared" si="62"/>
        <v>-4.5263236891232408</v>
      </c>
      <c r="AD89">
        <f t="shared" si="62"/>
        <v>2.3505135092588292</v>
      </c>
      <c r="AE89">
        <f t="shared" si="62"/>
        <v>-3.8893049695014477</v>
      </c>
      <c r="AF89">
        <f t="shared" si="62"/>
        <v>-2.5798555124904006</v>
      </c>
      <c r="AG89">
        <f t="shared" si="62"/>
        <v>-0.41771185881657968</v>
      </c>
      <c r="AH89">
        <f t="shared" si="62"/>
        <v>1.7128490683017208</v>
      </c>
      <c r="AI89">
        <f t="shared" si="62"/>
        <v>0.1323219573183288</v>
      </c>
      <c r="AJ89">
        <f t="shared" si="62"/>
        <v>-2.3822969622769992</v>
      </c>
      <c r="AK89">
        <f t="shared" si="62"/>
        <v>-3.1329031208846634</v>
      </c>
      <c r="AL89">
        <f t="shared" si="62"/>
        <v>-4.3381991438993861</v>
      </c>
      <c r="AM89">
        <f t="shared" si="62"/>
        <v>-0.88962268317597759</v>
      </c>
      <c r="AN89">
        <f t="shared" si="62"/>
        <v>1.0404700242653455</v>
      </c>
      <c r="AO89">
        <f t="shared" si="62"/>
        <v>0.90184238233101677</v>
      </c>
      <c r="AP89">
        <f t="shared" si="62"/>
        <v>1.971662666705011</v>
      </c>
      <c r="AQ89">
        <f t="shared" si="62"/>
        <v>0.32367157619018427</v>
      </c>
      <c r="AR89">
        <f t="shared" si="62"/>
        <v>-1.8520076801941892</v>
      </c>
      <c r="AS89">
        <f t="shared" si="62"/>
        <v>-8.3364990087233234E-2</v>
      </c>
      <c r="AT89">
        <f t="shared" si="62"/>
        <v>1.5809206483416278</v>
      </c>
      <c r="AU89">
        <f t="shared" si="62"/>
        <v>0.65005502662294823</v>
      </c>
      <c r="AV89">
        <f t="shared" si="62"/>
        <v>2.1987311639531182</v>
      </c>
      <c r="AW89">
        <f t="shared" si="62"/>
        <v>1.6204603805010516</v>
      </c>
      <c r="AX89">
        <f t="shared" si="62"/>
        <v>3.2190353701925649</v>
      </c>
      <c r="AY89">
        <f t="shared" si="62"/>
        <v>3.9262396930316483</v>
      </c>
      <c r="AZ89">
        <f t="shared" si="62"/>
        <v>4.238062793904386</v>
      </c>
      <c r="BA89">
        <f t="shared" si="62"/>
        <v>4.2296703749016142</v>
      </c>
      <c r="BB89">
        <f t="shared" si="62"/>
        <v>2.3807671375275192</v>
      </c>
      <c r="BC89">
        <f t="shared" si="62"/>
        <v>-2.8097804054264248</v>
      </c>
      <c r="BD89">
        <f t="shared" si="62"/>
        <v>1.4394376258862791</v>
      </c>
    </row>
    <row r="90" spans="1:56" x14ac:dyDescent="0.2">
      <c r="A90">
        <v>206</v>
      </c>
      <c r="B90" t="s">
        <v>419</v>
      </c>
      <c r="C90" t="s">
        <v>554</v>
      </c>
      <c r="D90" t="s">
        <v>509</v>
      </c>
      <c r="E90" s="72" t="s">
        <v>570</v>
      </c>
      <c r="G90">
        <f t="shared" si="61"/>
        <v>0</v>
      </c>
      <c r="H90">
        <f t="shared" si="62"/>
        <v>0</v>
      </c>
      <c r="I90">
        <f t="shared" si="62"/>
        <v>0</v>
      </c>
      <c r="J90">
        <f t="shared" si="62"/>
        <v>0</v>
      </c>
      <c r="K90">
        <f t="shared" si="62"/>
        <v>0</v>
      </c>
      <c r="L90">
        <f t="shared" si="62"/>
        <v>0</v>
      </c>
      <c r="M90">
        <f t="shared" si="62"/>
        <v>0</v>
      </c>
      <c r="N90">
        <f t="shared" si="62"/>
        <v>0</v>
      </c>
      <c r="O90">
        <f t="shared" si="62"/>
        <v>0</v>
      </c>
      <c r="P90">
        <f t="shared" si="62"/>
        <v>0</v>
      </c>
      <c r="Q90">
        <f t="shared" si="62"/>
        <v>0</v>
      </c>
      <c r="R90">
        <f t="shared" si="62"/>
        <v>0</v>
      </c>
      <c r="S90">
        <f t="shared" si="62"/>
        <v>0</v>
      </c>
      <c r="T90">
        <f t="shared" si="62"/>
        <v>0</v>
      </c>
      <c r="U90">
        <f t="shared" si="62"/>
        <v>0</v>
      </c>
      <c r="V90">
        <f t="shared" si="62"/>
        <v>0</v>
      </c>
      <c r="W90">
        <f t="shared" si="62"/>
        <v>0</v>
      </c>
      <c r="X90">
        <f t="shared" si="62"/>
        <v>0</v>
      </c>
      <c r="Y90">
        <f t="shared" si="62"/>
        <v>0</v>
      </c>
      <c r="Z90">
        <f t="shared" si="62"/>
        <v>100</v>
      </c>
      <c r="AA90">
        <f t="shared" si="62"/>
        <v>3.7706625427565852</v>
      </c>
      <c r="AB90">
        <f t="shared" si="62"/>
        <v>2.3947154333628093</v>
      </c>
      <c r="AC90">
        <f t="shared" si="62"/>
        <v>-1.2629068512353765</v>
      </c>
      <c r="AD90">
        <f t="shared" si="62"/>
        <v>-8.5974091053016952</v>
      </c>
      <c r="AE90">
        <f t="shared" si="62"/>
        <v>-9.7922627511728315</v>
      </c>
      <c r="AF90">
        <f t="shared" si="62"/>
        <v>2.6557291071009814</v>
      </c>
      <c r="AG90">
        <f t="shared" si="62"/>
        <v>10.357908354985122</v>
      </c>
      <c r="AH90">
        <f t="shared" si="62"/>
        <v>-2.6103003638313154</v>
      </c>
      <c r="AI90">
        <f t="shared" si="62"/>
        <v>6.1004468959005296</v>
      </c>
      <c r="AJ90">
        <f t="shared" si="62"/>
        <v>-8.3154807431273028</v>
      </c>
      <c r="AK90">
        <f t="shared" si="62"/>
        <v>4.6490091034797505</v>
      </c>
      <c r="AL90">
        <f t="shared" si="62"/>
        <v>3.732599081890116</v>
      </c>
      <c r="AM90">
        <f t="shared" si="62"/>
        <v>1.830671916878069</v>
      </c>
      <c r="AN90">
        <f t="shared" si="62"/>
        <v>-1.6390313176291149</v>
      </c>
      <c r="AO90">
        <f t="shared" si="62"/>
        <v>3.1710738470364861</v>
      </c>
      <c r="AP90">
        <f t="shared" si="62"/>
        <v>3.1202024499636516</v>
      </c>
      <c r="AQ90">
        <f t="shared" si="62"/>
        <v>7.2039430526211072</v>
      </c>
      <c r="AR90">
        <f t="shared" si="62"/>
        <v>1.6666370429267139</v>
      </c>
      <c r="AS90">
        <f t="shared" si="62"/>
        <v>0.56915943473656583</v>
      </c>
      <c r="AT90">
        <f t="shared" si="62"/>
        <v>5.4665871642833892</v>
      </c>
      <c r="AU90">
        <f t="shared" si="62"/>
        <v>3.5632992197071105</v>
      </c>
      <c r="AV90">
        <f t="shared" si="62"/>
        <v>2.8808996810347218</v>
      </c>
      <c r="AW90">
        <f t="shared" si="62"/>
        <v>4.5124967001113836</v>
      </c>
      <c r="AX90">
        <f t="shared" si="62"/>
        <v>-0.53224221694456153</v>
      </c>
      <c r="AY90">
        <f t="shared" si="62"/>
        <v>3.6756851612423111</v>
      </c>
      <c r="AZ90">
        <f t="shared" si="62"/>
        <v>7.9062095196362412</v>
      </c>
      <c r="BA90">
        <f t="shared" si="62"/>
        <v>6.9078967896271601</v>
      </c>
      <c r="BB90">
        <f t="shared" ref="H90:BD96" si="63">IF(BB42=0,0,(BB42-BA42)/BB42*100)</f>
        <v>3.9854402165092959</v>
      </c>
      <c r="BC90">
        <f t="shared" si="63"/>
        <v>1.3427904777926194</v>
      </c>
      <c r="BD90">
        <f t="shared" si="63"/>
        <v>1.8411625121406361</v>
      </c>
    </row>
    <row r="91" spans="1:56" x14ac:dyDescent="0.2">
      <c r="A91">
        <v>209</v>
      </c>
      <c r="B91" t="s">
        <v>420</v>
      </c>
      <c r="C91" t="s">
        <v>555</v>
      </c>
      <c r="D91" t="s">
        <v>509</v>
      </c>
      <c r="E91" s="72" t="s">
        <v>570</v>
      </c>
      <c r="G91">
        <f t="shared" si="61"/>
        <v>0</v>
      </c>
      <c r="H91">
        <f t="shared" si="63"/>
        <v>0</v>
      </c>
      <c r="I91">
        <f t="shared" si="63"/>
        <v>0</v>
      </c>
      <c r="J91">
        <f t="shared" si="63"/>
        <v>0</v>
      </c>
      <c r="K91">
        <f t="shared" si="63"/>
        <v>0</v>
      </c>
      <c r="L91">
        <f t="shared" si="63"/>
        <v>0</v>
      </c>
      <c r="M91">
        <f t="shared" si="63"/>
        <v>0</v>
      </c>
      <c r="N91">
        <f t="shared" si="63"/>
        <v>0</v>
      </c>
      <c r="O91">
        <f t="shared" si="63"/>
        <v>0</v>
      </c>
      <c r="P91">
        <f t="shared" si="63"/>
        <v>0</v>
      </c>
      <c r="Q91">
        <f t="shared" si="63"/>
        <v>0</v>
      </c>
      <c r="R91">
        <f t="shared" si="63"/>
        <v>0</v>
      </c>
      <c r="S91">
        <f t="shared" si="63"/>
        <v>0</v>
      </c>
      <c r="T91">
        <f t="shared" si="63"/>
        <v>0</v>
      </c>
      <c r="U91">
        <f t="shared" si="63"/>
        <v>0</v>
      </c>
      <c r="V91">
        <f t="shared" si="63"/>
        <v>0</v>
      </c>
      <c r="W91">
        <f t="shared" si="63"/>
        <v>0</v>
      </c>
      <c r="X91">
        <f t="shared" si="63"/>
        <v>0</v>
      </c>
      <c r="Y91">
        <f t="shared" si="63"/>
        <v>0</v>
      </c>
      <c r="Z91">
        <f t="shared" si="63"/>
        <v>100</v>
      </c>
      <c r="AA91">
        <f t="shared" si="63"/>
        <v>10.1749711389383</v>
      </c>
      <c r="AB91">
        <f t="shared" si="63"/>
        <v>-1.7102672434315316</v>
      </c>
      <c r="AC91">
        <f t="shared" si="63"/>
        <v>-1.7762153010201702</v>
      </c>
      <c r="AD91">
        <f t="shared" si="63"/>
        <v>2.6893092026844423</v>
      </c>
      <c r="AE91">
        <f t="shared" si="63"/>
        <v>7.6522133898769842E-2</v>
      </c>
      <c r="AF91">
        <f t="shared" si="63"/>
        <v>7.2228857291992954</v>
      </c>
      <c r="AG91">
        <f t="shared" si="63"/>
        <v>8.8680901508751671</v>
      </c>
      <c r="AH91">
        <f t="shared" si="63"/>
        <v>2.0131314320492937</v>
      </c>
      <c r="AI91">
        <f t="shared" si="63"/>
        <v>7.8487845763736619</v>
      </c>
      <c r="AJ91">
        <f t="shared" si="63"/>
        <v>5.7231784448396352</v>
      </c>
      <c r="AK91">
        <f t="shared" si="63"/>
        <v>-0.22490936369655312</v>
      </c>
      <c r="AL91">
        <f t="shared" si="63"/>
        <v>-0.67024882180788026</v>
      </c>
      <c r="AM91">
        <f t="shared" si="63"/>
        <v>0.76760205360247946</v>
      </c>
      <c r="AN91">
        <f t="shared" si="63"/>
        <v>1.7925978709321844</v>
      </c>
      <c r="AO91">
        <f t="shared" si="63"/>
        <v>0.88326477519639346</v>
      </c>
      <c r="AP91">
        <f t="shared" si="63"/>
        <v>1.3564899074810577</v>
      </c>
      <c r="AQ91">
        <f t="shared" si="63"/>
        <v>1.4732399065103801</v>
      </c>
      <c r="AR91">
        <f t="shared" si="63"/>
        <v>0.56444595315405244</v>
      </c>
      <c r="AS91">
        <f t="shared" si="63"/>
        <v>1.5285691407229967</v>
      </c>
      <c r="AT91">
        <f t="shared" si="63"/>
        <v>7.794184342591147</v>
      </c>
      <c r="AU91">
        <f t="shared" si="63"/>
        <v>-5.6905037010578766E-2</v>
      </c>
      <c r="AV91">
        <f t="shared" si="63"/>
        <v>1.0955260740405184</v>
      </c>
      <c r="AW91">
        <f t="shared" si="63"/>
        <v>3.2115997587676257</v>
      </c>
      <c r="AX91">
        <f t="shared" si="63"/>
        <v>1.8436726595170112</v>
      </c>
      <c r="AY91">
        <f t="shared" si="63"/>
        <v>1.3194257155424585</v>
      </c>
      <c r="AZ91">
        <f t="shared" si="63"/>
        <v>1.6745810271855031</v>
      </c>
      <c r="BA91">
        <f t="shared" si="63"/>
        <v>2.0600752733846552</v>
      </c>
      <c r="BB91">
        <f t="shared" si="63"/>
        <v>0.84943761087227843</v>
      </c>
      <c r="BC91">
        <f t="shared" si="63"/>
        <v>-1.1601954786588302</v>
      </c>
      <c r="BD91">
        <f t="shared" si="63"/>
        <v>-0.41137980299684151</v>
      </c>
    </row>
    <row r="92" spans="1:56" x14ac:dyDescent="0.2">
      <c r="A92">
        <v>215</v>
      </c>
      <c r="B92" t="s">
        <v>421</v>
      </c>
      <c r="C92" t="s">
        <v>556</v>
      </c>
      <c r="D92" t="s">
        <v>509</v>
      </c>
      <c r="E92" s="72" t="s">
        <v>570</v>
      </c>
      <c r="G92">
        <f t="shared" si="61"/>
        <v>0</v>
      </c>
      <c r="H92">
        <f t="shared" si="63"/>
        <v>0</v>
      </c>
      <c r="I92">
        <f t="shared" si="63"/>
        <v>0</v>
      </c>
      <c r="J92">
        <f t="shared" si="63"/>
        <v>0</v>
      </c>
      <c r="K92">
        <f t="shared" si="63"/>
        <v>0</v>
      </c>
      <c r="L92">
        <f t="shared" si="63"/>
        <v>0</v>
      </c>
      <c r="M92">
        <f t="shared" si="63"/>
        <v>0</v>
      </c>
      <c r="N92">
        <f t="shared" si="63"/>
        <v>0</v>
      </c>
      <c r="O92">
        <f t="shared" si="63"/>
        <v>0</v>
      </c>
      <c r="P92">
        <f t="shared" si="63"/>
        <v>0</v>
      </c>
      <c r="Q92">
        <f t="shared" si="63"/>
        <v>0</v>
      </c>
      <c r="R92">
        <f t="shared" si="63"/>
        <v>0</v>
      </c>
      <c r="S92">
        <f t="shared" si="63"/>
        <v>0</v>
      </c>
      <c r="T92">
        <f t="shared" si="63"/>
        <v>0</v>
      </c>
      <c r="U92">
        <f t="shared" si="63"/>
        <v>0</v>
      </c>
      <c r="V92">
        <f t="shared" si="63"/>
        <v>0</v>
      </c>
      <c r="W92">
        <f t="shared" si="63"/>
        <v>0</v>
      </c>
      <c r="X92">
        <f t="shared" si="63"/>
        <v>0</v>
      </c>
      <c r="Y92">
        <f t="shared" si="63"/>
        <v>0</v>
      </c>
      <c r="Z92">
        <f t="shared" si="63"/>
        <v>0</v>
      </c>
      <c r="AA92">
        <f t="shared" si="63"/>
        <v>0</v>
      </c>
      <c r="AB92">
        <f t="shared" si="63"/>
        <v>0</v>
      </c>
      <c r="AC92">
        <f t="shared" si="63"/>
        <v>0</v>
      </c>
      <c r="AD92">
        <f t="shared" si="63"/>
        <v>0</v>
      </c>
      <c r="AE92">
        <f t="shared" si="63"/>
        <v>0</v>
      </c>
      <c r="AF92">
        <f t="shared" si="63"/>
        <v>0</v>
      </c>
      <c r="AG92">
        <f t="shared" si="63"/>
        <v>0</v>
      </c>
      <c r="AH92">
        <f t="shared" si="63"/>
        <v>100</v>
      </c>
      <c r="AI92">
        <f t="shared" si="63"/>
        <v>0.60023518771060635</v>
      </c>
      <c r="AJ92">
        <f t="shared" si="63"/>
        <v>3.6508532763377732</v>
      </c>
      <c r="AK92">
        <f t="shared" si="63"/>
        <v>-1.2812309726234923</v>
      </c>
      <c r="AL92">
        <f t="shared" si="63"/>
        <v>-2.8519872027222748</v>
      </c>
      <c r="AM92">
        <f t="shared" si="63"/>
        <v>-2.1944400113380351</v>
      </c>
      <c r="AN92">
        <f t="shared" si="63"/>
        <v>-1.6866404370815964</v>
      </c>
      <c r="AO92">
        <f t="shared" si="63"/>
        <v>0.48652900690401801</v>
      </c>
      <c r="AP92">
        <f t="shared" si="63"/>
        <v>1.6296302769392816</v>
      </c>
      <c r="AQ92">
        <f t="shared" si="63"/>
        <v>0.83163048723400923</v>
      </c>
      <c r="AR92">
        <f t="shared" si="63"/>
        <v>1.1119808427623374</v>
      </c>
      <c r="AS92">
        <f t="shared" si="63"/>
        <v>2.2003165589824061</v>
      </c>
      <c r="AT92">
        <f t="shared" si="63"/>
        <v>2.2501936472279342</v>
      </c>
      <c r="AU92">
        <f t="shared" si="63"/>
        <v>3.1852337692761843</v>
      </c>
      <c r="AV92">
        <f t="shared" si="63"/>
        <v>4.2033570257658175</v>
      </c>
      <c r="AW92">
        <f t="shared" si="63"/>
        <v>3.8670241124349096</v>
      </c>
      <c r="AX92">
        <f t="shared" si="63"/>
        <v>4.7185495216456363</v>
      </c>
      <c r="AY92">
        <f t="shared" si="63"/>
        <v>4.2662796974029016</v>
      </c>
      <c r="AZ92">
        <f t="shared" si="63"/>
        <v>3.6538495600270671</v>
      </c>
      <c r="BA92">
        <f t="shared" si="63"/>
        <v>3.9815859628352963</v>
      </c>
      <c r="BB92">
        <f t="shared" si="63"/>
        <v>4.2042436051492622</v>
      </c>
      <c r="BC92">
        <f t="shared" si="63"/>
        <v>2.897955153815762</v>
      </c>
      <c r="BD92">
        <f t="shared" si="63"/>
        <v>3.7720324753520669</v>
      </c>
    </row>
    <row r="93" spans="1:56" x14ac:dyDescent="0.2">
      <c r="A93">
        <v>217</v>
      </c>
      <c r="B93" t="s">
        <v>422</v>
      </c>
      <c r="C93" t="s">
        <v>557</v>
      </c>
      <c r="D93" t="s">
        <v>509</v>
      </c>
      <c r="E93" s="72" t="s">
        <v>570</v>
      </c>
      <c r="G93">
        <f t="shared" si="61"/>
        <v>0</v>
      </c>
      <c r="H93">
        <f t="shared" si="63"/>
        <v>0</v>
      </c>
      <c r="I93">
        <f t="shared" si="63"/>
        <v>0</v>
      </c>
      <c r="J93">
        <f t="shared" si="63"/>
        <v>0</v>
      </c>
      <c r="K93">
        <f t="shared" si="63"/>
        <v>0</v>
      </c>
      <c r="L93">
        <f t="shared" si="63"/>
        <v>0</v>
      </c>
      <c r="M93">
        <f t="shared" si="63"/>
        <v>0</v>
      </c>
      <c r="N93">
        <f t="shared" si="63"/>
        <v>0</v>
      </c>
      <c r="O93">
        <f t="shared" si="63"/>
        <v>0</v>
      </c>
      <c r="P93">
        <f t="shared" si="63"/>
        <v>0</v>
      </c>
      <c r="Q93">
        <f t="shared" si="63"/>
        <v>0</v>
      </c>
      <c r="R93">
        <f t="shared" si="63"/>
        <v>0</v>
      </c>
      <c r="S93">
        <f t="shared" si="63"/>
        <v>0</v>
      </c>
      <c r="T93">
        <f t="shared" si="63"/>
        <v>0</v>
      </c>
      <c r="U93">
        <f t="shared" si="63"/>
        <v>0</v>
      </c>
      <c r="V93">
        <f t="shared" si="63"/>
        <v>0</v>
      </c>
      <c r="W93">
        <f t="shared" si="63"/>
        <v>0</v>
      </c>
      <c r="X93">
        <f t="shared" si="63"/>
        <v>0</v>
      </c>
      <c r="Y93">
        <f t="shared" si="63"/>
        <v>0</v>
      </c>
      <c r="Z93">
        <f t="shared" si="63"/>
        <v>100</v>
      </c>
      <c r="AA93">
        <f t="shared" si="63"/>
        <v>-6.695477433489164</v>
      </c>
      <c r="AB93">
        <f t="shared" si="63"/>
        <v>-7.3027129048829007</v>
      </c>
      <c r="AC93">
        <f t="shared" si="63"/>
        <v>-9.5487934809616384</v>
      </c>
      <c r="AD93">
        <f t="shared" si="63"/>
        <v>1.8517973507498522</v>
      </c>
      <c r="AE93">
        <f t="shared" si="63"/>
        <v>1.9812780715813134</v>
      </c>
      <c r="AF93">
        <f t="shared" si="63"/>
        <v>-1.7242948391145496</v>
      </c>
      <c r="AG93">
        <f t="shared" si="63"/>
        <v>-2.7116826565108445</v>
      </c>
      <c r="AH93">
        <f t="shared" si="63"/>
        <v>3.3536314381812087</v>
      </c>
      <c r="AI93">
        <f t="shared" si="63"/>
        <v>1.1875265888805857</v>
      </c>
      <c r="AJ93">
        <f t="shared" si="63"/>
        <v>-2.8070302962260141</v>
      </c>
      <c r="AK93">
        <f t="shared" si="63"/>
        <v>-2.9643618062885269</v>
      </c>
      <c r="AL93">
        <f t="shared" si="63"/>
        <v>-6.2254611070479244</v>
      </c>
      <c r="AM93">
        <f t="shared" si="63"/>
        <v>-20.088210015352193</v>
      </c>
      <c r="AN93">
        <f t="shared" si="63"/>
        <v>11.126911485595686</v>
      </c>
      <c r="AO93">
        <f t="shared" si="63"/>
        <v>4.8843317989055093</v>
      </c>
      <c r="AP93">
        <f t="shared" si="63"/>
        <v>5.3470595190962538</v>
      </c>
      <c r="AQ93">
        <f t="shared" si="63"/>
        <v>9.6491522916687238</v>
      </c>
      <c r="AR93">
        <f t="shared" si="63"/>
        <v>-5.9033844722682884</v>
      </c>
      <c r="AS93">
        <f t="shared" si="63"/>
        <v>-0.84343248129761583</v>
      </c>
      <c r="AT93">
        <f t="shared" si="63"/>
        <v>-3.8832992315134955</v>
      </c>
      <c r="AU93">
        <f t="shared" si="63"/>
        <v>-2.9518052878945094</v>
      </c>
      <c r="AV93">
        <f t="shared" si="63"/>
        <v>1.5386318991548082</v>
      </c>
      <c r="AW93">
        <f t="shared" si="63"/>
        <v>0.3285293160151051</v>
      </c>
      <c r="AX93">
        <f t="shared" si="63"/>
        <v>0.69640972757077446</v>
      </c>
      <c r="AY93">
        <f t="shared" si="63"/>
        <v>-1.0717831160318669</v>
      </c>
      <c r="AZ93">
        <f t="shared" si="63"/>
        <v>1.7289637749078328</v>
      </c>
      <c r="BA93">
        <f t="shared" si="63"/>
        <v>6.6448856989016439E-2</v>
      </c>
      <c r="BB93">
        <f t="shared" si="63"/>
        <v>0.18090531310214897</v>
      </c>
      <c r="BC93">
        <f t="shared" si="63"/>
        <v>1.0289792708146672</v>
      </c>
      <c r="BD93">
        <f t="shared" si="63"/>
        <v>1.1941750956569301</v>
      </c>
    </row>
    <row r="94" spans="1:56" x14ac:dyDescent="0.2">
      <c r="A94">
        <v>226</v>
      </c>
      <c r="B94" t="s">
        <v>423</v>
      </c>
      <c r="C94" t="s">
        <v>558</v>
      </c>
      <c r="D94" t="s">
        <v>509</v>
      </c>
      <c r="E94" s="72" t="s">
        <v>570</v>
      </c>
      <c r="G94">
        <f t="shared" si="61"/>
        <v>0</v>
      </c>
      <c r="H94">
        <f t="shared" si="63"/>
        <v>0</v>
      </c>
      <c r="I94">
        <f t="shared" si="63"/>
        <v>0</v>
      </c>
      <c r="J94">
        <f t="shared" si="63"/>
        <v>0</v>
      </c>
      <c r="K94">
        <f t="shared" si="63"/>
        <v>0</v>
      </c>
      <c r="L94">
        <f t="shared" si="63"/>
        <v>0</v>
      </c>
      <c r="M94">
        <f t="shared" si="63"/>
        <v>0</v>
      </c>
      <c r="N94">
        <f t="shared" si="63"/>
        <v>0</v>
      </c>
      <c r="O94">
        <f t="shared" si="63"/>
        <v>0</v>
      </c>
      <c r="P94">
        <f t="shared" si="63"/>
        <v>0</v>
      </c>
      <c r="Q94">
        <f t="shared" si="63"/>
        <v>0</v>
      </c>
      <c r="R94">
        <f t="shared" si="63"/>
        <v>0</v>
      </c>
      <c r="S94">
        <f t="shared" si="63"/>
        <v>0</v>
      </c>
      <c r="T94">
        <f t="shared" si="63"/>
        <v>0</v>
      </c>
      <c r="U94">
        <f t="shared" si="63"/>
        <v>0</v>
      </c>
      <c r="V94">
        <f t="shared" si="63"/>
        <v>0</v>
      </c>
      <c r="W94">
        <f t="shared" si="63"/>
        <v>0</v>
      </c>
      <c r="X94">
        <f t="shared" si="63"/>
        <v>0</v>
      </c>
      <c r="Y94">
        <f t="shared" si="63"/>
        <v>0</v>
      </c>
      <c r="Z94">
        <f t="shared" si="63"/>
        <v>0</v>
      </c>
      <c r="AA94">
        <f t="shared" si="63"/>
        <v>0</v>
      </c>
      <c r="AB94">
        <f t="shared" si="63"/>
        <v>100</v>
      </c>
      <c r="AC94">
        <f t="shared" si="63"/>
        <v>2.4893515084394204</v>
      </c>
      <c r="AD94">
        <f t="shared" si="63"/>
        <v>-3.5936822011448171</v>
      </c>
      <c r="AE94">
        <f t="shared" si="63"/>
        <v>-6.9307152802158543</v>
      </c>
      <c r="AF94">
        <f t="shared" si="63"/>
        <v>-3.1554782766714204</v>
      </c>
      <c r="AG94">
        <f t="shared" si="63"/>
        <v>0.27514479766513589</v>
      </c>
      <c r="AH94">
        <f t="shared" si="63"/>
        <v>4.199451938347214</v>
      </c>
      <c r="AI94">
        <f t="shared" si="63"/>
        <v>2.5243186527159533</v>
      </c>
      <c r="AJ94">
        <f t="shared" si="63"/>
        <v>2.7207712343981831</v>
      </c>
      <c r="AK94">
        <f t="shared" si="63"/>
        <v>1.9701311021511612</v>
      </c>
      <c r="AL94">
        <f t="shared" si="63"/>
        <v>2.6592605581354536E-2</v>
      </c>
      <c r="AM94">
        <f t="shared" si="63"/>
        <v>4.6333161020800153</v>
      </c>
      <c r="AN94">
        <f t="shared" si="63"/>
        <v>2.9844954705891968</v>
      </c>
      <c r="AO94">
        <f t="shared" si="63"/>
        <v>7.5011883454797728</v>
      </c>
      <c r="AP94">
        <f t="shared" si="63"/>
        <v>5.4896695251405152</v>
      </c>
      <c r="AQ94">
        <f t="shared" si="63"/>
        <v>1.9742372982890537</v>
      </c>
      <c r="AR94">
        <f t="shared" si="63"/>
        <v>1.8077213876937832</v>
      </c>
      <c r="AS94">
        <f t="shared" si="63"/>
        <v>4.6365347174207958</v>
      </c>
      <c r="AT94">
        <f t="shared" si="63"/>
        <v>2.9778394802206964E-2</v>
      </c>
      <c r="AU94">
        <f t="shared" si="63"/>
        <v>1.9006612683572959</v>
      </c>
      <c r="AV94">
        <f t="shared" si="63"/>
        <v>5.0488680050675718</v>
      </c>
      <c r="AW94">
        <f t="shared" si="63"/>
        <v>2.9948441448978054</v>
      </c>
      <c r="AX94">
        <f t="shared" si="63"/>
        <v>3.2807824789011573</v>
      </c>
      <c r="AY94">
        <f t="shared" si="63"/>
        <v>2.847321796096105</v>
      </c>
      <c r="AZ94">
        <f t="shared" si="63"/>
        <v>6.7535199651585405</v>
      </c>
      <c r="BA94">
        <f t="shared" si="63"/>
        <v>4.7143825097454979</v>
      </c>
      <c r="BB94">
        <f t="shared" si="63"/>
        <v>4.9807573206155453</v>
      </c>
      <c r="BC94">
        <f t="shared" si="63"/>
        <v>3.6976030434726908</v>
      </c>
      <c r="BD94">
        <f t="shared" si="63"/>
        <v>1.8222111008874664</v>
      </c>
    </row>
    <row r="95" spans="1:56" x14ac:dyDescent="0.2">
      <c r="A95">
        <v>251</v>
      </c>
      <c r="B95" t="s">
        <v>427</v>
      </c>
      <c r="C95" t="s">
        <v>559</v>
      </c>
      <c r="D95" t="s">
        <v>509</v>
      </c>
      <c r="E95" s="72" t="s">
        <v>570</v>
      </c>
      <c r="G95">
        <f t="shared" si="61"/>
        <v>0</v>
      </c>
      <c r="H95">
        <f t="shared" si="63"/>
        <v>0</v>
      </c>
      <c r="I95">
        <f t="shared" si="63"/>
        <v>0</v>
      </c>
      <c r="J95">
        <f t="shared" si="63"/>
        <v>0</v>
      </c>
      <c r="K95">
        <f t="shared" si="63"/>
        <v>0</v>
      </c>
      <c r="L95">
        <f t="shared" si="63"/>
        <v>0</v>
      </c>
      <c r="M95">
        <f t="shared" si="63"/>
        <v>0</v>
      </c>
      <c r="N95">
        <f t="shared" si="63"/>
        <v>0</v>
      </c>
      <c r="O95">
        <f t="shared" si="63"/>
        <v>0</v>
      </c>
      <c r="P95">
        <f t="shared" si="63"/>
        <v>0</v>
      </c>
      <c r="Q95">
        <f t="shared" si="63"/>
        <v>0</v>
      </c>
      <c r="R95">
        <f t="shared" si="63"/>
        <v>0</v>
      </c>
      <c r="S95">
        <f t="shared" si="63"/>
        <v>0</v>
      </c>
      <c r="T95">
        <f t="shared" si="63"/>
        <v>0</v>
      </c>
      <c r="U95">
        <f t="shared" si="63"/>
        <v>0</v>
      </c>
      <c r="V95">
        <f t="shared" si="63"/>
        <v>0</v>
      </c>
      <c r="W95">
        <f t="shared" si="63"/>
        <v>0</v>
      </c>
      <c r="X95">
        <f t="shared" si="63"/>
        <v>0</v>
      </c>
      <c r="Y95">
        <f t="shared" si="63"/>
        <v>0</v>
      </c>
      <c r="Z95">
        <f t="shared" si="63"/>
        <v>100</v>
      </c>
      <c r="AA95">
        <f t="shared" si="63"/>
        <v>2.672544831629097</v>
      </c>
      <c r="AB95">
        <f t="shared" si="63"/>
        <v>-6.3090294211354276</v>
      </c>
      <c r="AC95">
        <f t="shared" si="63"/>
        <v>-5.3643808628112719</v>
      </c>
      <c r="AD95">
        <f t="shared" si="63"/>
        <v>-3.5971200123379661</v>
      </c>
      <c r="AE95">
        <f t="shared" si="63"/>
        <v>-1.5504455443915155</v>
      </c>
      <c r="AF95">
        <f t="shared" si="63"/>
        <v>-2.3993327489225869</v>
      </c>
      <c r="AG95">
        <f t="shared" si="63"/>
        <v>-0.4027659566091023</v>
      </c>
      <c r="AH95">
        <f t="shared" si="63"/>
        <v>3.0762018173192613</v>
      </c>
      <c r="AI95">
        <f t="shared" si="63"/>
        <v>-3.966483043727012</v>
      </c>
      <c r="AJ95">
        <f t="shared" si="63"/>
        <v>-3.2768871658261869</v>
      </c>
      <c r="AK95">
        <f t="shared" si="63"/>
        <v>-2.682364658829282</v>
      </c>
      <c r="AL95">
        <f t="shared" si="63"/>
        <v>-4.3410992219796665</v>
      </c>
      <c r="AM95">
        <f t="shared" si="63"/>
        <v>4.0332691612466016</v>
      </c>
      <c r="AN95">
        <f t="shared" si="63"/>
        <v>-12.203606493522258</v>
      </c>
      <c r="AO95">
        <f t="shared" si="63"/>
        <v>-5.5887454100746279</v>
      </c>
      <c r="AP95">
        <f t="shared" si="63"/>
        <v>3.9526283598778313</v>
      </c>
      <c r="AQ95">
        <f t="shared" si="63"/>
        <v>0.48653526284269677</v>
      </c>
      <c r="AR95">
        <f t="shared" si="63"/>
        <v>-4.7494324702414437</v>
      </c>
      <c r="AS95">
        <f t="shared" si="63"/>
        <v>-0.48184303737872741</v>
      </c>
      <c r="AT95">
        <f t="shared" si="63"/>
        <v>0.9655704897363806</v>
      </c>
      <c r="AU95">
        <f t="shared" si="63"/>
        <v>2.3512123604629749</v>
      </c>
      <c r="AV95">
        <f t="shared" si="63"/>
        <v>0.93748327825745881</v>
      </c>
      <c r="AW95">
        <f t="shared" si="63"/>
        <v>2.6744492911347004</v>
      </c>
      <c r="AX95">
        <f t="shared" si="63"/>
        <v>2.9008679821307988</v>
      </c>
      <c r="AY95">
        <f t="shared" si="63"/>
        <v>2.7809982328580332</v>
      </c>
      <c r="AZ95">
        <f t="shared" si="63"/>
        <v>3.4971806082983385</v>
      </c>
      <c r="BA95">
        <f t="shared" si="63"/>
        <v>3.3857113625725512</v>
      </c>
      <c r="BB95">
        <f t="shared" si="63"/>
        <v>2.831265495712378</v>
      </c>
      <c r="BC95">
        <f t="shared" si="63"/>
        <v>3.4051496094686731</v>
      </c>
      <c r="BD95">
        <f t="shared" si="63"/>
        <v>5.5918323174766842</v>
      </c>
    </row>
    <row r="96" spans="1:56" x14ac:dyDescent="0.2">
      <c r="A96">
        <v>181</v>
      </c>
      <c r="B96" t="s">
        <v>409</v>
      </c>
      <c r="C96" t="s">
        <v>560</v>
      </c>
      <c r="D96" t="s">
        <v>509</v>
      </c>
      <c r="E96" s="72" t="s">
        <v>570</v>
      </c>
      <c r="G96">
        <f t="shared" si="61"/>
        <v>0</v>
      </c>
      <c r="H96">
        <f t="shared" si="63"/>
        <v>0</v>
      </c>
      <c r="I96">
        <f t="shared" si="63"/>
        <v>0</v>
      </c>
      <c r="J96">
        <f t="shared" si="63"/>
        <v>0</v>
      </c>
      <c r="K96">
        <f t="shared" si="63"/>
        <v>0</v>
      </c>
      <c r="L96">
        <f t="shared" si="63"/>
        <v>0</v>
      </c>
      <c r="M96">
        <f t="shared" si="63"/>
        <v>0</v>
      </c>
      <c r="N96">
        <f t="shared" si="63"/>
        <v>0</v>
      </c>
      <c r="O96">
        <f t="shared" ref="O96:BD96" si="64">IF(O48=0,0,(O48-N48)/O48*100)</f>
        <v>0</v>
      </c>
      <c r="P96">
        <f t="shared" si="64"/>
        <v>0</v>
      </c>
      <c r="Q96">
        <f t="shared" si="64"/>
        <v>0</v>
      </c>
      <c r="R96">
        <f t="shared" si="64"/>
        <v>0</v>
      </c>
      <c r="S96">
        <f t="shared" si="64"/>
        <v>0</v>
      </c>
      <c r="T96">
        <f t="shared" si="64"/>
        <v>0</v>
      </c>
      <c r="U96">
        <f t="shared" si="64"/>
        <v>0</v>
      </c>
      <c r="V96">
        <f t="shared" si="64"/>
        <v>0</v>
      </c>
      <c r="W96">
        <f t="shared" si="64"/>
        <v>0</v>
      </c>
      <c r="X96">
        <f t="shared" si="64"/>
        <v>0</v>
      </c>
      <c r="Y96">
        <f t="shared" si="64"/>
        <v>0</v>
      </c>
      <c r="Z96">
        <f t="shared" si="64"/>
        <v>0</v>
      </c>
      <c r="AA96">
        <f t="shared" si="64"/>
        <v>0</v>
      </c>
      <c r="AB96">
        <f t="shared" si="64"/>
        <v>0</v>
      </c>
      <c r="AC96">
        <f t="shared" si="64"/>
        <v>0</v>
      </c>
      <c r="AD96">
        <f t="shared" si="64"/>
        <v>0</v>
      </c>
      <c r="AE96">
        <f t="shared" si="64"/>
        <v>0</v>
      </c>
      <c r="AF96">
        <f t="shared" si="64"/>
        <v>0</v>
      </c>
      <c r="AG96">
        <f t="shared" si="64"/>
        <v>0</v>
      </c>
      <c r="AH96">
        <f t="shared" si="64"/>
        <v>0</v>
      </c>
      <c r="AI96">
        <f t="shared" si="64"/>
        <v>0</v>
      </c>
      <c r="AJ96">
        <f t="shared" si="64"/>
        <v>0</v>
      </c>
      <c r="AK96">
        <f t="shared" si="64"/>
        <v>0</v>
      </c>
      <c r="AL96">
        <f t="shared" si="64"/>
        <v>0</v>
      </c>
      <c r="AM96">
        <f t="shared" si="64"/>
        <v>0</v>
      </c>
      <c r="AN96">
        <f t="shared" si="64"/>
        <v>0</v>
      </c>
      <c r="AO96">
        <f t="shared" si="64"/>
        <v>0</v>
      </c>
      <c r="AP96">
        <f t="shared" si="64"/>
        <v>0</v>
      </c>
      <c r="AQ96">
        <f t="shared" si="64"/>
        <v>0</v>
      </c>
      <c r="AR96">
        <f t="shared" si="64"/>
        <v>0</v>
      </c>
      <c r="AS96">
        <f t="shared" si="64"/>
        <v>0</v>
      </c>
      <c r="AT96">
        <f t="shared" si="64"/>
        <v>0</v>
      </c>
      <c r="AU96">
        <f t="shared" si="64"/>
        <v>0</v>
      </c>
      <c r="AV96">
        <f t="shared" si="64"/>
        <v>0</v>
      </c>
      <c r="AW96">
        <f t="shared" si="64"/>
        <v>0</v>
      </c>
      <c r="AX96">
        <f t="shared" si="64"/>
        <v>0</v>
      </c>
      <c r="AY96">
        <f t="shared" si="64"/>
        <v>0</v>
      </c>
      <c r="AZ96">
        <f t="shared" si="64"/>
        <v>0</v>
      </c>
      <c r="BA96">
        <f t="shared" si="64"/>
        <v>0</v>
      </c>
      <c r="BB96">
        <f t="shared" si="64"/>
        <v>0</v>
      </c>
      <c r="BC96">
        <f t="shared" si="64"/>
        <v>0</v>
      </c>
      <c r="BD96">
        <f t="shared" si="64"/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D48"/>
  <sheetViews>
    <sheetView workbookViewId="0">
      <selection activeCell="D7" sqref="D7"/>
    </sheetView>
  </sheetViews>
  <sheetFormatPr defaultRowHeight="12.75" x14ac:dyDescent="0.2"/>
  <cols>
    <col min="2" max="2" width="21.140625" bestFit="1" customWidth="1"/>
    <col min="3" max="3" width="12.28515625" bestFit="1" customWidth="1"/>
    <col min="4" max="4" width="29.85546875" bestFit="1" customWidth="1"/>
    <col min="5" max="5" width="20.28515625" bestFit="1" customWidth="1"/>
    <col min="6" max="6" width="5" bestFit="1" customWidth="1"/>
    <col min="7" max="56" width="12.5703125" bestFit="1" customWidth="1"/>
  </cols>
  <sheetData>
    <row r="1" spans="1:56" x14ac:dyDescent="0.2">
      <c r="A1" s="72" t="s">
        <v>451</v>
      </c>
      <c r="B1" t="s">
        <v>504</v>
      </c>
      <c r="C1" t="s">
        <v>505</v>
      </c>
      <c r="D1" t="s">
        <v>506</v>
      </c>
      <c r="E1" t="s">
        <v>507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 x14ac:dyDescent="0.2">
      <c r="A2">
        <f>VLOOKUP(B2,'AHarv+PermP'!$B$2:$C$52,2,0)</f>
        <v>7</v>
      </c>
      <c r="B2" t="s">
        <v>377</v>
      </c>
      <c r="C2" t="s">
        <v>508</v>
      </c>
      <c r="D2" t="s">
        <v>571</v>
      </c>
      <c r="E2" t="s">
        <v>572</v>
      </c>
      <c r="AF2">
        <v>-3.3813323999999999E-2</v>
      </c>
      <c r="AG2">
        <v>5.1892296980000001</v>
      </c>
      <c r="AH2">
        <v>3.0473706900000002</v>
      </c>
      <c r="AI2">
        <v>-2.1257085880000002</v>
      </c>
      <c r="AJ2">
        <v>-3.0250713880000002</v>
      </c>
      <c r="AK2">
        <v>-4.1534049939999997</v>
      </c>
      <c r="AL2">
        <v>-9.8563701330000004</v>
      </c>
      <c r="AM2">
        <v>-27.142337550000001</v>
      </c>
      <c r="AN2">
        <v>0.22823249000000001</v>
      </c>
      <c r="AO2">
        <v>7.0971944479999998</v>
      </c>
      <c r="AP2">
        <v>8.095832519</v>
      </c>
      <c r="AQ2">
        <v>5.0362831379999999</v>
      </c>
      <c r="AR2">
        <v>3.9918002640000001</v>
      </c>
      <c r="AS2">
        <v>0.38739722300000001</v>
      </c>
      <c r="AT2">
        <v>-5.6145764000000001E-2</v>
      </c>
      <c r="AU2">
        <v>-0.168950876</v>
      </c>
      <c r="AV2">
        <v>10.62898008</v>
      </c>
      <c r="AW2">
        <v>-0.23898101399999999</v>
      </c>
      <c r="AX2">
        <v>7.4376848369999999</v>
      </c>
      <c r="AY2">
        <v>16.724998790000001</v>
      </c>
      <c r="AZ2">
        <v>14.92953106</v>
      </c>
      <c r="BA2">
        <v>19.094333840000001</v>
      </c>
      <c r="BB2">
        <v>10.56606858</v>
      </c>
      <c r="BC2">
        <v>-0.45399806999999998</v>
      </c>
      <c r="BD2">
        <v>-0.524210336</v>
      </c>
    </row>
    <row r="3" spans="1:56" x14ac:dyDescent="0.2">
      <c r="A3">
        <f>VLOOKUP(B3,'AHarv+PermP'!$B$2:$C$52,2,0)</f>
        <v>53</v>
      </c>
      <c r="B3" t="s">
        <v>386</v>
      </c>
      <c r="C3" t="s">
        <v>511</v>
      </c>
      <c r="D3" t="s">
        <v>571</v>
      </c>
      <c r="E3" t="s">
        <v>572</v>
      </c>
      <c r="G3">
        <v>1.8166694919999999</v>
      </c>
      <c r="H3">
        <v>-4.7524640920000003</v>
      </c>
      <c r="I3">
        <v>3.2070351399999999</v>
      </c>
      <c r="J3">
        <v>5.0224854600000004</v>
      </c>
      <c r="K3">
        <v>3.6161134760000002</v>
      </c>
      <c r="L3">
        <v>1.8607597220000001</v>
      </c>
      <c r="M3">
        <v>-0.65966582399999996</v>
      </c>
      <c r="N3">
        <v>1.9840853650000001</v>
      </c>
      <c r="O3">
        <v>0.95536075799999998</v>
      </c>
      <c r="P3">
        <v>0.10432192799999999</v>
      </c>
      <c r="Q3">
        <v>-3.5018108739999998</v>
      </c>
      <c r="R3">
        <v>4.1770809939999998</v>
      </c>
      <c r="S3">
        <v>1.4369454159999999</v>
      </c>
      <c r="T3">
        <v>1.0057004430000001</v>
      </c>
      <c r="U3">
        <v>-7.1055267600000001</v>
      </c>
      <c r="V3">
        <v>-1.5229411429999999</v>
      </c>
      <c r="W3">
        <v>2.416893586</v>
      </c>
      <c r="X3">
        <v>-1.275535224</v>
      </c>
      <c r="Y3">
        <v>3.8202485820000001</v>
      </c>
      <c r="Z3">
        <v>4.011767828</v>
      </c>
      <c r="AA3">
        <v>7.0458662729999997</v>
      </c>
      <c r="AB3">
        <v>-0.51844565399999998</v>
      </c>
      <c r="AC3">
        <v>-6.9507095120000004</v>
      </c>
      <c r="AD3">
        <v>4.9891087660000002</v>
      </c>
      <c r="AE3">
        <v>4.6085851910000004</v>
      </c>
      <c r="AF3">
        <v>-0.57484523600000004</v>
      </c>
      <c r="AG3">
        <v>-4.1351297139999996</v>
      </c>
      <c r="AH3">
        <v>0.58045997000000005</v>
      </c>
      <c r="AI3">
        <v>-5.6454274279999996</v>
      </c>
      <c r="AJ3">
        <v>5.7351283000000003E-2</v>
      </c>
      <c r="AK3">
        <v>1.3066646829999999</v>
      </c>
      <c r="AL3">
        <v>0.46194121399999999</v>
      </c>
      <c r="AM3">
        <v>-4.6255328999999998E-2</v>
      </c>
      <c r="AN3">
        <v>0.88928452599999996</v>
      </c>
      <c r="AO3">
        <v>1.3108366819999999</v>
      </c>
      <c r="AP3">
        <v>2.4501537610000002</v>
      </c>
      <c r="AQ3">
        <v>3.2035531769999999</v>
      </c>
      <c r="AR3">
        <v>1.710710527</v>
      </c>
      <c r="AS3">
        <v>1.8063517760000001</v>
      </c>
      <c r="AT3">
        <v>2.7428784820000001</v>
      </c>
      <c r="AU3">
        <v>1.820523208</v>
      </c>
      <c r="AV3">
        <v>1.2368456400000001</v>
      </c>
      <c r="AW3">
        <v>0.60838186999999999</v>
      </c>
      <c r="AX3">
        <v>-0.14726637100000001</v>
      </c>
      <c r="AY3">
        <v>-0.27811253400000002</v>
      </c>
      <c r="AZ3">
        <v>0.95320915900000003</v>
      </c>
      <c r="BA3">
        <v>1.4943781949999999</v>
      </c>
      <c r="BB3">
        <v>2.0384709270000001</v>
      </c>
      <c r="BC3">
        <v>0.83397058599999996</v>
      </c>
      <c r="BD3">
        <v>0.112228827</v>
      </c>
    </row>
    <row r="4" spans="1:56" x14ac:dyDescent="0.2">
      <c r="A4">
        <f>VLOOKUP(B4,'AHarv+PermP'!$B$2:$C$52,2,0)</f>
        <v>20</v>
      </c>
      <c r="B4" t="s">
        <v>378</v>
      </c>
      <c r="C4" t="s">
        <v>512</v>
      </c>
      <c r="D4" t="s">
        <v>571</v>
      </c>
      <c r="E4" t="s">
        <v>572</v>
      </c>
      <c r="G4">
        <v>3.857232454</v>
      </c>
      <c r="H4">
        <v>4.0651372989999999</v>
      </c>
      <c r="I4">
        <v>3.2322746019999999</v>
      </c>
      <c r="J4">
        <v>4.0226673499999999</v>
      </c>
      <c r="K4">
        <v>2.9400725969999999</v>
      </c>
      <c r="L4">
        <v>3.3586246210000001</v>
      </c>
      <c r="M4">
        <v>2.8498231660000002</v>
      </c>
      <c r="N4">
        <v>7.2619876899999998</v>
      </c>
      <c r="O4">
        <v>11.5953363</v>
      </c>
      <c r="P4">
        <v>13.450620689999999</v>
      </c>
      <c r="Q4">
        <v>21.815549369999999</v>
      </c>
      <c r="R4">
        <v>22.27255005</v>
      </c>
      <c r="S4">
        <v>17.273277620000002</v>
      </c>
      <c r="T4">
        <v>5.0453578410000004</v>
      </c>
      <c r="U4">
        <v>4.5527278799999999</v>
      </c>
      <c r="V4">
        <v>6.522014607</v>
      </c>
      <c r="W4">
        <v>7.7292373469999998</v>
      </c>
      <c r="X4">
        <v>9.9342714809999997</v>
      </c>
      <c r="Y4">
        <v>7.9002883280000002</v>
      </c>
      <c r="Z4">
        <v>7.8695564950000003</v>
      </c>
      <c r="AA4">
        <v>5.1919527160000003</v>
      </c>
      <c r="AB4">
        <v>8.3049319439999998</v>
      </c>
      <c r="AC4">
        <v>9.3545625339999994</v>
      </c>
      <c r="AD4">
        <v>4.9753919670000002</v>
      </c>
      <c r="AE4">
        <v>3.6509542939999999</v>
      </c>
      <c r="AF4">
        <v>4.7211542939999998</v>
      </c>
      <c r="AG4">
        <v>8.3828318690000003</v>
      </c>
      <c r="AH4">
        <v>15.78599359</v>
      </c>
      <c r="AI4">
        <v>9.6551679139999997</v>
      </c>
      <c r="AJ4">
        <v>3.6190802889999998</v>
      </c>
      <c r="AK4">
        <v>4.3487869909999999</v>
      </c>
      <c r="AL4">
        <v>1.1777961E-2</v>
      </c>
      <c r="AM4">
        <v>-0.86607988700000005</v>
      </c>
      <c r="AN4">
        <v>0.92218231799999995</v>
      </c>
      <c r="AO4">
        <v>1.821270612</v>
      </c>
      <c r="AP4">
        <v>3.0775396939999999</v>
      </c>
      <c r="AQ4">
        <v>7.7258752980000001</v>
      </c>
      <c r="AR4">
        <v>8.2876751199999994</v>
      </c>
      <c r="AS4">
        <v>3.084135689</v>
      </c>
      <c r="AT4">
        <v>4.0938804309999997</v>
      </c>
      <c r="AU4">
        <v>1.957582409</v>
      </c>
      <c r="AV4">
        <v>7.5427455989999999</v>
      </c>
      <c r="AW4">
        <v>4.996267091</v>
      </c>
      <c r="AX4">
        <v>4.8005683030000004</v>
      </c>
      <c r="AY4">
        <v>0.37262731999999998</v>
      </c>
      <c r="AZ4">
        <v>3.7403738190000002</v>
      </c>
      <c r="BA4">
        <v>3.3493535040000002</v>
      </c>
      <c r="BB4">
        <v>1.431910969</v>
      </c>
      <c r="BC4">
        <v>-6.2168036300000002</v>
      </c>
      <c r="BD4">
        <v>5.8390714590000004</v>
      </c>
    </row>
    <row r="5" spans="1:56" x14ac:dyDescent="0.2">
      <c r="A5">
        <f>VLOOKUP(B5,'AHarv+PermP'!$B$2:$C$52,2,0)</f>
        <v>233</v>
      </c>
      <c r="B5" t="s">
        <v>424</v>
      </c>
      <c r="C5" t="s">
        <v>513</v>
      </c>
      <c r="D5" t="s">
        <v>571</v>
      </c>
      <c r="E5" t="s">
        <v>572</v>
      </c>
      <c r="G5">
        <v>2.4702516029999999</v>
      </c>
      <c r="H5">
        <v>4.5184053139999998</v>
      </c>
      <c r="I5">
        <v>-2.7928790879999998</v>
      </c>
      <c r="J5">
        <v>0.64462908100000005</v>
      </c>
      <c r="K5">
        <v>2.0229463289999998</v>
      </c>
      <c r="L5">
        <v>-1.2325787319999999</v>
      </c>
      <c r="M5">
        <v>6.8288079330000002</v>
      </c>
      <c r="N5">
        <v>1.1233056969999999</v>
      </c>
      <c r="O5">
        <v>6.2020553999999999E-2</v>
      </c>
      <c r="P5">
        <v>-1.8321230930000001</v>
      </c>
      <c r="Q5">
        <v>-0.58031221799999999</v>
      </c>
      <c r="R5">
        <v>0.27427490100000002</v>
      </c>
      <c r="S5">
        <v>-1.583225552</v>
      </c>
      <c r="T5">
        <v>6.0498693799999996</v>
      </c>
      <c r="U5">
        <v>0.82108818500000003</v>
      </c>
      <c r="V5">
        <v>6.1880008030000004</v>
      </c>
      <c r="W5">
        <v>-1.84587707</v>
      </c>
      <c r="X5">
        <v>2.2501186199999998</v>
      </c>
      <c r="Y5">
        <v>1.2810288679999999</v>
      </c>
      <c r="Z5">
        <v>-1.565627471</v>
      </c>
      <c r="AA5">
        <v>1.766416768</v>
      </c>
      <c r="AB5">
        <v>6.9012804030000003</v>
      </c>
      <c r="AC5">
        <v>-2.1291743780000001</v>
      </c>
      <c r="AD5">
        <v>-4.2347938840000001</v>
      </c>
      <c r="AE5">
        <v>5.770716578</v>
      </c>
      <c r="AF5">
        <v>5.1923389870000003</v>
      </c>
      <c r="AG5">
        <v>-2.816270753</v>
      </c>
      <c r="AH5">
        <v>3.0338501400000002</v>
      </c>
      <c r="AI5">
        <v>-0.53909386100000001</v>
      </c>
      <c r="AJ5">
        <v>-3.2399262430000002</v>
      </c>
      <c r="AK5">
        <v>6.1549460759999999</v>
      </c>
      <c r="AL5">
        <v>-2.46423492</v>
      </c>
      <c r="AM5">
        <v>0.66281632800000001</v>
      </c>
      <c r="AN5">
        <v>-1.4357260629999999</v>
      </c>
      <c r="AO5">
        <v>2.8380523640000002</v>
      </c>
      <c r="AP5">
        <v>7.9845891670000002</v>
      </c>
      <c r="AQ5">
        <v>3.405880051</v>
      </c>
      <c r="AR5">
        <v>4.3570424159999996</v>
      </c>
      <c r="AS5">
        <v>4.4337572549999997</v>
      </c>
      <c r="AT5">
        <v>-0.98877837999999996</v>
      </c>
      <c r="AU5">
        <v>3.6598188089999999</v>
      </c>
      <c r="AV5">
        <v>1.747593679</v>
      </c>
      <c r="AW5">
        <v>4.9781376399999999</v>
      </c>
      <c r="AX5">
        <v>1.644053907</v>
      </c>
      <c r="AY5">
        <v>3.2913400519999998</v>
      </c>
      <c r="AZ5">
        <v>2.4473959879999998</v>
      </c>
      <c r="BA5">
        <v>0.57808437300000004</v>
      </c>
      <c r="BB5">
        <v>1.926652322</v>
      </c>
      <c r="BC5">
        <v>0.46175273300000003</v>
      </c>
      <c r="BD5">
        <v>6.0301000819999997</v>
      </c>
    </row>
    <row r="6" spans="1:56" x14ac:dyDescent="0.2">
      <c r="A6">
        <f>VLOOKUP(B6,'AHarv+PermP'!$B$2:$C$52,2,0)</f>
        <v>29</v>
      </c>
      <c r="B6" t="s">
        <v>379</v>
      </c>
      <c r="C6" t="s">
        <v>514</v>
      </c>
      <c r="D6" t="s">
        <v>571</v>
      </c>
      <c r="E6" t="s">
        <v>572</v>
      </c>
      <c r="G6">
        <v>-15.256136010000001</v>
      </c>
      <c r="H6">
        <v>7.1830365140000003</v>
      </c>
      <c r="I6">
        <v>2.3389102350000002</v>
      </c>
      <c r="J6">
        <v>4.3991537440000004</v>
      </c>
      <c r="K6">
        <v>2.0777443550000001</v>
      </c>
      <c r="L6">
        <v>2.6136193680000002</v>
      </c>
      <c r="M6">
        <v>11.572969670000001</v>
      </c>
      <c r="N6">
        <v>-2.2053252099999998</v>
      </c>
      <c r="O6">
        <v>-3.1242574950000002</v>
      </c>
      <c r="P6">
        <v>19.657498390000001</v>
      </c>
      <c r="Q6">
        <v>1.694284608</v>
      </c>
      <c r="R6">
        <v>-7.1188631000000004</v>
      </c>
      <c r="S6">
        <v>6.1467153689999998</v>
      </c>
      <c r="T6">
        <v>-1.6031285340000001</v>
      </c>
      <c r="U6">
        <v>-0.563867813</v>
      </c>
      <c r="V6">
        <v>6.1529386099999996</v>
      </c>
      <c r="W6">
        <v>9.231871129</v>
      </c>
      <c r="X6">
        <v>-3.246205974</v>
      </c>
      <c r="Y6">
        <v>-0.97066150100000004</v>
      </c>
      <c r="Z6">
        <v>-1.8407795440000001</v>
      </c>
      <c r="AA6">
        <v>8.8092606010000001</v>
      </c>
      <c r="AB6">
        <v>-4.1658386329999999</v>
      </c>
      <c r="AC6">
        <v>0.361090725</v>
      </c>
      <c r="AD6">
        <v>-3.099690093</v>
      </c>
      <c r="AE6">
        <v>8.1989076490000006</v>
      </c>
      <c r="AF6">
        <v>9.8150899999999998E-4</v>
      </c>
      <c r="AG6">
        <v>2.2724536720000001</v>
      </c>
      <c r="AH6">
        <v>1.977370007</v>
      </c>
      <c r="AI6">
        <v>-1.362555357</v>
      </c>
      <c r="AJ6">
        <v>1.018307423</v>
      </c>
      <c r="AK6">
        <v>2.7532837379999999</v>
      </c>
      <c r="AL6">
        <v>-0.91221496000000002</v>
      </c>
      <c r="AM6">
        <v>-7.792138875</v>
      </c>
      <c r="AN6">
        <v>-5.1698945680000001</v>
      </c>
      <c r="AO6">
        <v>-8.9732676500000004</v>
      </c>
      <c r="AP6">
        <v>-8.8016998629999996</v>
      </c>
      <c r="AQ6">
        <v>-2.2464654120000001</v>
      </c>
      <c r="AR6">
        <v>4.0427140850000001</v>
      </c>
      <c r="AS6">
        <v>-1.9575289300000001</v>
      </c>
      <c r="AT6">
        <v>-2.2673293619999999</v>
      </c>
      <c r="AU6">
        <v>8.8285923000000002E-2</v>
      </c>
      <c r="AV6">
        <v>1.992021013</v>
      </c>
      <c r="AW6">
        <v>-3.8624699100000002</v>
      </c>
      <c r="AX6">
        <v>1.8437647559999999</v>
      </c>
      <c r="AY6">
        <v>-2.0483451800000001</v>
      </c>
      <c r="AZ6">
        <v>1.989420102</v>
      </c>
      <c r="BA6">
        <v>0.46292682800000001</v>
      </c>
      <c r="BB6">
        <v>1.400407835</v>
      </c>
      <c r="BC6">
        <v>0.61866827099999999</v>
      </c>
      <c r="BD6">
        <v>1.2724464799999999</v>
      </c>
    </row>
    <row r="7" spans="1:56" x14ac:dyDescent="0.2">
      <c r="A7">
        <f>VLOOKUP(B7,'AHarv+PermP'!$B$2:$C$52,2,0)</f>
        <v>32</v>
      </c>
      <c r="B7" t="s">
        <v>380</v>
      </c>
      <c r="C7" t="s">
        <v>515</v>
      </c>
      <c r="D7" t="s">
        <v>571</v>
      </c>
      <c r="E7" t="s">
        <v>572</v>
      </c>
      <c r="G7">
        <v>-0.94782196200000002</v>
      </c>
      <c r="H7">
        <v>0.81131429300000002</v>
      </c>
      <c r="I7">
        <v>1.4425045080000001</v>
      </c>
      <c r="J7">
        <v>1.204848629</v>
      </c>
      <c r="K7">
        <v>-0.32283547299999998</v>
      </c>
      <c r="L7">
        <v>2.163717938</v>
      </c>
      <c r="M7">
        <v>-13.038769719999999</v>
      </c>
      <c r="N7">
        <v>3.7595580609999999</v>
      </c>
      <c r="O7">
        <v>2.3007578390000001</v>
      </c>
      <c r="P7">
        <v>0.48636437100000002</v>
      </c>
      <c r="Q7">
        <v>0.82186475299999995</v>
      </c>
      <c r="R7">
        <v>-5.3730089999999998E-3</v>
      </c>
      <c r="S7">
        <v>2.546994684</v>
      </c>
      <c r="T7">
        <v>7.6985687870000001</v>
      </c>
      <c r="U7">
        <v>8.1031439150000004</v>
      </c>
      <c r="V7">
        <v>-8.2456070639999997</v>
      </c>
      <c r="W7">
        <v>10.353142549999999</v>
      </c>
      <c r="X7">
        <v>18.33669617</v>
      </c>
      <c r="Y7">
        <v>2.87014192</v>
      </c>
      <c r="Z7">
        <v>-4.8426266350000002</v>
      </c>
      <c r="AA7">
        <v>13.719892979999999</v>
      </c>
      <c r="AB7">
        <v>4.4812464890000001</v>
      </c>
      <c r="AC7">
        <v>3.871936217</v>
      </c>
      <c r="AD7">
        <v>4.4434009640000003</v>
      </c>
      <c r="AE7">
        <v>4.972557847</v>
      </c>
      <c r="AF7">
        <v>3.6761783270000001</v>
      </c>
      <c r="AG7">
        <v>-5.0026515749999998</v>
      </c>
      <c r="AH7">
        <v>-10.51158843</v>
      </c>
      <c r="AI7">
        <v>-4.6526702379999998</v>
      </c>
      <c r="AJ7">
        <v>-8.7687479800000006</v>
      </c>
      <c r="AK7">
        <v>-6.4885061830000001</v>
      </c>
      <c r="AL7">
        <v>-5.7522148749999999</v>
      </c>
      <c r="AM7">
        <v>-5.7893145849999996</v>
      </c>
      <c r="AN7">
        <v>-5.0335216980000004</v>
      </c>
      <c r="AO7">
        <v>0.70171577100000004</v>
      </c>
      <c r="AP7">
        <v>2.4488544459999999</v>
      </c>
      <c r="AQ7">
        <v>2.625959301</v>
      </c>
      <c r="AR7">
        <v>2.6244765339999998</v>
      </c>
      <c r="AS7">
        <v>2.0241050340000002</v>
      </c>
      <c r="AT7">
        <v>1.8458133350000001</v>
      </c>
      <c r="AU7">
        <v>2.1589603639999999</v>
      </c>
      <c r="AV7">
        <v>1.674127148</v>
      </c>
      <c r="AW7">
        <v>1.7048297080000001</v>
      </c>
      <c r="AX7">
        <v>1.3946460300000001</v>
      </c>
      <c r="AY7">
        <v>3.3639084999999999E-2</v>
      </c>
      <c r="AZ7">
        <v>0.95159688899999995</v>
      </c>
      <c r="BA7">
        <v>1.234695114</v>
      </c>
      <c r="BB7">
        <v>0.65779678200000002</v>
      </c>
      <c r="BC7">
        <v>-0.21420797899999999</v>
      </c>
      <c r="BD7">
        <v>0.38109164200000001</v>
      </c>
    </row>
    <row r="8" spans="1:56" x14ac:dyDescent="0.2">
      <c r="A8">
        <f>VLOOKUP(B8,'AHarv+PermP'!$B$2:$C$52,2,0)</f>
        <v>35</v>
      </c>
      <c r="B8" t="s">
        <v>381</v>
      </c>
      <c r="C8" t="s">
        <v>516</v>
      </c>
      <c r="D8" t="s">
        <v>571</v>
      </c>
      <c r="E8" t="s">
        <v>572</v>
      </c>
      <c r="AB8">
        <v>3.5216552569999999</v>
      </c>
      <c r="AC8">
        <v>8.2777464250000001</v>
      </c>
      <c r="AD8">
        <v>7.9430490450000004</v>
      </c>
      <c r="AE8">
        <v>5.9550598060000004</v>
      </c>
      <c r="AF8">
        <v>1.1773796110000001</v>
      </c>
      <c r="AG8">
        <v>1.644147045</v>
      </c>
      <c r="AH8">
        <v>5.0925483570000001</v>
      </c>
      <c r="AI8">
        <v>4.530106816</v>
      </c>
      <c r="AJ8">
        <v>-0.89237679999999997</v>
      </c>
      <c r="AK8">
        <v>-0.722973121</v>
      </c>
      <c r="AL8">
        <v>0.69273893799999997</v>
      </c>
      <c r="AM8">
        <v>4.1752758270000001</v>
      </c>
      <c r="AN8">
        <v>4.075109748</v>
      </c>
      <c r="AO8">
        <v>4.8158589300000001</v>
      </c>
      <c r="AP8">
        <v>1.6302900090000001</v>
      </c>
      <c r="AQ8">
        <v>3.172416079</v>
      </c>
      <c r="AR8">
        <v>5.2810834680000003</v>
      </c>
      <c r="AS8">
        <v>6.5571637730000001</v>
      </c>
      <c r="AT8">
        <v>4.6593260839999999</v>
      </c>
      <c r="AU8">
        <v>1.967450688</v>
      </c>
      <c r="AV8">
        <v>2.8339479609999998</v>
      </c>
      <c r="AW8">
        <v>4.5168434299999998</v>
      </c>
      <c r="AX8">
        <v>-2.1488558599999998</v>
      </c>
      <c r="AY8">
        <v>10.446576370000001</v>
      </c>
      <c r="AZ8">
        <v>8.9015829390000007</v>
      </c>
      <c r="BA8">
        <v>7.5798091740000002</v>
      </c>
      <c r="BB8">
        <v>5.2502021059999997</v>
      </c>
      <c r="BC8">
        <v>2.6709921319999999</v>
      </c>
      <c r="BD8">
        <v>4.4795067819999996</v>
      </c>
    </row>
    <row r="9" spans="1:56" x14ac:dyDescent="0.2">
      <c r="A9">
        <v>37</v>
      </c>
      <c r="B9" t="s">
        <v>434</v>
      </c>
      <c r="C9" t="s">
        <v>517</v>
      </c>
      <c r="D9" t="s">
        <v>571</v>
      </c>
      <c r="E9" t="s">
        <v>572</v>
      </c>
      <c r="G9">
        <v>3.1877078430000001</v>
      </c>
      <c r="H9">
        <v>-5.4101787410000002</v>
      </c>
      <c r="I9">
        <v>-2.529895045</v>
      </c>
      <c r="J9">
        <v>0.13855816500000001</v>
      </c>
      <c r="K9">
        <v>-1.0308059469999999</v>
      </c>
      <c r="L9">
        <v>-1.390889831</v>
      </c>
      <c r="M9">
        <v>2.5032660629999999</v>
      </c>
      <c r="N9">
        <v>-0.71590822499999995</v>
      </c>
      <c r="O9">
        <v>4.887070091</v>
      </c>
      <c r="P9">
        <v>0.28698830600000003</v>
      </c>
      <c r="Q9">
        <v>-0.82521248899999999</v>
      </c>
      <c r="R9">
        <v>-1.892627112</v>
      </c>
      <c r="S9">
        <v>-4.0607561E-2</v>
      </c>
      <c r="T9">
        <v>4.2631975029999998</v>
      </c>
      <c r="U9">
        <v>-1.6543478229999999</v>
      </c>
      <c r="V9">
        <v>3.1767699989999998</v>
      </c>
      <c r="W9">
        <v>1.5035911630000001</v>
      </c>
      <c r="X9">
        <v>-1.1499292720000001</v>
      </c>
      <c r="Y9">
        <v>-4.8861582500000003</v>
      </c>
      <c r="Z9">
        <v>-7.0051613039999996</v>
      </c>
      <c r="AA9">
        <v>-4.3271715139999998</v>
      </c>
      <c r="AB9">
        <v>4.52527568</v>
      </c>
      <c r="AC9">
        <v>-10.86011774</v>
      </c>
      <c r="AD9">
        <v>6.3702991439999996</v>
      </c>
      <c r="AE9">
        <v>1.2039059700000001</v>
      </c>
      <c r="AF9">
        <v>1.1288258069999999</v>
      </c>
      <c r="AG9">
        <v>-6.9943702969999997</v>
      </c>
      <c r="AH9">
        <v>-0.39314467199999997</v>
      </c>
      <c r="AI9">
        <v>-0.18227527800000001</v>
      </c>
      <c r="AJ9">
        <v>-4.3569731340000004</v>
      </c>
      <c r="AK9">
        <v>-2.9521867030000002</v>
      </c>
      <c r="AL9">
        <v>-8.7782656960000001</v>
      </c>
      <c r="AM9">
        <v>-2.229147599</v>
      </c>
      <c r="AN9">
        <v>2.264558847</v>
      </c>
      <c r="AO9">
        <v>4.6146721690000003</v>
      </c>
      <c r="AP9">
        <v>-6.2190662640000003</v>
      </c>
      <c r="AQ9">
        <v>2.9553729889999998</v>
      </c>
      <c r="AR9">
        <v>2.4770186550000002</v>
      </c>
      <c r="AS9">
        <v>1.526940148</v>
      </c>
      <c r="AT9">
        <v>0.38422743999999998</v>
      </c>
      <c r="AU9">
        <v>-1.481270334</v>
      </c>
      <c r="AV9">
        <v>-2.1966909349999999</v>
      </c>
      <c r="AW9">
        <v>-9.0450463810000006</v>
      </c>
      <c r="AX9">
        <v>-0.58966581600000001</v>
      </c>
      <c r="AY9">
        <v>0.72813881899999999</v>
      </c>
      <c r="AZ9">
        <v>2.0311865299999998</v>
      </c>
      <c r="BA9">
        <v>1.870557086</v>
      </c>
      <c r="BB9">
        <v>0.14624485700000001</v>
      </c>
      <c r="BC9">
        <v>-0.18808296099999999</v>
      </c>
      <c r="BD9">
        <v>1.3536590239999999</v>
      </c>
    </row>
    <row r="10" spans="1:56" x14ac:dyDescent="0.2">
      <c r="A10">
        <f>VLOOKUP(B10,'AHarv+PermP'!$B$2:$C$52,2,0)</f>
        <v>39</v>
      </c>
      <c r="B10" t="s">
        <v>383</v>
      </c>
      <c r="C10" t="s">
        <v>518</v>
      </c>
      <c r="D10" t="s">
        <v>571</v>
      </c>
      <c r="E10" t="s">
        <v>572</v>
      </c>
      <c r="G10">
        <v>-0.72869589300000004</v>
      </c>
      <c r="H10">
        <v>3.115298057</v>
      </c>
      <c r="I10">
        <v>-3.7092556559999998</v>
      </c>
      <c r="J10">
        <v>-4.5899635190000003</v>
      </c>
      <c r="K10">
        <v>-1.513493881</v>
      </c>
      <c r="L10">
        <v>-3.8371994310000002</v>
      </c>
      <c r="M10">
        <v>-1.2880698639999999</v>
      </c>
      <c r="N10">
        <v>-2.499254949</v>
      </c>
      <c r="O10">
        <v>4.6215185920000001</v>
      </c>
      <c r="P10">
        <v>-0.38688653899999997</v>
      </c>
      <c r="Q10">
        <v>-4.5114889920000003</v>
      </c>
      <c r="R10">
        <v>-1.277030983</v>
      </c>
      <c r="S10">
        <v>-10.59053314</v>
      </c>
      <c r="T10">
        <v>2.5106034350000002</v>
      </c>
      <c r="U10">
        <v>6.604518144</v>
      </c>
      <c r="V10">
        <v>0.84865187600000003</v>
      </c>
      <c r="W10">
        <v>0.21497397500000001</v>
      </c>
      <c r="X10">
        <v>-2.4012778840000002</v>
      </c>
      <c r="Y10">
        <v>-23.000471900000001</v>
      </c>
      <c r="Z10">
        <v>-8.0079021869999991</v>
      </c>
      <c r="AA10">
        <v>-1.1711817710000001</v>
      </c>
      <c r="AB10">
        <v>2.9358996780000002</v>
      </c>
      <c r="AC10">
        <v>12.88908872</v>
      </c>
      <c r="AD10">
        <v>-0.56439200099999998</v>
      </c>
      <c r="AE10">
        <v>18.48046926</v>
      </c>
      <c r="AF10">
        <v>-6.8510173590000001</v>
      </c>
      <c r="AG10">
        <v>-5.3459566369999996</v>
      </c>
      <c r="AH10">
        <v>11.892586530000001</v>
      </c>
      <c r="AI10">
        <v>1.6219718970000001</v>
      </c>
      <c r="AJ10">
        <v>-7.1154975919999996</v>
      </c>
      <c r="AK10">
        <v>5.2684179110000002</v>
      </c>
      <c r="AL10">
        <v>4.7875333280000003</v>
      </c>
      <c r="AM10">
        <v>-18.20948477</v>
      </c>
      <c r="AN10">
        <v>6.8459643039999998</v>
      </c>
      <c r="AO10">
        <v>-1.8341488500000001</v>
      </c>
      <c r="AP10">
        <v>-0.91426852300000006</v>
      </c>
      <c r="AQ10">
        <v>2.398025546</v>
      </c>
      <c r="AR10">
        <v>3.5962189449999999</v>
      </c>
      <c r="AS10">
        <v>-3.8965240159999999</v>
      </c>
      <c r="AT10">
        <v>-4.1989705879999999</v>
      </c>
      <c r="AU10">
        <v>7.7830161000000002</v>
      </c>
      <c r="AV10">
        <v>4.6428746280000004</v>
      </c>
      <c r="AW10">
        <v>10.677486719999999</v>
      </c>
      <c r="AX10">
        <v>29.103517159999999</v>
      </c>
      <c r="AY10">
        <v>13.602338550000001</v>
      </c>
      <c r="AZ10">
        <v>-2.7628995660000002</v>
      </c>
      <c r="BA10">
        <v>-2.579907247</v>
      </c>
      <c r="BB10">
        <v>-3.0356446479999999</v>
      </c>
      <c r="BC10">
        <v>-4.14906738</v>
      </c>
      <c r="BD10">
        <v>1.6048141890000001</v>
      </c>
    </row>
    <row r="11" spans="1:56" x14ac:dyDescent="0.2">
      <c r="A11">
        <f>VLOOKUP(B11,'AHarv+PermP'!$B$2:$C$52,2,0)</f>
        <v>45</v>
      </c>
      <c r="B11" t="s">
        <v>384</v>
      </c>
      <c r="C11" t="s">
        <v>519</v>
      </c>
      <c r="D11" t="s">
        <v>571</v>
      </c>
      <c r="E11" t="s">
        <v>572</v>
      </c>
      <c r="AA11">
        <v>0.23276692299999999</v>
      </c>
      <c r="AB11">
        <v>2.8704667229999998</v>
      </c>
      <c r="AC11">
        <v>1.552421753</v>
      </c>
      <c r="AD11">
        <v>1.0293279259999999</v>
      </c>
      <c r="AE11">
        <v>-0.60662117500000001</v>
      </c>
      <c r="AF11">
        <v>-0.86995342799999997</v>
      </c>
      <c r="AG11">
        <v>-0.96218532599999995</v>
      </c>
      <c r="AH11">
        <v>0.15675098400000001</v>
      </c>
      <c r="AI11">
        <v>-5.5173857389999998</v>
      </c>
      <c r="AJ11">
        <v>2.5752051050000002</v>
      </c>
      <c r="AK11">
        <v>-7.6522222920000003</v>
      </c>
      <c r="AL11">
        <v>5.9472868349999999</v>
      </c>
      <c r="AM11">
        <v>0.54437640899999995</v>
      </c>
      <c r="AN11">
        <v>-7.561504266</v>
      </c>
      <c r="AO11">
        <v>1.0779477479999999</v>
      </c>
      <c r="AP11">
        <v>-3.7398029209999999</v>
      </c>
      <c r="AQ11">
        <v>1.4125371419999999</v>
      </c>
      <c r="AR11">
        <v>-1.29857921</v>
      </c>
      <c r="AS11">
        <v>-0.70088798799999996</v>
      </c>
      <c r="AT11">
        <v>-1.2155506700000001</v>
      </c>
      <c r="AU11">
        <v>0.62776329200000003</v>
      </c>
      <c r="AV11">
        <v>1.4101745530000001</v>
      </c>
      <c r="AW11">
        <v>-0.233444554</v>
      </c>
      <c r="AX11">
        <v>-2.8866499010000002</v>
      </c>
      <c r="AY11">
        <v>1.4581987519999999</v>
      </c>
      <c r="AZ11">
        <v>-1.4530565040000001</v>
      </c>
      <c r="BA11">
        <v>-2.1809123989999999</v>
      </c>
      <c r="BB11">
        <v>-1.6952005779999999</v>
      </c>
      <c r="BC11">
        <v>-0.855203084</v>
      </c>
      <c r="BD11">
        <v>-0.53688274899999999</v>
      </c>
    </row>
    <row r="12" spans="1:56" x14ac:dyDescent="0.2">
      <c r="A12">
        <v>250</v>
      </c>
      <c r="B12" t="s">
        <v>520</v>
      </c>
      <c r="C12" t="s">
        <v>521</v>
      </c>
      <c r="D12" t="s">
        <v>571</v>
      </c>
      <c r="E12" t="s">
        <v>572</v>
      </c>
      <c r="G12">
        <v>-13.11205144</v>
      </c>
      <c r="H12">
        <v>18.101051399999999</v>
      </c>
      <c r="I12">
        <v>2.4832117610000002</v>
      </c>
      <c r="J12">
        <v>-5.0301693250000001</v>
      </c>
      <c r="K12">
        <v>-1.753997402</v>
      </c>
      <c r="L12">
        <v>3.78773318</v>
      </c>
      <c r="M12">
        <v>-3.8138759759999998</v>
      </c>
      <c r="N12">
        <v>1.3267710349999999</v>
      </c>
      <c r="O12">
        <v>6.1962913459999998</v>
      </c>
      <c r="P12">
        <v>-3.0631287839999999</v>
      </c>
      <c r="Q12">
        <v>3.0652863840000002</v>
      </c>
      <c r="R12">
        <v>-2.5884929520000002</v>
      </c>
      <c r="S12">
        <v>5.1859177809999997</v>
      </c>
      <c r="T12">
        <v>0.28031197800000002</v>
      </c>
      <c r="U12">
        <v>-7.6625260580000001</v>
      </c>
      <c r="V12">
        <v>-8.0485598159999991</v>
      </c>
      <c r="W12">
        <v>-2.2079131840000001</v>
      </c>
      <c r="X12">
        <v>-8.1410889980000007</v>
      </c>
      <c r="Y12">
        <v>-2.486346014</v>
      </c>
      <c r="Z12">
        <v>-0.69048588399999999</v>
      </c>
      <c r="AA12">
        <v>-0.45812243800000002</v>
      </c>
      <c r="AB12">
        <v>-3.1429948799999998</v>
      </c>
      <c r="AC12">
        <v>-1.3188509310000001</v>
      </c>
      <c r="AD12">
        <v>2.6502900660000002</v>
      </c>
      <c r="AE12">
        <v>-2.3689926090000002</v>
      </c>
      <c r="AF12">
        <v>1.7044449079999999</v>
      </c>
      <c r="AG12">
        <v>-0.328996919</v>
      </c>
      <c r="AH12">
        <v>-2.600481206</v>
      </c>
      <c r="AI12">
        <v>-4.5057738560000002</v>
      </c>
      <c r="AJ12">
        <v>-9.8749086380000008</v>
      </c>
      <c r="AK12">
        <v>-11.9287504</v>
      </c>
      <c r="AL12">
        <v>-14.10236798</v>
      </c>
      <c r="AM12">
        <v>-16.919091460000001</v>
      </c>
      <c r="AN12">
        <v>-7.434097328</v>
      </c>
      <c r="AO12">
        <v>-2.5383198400000002</v>
      </c>
      <c r="AP12">
        <v>-3.705825849</v>
      </c>
      <c r="AQ12">
        <v>-7.8037337549999997</v>
      </c>
      <c r="AR12">
        <v>-3.7095867770000002</v>
      </c>
      <c r="AS12">
        <v>-6.3580730259999996</v>
      </c>
      <c r="AT12">
        <v>-9.1444294789999994</v>
      </c>
      <c r="AU12">
        <v>-4.7172791509999996</v>
      </c>
      <c r="AV12">
        <v>0.50790161599999994</v>
      </c>
      <c r="AW12">
        <v>2.6490271870000002</v>
      </c>
      <c r="AX12">
        <v>3.4713066389999998</v>
      </c>
      <c r="AY12">
        <v>3.3751231810000002</v>
      </c>
      <c r="AZ12">
        <v>2.1179964689999999</v>
      </c>
      <c r="BA12">
        <v>3.3126617829999998</v>
      </c>
      <c r="BB12">
        <v>3.3029844769999999</v>
      </c>
      <c r="BC12">
        <v>6.4448589000000001E-2</v>
      </c>
      <c r="BD12">
        <v>4.3808724120000004</v>
      </c>
    </row>
    <row r="13" spans="1:56" x14ac:dyDescent="0.2">
      <c r="A13">
        <v>46</v>
      </c>
      <c r="B13" t="s">
        <v>522</v>
      </c>
      <c r="C13" t="s">
        <v>523</v>
      </c>
      <c r="D13" t="s">
        <v>571</v>
      </c>
      <c r="E13" t="s">
        <v>572</v>
      </c>
      <c r="G13">
        <v>5.6022657630000001</v>
      </c>
      <c r="H13">
        <v>2.4790237049999999</v>
      </c>
      <c r="I13">
        <v>-6.5573189100000002</v>
      </c>
      <c r="J13">
        <v>1.04265706</v>
      </c>
      <c r="K13">
        <v>0.872048869</v>
      </c>
      <c r="L13">
        <v>-1.40803477</v>
      </c>
      <c r="M13">
        <v>-0.69762420999999997</v>
      </c>
      <c r="N13">
        <v>4.6241388580000002</v>
      </c>
      <c r="O13">
        <v>4.484881874</v>
      </c>
      <c r="P13">
        <v>3.2640011699999998</v>
      </c>
      <c r="Q13">
        <v>4.5502502319999998</v>
      </c>
      <c r="R13">
        <v>5.3380315270000001</v>
      </c>
      <c r="S13">
        <v>4.9466727319999997</v>
      </c>
      <c r="T13">
        <v>4.6358152019999999</v>
      </c>
      <c r="U13">
        <v>4.5360809289999997</v>
      </c>
      <c r="V13">
        <v>-2.02138353</v>
      </c>
      <c r="W13">
        <v>-11.56337989</v>
      </c>
      <c r="X13">
        <v>3.335468825</v>
      </c>
      <c r="Y13">
        <v>6.6851991799999997</v>
      </c>
      <c r="Z13">
        <v>14.26055133</v>
      </c>
      <c r="AA13">
        <v>14.21515144</v>
      </c>
      <c r="AB13">
        <v>20.005044219999998</v>
      </c>
      <c r="AC13">
        <v>2.784016957</v>
      </c>
      <c r="AD13">
        <v>3.9057174140000002</v>
      </c>
      <c r="AE13">
        <v>-3.9779472779999998</v>
      </c>
      <c r="AF13">
        <v>-9.4518159110000006</v>
      </c>
      <c r="AG13">
        <v>-2.5603614509999999</v>
      </c>
      <c r="AH13">
        <v>-0.99513537600000002</v>
      </c>
      <c r="AI13">
        <v>-0.160173068</v>
      </c>
      <c r="AJ13">
        <v>-1.7002190580000001</v>
      </c>
      <c r="AK13">
        <v>-0.31387720499999999</v>
      </c>
      <c r="AL13">
        <v>-9.7437341999999996E-2</v>
      </c>
      <c r="AM13">
        <v>-3.6037955849999999</v>
      </c>
      <c r="AN13">
        <v>-8.011922384</v>
      </c>
      <c r="AO13">
        <v>1.1929537969999999</v>
      </c>
      <c r="AP13">
        <v>1.4267855659999999</v>
      </c>
      <c r="AQ13">
        <v>-3.3756165770000002</v>
      </c>
      <c r="AR13">
        <v>0.82308809400000005</v>
      </c>
      <c r="AS13">
        <v>-5.2174060210000004</v>
      </c>
      <c r="AT13">
        <v>4.8433739300000003</v>
      </c>
      <c r="AU13">
        <v>1.294681032</v>
      </c>
      <c r="AV13">
        <v>2.195861077</v>
      </c>
      <c r="AW13">
        <v>-1.4839250669999999</v>
      </c>
      <c r="AX13">
        <v>1.0792083910000001</v>
      </c>
      <c r="AY13">
        <v>5.1329913559999998</v>
      </c>
      <c r="AZ13">
        <v>3.3474151679999999</v>
      </c>
      <c r="BA13">
        <v>-4.2820084180000002</v>
      </c>
      <c r="BB13">
        <v>2.6605596739999999</v>
      </c>
      <c r="BC13">
        <v>4.6027806169999996</v>
      </c>
      <c r="BD13">
        <v>6.0225468619999996</v>
      </c>
    </row>
    <row r="14" spans="1:56" x14ac:dyDescent="0.2">
      <c r="A14">
        <v>107</v>
      </c>
      <c r="B14" t="s">
        <v>524</v>
      </c>
      <c r="C14" t="s">
        <v>525</v>
      </c>
      <c r="D14" t="s">
        <v>571</v>
      </c>
      <c r="E14" t="s">
        <v>572</v>
      </c>
      <c r="G14">
        <v>5.8828343480000003</v>
      </c>
      <c r="H14">
        <v>-2.623329332</v>
      </c>
      <c r="I14">
        <v>10.048545669999999</v>
      </c>
      <c r="J14">
        <v>13.02245523</v>
      </c>
      <c r="K14">
        <v>-6.8854274220000002</v>
      </c>
      <c r="L14">
        <v>7.2463743420000002</v>
      </c>
      <c r="M14">
        <v>0.53213693100000004</v>
      </c>
      <c r="N14">
        <v>8.1258488680000003</v>
      </c>
      <c r="O14">
        <v>5.1402635349999999</v>
      </c>
      <c r="P14">
        <v>5.8206385909999998</v>
      </c>
      <c r="Q14">
        <v>4.8301064580000004</v>
      </c>
      <c r="R14">
        <v>-0.25018041499999999</v>
      </c>
      <c r="S14">
        <v>1.308163975</v>
      </c>
      <c r="T14">
        <v>-0.28958184599999998</v>
      </c>
      <c r="U14">
        <v>3.4201975039999999</v>
      </c>
      <c r="V14">
        <v>7.8500992390000004</v>
      </c>
      <c r="W14">
        <v>2.494844971</v>
      </c>
      <c r="X14">
        <v>5.9454434960000002</v>
      </c>
      <c r="Y14">
        <v>-2.1523877159999998</v>
      </c>
      <c r="Z14">
        <v>-14.864137980000001</v>
      </c>
      <c r="AA14">
        <v>-0.98275054699999997</v>
      </c>
      <c r="AB14">
        <v>-4.0710700280000003</v>
      </c>
      <c r="AC14">
        <v>-7.8980967680000003</v>
      </c>
      <c r="AD14">
        <v>-6.6115228540000004</v>
      </c>
      <c r="AE14">
        <v>0.469958561</v>
      </c>
      <c r="AF14">
        <v>-0.544947866</v>
      </c>
      <c r="AG14">
        <v>-3.8650297029999998</v>
      </c>
      <c r="AH14">
        <v>-2.3187629379999999</v>
      </c>
      <c r="AI14">
        <v>-0.50967066500000002</v>
      </c>
      <c r="AJ14">
        <v>-4.3905886970000001</v>
      </c>
      <c r="AK14">
        <v>-3.2676581109999998</v>
      </c>
      <c r="AL14">
        <v>-3.4941454680000001</v>
      </c>
      <c r="AM14">
        <v>-3.358757437</v>
      </c>
      <c r="AN14">
        <v>-2.2563032220000001</v>
      </c>
      <c r="AO14">
        <v>4.0365480629999997</v>
      </c>
      <c r="AP14">
        <v>4.7829095649999998</v>
      </c>
      <c r="AQ14">
        <v>2.9743230829999998</v>
      </c>
      <c r="AR14">
        <v>2.2031696269999999</v>
      </c>
      <c r="AS14">
        <v>-0.69217396399999997</v>
      </c>
      <c r="AT14">
        <v>-5.6676143259999998</v>
      </c>
      <c r="AU14">
        <v>-1.86310245</v>
      </c>
      <c r="AV14">
        <v>-3.0818944930000001</v>
      </c>
      <c r="AW14">
        <v>-3.1054608140000002</v>
      </c>
      <c r="AX14">
        <v>0.207465239</v>
      </c>
      <c r="AY14">
        <v>-0.368458854</v>
      </c>
      <c r="AZ14">
        <v>-0.99189793900000001</v>
      </c>
      <c r="BA14">
        <v>-3.5097897000000003E-2</v>
      </c>
      <c r="BB14">
        <v>0.49621495500000001</v>
      </c>
      <c r="BC14">
        <v>1.803582912</v>
      </c>
      <c r="BD14">
        <v>0.98623850000000002</v>
      </c>
    </row>
    <row r="15" spans="1:56" x14ac:dyDescent="0.2">
      <c r="A15">
        <v>61</v>
      </c>
      <c r="B15" t="s">
        <v>436</v>
      </c>
      <c r="C15" t="s">
        <v>526</v>
      </c>
      <c r="D15" t="s">
        <v>571</v>
      </c>
      <c r="E15" t="s">
        <v>572</v>
      </c>
      <c r="AF15">
        <v>-6.939894228</v>
      </c>
      <c r="AG15">
        <v>0.54332239000000004</v>
      </c>
      <c r="AH15">
        <v>-0.51726868699999995</v>
      </c>
      <c r="AI15">
        <v>-4.127218751</v>
      </c>
      <c r="AJ15">
        <v>6.7924951999999997E-2</v>
      </c>
      <c r="AK15">
        <v>-4.3719653320000003</v>
      </c>
      <c r="AL15">
        <v>7.011445406</v>
      </c>
      <c r="AM15">
        <v>2.7283423739999999</v>
      </c>
      <c r="AN15">
        <v>1.6097627409999999</v>
      </c>
      <c r="AO15">
        <v>10.51293682</v>
      </c>
      <c r="AP15">
        <v>24.96420109</v>
      </c>
      <c r="AQ15">
        <v>65.693503430000007</v>
      </c>
      <c r="AR15">
        <v>18.025798470000002</v>
      </c>
      <c r="AS15">
        <v>36.966763309999997</v>
      </c>
      <c r="AT15">
        <v>9.9105403249999995</v>
      </c>
      <c r="AU15">
        <v>56.829756039999999</v>
      </c>
      <c r="AV15">
        <v>15.74942351</v>
      </c>
      <c r="AW15">
        <v>10.454905480000001</v>
      </c>
      <c r="AX15">
        <v>33.835091169999998</v>
      </c>
      <c r="AY15">
        <v>6.5081244509999996</v>
      </c>
      <c r="AZ15">
        <v>-1.6590614459999999</v>
      </c>
      <c r="BA15">
        <v>18.017798299999999</v>
      </c>
      <c r="BB15">
        <v>7.6040689910000001</v>
      </c>
      <c r="BC15">
        <v>2.4202234699999998</v>
      </c>
      <c r="BD15">
        <v>-1.834333781</v>
      </c>
    </row>
    <row r="16" spans="1:56" x14ac:dyDescent="0.2">
      <c r="A16">
        <f>VLOOKUP(B16,'AHarv+PermP'!$B$2:$C$52,2,0)</f>
        <v>178</v>
      </c>
      <c r="B16" t="s">
        <v>408</v>
      </c>
      <c r="C16" t="s">
        <v>527</v>
      </c>
      <c r="D16" t="s">
        <v>571</v>
      </c>
      <c r="E16" t="s">
        <v>572</v>
      </c>
      <c r="AM16">
        <v>13.57882738</v>
      </c>
      <c r="AN16">
        <v>21.011313260000001</v>
      </c>
      <c r="AO16">
        <v>2.011819123</v>
      </c>
      <c r="AP16">
        <v>7.5674624149999996</v>
      </c>
      <c r="AQ16">
        <v>5.5745693249999997</v>
      </c>
      <c r="AR16">
        <v>-0.99142270200000004</v>
      </c>
      <c r="AS16">
        <v>-3.1401823860000002</v>
      </c>
      <c r="AT16">
        <v>-16.14518391</v>
      </c>
      <c r="AU16">
        <v>4.7394586309999998</v>
      </c>
      <c r="AV16">
        <v>-1.18065332</v>
      </c>
      <c r="AW16">
        <v>-6.683306322</v>
      </c>
      <c r="AX16">
        <v>-2.604132071</v>
      </c>
      <c r="AY16">
        <v>-1.2708355929999999</v>
      </c>
      <c r="AZ16">
        <v>-4.3633014450000003</v>
      </c>
      <c r="BA16">
        <v>-1.8015910420000001</v>
      </c>
      <c r="BB16">
        <v>-12.50948492</v>
      </c>
      <c r="BC16">
        <v>0.810304829</v>
      </c>
      <c r="BD16">
        <v>-0.825257774</v>
      </c>
    </row>
    <row r="17" spans="1:56" x14ac:dyDescent="0.2">
      <c r="A17">
        <f>VLOOKUP(B17,'AHarv+PermP'!$B$2:$C$52,2,0)</f>
        <v>238</v>
      </c>
      <c r="B17" t="s">
        <v>425</v>
      </c>
      <c r="C17" t="s">
        <v>528</v>
      </c>
      <c r="D17" t="s">
        <v>571</v>
      </c>
      <c r="E17" t="s">
        <v>572</v>
      </c>
      <c r="AB17">
        <v>-1.88750996</v>
      </c>
      <c r="AC17">
        <v>4.9135965659999998</v>
      </c>
      <c r="AD17">
        <v>-5.9438257969999997</v>
      </c>
      <c r="AE17">
        <v>-13.97677667</v>
      </c>
      <c r="AF17">
        <v>6.196206611</v>
      </c>
      <c r="AG17">
        <v>10.260471900000001</v>
      </c>
      <c r="AH17">
        <v>-2.6908101900000001</v>
      </c>
      <c r="AI17">
        <v>-3.5735665320000001</v>
      </c>
      <c r="AJ17">
        <v>-0.64367714099999995</v>
      </c>
      <c r="AK17">
        <v>-10.23077683</v>
      </c>
      <c r="AL17">
        <v>-11.729552</v>
      </c>
      <c r="AM17">
        <v>9.3956947480000004</v>
      </c>
      <c r="AN17">
        <v>-0.130269617</v>
      </c>
      <c r="AO17">
        <v>2.8508860619999998</v>
      </c>
      <c r="AP17">
        <v>9.1125335790000008</v>
      </c>
      <c r="AQ17">
        <v>0.222654352</v>
      </c>
      <c r="AR17">
        <v>-6.086142712</v>
      </c>
      <c r="AS17">
        <v>2.3721248770000001</v>
      </c>
      <c r="AT17">
        <v>3.3083884540000001</v>
      </c>
      <c r="AU17">
        <v>5.5243158030000004</v>
      </c>
      <c r="AV17">
        <v>-1.0392096120000001</v>
      </c>
      <c r="AW17">
        <v>-4.5707621139999999</v>
      </c>
      <c r="AX17">
        <v>10.843541099999999</v>
      </c>
      <c r="AY17">
        <v>9.2030865229999996</v>
      </c>
      <c r="AZ17">
        <v>8.312132192</v>
      </c>
      <c r="BA17">
        <v>8.9821453840000007</v>
      </c>
      <c r="BB17">
        <v>8.3788704470000006</v>
      </c>
      <c r="BC17">
        <v>6.4586019800000001</v>
      </c>
      <c r="BD17">
        <v>7.7977133910000003</v>
      </c>
    </row>
    <row r="18" spans="1:56" x14ac:dyDescent="0.2">
      <c r="A18">
        <f>VLOOKUP(B18,'AHarv+PermP'!$B$2:$C$52,2,0)</f>
        <v>74</v>
      </c>
      <c r="B18" t="s">
        <v>390</v>
      </c>
      <c r="C18" t="s">
        <v>529</v>
      </c>
      <c r="D18" t="s">
        <v>571</v>
      </c>
      <c r="E18" t="s">
        <v>572</v>
      </c>
      <c r="G18">
        <v>14.141304509999999</v>
      </c>
      <c r="H18">
        <v>6.7951814830000004</v>
      </c>
      <c r="I18">
        <v>5.3893889389999998</v>
      </c>
      <c r="J18">
        <v>3.8200820389999999</v>
      </c>
      <c r="K18">
        <v>7.530786559</v>
      </c>
      <c r="L18">
        <v>3.7052333270000002</v>
      </c>
      <c r="M18">
        <v>3.2560552820000002</v>
      </c>
      <c r="N18">
        <v>1.515488905</v>
      </c>
      <c r="O18">
        <v>6.7610514589999999</v>
      </c>
      <c r="P18">
        <v>6.9990511680000003</v>
      </c>
      <c r="Q18">
        <v>8.1746078450000006</v>
      </c>
      <c r="R18">
        <v>8.8990261400000001</v>
      </c>
      <c r="S18">
        <v>7.5264773460000001</v>
      </c>
      <c r="T18">
        <v>35.962052450000002</v>
      </c>
      <c r="U18">
        <v>16.124169869999999</v>
      </c>
      <c r="V18">
        <v>32.102988019999998</v>
      </c>
      <c r="W18">
        <v>-14.88684209</v>
      </c>
      <c r="X18">
        <v>-26.087478820000001</v>
      </c>
      <c r="Y18">
        <v>-2.2861959779999999</v>
      </c>
      <c r="Z18">
        <v>-0.33958504900000003</v>
      </c>
      <c r="AA18">
        <v>2.0629296180000001</v>
      </c>
      <c r="AB18">
        <v>-5.9425676200000002</v>
      </c>
      <c r="AC18">
        <v>2.4617426249999999</v>
      </c>
      <c r="AD18">
        <v>4.2666002660000002</v>
      </c>
      <c r="AE18">
        <v>-5.307339861</v>
      </c>
      <c r="AF18">
        <v>-3.83849792</v>
      </c>
      <c r="AG18">
        <v>-19.68744289</v>
      </c>
      <c r="AH18">
        <v>9.3629314659999991</v>
      </c>
      <c r="AI18">
        <v>5.1596441730000002</v>
      </c>
      <c r="AJ18">
        <v>1.8741398410000001</v>
      </c>
      <c r="AK18">
        <v>2.73030434</v>
      </c>
      <c r="AL18">
        <v>-6.1850777729999997</v>
      </c>
      <c r="AM18">
        <v>0.67215997199999999</v>
      </c>
      <c r="AN18">
        <v>0.551781576</v>
      </c>
      <c r="AO18">
        <v>1.921157021</v>
      </c>
      <c r="AP18">
        <v>0.76265626799999997</v>
      </c>
      <c r="AQ18">
        <v>2.957663857</v>
      </c>
      <c r="AR18">
        <v>0.88459792199999998</v>
      </c>
      <c r="AS18">
        <v>-11.115320540000001</v>
      </c>
      <c r="AT18">
        <v>-4.1397136110000003</v>
      </c>
      <c r="AU18">
        <v>-0.123413155</v>
      </c>
      <c r="AV18">
        <v>-2.3820873140000001</v>
      </c>
      <c r="AW18">
        <v>0.37883930199999999</v>
      </c>
      <c r="AX18">
        <v>-0.666095298</v>
      </c>
      <c r="AY18">
        <v>1.0255429949999999</v>
      </c>
      <c r="AZ18">
        <v>-0.73519729499999997</v>
      </c>
      <c r="BA18">
        <v>3.5926304409999998</v>
      </c>
      <c r="BB18">
        <v>0.44159553400000001</v>
      </c>
      <c r="BC18">
        <v>-3.2274416330000002</v>
      </c>
      <c r="BD18">
        <v>3.701416085</v>
      </c>
    </row>
    <row r="19" spans="1:56" x14ac:dyDescent="0.2">
      <c r="A19">
        <v>75</v>
      </c>
      <c r="B19" t="s">
        <v>530</v>
      </c>
      <c r="C19" t="s">
        <v>531</v>
      </c>
      <c r="D19" t="s">
        <v>571</v>
      </c>
      <c r="E19" t="s">
        <v>572</v>
      </c>
      <c r="M19">
        <v>-2.031666295</v>
      </c>
      <c r="N19">
        <v>7.1509368990000004</v>
      </c>
      <c r="O19">
        <v>-5.1671783999999998E-2</v>
      </c>
      <c r="P19">
        <v>3.3360401020000001</v>
      </c>
      <c r="Q19">
        <v>-2.9784505220000002</v>
      </c>
      <c r="R19">
        <v>-2.9143906510000002</v>
      </c>
      <c r="S19">
        <v>5.6805574400000003</v>
      </c>
      <c r="T19">
        <v>2.4417037700000002</v>
      </c>
      <c r="U19">
        <v>8.8585643540000003</v>
      </c>
      <c r="V19">
        <v>4.1011470919999997</v>
      </c>
      <c r="W19">
        <v>0.36817430600000001</v>
      </c>
      <c r="X19">
        <v>3.128412365</v>
      </c>
      <c r="Y19">
        <v>-4.4260633450000002</v>
      </c>
      <c r="Z19">
        <v>2.7086525450000001</v>
      </c>
      <c r="AA19">
        <v>-0.32324164100000002</v>
      </c>
      <c r="AB19">
        <v>-4.4060770460000001</v>
      </c>
      <c r="AC19">
        <v>6.6031207570000001</v>
      </c>
      <c r="AD19">
        <v>-0.71316739500000004</v>
      </c>
      <c r="AE19">
        <v>-5.1238330090000002</v>
      </c>
      <c r="AF19">
        <v>-0.69432865200000005</v>
      </c>
      <c r="AG19">
        <v>-2.4101885859999999</v>
      </c>
      <c r="AH19">
        <v>-0.41974484699999998</v>
      </c>
      <c r="AI19">
        <v>1.249574602</v>
      </c>
      <c r="AJ19">
        <v>-0.537167108</v>
      </c>
      <c r="AK19">
        <v>-0.50759527000000004</v>
      </c>
      <c r="AL19">
        <v>0.12896682900000001</v>
      </c>
      <c r="AM19">
        <v>3.4149591E-2</v>
      </c>
      <c r="AN19">
        <v>-2.6310168310000002</v>
      </c>
      <c r="AO19">
        <v>-1.913808613</v>
      </c>
      <c r="AP19">
        <v>-0.61156553999999996</v>
      </c>
      <c r="AQ19">
        <v>2.0073021390000001</v>
      </c>
      <c r="AR19">
        <v>0.63682665000000005</v>
      </c>
      <c r="AS19">
        <v>3.424930432</v>
      </c>
      <c r="AT19">
        <v>2.506743202</v>
      </c>
      <c r="AU19">
        <v>2.7432496249999998</v>
      </c>
      <c r="AV19">
        <v>-6.0878109970000001</v>
      </c>
      <c r="AW19">
        <v>3.720548371</v>
      </c>
      <c r="AX19">
        <v>3.9220433790000002</v>
      </c>
      <c r="AY19">
        <v>-3.7269484909999999</v>
      </c>
      <c r="AZ19">
        <v>-1.349995439</v>
      </c>
      <c r="BA19">
        <v>2.2604795370000001</v>
      </c>
      <c r="BB19">
        <v>2.558281842</v>
      </c>
      <c r="BC19">
        <v>3.2764179859999998</v>
      </c>
      <c r="BD19">
        <v>2.1776910479999998</v>
      </c>
    </row>
    <row r="20" spans="1:56" x14ac:dyDescent="0.2">
      <c r="A20">
        <f>VLOOKUP(B20,'AHarv+PermP'!$B$2:$C$52,2,0)</f>
        <v>81</v>
      </c>
      <c r="B20" t="s">
        <v>392</v>
      </c>
      <c r="C20" t="s">
        <v>532</v>
      </c>
      <c r="D20" t="s">
        <v>571</v>
      </c>
      <c r="E20" t="s">
        <v>572</v>
      </c>
      <c r="G20">
        <v>0.21521437800000001</v>
      </c>
      <c r="H20">
        <v>0.90140585699999998</v>
      </c>
      <c r="I20">
        <v>1.3004528319999999</v>
      </c>
      <c r="J20">
        <v>-0.62531022300000005</v>
      </c>
      <c r="K20">
        <v>-1.189854349</v>
      </c>
      <c r="L20">
        <v>-6.4016711629999996</v>
      </c>
      <c r="M20">
        <v>1.004891768</v>
      </c>
      <c r="N20">
        <v>-1.56774178</v>
      </c>
      <c r="O20">
        <v>3.8392682809999998</v>
      </c>
      <c r="P20">
        <v>7.2251578910000003</v>
      </c>
      <c r="Q20">
        <v>2.5067235540000001</v>
      </c>
      <c r="R20">
        <v>-5.2162136889999999</v>
      </c>
      <c r="S20">
        <v>-3.6007312999999999E-2</v>
      </c>
      <c r="T20">
        <v>4.024455444</v>
      </c>
      <c r="U20">
        <v>-14.46551981</v>
      </c>
      <c r="V20">
        <v>-5.4023238710000001</v>
      </c>
      <c r="W20">
        <v>0.567927878</v>
      </c>
      <c r="X20">
        <v>6.7062789699999996</v>
      </c>
      <c r="Y20">
        <v>-4.3702883320000003</v>
      </c>
      <c r="Z20">
        <v>-1.9048641390000001</v>
      </c>
      <c r="AA20">
        <v>-6.2771509099999996</v>
      </c>
      <c r="AB20">
        <v>-9.9559610900000006</v>
      </c>
      <c r="AC20">
        <v>-7.8528693470000004</v>
      </c>
      <c r="AD20">
        <v>4.9631547820000002</v>
      </c>
      <c r="AE20">
        <v>1.7467856479999999</v>
      </c>
      <c r="AF20">
        <v>2.1058027429999999</v>
      </c>
      <c r="AG20">
        <v>1.8998651879999999</v>
      </c>
      <c r="AH20">
        <v>2.8218401229999999</v>
      </c>
      <c r="AI20">
        <v>2.2991722750000001</v>
      </c>
      <c r="AJ20">
        <v>0.52934447500000004</v>
      </c>
      <c r="AK20">
        <v>2.3570013520000002</v>
      </c>
      <c r="AL20">
        <v>0.96183605100000003</v>
      </c>
      <c r="AM20">
        <v>1.9226571109999999</v>
      </c>
      <c r="AN20">
        <v>0.49609957900000001</v>
      </c>
      <c r="AO20">
        <v>1.404720733</v>
      </c>
      <c r="AP20">
        <v>2.0079381239999998</v>
      </c>
      <c r="AQ20">
        <v>1.7101467910000001</v>
      </c>
      <c r="AR20">
        <v>2.2613695749999998</v>
      </c>
      <c r="AS20">
        <v>1.975912272</v>
      </c>
      <c r="AT20">
        <v>1.2661612719999999</v>
      </c>
      <c r="AU20">
        <v>1.527305178</v>
      </c>
      <c r="AV20">
        <v>1.9953700000000001</v>
      </c>
      <c r="AW20">
        <v>2.665632515</v>
      </c>
      <c r="AX20">
        <v>3.054919275</v>
      </c>
      <c r="AY20">
        <v>3.3557628089999998</v>
      </c>
      <c r="AZ20">
        <v>3.8528469200000002</v>
      </c>
      <c r="BA20">
        <v>3.9199387849999998</v>
      </c>
      <c r="BB20">
        <v>5.858780737</v>
      </c>
      <c r="BC20">
        <v>2.196695783</v>
      </c>
      <c r="BD20">
        <v>4.1398072819999996</v>
      </c>
    </row>
    <row r="21" spans="1:56" x14ac:dyDescent="0.2">
      <c r="A21">
        <f>VLOOKUP(B21,'AHarv+PermP'!$B$2:$C$52,2,0)</f>
        <v>90</v>
      </c>
      <c r="B21" t="s">
        <v>393</v>
      </c>
      <c r="C21" t="s">
        <v>533</v>
      </c>
      <c r="D21" t="s">
        <v>571</v>
      </c>
      <c r="E21" t="s">
        <v>572</v>
      </c>
      <c r="AG21">
        <v>0.81562298899999996</v>
      </c>
      <c r="AH21">
        <v>3.4067545190000001</v>
      </c>
      <c r="AI21">
        <v>0.39114295599999999</v>
      </c>
      <c r="AJ21">
        <v>-0.25760181500000001</v>
      </c>
      <c r="AK21">
        <v>-2.8584821640000002</v>
      </c>
      <c r="AL21">
        <v>-2.8399306819999999</v>
      </c>
      <c r="AM21">
        <v>-1.1484156990000001</v>
      </c>
      <c r="AN21">
        <v>-1.451490524</v>
      </c>
      <c r="AO21">
        <v>0.24267509500000001</v>
      </c>
      <c r="AP21">
        <v>1.9804307320000001</v>
      </c>
      <c r="AQ21">
        <v>2.3377711419999998</v>
      </c>
      <c r="AR21">
        <v>3.1466977699999998</v>
      </c>
      <c r="AS21">
        <v>3.2281379299999999</v>
      </c>
      <c r="AT21">
        <v>0.437267195</v>
      </c>
      <c r="AU21">
        <v>1.3313976999999999</v>
      </c>
      <c r="AV21">
        <v>2.1699500270000001</v>
      </c>
      <c r="AW21">
        <v>3.742050163</v>
      </c>
      <c r="AX21">
        <v>0.66529307400000004</v>
      </c>
      <c r="AY21">
        <v>1.265146536</v>
      </c>
      <c r="AZ21">
        <v>0.70856272099999995</v>
      </c>
      <c r="BA21">
        <v>-0.105994432</v>
      </c>
      <c r="BB21">
        <v>2.9006986659999998</v>
      </c>
      <c r="BC21">
        <v>-2.3448625330000001</v>
      </c>
      <c r="BD21">
        <v>-0.31781036299999998</v>
      </c>
    </row>
    <row r="22" spans="1:56" x14ac:dyDescent="0.2">
      <c r="A22">
        <v>175</v>
      </c>
      <c r="B22" t="s">
        <v>439</v>
      </c>
      <c r="C22" t="s">
        <v>534</v>
      </c>
      <c r="D22" t="s">
        <v>571</v>
      </c>
      <c r="E22" t="s">
        <v>572</v>
      </c>
      <c r="Q22">
        <v>-5.6220603279999999</v>
      </c>
      <c r="R22">
        <v>3.8303824959999999</v>
      </c>
      <c r="S22">
        <v>-1.8269168819999999</v>
      </c>
      <c r="T22">
        <v>1.1315273779999999</v>
      </c>
      <c r="U22">
        <v>4.0456562829999996</v>
      </c>
      <c r="V22">
        <v>0.99916338100000002</v>
      </c>
      <c r="W22">
        <v>-10.810156299999999</v>
      </c>
      <c r="X22">
        <v>8.7694965459999992</v>
      </c>
      <c r="Y22">
        <v>-1.5979931869999999</v>
      </c>
      <c r="Z22">
        <v>-18.509485949999998</v>
      </c>
      <c r="AA22">
        <v>15.195614279999999</v>
      </c>
      <c r="AB22">
        <v>2.0396112500000001</v>
      </c>
      <c r="AC22">
        <v>-5.1218451939999996</v>
      </c>
      <c r="AD22">
        <v>7.2503733280000002</v>
      </c>
      <c r="AE22">
        <v>2.3236990880000001</v>
      </c>
      <c r="AF22">
        <v>-2.640106404</v>
      </c>
      <c r="AG22">
        <v>0.93190673800000001</v>
      </c>
      <c r="AH22">
        <v>2.5531937899999999</v>
      </c>
      <c r="AI22">
        <v>4.0006143380000001</v>
      </c>
      <c r="AJ22">
        <v>3.9945824459999999</v>
      </c>
      <c r="AK22">
        <v>2.999278506</v>
      </c>
      <c r="AL22">
        <v>-0.94407733400000005</v>
      </c>
      <c r="AM22">
        <v>2.8463026999999998E-2</v>
      </c>
      <c r="AN22">
        <v>1.1195385689999999</v>
      </c>
      <c r="AO22">
        <v>2.3230245109999998</v>
      </c>
      <c r="AP22">
        <v>9.4109869429999993</v>
      </c>
      <c r="AQ22">
        <v>4.4338098050000001</v>
      </c>
      <c r="AR22">
        <v>-29.483421939999999</v>
      </c>
      <c r="AS22">
        <v>5.7344494460000002</v>
      </c>
      <c r="AT22">
        <v>5.4418553100000002</v>
      </c>
      <c r="AU22">
        <v>-1.7170893110000001</v>
      </c>
      <c r="AV22">
        <v>-8.8773475679999994</v>
      </c>
      <c r="AW22">
        <v>-1.860287955</v>
      </c>
      <c r="AX22">
        <v>-1.258525315</v>
      </c>
      <c r="AY22">
        <v>2.2503095609999999</v>
      </c>
      <c r="AZ22">
        <v>0.101901829</v>
      </c>
      <c r="BA22">
        <v>1.1225185559999999</v>
      </c>
      <c r="BB22">
        <v>1.1222866229999999</v>
      </c>
      <c r="BC22">
        <v>0.88859506899999996</v>
      </c>
      <c r="BD22">
        <v>1.3484750130000001</v>
      </c>
    </row>
    <row r="23" spans="1:56" x14ac:dyDescent="0.2">
      <c r="A23">
        <f>VLOOKUP(B23,'AHarv+PermP'!$B$2:$C$52,2,0)</f>
        <v>114</v>
      </c>
      <c r="B23" t="s">
        <v>395</v>
      </c>
      <c r="C23" t="s">
        <v>535</v>
      </c>
      <c r="D23" t="s">
        <v>571</v>
      </c>
      <c r="E23" t="s">
        <v>572</v>
      </c>
      <c r="G23">
        <v>-10.59820141</v>
      </c>
      <c r="H23">
        <v>6.0638814630000004</v>
      </c>
      <c r="I23">
        <v>5.3661729100000004</v>
      </c>
      <c r="J23">
        <v>1.6362310369999999</v>
      </c>
      <c r="K23">
        <v>-1.259271794</v>
      </c>
      <c r="L23">
        <v>11.01676155</v>
      </c>
      <c r="M23">
        <v>-1.7812054000000001E-2</v>
      </c>
      <c r="N23">
        <v>4.4072215940000001</v>
      </c>
      <c r="O23">
        <v>4.3287900009999998</v>
      </c>
      <c r="P23">
        <v>-7.9154911380000001</v>
      </c>
      <c r="Q23">
        <v>17.929280949999999</v>
      </c>
      <c r="R23">
        <v>12.95776753</v>
      </c>
      <c r="S23">
        <v>2.1217730029999999</v>
      </c>
      <c r="T23">
        <v>0.32125571000000003</v>
      </c>
      <c r="U23">
        <v>-2.7745544710000001</v>
      </c>
      <c r="V23">
        <v>-1.5674487749999999</v>
      </c>
      <c r="W23">
        <v>5.4500002329999999</v>
      </c>
      <c r="X23">
        <v>2.981536025</v>
      </c>
      <c r="Y23">
        <v>3.632149842</v>
      </c>
      <c r="Z23">
        <v>1.65868506</v>
      </c>
      <c r="AA23">
        <v>-0.10968375599999999</v>
      </c>
      <c r="AB23">
        <v>-2.2948289169999998</v>
      </c>
      <c r="AC23">
        <v>-2.470293614</v>
      </c>
      <c r="AD23">
        <v>-2.0066856710000001</v>
      </c>
      <c r="AE23">
        <v>0.49460754699999998</v>
      </c>
      <c r="AF23">
        <v>3.3267767419999998</v>
      </c>
      <c r="AG23">
        <v>2.1942265929999998</v>
      </c>
      <c r="AH23">
        <v>2.518421816</v>
      </c>
      <c r="AI23">
        <v>1.1272011609999999</v>
      </c>
      <c r="AJ23">
        <v>0.71828301699999997</v>
      </c>
      <c r="AK23">
        <v>-1.879856644</v>
      </c>
      <c r="AL23">
        <v>-3.9773463649999998</v>
      </c>
      <c r="AM23">
        <v>-2.7688814640000001</v>
      </c>
      <c r="AN23">
        <v>-0.435275778</v>
      </c>
      <c r="AO23">
        <v>1.426071181</v>
      </c>
      <c r="AP23">
        <v>1.317497286</v>
      </c>
      <c r="AQ23">
        <v>-2.139593267</v>
      </c>
      <c r="AR23">
        <v>0.675890196</v>
      </c>
      <c r="AS23">
        <v>-0.26631849800000001</v>
      </c>
      <c r="AT23">
        <v>-1.948143248</v>
      </c>
      <c r="AU23">
        <v>1.118822776</v>
      </c>
      <c r="AV23">
        <v>-2.0537813219999999</v>
      </c>
      <c r="AW23">
        <v>0.26080098899999998</v>
      </c>
      <c r="AX23">
        <v>2.3878874460000001</v>
      </c>
      <c r="AY23">
        <v>3.193472409</v>
      </c>
      <c r="AZ23">
        <v>3.6234505760000002</v>
      </c>
      <c r="BA23">
        <v>4.3115516569999999</v>
      </c>
      <c r="BB23">
        <v>-1.0087115639999999</v>
      </c>
      <c r="BC23">
        <v>-2.5213328E-2</v>
      </c>
      <c r="BD23">
        <v>2.5695705950000001</v>
      </c>
    </row>
    <row r="24" spans="1:56" x14ac:dyDescent="0.2">
      <c r="A24">
        <f>VLOOKUP(B24,'AHarv+PermP'!$B$2:$C$52,2,0)</f>
        <v>122</v>
      </c>
      <c r="B24" t="s">
        <v>396</v>
      </c>
      <c r="C24" t="s">
        <v>536</v>
      </c>
      <c r="D24" t="s">
        <v>571</v>
      </c>
      <c r="E24" t="s">
        <v>572</v>
      </c>
      <c r="G24">
        <v>0.116052632</v>
      </c>
      <c r="H24">
        <v>13.280011010000001</v>
      </c>
      <c r="I24">
        <v>8.5872597699999993</v>
      </c>
      <c r="J24">
        <v>6.2200644690000004</v>
      </c>
      <c r="K24">
        <v>0.20175287</v>
      </c>
      <c r="L24">
        <v>-2.3478638360000001</v>
      </c>
      <c r="M24">
        <v>8.7041521910000004</v>
      </c>
      <c r="N24">
        <v>-2.3767043019999998</v>
      </c>
      <c r="O24">
        <v>-0.51043069699999999</v>
      </c>
      <c r="P24">
        <v>0.10424251900000001</v>
      </c>
      <c r="Q24">
        <v>2.9912678819999998</v>
      </c>
      <c r="R24">
        <v>-2.2213742010000002</v>
      </c>
      <c r="S24">
        <v>23.787970560000002</v>
      </c>
      <c r="T24">
        <v>8.5681447399999993</v>
      </c>
      <c r="U24">
        <v>-15.50950666</v>
      </c>
      <c r="V24">
        <v>8.3397772470000007</v>
      </c>
      <c r="W24">
        <v>18.71276456</v>
      </c>
      <c r="X24">
        <v>15.226332380000001</v>
      </c>
      <c r="Y24">
        <v>0.175511206</v>
      </c>
      <c r="Z24">
        <v>-5.3105739879999998</v>
      </c>
      <c r="AA24">
        <v>-1.9561028840000001</v>
      </c>
      <c r="AB24">
        <v>-0.125935029</v>
      </c>
      <c r="AC24">
        <v>-5.6631216369999997</v>
      </c>
      <c r="AD24">
        <v>7.7124790870000002</v>
      </c>
      <c r="AE24">
        <v>2.5957815389999999</v>
      </c>
      <c r="AF24">
        <v>-1.5804427320000001</v>
      </c>
      <c r="AG24">
        <v>-8.9888498830000003</v>
      </c>
      <c r="AH24">
        <v>6.7784754930000002</v>
      </c>
      <c r="AI24">
        <v>4.8451108639999996</v>
      </c>
      <c r="AJ24">
        <v>4.5392023229999996</v>
      </c>
      <c r="AK24">
        <v>0.51149559099999997</v>
      </c>
      <c r="AL24">
        <v>5.461568454</v>
      </c>
      <c r="AM24">
        <v>1.4662641190000001</v>
      </c>
      <c r="AN24">
        <v>3.772627049</v>
      </c>
      <c r="AO24">
        <v>-9.2463296E-2</v>
      </c>
      <c r="AP24">
        <v>2.6874407919999999</v>
      </c>
      <c r="AQ24">
        <v>1.4410769990000001</v>
      </c>
      <c r="AR24">
        <v>3.5057209949999999</v>
      </c>
      <c r="AS24">
        <v>-1.3555035209999999</v>
      </c>
      <c r="AT24">
        <v>4.0710552059999996</v>
      </c>
      <c r="AU24">
        <v>2.850362208</v>
      </c>
      <c r="AV24">
        <v>-1.9324899999999999E-4</v>
      </c>
      <c r="AW24">
        <v>3.3834996570000002</v>
      </c>
      <c r="AX24">
        <v>1.35352216</v>
      </c>
      <c r="AY24">
        <v>1.515486095</v>
      </c>
      <c r="AZ24">
        <v>3.7299107770000002</v>
      </c>
      <c r="BA24">
        <v>3.4329989959999998</v>
      </c>
      <c r="BB24">
        <v>3.6188492640000001</v>
      </c>
      <c r="BC24">
        <v>2.0126992160000001</v>
      </c>
      <c r="BD24">
        <v>2.2477883479999998</v>
      </c>
    </row>
    <row r="25" spans="1:56" x14ac:dyDescent="0.2">
      <c r="A25">
        <f>VLOOKUP(B25,'AHarv+PermP'!$B$2:$C$52,2,0)</f>
        <v>123</v>
      </c>
      <c r="B25" t="s">
        <v>397</v>
      </c>
      <c r="C25" t="s">
        <v>537</v>
      </c>
      <c r="D25" t="s">
        <v>571</v>
      </c>
      <c r="E25" t="s">
        <v>572</v>
      </c>
      <c r="G25">
        <v>2.1599022999999998E-2</v>
      </c>
      <c r="H25">
        <v>-1.078841119</v>
      </c>
      <c r="I25">
        <v>-0.20418223299999999</v>
      </c>
      <c r="J25">
        <v>2.565731172</v>
      </c>
      <c r="K25">
        <v>2.1757677719999999</v>
      </c>
      <c r="L25">
        <v>4.9723295580000002</v>
      </c>
      <c r="M25">
        <v>4.0027889679999999</v>
      </c>
      <c r="N25">
        <v>2.039137653</v>
      </c>
      <c r="O25">
        <v>4.4527900369999998</v>
      </c>
      <c r="P25">
        <v>3.8033907899999999</v>
      </c>
      <c r="Q25">
        <v>2.0583251690000002</v>
      </c>
      <c r="R25">
        <v>1.2840947659999999</v>
      </c>
      <c r="S25">
        <v>-4.9714345770000001</v>
      </c>
      <c r="T25">
        <v>1.7982071740000001</v>
      </c>
      <c r="U25">
        <v>-6.2339878129999997</v>
      </c>
      <c r="V25">
        <v>2.3135946349999998</v>
      </c>
      <c r="W25">
        <v>-1.2630257819999999</v>
      </c>
      <c r="X25">
        <v>1.8379587310000001</v>
      </c>
      <c r="Y25">
        <v>0.196919662</v>
      </c>
      <c r="Z25">
        <v>-7.0932815180000004</v>
      </c>
      <c r="AA25">
        <v>-5.4036444570000004</v>
      </c>
      <c r="AB25">
        <v>-5.7753098009999997</v>
      </c>
      <c r="AC25">
        <v>-4.9865763169999999</v>
      </c>
      <c r="AD25">
        <v>-4.4885723769999997</v>
      </c>
      <c r="AE25">
        <v>-2.279800131</v>
      </c>
      <c r="AF25">
        <v>-2.1141798619999999</v>
      </c>
      <c r="AG25">
        <v>-0.61413609599999996</v>
      </c>
      <c r="AH25">
        <v>-1.0193420200000001</v>
      </c>
      <c r="AI25">
        <v>-25.630357620000002</v>
      </c>
      <c r="AJ25">
        <v>-50.290351200000003</v>
      </c>
      <c r="AK25">
        <v>-12.75924914</v>
      </c>
      <c r="AL25">
        <v>-33.91087855</v>
      </c>
      <c r="AM25">
        <v>-32.196812029999997</v>
      </c>
      <c r="AN25">
        <v>-22.120224029999999</v>
      </c>
      <c r="AO25">
        <v>-6.7648714749999996</v>
      </c>
      <c r="AP25">
        <v>6.5646259809999998</v>
      </c>
      <c r="AQ25">
        <v>92.585969770000005</v>
      </c>
      <c r="AR25">
        <v>20.49513872</v>
      </c>
      <c r="AS25">
        <v>15.18734431</v>
      </c>
      <c r="AT25">
        <v>19.681536080000001</v>
      </c>
      <c r="AU25">
        <v>-0.32098029300000003</v>
      </c>
      <c r="AV25">
        <v>1.7345368290000001</v>
      </c>
      <c r="AW25">
        <v>-32.234800460000002</v>
      </c>
      <c r="AX25">
        <v>0.76514012300000001</v>
      </c>
      <c r="AY25">
        <v>2.3282110249999999</v>
      </c>
      <c r="AZ25">
        <v>3.5325552400000002</v>
      </c>
      <c r="BA25">
        <v>4.2566075919999999</v>
      </c>
      <c r="BB25">
        <v>1.7935958569999999</v>
      </c>
      <c r="BC25">
        <v>-0.25066821500000003</v>
      </c>
      <c r="BD25">
        <v>1.3356427820000001</v>
      </c>
    </row>
    <row r="26" spans="1:56" x14ac:dyDescent="0.2">
      <c r="A26">
        <f>VLOOKUP(B26,'AHarv+PermP'!$B$2:$C$52,2,0)</f>
        <v>129</v>
      </c>
      <c r="B26" t="s">
        <v>398</v>
      </c>
      <c r="C26" t="s">
        <v>538</v>
      </c>
      <c r="D26" t="s">
        <v>571</v>
      </c>
      <c r="E26" t="s">
        <v>572</v>
      </c>
      <c r="G26">
        <v>-0.35804847699999998</v>
      </c>
      <c r="H26">
        <v>-0.16677296699999999</v>
      </c>
      <c r="I26">
        <v>-3.3140839770000001</v>
      </c>
      <c r="J26">
        <v>1.438204423</v>
      </c>
      <c r="K26">
        <v>-2.8893117450000001</v>
      </c>
      <c r="L26">
        <v>-0.45197087899999999</v>
      </c>
      <c r="M26">
        <v>2.9063837910000001</v>
      </c>
      <c r="N26">
        <v>4.1455130740000001</v>
      </c>
      <c r="O26">
        <v>1.077995584</v>
      </c>
      <c r="P26">
        <v>2.5498609640000001</v>
      </c>
      <c r="Q26">
        <v>1.198201823</v>
      </c>
      <c r="R26">
        <v>-3.8976352379999999</v>
      </c>
      <c r="S26">
        <v>-5.2340357290000004</v>
      </c>
      <c r="T26">
        <v>-0.75564843900000001</v>
      </c>
      <c r="U26">
        <v>-1.4999848760000001</v>
      </c>
      <c r="V26">
        <v>-5.7313418309999999</v>
      </c>
      <c r="W26">
        <v>-0.463706279</v>
      </c>
      <c r="X26">
        <v>-5.3357852560000003</v>
      </c>
      <c r="Y26">
        <v>6.8942796550000001</v>
      </c>
      <c r="Z26">
        <v>-1.838679237</v>
      </c>
      <c r="AA26">
        <v>-11.99786278</v>
      </c>
      <c r="AB26">
        <v>-4.2562147799999996</v>
      </c>
      <c r="AC26">
        <v>-1.5995482510000001</v>
      </c>
      <c r="AD26">
        <v>-0.85992291600000004</v>
      </c>
      <c r="AE26">
        <v>-1.4737979299999999</v>
      </c>
      <c r="AF26">
        <v>-0.77869418499999998</v>
      </c>
      <c r="AG26">
        <v>-1.612660472</v>
      </c>
      <c r="AH26">
        <v>0.48722171800000003</v>
      </c>
      <c r="AI26">
        <v>1.096685173</v>
      </c>
      <c r="AJ26">
        <v>0.14086874099999999</v>
      </c>
      <c r="AK26">
        <v>-9.0514881759999994</v>
      </c>
      <c r="AL26">
        <v>-1.8051905450000001</v>
      </c>
      <c r="AM26">
        <v>-0.95365809499999998</v>
      </c>
      <c r="AN26">
        <v>-3.091266063</v>
      </c>
      <c r="AO26">
        <v>-1.3951887919999999</v>
      </c>
      <c r="AP26">
        <v>-1.0032136250000001</v>
      </c>
      <c r="AQ26">
        <v>0.47184973600000002</v>
      </c>
      <c r="AR26">
        <v>0.69804565799999996</v>
      </c>
      <c r="AS26">
        <v>1.416259683</v>
      </c>
      <c r="AT26">
        <v>1.5410888410000001</v>
      </c>
      <c r="AU26">
        <v>2.7921456880000002</v>
      </c>
      <c r="AV26">
        <v>-15.30633198</v>
      </c>
      <c r="AW26">
        <v>6.5028206209999997</v>
      </c>
      <c r="AX26">
        <v>2.1314710400000001</v>
      </c>
      <c r="AY26">
        <v>1.514650654</v>
      </c>
      <c r="AZ26">
        <v>1.9397561560000001</v>
      </c>
      <c r="BA26">
        <v>3.1424279450000001</v>
      </c>
      <c r="BB26">
        <v>4.0268304490000002</v>
      </c>
      <c r="BC26">
        <v>-7.31826577</v>
      </c>
      <c r="BD26">
        <v>-1.325627146</v>
      </c>
    </row>
    <row r="27" spans="1:56" x14ac:dyDescent="0.2">
      <c r="A27">
        <f>VLOOKUP(B27,'AHarv+PermP'!$B$2:$C$52,2,0)</f>
        <v>130</v>
      </c>
      <c r="B27" t="s">
        <v>399</v>
      </c>
      <c r="C27" t="s">
        <v>539</v>
      </c>
      <c r="D27" t="s">
        <v>571</v>
      </c>
      <c r="E27" t="s">
        <v>572</v>
      </c>
      <c r="G27">
        <v>5.1820599779999998</v>
      </c>
      <c r="H27">
        <v>-1.6864542810000001</v>
      </c>
      <c r="I27">
        <v>-3.7415529489999999</v>
      </c>
      <c r="J27">
        <v>0.18343088699999999</v>
      </c>
      <c r="K27">
        <v>10.847487989999999</v>
      </c>
      <c r="L27">
        <v>10.47059668</v>
      </c>
      <c r="M27">
        <v>4.6182657430000003</v>
      </c>
      <c r="N27">
        <v>-4.422085139</v>
      </c>
      <c r="O27">
        <v>3.0678905599999999</v>
      </c>
      <c r="P27">
        <v>-2.327362666</v>
      </c>
      <c r="Q27">
        <v>12.817346969999999</v>
      </c>
      <c r="R27">
        <v>3.005530984</v>
      </c>
      <c r="S27">
        <v>-0.89243127</v>
      </c>
      <c r="T27">
        <v>3.773790048</v>
      </c>
      <c r="U27">
        <v>2.6897554189999999</v>
      </c>
      <c r="V27">
        <v>1.5646525579999999</v>
      </c>
      <c r="W27">
        <v>1.418573436</v>
      </c>
      <c r="X27">
        <v>6.1192846320000003</v>
      </c>
      <c r="Y27">
        <v>1.101139595</v>
      </c>
      <c r="Z27">
        <v>-2.5677233099999999</v>
      </c>
      <c r="AA27">
        <v>-7.7906443349999996</v>
      </c>
      <c r="AB27">
        <v>3.4003669E-2</v>
      </c>
      <c r="AC27">
        <v>1.042800602</v>
      </c>
      <c r="AD27">
        <v>1.940647558</v>
      </c>
      <c r="AE27">
        <v>0.242273654</v>
      </c>
      <c r="AF27">
        <v>-5.3304134489999999</v>
      </c>
      <c r="AG27">
        <v>-4.21761754</v>
      </c>
      <c r="AH27">
        <v>-2.6692768670000002</v>
      </c>
      <c r="AI27">
        <v>-3.521693902</v>
      </c>
      <c r="AJ27">
        <v>1.9780142679999999</v>
      </c>
      <c r="AK27">
        <v>6.4293527089999998</v>
      </c>
      <c r="AL27">
        <v>-8.2712748329999997</v>
      </c>
      <c r="AM27">
        <v>9.2417273390000005</v>
      </c>
      <c r="AN27">
        <v>-10.704441259999999</v>
      </c>
      <c r="AO27">
        <v>15.415638319999999</v>
      </c>
      <c r="AP27">
        <v>5.3212119920000003</v>
      </c>
      <c r="AQ27">
        <v>1.292740902</v>
      </c>
      <c r="AR27">
        <v>1.0245427199999999</v>
      </c>
      <c r="AS27">
        <v>0.118522035</v>
      </c>
      <c r="AT27">
        <v>-1.196460246</v>
      </c>
      <c r="AU27">
        <v>-7.4523587180000002</v>
      </c>
      <c r="AV27">
        <v>-0.91071868600000006</v>
      </c>
      <c r="AW27">
        <v>2.7911004130000001</v>
      </c>
      <c r="AX27">
        <v>2.7269188839999998</v>
      </c>
      <c r="AY27">
        <v>-0.19887060200000001</v>
      </c>
      <c r="AZ27">
        <v>4.6576875729999996</v>
      </c>
      <c r="BA27">
        <v>2.7319379279999998</v>
      </c>
      <c r="BB27">
        <v>5.3764631820000002</v>
      </c>
      <c r="BC27">
        <v>4.3428818280000003</v>
      </c>
      <c r="BD27">
        <v>3.804158369</v>
      </c>
    </row>
    <row r="28" spans="1:56" x14ac:dyDescent="0.2">
      <c r="A28">
        <f>VLOOKUP(B28,'AHarv+PermP'!$B$2:$C$52,2,0)</f>
        <v>133</v>
      </c>
      <c r="B28" t="s">
        <v>400</v>
      </c>
      <c r="C28" t="s">
        <v>540</v>
      </c>
      <c r="D28" t="s">
        <v>571</v>
      </c>
      <c r="E28" t="s">
        <v>572</v>
      </c>
      <c r="N28">
        <v>2.173391445</v>
      </c>
      <c r="O28">
        <v>-1.3203098740000001</v>
      </c>
      <c r="P28">
        <v>4.4156216490000002</v>
      </c>
      <c r="Q28">
        <v>0.82444211499999998</v>
      </c>
      <c r="R28">
        <v>3.9694948210000001</v>
      </c>
      <c r="S28">
        <v>-3.245851456</v>
      </c>
      <c r="T28">
        <v>-3.3332888139999999</v>
      </c>
      <c r="U28">
        <v>9.58516616</v>
      </c>
      <c r="V28">
        <v>11.57056324</v>
      </c>
      <c r="W28">
        <v>4.4423478100000002</v>
      </c>
      <c r="X28">
        <v>-3.24231918</v>
      </c>
      <c r="Y28">
        <v>8.3480844259999998</v>
      </c>
      <c r="Z28">
        <v>-6.1658804409999997</v>
      </c>
      <c r="AA28">
        <v>-6.3393106780000004</v>
      </c>
      <c r="AB28">
        <v>-6.6277493539999996</v>
      </c>
      <c r="AC28">
        <v>2.6231117780000002</v>
      </c>
      <c r="AD28">
        <v>2.3240327600000001</v>
      </c>
      <c r="AE28">
        <v>-12.94038552</v>
      </c>
      <c r="AF28">
        <v>6.7125123269999998</v>
      </c>
      <c r="AG28">
        <v>-1.9589029920000001</v>
      </c>
      <c r="AH28">
        <v>2.7358014999999999E-2</v>
      </c>
      <c r="AI28">
        <v>9.9958271970000006</v>
      </c>
      <c r="AJ28">
        <v>-3.6580235129999998</v>
      </c>
      <c r="AK28">
        <v>-0.54545792299999996</v>
      </c>
      <c r="AL28">
        <v>5.7682491469999997</v>
      </c>
      <c r="AM28">
        <v>-4.6274765970000002</v>
      </c>
      <c r="AN28">
        <v>-1.7381320579999999</v>
      </c>
      <c r="AO28">
        <v>3.3952284659999998</v>
      </c>
      <c r="AP28">
        <v>0.47508995799999998</v>
      </c>
      <c r="AQ28">
        <v>3.893379076</v>
      </c>
      <c r="AR28">
        <v>3.137492382</v>
      </c>
      <c r="AS28">
        <v>3.7456963079999999</v>
      </c>
      <c r="AT28">
        <v>0.225156888</v>
      </c>
      <c r="AU28">
        <v>8.7824565680000006</v>
      </c>
      <c r="AV28">
        <v>1.011082131</v>
      </c>
      <c r="AW28">
        <v>4.1590185249999996</v>
      </c>
      <c r="AX28">
        <v>-0.95198722300000005</v>
      </c>
      <c r="AY28">
        <v>2.824311271</v>
      </c>
      <c r="AZ28">
        <v>2.076158768</v>
      </c>
      <c r="BA28">
        <v>1.116201531</v>
      </c>
      <c r="BB28">
        <v>1.8107571309999999</v>
      </c>
      <c r="BC28">
        <v>1.347277461</v>
      </c>
      <c r="BD28">
        <v>1.372467186</v>
      </c>
    </row>
    <row r="29" spans="1:56" x14ac:dyDescent="0.2">
      <c r="A29">
        <f>VLOOKUP(B29,'AHarv+PermP'!$B$2:$C$52,2,0)</f>
        <v>136</v>
      </c>
      <c r="B29" t="s">
        <v>401</v>
      </c>
      <c r="C29" t="s">
        <v>541</v>
      </c>
      <c r="D29" t="s">
        <v>571</v>
      </c>
      <c r="E29" t="s">
        <v>572</v>
      </c>
      <c r="G29">
        <v>12.318546420000001</v>
      </c>
      <c r="H29">
        <v>-2.0801791999999999</v>
      </c>
      <c r="I29">
        <v>-4.7176043329999997</v>
      </c>
      <c r="J29">
        <v>24.13067315</v>
      </c>
      <c r="K29">
        <v>12.903178820000001</v>
      </c>
      <c r="L29">
        <v>-2.5550802739999998</v>
      </c>
      <c r="M29">
        <v>0.69214772499999999</v>
      </c>
      <c r="N29">
        <v>7.1298176299999998</v>
      </c>
      <c r="O29">
        <v>-1.5892951289999999</v>
      </c>
      <c r="P29">
        <v>8.8164481039999991</v>
      </c>
      <c r="Q29">
        <v>-1.06730182</v>
      </c>
      <c r="R29">
        <v>-3.5898910869999998</v>
      </c>
      <c r="S29">
        <v>-7.3440856830000003</v>
      </c>
      <c r="T29">
        <v>8.9136234380000001</v>
      </c>
      <c r="U29">
        <v>-7.8804291559999999</v>
      </c>
      <c r="V29">
        <v>5.4102252389999999</v>
      </c>
      <c r="W29">
        <v>-4.706301592</v>
      </c>
      <c r="X29">
        <v>-3.3626559880000002</v>
      </c>
      <c r="Y29">
        <v>1.791799205</v>
      </c>
      <c r="Z29">
        <v>0.42770403600000001</v>
      </c>
      <c r="AA29">
        <v>0.514809454</v>
      </c>
      <c r="AB29">
        <v>-5.098555674</v>
      </c>
      <c r="AC29">
        <v>0.83338090300000001</v>
      </c>
      <c r="AD29">
        <v>-5.8911106069999999</v>
      </c>
      <c r="AE29">
        <v>0.213351228</v>
      </c>
      <c r="AF29">
        <v>2.9164436569999999</v>
      </c>
      <c r="AG29">
        <v>-0.75355033900000001</v>
      </c>
      <c r="AH29">
        <v>-0.91226309400000005</v>
      </c>
      <c r="AI29">
        <v>2.05031586</v>
      </c>
      <c r="AJ29">
        <v>-4.3628454970000003</v>
      </c>
      <c r="AK29">
        <v>-0.93763838899999996</v>
      </c>
      <c r="AL29">
        <v>-0.88754804499999995</v>
      </c>
      <c r="AM29">
        <v>2.9734996900000001</v>
      </c>
      <c r="AN29">
        <v>-5.7362427489999996</v>
      </c>
      <c r="AO29">
        <v>6.7725151920000002</v>
      </c>
      <c r="AP29">
        <v>2.873402977</v>
      </c>
      <c r="AQ29">
        <v>-6.7229599379999998</v>
      </c>
      <c r="AR29">
        <v>-0.102859539</v>
      </c>
      <c r="AS29">
        <v>3.6616552520000001</v>
      </c>
      <c r="AT29">
        <v>-1.040220323</v>
      </c>
      <c r="AU29">
        <v>-4.3615271999999997E-2</v>
      </c>
      <c r="AV29">
        <v>-1.789923057</v>
      </c>
      <c r="AW29">
        <v>2.6018703740000002</v>
      </c>
      <c r="AX29">
        <v>2.2507663820000001</v>
      </c>
      <c r="AY29">
        <v>2.5825101830000001</v>
      </c>
      <c r="AZ29">
        <v>16.244593989999998</v>
      </c>
      <c r="BA29">
        <v>-8.1355108959999995</v>
      </c>
      <c r="BB29">
        <v>0.92277553300000004</v>
      </c>
      <c r="BC29">
        <v>-3.629301903</v>
      </c>
      <c r="BD29">
        <v>2.5135654430000001</v>
      </c>
    </row>
    <row r="30" spans="1:56" x14ac:dyDescent="0.2">
      <c r="A30">
        <f>VLOOKUP(B30,'AHarv+PermP'!$B$2:$C$52,2,0)</f>
        <v>137</v>
      </c>
      <c r="B30" t="s">
        <v>402</v>
      </c>
      <c r="C30" t="s">
        <v>542</v>
      </c>
      <c r="D30" t="s">
        <v>571</v>
      </c>
      <c r="E30" t="s">
        <v>572</v>
      </c>
      <c r="W30">
        <v>4.8278318090000001</v>
      </c>
      <c r="X30">
        <v>2.1614149359999999</v>
      </c>
      <c r="Y30">
        <v>1.886233212</v>
      </c>
      <c r="Z30">
        <v>-11.418793580000001</v>
      </c>
      <c r="AA30">
        <v>4.462159991</v>
      </c>
      <c r="AB30">
        <v>4.2597006390000001</v>
      </c>
      <c r="AC30">
        <v>-0.62427841900000003</v>
      </c>
      <c r="AD30">
        <v>3.823891326</v>
      </c>
      <c r="AE30">
        <v>6.2421647849999999</v>
      </c>
      <c r="AF30">
        <v>8.8124155030000004</v>
      </c>
      <c r="AG30">
        <v>8.0391094600000006</v>
      </c>
      <c r="AH30">
        <v>5.9622631909999999</v>
      </c>
      <c r="AI30">
        <v>3.6604047909999999</v>
      </c>
      <c r="AJ30">
        <v>6.3674712470000001</v>
      </c>
      <c r="AK30">
        <v>3.4900489640000001</v>
      </c>
      <c r="AL30">
        <v>5.0993465840000001</v>
      </c>
      <c r="AM30">
        <v>3.5494166140000001</v>
      </c>
      <c r="AN30">
        <v>2.6391273719999999</v>
      </c>
      <c r="AO30">
        <v>3.4090845870000002</v>
      </c>
      <c r="AP30">
        <v>4.5134325659999996</v>
      </c>
      <c r="AQ30">
        <v>4.3724171780000001</v>
      </c>
      <c r="AR30">
        <v>4.9612210770000003</v>
      </c>
      <c r="AS30">
        <v>1.314597789</v>
      </c>
      <c r="AT30">
        <v>7.9604824010000002</v>
      </c>
      <c r="AU30">
        <v>1.4615625370000001</v>
      </c>
      <c r="AV30">
        <v>1.2429593619999999</v>
      </c>
      <c r="AW30">
        <v>2.5874914499999999</v>
      </c>
      <c r="AX30">
        <v>4.8391077029999998</v>
      </c>
      <c r="AY30">
        <v>0.43789159900000002</v>
      </c>
      <c r="AZ30">
        <v>3.1401215379999998</v>
      </c>
      <c r="BA30">
        <v>5.2281508509999997</v>
      </c>
      <c r="BB30">
        <v>4.8402455990000002</v>
      </c>
      <c r="BC30">
        <v>2.511789807</v>
      </c>
      <c r="BD30">
        <v>3.5568938129999998</v>
      </c>
    </row>
    <row r="31" spans="1:56" x14ac:dyDescent="0.2">
      <c r="A31">
        <f>VLOOKUP(B31,'AHarv+PermP'!$B$2:$C$52,2,0)</f>
        <v>144</v>
      </c>
      <c r="B31" t="s">
        <v>403</v>
      </c>
      <c r="C31" t="s">
        <v>543</v>
      </c>
      <c r="D31" t="s">
        <v>571</v>
      </c>
      <c r="E31" t="s">
        <v>572</v>
      </c>
      <c r="AA31">
        <v>2.5007420950000001</v>
      </c>
      <c r="AB31">
        <v>-9.0176771080000009</v>
      </c>
      <c r="AC31">
        <v>-17.398146189999999</v>
      </c>
      <c r="AD31">
        <v>-7.9613523820000003</v>
      </c>
      <c r="AE31">
        <v>-2.7902713999999999E-2</v>
      </c>
      <c r="AF31">
        <v>-2.6608634709999999</v>
      </c>
      <c r="AG31">
        <v>14.864843219999999</v>
      </c>
      <c r="AH31">
        <v>8.4351495889999999</v>
      </c>
      <c r="AI31">
        <v>6.1665836140000003</v>
      </c>
      <c r="AJ31">
        <v>-0.25980485800000003</v>
      </c>
      <c r="AK31">
        <v>2.4767443679999999</v>
      </c>
      <c r="AL31">
        <v>-8.0920852500000002</v>
      </c>
      <c r="AM31">
        <v>4.7309896069999997</v>
      </c>
      <c r="AN31">
        <v>2.9215632230000002</v>
      </c>
      <c r="AO31">
        <v>-0.67717396699999999</v>
      </c>
      <c r="AP31">
        <v>4.2627125389999998</v>
      </c>
      <c r="AQ31">
        <v>7.2999873810000002</v>
      </c>
      <c r="AR31">
        <v>8.0077973650000001</v>
      </c>
      <c r="AS31">
        <v>5.4326830299999997</v>
      </c>
      <c r="AT31">
        <v>-1.489877726</v>
      </c>
      <c r="AU31">
        <v>8.9606554880000004</v>
      </c>
      <c r="AV31">
        <v>5.9346722659999998</v>
      </c>
      <c r="AW31">
        <v>3.2228039320000001</v>
      </c>
      <c r="AX31">
        <v>5.0847737339999997</v>
      </c>
      <c r="AY31">
        <v>5.6546897859999996</v>
      </c>
      <c r="AZ31">
        <v>6.0234399449999998</v>
      </c>
      <c r="BA31">
        <v>4.7221640020000004</v>
      </c>
      <c r="BB31">
        <v>4.3360202750000001</v>
      </c>
      <c r="BC31">
        <v>3.9982376990000001</v>
      </c>
      <c r="BD31">
        <v>4.7611841110000004</v>
      </c>
    </row>
    <row r="32" spans="1:56" x14ac:dyDescent="0.2">
      <c r="A32">
        <f>VLOOKUP(B32,'AHarv+PermP'!$B$2:$C$52,2,0)</f>
        <v>147</v>
      </c>
      <c r="B32" t="s">
        <v>404</v>
      </c>
      <c r="C32" t="s">
        <v>544</v>
      </c>
      <c r="D32" t="s">
        <v>571</v>
      </c>
      <c r="E32" t="s">
        <v>572</v>
      </c>
      <c r="AA32">
        <v>-1.234959092</v>
      </c>
      <c r="AB32">
        <v>-2.4870062320000001</v>
      </c>
      <c r="AC32">
        <v>-4.057317415</v>
      </c>
      <c r="AD32">
        <v>-2.971487234</v>
      </c>
      <c r="AE32">
        <v>-2.7191063610000001</v>
      </c>
      <c r="AF32">
        <v>0.74244494699999997</v>
      </c>
      <c r="AG32">
        <v>-0.82203310600000001</v>
      </c>
      <c r="AH32">
        <v>-3.4994016299999999</v>
      </c>
      <c r="AI32">
        <v>-2.4072517210000002</v>
      </c>
      <c r="AJ32">
        <v>-1.4260927080000001</v>
      </c>
      <c r="AK32">
        <v>4.4542029149999998</v>
      </c>
      <c r="AL32">
        <v>3.8369151530000001</v>
      </c>
      <c r="AM32">
        <v>-4.8722164929999998</v>
      </c>
      <c r="AN32">
        <v>4.2510222339999997</v>
      </c>
      <c r="AO32">
        <v>1.1194748409999999</v>
      </c>
      <c r="AP32">
        <v>0.18479542299999999</v>
      </c>
      <c r="AQ32">
        <v>1.189687502</v>
      </c>
      <c r="AR32">
        <v>0.38742411199999999</v>
      </c>
      <c r="AS32">
        <v>0.66629532999999996</v>
      </c>
      <c r="AT32">
        <v>1.0426744370000001</v>
      </c>
      <c r="AU32">
        <v>-0.93896396299999996</v>
      </c>
      <c r="AV32">
        <v>2.8219198730000001</v>
      </c>
      <c r="AW32">
        <v>2.42614748</v>
      </c>
      <c r="AX32">
        <v>10.3488753</v>
      </c>
      <c r="AY32">
        <v>0.72343987600000004</v>
      </c>
      <c r="AZ32">
        <v>5.1170614289999996</v>
      </c>
      <c r="BA32">
        <v>3.4058070169999999</v>
      </c>
      <c r="BB32">
        <v>2.3358388529999998</v>
      </c>
      <c r="BC32">
        <v>-2.5449138699999998</v>
      </c>
      <c r="BD32">
        <v>2.908468617</v>
      </c>
    </row>
    <row r="33" spans="1:56" x14ac:dyDescent="0.2">
      <c r="A33">
        <f>VLOOKUP(B33,'AHarv+PermP'!$B$2:$C$52,2,0)</f>
        <v>158</v>
      </c>
      <c r="B33" t="s">
        <v>405</v>
      </c>
      <c r="C33" t="s">
        <v>545</v>
      </c>
      <c r="D33" t="s">
        <v>571</v>
      </c>
      <c r="E33" t="s">
        <v>572</v>
      </c>
      <c r="G33">
        <v>1.5881152599999999</v>
      </c>
      <c r="H33">
        <v>7.1006973450000004</v>
      </c>
      <c r="I33">
        <v>6.2333474259999999</v>
      </c>
      <c r="J33">
        <v>-2.8109963539999998</v>
      </c>
      <c r="K33">
        <v>3.7730152600000002</v>
      </c>
      <c r="L33">
        <v>-3.3166088079999998</v>
      </c>
      <c r="M33">
        <v>-2.8298695070000002</v>
      </c>
      <c r="N33">
        <v>-2.5770795500000001</v>
      </c>
      <c r="O33">
        <v>-8.2705854550000009</v>
      </c>
      <c r="P33">
        <v>2.4924147000000001E-2</v>
      </c>
      <c r="Q33">
        <v>2.5814158740000002</v>
      </c>
      <c r="R33">
        <v>-7.9361865260000002</v>
      </c>
      <c r="S33">
        <v>-19.465226850000001</v>
      </c>
      <c r="T33">
        <v>5.6054843170000002</v>
      </c>
      <c r="U33">
        <v>-5.6275654900000003</v>
      </c>
      <c r="V33">
        <v>-2.2637681779999999</v>
      </c>
      <c r="W33">
        <v>4.6146775160000004</v>
      </c>
      <c r="X33">
        <v>10.17548094</v>
      </c>
      <c r="Y33">
        <v>4.0757885170000003</v>
      </c>
      <c r="Z33">
        <v>-4.9852092829999997</v>
      </c>
      <c r="AA33">
        <v>-2.1769529410000001</v>
      </c>
      <c r="AB33">
        <v>-1.158036238</v>
      </c>
      <c r="AC33">
        <v>-7.3394158210000002</v>
      </c>
      <c r="AD33">
        <v>-19.083307300000001</v>
      </c>
      <c r="AE33">
        <v>4.7852899180000001</v>
      </c>
      <c r="AF33">
        <v>3.4450057279999999</v>
      </c>
      <c r="AG33">
        <v>-2.69083147</v>
      </c>
      <c r="AH33">
        <v>3.892540033</v>
      </c>
      <c r="AI33">
        <v>-1.9849380809999999</v>
      </c>
      <c r="AJ33">
        <v>-4.2348742499999998</v>
      </c>
      <c r="AK33">
        <v>-0.66088150000000001</v>
      </c>
      <c r="AL33">
        <v>-9.4846172129999999</v>
      </c>
      <c r="AM33">
        <v>-1.8461478570000001</v>
      </c>
      <c r="AN33">
        <v>0.56859902799999995</v>
      </c>
      <c r="AO33">
        <v>-0.82551982300000004</v>
      </c>
      <c r="AP33">
        <v>-7.8874319999999998E-2</v>
      </c>
      <c r="AQ33">
        <v>-0.756706553</v>
      </c>
      <c r="AR33">
        <v>6.6294273769999998</v>
      </c>
      <c r="AS33">
        <v>-3.984934843</v>
      </c>
      <c r="AT33">
        <v>-4.7872182649999999</v>
      </c>
      <c r="AU33">
        <v>3.4510821219999999</v>
      </c>
      <c r="AV33">
        <v>-0.50318081100000001</v>
      </c>
      <c r="AW33">
        <v>1.7187828979999999</v>
      </c>
      <c r="AX33">
        <v>-3.3195704450000001</v>
      </c>
      <c r="AY33">
        <v>0.90560701499999996</v>
      </c>
      <c r="AZ33">
        <v>2.1351287189999999</v>
      </c>
      <c r="BA33">
        <v>-0.19991383700000001</v>
      </c>
      <c r="BB33">
        <v>4.906070938</v>
      </c>
      <c r="BC33">
        <v>-4.6462606409999996</v>
      </c>
      <c r="BD33">
        <v>5.0200722369999999</v>
      </c>
    </row>
    <row r="34" spans="1:56" x14ac:dyDescent="0.2">
      <c r="A34">
        <f>VLOOKUP(B34,'AHarv+PermP'!$B$2:$C$52,2,0)</f>
        <v>159</v>
      </c>
      <c r="B34" t="s">
        <v>406</v>
      </c>
      <c r="C34" t="s">
        <v>546</v>
      </c>
      <c r="D34" t="s">
        <v>571</v>
      </c>
      <c r="E34" t="s">
        <v>572</v>
      </c>
      <c r="G34">
        <v>-1.9152300019999999</v>
      </c>
      <c r="H34">
        <v>1.881216767</v>
      </c>
      <c r="I34">
        <v>6.236169254</v>
      </c>
      <c r="J34">
        <v>2.6722810140000002</v>
      </c>
      <c r="K34">
        <v>2.5991120479999998</v>
      </c>
      <c r="L34">
        <v>-6.3474016149999999</v>
      </c>
      <c r="M34">
        <v>-17.60441346</v>
      </c>
      <c r="N34">
        <v>-3.456843358</v>
      </c>
      <c r="O34">
        <v>21.37073114</v>
      </c>
      <c r="P34">
        <v>22.100354190000001</v>
      </c>
      <c r="Q34">
        <v>11.53813381</v>
      </c>
      <c r="R34">
        <v>0.88094246899999995</v>
      </c>
      <c r="S34">
        <v>2.7822090080000001</v>
      </c>
      <c r="T34">
        <v>8.2775242369999997</v>
      </c>
      <c r="U34">
        <v>-7.813504054</v>
      </c>
      <c r="V34">
        <v>5.9102287159999998</v>
      </c>
      <c r="W34">
        <v>2.865107235</v>
      </c>
      <c r="X34">
        <v>-8.5970163829999997</v>
      </c>
      <c r="Y34">
        <v>3.6257070800000002</v>
      </c>
      <c r="Z34">
        <v>1.2825380399999999</v>
      </c>
      <c r="AA34">
        <v>-15.43476892</v>
      </c>
      <c r="AB34">
        <v>-2.7650257539999998</v>
      </c>
      <c r="AC34">
        <v>-7.6284959199999998</v>
      </c>
      <c r="AD34">
        <v>-7.1566402050000004</v>
      </c>
      <c r="AE34">
        <v>6.9731118820000004</v>
      </c>
      <c r="AF34">
        <v>-8.1091727000000002E-2</v>
      </c>
      <c r="AG34">
        <v>-3.2348654940000001</v>
      </c>
      <c r="AH34">
        <v>7.0938068359999997</v>
      </c>
      <c r="AI34">
        <v>4.493429398</v>
      </c>
      <c r="AJ34">
        <v>5.5135645740000001</v>
      </c>
      <c r="AK34">
        <v>2.2054063730000002</v>
      </c>
      <c r="AL34">
        <v>0.44823069999999998</v>
      </c>
      <c r="AM34">
        <v>-0.22255492499999999</v>
      </c>
      <c r="AN34">
        <v>-2.2485596760000002</v>
      </c>
      <c r="AO34">
        <v>0.112943714</v>
      </c>
      <c r="AP34">
        <v>1.8886925750000001</v>
      </c>
      <c r="AQ34">
        <v>0.33858732800000002</v>
      </c>
      <c r="AR34">
        <v>-0.46468264300000001</v>
      </c>
      <c r="AS34">
        <v>-1.2441819430000001</v>
      </c>
      <c r="AT34">
        <v>2.9252751699999999</v>
      </c>
      <c r="AU34">
        <v>0.64572069899999995</v>
      </c>
      <c r="AV34">
        <v>-0.897438756</v>
      </c>
      <c r="AW34">
        <v>7.6187820049999999</v>
      </c>
      <c r="AX34">
        <v>7.8979587010000003</v>
      </c>
      <c r="AY34">
        <v>2.8190341129999998</v>
      </c>
      <c r="AZ34">
        <v>3.595288284</v>
      </c>
      <c r="BA34">
        <v>3.8329503659999999</v>
      </c>
      <c r="BB34">
        <v>3.3868588559999999</v>
      </c>
      <c r="BC34">
        <v>4.3526072999999998</v>
      </c>
      <c r="BD34">
        <v>5.1710889460000002</v>
      </c>
    </row>
    <row r="35" spans="1:56" x14ac:dyDescent="0.2">
      <c r="A35">
        <f>VLOOKUP(B35,'AHarv+PermP'!$B$2:$C$52,2,0)</f>
        <v>184</v>
      </c>
      <c r="B35" t="s">
        <v>411</v>
      </c>
      <c r="C35" t="s">
        <v>547</v>
      </c>
      <c r="D35" t="s">
        <v>571</v>
      </c>
      <c r="E35" t="s">
        <v>572</v>
      </c>
      <c r="G35">
        <v>-7.1351959819999999</v>
      </c>
      <c r="H35">
        <v>8.0343107499999995</v>
      </c>
      <c r="I35">
        <v>-12.491773780000001</v>
      </c>
      <c r="J35">
        <v>-15.05772833</v>
      </c>
      <c r="K35">
        <v>3.8380532949999999</v>
      </c>
      <c r="L35">
        <v>3.8346826119999999</v>
      </c>
      <c r="M35">
        <v>3.738718837</v>
      </c>
      <c r="N35">
        <v>3.8211108189999998</v>
      </c>
      <c r="O35">
        <v>7.6746392480000001</v>
      </c>
      <c r="P35">
        <v>2.7935341089999999</v>
      </c>
      <c r="Q35">
        <v>-1.8775631509999999</v>
      </c>
      <c r="R35">
        <v>-2.8133721810000001</v>
      </c>
      <c r="S35">
        <v>0.232985573</v>
      </c>
      <c r="T35">
        <v>-1.7737138750000001</v>
      </c>
      <c r="U35">
        <v>-5.2303546540000001</v>
      </c>
      <c r="V35">
        <v>15.646598470000001</v>
      </c>
      <c r="W35">
        <v>-1.3326103030000001</v>
      </c>
      <c r="X35">
        <v>5.5764595699999999</v>
      </c>
      <c r="Y35">
        <v>8.2188492550000003</v>
      </c>
      <c r="Z35">
        <v>5.4251403690000002</v>
      </c>
      <c r="AA35">
        <v>2.1959941920000001</v>
      </c>
      <c r="AB35">
        <v>-1.138496782</v>
      </c>
      <c r="AC35">
        <v>2.8678236140000002</v>
      </c>
      <c r="AD35">
        <v>-7.3500018779999996</v>
      </c>
      <c r="AE35">
        <v>0.597475219</v>
      </c>
      <c r="AF35">
        <v>0.90356377200000004</v>
      </c>
      <c r="AG35">
        <v>-4.7574324219999999</v>
      </c>
      <c r="AH35">
        <v>0.18236944799999999</v>
      </c>
      <c r="AI35">
        <v>-2.3553221209999999</v>
      </c>
      <c r="AJ35">
        <v>-2.188811303</v>
      </c>
      <c r="AK35">
        <v>0.86717447299999995</v>
      </c>
      <c r="AL35">
        <v>12.73934562</v>
      </c>
      <c r="AM35">
        <v>-0.91887468800000005</v>
      </c>
      <c r="AN35">
        <v>-47.287221150000001</v>
      </c>
      <c r="AO35">
        <v>37.120058550000003</v>
      </c>
      <c r="AP35">
        <v>8.2072960429999995</v>
      </c>
      <c r="AQ35">
        <v>4.9210261790000001</v>
      </c>
      <c r="AR35">
        <v>-1.274282401</v>
      </c>
      <c r="AS35">
        <v>-1.4810355609999999</v>
      </c>
      <c r="AT35">
        <v>1.2191225889999999</v>
      </c>
      <c r="AU35">
        <v>3.898977033</v>
      </c>
      <c r="AV35">
        <v>7.9441864190000002</v>
      </c>
      <c r="AW35">
        <v>0.33686826600000003</v>
      </c>
      <c r="AX35">
        <v>5.590508915</v>
      </c>
      <c r="AY35">
        <v>7.0185294020000004</v>
      </c>
      <c r="AZ35">
        <v>6.4278549610000004</v>
      </c>
      <c r="BA35">
        <v>2.576093213</v>
      </c>
      <c r="BB35">
        <v>7.9369369250000004</v>
      </c>
      <c r="BC35">
        <v>0.99875885399999997</v>
      </c>
      <c r="BD35">
        <v>4.3356119</v>
      </c>
    </row>
    <row r="36" spans="1:56" x14ac:dyDescent="0.2">
      <c r="A36">
        <v>193</v>
      </c>
      <c r="B36" t="s">
        <v>441</v>
      </c>
      <c r="C36" t="s">
        <v>548</v>
      </c>
      <c r="D36" t="s">
        <v>571</v>
      </c>
      <c r="E36" t="s">
        <v>572</v>
      </c>
      <c r="AV36">
        <v>9.8011478800000003</v>
      </c>
      <c r="AW36">
        <v>3.802132405</v>
      </c>
      <c r="AX36">
        <v>4.9891168840000004</v>
      </c>
      <c r="AY36">
        <v>4.0693841580000001</v>
      </c>
      <c r="AZ36">
        <v>5.0587517120000003</v>
      </c>
      <c r="BA36">
        <v>4.3893976270000001</v>
      </c>
      <c r="BB36">
        <v>4.1512985459999996</v>
      </c>
      <c r="BC36">
        <v>2.2958373070000002</v>
      </c>
      <c r="BD36">
        <v>2.6791144939999998</v>
      </c>
    </row>
    <row r="37" spans="1:56" x14ac:dyDescent="0.2">
      <c r="A37">
        <f>VLOOKUP(B37,'AHarv+PermP'!$B$2:$C$52,2,0)</f>
        <v>195</v>
      </c>
      <c r="B37" t="s">
        <v>413</v>
      </c>
      <c r="C37" t="s">
        <v>549</v>
      </c>
      <c r="D37" t="s">
        <v>571</v>
      </c>
      <c r="E37" t="s">
        <v>572</v>
      </c>
      <c r="G37">
        <v>0.26496699699999998</v>
      </c>
      <c r="H37">
        <v>-2.8151684339999998</v>
      </c>
      <c r="I37">
        <v>-0.92120898699999998</v>
      </c>
      <c r="J37">
        <v>0.96359287699999996</v>
      </c>
      <c r="K37">
        <v>-1.605932889</v>
      </c>
      <c r="L37">
        <v>-0.183813588</v>
      </c>
      <c r="M37">
        <v>-4.2137062089999997</v>
      </c>
      <c r="N37">
        <v>3.0174138199999998</v>
      </c>
      <c r="O37">
        <v>-9.4700950800000001</v>
      </c>
      <c r="P37">
        <v>5.1450633779999997</v>
      </c>
      <c r="Q37">
        <v>-3.3216061589999999</v>
      </c>
      <c r="R37">
        <v>2.9767730970000001</v>
      </c>
      <c r="S37">
        <v>-8.5496398159999991</v>
      </c>
      <c r="T37">
        <v>1.083928445</v>
      </c>
      <c r="U37">
        <v>4.5332256690000001</v>
      </c>
      <c r="V37">
        <v>6.1119237000000002</v>
      </c>
      <c r="W37">
        <v>-5.0308409579999998</v>
      </c>
      <c r="X37">
        <v>-6.1977593400000002</v>
      </c>
      <c r="Y37">
        <v>4.4615375979999996</v>
      </c>
      <c r="Z37">
        <v>-5.7160098440000002</v>
      </c>
      <c r="AA37">
        <v>2.3228616359999998</v>
      </c>
      <c r="AB37">
        <v>4.9158971119999997</v>
      </c>
      <c r="AC37">
        <v>-7.9760100090000003</v>
      </c>
      <c r="AD37">
        <v>0.78151737700000001</v>
      </c>
      <c r="AE37">
        <v>0.29332863999999997</v>
      </c>
      <c r="AF37">
        <v>9.5129620999999998E-2</v>
      </c>
      <c r="AG37">
        <v>2.9581107900000001</v>
      </c>
      <c r="AH37">
        <v>-3.5461435290000001</v>
      </c>
      <c r="AI37">
        <v>0.88803296700000001</v>
      </c>
      <c r="AJ37">
        <v>-3.6143011289999998</v>
      </c>
      <c r="AK37">
        <v>-0.467891473</v>
      </c>
      <c r="AL37">
        <v>-1.724734684</v>
      </c>
      <c r="AM37">
        <v>-1.6200057729999999</v>
      </c>
      <c r="AN37">
        <v>-2.8174828980000002</v>
      </c>
      <c r="AO37">
        <v>2.5184246379999999</v>
      </c>
      <c r="AP37">
        <v>-0.63244431300000004</v>
      </c>
      <c r="AQ37">
        <v>0.539887067</v>
      </c>
      <c r="AR37">
        <v>3.288853875</v>
      </c>
      <c r="AS37">
        <v>3.7097916610000001</v>
      </c>
      <c r="AT37">
        <v>0.58557092700000002</v>
      </c>
      <c r="AU37">
        <v>1.8698592709999999</v>
      </c>
      <c r="AV37">
        <v>-1.999878968</v>
      </c>
      <c r="AW37">
        <v>3.8154109790000001</v>
      </c>
      <c r="AX37">
        <v>3.0645888330000002</v>
      </c>
      <c r="AY37">
        <v>2.803813678</v>
      </c>
      <c r="AZ37">
        <v>-0.204127171</v>
      </c>
      <c r="BA37">
        <v>2.0682500460000002</v>
      </c>
      <c r="BB37">
        <v>0.58820057800000003</v>
      </c>
      <c r="BC37">
        <v>-0.47782765300000002</v>
      </c>
      <c r="BD37">
        <v>1.4291299399999999</v>
      </c>
    </row>
    <row r="38" spans="1:56" x14ac:dyDescent="0.2">
      <c r="A38">
        <f>VLOOKUP(B38,'AHarv+PermP'!$B$2:$C$52,2,0)</f>
        <v>196</v>
      </c>
      <c r="B38" t="s">
        <v>414</v>
      </c>
      <c r="C38" t="s">
        <v>550</v>
      </c>
      <c r="D38" t="s">
        <v>571</v>
      </c>
      <c r="E38" t="s">
        <v>572</v>
      </c>
      <c r="G38">
        <v>-7.5191128540000003</v>
      </c>
      <c r="H38">
        <v>5.5698164290000003</v>
      </c>
      <c r="I38">
        <v>7.3727287610000003</v>
      </c>
      <c r="J38">
        <v>3.2986088570000001</v>
      </c>
      <c r="K38">
        <v>-3.5150930319999998</v>
      </c>
      <c r="L38">
        <v>-0.410599824</v>
      </c>
      <c r="M38">
        <v>-1.935848333</v>
      </c>
      <c r="N38">
        <v>4.9803996789999996</v>
      </c>
      <c r="O38">
        <v>-2.351183383</v>
      </c>
      <c r="P38">
        <v>6.3635935750000003</v>
      </c>
      <c r="Q38">
        <v>13.24246636</v>
      </c>
      <c r="R38">
        <v>3.9714310469999998</v>
      </c>
      <c r="S38">
        <v>6.7383168869999999</v>
      </c>
      <c r="T38">
        <v>-0.74531477300000004</v>
      </c>
      <c r="U38">
        <v>1.214403052</v>
      </c>
      <c r="V38">
        <v>14.16295248</v>
      </c>
      <c r="W38">
        <v>-7.7679435300000002</v>
      </c>
      <c r="X38">
        <v>19.28767684</v>
      </c>
      <c r="Y38">
        <v>14.180340149999999</v>
      </c>
      <c r="Z38">
        <v>-5.4474976220000002</v>
      </c>
      <c r="AA38">
        <v>-9.2404889489999995</v>
      </c>
      <c r="AB38">
        <v>-2.0985378799999999</v>
      </c>
      <c r="AC38">
        <v>-2.5784634980000001</v>
      </c>
      <c r="AD38">
        <v>3.6755776519999999</v>
      </c>
      <c r="AE38">
        <v>10.30434709</v>
      </c>
      <c r="AF38">
        <v>-0.87860816600000002</v>
      </c>
      <c r="AG38">
        <v>3.6783672950000001</v>
      </c>
      <c r="AH38">
        <v>4.6387057189999998</v>
      </c>
      <c r="AI38">
        <v>10.3333824</v>
      </c>
      <c r="AJ38">
        <v>6.0594029269999998</v>
      </c>
      <c r="AK38">
        <v>1.6639280869999999</v>
      </c>
      <c r="AL38">
        <v>5.8125401439999997</v>
      </c>
      <c r="AM38">
        <v>4.6566472699999997</v>
      </c>
      <c r="AN38">
        <v>-2.4267261630000001</v>
      </c>
      <c r="AO38">
        <v>-2.6422766439999998</v>
      </c>
      <c r="AP38">
        <v>3.3894191130000002</v>
      </c>
      <c r="AQ38">
        <v>10.65541889</v>
      </c>
      <c r="AR38">
        <v>6.3039641319999999</v>
      </c>
      <c r="AS38">
        <v>-0.10943760900000001</v>
      </c>
      <c r="AT38">
        <v>3.326711124</v>
      </c>
      <c r="AU38">
        <v>-2.3566135610000001</v>
      </c>
      <c r="AV38">
        <v>-1.8078323919999999</v>
      </c>
      <c r="AW38">
        <v>-4.8641619470000004</v>
      </c>
      <c r="AX38">
        <v>-2.497182778</v>
      </c>
      <c r="AY38">
        <v>6.951960294</v>
      </c>
      <c r="AZ38">
        <v>6.1242985460000003</v>
      </c>
      <c r="BA38">
        <v>9.1399104649999998</v>
      </c>
      <c r="BB38">
        <v>-3.482714246</v>
      </c>
      <c r="BC38">
        <v>0.30549611700000001</v>
      </c>
      <c r="BD38">
        <v>7.1487731869999998</v>
      </c>
    </row>
    <row r="39" spans="1:56" x14ac:dyDescent="0.2">
      <c r="A39">
        <f>VLOOKUP(B39,'AHarv+PermP'!$B$2:$C$52,2,0)</f>
        <v>197</v>
      </c>
      <c r="B39" t="s">
        <v>415</v>
      </c>
      <c r="C39" t="s">
        <v>551</v>
      </c>
      <c r="D39" t="s">
        <v>571</v>
      </c>
      <c r="E39" t="s">
        <v>572</v>
      </c>
      <c r="G39">
        <v>0.21507928700000001</v>
      </c>
      <c r="H39">
        <v>2.8780407069999998</v>
      </c>
      <c r="I39">
        <v>5.4667210000000001E-2</v>
      </c>
      <c r="J39">
        <v>4.9282584089999997</v>
      </c>
      <c r="K39">
        <v>5.3824002330000003</v>
      </c>
      <c r="L39">
        <v>-3.9996521E-2</v>
      </c>
      <c r="M39">
        <v>-1.7071343269999999</v>
      </c>
      <c r="N39">
        <v>0.218521511</v>
      </c>
      <c r="O39">
        <v>6.5965320160000003</v>
      </c>
      <c r="P39">
        <v>6.6838058890000003</v>
      </c>
      <c r="Q39">
        <v>1.618568362</v>
      </c>
      <c r="R39">
        <v>-0.91107244300000001</v>
      </c>
      <c r="S39">
        <v>0.39434701999999999</v>
      </c>
      <c r="T39">
        <v>1.566451786</v>
      </c>
      <c r="U39">
        <v>-0.29124618099999999</v>
      </c>
      <c r="V39">
        <v>-2.4313809599999998</v>
      </c>
      <c r="W39">
        <v>-2.0016299019999999</v>
      </c>
      <c r="X39">
        <v>0.25992516900000001</v>
      </c>
      <c r="Y39">
        <v>2.28106001</v>
      </c>
      <c r="Z39">
        <v>2.575064765</v>
      </c>
      <c r="AA39">
        <v>0.676715077</v>
      </c>
      <c r="AB39">
        <v>2.5660241579999998</v>
      </c>
      <c r="AC39">
        <v>-4.2174078689999996</v>
      </c>
      <c r="AD39">
        <v>1.6979191490000001</v>
      </c>
      <c r="AE39">
        <v>-7.6543494860000001</v>
      </c>
      <c r="AF39">
        <v>-1.5176650629999999</v>
      </c>
      <c r="AG39">
        <v>4.1630406539999996</v>
      </c>
      <c r="AH39">
        <v>-9.5652666409999991</v>
      </c>
      <c r="AI39">
        <v>-1.3682635919999999</v>
      </c>
      <c r="AJ39">
        <v>2.058633435</v>
      </c>
      <c r="AK39">
        <v>1.998448786</v>
      </c>
      <c r="AL39">
        <v>-18.689727940000001</v>
      </c>
      <c r="AM39">
        <v>2.2204077799999999</v>
      </c>
      <c r="AN39">
        <v>-1.154368343</v>
      </c>
      <c r="AO39">
        <v>-7.6038064869999999</v>
      </c>
      <c r="AP39">
        <v>5.0050100339999997</v>
      </c>
      <c r="AQ39">
        <v>-17.069817019999999</v>
      </c>
      <c r="AR39">
        <v>-1.841274082</v>
      </c>
      <c r="AS39">
        <v>-9.8222554340000006</v>
      </c>
      <c r="AT39">
        <v>0.92954869600000001</v>
      </c>
      <c r="AU39">
        <v>13.756669110000001</v>
      </c>
      <c r="AV39">
        <v>21.75658142</v>
      </c>
      <c r="AW39">
        <v>4.1008206359999999</v>
      </c>
      <c r="AX39">
        <v>2.6917091379999998</v>
      </c>
      <c r="AY39">
        <v>2.9917370640000001</v>
      </c>
      <c r="AZ39">
        <v>3.778374006</v>
      </c>
      <c r="BA39">
        <v>3.5095776999999999</v>
      </c>
      <c r="BB39">
        <v>3.0172538960000002</v>
      </c>
      <c r="BC39">
        <v>0.91342484199999996</v>
      </c>
      <c r="BD39">
        <v>2.6547074290000001</v>
      </c>
    </row>
    <row r="40" spans="1:56" x14ac:dyDescent="0.2">
      <c r="A40">
        <f>VLOOKUP(B40,'AHarv+PermP'!$B$2:$C$52,2,0)</f>
        <v>201</v>
      </c>
      <c r="B40" t="s">
        <v>416</v>
      </c>
      <c r="C40" t="s">
        <v>552</v>
      </c>
      <c r="D40" t="s">
        <v>571</v>
      </c>
      <c r="E40" t="s">
        <v>572</v>
      </c>
      <c r="G40">
        <v>-5.4520557649999999</v>
      </c>
      <c r="H40">
        <v>4.6276598079999998</v>
      </c>
      <c r="I40">
        <v>0.426683441</v>
      </c>
      <c r="J40">
        <v>-8.3214596889999992</v>
      </c>
      <c r="K40">
        <v>-8.1983467470000004</v>
      </c>
      <c r="L40">
        <v>6.2856389760000004</v>
      </c>
      <c r="M40">
        <v>3.0005806650000002</v>
      </c>
      <c r="N40">
        <v>-0.77366873000000003</v>
      </c>
      <c r="O40">
        <v>-4.0954166069999998</v>
      </c>
      <c r="P40">
        <v>2.4675090599999998</v>
      </c>
      <c r="Q40">
        <v>1.3459618609999999</v>
      </c>
      <c r="R40">
        <v>9.2995910120000005</v>
      </c>
      <c r="S40">
        <v>-3.3090398790000002</v>
      </c>
      <c r="T40">
        <v>-21.141501810000001</v>
      </c>
      <c r="U40">
        <v>21.95461676</v>
      </c>
      <c r="V40">
        <v>-9.8411975270000003</v>
      </c>
      <c r="W40">
        <v>10.553491040000001</v>
      </c>
      <c r="X40">
        <v>-6.657184526</v>
      </c>
      <c r="Y40">
        <v>-10.534350079999999</v>
      </c>
      <c r="Z40">
        <v>-9.0056332220000002</v>
      </c>
      <c r="AA40">
        <v>3.0661820620000002</v>
      </c>
      <c r="AB40">
        <v>3.908707777</v>
      </c>
      <c r="AC40">
        <v>-7.5372041420000002</v>
      </c>
      <c r="AD40">
        <v>5.1919527309999998</v>
      </c>
      <c r="AE40">
        <v>9.1023535639999995</v>
      </c>
      <c r="AF40">
        <v>3.213969536</v>
      </c>
      <c r="AG40">
        <v>4.2098283380000003</v>
      </c>
      <c r="AH40">
        <v>-1.7454861129999999</v>
      </c>
      <c r="AI40">
        <v>-1.1731788000000001</v>
      </c>
      <c r="AJ40">
        <v>-1.917580152</v>
      </c>
    </row>
    <row r="41" spans="1:56" x14ac:dyDescent="0.2">
      <c r="A41">
        <f>VLOOKUP(B41,'AHarv+PermP'!$B$2:$C$52,2,0)</f>
        <v>202</v>
      </c>
      <c r="B41" t="s">
        <v>417</v>
      </c>
      <c r="C41" t="s">
        <v>553</v>
      </c>
      <c r="D41" t="s">
        <v>571</v>
      </c>
      <c r="E41" t="s">
        <v>572</v>
      </c>
      <c r="G41">
        <v>0.64058520399999996</v>
      </c>
      <c r="H41">
        <v>3.2467815419999999</v>
      </c>
      <c r="I41">
        <v>4.6705550530000002</v>
      </c>
      <c r="J41">
        <v>5.4102801380000001</v>
      </c>
      <c r="K41">
        <v>6.4720814080000002</v>
      </c>
      <c r="L41">
        <v>2.188799156</v>
      </c>
      <c r="M41">
        <v>4.9256389829999998</v>
      </c>
      <c r="N41">
        <v>1.9551352989999999</v>
      </c>
      <c r="O41">
        <v>2.493018695</v>
      </c>
      <c r="P41">
        <v>2.9875682069999998</v>
      </c>
      <c r="Q41">
        <v>1.901262418</v>
      </c>
      <c r="R41">
        <v>-0.64810166800000002</v>
      </c>
      <c r="S41">
        <v>2.2307631350000001</v>
      </c>
      <c r="T41">
        <v>3.7689395139999999</v>
      </c>
      <c r="U41">
        <v>-0.51785650800000005</v>
      </c>
      <c r="V41">
        <v>6.4438651999999999E-2</v>
      </c>
      <c r="W41">
        <v>-2.1749453249999999</v>
      </c>
      <c r="X41">
        <v>0.86573444899999996</v>
      </c>
      <c r="Y41">
        <v>1.5349847649999999</v>
      </c>
      <c r="Z41">
        <v>4.1646064870000004</v>
      </c>
      <c r="AA41">
        <v>2.8300583960000001</v>
      </c>
      <c r="AB41">
        <v>-2.8493163780000001</v>
      </c>
      <c r="AC41">
        <v>-4.3303194170000001</v>
      </c>
      <c r="AD41">
        <v>2.4070925490000001</v>
      </c>
      <c r="AE41">
        <v>-3.7437010260000001</v>
      </c>
      <c r="AF41">
        <v>-2.5149728499999999</v>
      </c>
      <c r="AG41">
        <v>-0.41597428199999997</v>
      </c>
      <c r="AH41">
        <v>1.742698876</v>
      </c>
      <c r="AI41">
        <v>0.13249728</v>
      </c>
      <c r="AJ41">
        <v>-2.3268641460000001</v>
      </c>
      <c r="AK41">
        <v>-3.0377338709999999</v>
      </c>
      <c r="AL41">
        <v>-4.1578244389999996</v>
      </c>
      <c r="AM41">
        <v>-0.88177818699999999</v>
      </c>
      <c r="AN41">
        <v>1.051409635</v>
      </c>
      <c r="AO41">
        <v>0.91004959699999999</v>
      </c>
      <c r="AP41">
        <v>2.0113190919999999</v>
      </c>
      <c r="AQ41">
        <v>0.324722609</v>
      </c>
      <c r="AR41">
        <v>-1.8183320270000001</v>
      </c>
      <c r="AS41">
        <v>-8.3295554999999993E-2</v>
      </c>
      <c r="AT41">
        <v>1.6063152169999999</v>
      </c>
      <c r="AU41">
        <v>0.65430839500000004</v>
      </c>
      <c r="AV41">
        <v>2.2481622049999999</v>
      </c>
      <c r="AW41">
        <v>1.647151818</v>
      </c>
      <c r="AX41">
        <v>3.3261038300000001</v>
      </c>
      <c r="AY41">
        <v>4.0866930650000004</v>
      </c>
      <c r="AZ41">
        <v>4.4256234900000004</v>
      </c>
      <c r="BA41">
        <v>4.4164726090000004</v>
      </c>
      <c r="BB41">
        <v>2.4388300040000002</v>
      </c>
      <c r="BC41">
        <v>-2.7329894079999999</v>
      </c>
      <c r="BD41">
        <v>1.4604600409999999</v>
      </c>
    </row>
    <row r="42" spans="1:56" x14ac:dyDescent="0.2">
      <c r="A42">
        <f>VLOOKUP(B42,'AHarv+PermP'!$B$2:$C$52,2,0)</f>
        <v>206</v>
      </c>
      <c r="B42" t="s">
        <v>419</v>
      </c>
      <c r="C42" t="s">
        <v>554</v>
      </c>
      <c r="D42" t="s">
        <v>571</v>
      </c>
      <c r="E42" t="s">
        <v>572</v>
      </c>
      <c r="G42">
        <v>-2.3154012750000001</v>
      </c>
      <c r="H42">
        <v>4.4123162010000003</v>
      </c>
      <c r="I42">
        <v>-5.127092126</v>
      </c>
      <c r="J42">
        <v>-3.447901356</v>
      </c>
      <c r="K42">
        <v>4.2509335750000004</v>
      </c>
      <c r="L42">
        <v>-5.8660104710000001</v>
      </c>
      <c r="M42">
        <v>-1.0069182560000001</v>
      </c>
      <c r="N42">
        <v>-0.53455945800000004</v>
      </c>
      <c r="O42">
        <v>-1.186340884</v>
      </c>
      <c r="P42">
        <v>3.1141336850000001</v>
      </c>
      <c r="Q42">
        <v>-0.58511512899999996</v>
      </c>
      <c r="R42">
        <v>-7.7968524270000001</v>
      </c>
      <c r="S42">
        <v>-2.3393822649999998</v>
      </c>
      <c r="T42">
        <v>8.0924948739999998</v>
      </c>
      <c r="U42">
        <v>12.190433349999999</v>
      </c>
      <c r="V42">
        <v>13.096515439999999</v>
      </c>
      <c r="W42">
        <v>2.9629952589999999</v>
      </c>
      <c r="X42">
        <v>-8.8451991640000003</v>
      </c>
      <c r="Y42">
        <v>-8.0103957189999999</v>
      </c>
      <c r="Z42">
        <v>-1.730529738</v>
      </c>
      <c r="AA42">
        <v>3.9184126610000001</v>
      </c>
      <c r="AB42">
        <v>2.4534689959999998</v>
      </c>
      <c r="AC42">
        <v>-1.2471563830000001</v>
      </c>
      <c r="AD42">
        <v>-7.9167718599999999</v>
      </c>
      <c r="AE42">
        <v>-8.9189005570000006</v>
      </c>
      <c r="AF42">
        <v>2.7281822390000001</v>
      </c>
      <c r="AG42">
        <v>11.55473744</v>
      </c>
      <c r="AH42">
        <v>-2.543896964</v>
      </c>
      <c r="AI42">
        <v>6.496779493</v>
      </c>
      <c r="AJ42">
        <v>-7.6770935739999997</v>
      </c>
      <c r="AK42">
        <v>4.875679892</v>
      </c>
      <c r="AL42">
        <v>3.8773240750000002</v>
      </c>
      <c r="AM42">
        <v>1.864810501</v>
      </c>
      <c r="AN42">
        <v>-1.61260034</v>
      </c>
      <c r="AO42">
        <v>3.2749241179999999</v>
      </c>
      <c r="AP42">
        <v>3.2206947100000001</v>
      </c>
      <c r="AQ42">
        <v>7.7631995079999996</v>
      </c>
      <c r="AR42">
        <v>1.694884571</v>
      </c>
      <c r="AS42">
        <v>0.57241743700000003</v>
      </c>
      <c r="AT42">
        <v>5.782703691</v>
      </c>
      <c r="AU42">
        <v>3.694961792</v>
      </c>
      <c r="AV42">
        <v>2.9663574189999999</v>
      </c>
      <c r="AW42">
        <v>4.7257458630000002</v>
      </c>
      <c r="AX42">
        <v>-0.52942438400000003</v>
      </c>
      <c r="AY42">
        <v>3.8159473610000001</v>
      </c>
      <c r="AZ42">
        <v>8.5849539299999993</v>
      </c>
      <c r="BA42">
        <v>7.4204971029999998</v>
      </c>
      <c r="BB42">
        <v>4.1508706589999997</v>
      </c>
      <c r="BC42">
        <v>1.361066772</v>
      </c>
      <c r="BD42">
        <v>1.875697127</v>
      </c>
    </row>
    <row r="43" spans="1:56" x14ac:dyDescent="0.2">
      <c r="A43">
        <f>VLOOKUP(B43,'AHarv+PermP'!$B$2:$C$52,2,0)</f>
        <v>209</v>
      </c>
      <c r="B43" t="s">
        <v>420</v>
      </c>
      <c r="C43" t="s">
        <v>555</v>
      </c>
      <c r="D43" t="s">
        <v>571</v>
      </c>
      <c r="E43" t="s">
        <v>572</v>
      </c>
      <c r="Q43">
        <v>10.55016079</v>
      </c>
      <c r="R43">
        <v>2.382583473</v>
      </c>
      <c r="S43">
        <v>5.8092360980000004</v>
      </c>
      <c r="T43">
        <v>2.5914781819999999</v>
      </c>
      <c r="U43">
        <v>10.49024842</v>
      </c>
      <c r="V43">
        <v>-5.0892516859999999</v>
      </c>
      <c r="W43">
        <v>-2.0912706210000001</v>
      </c>
      <c r="X43">
        <v>-1.787488344</v>
      </c>
      <c r="Y43">
        <v>-2.7342074000000001E-2</v>
      </c>
      <c r="Z43">
        <v>9.0836997319999995</v>
      </c>
      <c r="AA43">
        <v>11.32754564</v>
      </c>
      <c r="AB43">
        <v>-1.6815089379999999</v>
      </c>
      <c r="AC43">
        <v>-1.7452165120000001</v>
      </c>
      <c r="AD43">
        <v>2.7636318119999999</v>
      </c>
      <c r="AE43">
        <v>7.6580748000000004E-2</v>
      </c>
      <c r="AF43">
        <v>7.7852019840000004</v>
      </c>
      <c r="AG43">
        <v>9.7310482660000002</v>
      </c>
      <c r="AH43">
        <v>2.0544910340000002</v>
      </c>
      <c r="AI43">
        <v>8.5172881680000003</v>
      </c>
      <c r="AJ43">
        <v>6.0706103210000002</v>
      </c>
      <c r="AK43">
        <v>-0.224404663</v>
      </c>
      <c r="AL43">
        <v>-0.665786396</v>
      </c>
      <c r="AM43">
        <v>0.77353976800000002</v>
      </c>
      <c r="AN43">
        <v>1.825318478</v>
      </c>
      <c r="AO43">
        <v>0.89113588499999996</v>
      </c>
      <c r="AP43">
        <v>1.375143574</v>
      </c>
      <c r="AQ43">
        <v>1.495268821</v>
      </c>
      <c r="AR43">
        <v>0.56765002600000003</v>
      </c>
      <c r="AS43">
        <v>1.552297061</v>
      </c>
      <c r="AT43">
        <v>8.4530290210000008</v>
      </c>
      <c r="AU43">
        <v>-5.6872691000000003E-2</v>
      </c>
      <c r="AV43">
        <v>1.1076608050000001</v>
      </c>
      <c r="AW43">
        <v>3.3181659649999999</v>
      </c>
      <c r="AX43">
        <v>1.8783023969999999</v>
      </c>
      <c r="AY43">
        <v>1.3370673319999999</v>
      </c>
      <c r="AZ43">
        <v>1.7031008400000001</v>
      </c>
      <c r="BA43">
        <v>2.1034070429999998</v>
      </c>
      <c r="BB43">
        <v>0.85671486100000005</v>
      </c>
      <c r="BC43">
        <v>-1.1468893179999999</v>
      </c>
      <c r="BD43">
        <v>-0.40969439899999999</v>
      </c>
    </row>
    <row r="44" spans="1:56" x14ac:dyDescent="0.2">
      <c r="A44">
        <f>VLOOKUP(B44,'AHarv+PermP'!$B$2:$C$52,2,0)</f>
        <v>215</v>
      </c>
      <c r="B44" t="s">
        <v>421</v>
      </c>
      <c r="C44" t="s">
        <v>556</v>
      </c>
      <c r="D44" t="s">
        <v>571</v>
      </c>
      <c r="E44" t="s">
        <v>572</v>
      </c>
      <c r="AK44">
        <v>-1.265023107</v>
      </c>
      <c r="AL44">
        <v>-2.772904322</v>
      </c>
      <c r="AM44">
        <v>-2.1473183929999999</v>
      </c>
      <c r="AN44">
        <v>-1.658664736</v>
      </c>
      <c r="AO44">
        <v>0.48890769000000001</v>
      </c>
      <c r="AP44">
        <v>1.6566271779999999</v>
      </c>
      <c r="AQ44">
        <v>0.83860457600000005</v>
      </c>
      <c r="AR44">
        <v>1.124484898</v>
      </c>
      <c r="AS44">
        <v>2.2498197179999999</v>
      </c>
      <c r="AT44">
        <v>2.3019929380000002</v>
      </c>
      <c r="AU44">
        <v>3.290028886</v>
      </c>
      <c r="AV44">
        <v>4.3877915730000003</v>
      </c>
      <c r="AW44">
        <v>4.0225781769999998</v>
      </c>
      <c r="AX44">
        <v>4.9522225569999998</v>
      </c>
      <c r="AY44">
        <v>4.4564023700000002</v>
      </c>
      <c r="AZ44">
        <v>3.792418767</v>
      </c>
      <c r="BA44">
        <v>4.146689995</v>
      </c>
      <c r="BB44">
        <v>4.3887577069999999</v>
      </c>
      <c r="BC44">
        <v>2.984442933</v>
      </c>
      <c r="BD44">
        <v>3.9198921339999999</v>
      </c>
    </row>
    <row r="45" spans="1:56" x14ac:dyDescent="0.2">
      <c r="A45">
        <f>VLOOKUP(B45,'AHarv+PermP'!$B$2:$C$52,2,0)</f>
        <v>217</v>
      </c>
      <c r="B45" t="s">
        <v>422</v>
      </c>
      <c r="C45" t="s">
        <v>557</v>
      </c>
      <c r="D45" t="s">
        <v>571</v>
      </c>
      <c r="E45" t="s">
        <v>572</v>
      </c>
      <c r="G45">
        <v>11.046749350000001</v>
      </c>
      <c r="H45">
        <v>2.8649673080000002</v>
      </c>
      <c r="I45">
        <v>3.8526056249999998</v>
      </c>
      <c r="J45">
        <v>12.285653269999999</v>
      </c>
      <c r="K45">
        <v>12.396486550000001</v>
      </c>
      <c r="L45">
        <v>5.4507057469999998</v>
      </c>
      <c r="M45">
        <v>0.93965132699999998</v>
      </c>
      <c r="N45">
        <v>0.212833784</v>
      </c>
      <c r="O45">
        <v>6.0439356740000001</v>
      </c>
      <c r="P45">
        <v>-1.318220626</v>
      </c>
      <c r="Q45">
        <v>-3.1432549700000001</v>
      </c>
      <c r="R45">
        <v>4.7366625889999998</v>
      </c>
      <c r="S45">
        <v>1.4053617089999999</v>
      </c>
      <c r="T45">
        <v>2.5573313049999999</v>
      </c>
      <c r="U45">
        <v>0.25892458899999998</v>
      </c>
      <c r="V45">
        <v>-4.0858079680000001</v>
      </c>
      <c r="W45">
        <v>4.7955310510000002</v>
      </c>
      <c r="X45">
        <v>8.7037569769999994</v>
      </c>
      <c r="Y45">
        <v>-7.4040673720000001</v>
      </c>
      <c r="Z45">
        <v>11.48337259</v>
      </c>
      <c r="AA45">
        <v>-6.2753150939999998</v>
      </c>
      <c r="AB45">
        <v>-6.8057113850000004</v>
      </c>
      <c r="AC45">
        <v>-8.7164752530000005</v>
      </c>
      <c r="AD45">
        <v>1.886735869</v>
      </c>
      <c r="AE45">
        <v>2.0213261660000001</v>
      </c>
      <c r="AF45">
        <v>-1.6950668820000001</v>
      </c>
      <c r="AG45">
        <v>-2.6400917480000001</v>
      </c>
      <c r="AH45">
        <v>3.4700025289999998</v>
      </c>
      <c r="AI45">
        <v>1.2017982650000001</v>
      </c>
      <c r="AJ45">
        <v>-2.7303874979999998</v>
      </c>
      <c r="AK45">
        <v>-2.8790173139999999</v>
      </c>
      <c r="AL45">
        <v>-5.8606110380000001</v>
      </c>
      <c r="AM45">
        <v>-16.72787864</v>
      </c>
      <c r="AN45">
        <v>12.520000919999999</v>
      </c>
      <c r="AO45">
        <v>5.1351495360000001</v>
      </c>
      <c r="AP45">
        <v>5.6491214049999998</v>
      </c>
      <c r="AQ45">
        <v>10.67964776</v>
      </c>
      <c r="AR45">
        <v>-5.5743114330000001</v>
      </c>
      <c r="AS45">
        <v>-0.83637819899999999</v>
      </c>
      <c r="AT45">
        <v>-3.7381362180000002</v>
      </c>
      <c r="AU45">
        <v>-2.867171957</v>
      </c>
      <c r="AV45">
        <v>1.5626757339999999</v>
      </c>
      <c r="AW45">
        <v>0.32961218199999998</v>
      </c>
      <c r="AX45">
        <v>0.70129361199999996</v>
      </c>
      <c r="AY45">
        <v>-1.0604177370000001</v>
      </c>
      <c r="AZ45">
        <v>1.7593828629999999</v>
      </c>
      <c r="BA45">
        <v>6.6493043000000002E-2</v>
      </c>
      <c r="BB45">
        <v>0.18123317</v>
      </c>
      <c r="BC45">
        <v>1.039677333</v>
      </c>
      <c r="BD45">
        <v>1.208607993</v>
      </c>
    </row>
    <row r="46" spans="1:56" x14ac:dyDescent="0.2">
      <c r="A46">
        <f>VLOOKUP(B46,'AHarv+PermP'!$B$2:$C$52,2,0)</f>
        <v>226</v>
      </c>
      <c r="B46" t="s">
        <v>423</v>
      </c>
      <c r="C46" t="s">
        <v>558</v>
      </c>
      <c r="D46" t="s">
        <v>571</v>
      </c>
      <c r="E46" t="s">
        <v>572</v>
      </c>
      <c r="AC46">
        <v>2.5529022179999998</v>
      </c>
      <c r="AD46">
        <v>-3.4690167609999998</v>
      </c>
      <c r="AE46">
        <v>-6.481500906</v>
      </c>
      <c r="AF46">
        <v>-3.0589536580000001</v>
      </c>
      <c r="AG46">
        <v>0.27590392200000002</v>
      </c>
      <c r="AH46">
        <v>4.3835364569999999</v>
      </c>
      <c r="AI46">
        <v>2.589690692</v>
      </c>
      <c r="AJ46">
        <v>2.7968675940000001</v>
      </c>
      <c r="AK46">
        <v>2.0097253259999999</v>
      </c>
      <c r="AL46">
        <v>2.6599686000000001E-2</v>
      </c>
      <c r="AM46">
        <v>4.8584221510000001</v>
      </c>
      <c r="AN46">
        <v>3.0763077349999999</v>
      </c>
      <c r="AO46">
        <v>8.1094970029999995</v>
      </c>
      <c r="AP46">
        <v>5.8085391240000002</v>
      </c>
      <c r="AQ46">
        <v>2.0139984009999998</v>
      </c>
      <c r="AR46">
        <v>1.8410015710000001</v>
      </c>
      <c r="AS46">
        <v>4.8619612319999996</v>
      </c>
      <c r="AT46">
        <v>2.9787270000000001E-2</v>
      </c>
      <c r="AU46">
        <v>1.9374863200000001</v>
      </c>
      <c r="AV46">
        <v>5.3173331309999998</v>
      </c>
      <c r="AW46">
        <v>3.0873040920000001</v>
      </c>
      <c r="AX46">
        <v>3.3920688879999998</v>
      </c>
      <c r="AY46">
        <v>2.9307702459999998</v>
      </c>
      <c r="AZ46">
        <v>7.2426540629999998</v>
      </c>
      <c r="BA46">
        <v>4.9476328819999997</v>
      </c>
      <c r="BB46">
        <v>5.2418406199999996</v>
      </c>
      <c r="BC46">
        <v>3.8395752929999998</v>
      </c>
      <c r="BD46">
        <v>1.8560319089999999</v>
      </c>
    </row>
    <row r="47" spans="1:56" x14ac:dyDescent="0.2">
      <c r="A47">
        <f>VLOOKUP(B47,'AHarv+PermP'!$B$2:$C$52,2,0)</f>
        <v>251</v>
      </c>
      <c r="B47" t="s">
        <v>427</v>
      </c>
      <c r="C47" t="s">
        <v>559</v>
      </c>
      <c r="D47" t="s">
        <v>571</v>
      </c>
      <c r="E47" t="s">
        <v>572</v>
      </c>
      <c r="G47">
        <v>-1.551839813</v>
      </c>
      <c r="H47">
        <v>-5.3441942100000004</v>
      </c>
      <c r="I47">
        <v>0.20859994700000001</v>
      </c>
      <c r="J47">
        <v>8.8554245310000006</v>
      </c>
      <c r="K47">
        <v>13.13483967</v>
      </c>
      <c r="L47">
        <v>-8.4234169990000005</v>
      </c>
      <c r="M47">
        <v>4.6423482580000002</v>
      </c>
      <c r="N47">
        <v>-1.8616352860000001</v>
      </c>
      <c r="O47">
        <v>-3.5539255669999998</v>
      </c>
      <c r="P47">
        <v>1.4422327130000001</v>
      </c>
      <c r="Q47">
        <v>-3.355728783</v>
      </c>
      <c r="R47">
        <v>5.5764642689999997</v>
      </c>
      <c r="S47">
        <v>-4.2812415189999999</v>
      </c>
      <c r="T47">
        <v>2.8704311329999999</v>
      </c>
      <c r="U47">
        <v>-5.5064986720000002</v>
      </c>
      <c r="V47">
        <v>2.7454858729999998</v>
      </c>
      <c r="W47">
        <v>-7.6540979949999999</v>
      </c>
      <c r="X47">
        <v>-2.6807622659999999</v>
      </c>
      <c r="Y47">
        <v>-6.1408806909999996</v>
      </c>
      <c r="Z47">
        <v>-0.28270828199999998</v>
      </c>
      <c r="AA47">
        <v>2.7459310399999999</v>
      </c>
      <c r="AB47">
        <v>-5.9346129550000004</v>
      </c>
      <c r="AC47">
        <v>-5.0912659639999998</v>
      </c>
      <c r="AD47">
        <v>-3.4722200640000001</v>
      </c>
      <c r="AE47">
        <v>-1.5267737939999999</v>
      </c>
      <c r="AF47">
        <v>-2.3431136380000002</v>
      </c>
      <c r="AG47">
        <v>-0.40115027199999997</v>
      </c>
      <c r="AH47">
        <v>3.1738354270000002</v>
      </c>
      <c r="AI47">
        <v>-3.81515556</v>
      </c>
      <c r="AJ47">
        <v>-3.1729143440000001</v>
      </c>
      <c r="AK47">
        <v>-2.6122934390000001</v>
      </c>
      <c r="AL47">
        <v>-4.1604882769999998</v>
      </c>
      <c r="AM47">
        <v>4.2027784979999998</v>
      </c>
      <c r="AN47">
        <v>-10.87630498</v>
      </c>
      <c r="AO47">
        <v>-5.2929366959999999</v>
      </c>
      <c r="AP47">
        <v>4.1152905689999999</v>
      </c>
      <c r="AQ47">
        <v>0.48891396199999998</v>
      </c>
      <c r="AR47">
        <v>-4.5340889569999998</v>
      </c>
      <c r="AS47">
        <v>-0.47953243099999998</v>
      </c>
      <c r="AT47">
        <v>0.97498464600000001</v>
      </c>
      <c r="AU47">
        <v>2.4078253749999998</v>
      </c>
      <c r="AV47">
        <v>0.94635525700000001</v>
      </c>
      <c r="AW47">
        <v>2.7479415700000001</v>
      </c>
      <c r="AX47">
        <v>2.9875323410000001</v>
      </c>
      <c r="AY47">
        <v>2.8605501160000002</v>
      </c>
      <c r="AZ47">
        <v>3.6239154770000002</v>
      </c>
      <c r="BA47">
        <v>3.5043588099999998</v>
      </c>
      <c r="BB47">
        <v>2.913761848</v>
      </c>
      <c r="BC47">
        <v>3.5251875140000002</v>
      </c>
      <c r="BD47">
        <v>5.9230387430000002</v>
      </c>
    </row>
    <row r="48" spans="1:56" x14ac:dyDescent="0.2">
      <c r="A48">
        <f>VLOOKUP(B48,'AHarv+PermP'!$B$2:$C$52,2,0)</f>
        <v>181</v>
      </c>
      <c r="B48" t="s">
        <v>409</v>
      </c>
      <c r="C48" t="s">
        <v>560</v>
      </c>
      <c r="D48" t="s">
        <v>571</v>
      </c>
      <c r="E48" t="s">
        <v>572</v>
      </c>
      <c r="G48">
        <v>2.9087961660000001</v>
      </c>
      <c r="H48">
        <v>-1.847398002</v>
      </c>
      <c r="I48">
        <v>2.7923808280000002</v>
      </c>
      <c r="J48">
        <v>-4.3125138920000001</v>
      </c>
      <c r="K48">
        <v>1.528375533</v>
      </c>
      <c r="L48">
        <v>-1.7254883889999999</v>
      </c>
      <c r="M48">
        <v>4.9155621759999999</v>
      </c>
      <c r="N48">
        <v>-1.282944399</v>
      </c>
      <c r="O48">
        <v>8.8072895899999999</v>
      </c>
      <c r="P48">
        <v>18.56336082</v>
      </c>
      <c r="Q48">
        <v>5.2971884439999997</v>
      </c>
      <c r="R48">
        <v>4.6770067109999998</v>
      </c>
      <c r="S48">
        <v>-0.86458996899999996</v>
      </c>
      <c r="T48">
        <v>3.0604137759999999</v>
      </c>
      <c r="U48">
        <v>-5.1505885009999997</v>
      </c>
      <c r="V48">
        <v>-2.7494492340000001</v>
      </c>
      <c r="W48">
        <v>-9.7920449049999991</v>
      </c>
      <c r="X48">
        <v>-5.8052475530000001</v>
      </c>
      <c r="Y48">
        <v>-0.14317121599999999</v>
      </c>
      <c r="Z48">
        <v>10.37937303</v>
      </c>
      <c r="AA48">
        <v>8.3346322720000003</v>
      </c>
      <c r="AB48">
        <v>-1.3174005689999999</v>
      </c>
      <c r="AC48">
        <v>-2.3763618649999998</v>
      </c>
      <c r="AD48">
        <v>-5.6925353469999997</v>
      </c>
      <c r="AE48">
        <v>2.9325716540000002</v>
      </c>
      <c r="AF48">
        <v>-1.610756812</v>
      </c>
      <c r="AG48">
        <v>-2.3989793719999999</v>
      </c>
      <c r="AH48">
        <v>3.9622754410000001</v>
      </c>
      <c r="AI48">
        <v>1.92099598</v>
      </c>
      <c r="AJ48">
        <v>3.92260169</v>
      </c>
      <c r="AK48">
        <v>2.7922816830000001</v>
      </c>
      <c r="AL48">
        <v>-11.14412458</v>
      </c>
      <c r="AM48">
        <v>-1.0951238329999999</v>
      </c>
      <c r="AN48">
        <v>7.0893270790000003</v>
      </c>
      <c r="AO48">
        <v>-1.683362155</v>
      </c>
      <c r="AP48">
        <v>8.4433116899999998</v>
      </c>
      <c r="AQ48">
        <v>1.0220327650000001</v>
      </c>
      <c r="AR48">
        <v>1.4149594910000001</v>
      </c>
      <c r="AS48">
        <v>-4.715077086</v>
      </c>
      <c r="AT48">
        <v>-3.5185446109999998</v>
      </c>
      <c r="AU48">
        <v>2.1234543170000002</v>
      </c>
      <c r="AV48">
        <v>-10.00673664</v>
      </c>
      <c r="AW48">
        <v>-17.19724918</v>
      </c>
      <c r="AX48">
        <v>-6.7689237860000002</v>
      </c>
      <c r="AY48">
        <v>-5.9158825789999998</v>
      </c>
      <c r="AZ48">
        <v>-3.015880589</v>
      </c>
      <c r="BA48">
        <v>0.59236154399999996</v>
      </c>
      <c r="BB48">
        <v>-17.503680989999999</v>
      </c>
      <c r="BC48">
        <v>5.8092355680000001</v>
      </c>
      <c r="BD48">
        <v>8.1549618679999991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D48"/>
  <sheetViews>
    <sheetView workbookViewId="0">
      <pane xSplit="5" ySplit="1" topLeftCell="F47" activePane="bottomRight" state="frozen"/>
      <selection pane="topRight" activeCell="F1" sqref="F1"/>
      <selection pane="bottomLeft" activeCell="A2" sqref="A2"/>
      <selection pane="bottomRight" activeCell="F49" sqref="F49"/>
    </sheetView>
  </sheetViews>
  <sheetFormatPr defaultRowHeight="12.75" x14ac:dyDescent="0.2"/>
  <cols>
    <col min="2" max="2" width="21.140625" bestFit="1" customWidth="1"/>
    <col min="3" max="3" width="12.28515625" bestFit="1" customWidth="1"/>
    <col min="4" max="4" width="31.42578125" bestFit="1" customWidth="1"/>
    <col min="5" max="5" width="16.140625" bestFit="1" customWidth="1"/>
    <col min="6" max="56" width="12" bestFit="1" customWidth="1"/>
  </cols>
  <sheetData>
    <row r="1" spans="1:56" x14ac:dyDescent="0.2">
      <c r="A1" s="72" t="s">
        <v>451</v>
      </c>
      <c r="B1" t="s">
        <v>504</v>
      </c>
      <c r="C1" t="s">
        <v>505</v>
      </c>
      <c r="D1" t="s">
        <v>506</v>
      </c>
      <c r="E1" t="s">
        <v>507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 x14ac:dyDescent="0.2">
      <c r="A2">
        <f>VLOOKUP(B2,'AHarv+PermP'!$B$2:$C$52,2,0)</f>
        <v>7</v>
      </c>
      <c r="B2" t="s">
        <v>377</v>
      </c>
      <c r="C2" t="s">
        <v>508</v>
      </c>
      <c r="D2" t="s">
        <v>563</v>
      </c>
      <c r="E2" t="s">
        <v>564</v>
      </c>
      <c r="AE2">
        <v>13.54870728</v>
      </c>
      <c r="AF2">
        <v>14.38840516</v>
      </c>
      <c r="AG2">
        <v>12.85722713</v>
      </c>
      <c r="AH2">
        <v>15.91700513</v>
      </c>
      <c r="AI2">
        <v>19.149304449999999</v>
      </c>
      <c r="AJ2">
        <v>17.938011289999999</v>
      </c>
      <c r="AK2">
        <v>24.026037150000001</v>
      </c>
      <c r="AL2">
        <v>10.13807452</v>
      </c>
      <c r="AM2">
        <v>11.557736009999999</v>
      </c>
      <c r="AN2">
        <v>6.6460360249999999</v>
      </c>
      <c r="AO2">
        <v>7.3122786550000001</v>
      </c>
      <c r="AP2">
        <v>7.026869166</v>
      </c>
      <c r="AQ2">
        <v>9.0020179420000002</v>
      </c>
      <c r="AR2">
        <v>13.033758280000001</v>
      </c>
      <c r="AS2">
        <v>6.2902568280000004</v>
      </c>
      <c r="AT2">
        <v>5.6646895639999997</v>
      </c>
      <c r="AU2">
        <v>8.1563770219999991</v>
      </c>
      <c r="AV2">
        <v>7.8531700769999997</v>
      </c>
      <c r="AW2">
        <v>8.330554995</v>
      </c>
      <c r="AX2">
        <v>8.6266829010000006</v>
      </c>
      <c r="AY2">
        <v>7.652002478</v>
      </c>
      <c r="AZ2">
        <v>8.8960917810000009</v>
      </c>
      <c r="BA2">
        <v>7.8598231619999996</v>
      </c>
      <c r="BB2">
        <v>6.6416516259999998</v>
      </c>
      <c r="BC2">
        <v>10.20254813</v>
      </c>
      <c r="BD2">
        <v>10.000285460000001</v>
      </c>
    </row>
    <row r="3" spans="1:56" x14ac:dyDescent="0.2">
      <c r="A3">
        <f>VLOOKUP(B3,'AHarv+PermP'!$B$2:$C$52,2,0)</f>
        <v>53</v>
      </c>
      <c r="B3" t="s">
        <v>386</v>
      </c>
      <c r="C3" t="s">
        <v>511</v>
      </c>
      <c r="D3" t="s">
        <v>563</v>
      </c>
      <c r="E3" t="s">
        <v>564</v>
      </c>
      <c r="F3">
        <v>46.15772312</v>
      </c>
      <c r="G3">
        <v>46.193785689999999</v>
      </c>
      <c r="H3">
        <v>44.709272630000001</v>
      </c>
      <c r="I3">
        <v>43.718369719999998</v>
      </c>
      <c r="J3">
        <v>45.528152239999997</v>
      </c>
      <c r="K3">
        <v>44.619424960000003</v>
      </c>
      <c r="L3">
        <v>45.147819839999997</v>
      </c>
      <c r="M3">
        <v>42.081013169999999</v>
      </c>
      <c r="N3">
        <v>38.868069040000002</v>
      </c>
      <c r="O3">
        <v>38.496662800000003</v>
      </c>
      <c r="P3">
        <v>36.327852350000001</v>
      </c>
      <c r="Q3">
        <v>34.35773597</v>
      </c>
      <c r="R3">
        <v>34.231022320000001</v>
      </c>
      <c r="S3">
        <v>33.623920349999999</v>
      </c>
      <c r="T3">
        <v>31.533695779999999</v>
      </c>
      <c r="U3">
        <v>30.538666540000001</v>
      </c>
      <c r="V3">
        <v>33.196506290000002</v>
      </c>
      <c r="W3">
        <v>31.855085370000001</v>
      </c>
      <c r="X3">
        <v>34.542143899999999</v>
      </c>
      <c r="Y3">
        <v>34.992886050000003</v>
      </c>
      <c r="Z3">
        <v>35.432688470000002</v>
      </c>
      <c r="AA3">
        <v>32.664652359999998</v>
      </c>
      <c r="AB3">
        <v>32.501199700000001</v>
      </c>
      <c r="AC3">
        <v>33.157644310000002</v>
      </c>
      <c r="AD3">
        <v>33.311560530000001</v>
      </c>
      <c r="AE3">
        <v>31.545548879999998</v>
      </c>
      <c r="AF3">
        <v>33.67105901</v>
      </c>
      <c r="AG3">
        <v>33.279950759999998</v>
      </c>
      <c r="AH3">
        <v>34.380093189999997</v>
      </c>
      <c r="AI3">
        <v>37.856884790000002</v>
      </c>
      <c r="AJ3">
        <v>36.07850097</v>
      </c>
      <c r="AK3">
        <v>36.327024520000002</v>
      </c>
      <c r="AL3">
        <v>35.995807079999999</v>
      </c>
      <c r="AM3">
        <v>33.758827099999998</v>
      </c>
      <c r="AN3">
        <v>33.45117819</v>
      </c>
      <c r="AO3">
        <v>34.03341279</v>
      </c>
      <c r="AP3">
        <v>37.662071670000003</v>
      </c>
      <c r="AQ3">
        <v>37.479186030000001</v>
      </c>
      <c r="AR3">
        <v>38.205741590000002</v>
      </c>
      <c r="AS3">
        <v>37.846110469999999</v>
      </c>
      <c r="AT3">
        <v>36.532952109999997</v>
      </c>
      <c r="AU3">
        <v>35.528300129999998</v>
      </c>
      <c r="AV3">
        <v>33.760924000000003</v>
      </c>
      <c r="AW3">
        <v>32.085690800000002</v>
      </c>
      <c r="AX3">
        <v>32.083060519999997</v>
      </c>
      <c r="AY3">
        <v>32.199867339999997</v>
      </c>
    </row>
    <row r="4" spans="1:56" x14ac:dyDescent="0.2">
      <c r="A4">
        <f>VLOOKUP(B4,'AHarv+PermP'!$B$2:$C$52,2,0)</f>
        <v>20</v>
      </c>
      <c r="B4" t="s">
        <v>378</v>
      </c>
      <c r="C4" t="s">
        <v>512</v>
      </c>
      <c r="D4" t="s">
        <v>563</v>
      </c>
      <c r="E4" t="s">
        <v>564</v>
      </c>
      <c r="F4">
        <v>43.364387929999999</v>
      </c>
      <c r="G4">
        <v>41.870601870000002</v>
      </c>
      <c r="H4">
        <v>40.456967939999998</v>
      </c>
      <c r="I4">
        <v>39.380814270000002</v>
      </c>
      <c r="J4">
        <v>38.43041083</v>
      </c>
      <c r="K4">
        <v>33.841463410000003</v>
      </c>
      <c r="L4">
        <v>39.29539295</v>
      </c>
      <c r="U4">
        <v>29.878174690000002</v>
      </c>
      <c r="V4">
        <v>26.828038329999998</v>
      </c>
      <c r="W4">
        <v>24.898609499999999</v>
      </c>
      <c r="X4">
        <v>20.596298829999999</v>
      </c>
      <c r="Y4">
        <v>16.490450200000002</v>
      </c>
      <c r="Z4">
        <v>14.68629513</v>
      </c>
      <c r="AA4">
        <v>14.27195686</v>
      </c>
      <c r="AB4">
        <v>11.67228444</v>
      </c>
      <c r="AC4">
        <v>9.0117812550000007</v>
      </c>
      <c r="AD4">
        <v>7.6530788049999998</v>
      </c>
      <c r="AE4">
        <v>6.3861700780000001</v>
      </c>
      <c r="AF4">
        <v>5.687681145</v>
      </c>
      <c r="AG4">
        <v>6.6992879670000001</v>
      </c>
      <c r="AH4">
        <v>5.9608229369999997</v>
      </c>
      <c r="AI4">
        <v>4.966687372</v>
      </c>
      <c r="AJ4">
        <v>4.8533134660000004</v>
      </c>
      <c r="AK4">
        <v>4.8175348470000001</v>
      </c>
      <c r="AL4">
        <v>5.2049294399999999</v>
      </c>
      <c r="AM4">
        <v>5.0092050669999999</v>
      </c>
      <c r="AN4">
        <v>4.4268626400000004</v>
      </c>
      <c r="AO4">
        <v>4.3654821610000001</v>
      </c>
      <c r="AP4">
        <v>4.0052078499999997</v>
      </c>
      <c r="AQ4">
        <v>3.6751581720000002</v>
      </c>
      <c r="AR4">
        <v>3.3099390830000002</v>
      </c>
      <c r="AS4">
        <v>2.816484032</v>
      </c>
      <c r="AT4">
        <v>2.6993663639999999</v>
      </c>
      <c r="AU4">
        <v>2.259493252</v>
      </c>
      <c r="AV4">
        <v>2.006503752</v>
      </c>
      <c r="AW4">
        <v>2.4548697850000001</v>
      </c>
      <c r="AX4">
        <v>2.0306440330000002</v>
      </c>
      <c r="AY4">
        <v>1.8333863100000001</v>
      </c>
      <c r="AZ4">
        <v>1.84006815</v>
      </c>
      <c r="BA4">
        <v>2.0574813139999999</v>
      </c>
      <c r="BB4">
        <v>1.849804343</v>
      </c>
      <c r="BC4">
        <v>3.1445643670000001</v>
      </c>
      <c r="BD4">
        <v>2.858985895</v>
      </c>
    </row>
    <row r="5" spans="1:56" x14ac:dyDescent="0.2">
      <c r="A5">
        <f>VLOOKUP(B5,'AHarv+PermP'!$B$2:$C$52,2,0)</f>
        <v>233</v>
      </c>
      <c r="B5" t="s">
        <v>424</v>
      </c>
      <c r="C5" t="s">
        <v>513</v>
      </c>
      <c r="D5" t="s">
        <v>563</v>
      </c>
      <c r="E5" t="s">
        <v>564</v>
      </c>
      <c r="F5">
        <v>39.789265890000003</v>
      </c>
      <c r="G5">
        <v>39.599328479999997</v>
      </c>
      <c r="H5">
        <v>39.476578240000002</v>
      </c>
      <c r="I5">
        <v>40.086162340000001</v>
      </c>
      <c r="J5">
        <v>40.539158540000003</v>
      </c>
      <c r="K5">
        <v>37.17534114</v>
      </c>
      <c r="L5">
        <v>37.776994190000003</v>
      </c>
      <c r="M5">
        <v>34.206485639999997</v>
      </c>
      <c r="N5">
        <v>32.355560650000001</v>
      </c>
      <c r="O5">
        <v>32.79866475</v>
      </c>
      <c r="P5">
        <v>31.355648810000002</v>
      </c>
      <c r="Q5">
        <v>31.997500949999999</v>
      </c>
      <c r="R5">
        <v>33.185838070000003</v>
      </c>
      <c r="S5">
        <v>30.818094179999999</v>
      </c>
      <c r="T5">
        <v>32.274196539999998</v>
      </c>
      <c r="U5">
        <v>30.319760330000001</v>
      </c>
      <c r="V5">
        <v>30.791586410000001</v>
      </c>
      <c r="W5">
        <v>30.355612659999998</v>
      </c>
      <c r="X5">
        <v>31.92544698</v>
      </c>
      <c r="Y5">
        <v>30.269271419999999</v>
      </c>
      <c r="Z5">
        <v>29.40998742</v>
      </c>
      <c r="AA5">
        <v>30.720004920000001</v>
      </c>
      <c r="AB5">
        <v>28.414550599999998</v>
      </c>
      <c r="AC5">
        <v>28.225894060000002</v>
      </c>
      <c r="AD5">
        <v>29.11195056</v>
      </c>
      <c r="AE5">
        <v>34.850841819999999</v>
      </c>
      <c r="AF5">
        <v>30.429988380000001</v>
      </c>
      <c r="AG5">
        <v>28.519397940000001</v>
      </c>
      <c r="AH5">
        <v>29.594881730000001</v>
      </c>
      <c r="AI5">
        <v>28.514309900000001</v>
      </c>
      <c r="AJ5">
        <v>28.780959580000001</v>
      </c>
      <c r="AK5">
        <v>30.882149510000001</v>
      </c>
      <c r="AL5">
        <v>29.8179287</v>
      </c>
      <c r="AM5">
        <v>31.04881692</v>
      </c>
      <c r="AN5">
        <v>35.194273369999998</v>
      </c>
      <c r="AO5">
        <v>35.434417500000002</v>
      </c>
      <c r="AP5">
        <v>39.047168759999998</v>
      </c>
      <c r="AQ5">
        <v>36.36589961</v>
      </c>
      <c r="AR5">
        <v>39.202583320000002</v>
      </c>
      <c r="AS5">
        <v>32.61298455</v>
      </c>
      <c r="AT5">
        <v>28.990787000000001</v>
      </c>
      <c r="AU5">
        <v>36.619660830000001</v>
      </c>
      <c r="AV5">
        <v>34.853533759999998</v>
      </c>
      <c r="AW5">
        <v>35.595319979999999</v>
      </c>
      <c r="AX5">
        <v>32.852959149999997</v>
      </c>
      <c r="AY5">
        <v>34.125182270000003</v>
      </c>
      <c r="AZ5">
        <v>33.282981890000002</v>
      </c>
    </row>
    <row r="6" spans="1:56" x14ac:dyDescent="0.2">
      <c r="A6">
        <f>VLOOKUP(B6,'AHarv+PermP'!$B$2:$C$52,2,0)</f>
        <v>29</v>
      </c>
      <c r="B6" t="s">
        <v>379</v>
      </c>
      <c r="C6" t="s">
        <v>514</v>
      </c>
      <c r="D6" t="s">
        <v>563</v>
      </c>
      <c r="E6" t="s">
        <v>564</v>
      </c>
      <c r="P6">
        <v>70.631652349999996</v>
      </c>
      <c r="Q6">
        <v>69.260777509999997</v>
      </c>
      <c r="R6">
        <v>65.324752250000003</v>
      </c>
      <c r="S6">
        <v>67.957198700000006</v>
      </c>
      <c r="T6">
        <v>65.867937859999998</v>
      </c>
      <c r="U6">
        <v>65.670590439999998</v>
      </c>
      <c r="V6">
        <v>64.790664399999997</v>
      </c>
      <c r="W6">
        <v>63.844036209999999</v>
      </c>
      <c r="X6">
        <v>60.714424729999998</v>
      </c>
      <c r="Y6">
        <v>60.622031759999999</v>
      </c>
      <c r="Z6">
        <v>62.2498857</v>
      </c>
      <c r="AA6">
        <v>61.319289929999997</v>
      </c>
      <c r="AB6">
        <v>56.856090190000003</v>
      </c>
      <c r="AC6">
        <v>57.246141790000003</v>
      </c>
      <c r="AD6">
        <v>60.130982410000001</v>
      </c>
      <c r="AE6">
        <v>61.537236319999998</v>
      </c>
      <c r="AF6">
        <v>58.524727310000003</v>
      </c>
      <c r="AG6">
        <v>55.111384880000003</v>
      </c>
      <c r="AH6">
        <v>54.245037869999997</v>
      </c>
      <c r="AI6">
        <v>53.678579489999997</v>
      </c>
      <c r="AJ6">
        <v>55.878700299999998</v>
      </c>
      <c r="AK6">
        <v>54.310713100000001</v>
      </c>
      <c r="AL6">
        <v>53.533464680000002</v>
      </c>
      <c r="AM6">
        <v>52.618697990000001</v>
      </c>
      <c r="AN6">
        <v>46.778108629999998</v>
      </c>
      <c r="AO6">
        <v>48.144598860000002</v>
      </c>
      <c r="AP6">
        <v>57.22159774</v>
      </c>
      <c r="AQ6">
        <v>49.192580970000002</v>
      </c>
      <c r="AR6">
        <v>46.323784570000001</v>
      </c>
      <c r="AS6">
        <v>43.694264990000001</v>
      </c>
      <c r="AT6">
        <v>40.39854038</v>
      </c>
      <c r="AU6">
        <v>39.52495802</v>
      </c>
      <c r="AV6">
        <v>40.53308998</v>
      </c>
      <c r="AW6">
        <v>40.079172929999999</v>
      </c>
      <c r="AX6">
        <v>40.079172929999999</v>
      </c>
      <c r="AY6">
        <v>34.848648060000002</v>
      </c>
    </row>
    <row r="7" spans="1:56" x14ac:dyDescent="0.2">
      <c r="A7">
        <f>VLOOKUP(B7,'AHarv+PermP'!$B$2:$C$52,2,0)</f>
        <v>32</v>
      </c>
      <c r="B7" t="s">
        <v>380</v>
      </c>
      <c r="C7" t="s">
        <v>515</v>
      </c>
      <c r="D7" t="s">
        <v>563</v>
      </c>
      <c r="E7" t="s">
        <v>564</v>
      </c>
      <c r="K7">
        <v>32.731829079999997</v>
      </c>
      <c r="L7">
        <v>31.850794180000001</v>
      </c>
      <c r="M7">
        <v>31.133300460000001</v>
      </c>
      <c r="N7">
        <v>31.505785700000001</v>
      </c>
      <c r="O7">
        <v>30.723510810000001</v>
      </c>
      <c r="P7">
        <v>31.36392017</v>
      </c>
      <c r="Q7">
        <v>31.004111160000001</v>
      </c>
      <c r="R7">
        <v>31.965041750000001</v>
      </c>
      <c r="S7">
        <v>30.792829000000001</v>
      </c>
      <c r="T7">
        <v>29.539764760000001</v>
      </c>
      <c r="U7">
        <v>29.119712199999999</v>
      </c>
      <c r="V7">
        <v>27.610109049999998</v>
      </c>
      <c r="W7">
        <v>33.645082479999999</v>
      </c>
      <c r="X7">
        <v>31.353354509999999</v>
      </c>
      <c r="Y7">
        <v>30.823602869999998</v>
      </c>
      <c r="Z7">
        <v>31.27199216</v>
      </c>
      <c r="AA7">
        <v>29.397420619999998</v>
      </c>
      <c r="AB7">
        <v>28.660056430000001</v>
      </c>
      <c r="AC7">
        <v>24.311340779999998</v>
      </c>
      <c r="AD7">
        <v>23.76881242</v>
      </c>
      <c r="AE7">
        <v>21.570477350000001</v>
      </c>
      <c r="AF7">
        <v>22.36366396</v>
      </c>
      <c r="AG7">
        <v>24.81562877</v>
      </c>
      <c r="AH7">
        <v>24.662829110000001</v>
      </c>
      <c r="AI7">
        <v>26.111727649999999</v>
      </c>
      <c r="AJ7">
        <v>24.575391410000002</v>
      </c>
      <c r="AK7">
        <v>24.79498173</v>
      </c>
      <c r="AL7">
        <v>27.271852840000001</v>
      </c>
      <c r="AM7">
        <v>20.551487699999999</v>
      </c>
      <c r="AN7">
        <v>23.809080909999999</v>
      </c>
      <c r="AO7">
        <v>23.634968740000001</v>
      </c>
      <c r="AP7">
        <v>23.58740156</v>
      </c>
      <c r="AQ7">
        <v>24.744162599999999</v>
      </c>
      <c r="AR7">
        <v>25.333913429999999</v>
      </c>
      <c r="AS7">
        <v>24.359135810000001</v>
      </c>
      <c r="AT7">
        <v>22.135062730000001</v>
      </c>
      <c r="AU7">
        <v>22.169720730000002</v>
      </c>
      <c r="AV7">
        <v>22.136318710000001</v>
      </c>
      <c r="AW7">
        <v>21.748918079999999</v>
      </c>
      <c r="AX7">
        <v>20.473504630000001</v>
      </c>
      <c r="AY7">
        <v>19.534923339999999</v>
      </c>
      <c r="AZ7">
        <v>19.85714544</v>
      </c>
      <c r="BA7">
        <v>19.465220639999998</v>
      </c>
    </row>
    <row r="8" spans="1:56" x14ac:dyDescent="0.2">
      <c r="A8">
        <f>VLOOKUP(B8,'AHarv+PermP'!$B$2:$C$52,2,0)</f>
        <v>35</v>
      </c>
      <c r="B8" t="s">
        <v>381</v>
      </c>
      <c r="C8" t="s">
        <v>516</v>
      </c>
      <c r="D8" t="s">
        <v>563</v>
      </c>
      <c r="E8" t="s">
        <v>564</v>
      </c>
      <c r="AF8">
        <v>16.020387830000001</v>
      </c>
      <c r="AG8">
        <v>16.636996870000001</v>
      </c>
      <c r="AH8">
        <v>17.626572679999999</v>
      </c>
      <c r="AI8">
        <v>16.15559219</v>
      </c>
      <c r="AJ8">
        <v>14.367402970000001</v>
      </c>
      <c r="AK8">
        <v>13.44339209</v>
      </c>
      <c r="AL8">
        <v>11.78859452</v>
      </c>
      <c r="AM8">
        <v>13.71355028</v>
      </c>
      <c r="AN8">
        <v>12.755787550000001</v>
      </c>
      <c r="AO8">
        <v>13.611264350000001</v>
      </c>
      <c r="AP8">
        <v>13.46626322</v>
      </c>
      <c r="AQ8">
        <v>12.17237518</v>
      </c>
      <c r="AR8">
        <v>11.577098830000001</v>
      </c>
      <c r="AS8">
        <v>11.82761333</v>
      </c>
      <c r="AT8">
        <v>11.99528332</v>
      </c>
      <c r="AU8">
        <v>7.8171091449999999</v>
      </c>
      <c r="AV8">
        <v>7.0637119110000004</v>
      </c>
      <c r="AW8">
        <v>6.8274962849999996</v>
      </c>
      <c r="AX8">
        <v>9.7216522360000006</v>
      </c>
      <c r="AY8">
        <v>9.2438293589999994</v>
      </c>
      <c r="AZ8">
        <v>9.3840522150000005</v>
      </c>
      <c r="BA8">
        <v>9.2127447740000008</v>
      </c>
      <c r="BB8">
        <v>8.9966085049999993</v>
      </c>
      <c r="BC8">
        <v>8.9464283499999997</v>
      </c>
    </row>
    <row r="9" spans="1:56" x14ac:dyDescent="0.2">
      <c r="A9">
        <v>37</v>
      </c>
      <c r="B9" t="s">
        <v>434</v>
      </c>
      <c r="C9" t="s">
        <v>517</v>
      </c>
      <c r="D9" t="s">
        <v>563</v>
      </c>
      <c r="E9" t="s">
        <v>564</v>
      </c>
      <c r="K9">
        <v>46.264396550000001</v>
      </c>
      <c r="L9">
        <v>42.148760330000002</v>
      </c>
      <c r="M9">
        <v>39.522546419999998</v>
      </c>
      <c r="N9">
        <v>39.077694170000001</v>
      </c>
      <c r="O9">
        <v>37.844028020000003</v>
      </c>
      <c r="P9">
        <v>35.47010684</v>
      </c>
      <c r="Q9">
        <v>37.246950859999998</v>
      </c>
      <c r="R9">
        <v>38.491284039999996</v>
      </c>
      <c r="S9">
        <v>39.163498099999998</v>
      </c>
      <c r="T9">
        <v>39.49329359</v>
      </c>
      <c r="U9">
        <v>37.748429369999997</v>
      </c>
      <c r="V9">
        <v>40.118598849999998</v>
      </c>
      <c r="W9">
        <v>40.240763579999999</v>
      </c>
      <c r="X9">
        <v>39.736635190000001</v>
      </c>
      <c r="Y9">
        <v>39.075632990000003</v>
      </c>
      <c r="Z9">
        <v>39.999996209999999</v>
      </c>
      <c r="AA9">
        <v>39.67361176</v>
      </c>
      <c r="AB9">
        <v>41.673806450000001</v>
      </c>
      <c r="AC9">
        <v>40.370740599999998</v>
      </c>
      <c r="AD9">
        <v>42.026923080000003</v>
      </c>
      <c r="AE9">
        <v>47.59643535</v>
      </c>
      <c r="AF9">
        <v>50.27765557</v>
      </c>
      <c r="AG9">
        <v>46.856136749999997</v>
      </c>
      <c r="AH9">
        <v>48.207786110000001</v>
      </c>
      <c r="AI9">
        <v>46.303338009999997</v>
      </c>
      <c r="AJ9">
        <v>47.593456750000001</v>
      </c>
      <c r="AK9">
        <v>45.030823490000003</v>
      </c>
      <c r="AL9">
        <v>46.095125260000003</v>
      </c>
      <c r="AM9">
        <v>45.645267480000001</v>
      </c>
      <c r="AN9">
        <v>44.936326389999998</v>
      </c>
      <c r="AO9">
        <v>46.220914790000002</v>
      </c>
      <c r="AP9">
        <v>49.697681590000002</v>
      </c>
      <c r="AQ9">
        <v>51.425458509999999</v>
      </c>
      <c r="AR9">
        <v>53.336809180000003</v>
      </c>
      <c r="AS9">
        <v>53.874052089999999</v>
      </c>
      <c r="AT9">
        <v>53.14947205</v>
      </c>
      <c r="AU9">
        <v>54.299214999999997</v>
      </c>
      <c r="AV9">
        <v>54.30682805</v>
      </c>
      <c r="AW9">
        <v>59.72043901</v>
      </c>
      <c r="AX9">
        <v>55.288459779999997</v>
      </c>
      <c r="AY9">
        <v>54.442851939999997</v>
      </c>
      <c r="AZ9">
        <v>55.036434450000002</v>
      </c>
      <c r="BA9">
        <v>53.865605739999999</v>
      </c>
      <c r="BB9">
        <v>52.894214679999997</v>
      </c>
      <c r="BC9">
        <v>56.479807370000003</v>
      </c>
    </row>
    <row r="10" spans="1:56" x14ac:dyDescent="0.2">
      <c r="A10">
        <f>VLOOKUP(B10,'AHarv+PermP'!$B$2:$C$52,2,0)</f>
        <v>39</v>
      </c>
      <c r="B10" t="s">
        <v>383</v>
      </c>
      <c r="C10" t="s">
        <v>518</v>
      </c>
      <c r="D10" t="s">
        <v>563</v>
      </c>
      <c r="E10" t="s">
        <v>564</v>
      </c>
      <c r="F10">
        <v>40.926938999999997</v>
      </c>
      <c r="G10">
        <v>39.868460259999999</v>
      </c>
      <c r="H10">
        <v>39.812069440000002</v>
      </c>
      <c r="I10">
        <v>39.726460609999997</v>
      </c>
      <c r="J10">
        <v>38.462300689999999</v>
      </c>
      <c r="K10">
        <v>37.745277459999997</v>
      </c>
      <c r="L10">
        <v>38.498875060000003</v>
      </c>
      <c r="M10">
        <v>42.080490699999999</v>
      </c>
      <c r="N10">
        <v>41.354218690000003</v>
      </c>
      <c r="O10">
        <v>40.851170619999998</v>
      </c>
      <c r="P10">
        <v>39.678785130000001</v>
      </c>
      <c r="Q10">
        <v>39.674859499999997</v>
      </c>
      <c r="R10">
        <v>39.522540020000001</v>
      </c>
      <c r="S10">
        <v>38.02048233</v>
      </c>
      <c r="T10">
        <v>38.543062999999997</v>
      </c>
      <c r="U10">
        <v>38.289741919999997</v>
      </c>
      <c r="V10">
        <v>37.015608329999999</v>
      </c>
      <c r="W10">
        <v>35.165725459999997</v>
      </c>
      <c r="X10">
        <v>35.766169259999998</v>
      </c>
      <c r="Y10">
        <v>40.81380746</v>
      </c>
      <c r="Z10">
        <v>45.088674619999999</v>
      </c>
      <c r="AA10">
        <v>39.749949290000004</v>
      </c>
      <c r="AB10">
        <v>39.456736059999997</v>
      </c>
      <c r="AC10">
        <v>39.156694829999999</v>
      </c>
      <c r="AD10">
        <v>33.612639639999998</v>
      </c>
      <c r="AE10">
        <v>38.058640519999997</v>
      </c>
      <c r="AF10">
        <v>32.621966530000002</v>
      </c>
      <c r="AG10">
        <v>33.113138739999997</v>
      </c>
      <c r="AH10">
        <v>36.758052769999999</v>
      </c>
      <c r="AI10">
        <v>31.655524199999999</v>
      </c>
      <c r="AJ10">
        <v>29.27986572</v>
      </c>
      <c r="AK10">
        <v>36.495938459999998</v>
      </c>
      <c r="AL10">
        <v>35.343495279999999</v>
      </c>
      <c r="AM10">
        <v>32.464933209999998</v>
      </c>
      <c r="AN10">
        <v>37.836310449999999</v>
      </c>
      <c r="AO10">
        <v>35.838296829999997</v>
      </c>
      <c r="AP10">
        <v>39.004217910000001</v>
      </c>
      <c r="AQ10">
        <v>39.944041550000001</v>
      </c>
      <c r="AR10">
        <v>40.817111330000003</v>
      </c>
      <c r="AS10">
        <v>39.747198830000002</v>
      </c>
      <c r="AT10">
        <v>42.314196950000003</v>
      </c>
      <c r="AU10">
        <v>41.810332330000001</v>
      </c>
      <c r="AV10">
        <v>39.443272280000002</v>
      </c>
      <c r="AW10">
        <v>33.596906490000002</v>
      </c>
      <c r="AX10">
        <v>23.46974651</v>
      </c>
      <c r="AY10">
        <v>12.26984427</v>
      </c>
      <c r="AZ10">
        <v>11.655862089999999</v>
      </c>
      <c r="BA10">
        <v>12.516248170000001</v>
      </c>
      <c r="BB10">
        <v>13.63036745</v>
      </c>
    </row>
    <row r="11" spans="1:56" x14ac:dyDescent="0.2">
      <c r="A11">
        <f>VLOOKUP(B11,'AHarv+PermP'!$B$2:$C$52,2,0)</f>
        <v>45</v>
      </c>
      <c r="B11" t="s">
        <v>384</v>
      </c>
      <c r="C11" t="s">
        <v>519</v>
      </c>
      <c r="D11" t="s">
        <v>563</v>
      </c>
      <c r="E11" t="s">
        <v>564</v>
      </c>
      <c r="Z11">
        <v>34.011649290000001</v>
      </c>
      <c r="AA11">
        <v>34.198576129999999</v>
      </c>
      <c r="AB11">
        <v>33.478259829999999</v>
      </c>
      <c r="AC11">
        <v>34.970349400000003</v>
      </c>
      <c r="AD11">
        <v>34.63209037</v>
      </c>
      <c r="AE11">
        <v>36.116728989999999</v>
      </c>
      <c r="AF11">
        <v>37.407143929999997</v>
      </c>
      <c r="AG11">
        <v>37.974082420000002</v>
      </c>
      <c r="AH11">
        <v>39.468575219999998</v>
      </c>
      <c r="AI11">
        <v>40.889948519999997</v>
      </c>
      <c r="AJ11">
        <v>41.42110057</v>
      </c>
      <c r="AK11">
        <v>39.658193310000001</v>
      </c>
      <c r="AL11">
        <v>39.510062730000001</v>
      </c>
      <c r="AM11">
        <v>39.11056919</v>
      </c>
      <c r="AN11">
        <v>37.616837529999998</v>
      </c>
      <c r="AO11">
        <v>40.891812190000003</v>
      </c>
      <c r="AP11">
        <v>40.891306309999997</v>
      </c>
      <c r="AQ11">
        <v>40.893522609999998</v>
      </c>
      <c r="AR11">
        <v>40.92945658</v>
      </c>
      <c r="AS11">
        <v>40.9497772</v>
      </c>
      <c r="AT11">
        <v>48.553602009999999</v>
      </c>
      <c r="AU11">
        <v>49.963397200000003</v>
      </c>
      <c r="AV11">
        <v>50.151822969999998</v>
      </c>
      <c r="AW11">
        <v>50.547058970000002</v>
      </c>
      <c r="AX11">
        <v>50.935301019999997</v>
      </c>
      <c r="AY11">
        <v>51.015236999999999</v>
      </c>
      <c r="AZ11">
        <v>45.176898020000003</v>
      </c>
      <c r="BA11">
        <v>45.343721780000003</v>
      </c>
      <c r="BB11">
        <v>45.812082850000003</v>
      </c>
      <c r="BC11">
        <v>46.309120280000002</v>
      </c>
    </row>
    <row r="12" spans="1:56" x14ac:dyDescent="0.2">
      <c r="A12">
        <v>250</v>
      </c>
      <c r="B12" t="s">
        <v>520</v>
      </c>
      <c r="C12" t="s">
        <v>521</v>
      </c>
      <c r="D12" t="s">
        <v>563</v>
      </c>
      <c r="E12" t="s">
        <v>564</v>
      </c>
      <c r="K12">
        <v>20.09565349</v>
      </c>
      <c r="L12">
        <v>21.63302594</v>
      </c>
      <c r="M12">
        <v>21.642126780000002</v>
      </c>
      <c r="N12">
        <v>21.780743409999999</v>
      </c>
      <c r="O12">
        <v>18.001078880000001</v>
      </c>
      <c r="P12">
        <v>16.138448480000001</v>
      </c>
      <c r="Q12">
        <v>14.939238899999999</v>
      </c>
      <c r="R12">
        <v>15.182841290000001</v>
      </c>
      <c r="S12">
        <v>15.0441898</v>
      </c>
      <c r="T12">
        <v>15.76030574</v>
      </c>
      <c r="U12">
        <v>17.734480269999999</v>
      </c>
      <c r="V12">
        <v>22.878656790000001</v>
      </c>
      <c r="W12">
        <v>23.96436718</v>
      </c>
      <c r="X12">
        <v>27.498316790000001</v>
      </c>
      <c r="Y12">
        <v>28.318717379999999</v>
      </c>
      <c r="Z12">
        <v>26.821514000000001</v>
      </c>
      <c r="AA12">
        <v>25.931091179999999</v>
      </c>
      <c r="AB12">
        <v>31.44654096</v>
      </c>
      <c r="AC12">
        <v>34.546512710000002</v>
      </c>
      <c r="AD12">
        <v>31.438574890000002</v>
      </c>
      <c r="AE12">
        <v>31.821670399999999</v>
      </c>
      <c r="AF12">
        <v>33.622365469999998</v>
      </c>
      <c r="AG12">
        <v>29.727465039999998</v>
      </c>
      <c r="AH12">
        <v>29.83856492</v>
      </c>
      <c r="AI12">
        <v>28.579958260000002</v>
      </c>
      <c r="AJ12">
        <v>30.964467030000002</v>
      </c>
      <c r="AK12">
        <v>41.66951194</v>
      </c>
      <c r="AL12">
        <v>49.415284759999999</v>
      </c>
      <c r="AM12">
        <v>51.723090769999999</v>
      </c>
      <c r="AN12">
        <v>57.00000051</v>
      </c>
      <c r="AO12">
        <v>56.999999500000001</v>
      </c>
      <c r="AP12">
        <v>33.55157912</v>
      </c>
      <c r="AQ12">
        <v>48.13721718</v>
      </c>
      <c r="AR12">
        <v>47.481935790000001</v>
      </c>
      <c r="AS12">
        <v>52.718447900000001</v>
      </c>
      <c r="AT12">
        <v>49.972230140000001</v>
      </c>
      <c r="AU12">
        <v>59.744992019999998</v>
      </c>
      <c r="AV12">
        <v>51.005122020000002</v>
      </c>
      <c r="AW12">
        <v>51.005157930000003</v>
      </c>
      <c r="AX12">
        <v>47.259029869999999</v>
      </c>
      <c r="AY12">
        <v>45.520597240000001</v>
      </c>
      <c r="AZ12">
        <v>45.668658389999997</v>
      </c>
      <c r="BA12">
        <v>42.46523139</v>
      </c>
      <c r="BB12">
        <v>40.214426699999997</v>
      </c>
      <c r="BC12">
        <v>42.90833842</v>
      </c>
    </row>
    <row r="13" spans="1:56" x14ac:dyDescent="0.2">
      <c r="A13">
        <v>46</v>
      </c>
      <c r="B13" t="s">
        <v>522</v>
      </c>
      <c r="C13" t="s">
        <v>523</v>
      </c>
      <c r="D13" t="s">
        <v>563</v>
      </c>
      <c r="E13" t="s">
        <v>564</v>
      </c>
      <c r="F13">
        <v>23.600463380000001</v>
      </c>
      <c r="G13">
        <v>20.491800949999998</v>
      </c>
      <c r="H13">
        <v>19.804722250000001</v>
      </c>
      <c r="I13">
        <v>20.954082</v>
      </c>
      <c r="J13">
        <v>21.109707870000001</v>
      </c>
      <c r="K13">
        <v>19.135800589999999</v>
      </c>
      <c r="L13">
        <v>19.188191880000002</v>
      </c>
      <c r="M13">
        <v>19.8630171</v>
      </c>
      <c r="N13">
        <v>19.61414791</v>
      </c>
      <c r="O13">
        <v>17.70683176</v>
      </c>
      <c r="P13">
        <v>17.89473684</v>
      </c>
      <c r="Q13">
        <v>17.136409090000001</v>
      </c>
      <c r="R13">
        <v>16.425120769999999</v>
      </c>
      <c r="S13">
        <v>15.728476819999999</v>
      </c>
      <c r="T13">
        <v>15.11710433</v>
      </c>
      <c r="U13">
        <v>14.476885640000001</v>
      </c>
      <c r="V13">
        <v>13.477537440000001</v>
      </c>
      <c r="W13">
        <v>15.42553191</v>
      </c>
      <c r="X13">
        <v>16.03630862</v>
      </c>
      <c r="Y13">
        <v>14.313725489999999</v>
      </c>
      <c r="Z13">
        <v>11.681467809999999</v>
      </c>
      <c r="AA13">
        <v>7.882591841</v>
      </c>
      <c r="AB13">
        <v>7.8591549299999999</v>
      </c>
      <c r="AC13">
        <v>7.5825825829999998</v>
      </c>
      <c r="AD13">
        <v>6.91704747</v>
      </c>
      <c r="AE13">
        <v>7.4474361350000002</v>
      </c>
      <c r="AF13">
        <v>12.089703119999999</v>
      </c>
      <c r="AG13">
        <v>11.937285879999999</v>
      </c>
      <c r="AH13">
        <v>13.867069799999999</v>
      </c>
      <c r="AI13">
        <v>12.9345403</v>
      </c>
      <c r="AJ13">
        <v>12.86089239</v>
      </c>
      <c r="AK13">
        <v>11.31780929</v>
      </c>
      <c r="AL13">
        <v>11.527563109999999</v>
      </c>
      <c r="AM13">
        <v>11.24851993</v>
      </c>
      <c r="AN13">
        <v>10.313937859999999</v>
      </c>
      <c r="AO13">
        <v>10.4525658</v>
      </c>
      <c r="AP13">
        <v>8.9866892360000001</v>
      </c>
      <c r="AQ13">
        <v>9.1391900859999993</v>
      </c>
      <c r="AR13">
        <v>10.95556908</v>
      </c>
      <c r="AS13">
        <v>8.3557579519999994</v>
      </c>
      <c r="AT13">
        <v>5.304252999</v>
      </c>
      <c r="AU13">
        <v>5.7999316509999996</v>
      </c>
      <c r="AV13">
        <v>6.2615801229999999</v>
      </c>
      <c r="AW13">
        <v>6.275223939</v>
      </c>
      <c r="AX13">
        <v>5.5094063029999996</v>
      </c>
      <c r="AY13">
        <v>4.5441803969999999</v>
      </c>
      <c r="AZ13">
        <v>3.9603225649999998</v>
      </c>
      <c r="BA13">
        <v>4.3538432050000004</v>
      </c>
      <c r="BB13">
        <v>3.6986726459999999</v>
      </c>
      <c r="BC13">
        <v>4.5123598219999996</v>
      </c>
      <c r="BD13">
        <v>3.8533573109999999</v>
      </c>
    </row>
    <row r="14" spans="1:56" x14ac:dyDescent="0.2">
      <c r="A14">
        <v>107</v>
      </c>
      <c r="B14" t="s">
        <v>524</v>
      </c>
      <c r="C14" t="s">
        <v>525</v>
      </c>
      <c r="D14" t="s">
        <v>563</v>
      </c>
      <c r="E14" t="s">
        <v>564</v>
      </c>
      <c r="F14">
        <v>47.907922970000001</v>
      </c>
      <c r="G14">
        <v>46.406834879999998</v>
      </c>
      <c r="H14">
        <v>45.90405269</v>
      </c>
      <c r="I14">
        <v>44.167104160000001</v>
      </c>
      <c r="J14">
        <v>39.801359779999999</v>
      </c>
      <c r="K14">
        <v>39.618460679999998</v>
      </c>
      <c r="L14">
        <v>37.440380900000001</v>
      </c>
      <c r="M14">
        <v>34.75976223</v>
      </c>
      <c r="N14">
        <v>35.5611587</v>
      </c>
      <c r="O14">
        <v>33.568804139999997</v>
      </c>
      <c r="P14">
        <v>31.866765139999998</v>
      </c>
      <c r="Q14">
        <v>30.880328970000001</v>
      </c>
      <c r="R14">
        <v>29.800471630000001</v>
      </c>
      <c r="S14">
        <v>31.049901129999999</v>
      </c>
      <c r="T14">
        <v>25.466846449999998</v>
      </c>
      <c r="U14">
        <v>28.244458160000001</v>
      </c>
      <c r="V14">
        <v>24.4793521</v>
      </c>
      <c r="W14">
        <v>24.265851609999999</v>
      </c>
      <c r="X14">
        <v>25.880637220000001</v>
      </c>
      <c r="Y14">
        <v>26.402385859999999</v>
      </c>
      <c r="Z14">
        <v>25.880273259999999</v>
      </c>
      <c r="AA14">
        <v>26.533998350000001</v>
      </c>
      <c r="AB14">
        <v>24.1253134</v>
      </c>
      <c r="AC14">
        <v>21.88195713</v>
      </c>
      <c r="AD14">
        <v>24.13447098</v>
      </c>
      <c r="AE14">
        <v>26.537578920000001</v>
      </c>
      <c r="AF14">
        <v>28.461544499999999</v>
      </c>
      <c r="AG14">
        <v>29.182352569999999</v>
      </c>
      <c r="AH14">
        <v>32.039321889999997</v>
      </c>
      <c r="AI14">
        <v>32.716440110000001</v>
      </c>
      <c r="AJ14">
        <v>32.498427669999998</v>
      </c>
      <c r="AK14">
        <v>33.29394293</v>
      </c>
      <c r="AL14">
        <v>34.00968692</v>
      </c>
      <c r="AM14">
        <v>28.215206269999999</v>
      </c>
      <c r="AN14">
        <v>25.263630509999999</v>
      </c>
      <c r="AO14">
        <v>24.727605799999999</v>
      </c>
      <c r="AP14">
        <v>24.60262093</v>
      </c>
      <c r="AQ14">
        <v>23.319292879999999</v>
      </c>
      <c r="AR14">
        <v>24.121149429999999</v>
      </c>
      <c r="AS14">
        <v>21.98939335</v>
      </c>
      <c r="AT14">
        <v>24.215621500000001</v>
      </c>
      <c r="AU14">
        <v>24.699551110000002</v>
      </c>
      <c r="AV14">
        <v>25.65428644</v>
      </c>
      <c r="AW14">
        <v>25.555379080000002</v>
      </c>
      <c r="AX14">
        <v>23.181722109999999</v>
      </c>
      <c r="AY14">
        <v>22.816084329999999</v>
      </c>
      <c r="AZ14">
        <v>22.92430573</v>
      </c>
      <c r="BA14">
        <v>23.85368261</v>
      </c>
      <c r="BB14">
        <v>24.97847956</v>
      </c>
      <c r="BC14">
        <v>24.658045170000001</v>
      </c>
      <c r="BD14">
        <v>22.944283250000002</v>
      </c>
    </row>
    <row r="15" spans="1:56" x14ac:dyDescent="0.2">
      <c r="A15">
        <v>61</v>
      </c>
      <c r="B15" t="s">
        <v>436</v>
      </c>
      <c r="C15" t="s">
        <v>526</v>
      </c>
      <c r="D15" t="s">
        <v>563</v>
      </c>
      <c r="E15" t="s">
        <v>564</v>
      </c>
      <c r="AE15">
        <v>68.858065969999998</v>
      </c>
      <c r="AF15">
        <v>68.45457725</v>
      </c>
      <c r="AG15">
        <v>67.375963049999996</v>
      </c>
      <c r="AH15">
        <v>61.975516480000003</v>
      </c>
      <c r="AI15">
        <v>62.56439056</v>
      </c>
      <c r="AJ15">
        <v>61.54962372</v>
      </c>
      <c r="AK15">
        <v>58.36480676</v>
      </c>
      <c r="AL15">
        <v>51.142928670000003</v>
      </c>
      <c r="AM15">
        <v>48.63798791</v>
      </c>
      <c r="AN15">
        <v>49.513176469999998</v>
      </c>
      <c r="AO15">
        <v>51.584727170000001</v>
      </c>
      <c r="AP15">
        <v>36.505851470000003</v>
      </c>
      <c r="AQ15">
        <v>23.33008877</v>
      </c>
      <c r="AR15">
        <v>21.691793669999999</v>
      </c>
      <c r="AS15">
        <v>12.8392289</v>
      </c>
      <c r="AT15">
        <v>9.816036897</v>
      </c>
      <c r="AU15">
        <v>7.2044507729999996</v>
      </c>
      <c r="AV15">
        <v>6.3687046829999998</v>
      </c>
      <c r="AW15">
        <v>5.5075886079999998</v>
      </c>
      <c r="AX15">
        <v>4.0876692080000003</v>
      </c>
      <c r="AY15">
        <v>2.6104162359999998</v>
      </c>
      <c r="AZ15">
        <v>2.7701791240000002</v>
      </c>
      <c r="BA15">
        <v>2.6778796640000002</v>
      </c>
      <c r="BB15">
        <v>1.9973817549999999</v>
      </c>
      <c r="BC15">
        <v>3.184728351</v>
      </c>
    </row>
    <row r="16" spans="1:56" x14ac:dyDescent="0.2">
      <c r="A16">
        <f>VLOOKUP(B16,'AHarv+PermP'!$B$2:$C$52,2,0)</f>
        <v>178</v>
      </c>
      <c r="B16" t="s">
        <v>408</v>
      </c>
      <c r="C16" t="s">
        <v>527</v>
      </c>
      <c r="D16" t="s">
        <v>563</v>
      </c>
      <c r="E16" t="s">
        <v>564</v>
      </c>
      <c r="AL16">
        <v>30.558961780000001</v>
      </c>
      <c r="AM16">
        <v>22.405993779999999</v>
      </c>
      <c r="AN16">
        <v>24.367636569999998</v>
      </c>
      <c r="AO16">
        <v>20.93939941</v>
      </c>
      <c r="AP16">
        <v>17.994768090000001</v>
      </c>
      <c r="AQ16">
        <v>16.859992779999999</v>
      </c>
      <c r="AR16">
        <v>25.528992580000001</v>
      </c>
      <c r="AS16">
        <v>24.882043280000001</v>
      </c>
      <c r="AT16">
        <v>15.09513817</v>
      </c>
      <c r="AU16">
        <v>17.899999999999999</v>
      </c>
      <c r="AV16">
        <v>16.399999999999999</v>
      </c>
      <c r="AW16">
        <v>12.87475529</v>
      </c>
      <c r="AX16">
        <v>11.575749460000001</v>
      </c>
      <c r="AY16">
        <v>24.209879820000001</v>
      </c>
      <c r="AZ16">
        <v>26.108041830000001</v>
      </c>
      <c r="BA16">
        <v>25.38314991</v>
      </c>
      <c r="BB16">
        <v>17.3828125</v>
      </c>
      <c r="BC16">
        <v>14.52868262</v>
      </c>
    </row>
    <row r="17" spans="1:56" x14ac:dyDescent="0.2">
      <c r="A17">
        <f>VLOOKUP(B17,'AHarv+PermP'!$B$2:$C$52,2,0)</f>
        <v>238</v>
      </c>
      <c r="B17" t="s">
        <v>425</v>
      </c>
      <c r="C17" t="s">
        <v>528</v>
      </c>
      <c r="D17" t="s">
        <v>563</v>
      </c>
      <c r="E17" t="s">
        <v>564</v>
      </c>
      <c r="AA17">
        <v>60.652989089999998</v>
      </c>
      <c r="AB17">
        <v>58.826229079999997</v>
      </c>
      <c r="AC17">
        <v>60.01026186</v>
      </c>
      <c r="AD17">
        <v>53.448808790000001</v>
      </c>
      <c r="AE17">
        <v>57.8183814</v>
      </c>
      <c r="AF17">
        <v>56.308526839999999</v>
      </c>
      <c r="AG17">
        <v>54.251507889999999</v>
      </c>
      <c r="AH17">
        <v>53.857666700000003</v>
      </c>
      <c r="AI17">
        <v>53.47955503</v>
      </c>
      <c r="AJ17">
        <v>54.34119304</v>
      </c>
      <c r="AK17">
        <v>64.065875989999995</v>
      </c>
      <c r="AL17">
        <v>68.879980540000005</v>
      </c>
      <c r="AM17">
        <v>65.124913050000004</v>
      </c>
      <c r="AN17">
        <v>58.123235780000002</v>
      </c>
      <c r="AO17">
        <v>57.4758912</v>
      </c>
      <c r="AP17">
        <v>56.707437689999999</v>
      </c>
      <c r="AQ17">
        <v>57.63023561</v>
      </c>
      <c r="AR17">
        <v>52.562471219999999</v>
      </c>
      <c r="AS17">
        <v>49.50382218</v>
      </c>
      <c r="AT17">
        <v>49.877121719999998</v>
      </c>
      <c r="AU17">
        <v>47.668855260000001</v>
      </c>
      <c r="AV17">
        <v>43.510393569999998</v>
      </c>
      <c r="AW17">
        <v>41.901243620000002</v>
      </c>
      <c r="AX17">
        <v>44.18568921</v>
      </c>
      <c r="AY17">
        <v>46.690883599999999</v>
      </c>
      <c r="AZ17">
        <v>47.916735420000002</v>
      </c>
      <c r="BA17">
        <v>46.238623650000001</v>
      </c>
      <c r="BB17">
        <v>43.887764750000002</v>
      </c>
      <c r="BC17">
        <v>50.792710390000003</v>
      </c>
      <c r="BD17">
        <v>47.684824800000001</v>
      </c>
    </row>
    <row r="18" spans="1:56" x14ac:dyDescent="0.2">
      <c r="A18">
        <f>VLOOKUP(B18,'AHarv+PermP'!$B$2:$C$52,2,0)</f>
        <v>74</v>
      </c>
      <c r="B18" t="s">
        <v>390</v>
      </c>
      <c r="C18" t="s">
        <v>529</v>
      </c>
      <c r="D18" t="s">
        <v>563</v>
      </c>
      <c r="E18" t="s">
        <v>564</v>
      </c>
      <c r="F18">
        <v>32.186538949999999</v>
      </c>
      <c r="G18">
        <v>35.211843909999999</v>
      </c>
      <c r="H18">
        <v>35.885465840000002</v>
      </c>
      <c r="I18">
        <v>44.083573459999997</v>
      </c>
      <c r="J18">
        <v>30.180428859999999</v>
      </c>
      <c r="K18">
        <v>26.30630631</v>
      </c>
      <c r="L18">
        <v>25.165567079999999</v>
      </c>
      <c r="M18">
        <v>24.101811380000001</v>
      </c>
      <c r="N18">
        <v>18.381339260000001</v>
      </c>
      <c r="O18">
        <v>18.621550599999999</v>
      </c>
      <c r="P18">
        <v>18.547493060000001</v>
      </c>
      <c r="Q18">
        <v>13.796384400000001</v>
      </c>
      <c r="R18">
        <v>13.0875576</v>
      </c>
      <c r="S18">
        <v>11.607697079999999</v>
      </c>
      <c r="T18">
        <v>8.2055421039999992</v>
      </c>
      <c r="U18">
        <v>6.4013862460000004</v>
      </c>
      <c r="V18">
        <v>5.0062578220000002</v>
      </c>
      <c r="W18">
        <v>5.4621848740000001</v>
      </c>
      <c r="X18">
        <v>6.509643917</v>
      </c>
      <c r="Y18">
        <v>7.4464784359999996</v>
      </c>
      <c r="Z18">
        <v>6.7573556740000003</v>
      </c>
      <c r="AA18">
        <v>6.1171986660000002</v>
      </c>
      <c r="AB18">
        <v>6.1233081</v>
      </c>
      <c r="AC18">
        <v>6.5000371430000001</v>
      </c>
      <c r="AD18">
        <v>6.1046138030000003</v>
      </c>
      <c r="AE18">
        <v>6.7510829719999998</v>
      </c>
      <c r="AF18">
        <v>9.2449308559999999</v>
      </c>
      <c r="AG18">
        <v>10.992598600000001</v>
      </c>
      <c r="AH18">
        <v>10.076175449999999</v>
      </c>
      <c r="AI18">
        <v>8.6858854359999995</v>
      </c>
      <c r="AJ18">
        <v>7.3244477349999997</v>
      </c>
      <c r="AK18">
        <v>7.6236664320000003</v>
      </c>
      <c r="AL18">
        <v>8.2513882699999996</v>
      </c>
      <c r="AM18">
        <v>8.4842308800000001</v>
      </c>
      <c r="AN18">
        <v>9.0860151279999997</v>
      </c>
      <c r="AO18">
        <v>8.0316742080000001</v>
      </c>
      <c r="AP18">
        <v>7.09283164</v>
      </c>
      <c r="AQ18">
        <v>7.2175227560000002</v>
      </c>
      <c r="AR18">
        <v>7.0207939509999999</v>
      </c>
      <c r="AS18">
        <v>7.2936259139999997</v>
      </c>
      <c r="AT18">
        <v>6.2136245219999999</v>
      </c>
      <c r="AU18">
        <v>6.37103077</v>
      </c>
      <c r="AV18">
        <v>6.0863493540000002</v>
      </c>
      <c r="AW18">
        <v>6.0697337390000001</v>
      </c>
      <c r="AX18">
        <v>5.6353999100000003</v>
      </c>
      <c r="AY18">
        <v>4.88744011</v>
      </c>
      <c r="AZ18">
        <v>4.9403986780000002</v>
      </c>
      <c r="BA18">
        <v>4.8461478920000003</v>
      </c>
      <c r="BB18">
        <v>4.0591845820000003</v>
      </c>
      <c r="BC18">
        <v>5.1120661199999997</v>
      </c>
      <c r="BD18">
        <v>4.3596405770000004</v>
      </c>
    </row>
    <row r="19" spans="1:56" x14ac:dyDescent="0.2">
      <c r="A19">
        <v>75</v>
      </c>
      <c r="B19" t="s">
        <v>530</v>
      </c>
      <c r="C19" t="s">
        <v>531</v>
      </c>
      <c r="D19" t="s">
        <v>563</v>
      </c>
      <c r="E19" t="s">
        <v>564</v>
      </c>
      <c r="L19">
        <v>35.176226679999999</v>
      </c>
      <c r="M19">
        <v>35.631443300000001</v>
      </c>
      <c r="N19">
        <v>35.677419350000001</v>
      </c>
      <c r="O19">
        <v>35.68904594</v>
      </c>
      <c r="P19">
        <v>34.145077720000003</v>
      </c>
      <c r="Q19">
        <v>34.068627450000001</v>
      </c>
      <c r="R19">
        <v>35.617715619999998</v>
      </c>
      <c r="S19">
        <v>35.637149030000003</v>
      </c>
      <c r="T19">
        <v>35.164835160000003</v>
      </c>
      <c r="U19">
        <v>34.747527329999997</v>
      </c>
      <c r="V19">
        <v>36.327167369999998</v>
      </c>
      <c r="W19">
        <v>35.452413100000001</v>
      </c>
      <c r="X19">
        <v>32.130253449999998</v>
      </c>
      <c r="Y19">
        <v>30.960854090000002</v>
      </c>
      <c r="Z19">
        <v>30.847550909999999</v>
      </c>
      <c r="AA19">
        <v>34.408462</v>
      </c>
      <c r="AB19">
        <v>43.777318440000002</v>
      </c>
      <c r="AC19">
        <v>37.119815520000003</v>
      </c>
      <c r="AD19">
        <v>31.17610912</v>
      </c>
      <c r="AE19">
        <v>31.229797949999998</v>
      </c>
      <c r="AF19">
        <v>34.523253699999998</v>
      </c>
      <c r="AG19">
        <v>35.01687811</v>
      </c>
      <c r="AH19">
        <v>31.147749229999999</v>
      </c>
      <c r="AI19">
        <v>30.814225919999998</v>
      </c>
      <c r="AJ19">
        <v>28.991277360000002</v>
      </c>
      <c r="AK19">
        <v>27.784285969999999</v>
      </c>
      <c r="AL19">
        <v>26.171107410000001</v>
      </c>
      <c r="AM19">
        <v>25.24097136</v>
      </c>
      <c r="AN19">
        <v>27.504131359999999</v>
      </c>
      <c r="AO19">
        <v>29.953473850000002</v>
      </c>
      <c r="AP19">
        <v>29.75455371</v>
      </c>
      <c r="AQ19">
        <v>29.469719950000002</v>
      </c>
      <c r="AR19">
        <v>28.4182439</v>
      </c>
      <c r="AS19">
        <v>34.14411106</v>
      </c>
      <c r="AT19">
        <v>35.796245470000002</v>
      </c>
      <c r="AU19">
        <v>36.262429130000001</v>
      </c>
      <c r="AV19">
        <v>27.592177169999999</v>
      </c>
      <c r="AW19">
        <v>31.06214851</v>
      </c>
      <c r="AX19">
        <v>33.662043580000002</v>
      </c>
      <c r="AY19">
        <v>32.129497149999999</v>
      </c>
      <c r="AZ19">
        <v>30.259191309999999</v>
      </c>
      <c r="BA19">
        <v>28.708468969999998</v>
      </c>
      <c r="BB19">
        <v>28.52661548</v>
      </c>
      <c r="BC19">
        <v>27.453774460000002</v>
      </c>
      <c r="BD19">
        <v>26.93382459</v>
      </c>
    </row>
    <row r="20" spans="1:56" x14ac:dyDescent="0.2">
      <c r="A20">
        <f>VLOOKUP(B20,'AHarv+PermP'!$B$2:$C$52,2,0)</f>
        <v>81</v>
      </c>
      <c r="B20" t="s">
        <v>392</v>
      </c>
      <c r="C20" t="s">
        <v>532</v>
      </c>
      <c r="D20" t="s">
        <v>563</v>
      </c>
      <c r="E20" t="s">
        <v>564</v>
      </c>
      <c r="F20">
        <v>45.200764820000003</v>
      </c>
      <c r="G20">
        <v>39.67679691</v>
      </c>
      <c r="H20">
        <v>42.240795120000001</v>
      </c>
      <c r="I20">
        <v>40.22812914</v>
      </c>
      <c r="J20">
        <v>39.35873187</v>
      </c>
      <c r="K20">
        <v>49.902230420000002</v>
      </c>
      <c r="L20">
        <v>47.907250300000001</v>
      </c>
      <c r="M20">
        <v>45.045043970000002</v>
      </c>
      <c r="N20">
        <v>47.15101808</v>
      </c>
      <c r="O20">
        <v>52.263421289999997</v>
      </c>
      <c r="P20">
        <v>53.891906749999997</v>
      </c>
      <c r="Q20">
        <v>50.193242570000002</v>
      </c>
      <c r="R20">
        <v>52.27082686</v>
      </c>
      <c r="S20">
        <v>53.253209200000001</v>
      </c>
      <c r="T20">
        <v>56.178688729999998</v>
      </c>
      <c r="U20">
        <v>53.105299199999997</v>
      </c>
      <c r="V20">
        <v>56.368608530000003</v>
      </c>
      <c r="W20">
        <v>60.9395825</v>
      </c>
      <c r="X20">
        <v>65.047145159999999</v>
      </c>
      <c r="Y20">
        <v>63.390044510000003</v>
      </c>
      <c r="Z20">
        <v>60.055844989999997</v>
      </c>
      <c r="AA20">
        <v>55.265911690000003</v>
      </c>
      <c r="AB20">
        <v>59.35742733</v>
      </c>
      <c r="AD20">
        <v>51.903652059999999</v>
      </c>
      <c r="AE20">
        <v>48.431663960000002</v>
      </c>
      <c r="AF20">
        <v>48.02698522</v>
      </c>
      <c r="AG20">
        <v>50.703775100000001</v>
      </c>
      <c r="AH20">
        <v>49.717063330000002</v>
      </c>
      <c r="AI20">
        <v>49.419111719999997</v>
      </c>
      <c r="AJ20">
        <v>45.067519189999999</v>
      </c>
      <c r="AK20">
        <v>45.559565990000003</v>
      </c>
      <c r="AL20">
        <v>44.963758660000003</v>
      </c>
      <c r="AM20">
        <v>41.366542279999997</v>
      </c>
      <c r="AN20">
        <v>41.977890649999999</v>
      </c>
      <c r="AO20">
        <v>42.703109679999997</v>
      </c>
      <c r="AP20">
        <v>43.878209900000002</v>
      </c>
      <c r="AQ20">
        <v>40.052345639999999</v>
      </c>
      <c r="AR20">
        <v>40.23304031</v>
      </c>
      <c r="AS20">
        <v>39.927789779999998</v>
      </c>
      <c r="AT20">
        <v>39.413718320000001</v>
      </c>
      <c r="AU20">
        <v>39.325042430000003</v>
      </c>
      <c r="AV20">
        <v>39.211397519999998</v>
      </c>
      <c r="AW20">
        <v>40.238458999999999</v>
      </c>
      <c r="AX20">
        <v>41.547317399999997</v>
      </c>
      <c r="AY20">
        <v>40.935351160000003</v>
      </c>
      <c r="AZ20">
        <v>30.40485353</v>
      </c>
      <c r="BA20">
        <v>29.04994198</v>
      </c>
      <c r="BB20">
        <v>30.96203581</v>
      </c>
      <c r="BC20">
        <v>31.668596000000001</v>
      </c>
      <c r="BD20">
        <v>30.214114649999999</v>
      </c>
    </row>
    <row r="21" spans="1:56" x14ac:dyDescent="0.2">
      <c r="A21">
        <f>VLOOKUP(B21,'AHarv+PermP'!$B$2:$C$52,2,0)</f>
        <v>90</v>
      </c>
      <c r="B21" t="s">
        <v>393</v>
      </c>
      <c r="C21" t="s">
        <v>533</v>
      </c>
      <c r="D21" t="s">
        <v>563</v>
      </c>
      <c r="E21" t="s">
        <v>564</v>
      </c>
      <c r="AF21">
        <v>23.928117879999999</v>
      </c>
      <c r="AG21">
        <v>24.65335374</v>
      </c>
      <c r="AH21">
        <v>23.464974269999999</v>
      </c>
      <c r="AI21">
        <v>24.069496319999999</v>
      </c>
      <c r="AJ21">
        <v>23.777561209999998</v>
      </c>
      <c r="AK21">
        <v>18.845873730000001</v>
      </c>
      <c r="AL21">
        <v>17.074201420000001</v>
      </c>
      <c r="AM21">
        <v>17.991684150000001</v>
      </c>
      <c r="AN21">
        <v>20.873476100000001</v>
      </c>
      <c r="AO21">
        <v>19.253854329999999</v>
      </c>
      <c r="AP21">
        <v>17.781254740000001</v>
      </c>
      <c r="AQ21">
        <v>20.940010900000001</v>
      </c>
      <c r="AR21">
        <v>21.957229890000001</v>
      </c>
      <c r="AS21">
        <v>22.48318179</v>
      </c>
      <c r="AT21">
        <v>20.259014830000002</v>
      </c>
      <c r="AU21">
        <v>22.02408501</v>
      </c>
      <c r="AV21">
        <v>22.490002860000001</v>
      </c>
      <c r="AW21">
        <v>22.281611989999998</v>
      </c>
      <c r="AX21">
        <v>25.050709940000001</v>
      </c>
      <c r="AY21">
        <v>24.1582987</v>
      </c>
      <c r="AZ21">
        <v>23.84469206</v>
      </c>
      <c r="BA21">
        <v>25.345597649999998</v>
      </c>
      <c r="BB21">
        <v>24.912032969999998</v>
      </c>
      <c r="BC21">
        <v>16.900247</v>
      </c>
      <c r="BD21">
        <v>13.026247270000001</v>
      </c>
    </row>
    <row r="22" spans="1:56" x14ac:dyDescent="0.2">
      <c r="A22">
        <v>175</v>
      </c>
      <c r="B22" t="s">
        <v>439</v>
      </c>
      <c r="C22" t="s">
        <v>534</v>
      </c>
      <c r="D22" t="s">
        <v>563</v>
      </c>
      <c r="E22" t="s">
        <v>564</v>
      </c>
      <c r="P22">
        <v>47.455516009999997</v>
      </c>
      <c r="Q22">
        <v>44.850667540000003</v>
      </c>
      <c r="R22">
        <v>45.781209279999999</v>
      </c>
      <c r="S22">
        <v>42.882566220000001</v>
      </c>
      <c r="T22">
        <v>41.3797499</v>
      </c>
      <c r="U22">
        <v>47.772041389999998</v>
      </c>
      <c r="V22">
        <v>48.089631539999999</v>
      </c>
      <c r="W22">
        <v>46.15433779</v>
      </c>
      <c r="X22">
        <v>51.612912549999997</v>
      </c>
      <c r="Y22">
        <v>51.588685830000003</v>
      </c>
      <c r="Z22">
        <v>44.28716498</v>
      </c>
      <c r="AA22">
        <v>53.277533310000003</v>
      </c>
      <c r="AB22">
        <v>46.76550829</v>
      </c>
      <c r="AC22">
        <v>42.45</v>
      </c>
      <c r="AD22">
        <v>41.317363739999998</v>
      </c>
      <c r="AE22">
        <v>46.487379230000002</v>
      </c>
      <c r="AF22">
        <v>45.261318320000001</v>
      </c>
      <c r="AG22">
        <v>57.56832473</v>
      </c>
      <c r="AH22">
        <v>58.133953460000001</v>
      </c>
      <c r="AI22">
        <v>50.171334539999997</v>
      </c>
      <c r="AJ22">
        <v>60.803187129999998</v>
      </c>
      <c r="AK22">
        <v>54.112449290000001</v>
      </c>
      <c r="AL22">
        <v>49.36667293</v>
      </c>
      <c r="AM22">
        <v>55.225480509999997</v>
      </c>
      <c r="AN22">
        <v>55.593755510000001</v>
      </c>
      <c r="AO22">
        <v>55.055163380000003</v>
      </c>
      <c r="AP22">
        <v>57.600614100000001</v>
      </c>
      <c r="AQ22">
        <v>54.60478466</v>
      </c>
      <c r="AR22">
        <v>62.38272748</v>
      </c>
      <c r="AS22">
        <v>58.69346754</v>
      </c>
      <c r="AT22">
        <v>56.438368480000001</v>
      </c>
      <c r="AU22">
        <v>51.410258720000002</v>
      </c>
      <c r="AV22">
        <v>57.282171310000003</v>
      </c>
    </row>
    <row r="23" spans="1:56" x14ac:dyDescent="0.2">
      <c r="A23">
        <f>VLOOKUP(B23,'AHarv+PermP'!$B$2:$C$52,2,0)</f>
        <v>114</v>
      </c>
      <c r="B23" t="s">
        <v>395</v>
      </c>
      <c r="C23" t="s">
        <v>535</v>
      </c>
      <c r="D23" t="s">
        <v>563</v>
      </c>
      <c r="E23" t="s">
        <v>564</v>
      </c>
      <c r="F23">
        <v>38.191559900000001</v>
      </c>
      <c r="G23">
        <v>36.815411830000002</v>
      </c>
      <c r="H23">
        <v>40.597677879999999</v>
      </c>
      <c r="I23">
        <v>41.544374789999999</v>
      </c>
      <c r="J23">
        <v>39.800071770000002</v>
      </c>
      <c r="K23">
        <v>35.281554679999999</v>
      </c>
      <c r="L23">
        <v>37.87619875</v>
      </c>
      <c r="M23">
        <v>36.509701149999998</v>
      </c>
      <c r="N23">
        <v>34.599228429999997</v>
      </c>
      <c r="O23">
        <v>33.785400879999997</v>
      </c>
      <c r="P23">
        <v>33.292866230000001</v>
      </c>
      <c r="Q23">
        <v>31.37739887</v>
      </c>
      <c r="R23">
        <v>35.194468639999997</v>
      </c>
      <c r="S23">
        <v>35.46295757</v>
      </c>
      <c r="T23">
        <v>35.363229650000001</v>
      </c>
      <c r="U23">
        <v>34.154370030000003</v>
      </c>
      <c r="V23">
        <v>37.903141380000001</v>
      </c>
      <c r="W23">
        <v>41.950996529999998</v>
      </c>
      <c r="X23">
        <v>36.922411420000003</v>
      </c>
      <c r="Y23">
        <v>34.595711190000003</v>
      </c>
      <c r="Z23">
        <v>32.592237369999999</v>
      </c>
      <c r="AA23">
        <v>32.499811989999998</v>
      </c>
      <c r="AB23">
        <v>33.364596310000003</v>
      </c>
      <c r="AC23">
        <v>34.219534029999998</v>
      </c>
      <c r="AD23">
        <v>33.970641350000001</v>
      </c>
      <c r="AE23">
        <v>32.593791469999999</v>
      </c>
      <c r="AF23">
        <v>33.042487139999999</v>
      </c>
      <c r="AG23">
        <v>31.547228069999999</v>
      </c>
      <c r="AH23">
        <v>29.89012658</v>
      </c>
      <c r="AI23">
        <v>30.185334900000001</v>
      </c>
      <c r="AJ23">
        <v>29.518578900000001</v>
      </c>
      <c r="AK23">
        <v>28.14057919</v>
      </c>
      <c r="AL23">
        <v>28.739047809999999</v>
      </c>
      <c r="AM23">
        <v>31.523430090000002</v>
      </c>
      <c r="AN23">
        <v>33.320949390000003</v>
      </c>
      <c r="AO23">
        <v>31.133128679999999</v>
      </c>
      <c r="AP23">
        <v>30.739178200000001</v>
      </c>
      <c r="AQ23">
        <v>30.905342699999999</v>
      </c>
      <c r="AR23">
        <v>31.231485509999999</v>
      </c>
      <c r="AS23">
        <v>32.383843849999998</v>
      </c>
      <c r="AT23">
        <v>32.363974210000002</v>
      </c>
      <c r="AU23">
        <v>31.330075990000001</v>
      </c>
      <c r="AV23">
        <v>29.13061411</v>
      </c>
      <c r="AW23">
        <v>29.029054899999998</v>
      </c>
      <c r="AX23">
        <v>28.042346259999999</v>
      </c>
      <c r="AY23">
        <v>27.198682869999999</v>
      </c>
      <c r="AZ23">
        <v>26.74903617</v>
      </c>
      <c r="BA23">
        <v>20.115992550000001</v>
      </c>
      <c r="BB23">
        <v>21.049694649999999</v>
      </c>
      <c r="BC23">
        <v>22.624308169999999</v>
      </c>
      <c r="BD23">
        <v>19.38637645</v>
      </c>
    </row>
    <row r="24" spans="1:56" x14ac:dyDescent="0.2">
      <c r="A24">
        <f>VLOOKUP(B24,'AHarv+PermP'!$B$2:$C$52,2,0)</f>
        <v>122</v>
      </c>
      <c r="B24" t="s">
        <v>396</v>
      </c>
      <c r="C24" t="s">
        <v>536</v>
      </c>
      <c r="D24" t="s">
        <v>563</v>
      </c>
      <c r="E24" t="s">
        <v>564</v>
      </c>
      <c r="F24">
        <v>93.083948719999995</v>
      </c>
      <c r="G24">
        <v>94.21763636</v>
      </c>
      <c r="H24">
        <v>94.846230219999995</v>
      </c>
      <c r="I24">
        <v>89.651420380000005</v>
      </c>
      <c r="J24">
        <v>88.384758020000007</v>
      </c>
      <c r="K24">
        <v>83.10224599</v>
      </c>
      <c r="L24">
        <v>57.929028420000002</v>
      </c>
      <c r="M24">
        <v>48.56426115</v>
      </c>
      <c r="N24">
        <v>48.885785560000002</v>
      </c>
      <c r="O24">
        <v>45.764560109999998</v>
      </c>
      <c r="P24">
        <v>47.910202699999999</v>
      </c>
      <c r="Q24">
        <v>30.388395630000002</v>
      </c>
      <c r="R24">
        <v>46.928747370000004</v>
      </c>
      <c r="S24">
        <v>56.902480869999998</v>
      </c>
      <c r="T24">
        <v>45.625803390000002</v>
      </c>
      <c r="U24">
        <v>41.456710469999997</v>
      </c>
      <c r="V24">
        <v>34.607526729999996</v>
      </c>
      <c r="W24">
        <v>43.722840140000002</v>
      </c>
      <c r="X24">
        <v>37.904405390000001</v>
      </c>
      <c r="Y24">
        <v>38.83404548</v>
      </c>
      <c r="Z24">
        <v>24.610898169999999</v>
      </c>
      <c r="AA24">
        <v>26.81044962</v>
      </c>
      <c r="AB24">
        <v>22.373420800000002</v>
      </c>
      <c r="AC24">
        <v>24.382623160000001</v>
      </c>
      <c r="AD24">
        <v>24.834710609999998</v>
      </c>
      <c r="AE24">
        <v>22.75167248</v>
      </c>
      <c r="AF24">
        <v>22.648674979999999</v>
      </c>
      <c r="AG24">
        <v>25.84016724</v>
      </c>
      <c r="AH24">
        <v>27.421255899999998</v>
      </c>
      <c r="AI24">
        <v>25.115311859999998</v>
      </c>
      <c r="AJ24">
        <v>24.94687068</v>
      </c>
      <c r="AK24">
        <v>18.028502589999999</v>
      </c>
      <c r="AL24">
        <v>18.952151000000001</v>
      </c>
      <c r="AM24">
        <v>19.470004299999999</v>
      </c>
      <c r="AN24">
        <v>18.698744349999998</v>
      </c>
      <c r="AO24">
        <v>19.041533189999999</v>
      </c>
      <c r="AP24">
        <v>19.075286609999999</v>
      </c>
      <c r="AQ24">
        <v>17.997439580000002</v>
      </c>
      <c r="AR24">
        <v>18.079366319999998</v>
      </c>
      <c r="AS24">
        <v>18.493811050000001</v>
      </c>
      <c r="AT24">
        <v>12.335263400000001</v>
      </c>
      <c r="AU24">
        <v>13.185782700000001</v>
      </c>
      <c r="AV24">
        <v>10.340298089999999</v>
      </c>
      <c r="AW24">
        <v>10.22463615</v>
      </c>
      <c r="AX24">
        <v>9.7981831330000002</v>
      </c>
      <c r="AY24">
        <v>8.3280887099999994</v>
      </c>
      <c r="AZ24">
        <v>9.8025296040000001</v>
      </c>
      <c r="BA24">
        <v>8.1769240310000004</v>
      </c>
      <c r="BB24">
        <v>7.7916765129999996</v>
      </c>
      <c r="BC24">
        <v>7.866269011</v>
      </c>
      <c r="BD24">
        <v>7.902936489</v>
      </c>
    </row>
    <row r="25" spans="1:56" x14ac:dyDescent="0.2">
      <c r="A25">
        <f>VLOOKUP(B25,'AHarv+PermP'!$B$2:$C$52,2,0)</f>
        <v>123</v>
      </c>
      <c r="B25" t="s">
        <v>397</v>
      </c>
      <c r="C25" t="s">
        <v>537</v>
      </c>
      <c r="D25" t="s">
        <v>563</v>
      </c>
      <c r="E25" t="s">
        <v>564</v>
      </c>
      <c r="J25">
        <v>27.262089370000002</v>
      </c>
      <c r="K25">
        <v>26.703909379999999</v>
      </c>
      <c r="L25">
        <v>24.62452012</v>
      </c>
      <c r="M25">
        <v>24.07589136</v>
      </c>
      <c r="N25">
        <v>23.16471344</v>
      </c>
      <c r="O25">
        <v>24.617523769999998</v>
      </c>
      <c r="P25">
        <v>24.101478709999999</v>
      </c>
      <c r="Q25">
        <v>24.425000189999999</v>
      </c>
      <c r="R25">
        <v>22.523774970000002</v>
      </c>
      <c r="S25">
        <v>29.920564450000001</v>
      </c>
      <c r="T25">
        <v>32.281257490000002</v>
      </c>
      <c r="U25">
        <v>26.5966886</v>
      </c>
      <c r="V25">
        <v>29.822553930000002</v>
      </c>
      <c r="W25">
        <v>31.87008234</v>
      </c>
      <c r="X25">
        <v>34.321428570000002</v>
      </c>
      <c r="Y25">
        <v>34.27732142</v>
      </c>
      <c r="Z25">
        <v>35.884116259999999</v>
      </c>
      <c r="AA25">
        <v>31.561428100000001</v>
      </c>
      <c r="AB25">
        <v>32.239570970000003</v>
      </c>
      <c r="AC25">
        <v>33.848388129999996</v>
      </c>
      <c r="AD25">
        <v>35.45335635</v>
      </c>
      <c r="AE25">
        <v>36.529587900000003</v>
      </c>
      <c r="AF25">
        <v>37.364198770000002</v>
      </c>
      <c r="AG25">
        <v>38.127055919999997</v>
      </c>
      <c r="AH25">
        <v>38.110371550000004</v>
      </c>
      <c r="AI25">
        <v>38.725675649999999</v>
      </c>
      <c r="AJ25">
        <v>54.37044745</v>
      </c>
      <c r="AK25">
        <v>55.603448280000002</v>
      </c>
      <c r="AL25">
        <v>51.275167789999998</v>
      </c>
      <c r="AM25">
        <v>50.623441399999997</v>
      </c>
      <c r="AN25">
        <v>52.420574889999997</v>
      </c>
      <c r="AO25">
        <v>81.824925820000004</v>
      </c>
      <c r="AP25">
        <v>93.977415309999998</v>
      </c>
      <c r="AQ25">
        <v>76.951672860000002</v>
      </c>
      <c r="AR25">
        <v>78.642933749999997</v>
      </c>
      <c r="AS25">
        <v>76.188316839999999</v>
      </c>
      <c r="AT25">
        <v>72.009271440000006</v>
      </c>
      <c r="AU25">
        <v>73.29650144</v>
      </c>
      <c r="AV25">
        <v>75.522973949999994</v>
      </c>
      <c r="AW25">
        <v>71.647979599999999</v>
      </c>
      <c r="AX25">
        <v>68.173914740000001</v>
      </c>
      <c r="AY25">
        <v>65.824218189999996</v>
      </c>
      <c r="AZ25">
        <v>56.92</v>
      </c>
      <c r="BA25">
        <v>54.99</v>
      </c>
      <c r="BB25">
        <v>61.3</v>
      </c>
    </row>
    <row r="26" spans="1:56" x14ac:dyDescent="0.2">
      <c r="A26">
        <f>VLOOKUP(B26,'AHarv+PermP'!$B$2:$C$52,2,0)</f>
        <v>129</v>
      </c>
      <c r="B26" t="s">
        <v>398</v>
      </c>
      <c r="C26" t="s">
        <v>538</v>
      </c>
      <c r="D26" t="s">
        <v>563</v>
      </c>
      <c r="E26" t="s">
        <v>564</v>
      </c>
      <c r="L26">
        <v>25.01687948</v>
      </c>
      <c r="M26">
        <v>25.15580855</v>
      </c>
      <c r="N26">
        <v>24.28238833</v>
      </c>
      <c r="O26">
        <v>23.92077377</v>
      </c>
      <c r="P26">
        <v>24.4302794</v>
      </c>
      <c r="Q26">
        <v>24.307714789999999</v>
      </c>
      <c r="R26">
        <v>24.993515949999999</v>
      </c>
      <c r="S26">
        <v>26.778565780000001</v>
      </c>
      <c r="T26">
        <v>34.222349659999999</v>
      </c>
      <c r="U26">
        <v>34.043055510000002</v>
      </c>
      <c r="V26">
        <v>33.317615449999998</v>
      </c>
      <c r="W26">
        <v>32.796537829999998</v>
      </c>
      <c r="X26">
        <v>32.229444139999998</v>
      </c>
      <c r="Y26">
        <v>29.767468220000001</v>
      </c>
      <c r="Z26">
        <v>30.051208590000002</v>
      </c>
      <c r="AA26">
        <v>33.075845209999997</v>
      </c>
      <c r="AB26">
        <v>34.227401950000001</v>
      </c>
      <c r="AC26">
        <v>35.784226769999997</v>
      </c>
      <c r="AD26">
        <v>35.290113419999997</v>
      </c>
      <c r="AE26">
        <v>35.144329929999998</v>
      </c>
      <c r="AF26">
        <v>36.7881207</v>
      </c>
      <c r="AG26">
        <v>36.174696590000003</v>
      </c>
      <c r="AH26">
        <v>33.486122100000003</v>
      </c>
      <c r="AI26">
        <v>32.935500019999999</v>
      </c>
      <c r="AJ26">
        <v>28.577628369999999</v>
      </c>
      <c r="AK26">
        <v>29.677443310000001</v>
      </c>
      <c r="AL26">
        <v>29.10189471</v>
      </c>
      <c r="AM26">
        <v>28.706559439999999</v>
      </c>
      <c r="AN26">
        <v>23.814110899999999</v>
      </c>
      <c r="AO26">
        <v>26.686143730000001</v>
      </c>
      <c r="AP26">
        <v>27.19903115</v>
      </c>
      <c r="AQ26">
        <v>31.549006689999999</v>
      </c>
      <c r="AR26">
        <v>30.576055849999999</v>
      </c>
      <c r="AS26">
        <v>30.02559888</v>
      </c>
      <c r="AT26">
        <v>29.20998685</v>
      </c>
      <c r="AU26">
        <v>27.892738340000001</v>
      </c>
      <c r="AV26">
        <v>31.678358719999999</v>
      </c>
      <c r="AW26">
        <v>29.20142869</v>
      </c>
      <c r="AX26">
        <v>28.799892700000001</v>
      </c>
      <c r="AY26">
        <v>28.29332681</v>
      </c>
      <c r="AZ26">
        <v>27.483518620000002</v>
      </c>
      <c r="BA26">
        <v>25.687860839999999</v>
      </c>
      <c r="BB26">
        <v>24.806470010000002</v>
      </c>
      <c r="BC26">
        <v>29.110484110000002</v>
      </c>
    </row>
    <row r="27" spans="1:56" x14ac:dyDescent="0.2">
      <c r="A27">
        <f>VLOOKUP(B27,'AHarv+PermP'!$B$2:$C$52,2,0)</f>
        <v>130</v>
      </c>
      <c r="B27" t="s">
        <v>399</v>
      </c>
      <c r="C27" t="s">
        <v>539</v>
      </c>
      <c r="D27" t="s">
        <v>563</v>
      </c>
      <c r="E27" t="s">
        <v>564</v>
      </c>
      <c r="F27">
        <v>50.044444439999999</v>
      </c>
      <c r="G27">
        <v>50.290456429999999</v>
      </c>
      <c r="H27">
        <v>50.316455699999999</v>
      </c>
      <c r="I27">
        <v>50.949126800000002</v>
      </c>
      <c r="J27">
        <v>49.776785709999999</v>
      </c>
      <c r="K27">
        <v>49.9364676</v>
      </c>
      <c r="L27">
        <v>47.313019390000001</v>
      </c>
      <c r="M27">
        <v>46.436285099999999</v>
      </c>
      <c r="N27">
        <v>44.66219701</v>
      </c>
      <c r="O27">
        <v>44.27407762</v>
      </c>
      <c r="P27">
        <v>43.971631209999998</v>
      </c>
      <c r="Q27">
        <v>44.330262230000002</v>
      </c>
      <c r="R27">
        <v>45.631388059999999</v>
      </c>
      <c r="S27">
        <v>41.578638499999997</v>
      </c>
      <c r="T27">
        <v>41.172397879999998</v>
      </c>
      <c r="U27">
        <v>37.234687690000001</v>
      </c>
      <c r="V27">
        <v>39.201104520000001</v>
      </c>
      <c r="W27">
        <v>41.789733390000002</v>
      </c>
      <c r="X27">
        <v>39.717173430000003</v>
      </c>
      <c r="Y27">
        <v>55.203975030000002</v>
      </c>
      <c r="Z27">
        <v>43.733242240000003</v>
      </c>
      <c r="AA27">
        <v>39.825190370000001</v>
      </c>
      <c r="AB27">
        <v>41.055973340000001</v>
      </c>
      <c r="AC27">
        <v>42.297466700000001</v>
      </c>
      <c r="AD27">
        <v>42.043033379999997</v>
      </c>
      <c r="AE27">
        <v>42.898505970000002</v>
      </c>
      <c r="AF27">
        <v>43.120209969999998</v>
      </c>
      <c r="AG27">
        <v>49.025067839999998</v>
      </c>
      <c r="AH27">
        <v>50.023714519999999</v>
      </c>
      <c r="AI27">
        <v>47.690294280000003</v>
      </c>
      <c r="AJ27">
        <v>45.000015159999997</v>
      </c>
      <c r="AK27">
        <v>43.721876039999998</v>
      </c>
      <c r="AL27">
        <v>38.816484580000001</v>
      </c>
      <c r="AM27">
        <v>48.904201110000002</v>
      </c>
      <c r="AN27">
        <v>25.07651195</v>
      </c>
      <c r="AO27">
        <v>30.398028669999999</v>
      </c>
      <c r="AP27">
        <v>34.690098980000002</v>
      </c>
      <c r="AQ27">
        <v>32.589816210000002</v>
      </c>
      <c r="AR27">
        <v>35.581860349999999</v>
      </c>
      <c r="AS27">
        <v>37.841014170000001</v>
      </c>
      <c r="AT27">
        <v>39.539554180000003</v>
      </c>
      <c r="AU27">
        <v>38.782141009999997</v>
      </c>
      <c r="AV27">
        <v>36.739265410000002</v>
      </c>
      <c r="AW27">
        <v>35.73722875</v>
      </c>
      <c r="AX27">
        <v>34.633067160000003</v>
      </c>
      <c r="AY27">
        <v>32.634063980000001</v>
      </c>
      <c r="AZ27">
        <v>31.169848049999999</v>
      </c>
      <c r="BA27">
        <v>30.304884909999998</v>
      </c>
      <c r="BB27">
        <v>30.11037881</v>
      </c>
      <c r="BC27">
        <v>30.526679179999999</v>
      </c>
    </row>
    <row r="28" spans="1:56" x14ac:dyDescent="0.2">
      <c r="A28">
        <f>VLOOKUP(B28,'AHarv+PermP'!$B$2:$C$52,2,0)</f>
        <v>133</v>
      </c>
      <c r="B28" t="s">
        <v>400</v>
      </c>
      <c r="C28" t="s">
        <v>540</v>
      </c>
      <c r="D28" t="s">
        <v>563</v>
      </c>
      <c r="E28" t="s">
        <v>564</v>
      </c>
      <c r="M28">
        <v>69.060759989999994</v>
      </c>
      <c r="N28">
        <v>64.956828849999994</v>
      </c>
      <c r="O28">
        <v>64.459783630000004</v>
      </c>
      <c r="P28">
        <v>66.023269450000001</v>
      </c>
      <c r="Q28">
        <v>65.40418373</v>
      </c>
      <c r="R28">
        <v>61.792716220000003</v>
      </c>
      <c r="S28">
        <v>57.450075030000001</v>
      </c>
      <c r="T28">
        <v>51.226702590000002</v>
      </c>
      <c r="U28">
        <v>63.277568680000002</v>
      </c>
      <c r="V28">
        <v>61.226862850000003</v>
      </c>
      <c r="W28">
        <v>61.257120270000001</v>
      </c>
      <c r="X28">
        <v>58.186503000000002</v>
      </c>
      <c r="Y28">
        <v>61.423911140000001</v>
      </c>
      <c r="Z28">
        <v>48.312137630000002</v>
      </c>
      <c r="AA28">
        <v>45.697675220000001</v>
      </c>
      <c r="AB28">
        <v>44.088337869999997</v>
      </c>
      <c r="AC28">
        <v>41.442638989999999</v>
      </c>
      <c r="AD28">
        <v>44.160190149999998</v>
      </c>
      <c r="AE28">
        <v>40.294979859999998</v>
      </c>
      <c r="AF28">
        <v>42.444438300000002</v>
      </c>
      <c r="AG28">
        <v>45.19127572</v>
      </c>
      <c r="AH28">
        <v>44.984800049999997</v>
      </c>
      <c r="AI28">
        <v>47.7986407</v>
      </c>
      <c r="AJ28">
        <v>45.516456410000004</v>
      </c>
      <c r="AK28">
        <v>45.120367899999998</v>
      </c>
      <c r="AL28">
        <v>46.144197069999997</v>
      </c>
      <c r="AM28">
        <v>44.454050549999998</v>
      </c>
      <c r="AN28">
        <v>46.445396649999999</v>
      </c>
      <c r="AO28">
        <v>49.537781940000002</v>
      </c>
      <c r="AP28">
        <v>51.848978170000002</v>
      </c>
      <c r="AQ28">
        <v>44.500498800000003</v>
      </c>
      <c r="AR28">
        <v>46.46933791</v>
      </c>
      <c r="AS28">
        <v>46.513470910000002</v>
      </c>
      <c r="AT28">
        <v>41.569361790000002</v>
      </c>
      <c r="AU28">
        <v>37.796600660000003</v>
      </c>
      <c r="AV28">
        <v>35.032537959999999</v>
      </c>
      <c r="AW28">
        <v>38.791230939999998</v>
      </c>
      <c r="AX28">
        <v>36.368163869999997</v>
      </c>
      <c r="AY28">
        <v>36.577424020000002</v>
      </c>
      <c r="AZ28">
        <v>36.913701760000002</v>
      </c>
      <c r="BA28">
        <v>36.541046860000002</v>
      </c>
    </row>
    <row r="29" spans="1:56" x14ac:dyDescent="0.2">
      <c r="A29">
        <f>VLOOKUP(B29,'AHarv+PermP'!$B$2:$C$52,2,0)</f>
        <v>136</v>
      </c>
      <c r="B29" t="s">
        <v>401</v>
      </c>
      <c r="C29" t="s">
        <v>541</v>
      </c>
      <c r="D29" t="s">
        <v>563</v>
      </c>
      <c r="E29" t="s">
        <v>564</v>
      </c>
      <c r="F29">
        <v>48.544482250000001</v>
      </c>
      <c r="G29">
        <v>43.624431610000002</v>
      </c>
      <c r="H29">
        <v>43.617658280000001</v>
      </c>
      <c r="I29">
        <v>44.7388786</v>
      </c>
      <c r="J29">
        <v>35.327939350000001</v>
      </c>
      <c r="K29">
        <v>32.203515860000003</v>
      </c>
      <c r="L29">
        <v>31.726062160000001</v>
      </c>
      <c r="M29">
        <v>32.165082630000001</v>
      </c>
      <c r="N29">
        <v>31.47843902</v>
      </c>
      <c r="O29">
        <v>27.812875269999999</v>
      </c>
      <c r="P29">
        <v>29.27266723</v>
      </c>
      <c r="Q29">
        <v>28.030796240000001</v>
      </c>
      <c r="R29">
        <v>27.86525112</v>
      </c>
      <c r="S29">
        <v>38.59167368</v>
      </c>
      <c r="T29">
        <v>35.618101039999999</v>
      </c>
      <c r="U29">
        <v>29.594540810000002</v>
      </c>
      <c r="V29">
        <v>28.478888619999999</v>
      </c>
      <c r="W29">
        <v>29.23001627</v>
      </c>
      <c r="X29">
        <v>30.830856659999998</v>
      </c>
      <c r="Y29">
        <v>28.447081189999999</v>
      </c>
      <c r="Z29">
        <v>30.38384769</v>
      </c>
      <c r="AA29">
        <v>31.882705720000001</v>
      </c>
      <c r="AB29">
        <v>33.115536849999998</v>
      </c>
      <c r="AC29">
        <v>33.796571040000003</v>
      </c>
      <c r="AD29">
        <v>28.57487167</v>
      </c>
      <c r="AE29">
        <v>22.51692409</v>
      </c>
      <c r="AF29">
        <v>26.631005040000002</v>
      </c>
      <c r="AG29">
        <v>32.312360519999999</v>
      </c>
      <c r="AH29">
        <v>32.693413370000002</v>
      </c>
      <c r="AI29">
        <v>31.912957469999998</v>
      </c>
      <c r="AJ29">
        <v>29.617717769999999</v>
      </c>
      <c r="AK29">
        <v>28.725140750000001</v>
      </c>
      <c r="AL29">
        <v>37.467951560000003</v>
      </c>
      <c r="AM29">
        <v>38.000430700000003</v>
      </c>
      <c r="AN29">
        <v>36.945544560000002</v>
      </c>
      <c r="AO29">
        <v>37.425554419999997</v>
      </c>
      <c r="AP29">
        <v>36.236629069999999</v>
      </c>
      <c r="AQ29">
        <v>33.378742000000003</v>
      </c>
      <c r="AR29">
        <v>31.206717489999999</v>
      </c>
      <c r="AS29">
        <v>30.240429809999998</v>
      </c>
      <c r="AT29">
        <v>27.647909339999998</v>
      </c>
      <c r="AU29">
        <v>26.978740439999999</v>
      </c>
      <c r="AV29">
        <v>25.774483270000001</v>
      </c>
      <c r="AW29">
        <v>27.52582555</v>
      </c>
      <c r="AX29">
        <v>25.571686960000001</v>
      </c>
      <c r="AY29">
        <v>23.67181828</v>
      </c>
      <c r="AZ29">
        <v>14.556476229999999</v>
      </c>
      <c r="BA29">
        <v>18.790285269999998</v>
      </c>
      <c r="BB29">
        <v>18.86261009</v>
      </c>
      <c r="BC29">
        <v>20.552184579999999</v>
      </c>
      <c r="BD29">
        <v>20.156701429999998</v>
      </c>
    </row>
    <row r="30" spans="1:56" x14ac:dyDescent="0.2">
      <c r="A30">
        <f>VLOOKUP(B30,'AHarv+PermP'!$B$2:$C$52,2,0)</f>
        <v>137</v>
      </c>
      <c r="B30" t="s">
        <v>402</v>
      </c>
      <c r="C30" t="s">
        <v>542</v>
      </c>
      <c r="D30" t="s">
        <v>563</v>
      </c>
      <c r="E30" t="s">
        <v>564</v>
      </c>
      <c r="V30">
        <v>23.909703539999999</v>
      </c>
      <c r="W30">
        <v>20.873132630000001</v>
      </c>
      <c r="X30">
        <v>18.87957733</v>
      </c>
      <c r="Y30">
        <v>19.869641349999998</v>
      </c>
      <c r="Z30">
        <v>13.13248422</v>
      </c>
      <c r="AA30">
        <v>15.22543522</v>
      </c>
      <c r="AB30">
        <v>16.211009780000001</v>
      </c>
      <c r="AC30">
        <v>14.654999869999999</v>
      </c>
      <c r="AD30">
        <v>15.294984189999999</v>
      </c>
      <c r="AE30">
        <v>16.238536530000001</v>
      </c>
      <c r="AF30">
        <v>16.199222769999999</v>
      </c>
      <c r="AG30">
        <v>15.35002486</v>
      </c>
      <c r="AH30">
        <v>13.854866120000001</v>
      </c>
      <c r="AI30">
        <v>13.08411817</v>
      </c>
      <c r="AJ30">
        <v>12.850516239999999</v>
      </c>
      <c r="AK30">
        <v>11.70207518</v>
      </c>
      <c r="AL30">
        <v>11.626420120000001</v>
      </c>
      <c r="AM30">
        <v>10.646082440000001</v>
      </c>
      <c r="AN30">
        <v>9.9378105649999995</v>
      </c>
      <c r="AO30">
        <v>10.37815282</v>
      </c>
      <c r="AP30">
        <v>10.18870875</v>
      </c>
      <c r="AQ30">
        <v>9.4263254169999993</v>
      </c>
      <c r="AR30">
        <v>9.2571111439999996</v>
      </c>
      <c r="AS30">
        <v>6.0986534260000003</v>
      </c>
      <c r="AT30">
        <v>6.965765276</v>
      </c>
      <c r="AU30">
        <v>7.3135165799999999</v>
      </c>
      <c r="AV30">
        <v>6.2882867979999997</v>
      </c>
      <c r="AW30">
        <v>6.281948603</v>
      </c>
      <c r="AX30">
        <v>6.4490064739999999</v>
      </c>
      <c r="AY30">
        <v>6.0370721889999999</v>
      </c>
      <c r="AZ30">
        <v>5.5657967729999998</v>
      </c>
      <c r="BA30">
        <v>4.8665735469999998</v>
      </c>
      <c r="BB30">
        <v>4.4298358929999999</v>
      </c>
      <c r="BC30">
        <v>4.2807697920000001</v>
      </c>
      <c r="BD30">
        <v>4.2349362609999996</v>
      </c>
    </row>
    <row r="31" spans="1:56" x14ac:dyDescent="0.2">
      <c r="A31">
        <f>VLOOKUP(B31,'AHarv+PermP'!$B$2:$C$52,2,0)</f>
        <v>144</v>
      </c>
      <c r="B31" t="s">
        <v>403</v>
      </c>
      <c r="C31" t="s">
        <v>543</v>
      </c>
      <c r="D31" t="s">
        <v>563</v>
      </c>
      <c r="E31" t="s">
        <v>564</v>
      </c>
      <c r="Z31">
        <v>37.08561074</v>
      </c>
      <c r="AA31">
        <v>35.100000600000001</v>
      </c>
      <c r="AB31">
        <v>33.800000509999997</v>
      </c>
      <c r="AC31">
        <v>37.599998190000001</v>
      </c>
      <c r="AD31">
        <v>30.160109559999999</v>
      </c>
      <c r="AE31">
        <v>47.482014110000001</v>
      </c>
      <c r="AF31">
        <v>41.141762419999999</v>
      </c>
      <c r="AG31">
        <v>44.148656969999998</v>
      </c>
      <c r="AH31">
        <v>42.879744959999996</v>
      </c>
      <c r="AI31">
        <v>47.378868079999997</v>
      </c>
      <c r="AJ31">
        <v>37.118741819999997</v>
      </c>
      <c r="AK31">
        <v>39.142825930000001</v>
      </c>
      <c r="AL31">
        <v>34.511739730000002</v>
      </c>
      <c r="AM31">
        <v>38.267894230000003</v>
      </c>
      <c r="AN31">
        <v>33.253652440000003</v>
      </c>
      <c r="AO31">
        <v>34.797530029999997</v>
      </c>
      <c r="AP31">
        <v>35.223736109999997</v>
      </c>
      <c r="AQ31">
        <v>34.85253462</v>
      </c>
      <c r="AR31">
        <v>30.84485763</v>
      </c>
      <c r="AS31">
        <v>28.564842299999999</v>
      </c>
      <c r="AT31">
        <v>24.009795709999999</v>
      </c>
      <c r="AU31">
        <v>22.505251959999999</v>
      </c>
      <c r="AV31">
        <v>27.821376579999999</v>
      </c>
      <c r="AW31">
        <v>28.036515999999999</v>
      </c>
      <c r="AX31">
        <v>27.41312791</v>
      </c>
      <c r="AY31">
        <v>26.960161029999998</v>
      </c>
      <c r="AZ31">
        <v>27.859847940000002</v>
      </c>
      <c r="BA31">
        <v>27.709621259999999</v>
      </c>
      <c r="BB31">
        <v>30.473888209999998</v>
      </c>
      <c r="BC31">
        <v>31.455703960000001</v>
      </c>
      <c r="BD31">
        <v>31.852004149999999</v>
      </c>
    </row>
    <row r="32" spans="1:56" x14ac:dyDescent="0.2">
      <c r="A32">
        <f>VLOOKUP(B32,'AHarv+PermP'!$B$2:$C$52,2,0)</f>
        <v>147</v>
      </c>
      <c r="B32" t="s">
        <v>404</v>
      </c>
      <c r="C32" t="s">
        <v>544</v>
      </c>
      <c r="D32" t="s">
        <v>563</v>
      </c>
      <c r="E32" t="s">
        <v>564</v>
      </c>
      <c r="Z32">
        <v>11.159874609999999</v>
      </c>
      <c r="AA32">
        <v>11.8872549</v>
      </c>
      <c r="AB32">
        <v>11.344086020000001</v>
      </c>
      <c r="AC32">
        <v>10.54955839</v>
      </c>
      <c r="AD32">
        <v>10.44710049</v>
      </c>
      <c r="AE32">
        <v>9.4426695069999997</v>
      </c>
      <c r="AF32">
        <v>10.244506339999999</v>
      </c>
      <c r="AG32">
        <v>12.561576349999999</v>
      </c>
      <c r="AH32">
        <v>12.42403781</v>
      </c>
      <c r="AI32">
        <v>11.48870438</v>
      </c>
      <c r="AJ32">
        <v>11.71746669</v>
      </c>
      <c r="AK32">
        <v>12.437730999999999</v>
      </c>
      <c r="AL32">
        <v>9.2723492719999996</v>
      </c>
      <c r="AM32">
        <v>9.4688776739999998</v>
      </c>
      <c r="AN32">
        <v>12.76245767</v>
      </c>
      <c r="AO32">
        <v>12.11447871</v>
      </c>
      <c r="AP32">
        <v>11.9349545</v>
      </c>
      <c r="AQ32">
        <v>10.896321070000001</v>
      </c>
      <c r="AR32">
        <v>10.972479249999999</v>
      </c>
      <c r="AS32">
        <v>11.36525698</v>
      </c>
      <c r="AT32">
        <v>11.82399611</v>
      </c>
      <c r="AU32">
        <v>10.51380314</v>
      </c>
      <c r="AV32">
        <v>10.944398140000001</v>
      </c>
      <c r="AW32">
        <v>10.940283920000001</v>
      </c>
      <c r="AX32">
        <v>9.7404089129999996</v>
      </c>
      <c r="AY32">
        <v>11.32748801</v>
      </c>
      <c r="AZ32">
        <v>10.46798276</v>
      </c>
      <c r="BA32">
        <v>9.3616650700000008</v>
      </c>
      <c r="BB32">
        <v>9.3292798779999995</v>
      </c>
      <c r="BC32">
        <v>9.3524778699999995</v>
      </c>
      <c r="BD32">
        <v>7.5023142040000002</v>
      </c>
    </row>
    <row r="33" spans="1:56" x14ac:dyDescent="0.2">
      <c r="A33">
        <f>VLOOKUP(B33,'AHarv+PermP'!$B$2:$C$52,2,0)</f>
        <v>158</v>
      </c>
      <c r="B33" t="s">
        <v>405</v>
      </c>
      <c r="C33" t="s">
        <v>545</v>
      </c>
      <c r="D33" t="s">
        <v>563</v>
      </c>
      <c r="E33" t="s">
        <v>564</v>
      </c>
      <c r="F33">
        <v>75.324070030000001</v>
      </c>
      <c r="G33">
        <v>73.887165030000006</v>
      </c>
      <c r="H33">
        <v>75.997609609999998</v>
      </c>
      <c r="I33">
        <v>72.9479544</v>
      </c>
      <c r="J33">
        <v>74.324038590000001</v>
      </c>
      <c r="K33">
        <v>67.703919600000006</v>
      </c>
      <c r="L33">
        <v>66.874734410000002</v>
      </c>
      <c r="M33">
        <v>70.706325680000006</v>
      </c>
      <c r="N33">
        <v>69.168207179999996</v>
      </c>
      <c r="O33">
        <v>66.419380889999999</v>
      </c>
      <c r="P33">
        <v>64.875111889999999</v>
      </c>
      <c r="Q33">
        <v>65.460780920000005</v>
      </c>
      <c r="R33">
        <v>62.460136419999998</v>
      </c>
      <c r="S33">
        <v>60.271451089999999</v>
      </c>
      <c r="T33">
        <v>63.794964780000001</v>
      </c>
      <c r="U33">
        <v>50.311462800000001</v>
      </c>
      <c r="V33">
        <v>47.027718569999998</v>
      </c>
      <c r="W33">
        <v>51.787195189999998</v>
      </c>
      <c r="X33">
        <v>52.680349380000003</v>
      </c>
      <c r="Y33">
        <v>48.684500919999998</v>
      </c>
      <c r="Z33">
        <v>43.056605920000003</v>
      </c>
      <c r="AA33">
        <v>45.65180488</v>
      </c>
      <c r="AB33">
        <v>44.298644690000003</v>
      </c>
      <c r="AC33">
        <v>41.580555490000002</v>
      </c>
      <c r="AD33">
        <v>35.7713392</v>
      </c>
      <c r="AE33">
        <v>36.742893109999997</v>
      </c>
      <c r="AF33">
        <v>34.728539939999997</v>
      </c>
      <c r="AG33">
        <v>35.210847999999999</v>
      </c>
      <c r="AH33">
        <v>35.350410609999997</v>
      </c>
      <c r="AI33">
        <v>34.071625009999998</v>
      </c>
      <c r="AJ33">
        <v>35.253184470000001</v>
      </c>
      <c r="AK33">
        <v>39.163080559999997</v>
      </c>
      <c r="AL33">
        <v>38.753568090000002</v>
      </c>
      <c r="AM33">
        <v>38.473549069999997</v>
      </c>
      <c r="AN33">
        <v>40.799629809999999</v>
      </c>
      <c r="AO33">
        <v>40.189603439999999</v>
      </c>
      <c r="AP33">
        <v>38.934001440000003</v>
      </c>
      <c r="AQ33">
        <v>38.868568629999999</v>
      </c>
      <c r="AR33">
        <v>42.62248374</v>
      </c>
      <c r="AS33">
        <v>40.729114080000002</v>
      </c>
      <c r="AT33">
        <v>37.839737579999998</v>
      </c>
      <c r="AU33">
        <v>40.007012619999998</v>
      </c>
      <c r="AV33">
        <v>39.569011109999998</v>
      </c>
      <c r="AW33">
        <v>39.647244090000001</v>
      </c>
    </row>
    <row r="34" spans="1:56" x14ac:dyDescent="0.2">
      <c r="A34">
        <f>VLOOKUP(B34,'AHarv+PermP'!$B$2:$C$52,2,0)</f>
        <v>159</v>
      </c>
      <c r="B34" t="s">
        <v>406</v>
      </c>
      <c r="C34" t="s">
        <v>546</v>
      </c>
      <c r="D34" t="s">
        <v>563</v>
      </c>
      <c r="E34" t="s">
        <v>564</v>
      </c>
      <c r="AV34">
        <v>48.56594011</v>
      </c>
      <c r="AW34">
        <v>42.707270029999997</v>
      </c>
      <c r="AX34">
        <v>34.210286580000002</v>
      </c>
      <c r="AY34">
        <v>32.755421730000002</v>
      </c>
      <c r="AZ34">
        <v>31.99766576</v>
      </c>
      <c r="BA34">
        <v>32.714158920000003</v>
      </c>
    </row>
    <row r="35" spans="1:56" x14ac:dyDescent="0.2">
      <c r="A35">
        <f>VLOOKUP(B35,'AHarv+PermP'!$B$2:$C$52,2,0)</f>
        <v>184</v>
      </c>
      <c r="B35" t="s">
        <v>411</v>
      </c>
      <c r="C35" t="s">
        <v>547</v>
      </c>
      <c r="D35" t="s">
        <v>563</v>
      </c>
      <c r="E35" t="s">
        <v>564</v>
      </c>
      <c r="K35">
        <v>74.791704060000001</v>
      </c>
      <c r="L35">
        <v>74.866920399999998</v>
      </c>
      <c r="M35">
        <v>65.851086309999999</v>
      </c>
      <c r="N35">
        <v>65.283382750000001</v>
      </c>
      <c r="O35">
        <v>65.790657539999998</v>
      </c>
      <c r="P35">
        <v>61.618916480000003</v>
      </c>
      <c r="Q35">
        <v>61.178588550000001</v>
      </c>
      <c r="R35">
        <v>59.55947338</v>
      </c>
      <c r="S35">
        <v>61.024594299999997</v>
      </c>
      <c r="T35">
        <v>59.135282750000002</v>
      </c>
      <c r="U35">
        <v>49.213567240000003</v>
      </c>
      <c r="V35">
        <v>49.216099589999999</v>
      </c>
      <c r="W35">
        <v>46.460982610000002</v>
      </c>
      <c r="X35">
        <v>42.418256890000002</v>
      </c>
      <c r="Y35">
        <v>49.038161930000001</v>
      </c>
      <c r="Z35">
        <v>45.846836529999997</v>
      </c>
      <c r="AA35">
        <v>40.737118359999997</v>
      </c>
      <c r="AB35">
        <v>39.783748789999997</v>
      </c>
      <c r="AC35">
        <v>38.20267389</v>
      </c>
      <c r="AD35">
        <v>40.837526439999998</v>
      </c>
      <c r="AE35">
        <v>41.835836299999997</v>
      </c>
      <c r="AF35">
        <v>37.526346179999997</v>
      </c>
      <c r="AG35">
        <v>37.70910671</v>
      </c>
      <c r="AH35">
        <v>39.220771829999997</v>
      </c>
      <c r="AI35">
        <v>40.308910820000001</v>
      </c>
      <c r="AJ35">
        <v>32.545993920000001</v>
      </c>
      <c r="AK35">
        <v>32.132706949999999</v>
      </c>
      <c r="AL35">
        <v>33.237615060000003</v>
      </c>
      <c r="AM35">
        <v>33.734892590000001</v>
      </c>
      <c r="AN35">
        <v>49.758746100000003</v>
      </c>
      <c r="AO35">
        <v>44.00044948</v>
      </c>
      <c r="AP35">
        <v>47.189292209999998</v>
      </c>
      <c r="AQ35">
        <v>45.960952259999999</v>
      </c>
      <c r="AR35">
        <v>45.517461179999998</v>
      </c>
      <c r="AS35">
        <v>41.935184909999997</v>
      </c>
      <c r="AT35">
        <v>37.186710900000001</v>
      </c>
      <c r="AU35">
        <v>37.336036819999997</v>
      </c>
      <c r="AV35">
        <v>35.49448563</v>
      </c>
      <c r="AW35">
        <v>37.007048390000001</v>
      </c>
      <c r="AX35">
        <v>38.561960759999998</v>
      </c>
      <c r="AY35">
        <v>38.390364689999998</v>
      </c>
      <c r="AZ35">
        <v>38.435273350000003</v>
      </c>
      <c r="BA35">
        <v>35.634752949999999</v>
      </c>
      <c r="BB35">
        <v>32.380517259999998</v>
      </c>
      <c r="BC35">
        <v>33.852531990000003</v>
      </c>
    </row>
    <row r="36" spans="1:56" x14ac:dyDescent="0.2">
      <c r="A36">
        <v>193</v>
      </c>
      <c r="B36" t="s">
        <v>441</v>
      </c>
      <c r="C36" t="s">
        <v>548</v>
      </c>
      <c r="D36" t="s">
        <v>563</v>
      </c>
      <c r="E36" t="s">
        <v>564</v>
      </c>
      <c r="AU36">
        <v>19.68136483</v>
      </c>
      <c r="AV36">
        <v>19.940517109999998</v>
      </c>
      <c r="AW36">
        <v>21.051253979999998</v>
      </c>
      <c r="AX36">
        <v>22.552666120000001</v>
      </c>
      <c r="AY36">
        <v>16.806073690000002</v>
      </c>
    </row>
    <row r="37" spans="1:56" x14ac:dyDescent="0.2">
      <c r="A37">
        <f>VLOOKUP(B37,'AHarv+PermP'!$B$2:$C$52,2,0)</f>
        <v>195</v>
      </c>
      <c r="B37" t="s">
        <v>413</v>
      </c>
      <c r="C37" t="s">
        <v>549</v>
      </c>
      <c r="D37" t="s">
        <v>563</v>
      </c>
      <c r="E37" t="s">
        <v>564</v>
      </c>
      <c r="Z37">
        <v>20.08185349</v>
      </c>
      <c r="AA37">
        <v>22.281926120000001</v>
      </c>
      <c r="AB37">
        <v>22.95150421</v>
      </c>
      <c r="AC37">
        <v>18.61728325</v>
      </c>
      <c r="AD37">
        <v>20.102157980000001</v>
      </c>
      <c r="AE37">
        <v>23.225376000000001</v>
      </c>
      <c r="AF37">
        <v>24.135937169999998</v>
      </c>
      <c r="AG37">
        <v>24.859213740000001</v>
      </c>
      <c r="AH37">
        <v>21.164164679999999</v>
      </c>
      <c r="AI37">
        <v>22.600135550000001</v>
      </c>
      <c r="AJ37">
        <v>19.93204467</v>
      </c>
      <c r="AK37">
        <v>20.27635111</v>
      </c>
      <c r="AL37">
        <v>18.618818180000002</v>
      </c>
      <c r="AM37">
        <v>20.585421109999999</v>
      </c>
      <c r="AN37">
        <v>18.981132939999998</v>
      </c>
      <c r="AO37">
        <v>21.008936340000002</v>
      </c>
      <c r="AP37">
        <v>19.916990309999999</v>
      </c>
      <c r="AQ37">
        <v>19.767312799999999</v>
      </c>
      <c r="AR37">
        <v>19.367593379999999</v>
      </c>
      <c r="AS37">
        <v>18.975489069999998</v>
      </c>
      <c r="AT37">
        <v>19.141901740000002</v>
      </c>
      <c r="AU37">
        <v>18.513940989999998</v>
      </c>
      <c r="AV37">
        <v>15.527800089999999</v>
      </c>
      <c r="AW37">
        <v>17.551724669999999</v>
      </c>
      <c r="AX37">
        <v>15.863295730000001</v>
      </c>
      <c r="AY37">
        <v>16.682782700000001</v>
      </c>
      <c r="AZ37">
        <v>14.77822544</v>
      </c>
      <c r="BA37">
        <v>13.38326176</v>
      </c>
      <c r="BB37">
        <v>15.46082071</v>
      </c>
      <c r="BC37">
        <v>16.6033294</v>
      </c>
      <c r="BD37">
        <v>16.710700769999999</v>
      </c>
    </row>
    <row r="38" spans="1:56" x14ac:dyDescent="0.2">
      <c r="A38">
        <f>VLOOKUP(B38,'AHarv+PermP'!$B$2:$C$52,2,0)</f>
        <v>196</v>
      </c>
      <c r="B38" t="s">
        <v>414</v>
      </c>
      <c r="C38" t="s">
        <v>550</v>
      </c>
      <c r="D38" t="s">
        <v>563</v>
      </c>
      <c r="E38" t="s">
        <v>564</v>
      </c>
      <c r="V38">
        <v>9.6280087529999996</v>
      </c>
      <c r="W38">
        <v>9.1683569980000001</v>
      </c>
      <c r="X38">
        <v>8.4047739119999996</v>
      </c>
      <c r="Y38">
        <v>7.2934755640000004</v>
      </c>
      <c r="Z38">
        <v>6.8372438689999999</v>
      </c>
      <c r="AA38">
        <v>7.8719901209999996</v>
      </c>
      <c r="AB38">
        <v>6.4036356120000004</v>
      </c>
      <c r="AC38">
        <v>7.744989425</v>
      </c>
      <c r="AD38">
        <v>6.4507068629999997</v>
      </c>
      <c r="AE38">
        <v>5.7515146489999998</v>
      </c>
      <c r="AF38">
        <v>6.0129293559999999</v>
      </c>
      <c r="AG38">
        <v>5.2940755069999996</v>
      </c>
      <c r="AH38">
        <v>4.7316753929999997</v>
      </c>
      <c r="AI38">
        <v>4.2446869620000003</v>
      </c>
      <c r="AJ38">
        <v>4.8091098570000002</v>
      </c>
      <c r="AK38">
        <v>4.777536488</v>
      </c>
      <c r="AL38">
        <v>3.8267603100000001</v>
      </c>
      <c r="AM38">
        <v>4.1741325949999997</v>
      </c>
      <c r="AN38">
        <v>4.1310888830000003</v>
      </c>
      <c r="AO38">
        <v>4.1732088259999998</v>
      </c>
      <c r="AP38">
        <v>3.8956883449999999</v>
      </c>
      <c r="AQ38">
        <v>3.4916595990000001</v>
      </c>
      <c r="AR38">
        <v>2.6301814889999999</v>
      </c>
      <c r="AS38">
        <v>3.1006820300000002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2.452828636</v>
      </c>
      <c r="AZ38">
        <v>2.4016847619999999</v>
      </c>
      <c r="BA38">
        <v>2.1431201639999999</v>
      </c>
      <c r="BB38">
        <v>2.1066939869999999</v>
      </c>
      <c r="BC38">
        <v>1.94995019</v>
      </c>
    </row>
    <row r="39" spans="1:56" x14ac:dyDescent="0.2">
      <c r="A39">
        <f>VLOOKUP(B39,'AHarv+PermP'!$B$2:$C$52,2,0)</f>
        <v>197</v>
      </c>
      <c r="B39" t="s">
        <v>415</v>
      </c>
      <c r="C39" t="s">
        <v>551</v>
      </c>
      <c r="D39" t="s">
        <v>563</v>
      </c>
      <c r="E39" t="s">
        <v>564</v>
      </c>
      <c r="J39">
        <v>36.695350040000001</v>
      </c>
      <c r="K39">
        <v>32.988410600000002</v>
      </c>
      <c r="L39">
        <v>33.725888320000003</v>
      </c>
      <c r="M39">
        <v>34.0086546</v>
      </c>
      <c r="N39">
        <v>31.810883140000001</v>
      </c>
      <c r="O39">
        <v>29.594155839999999</v>
      </c>
      <c r="P39">
        <v>29.605159669999999</v>
      </c>
      <c r="Q39">
        <v>30.30071745</v>
      </c>
      <c r="R39">
        <v>30.434782609999999</v>
      </c>
      <c r="S39">
        <v>32.05143056</v>
      </c>
      <c r="T39">
        <v>35.290634560000001</v>
      </c>
      <c r="U39">
        <v>38.016313779999997</v>
      </c>
      <c r="V39">
        <v>38.699666970000003</v>
      </c>
      <c r="W39">
        <v>37.232258059999999</v>
      </c>
      <c r="X39">
        <v>34.977432159999999</v>
      </c>
      <c r="Y39">
        <v>33.273466300000003</v>
      </c>
      <c r="Z39">
        <v>33.035293119999999</v>
      </c>
      <c r="AA39">
        <v>32.304806480000003</v>
      </c>
      <c r="AB39">
        <v>35.849683310000003</v>
      </c>
      <c r="AC39">
        <v>38.13017688</v>
      </c>
      <c r="AD39">
        <v>40.121928480000001</v>
      </c>
      <c r="AE39">
        <v>45.148257059999999</v>
      </c>
      <c r="AF39">
        <v>37.981182490000002</v>
      </c>
      <c r="AG39">
        <v>45</v>
      </c>
      <c r="AH39">
        <v>46</v>
      </c>
      <c r="AI39">
        <v>46</v>
      </c>
      <c r="AJ39">
        <v>46.939881239999998</v>
      </c>
      <c r="AK39">
        <v>38.823022199999997</v>
      </c>
      <c r="AL39">
        <v>37.930090130000004</v>
      </c>
      <c r="AM39">
        <v>43.050556980000003</v>
      </c>
      <c r="AN39">
        <v>39.385140540000002</v>
      </c>
      <c r="AO39">
        <v>42.892427339999998</v>
      </c>
      <c r="AP39">
        <v>47.465031580000002</v>
      </c>
      <c r="AQ39">
        <v>58.649199000000003</v>
      </c>
      <c r="AR39">
        <v>61.801914670000002</v>
      </c>
      <c r="AS39">
        <v>61.968606649999998</v>
      </c>
      <c r="AT39">
        <v>58.362160950000003</v>
      </c>
      <c r="AU39">
        <v>47.074669020000002</v>
      </c>
      <c r="AV39">
        <v>47.804529309999999</v>
      </c>
      <c r="AW39">
        <v>46.728569450000002</v>
      </c>
      <c r="AX39">
        <v>44.905869469999999</v>
      </c>
      <c r="AY39">
        <v>51.566606470000004</v>
      </c>
      <c r="AZ39">
        <v>51.088071710000001</v>
      </c>
      <c r="BA39">
        <v>49.860889030000003</v>
      </c>
      <c r="BB39">
        <v>50.206402140000002</v>
      </c>
      <c r="BC39">
        <v>52.306495599999998</v>
      </c>
      <c r="BD39">
        <v>48.965797719999998</v>
      </c>
    </row>
    <row r="40" spans="1:56" x14ac:dyDescent="0.2">
      <c r="A40">
        <f>VLOOKUP(B40,'AHarv+PermP'!$B$2:$C$52,2,0)</f>
        <v>201</v>
      </c>
      <c r="B40" t="s">
        <v>416</v>
      </c>
      <c r="C40" t="s">
        <v>552</v>
      </c>
      <c r="D40" t="s">
        <v>563</v>
      </c>
      <c r="E40" t="s">
        <v>564</v>
      </c>
      <c r="F40">
        <v>71.121603160000006</v>
      </c>
      <c r="G40">
        <v>70.815896809999998</v>
      </c>
      <c r="H40">
        <v>71.676938829999997</v>
      </c>
      <c r="I40">
        <v>70.664787439999998</v>
      </c>
      <c r="J40">
        <v>71.187253690000006</v>
      </c>
      <c r="K40">
        <v>70.532637960000002</v>
      </c>
      <c r="L40">
        <v>68.783264630000005</v>
      </c>
      <c r="M40">
        <v>66.290653230000004</v>
      </c>
      <c r="N40">
        <v>61.502939929999997</v>
      </c>
      <c r="O40">
        <v>60.545225790000003</v>
      </c>
      <c r="P40">
        <v>59.37051194</v>
      </c>
      <c r="Q40">
        <v>57.450808639999998</v>
      </c>
      <c r="R40">
        <v>61.575417139999999</v>
      </c>
      <c r="S40">
        <v>61.237401060000003</v>
      </c>
      <c r="T40">
        <v>45.61069664</v>
      </c>
      <c r="U40">
        <v>54.172453279999999</v>
      </c>
      <c r="V40">
        <v>56.31369626</v>
      </c>
      <c r="W40">
        <v>61.001921060000001</v>
      </c>
      <c r="X40">
        <v>62.93552597</v>
      </c>
      <c r="Y40">
        <v>58.654560359999998</v>
      </c>
      <c r="Z40">
        <v>68.418797839999996</v>
      </c>
      <c r="AA40">
        <v>68.283178890000002</v>
      </c>
      <c r="AB40">
        <v>67.727389909999999</v>
      </c>
      <c r="AC40">
        <v>66.422698589999996</v>
      </c>
      <c r="AD40">
        <v>67.900034360000006</v>
      </c>
      <c r="AE40">
        <v>66.758340450000006</v>
      </c>
      <c r="AF40">
        <v>62.365919779999999</v>
      </c>
      <c r="AG40">
        <v>64.17994367</v>
      </c>
      <c r="AH40">
        <v>69.325353210000003</v>
      </c>
      <c r="AI40">
        <v>63.598437730000001</v>
      </c>
      <c r="AJ40">
        <v>65.452591729999995</v>
      </c>
    </row>
    <row r="41" spans="1:56" x14ac:dyDescent="0.2">
      <c r="A41">
        <f>VLOOKUP(B41,'AHarv+PermP'!$B$2:$C$52,2,0)</f>
        <v>202</v>
      </c>
      <c r="B41" t="s">
        <v>417</v>
      </c>
      <c r="C41" t="s">
        <v>553</v>
      </c>
      <c r="D41" t="s">
        <v>563</v>
      </c>
      <c r="E41" t="s">
        <v>564</v>
      </c>
      <c r="F41">
        <v>11.21024881</v>
      </c>
      <c r="G41">
        <v>11.537549759999999</v>
      </c>
      <c r="H41">
        <v>11.056518179999999</v>
      </c>
      <c r="I41">
        <v>10.868871820000001</v>
      </c>
      <c r="J41">
        <v>9.4655052130000001</v>
      </c>
      <c r="K41">
        <v>9.1844922140000005</v>
      </c>
      <c r="L41">
        <v>9.4876195150000004</v>
      </c>
      <c r="M41">
        <v>10.445299540000001</v>
      </c>
      <c r="N41">
        <v>8.7908732050000005</v>
      </c>
      <c r="O41">
        <v>8.2664968259999991</v>
      </c>
      <c r="P41">
        <v>7.1636575039999997</v>
      </c>
      <c r="Q41">
        <v>7.7833028940000002</v>
      </c>
      <c r="R41">
        <v>7.6359764979999998</v>
      </c>
      <c r="S41">
        <v>7.2469981849999998</v>
      </c>
      <c r="T41">
        <v>8.6524701709999992</v>
      </c>
      <c r="U41">
        <v>7.6617256339999997</v>
      </c>
      <c r="V41">
        <v>6.7438832160000004</v>
      </c>
      <c r="W41">
        <v>7.0509630760000004</v>
      </c>
      <c r="X41">
        <v>6.7241943280000003</v>
      </c>
      <c r="Y41">
        <v>5.9715747019999998</v>
      </c>
      <c r="Z41">
        <v>6.1961612949999996</v>
      </c>
      <c r="AA41">
        <v>6.4549319799999996</v>
      </c>
      <c r="AB41">
        <v>5.6953466820000003</v>
      </c>
      <c r="AC41">
        <v>4.4234040999999999</v>
      </c>
      <c r="AD41">
        <v>4.8047050259999997</v>
      </c>
      <c r="AE41">
        <v>5.190721044</v>
      </c>
      <c r="AF41">
        <v>4.9765417129999996</v>
      </c>
      <c r="AG41">
        <v>5.5984362479999996</v>
      </c>
      <c r="AH41">
        <v>5.8396798009999999</v>
      </c>
      <c r="AI41">
        <v>5.4195397920000001</v>
      </c>
      <c r="AJ41">
        <v>4.6300417620000003</v>
      </c>
      <c r="AK41">
        <v>4.5565856470000003</v>
      </c>
      <c r="AL41">
        <v>3.800253638</v>
      </c>
      <c r="AM41">
        <v>4.1663896029999998</v>
      </c>
      <c r="AN41">
        <v>4.6011900150000002</v>
      </c>
      <c r="AO41">
        <v>3.8606665690000002</v>
      </c>
      <c r="AP41">
        <v>4.1947404529999996</v>
      </c>
      <c r="AQ41">
        <v>4.0085020120000001</v>
      </c>
      <c r="AR41">
        <v>3.7687034690000001</v>
      </c>
      <c r="AS41">
        <v>3.543098869</v>
      </c>
      <c r="AT41">
        <v>3.2749237490000001</v>
      </c>
      <c r="AU41">
        <v>3.5108243680000002</v>
      </c>
      <c r="AV41">
        <v>4.1505230849999997</v>
      </c>
      <c r="AW41">
        <v>3.4319352470000002</v>
      </c>
      <c r="AX41">
        <v>3.1079804819999999</v>
      </c>
      <c r="AY41">
        <v>2.66953686</v>
      </c>
      <c r="AZ41">
        <v>2.8843383560000002</v>
      </c>
      <c r="BA41">
        <v>3.3684649850000001</v>
      </c>
      <c r="BB41">
        <v>3.203171341</v>
      </c>
      <c r="BC41">
        <v>3.043264309</v>
      </c>
    </row>
    <row r="42" spans="1:56" x14ac:dyDescent="0.2">
      <c r="A42">
        <f>VLOOKUP(B42,'AHarv+PermP'!$B$2:$C$52,2,0)</f>
        <v>206</v>
      </c>
      <c r="B42" t="s">
        <v>419</v>
      </c>
      <c r="C42" t="s">
        <v>554</v>
      </c>
      <c r="D42" t="s">
        <v>563</v>
      </c>
      <c r="E42" t="s">
        <v>564</v>
      </c>
      <c r="F42">
        <v>55.35291909</v>
      </c>
      <c r="G42">
        <v>55.977123050000003</v>
      </c>
      <c r="H42">
        <v>55.033032849999998</v>
      </c>
      <c r="I42">
        <v>49.666791320000002</v>
      </c>
      <c r="J42">
        <v>46.055646269999997</v>
      </c>
      <c r="K42">
        <v>45.973884660000003</v>
      </c>
      <c r="L42">
        <v>38.360794249999998</v>
      </c>
      <c r="M42">
        <v>38.36546027</v>
      </c>
      <c r="N42">
        <v>36.808984410000001</v>
      </c>
      <c r="O42">
        <v>39.639317920000003</v>
      </c>
      <c r="P42">
        <v>43.61860102</v>
      </c>
      <c r="Q42">
        <v>44.570152049999997</v>
      </c>
      <c r="R42">
        <v>44.157995890000002</v>
      </c>
      <c r="S42">
        <v>44.884870149999998</v>
      </c>
      <c r="T42">
        <v>44.417771989999999</v>
      </c>
      <c r="U42">
        <v>40.571447849999998</v>
      </c>
      <c r="V42">
        <v>38.839273669999997</v>
      </c>
      <c r="W42">
        <v>39.890159400000002</v>
      </c>
      <c r="X42">
        <v>38.952022509999999</v>
      </c>
      <c r="Y42">
        <v>35.574624579999998</v>
      </c>
      <c r="Z42">
        <v>32.858054379999999</v>
      </c>
      <c r="AA42">
        <v>36.365778720000002</v>
      </c>
      <c r="AB42">
        <v>36.902392740000003</v>
      </c>
      <c r="AC42">
        <v>33.725289269999998</v>
      </c>
      <c r="AD42">
        <v>30.749323329999999</v>
      </c>
      <c r="AE42">
        <v>33.540436720000002</v>
      </c>
      <c r="AF42">
        <v>36.251040629999999</v>
      </c>
      <c r="AG42">
        <v>32.813698469999999</v>
      </c>
      <c r="AH42">
        <v>41.520939830000003</v>
      </c>
      <c r="AI42">
        <v>39.169604390000003</v>
      </c>
      <c r="AJ42">
        <v>40.577019919999998</v>
      </c>
      <c r="AK42">
        <v>41.779366930000002</v>
      </c>
      <c r="AL42">
        <v>40.269318599999998</v>
      </c>
      <c r="AM42">
        <v>41.37502928</v>
      </c>
      <c r="AN42">
        <v>35.731421439999998</v>
      </c>
      <c r="AO42">
        <v>38.674504030000001</v>
      </c>
      <c r="AP42">
        <v>43.76211224</v>
      </c>
      <c r="AQ42">
        <v>46.801780829999998</v>
      </c>
      <c r="AR42">
        <v>46.348308090000003</v>
      </c>
      <c r="AS42">
        <v>45.226972250000003</v>
      </c>
      <c r="AT42">
        <v>41.707073540000003</v>
      </c>
      <c r="AU42">
        <v>42.815433769999999</v>
      </c>
      <c r="AV42">
        <v>42.08515989</v>
      </c>
      <c r="AW42">
        <v>38.764322200000002</v>
      </c>
      <c r="AX42">
        <v>35.233491010000002</v>
      </c>
      <c r="AY42">
        <v>31.984745060000002</v>
      </c>
      <c r="AZ42">
        <v>30.06069686</v>
      </c>
      <c r="BA42">
        <v>28.125990689999998</v>
      </c>
      <c r="BB42">
        <v>26.24972855</v>
      </c>
      <c r="BC42">
        <v>29.6900549</v>
      </c>
      <c r="BD42">
        <v>23.62894146</v>
      </c>
    </row>
    <row r="43" spans="1:56" x14ac:dyDescent="0.2">
      <c r="A43">
        <f>VLOOKUP(B43,'AHarv+PermP'!$B$2:$C$52,2,0)</f>
        <v>209</v>
      </c>
      <c r="B43" t="s">
        <v>420</v>
      </c>
      <c r="C43" t="s">
        <v>555</v>
      </c>
      <c r="D43" t="s">
        <v>563</v>
      </c>
      <c r="E43" t="s">
        <v>564</v>
      </c>
      <c r="F43">
        <v>32.377074980000003</v>
      </c>
      <c r="G43">
        <v>31.00002413</v>
      </c>
      <c r="H43">
        <v>35.403752849999996</v>
      </c>
      <c r="I43">
        <v>39.57786016</v>
      </c>
      <c r="J43">
        <v>38.084654790000002</v>
      </c>
      <c r="K43">
        <v>34.655532360000002</v>
      </c>
      <c r="L43">
        <v>37.404580150000001</v>
      </c>
      <c r="M43">
        <v>29.051383399999999</v>
      </c>
      <c r="N43">
        <v>24.175824179999999</v>
      </c>
      <c r="O43">
        <v>32.540861810000003</v>
      </c>
      <c r="P43">
        <v>33.104395599999997</v>
      </c>
      <c r="Q43">
        <v>37.07482993</v>
      </c>
      <c r="R43">
        <v>39.980256660000002</v>
      </c>
      <c r="S43">
        <v>33.333333330000002</v>
      </c>
      <c r="T43">
        <v>31.760204080000001</v>
      </c>
      <c r="U43">
        <v>32.91925466</v>
      </c>
      <c r="V43">
        <v>32.446808509999997</v>
      </c>
      <c r="W43">
        <v>32.093023260000002</v>
      </c>
      <c r="X43">
        <v>35.496183209999998</v>
      </c>
      <c r="Y43">
        <v>33</v>
      </c>
      <c r="Z43">
        <v>22.708038439999999</v>
      </c>
      <c r="AA43">
        <v>22.708039490000001</v>
      </c>
      <c r="AB43">
        <v>20.339704139999998</v>
      </c>
      <c r="AC43">
        <v>17.198721970000001</v>
      </c>
      <c r="AD43">
        <v>21.65998548</v>
      </c>
      <c r="AE43">
        <v>20.653000240000001</v>
      </c>
      <c r="AF43">
        <v>22.1678234</v>
      </c>
      <c r="AG43">
        <v>16.48416164</v>
      </c>
      <c r="AH43">
        <v>16.108228700000002</v>
      </c>
      <c r="AI43">
        <v>15.300230320000001</v>
      </c>
      <c r="AJ43">
        <v>10.395018909999999</v>
      </c>
      <c r="AK43">
        <v>11.44563771</v>
      </c>
      <c r="AL43">
        <v>8.9898048779999993</v>
      </c>
      <c r="AM43">
        <v>10.19160054</v>
      </c>
      <c r="AN43">
        <v>13.38736507</v>
      </c>
      <c r="AO43">
        <v>12.013119789999999</v>
      </c>
      <c r="AP43">
        <v>14.22359385</v>
      </c>
      <c r="AQ43">
        <v>12.990605070000001</v>
      </c>
      <c r="AR43">
        <v>13.327843400000001</v>
      </c>
      <c r="AS43">
        <v>13.54121119</v>
      </c>
      <c r="AT43">
        <v>12.461135949999999</v>
      </c>
      <c r="AU43">
        <v>10.99460618</v>
      </c>
      <c r="AV43">
        <v>10.80089096</v>
      </c>
      <c r="AW43">
        <v>9.5750848340000001</v>
      </c>
      <c r="AX43">
        <v>8.9442354129999995</v>
      </c>
      <c r="AY43">
        <v>8.5288097379999996</v>
      </c>
      <c r="AZ43">
        <v>7.5476925709999998</v>
      </c>
      <c r="BA43">
        <v>7.3408605910000002</v>
      </c>
      <c r="BB43">
        <v>7.3408605910000002</v>
      </c>
      <c r="BC43">
        <v>7.3923689049999997</v>
      </c>
      <c r="BD43">
        <v>7.4759571789999999</v>
      </c>
    </row>
    <row r="44" spans="1:56" x14ac:dyDescent="0.2">
      <c r="A44">
        <f>VLOOKUP(B44,'AHarv+PermP'!$B$2:$C$52,2,0)</f>
        <v>215</v>
      </c>
      <c r="B44" t="s">
        <v>421</v>
      </c>
      <c r="C44" t="s">
        <v>556</v>
      </c>
      <c r="D44" t="s">
        <v>563</v>
      </c>
      <c r="E44" t="s">
        <v>564</v>
      </c>
      <c r="AJ44">
        <v>45.957663490000002</v>
      </c>
      <c r="AK44">
        <v>48.139689750000002</v>
      </c>
      <c r="AL44">
        <v>47.996896360000001</v>
      </c>
      <c r="AM44">
        <v>48.1084265</v>
      </c>
      <c r="AN44">
        <v>44.98055591</v>
      </c>
      <c r="AO44">
        <v>47.144377839999997</v>
      </c>
      <c r="AP44">
        <v>48.030316059999997</v>
      </c>
      <c r="AQ44">
        <v>46.799397419999998</v>
      </c>
      <c r="AR44">
        <v>33.762685920000003</v>
      </c>
      <c r="AS44">
        <v>34.1277112</v>
      </c>
      <c r="AT44">
        <v>33.482658350000001</v>
      </c>
      <c r="AU44">
        <v>32.867141189999998</v>
      </c>
      <c r="AV44">
        <v>32.457841340000002</v>
      </c>
      <c r="AW44">
        <v>32.52526417</v>
      </c>
      <c r="AX44">
        <v>33.327721500000003</v>
      </c>
      <c r="AY44">
        <v>31.759213580000001</v>
      </c>
      <c r="AZ44">
        <v>30.40878228</v>
      </c>
      <c r="BA44">
        <v>29.965734099999999</v>
      </c>
      <c r="BB44">
        <v>29.712498279999998</v>
      </c>
      <c r="BC44">
        <v>28.792025559999999</v>
      </c>
      <c r="BD44">
        <v>28.145051649999999</v>
      </c>
    </row>
    <row r="45" spans="1:56" x14ac:dyDescent="0.2">
      <c r="A45">
        <f>VLOOKUP(B45,'AHarv+PermP'!$B$2:$C$52,2,0)</f>
        <v>217</v>
      </c>
      <c r="B45" t="s">
        <v>422</v>
      </c>
      <c r="C45" t="s">
        <v>557</v>
      </c>
      <c r="D45" t="s">
        <v>563</v>
      </c>
      <c r="E45" t="s">
        <v>564</v>
      </c>
      <c r="F45">
        <v>54.882133850000002</v>
      </c>
      <c r="G45">
        <v>55.161275320000001</v>
      </c>
      <c r="H45">
        <v>53.395045539999998</v>
      </c>
      <c r="I45">
        <v>51.851811220000002</v>
      </c>
      <c r="J45">
        <v>48.894306829999998</v>
      </c>
      <c r="K45">
        <v>44.662321749999997</v>
      </c>
      <c r="L45">
        <v>43.879462689999997</v>
      </c>
      <c r="M45">
        <v>44.21052692</v>
      </c>
      <c r="N45">
        <v>44.574296629999999</v>
      </c>
      <c r="O45">
        <v>42.959823819999997</v>
      </c>
      <c r="P45">
        <v>33.760720069999998</v>
      </c>
      <c r="Q45">
        <v>31.685689450000002</v>
      </c>
      <c r="R45">
        <v>30.732848709999999</v>
      </c>
      <c r="S45">
        <v>32.00883615</v>
      </c>
      <c r="T45">
        <v>24.61082382</v>
      </c>
      <c r="U45">
        <v>26.606198599999999</v>
      </c>
      <c r="V45">
        <v>32.297298089999998</v>
      </c>
      <c r="W45">
        <v>35.445025029999996</v>
      </c>
      <c r="X45">
        <v>24.086021639999998</v>
      </c>
      <c r="Y45">
        <v>25.355831640000002</v>
      </c>
      <c r="Z45">
        <v>27.488546039999999</v>
      </c>
      <c r="AA45">
        <v>28.183563209999999</v>
      </c>
      <c r="AB45">
        <v>26.96296706</v>
      </c>
      <c r="AC45">
        <v>34.47566819</v>
      </c>
      <c r="AD45">
        <v>33.460803599999998</v>
      </c>
      <c r="AE45">
        <v>33.664231919999999</v>
      </c>
      <c r="AF45">
        <v>34.75775805</v>
      </c>
      <c r="AG45">
        <v>33.484282309999998</v>
      </c>
      <c r="AH45">
        <v>33.574755170000003</v>
      </c>
      <c r="AI45">
        <v>32.223460840000001</v>
      </c>
      <c r="AJ45">
        <v>33.754114809999997</v>
      </c>
      <c r="AK45">
        <v>32.824170940000002</v>
      </c>
      <c r="AL45">
        <v>35.263246410000001</v>
      </c>
      <c r="AM45">
        <v>44.143647000000001</v>
      </c>
      <c r="AN45">
        <v>34.922879909999999</v>
      </c>
      <c r="AO45">
        <v>37.762850370000002</v>
      </c>
      <c r="AP45">
        <v>40.8371031</v>
      </c>
      <c r="AQ45">
        <v>42.192385960000003</v>
      </c>
      <c r="AR45">
        <v>34.963740819999998</v>
      </c>
      <c r="AS45">
        <v>36.933223179999999</v>
      </c>
      <c r="AT45">
        <v>34.217479519999998</v>
      </c>
      <c r="AU45">
        <v>37.740112699999997</v>
      </c>
      <c r="AV45">
        <v>38.149758460000001</v>
      </c>
      <c r="AW45">
        <v>40.790374550000003</v>
      </c>
      <c r="AX45">
        <v>41.192137610000003</v>
      </c>
      <c r="AY45">
        <v>43.507237959999998</v>
      </c>
    </row>
    <row r="46" spans="1:56" x14ac:dyDescent="0.2">
      <c r="A46">
        <f>VLOOKUP(B46,'AHarv+PermP'!$B$2:$C$52,2,0)</f>
        <v>226</v>
      </c>
      <c r="B46" t="s">
        <v>423</v>
      </c>
      <c r="C46" t="s">
        <v>558</v>
      </c>
      <c r="D46" t="s">
        <v>563</v>
      </c>
      <c r="E46" t="s">
        <v>564</v>
      </c>
      <c r="F46">
        <v>51.739730850000001</v>
      </c>
      <c r="G46">
        <v>51.739341779999997</v>
      </c>
      <c r="H46">
        <v>51.169794979999999</v>
      </c>
      <c r="I46">
        <v>50.722052470000001</v>
      </c>
      <c r="J46">
        <v>52.033961210000001</v>
      </c>
      <c r="K46">
        <v>52.27655987</v>
      </c>
      <c r="L46">
        <v>51.887563329999999</v>
      </c>
      <c r="M46">
        <v>50.826512600000001</v>
      </c>
      <c r="N46">
        <v>49.683066709999999</v>
      </c>
      <c r="O46">
        <v>50.635111649999999</v>
      </c>
      <c r="P46">
        <v>53.777673659999998</v>
      </c>
      <c r="Q46">
        <v>56.618027529999999</v>
      </c>
      <c r="R46">
        <v>56.957801770000003</v>
      </c>
      <c r="S46">
        <v>60.901162790000001</v>
      </c>
      <c r="T46">
        <v>62.43864816</v>
      </c>
      <c r="U46">
        <v>72.179437809999996</v>
      </c>
      <c r="V46">
        <v>73.247824100000003</v>
      </c>
      <c r="W46">
        <v>73.968863729999995</v>
      </c>
      <c r="X46">
        <v>74.269101180000007</v>
      </c>
      <c r="Y46">
        <v>65.570322320000002</v>
      </c>
      <c r="Z46">
        <v>72.029257830000006</v>
      </c>
      <c r="AA46">
        <v>58.426966290000003</v>
      </c>
      <c r="AB46">
        <v>53.732809430000003</v>
      </c>
      <c r="AC46">
        <v>57.571843719999997</v>
      </c>
      <c r="AD46">
        <v>54.818802519999998</v>
      </c>
      <c r="AE46">
        <v>52.741355130000002</v>
      </c>
      <c r="AF46">
        <v>56.605332330000003</v>
      </c>
      <c r="AG46">
        <v>56.754797480000001</v>
      </c>
      <c r="AH46">
        <v>56.711214570000003</v>
      </c>
      <c r="AI46">
        <v>56.786191899999999</v>
      </c>
      <c r="AJ46">
        <v>56.576896980000001</v>
      </c>
      <c r="AK46">
        <v>52.821682969999998</v>
      </c>
      <c r="AL46">
        <v>51.120519160000001</v>
      </c>
      <c r="AM46">
        <v>51.540098039999997</v>
      </c>
      <c r="AN46">
        <v>49.9232941</v>
      </c>
      <c r="AO46">
        <v>49.390774450000002</v>
      </c>
      <c r="AP46">
        <v>45.142117669999998</v>
      </c>
      <c r="AQ46">
        <v>41.984023450000002</v>
      </c>
      <c r="AR46">
        <v>42.071540650000003</v>
      </c>
      <c r="AS46">
        <v>38.456451129999998</v>
      </c>
      <c r="AT46">
        <v>29.384557050000002</v>
      </c>
      <c r="AU46">
        <v>29.69154468</v>
      </c>
      <c r="AV46">
        <v>24.904031660000001</v>
      </c>
      <c r="AW46">
        <v>26.148743939999999</v>
      </c>
      <c r="AX46">
        <v>22.915414169999998</v>
      </c>
      <c r="AY46">
        <v>26.704642079999999</v>
      </c>
      <c r="AZ46">
        <v>25.590614970000001</v>
      </c>
      <c r="BA46">
        <v>23.629347729999999</v>
      </c>
      <c r="BB46">
        <v>22.737128590000001</v>
      </c>
      <c r="BC46">
        <v>24.681830829999999</v>
      </c>
      <c r="BD46">
        <v>24.248982989999998</v>
      </c>
    </row>
    <row r="47" spans="1:56" x14ac:dyDescent="0.2">
      <c r="A47">
        <f>VLOOKUP(B47,'AHarv+PermP'!$B$2:$C$52,2,0)</f>
        <v>251</v>
      </c>
      <c r="B47" t="s">
        <v>427</v>
      </c>
      <c r="C47" t="s">
        <v>559</v>
      </c>
      <c r="D47" t="s">
        <v>563</v>
      </c>
      <c r="E47" t="s">
        <v>564</v>
      </c>
      <c r="K47">
        <v>15.634005760000001</v>
      </c>
      <c r="L47">
        <v>14.691358019999999</v>
      </c>
      <c r="M47">
        <v>14.025085519999999</v>
      </c>
      <c r="N47">
        <v>12.439261419999999</v>
      </c>
      <c r="O47">
        <v>10.55555556</v>
      </c>
      <c r="P47">
        <v>11.63247863</v>
      </c>
      <c r="Q47">
        <v>14.2460693</v>
      </c>
      <c r="R47">
        <v>14.057143590000001</v>
      </c>
      <c r="S47">
        <v>12.35213205</v>
      </c>
      <c r="T47">
        <v>11.626821720000001</v>
      </c>
      <c r="U47">
        <v>14.31549624</v>
      </c>
      <c r="V47">
        <v>15.51135818</v>
      </c>
      <c r="W47">
        <v>18.12312081</v>
      </c>
      <c r="X47">
        <v>18.111065719999999</v>
      </c>
      <c r="Y47">
        <v>16.39019206</v>
      </c>
      <c r="Z47">
        <v>15.070710249999999</v>
      </c>
      <c r="AA47">
        <v>17.409928820000001</v>
      </c>
      <c r="AB47">
        <v>14.891849629999999</v>
      </c>
      <c r="AC47">
        <v>16.728187160000001</v>
      </c>
      <c r="AD47">
        <v>16.361353000000001</v>
      </c>
      <c r="AE47">
        <v>14.57076489</v>
      </c>
      <c r="AF47">
        <v>13.5622059</v>
      </c>
      <c r="AG47">
        <v>12.049121100000001</v>
      </c>
      <c r="AH47">
        <v>17.421944610000001</v>
      </c>
      <c r="AI47">
        <v>21.244957629999998</v>
      </c>
      <c r="AJ47">
        <v>20.604796329999999</v>
      </c>
      <c r="AK47">
        <v>17.427686219999998</v>
      </c>
      <c r="AL47">
        <v>23.812270519999998</v>
      </c>
      <c r="AM47">
        <v>34.10152274</v>
      </c>
      <c r="AN47">
        <v>15.492429789999999</v>
      </c>
      <c r="AO47">
        <v>18.405377009999999</v>
      </c>
      <c r="AP47">
        <v>17.571571840000001</v>
      </c>
      <c r="AQ47">
        <v>18.655559270000001</v>
      </c>
      <c r="AR47">
        <v>21.137947220000001</v>
      </c>
      <c r="AS47">
        <v>24.184888130000001</v>
      </c>
      <c r="AT47">
        <v>22.310715550000001</v>
      </c>
      <c r="AU47">
        <v>22.120779330000001</v>
      </c>
      <c r="AV47">
        <v>22.068937439999999</v>
      </c>
      <c r="AW47">
        <v>22.574177500000001</v>
      </c>
      <c r="AX47">
        <v>23.025551320000002</v>
      </c>
      <c r="AY47">
        <v>23.31833168</v>
      </c>
      <c r="AZ47">
        <v>22.43983222</v>
      </c>
      <c r="BA47">
        <v>21.76434111</v>
      </c>
      <c r="BB47">
        <v>18.94753914</v>
      </c>
      <c r="BC47">
        <v>21.553184399999999</v>
      </c>
      <c r="BD47">
        <v>9.1585634250000005</v>
      </c>
    </row>
    <row r="48" spans="1:56" x14ac:dyDescent="0.2">
      <c r="A48">
        <f>VLOOKUP(B48,'AHarv+PermP'!$B$2:$C$52,2,0)</f>
        <v>181</v>
      </c>
      <c r="B48" t="s">
        <v>409</v>
      </c>
      <c r="C48" t="s">
        <v>560</v>
      </c>
      <c r="D48" t="s">
        <v>563</v>
      </c>
      <c r="E48" t="s">
        <v>564</v>
      </c>
      <c r="K48">
        <v>20.125820940000001</v>
      </c>
      <c r="L48">
        <v>21.953759600000001</v>
      </c>
      <c r="M48">
        <v>22.89420732</v>
      </c>
      <c r="N48">
        <v>17.783043630000002</v>
      </c>
      <c r="O48">
        <v>20.44586979</v>
      </c>
      <c r="P48">
        <v>16.981598959999999</v>
      </c>
      <c r="Q48">
        <v>19.214338290000001</v>
      </c>
      <c r="R48">
        <v>19.65385139</v>
      </c>
      <c r="S48">
        <v>16.638291980000002</v>
      </c>
      <c r="T48">
        <v>19.73573798</v>
      </c>
      <c r="U48">
        <v>19.055943490000001</v>
      </c>
      <c r="V48">
        <v>19.028159169999999</v>
      </c>
      <c r="W48">
        <v>18.114419309999999</v>
      </c>
      <c r="X48">
        <v>14.35554733</v>
      </c>
      <c r="Y48">
        <v>13.59243603</v>
      </c>
      <c r="Z48">
        <v>15.6971171</v>
      </c>
      <c r="AA48">
        <v>17.73660507</v>
      </c>
      <c r="AB48">
        <v>16.119742219999999</v>
      </c>
      <c r="AC48">
        <v>11.237704109999999</v>
      </c>
      <c r="AD48">
        <v>14.85827211</v>
      </c>
      <c r="AE48">
        <v>22.67356899</v>
      </c>
      <c r="AF48">
        <v>17.760782540000001</v>
      </c>
      <c r="AG48">
        <v>14.40752747</v>
      </c>
      <c r="AH48">
        <v>16.382145820000002</v>
      </c>
      <c r="AI48">
        <v>14.93031124</v>
      </c>
      <c r="AJ48">
        <v>16.476303519999998</v>
      </c>
      <c r="AK48">
        <v>15.26726204</v>
      </c>
      <c r="AL48">
        <v>7.4137925740000004</v>
      </c>
      <c r="AM48">
        <v>15.03891232</v>
      </c>
      <c r="AN48">
        <v>18.973396780000002</v>
      </c>
      <c r="AO48">
        <v>15.235192680000001</v>
      </c>
      <c r="AP48">
        <v>21.77110661</v>
      </c>
      <c r="AQ48">
        <v>18.934082100000001</v>
      </c>
      <c r="AR48">
        <v>21.788530269999999</v>
      </c>
      <c r="AS48">
        <v>19.41935033</v>
      </c>
      <c r="AT48">
        <v>18.492246990000002</v>
      </c>
      <c r="AU48">
        <v>17.353778590000001</v>
      </c>
      <c r="AV48">
        <v>14.142255820000001</v>
      </c>
      <c r="AW48">
        <v>16.79740894</v>
      </c>
      <c r="AX48">
        <v>20.109929879999999</v>
      </c>
      <c r="AY48">
        <v>19.198315969999999</v>
      </c>
      <c r="AZ48">
        <v>21.273245410000001</v>
      </c>
      <c r="BA48">
        <v>22.799501859999999</v>
      </c>
      <c r="BB48">
        <v>20.187746099999998</v>
      </c>
      <c r="BC48">
        <v>17.940813810000002</v>
      </c>
      <c r="BD48">
        <v>17.440096409999999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D96"/>
  <sheetViews>
    <sheetView workbookViewId="0">
      <pane xSplit="2" ySplit="1" topLeftCell="C100" activePane="bottomRight" state="frozen"/>
      <selection pane="topRight" activeCell="C1" sqref="C1"/>
      <selection pane="bottomLeft" activeCell="A2" sqref="A2"/>
      <selection pane="bottomRight" activeCell="E109" sqref="E109"/>
    </sheetView>
  </sheetViews>
  <sheetFormatPr defaultRowHeight="12.75" x14ac:dyDescent="0.2"/>
  <cols>
    <col min="2" max="2" width="21.140625" bestFit="1" customWidth="1"/>
    <col min="3" max="3" width="12.28515625" bestFit="1" customWidth="1"/>
    <col min="4" max="4" width="17.5703125" bestFit="1" customWidth="1"/>
    <col min="5" max="5" width="12.85546875" bestFit="1" customWidth="1"/>
    <col min="6" max="6" width="5.140625" bestFit="1" customWidth="1"/>
    <col min="7" max="7" width="7" bestFit="1" customWidth="1"/>
    <col min="8" max="25" width="5.140625" bestFit="1" customWidth="1"/>
    <col min="26" max="56" width="12" bestFit="1" customWidth="1"/>
  </cols>
  <sheetData>
    <row r="1" spans="1:56" x14ac:dyDescent="0.2">
      <c r="A1" t="str">
        <f>AgGDP_perc!A1</f>
        <v>cntr_code</v>
      </c>
      <c r="B1" t="str">
        <f>AgGDP_perc!B1</f>
        <v>Country Name</v>
      </c>
      <c r="C1" t="str">
        <f>AgGDP_perc!C1</f>
        <v>Country Code</v>
      </c>
      <c r="D1" t="str">
        <f>AgGDP_perc!D1</f>
        <v>Indicator Name</v>
      </c>
      <c r="E1" t="str">
        <f>AgGDP_perc!E1</f>
        <v>Indicator Code</v>
      </c>
      <c r="F1">
        <f>AgGDP_perc!F1</f>
        <v>1960</v>
      </c>
      <c r="G1">
        <f>AgGDP_perc!G1</f>
        <v>1961</v>
      </c>
      <c r="H1">
        <f>AgGDP_perc!H1</f>
        <v>1962</v>
      </c>
      <c r="I1">
        <f>AgGDP_perc!I1</f>
        <v>1963</v>
      </c>
      <c r="J1">
        <f>AgGDP_perc!J1</f>
        <v>1964</v>
      </c>
      <c r="K1">
        <f>AgGDP_perc!K1</f>
        <v>1965</v>
      </c>
      <c r="L1">
        <f>AgGDP_perc!L1</f>
        <v>1966</v>
      </c>
      <c r="M1">
        <f>AgGDP_perc!M1</f>
        <v>1967</v>
      </c>
      <c r="N1">
        <f>AgGDP_perc!N1</f>
        <v>1968</v>
      </c>
      <c r="O1">
        <f>AgGDP_perc!O1</f>
        <v>1969</v>
      </c>
      <c r="P1">
        <f>AgGDP_perc!P1</f>
        <v>1970</v>
      </c>
      <c r="Q1">
        <f>AgGDP_perc!Q1</f>
        <v>1971</v>
      </c>
      <c r="R1">
        <f>AgGDP_perc!R1</f>
        <v>1972</v>
      </c>
      <c r="S1">
        <f>AgGDP_perc!S1</f>
        <v>1973</v>
      </c>
      <c r="T1">
        <f>AgGDP_perc!T1</f>
        <v>1974</v>
      </c>
      <c r="U1">
        <f>AgGDP_perc!U1</f>
        <v>1975</v>
      </c>
      <c r="V1">
        <f>AgGDP_perc!V1</f>
        <v>1976</v>
      </c>
      <c r="W1">
        <f>AgGDP_perc!W1</f>
        <v>1977</v>
      </c>
      <c r="X1">
        <f>AgGDP_perc!X1</f>
        <v>1978</v>
      </c>
      <c r="Y1">
        <f>AgGDP_perc!Y1</f>
        <v>1979</v>
      </c>
      <c r="Z1">
        <f>AgGDP_perc!Z1</f>
        <v>1980</v>
      </c>
      <c r="AA1">
        <f>AgGDP_perc!AA1</f>
        <v>1981</v>
      </c>
      <c r="AB1">
        <f>AgGDP_perc!AB1</f>
        <v>1982</v>
      </c>
      <c r="AC1">
        <f>AgGDP_perc!AC1</f>
        <v>1983</v>
      </c>
      <c r="AD1">
        <f>AgGDP_perc!AD1</f>
        <v>1984</v>
      </c>
      <c r="AE1">
        <f>AgGDP_perc!AE1</f>
        <v>1985</v>
      </c>
      <c r="AF1">
        <f>AgGDP_perc!AF1</f>
        <v>1986</v>
      </c>
      <c r="AG1">
        <f>AgGDP_perc!AG1</f>
        <v>1987</v>
      </c>
      <c r="AH1">
        <f>AgGDP_perc!AH1</f>
        <v>1988</v>
      </c>
      <c r="AI1">
        <f>AgGDP_perc!AI1</f>
        <v>1989</v>
      </c>
      <c r="AJ1">
        <f>AgGDP_perc!AJ1</f>
        <v>1990</v>
      </c>
      <c r="AK1">
        <f>AgGDP_perc!AK1</f>
        <v>1991</v>
      </c>
      <c r="AL1">
        <f>AgGDP_perc!AL1</f>
        <v>1992</v>
      </c>
      <c r="AM1">
        <f>AgGDP_perc!AM1</f>
        <v>1993</v>
      </c>
      <c r="AN1">
        <f>AgGDP_perc!AN1</f>
        <v>1994</v>
      </c>
      <c r="AO1">
        <f>AgGDP_perc!AO1</f>
        <v>1995</v>
      </c>
      <c r="AP1">
        <f>AgGDP_perc!AP1</f>
        <v>1996</v>
      </c>
      <c r="AQ1">
        <f>AgGDP_perc!AQ1</f>
        <v>1997</v>
      </c>
      <c r="AR1">
        <f>AgGDP_perc!AR1</f>
        <v>1998</v>
      </c>
      <c r="AS1">
        <f>AgGDP_perc!AS1</f>
        <v>1999</v>
      </c>
      <c r="AT1">
        <f>AgGDP_perc!AT1</f>
        <v>2000</v>
      </c>
      <c r="AU1">
        <f>AgGDP_perc!AU1</f>
        <v>2001</v>
      </c>
      <c r="AV1">
        <f>AgGDP_perc!AV1</f>
        <v>2002</v>
      </c>
      <c r="AW1">
        <f>AgGDP_perc!AW1</f>
        <v>2003</v>
      </c>
      <c r="AX1">
        <f>AgGDP_perc!AX1</f>
        <v>2004</v>
      </c>
      <c r="AY1">
        <f>AgGDP_perc!AY1</f>
        <v>2005</v>
      </c>
      <c r="AZ1">
        <f>AgGDP_perc!AZ1</f>
        <v>2006</v>
      </c>
      <c r="BA1">
        <f>AgGDP_perc!BA1</f>
        <v>2007</v>
      </c>
      <c r="BB1">
        <f>AgGDP_perc!BB1</f>
        <v>2008</v>
      </c>
      <c r="BC1">
        <f>AgGDP_perc!BC1</f>
        <v>2009</v>
      </c>
      <c r="BD1">
        <f>AgGDP_perc!BD1</f>
        <v>2010</v>
      </c>
    </row>
    <row r="2" spans="1:56" x14ac:dyDescent="0.2">
      <c r="A2">
        <f>AgGDP_perc!A2</f>
        <v>7</v>
      </c>
      <c r="B2" t="str">
        <f>AgGDP_perc!B2</f>
        <v>Angola</v>
      </c>
      <c r="C2" t="str">
        <f>AgGDP_perc!C2</f>
        <v>AGO</v>
      </c>
      <c r="D2" s="72" t="s">
        <v>565</v>
      </c>
      <c r="F2">
        <f>VLOOKUP($A2,'GDP_PPP2005&amp;growth'!$A$2:$BD$48,COLUMN(),0)*AgGDP_perc!F2/100</f>
        <v>0</v>
      </c>
      <c r="G2">
        <f>VLOOKUP($A2,'GDP_PPP2005&amp;growth'!$A$2:$BD$48,COLUMN(),0)*AgGDP_perc!G2/100</f>
        <v>0</v>
      </c>
      <c r="H2">
        <f>VLOOKUP($A2,'GDP_PPP2005&amp;growth'!$A$2:$BD$48,COLUMN(),0)*AgGDP_perc!H2/100</f>
        <v>0</v>
      </c>
      <c r="I2">
        <f>VLOOKUP($A2,'GDP_PPP2005&amp;growth'!$A$2:$BD$48,COLUMN(),0)*AgGDP_perc!I2/100</f>
        <v>0</v>
      </c>
      <c r="J2">
        <f>VLOOKUP($A2,'GDP_PPP2005&amp;growth'!$A$2:$BD$48,COLUMN(),0)*AgGDP_perc!J2/100</f>
        <v>0</v>
      </c>
      <c r="K2">
        <f>VLOOKUP($A2,'GDP_PPP2005&amp;growth'!$A$2:$BD$48,COLUMN(),0)*AgGDP_perc!K2/100</f>
        <v>0</v>
      </c>
      <c r="L2">
        <f>VLOOKUP($A2,'GDP_PPP2005&amp;growth'!$A$2:$BD$48,COLUMN(),0)*AgGDP_perc!L2/100</f>
        <v>0</v>
      </c>
      <c r="M2">
        <f>VLOOKUP($A2,'GDP_PPP2005&amp;growth'!$A$2:$BD$48,COLUMN(),0)*AgGDP_perc!M2/100</f>
        <v>0</v>
      </c>
      <c r="N2">
        <f>VLOOKUP($A2,'GDP_PPP2005&amp;growth'!$A$2:$BD$48,COLUMN(),0)*AgGDP_perc!N2/100</f>
        <v>0</v>
      </c>
      <c r="O2">
        <f>VLOOKUP($A2,'GDP_PPP2005&amp;growth'!$A$2:$BD$48,COLUMN(),0)*AgGDP_perc!O2/100</f>
        <v>0</v>
      </c>
      <c r="P2">
        <f>VLOOKUP($A2,'GDP_PPP2005&amp;growth'!$A$2:$BD$48,COLUMN(),0)*AgGDP_perc!P2/100</f>
        <v>0</v>
      </c>
      <c r="Q2">
        <f>VLOOKUP($A2,'GDP_PPP2005&amp;growth'!$A$2:$BD$48,COLUMN(),0)*AgGDP_perc!Q2/100</f>
        <v>0</v>
      </c>
      <c r="R2">
        <f>VLOOKUP($A2,'GDP_PPP2005&amp;growth'!$A$2:$BD$48,COLUMN(),0)*AgGDP_perc!R2/100</f>
        <v>0</v>
      </c>
      <c r="S2">
        <f>VLOOKUP($A2,'GDP_PPP2005&amp;growth'!$A$2:$BD$48,COLUMN(),0)*AgGDP_perc!S2/100</f>
        <v>0</v>
      </c>
      <c r="T2">
        <f>VLOOKUP($A2,'GDP_PPP2005&amp;growth'!$A$2:$BD$48,COLUMN(),0)*AgGDP_perc!T2/100</f>
        <v>0</v>
      </c>
      <c r="U2">
        <f>VLOOKUP($A2,'GDP_PPP2005&amp;growth'!$A$2:$BD$48,COLUMN(),0)*AgGDP_perc!U2/100</f>
        <v>0</v>
      </c>
      <c r="V2">
        <f>VLOOKUP($A2,'GDP_PPP2005&amp;growth'!$A$2:$BD$48,COLUMN(),0)*AgGDP_perc!V2/100</f>
        <v>0</v>
      </c>
      <c r="W2">
        <f>VLOOKUP($A2,'GDP_PPP2005&amp;growth'!$A$2:$BD$48,COLUMN(),0)*AgGDP_perc!W2/100</f>
        <v>0</v>
      </c>
      <c r="X2">
        <f>VLOOKUP($A2,'GDP_PPP2005&amp;growth'!$A$2:$BD$48,COLUMN(),0)*AgGDP_perc!X2/100</f>
        <v>0</v>
      </c>
      <c r="Y2">
        <f>VLOOKUP($A2,'GDP_PPP2005&amp;growth'!$A$2:$BD$48,COLUMN(),0)*AgGDP_perc!Y2/100</f>
        <v>0</v>
      </c>
      <c r="Z2">
        <f>VLOOKUP($A2,'GDP_PPP2005&amp;growth'!$A$2:$BD$48,COLUMN(),0)*AgGDP_perc!Z2/100</f>
        <v>0</v>
      </c>
      <c r="AA2">
        <f>VLOOKUP($A2,'GDP_PPP2005&amp;growth'!$A$2:$BD$48,COLUMN(),0)*AgGDP_perc!AA2/100</f>
        <v>0</v>
      </c>
      <c r="AB2">
        <f>VLOOKUP($A2,'GDP_PPP2005&amp;growth'!$A$2:$BD$48,COLUMN(),0)*AgGDP_perc!AB2/100</f>
        <v>0</v>
      </c>
      <c r="AC2">
        <f>VLOOKUP($A2,'GDP_PPP2005&amp;growth'!$A$2:$BD$48,COLUMN(),0)*AgGDP_perc!AC2/100</f>
        <v>0</v>
      </c>
      <c r="AD2">
        <f>VLOOKUP($A2,'GDP_PPP2005&amp;growth'!$A$2:$BD$48,COLUMN(),0)*AgGDP_perc!AD2/100</f>
        <v>0</v>
      </c>
      <c r="AE2">
        <f>VLOOKUP($A2,'GDP_PPP2005&amp;growth'!$A$2:$BD$48,COLUMN(),0)*AgGDP_perc!AE2/100</f>
        <v>3930151599.6063747</v>
      </c>
      <c r="AF2">
        <f>VLOOKUP($A2,'GDP_PPP2005&amp;growth'!$A$2:$BD$48,COLUMN(),0)*AgGDP_perc!AF2/100</f>
        <v>4290591975.5804787</v>
      </c>
      <c r="AG2">
        <f>VLOOKUP($A2,'GDP_PPP2005&amp;growth'!$A$2:$BD$48,COLUMN(),0)*AgGDP_perc!AG2/100</f>
        <v>4136883762.9138656</v>
      </c>
      <c r="AH2">
        <f>VLOOKUP($A2,'GDP_PPP2005&amp;growth'!$A$2:$BD$48,COLUMN(),0)*AgGDP_perc!AH2/100</f>
        <v>5408181731.4817276</v>
      </c>
      <c r="AI2">
        <f>VLOOKUP($A2,'GDP_PPP2005&amp;growth'!$A$2:$BD$48,COLUMN(),0)*AgGDP_perc!AI2/100</f>
        <v>6532458167.8915892</v>
      </c>
      <c r="AJ2">
        <f>VLOOKUP($A2,'GDP_PPP2005&amp;growth'!$A$2:$BD$48,COLUMN(),0)*AgGDP_perc!AJ2/100</f>
        <v>6100888455.15903</v>
      </c>
      <c r="AK2">
        <f>VLOOKUP($A2,'GDP_PPP2005&amp;growth'!$A$2:$BD$48,COLUMN(),0)*AgGDP_perc!AK2/100</f>
        <v>8073426215.3429575</v>
      </c>
      <c r="AL2">
        <f>VLOOKUP($A2,'GDP_PPP2005&amp;growth'!$A$2:$BD$48,COLUMN(),0)*AgGDP_perc!AL2/100</f>
        <v>3171618164.1475568</v>
      </c>
      <c r="AM2">
        <f>VLOOKUP($A2,'GDP_PPP2005&amp;growth'!$A$2:$BD$48,COLUMN(),0)*AgGDP_perc!AM2/100</f>
        <v>2722658451.6779547</v>
      </c>
      <c r="AN2">
        <f>VLOOKUP($A2,'GDP_PPP2005&amp;growth'!$A$2:$BD$48,COLUMN(),0)*AgGDP_perc!AN2/100</f>
        <v>1620404476.5008163</v>
      </c>
      <c r="AO2">
        <f>VLOOKUP($A2,'GDP_PPP2005&amp;growth'!$A$2:$BD$48,COLUMN(),0)*AgGDP_perc!AO2/100</f>
        <v>1968260376.5356719</v>
      </c>
      <c r="AP2">
        <f>VLOOKUP($A2,'GDP_PPP2005&amp;growth'!$A$2:$BD$48,COLUMN(),0)*AgGDP_perc!AP2/100</f>
        <v>2103276993.2417057</v>
      </c>
      <c r="AQ2">
        <f>VLOOKUP($A2,'GDP_PPP2005&amp;growth'!$A$2:$BD$48,COLUMN(),0)*AgGDP_perc!AQ2/100</f>
        <v>2907340664.6412425</v>
      </c>
      <c r="AR2">
        <f>VLOOKUP($A2,'GDP_PPP2005&amp;growth'!$A$2:$BD$48,COLUMN(),0)*AgGDP_perc!AR2/100</f>
        <v>4495896740.8590555</v>
      </c>
      <c r="AS2">
        <f>VLOOKUP($A2,'GDP_PPP2005&amp;growth'!$A$2:$BD$48,COLUMN(),0)*AgGDP_perc!AS2/100</f>
        <v>2240073129.7326932</v>
      </c>
      <c r="AT2">
        <f>VLOOKUP($A2,'GDP_PPP2005&amp;growth'!$A$2:$BD$48,COLUMN(),0)*AgGDP_perc!AT2/100</f>
        <v>2078059956.6428242</v>
      </c>
      <c r="AU2">
        <f>VLOOKUP($A2,'GDP_PPP2005&amp;growth'!$A$2:$BD$48,COLUMN(),0)*AgGDP_perc!AU2/100</f>
        <v>3086133137.2198839</v>
      </c>
      <c r="AV2">
        <f>VLOOKUP($A2,'GDP_PPP2005&amp;growth'!$A$2:$BD$48,COLUMN(),0)*AgGDP_perc!AV2/100</f>
        <v>3401981953.6348705</v>
      </c>
      <c r="AW2">
        <f>VLOOKUP($A2,'GDP_PPP2005&amp;growth'!$A$2:$BD$48,COLUMN(),0)*AgGDP_perc!AW2/100</f>
        <v>3728173029.6614776</v>
      </c>
      <c r="AX2">
        <f>VLOOKUP($A2,'GDP_PPP2005&amp;growth'!$A$2:$BD$48,COLUMN(),0)*AgGDP_perc!AX2/100</f>
        <v>4292433706.1373186</v>
      </c>
      <c r="AY2">
        <f>VLOOKUP($A2,'GDP_PPP2005&amp;growth'!$A$2:$BD$48,COLUMN(),0)*AgGDP_perc!AY2/100</f>
        <v>4592295741.5956802</v>
      </c>
      <c r="AZ2">
        <f>VLOOKUP($A2,'GDP_PPP2005&amp;growth'!$A$2:$BD$48,COLUMN(),0)*AgGDP_perc!AZ2/100</f>
        <v>6330010395.2320986</v>
      </c>
      <c r="BA2">
        <f>VLOOKUP($A2,'GDP_PPP2005&amp;growth'!$A$2:$BD$48,COLUMN(),0)*AgGDP_perc!BA2/100</f>
        <v>6862186325.1195164</v>
      </c>
      <c r="BB2">
        <f>VLOOKUP($A2,'GDP_PPP2005&amp;growth'!$A$2:$BD$48,COLUMN(),0)*AgGDP_perc!BB2/100</f>
        <v>6598847394.965848</v>
      </c>
      <c r="BC2">
        <f>VLOOKUP($A2,'GDP_PPP2005&amp;growth'!$A$2:$BD$48,COLUMN(),0)*AgGDP_perc!BC2/100</f>
        <v>10380072467.462</v>
      </c>
      <c r="BD2">
        <f>VLOOKUP($A2,'GDP_PPP2005&amp;growth'!$A$2:$BD$48,COLUMN(),0)*AgGDP_perc!BD2/100</f>
        <v>10408297106.768</v>
      </c>
    </row>
    <row r="3" spans="1:56" x14ac:dyDescent="0.2">
      <c r="A3">
        <f>VLOOKUP(B3,'AHarv+PermP'!$B$2:$C$52,2,0)</f>
        <v>53</v>
      </c>
      <c r="B3" t="s">
        <v>386</v>
      </c>
      <c r="C3" t="str">
        <f>AgGDP_perc!C3</f>
        <v>BEN</v>
      </c>
      <c r="D3" s="72" t="s">
        <v>565</v>
      </c>
      <c r="F3">
        <f>VLOOKUP($A3,'GDP_PPP2005&amp;growth'!$A$2:$BD$48,COLUMN(),0)*AgGDP_perc!F3/100</f>
        <v>0</v>
      </c>
      <c r="G3">
        <f>VLOOKUP($A3,'GDP_PPP2005&amp;growth'!$A$2:$BD$48,COLUMN(),0)*AgGDP_perc!G3/100</f>
        <v>0</v>
      </c>
      <c r="H3">
        <f>VLOOKUP($A3,'GDP_PPP2005&amp;growth'!$A$2:$BD$48,COLUMN(),0)*AgGDP_perc!H3/100</f>
        <v>0</v>
      </c>
      <c r="I3">
        <f>VLOOKUP($A3,'GDP_PPP2005&amp;growth'!$A$2:$BD$48,COLUMN(),0)*AgGDP_perc!I3/100</f>
        <v>0</v>
      </c>
      <c r="J3">
        <f>VLOOKUP($A3,'GDP_PPP2005&amp;growth'!$A$2:$BD$48,COLUMN(),0)*AgGDP_perc!J3/100</f>
        <v>0</v>
      </c>
      <c r="K3">
        <f>VLOOKUP($A3,'GDP_PPP2005&amp;growth'!$A$2:$BD$48,COLUMN(),0)*AgGDP_perc!K3/100</f>
        <v>0</v>
      </c>
      <c r="L3">
        <f>VLOOKUP($A3,'GDP_PPP2005&amp;growth'!$A$2:$BD$48,COLUMN(),0)*AgGDP_perc!L3/100</f>
        <v>0</v>
      </c>
      <c r="M3">
        <f>VLOOKUP($A3,'GDP_PPP2005&amp;growth'!$A$2:$BD$48,COLUMN(),0)*AgGDP_perc!M3/100</f>
        <v>0</v>
      </c>
      <c r="N3">
        <f>VLOOKUP($A3,'GDP_PPP2005&amp;growth'!$A$2:$BD$48,COLUMN(),0)*AgGDP_perc!N3/100</f>
        <v>0</v>
      </c>
      <c r="O3">
        <f>VLOOKUP($A3,'GDP_PPP2005&amp;growth'!$A$2:$BD$48,COLUMN(),0)*AgGDP_perc!O3/100</f>
        <v>0</v>
      </c>
      <c r="P3">
        <f>VLOOKUP($A3,'GDP_PPP2005&amp;growth'!$A$2:$BD$48,COLUMN(),0)*AgGDP_perc!P3/100</f>
        <v>0</v>
      </c>
      <c r="Q3">
        <f>VLOOKUP($A3,'GDP_PPP2005&amp;growth'!$A$2:$BD$48,COLUMN(),0)*AgGDP_perc!Q3/100</f>
        <v>0</v>
      </c>
      <c r="R3">
        <f>VLOOKUP($A3,'GDP_PPP2005&amp;growth'!$A$2:$BD$48,COLUMN(),0)*AgGDP_perc!R3/100</f>
        <v>0</v>
      </c>
      <c r="S3">
        <f>VLOOKUP($A3,'GDP_PPP2005&amp;growth'!$A$2:$BD$48,COLUMN(),0)*AgGDP_perc!S3/100</f>
        <v>0</v>
      </c>
      <c r="T3">
        <f>VLOOKUP($A3,'GDP_PPP2005&amp;growth'!$A$2:$BD$48,COLUMN(),0)*AgGDP_perc!T3/100</f>
        <v>0</v>
      </c>
      <c r="U3">
        <f>VLOOKUP($A3,'GDP_PPP2005&amp;growth'!$A$2:$BD$48,COLUMN(),0)*AgGDP_perc!U3/100</f>
        <v>0</v>
      </c>
      <c r="V3">
        <f>VLOOKUP($A3,'GDP_PPP2005&amp;growth'!$A$2:$BD$48,COLUMN(),0)*AgGDP_perc!V3/100</f>
        <v>0</v>
      </c>
      <c r="W3">
        <f>VLOOKUP($A3,'GDP_PPP2005&amp;growth'!$A$2:$BD$48,COLUMN(),0)*AgGDP_perc!W3/100</f>
        <v>0</v>
      </c>
      <c r="X3">
        <f>VLOOKUP($A3,'GDP_PPP2005&amp;growth'!$A$2:$BD$48,COLUMN(),0)*AgGDP_perc!X3/100</f>
        <v>0</v>
      </c>
      <c r="Y3">
        <f>VLOOKUP($A3,'GDP_PPP2005&amp;growth'!$A$2:$BD$48,COLUMN(),0)*AgGDP_perc!Y3/100</f>
        <v>0</v>
      </c>
      <c r="Z3">
        <f>VLOOKUP($A3,'GDP_PPP2005&amp;growth'!$A$2:$BD$48,COLUMN(),0)*AgGDP_perc!Z3/100</f>
        <v>1450841191.0718374</v>
      </c>
      <c r="AA3">
        <f>VLOOKUP($A3,'GDP_PPP2005&amp;growth'!$A$2:$BD$48,COLUMN(),0)*AgGDP_perc!AA3/100</f>
        <v>1470637913.505935</v>
      </c>
      <c r="AB3">
        <f>VLOOKUP($A3,'GDP_PPP2005&amp;growth'!$A$2:$BD$48,COLUMN(),0)*AgGDP_perc!AB3/100</f>
        <v>1495984152.0654373</v>
      </c>
      <c r="AC3">
        <f>VLOOKUP($A3,'GDP_PPP2005&amp;growth'!$A$2:$BD$48,COLUMN(),0)*AgGDP_perc!AC3/100</f>
        <v>1459842924.0666788</v>
      </c>
      <c r="AD3">
        <f>VLOOKUP($A3,'GDP_PPP2005&amp;growth'!$A$2:$BD$48,COLUMN(),0)*AgGDP_perc!AD3/100</f>
        <v>1582920015.3543313</v>
      </c>
      <c r="AE3">
        <f>VLOOKUP($A3,'GDP_PPP2005&amp;growth'!$A$2:$BD$48,COLUMN(),0)*AgGDP_perc!AE3/100</f>
        <v>1611881231.3208818</v>
      </c>
      <c r="AF3">
        <f>VLOOKUP($A3,'GDP_PPP2005&amp;growth'!$A$2:$BD$48,COLUMN(),0)*AgGDP_perc!AF3/100</f>
        <v>1757842546.4122682</v>
      </c>
      <c r="AG3">
        <f>VLOOKUP($A3,'GDP_PPP2005&amp;growth'!$A$2:$BD$48,COLUMN(),0)*AgGDP_perc!AG3/100</f>
        <v>1711362804.2653968</v>
      </c>
      <c r="AH3">
        <f>VLOOKUP($A3,'GDP_PPP2005&amp;growth'!$A$2:$BD$48,COLUMN(),0)*AgGDP_perc!AH3/100</f>
        <v>1828138236.0947123</v>
      </c>
      <c r="AI3">
        <f>VLOOKUP($A3,'GDP_PPP2005&amp;growth'!$A$2:$BD$48,COLUMN(),0)*AgGDP_perc!AI3/100</f>
        <v>1955559623.1960268</v>
      </c>
      <c r="AJ3">
        <f>VLOOKUP($A3,'GDP_PPP2005&amp;growth'!$A$2:$BD$48,COLUMN(),0)*AgGDP_perc!AJ3/100</f>
        <v>1923578289.3570251</v>
      </c>
      <c r="AK3">
        <f>VLOOKUP($A3,'GDP_PPP2005&amp;growth'!$A$2:$BD$48,COLUMN(),0)*AgGDP_perc!AK3/100</f>
        <v>2028295603.5259783</v>
      </c>
      <c r="AL3">
        <f>VLOOKUP($A3,'GDP_PPP2005&amp;growth'!$A$2:$BD$48,COLUMN(),0)*AgGDP_perc!AL3/100</f>
        <v>2090394966.3782096</v>
      </c>
      <c r="AM3">
        <f>VLOOKUP($A3,'GDP_PPP2005&amp;growth'!$A$2:$BD$48,COLUMN(),0)*AgGDP_perc!AM3/100</f>
        <v>2029482412.2935472</v>
      </c>
      <c r="AN3">
        <f>VLOOKUP($A3,'GDP_PPP2005&amp;growth'!$A$2:$BD$48,COLUMN(),0)*AgGDP_perc!AN3/100</f>
        <v>2098916987.8970284</v>
      </c>
      <c r="AO3">
        <f>VLOOKUP($A3,'GDP_PPP2005&amp;growth'!$A$2:$BD$48,COLUMN(),0)*AgGDP_perc!AO3/100</f>
        <v>2233771385.5614209</v>
      </c>
      <c r="AP3">
        <f>VLOOKUP($A3,'GDP_PPP2005&amp;growth'!$A$2:$BD$48,COLUMN(),0)*AgGDP_perc!AP3/100</f>
        <v>2609065492.5774937</v>
      </c>
      <c r="AQ3">
        <f>VLOOKUP($A3,'GDP_PPP2005&amp;growth'!$A$2:$BD$48,COLUMN(),0)*AgGDP_perc!AQ3/100</f>
        <v>2756024221.005393</v>
      </c>
      <c r="AR3">
        <f>VLOOKUP($A3,'GDP_PPP2005&amp;growth'!$A$2:$BD$48,COLUMN(),0)*AgGDP_perc!AR3/100</f>
        <v>2937021451.3406239</v>
      </c>
      <c r="AS3">
        <f>VLOOKUP($A3,'GDP_PPP2005&amp;growth'!$A$2:$BD$48,COLUMN(),0)*AgGDP_perc!AS3/100</f>
        <v>3046035188.8836641</v>
      </c>
      <c r="AT3">
        <f>VLOOKUP($A3,'GDP_PPP2005&amp;growth'!$A$2:$BD$48,COLUMN(),0)*AgGDP_perc!AT3/100</f>
        <v>3110886016.1946497</v>
      </c>
      <c r="AU3">
        <f>VLOOKUP($A3,'GDP_PPP2005&amp;growth'!$A$2:$BD$48,COLUMN(),0)*AgGDP_perc!AU3/100</f>
        <v>3176603858.9748359</v>
      </c>
      <c r="AV3">
        <f>VLOOKUP($A3,'GDP_PPP2005&amp;growth'!$A$2:$BD$48,COLUMN(),0)*AgGDP_perc!AV3/100</f>
        <v>3154418019.4037957</v>
      </c>
      <c r="AW3">
        <f>VLOOKUP($A3,'GDP_PPP2005&amp;growth'!$A$2:$BD$48,COLUMN(),0)*AgGDP_perc!AW3/100</f>
        <v>3114812165.6968207</v>
      </c>
      <c r="AX3">
        <f>VLOOKUP($A3,'GDP_PPP2005&amp;growth'!$A$2:$BD$48,COLUMN(),0)*AgGDP_perc!AX3/100</f>
        <v>3211108084.8025146</v>
      </c>
      <c r="AY3">
        <f>VLOOKUP($A3,'GDP_PPP2005&amp;growth'!$A$2:$BD$48,COLUMN(),0)*AgGDP_perc!AY3/100</f>
        <v>3316260138.4838982</v>
      </c>
      <c r="AZ3">
        <f>VLOOKUP($A3,'GDP_PPP2005&amp;growth'!$A$2:$BD$48,COLUMN(),0)*AgGDP_perc!AZ3/100</f>
        <v>0</v>
      </c>
      <c r="BA3">
        <f>VLOOKUP($A3,'GDP_PPP2005&amp;growth'!$A$2:$BD$48,COLUMN(),0)*AgGDP_perc!BA3/100</f>
        <v>0</v>
      </c>
      <c r="BB3">
        <f>VLOOKUP($A3,'GDP_PPP2005&amp;growth'!$A$2:$BD$48,COLUMN(),0)*AgGDP_perc!BB3/100</f>
        <v>0</v>
      </c>
      <c r="BC3">
        <f>VLOOKUP($A3,'GDP_PPP2005&amp;growth'!$A$2:$BD$48,COLUMN(),0)*AgGDP_perc!BC3/100</f>
        <v>0</v>
      </c>
      <c r="BD3">
        <f>VLOOKUP($A3,'GDP_PPP2005&amp;growth'!$A$2:$BD$48,COLUMN(),0)*AgGDP_perc!BD3/100</f>
        <v>0</v>
      </c>
    </row>
    <row r="4" spans="1:56" x14ac:dyDescent="0.2">
      <c r="A4">
        <f>VLOOKUP(B4,'AHarv+PermP'!$B$2:$C$52,2,0)</f>
        <v>20</v>
      </c>
      <c r="B4" t="s">
        <v>378</v>
      </c>
      <c r="C4" t="str">
        <f>AgGDP_perc!C4</f>
        <v>BWA</v>
      </c>
      <c r="D4" s="72" t="s">
        <v>565</v>
      </c>
      <c r="F4">
        <f>VLOOKUP($A4,'GDP_PPP2005&amp;growth'!$A$2:$BD$48,COLUMN(),0)*AgGDP_perc!F4/100</f>
        <v>0</v>
      </c>
      <c r="G4">
        <f>VLOOKUP($A4,'GDP_PPP2005&amp;growth'!$A$2:$BD$48,COLUMN(),0)*AgGDP_perc!G4/100</f>
        <v>0</v>
      </c>
      <c r="H4">
        <f>VLOOKUP($A4,'GDP_PPP2005&amp;growth'!$A$2:$BD$48,COLUMN(),0)*AgGDP_perc!H4/100</f>
        <v>0</v>
      </c>
      <c r="I4">
        <f>VLOOKUP($A4,'GDP_PPP2005&amp;growth'!$A$2:$BD$48,COLUMN(),0)*AgGDP_perc!I4/100</f>
        <v>0</v>
      </c>
      <c r="J4">
        <f>VLOOKUP($A4,'GDP_PPP2005&amp;growth'!$A$2:$BD$48,COLUMN(),0)*AgGDP_perc!J4/100</f>
        <v>0</v>
      </c>
      <c r="K4">
        <f>VLOOKUP($A4,'GDP_PPP2005&amp;growth'!$A$2:$BD$48,COLUMN(),0)*AgGDP_perc!K4/100</f>
        <v>0</v>
      </c>
      <c r="L4">
        <f>VLOOKUP($A4,'GDP_PPP2005&amp;growth'!$A$2:$BD$48,COLUMN(),0)*AgGDP_perc!L4/100</f>
        <v>0</v>
      </c>
      <c r="M4">
        <f>VLOOKUP($A4,'GDP_PPP2005&amp;growth'!$A$2:$BD$48,COLUMN(),0)*AgGDP_perc!M4/100</f>
        <v>0</v>
      </c>
      <c r="N4">
        <f>VLOOKUP($A4,'GDP_PPP2005&amp;growth'!$A$2:$BD$48,COLUMN(),0)*AgGDP_perc!N4/100</f>
        <v>0</v>
      </c>
      <c r="O4">
        <f>VLOOKUP($A4,'GDP_PPP2005&amp;growth'!$A$2:$BD$48,COLUMN(),0)*AgGDP_perc!O4/100</f>
        <v>0</v>
      </c>
      <c r="P4">
        <f>VLOOKUP($A4,'GDP_PPP2005&amp;growth'!$A$2:$BD$48,COLUMN(),0)*AgGDP_perc!P4/100</f>
        <v>0</v>
      </c>
      <c r="Q4">
        <f>VLOOKUP($A4,'GDP_PPP2005&amp;growth'!$A$2:$BD$48,COLUMN(),0)*AgGDP_perc!Q4/100</f>
        <v>0</v>
      </c>
      <c r="R4">
        <f>VLOOKUP($A4,'GDP_PPP2005&amp;growth'!$A$2:$BD$48,COLUMN(),0)*AgGDP_perc!R4/100</f>
        <v>0</v>
      </c>
      <c r="S4">
        <f>VLOOKUP($A4,'GDP_PPP2005&amp;growth'!$A$2:$BD$48,COLUMN(),0)*AgGDP_perc!S4/100</f>
        <v>0</v>
      </c>
      <c r="T4">
        <f>VLOOKUP($A4,'GDP_PPP2005&amp;growth'!$A$2:$BD$48,COLUMN(),0)*AgGDP_perc!T4/100</f>
        <v>0</v>
      </c>
      <c r="U4">
        <f>VLOOKUP($A4,'GDP_PPP2005&amp;growth'!$A$2:$BD$48,COLUMN(),0)*AgGDP_perc!U4/100</f>
        <v>0</v>
      </c>
      <c r="V4">
        <f>VLOOKUP($A4,'GDP_PPP2005&amp;growth'!$A$2:$BD$48,COLUMN(),0)*AgGDP_perc!V4/100</f>
        <v>0</v>
      </c>
      <c r="W4">
        <f>VLOOKUP($A4,'GDP_PPP2005&amp;growth'!$A$2:$BD$48,COLUMN(),0)*AgGDP_perc!W4/100</f>
        <v>0</v>
      </c>
      <c r="X4">
        <f>VLOOKUP($A4,'GDP_PPP2005&amp;growth'!$A$2:$BD$48,COLUMN(),0)*AgGDP_perc!X4/100</f>
        <v>0</v>
      </c>
      <c r="Y4">
        <f>VLOOKUP($A4,'GDP_PPP2005&amp;growth'!$A$2:$BD$48,COLUMN(),0)*AgGDP_perc!Y4/100</f>
        <v>0</v>
      </c>
      <c r="Z4">
        <f>VLOOKUP($A4,'GDP_PPP2005&amp;growth'!$A$2:$BD$48,COLUMN(),0)*AgGDP_perc!Z4/100</f>
        <v>502209564.01030958</v>
      </c>
      <c r="AA4">
        <f>VLOOKUP($A4,'GDP_PPP2005&amp;growth'!$A$2:$BD$48,COLUMN(),0)*AgGDP_perc!AA4/100</f>
        <v>532281152.59370196</v>
      </c>
      <c r="AB4">
        <f>VLOOKUP($A4,'GDP_PPP2005&amp;growth'!$A$2:$BD$48,COLUMN(),0)*AgGDP_perc!AB4/100</f>
        <v>488284395.96498317</v>
      </c>
      <c r="AC4">
        <f>VLOOKUP($A4,'GDP_PPP2005&amp;growth'!$A$2:$BD$48,COLUMN(),0)*AgGDP_perc!AC4/100</f>
        <v>426549689.35805511</v>
      </c>
      <c r="AD4">
        <f>VLOOKUP($A4,'GDP_PPP2005&amp;growth'!$A$2:$BD$48,COLUMN(),0)*AgGDP_perc!AD4/100</f>
        <v>393193682.47190374</v>
      </c>
      <c r="AE4">
        <f>VLOOKUP($A4,'GDP_PPP2005&amp;growth'!$A$2:$BD$48,COLUMN(),0)*AgGDP_perc!AE4/100</f>
        <v>351481734.7336936</v>
      </c>
      <c r="AF4">
        <f>VLOOKUP($A4,'GDP_PPP2005&amp;growth'!$A$2:$BD$48,COLUMN(),0)*AgGDP_perc!AF4/100</f>
        <v>338622718.22470313</v>
      </c>
      <c r="AG4">
        <f>VLOOKUP($A4,'GDP_PPP2005&amp;growth'!$A$2:$BD$48,COLUMN(),0)*AgGDP_perc!AG4/100</f>
        <v>446240967.41250366</v>
      </c>
      <c r="AH4">
        <f>VLOOKUP($A4,'GDP_PPP2005&amp;growth'!$A$2:$BD$48,COLUMN(),0)*AgGDP_perc!AH4/100</f>
        <v>474278084.65536386</v>
      </c>
      <c r="AI4">
        <f>VLOOKUP($A4,'GDP_PPP2005&amp;growth'!$A$2:$BD$48,COLUMN(),0)*AgGDP_perc!AI4/100</f>
        <v>446786826.62787873</v>
      </c>
      <c r="AJ4">
        <f>VLOOKUP($A4,'GDP_PPP2005&amp;growth'!$A$2:$BD$48,COLUMN(),0)*AgGDP_perc!AJ4/100</f>
        <v>466157417.53390944</v>
      </c>
      <c r="AK4">
        <f>VLOOKUP($A4,'GDP_PPP2005&amp;growth'!$A$2:$BD$48,COLUMN(),0)*AgGDP_perc!AK4/100</f>
        <v>497233910.58965957</v>
      </c>
      <c r="AL4">
        <f>VLOOKUP($A4,'GDP_PPP2005&amp;growth'!$A$2:$BD$48,COLUMN(),0)*AgGDP_perc!AL4/100</f>
        <v>552889237.21994698</v>
      </c>
      <c r="AM4">
        <f>VLOOKUP($A4,'GDP_PPP2005&amp;growth'!$A$2:$BD$48,COLUMN(),0)*AgGDP_perc!AM4/100</f>
        <v>542294160.88046086</v>
      </c>
      <c r="AN4">
        <f>VLOOKUP($A4,'GDP_PPP2005&amp;growth'!$A$2:$BD$48,COLUMN(),0)*AgGDP_perc!AN4/100</f>
        <v>496636835.2421549</v>
      </c>
      <c r="AO4">
        <f>VLOOKUP($A4,'GDP_PPP2005&amp;growth'!$A$2:$BD$48,COLUMN(),0)*AgGDP_perc!AO4/100</f>
        <v>511318621.93231428</v>
      </c>
      <c r="AP4">
        <f>VLOOKUP($A4,'GDP_PPP2005&amp;growth'!$A$2:$BD$48,COLUMN(),0)*AgGDP_perc!AP4/100</f>
        <v>495166874.75305122</v>
      </c>
      <c r="AQ4">
        <f>VLOOKUP($A4,'GDP_PPP2005&amp;growth'!$A$2:$BD$48,COLUMN(),0)*AgGDP_perc!AQ4/100</f>
        <v>500569690.7210024</v>
      </c>
      <c r="AR4">
        <f>VLOOKUP($A4,'GDP_PPP2005&amp;growth'!$A$2:$BD$48,COLUMN(),0)*AgGDP_perc!AR4/100</f>
        <v>498492702.58530128</v>
      </c>
      <c r="AS4">
        <f>VLOOKUP($A4,'GDP_PPP2005&amp;growth'!$A$2:$BD$48,COLUMN(),0)*AgGDP_perc!AS4/100</f>
        <v>445662997.18781823</v>
      </c>
      <c r="AT4">
        <f>VLOOKUP($A4,'GDP_PPP2005&amp;growth'!$A$2:$BD$48,COLUMN(),0)*AgGDP_perc!AT4/100</f>
        <v>452270158.01182646</v>
      </c>
      <c r="AU4">
        <f>VLOOKUP($A4,'GDP_PPP2005&amp;growth'!$A$2:$BD$48,COLUMN(),0)*AgGDP_perc!AU4/100</f>
        <v>391805453.22121078</v>
      </c>
      <c r="AV4">
        <f>VLOOKUP($A4,'GDP_PPP2005&amp;growth'!$A$2:$BD$48,COLUMN(),0)*AgGDP_perc!AV4/100</f>
        <v>379139951.61444563</v>
      </c>
      <c r="AW4">
        <f>VLOOKUP($A4,'GDP_PPP2005&amp;growth'!$A$2:$BD$48,COLUMN(),0)*AgGDP_perc!AW4/100</f>
        <v>492969391.96395242</v>
      </c>
      <c r="AX4">
        <f>VLOOKUP($A4,'GDP_PPP2005&amp;growth'!$A$2:$BD$48,COLUMN(),0)*AgGDP_perc!AX4/100</f>
        <v>432519473.38470095</v>
      </c>
      <c r="AY4">
        <f>VLOOKUP($A4,'GDP_PPP2005&amp;growth'!$A$2:$BD$48,COLUMN(),0)*AgGDP_perc!AY4/100</f>
        <v>396917554.85424888</v>
      </c>
      <c r="AZ4">
        <f>VLOOKUP($A4,'GDP_PPP2005&amp;growth'!$A$2:$BD$48,COLUMN(),0)*AgGDP_perc!AZ4/100</f>
        <v>418823774.17062926</v>
      </c>
      <c r="BA4">
        <f>VLOOKUP($A4,'GDP_PPP2005&amp;growth'!$A$2:$BD$48,COLUMN(),0)*AgGDP_perc!BA4/100</f>
        <v>490776849.14196014</v>
      </c>
      <c r="BB4">
        <f>VLOOKUP($A4,'GDP_PPP2005&amp;growth'!$A$2:$BD$48,COLUMN(),0)*AgGDP_perc!BB4/100</f>
        <v>453891855.13110453</v>
      </c>
      <c r="BC4">
        <f>VLOOKUP($A4,'GDP_PPP2005&amp;growth'!$A$2:$BD$48,COLUMN(),0)*AgGDP_perc!BC4/100</f>
        <v>733526198.78142166</v>
      </c>
      <c r="BD4">
        <f>VLOOKUP($A4,'GDP_PPP2005&amp;growth'!$A$2:$BD$48,COLUMN(),0)*AgGDP_perc!BD4/100</f>
        <v>714887843.45504308</v>
      </c>
    </row>
    <row r="5" spans="1:56" x14ac:dyDescent="0.2">
      <c r="A5">
        <f>VLOOKUP(B5,'AHarv+PermP'!$B$2:$C$52,2,0)</f>
        <v>233</v>
      </c>
      <c r="B5" t="s">
        <v>424</v>
      </c>
      <c r="C5" t="str">
        <f>AgGDP_perc!C5</f>
        <v>BFA</v>
      </c>
      <c r="D5" s="72" t="s">
        <v>565</v>
      </c>
      <c r="F5">
        <f>VLOOKUP($A5,'GDP_PPP2005&amp;growth'!$A$2:$BD$48,COLUMN(),0)*AgGDP_perc!F5/100</f>
        <v>0</v>
      </c>
      <c r="G5">
        <f>VLOOKUP($A5,'GDP_PPP2005&amp;growth'!$A$2:$BD$48,COLUMN(),0)*AgGDP_perc!G5/100</f>
        <v>0</v>
      </c>
      <c r="H5">
        <f>VLOOKUP($A5,'GDP_PPP2005&amp;growth'!$A$2:$BD$48,COLUMN(),0)*AgGDP_perc!H5/100</f>
        <v>0</v>
      </c>
      <c r="I5">
        <f>VLOOKUP($A5,'GDP_PPP2005&amp;growth'!$A$2:$BD$48,COLUMN(),0)*AgGDP_perc!I5/100</f>
        <v>0</v>
      </c>
      <c r="J5">
        <f>VLOOKUP($A5,'GDP_PPP2005&amp;growth'!$A$2:$BD$48,COLUMN(),0)*AgGDP_perc!J5/100</f>
        <v>0</v>
      </c>
      <c r="K5">
        <f>VLOOKUP($A5,'GDP_PPP2005&amp;growth'!$A$2:$BD$48,COLUMN(),0)*AgGDP_perc!K5/100</f>
        <v>0</v>
      </c>
      <c r="L5">
        <f>VLOOKUP($A5,'GDP_PPP2005&amp;growth'!$A$2:$BD$48,COLUMN(),0)*AgGDP_perc!L5/100</f>
        <v>0</v>
      </c>
      <c r="M5">
        <f>VLOOKUP($A5,'GDP_PPP2005&amp;growth'!$A$2:$BD$48,COLUMN(),0)*AgGDP_perc!M5/100</f>
        <v>0</v>
      </c>
      <c r="N5">
        <f>VLOOKUP($A5,'GDP_PPP2005&amp;growth'!$A$2:$BD$48,COLUMN(),0)*AgGDP_perc!N5/100</f>
        <v>0</v>
      </c>
      <c r="O5">
        <f>VLOOKUP($A5,'GDP_PPP2005&amp;growth'!$A$2:$BD$48,COLUMN(),0)*AgGDP_perc!O5/100</f>
        <v>0</v>
      </c>
      <c r="P5">
        <f>VLOOKUP($A5,'GDP_PPP2005&amp;growth'!$A$2:$BD$48,COLUMN(),0)*AgGDP_perc!P5/100</f>
        <v>0</v>
      </c>
      <c r="Q5">
        <f>VLOOKUP($A5,'GDP_PPP2005&amp;growth'!$A$2:$BD$48,COLUMN(),0)*AgGDP_perc!Q5/100</f>
        <v>0</v>
      </c>
      <c r="R5">
        <f>VLOOKUP($A5,'GDP_PPP2005&amp;growth'!$A$2:$BD$48,COLUMN(),0)*AgGDP_perc!R5/100</f>
        <v>0</v>
      </c>
      <c r="S5">
        <f>VLOOKUP($A5,'GDP_PPP2005&amp;growth'!$A$2:$BD$48,COLUMN(),0)*AgGDP_perc!S5/100</f>
        <v>0</v>
      </c>
      <c r="T5">
        <f>VLOOKUP($A5,'GDP_PPP2005&amp;growth'!$A$2:$BD$48,COLUMN(),0)*AgGDP_perc!T5/100</f>
        <v>0</v>
      </c>
      <c r="U5">
        <f>VLOOKUP($A5,'GDP_PPP2005&amp;growth'!$A$2:$BD$48,COLUMN(),0)*AgGDP_perc!U5/100</f>
        <v>0</v>
      </c>
      <c r="V5">
        <f>VLOOKUP($A5,'GDP_PPP2005&amp;growth'!$A$2:$BD$48,COLUMN(),0)*AgGDP_perc!V5/100</f>
        <v>0</v>
      </c>
      <c r="W5">
        <f>VLOOKUP($A5,'GDP_PPP2005&amp;growth'!$A$2:$BD$48,COLUMN(),0)*AgGDP_perc!W5/100</f>
        <v>0</v>
      </c>
      <c r="X5">
        <f>VLOOKUP($A5,'GDP_PPP2005&amp;growth'!$A$2:$BD$48,COLUMN(),0)*AgGDP_perc!X5/100</f>
        <v>0</v>
      </c>
      <c r="Y5">
        <f>VLOOKUP($A5,'GDP_PPP2005&amp;growth'!$A$2:$BD$48,COLUMN(),0)*AgGDP_perc!Y5/100</f>
        <v>0</v>
      </c>
      <c r="Z5">
        <f>VLOOKUP($A5,'GDP_PPP2005&amp;growth'!$A$2:$BD$48,COLUMN(),0)*AgGDP_perc!Z5/100</f>
        <v>1320333868.0602703</v>
      </c>
      <c r="AA5">
        <f>VLOOKUP($A5,'GDP_PPP2005&amp;growth'!$A$2:$BD$48,COLUMN(),0)*AgGDP_perc!AA5/100</f>
        <v>1437832719.5450594</v>
      </c>
      <c r="AB5">
        <f>VLOOKUP($A5,'GDP_PPP2005&amp;growth'!$A$2:$BD$48,COLUMN(),0)*AgGDP_perc!AB5/100</f>
        <v>1457097469.1248939</v>
      </c>
      <c r="AC5">
        <f>VLOOKUP($A5,'GDP_PPP2005&amp;growth'!$A$2:$BD$48,COLUMN(),0)*AgGDP_perc!AC5/100</f>
        <v>1452431029.5511475</v>
      </c>
      <c r="AD5">
        <f>VLOOKUP($A5,'GDP_PPP2005&amp;growth'!$A$2:$BD$48,COLUMN(),0)*AgGDP_perc!AD5/100</f>
        <v>1471379866.0313027</v>
      </c>
      <c r="AE5">
        <f>VLOOKUP($A5,'GDP_PPP2005&amp;growth'!$A$2:$BD$48,COLUMN(),0)*AgGDP_perc!AE5/100</f>
        <v>1911463531.6252964</v>
      </c>
      <c r="AF5">
        <f>VLOOKUP($A5,'GDP_PPP2005&amp;growth'!$A$2:$BD$48,COLUMN(),0)*AgGDP_perc!AF5/100</f>
        <v>1801767509.4746845</v>
      </c>
      <c r="AG5">
        <f>VLOOKUP($A5,'GDP_PPP2005&amp;growth'!$A$2:$BD$48,COLUMN(),0)*AgGDP_perc!AG5/100</f>
        <v>1684650073.7487926</v>
      </c>
      <c r="AH5">
        <f>VLOOKUP($A5,'GDP_PPP2005&amp;growth'!$A$2:$BD$48,COLUMN(),0)*AgGDP_perc!AH5/100</f>
        <v>1849496603.2851403</v>
      </c>
      <c r="AI5">
        <f>VLOOKUP($A5,'GDP_PPP2005&amp;growth'!$A$2:$BD$48,COLUMN(),0)*AgGDP_perc!AI5/100</f>
        <v>1820284629.2061181</v>
      </c>
      <c r="AJ5">
        <f>VLOOKUP($A5,'GDP_PPP2005&amp;growth'!$A$2:$BD$48,COLUMN(),0)*AgGDP_perc!AJ5/100</f>
        <v>1826229253.7509239</v>
      </c>
      <c r="AK5">
        <f>VLOOKUP($A5,'GDP_PPP2005&amp;growth'!$A$2:$BD$48,COLUMN(),0)*AgGDP_perc!AK5/100</f>
        <v>2137286773.8212109</v>
      </c>
      <c r="AL5">
        <f>VLOOKUP($A5,'GDP_PPP2005&amp;growth'!$A$2:$BD$48,COLUMN(),0)*AgGDP_perc!AL5/100</f>
        <v>2068436652.6941953</v>
      </c>
      <c r="AM5">
        <f>VLOOKUP($A5,'GDP_PPP2005&amp;growth'!$A$2:$BD$48,COLUMN(),0)*AgGDP_perc!AM5/100</f>
        <v>2228374073.7784791</v>
      </c>
      <c r="AN5">
        <f>VLOOKUP($A5,'GDP_PPP2005&amp;growth'!$A$2:$BD$48,COLUMN(),0)*AgGDP_perc!AN5/100</f>
        <v>2559109231.7915492</v>
      </c>
      <c r="AO5">
        <f>VLOOKUP($A5,'GDP_PPP2005&amp;growth'!$A$2:$BD$48,COLUMN(),0)*AgGDP_perc!AO5/100</f>
        <v>2723857455.796031</v>
      </c>
      <c r="AP5">
        <f>VLOOKUP($A5,'GDP_PPP2005&amp;growth'!$A$2:$BD$48,COLUMN(),0)*AgGDP_perc!AP5/100</f>
        <v>3332186413.8054042</v>
      </c>
      <c r="AQ5">
        <f>VLOOKUP($A5,'GDP_PPP2005&amp;growth'!$A$2:$BD$48,COLUMN(),0)*AgGDP_perc!AQ5/100</f>
        <v>3299408688.024457</v>
      </c>
      <c r="AR5">
        <f>VLOOKUP($A5,'GDP_PPP2005&amp;growth'!$A$2:$BD$48,COLUMN(),0)*AgGDP_perc!AR5/100</f>
        <v>3816694776.9697876</v>
      </c>
      <c r="AS5">
        <f>VLOOKUP($A5,'GDP_PPP2005&amp;growth'!$A$2:$BD$48,COLUMN(),0)*AgGDP_perc!AS5/100</f>
        <v>3410236264.1479163</v>
      </c>
      <c r="AT5">
        <f>VLOOKUP($A5,'GDP_PPP2005&amp;growth'!$A$2:$BD$48,COLUMN(),0)*AgGDP_perc!AT5/100</f>
        <v>3087466547.1403942</v>
      </c>
      <c r="AU5">
        <f>VLOOKUP($A5,'GDP_PPP2005&amp;growth'!$A$2:$BD$48,COLUMN(),0)*AgGDP_perc!AU5/100</f>
        <v>4159216412.4372821</v>
      </c>
      <c r="AV5">
        <f>VLOOKUP($A5,'GDP_PPP2005&amp;growth'!$A$2:$BD$48,COLUMN(),0)*AgGDP_perc!AV5/100</f>
        <v>4144658190.6640124</v>
      </c>
      <c r="AW5">
        <f>VLOOKUP($A5,'GDP_PPP2005&amp;growth'!$A$2:$BD$48,COLUMN(),0)*AgGDP_perc!AW5/100</f>
        <v>4573378216.9873323</v>
      </c>
      <c r="AX5">
        <f>VLOOKUP($A5,'GDP_PPP2005&amp;growth'!$A$2:$BD$48,COLUMN(),0)*AgGDP_perc!AX5/100</f>
        <v>4416665436.0134411</v>
      </c>
      <c r="AY5">
        <f>VLOOKUP($A5,'GDP_PPP2005&amp;growth'!$A$2:$BD$48,COLUMN(),0)*AgGDP_perc!AY5/100</f>
        <v>4879151266.4464159</v>
      </c>
      <c r="AZ5">
        <f>VLOOKUP($A5,'GDP_PPP2005&amp;growth'!$A$2:$BD$48,COLUMN(),0)*AgGDP_perc!AZ5/100</f>
        <v>5020695708.4778128</v>
      </c>
      <c r="BA5">
        <f>VLOOKUP($A5,'GDP_PPP2005&amp;growth'!$A$2:$BD$48,COLUMN(),0)*AgGDP_perc!BA5/100</f>
        <v>0</v>
      </c>
      <c r="BB5">
        <f>VLOOKUP($A5,'GDP_PPP2005&amp;growth'!$A$2:$BD$48,COLUMN(),0)*AgGDP_perc!BB5/100</f>
        <v>0</v>
      </c>
      <c r="BC5">
        <f>VLOOKUP($A5,'GDP_PPP2005&amp;growth'!$A$2:$BD$48,COLUMN(),0)*AgGDP_perc!BC5/100</f>
        <v>0</v>
      </c>
      <c r="BD5">
        <f>VLOOKUP($A5,'GDP_PPP2005&amp;growth'!$A$2:$BD$48,COLUMN(),0)*AgGDP_perc!BD5/100</f>
        <v>0</v>
      </c>
    </row>
    <row r="6" spans="1:56" x14ac:dyDescent="0.2">
      <c r="A6">
        <f>VLOOKUP(B6,'AHarv+PermP'!$B$2:$C$52,2,0)</f>
        <v>29</v>
      </c>
      <c r="B6" t="s">
        <v>379</v>
      </c>
      <c r="C6" t="str">
        <f>AgGDP_perc!C6</f>
        <v>BDI</v>
      </c>
      <c r="D6" s="72" t="s">
        <v>565</v>
      </c>
      <c r="F6">
        <f>VLOOKUP($A6,'GDP_PPP2005&amp;growth'!$A$2:$BD$48,COLUMN(),0)*AgGDP_perc!F6/100</f>
        <v>0</v>
      </c>
      <c r="G6">
        <f>VLOOKUP($A6,'GDP_PPP2005&amp;growth'!$A$2:$BD$48,COLUMN(),0)*AgGDP_perc!G6/100</f>
        <v>0</v>
      </c>
      <c r="H6">
        <f>VLOOKUP($A6,'GDP_PPP2005&amp;growth'!$A$2:$BD$48,COLUMN(),0)*AgGDP_perc!H6/100</f>
        <v>0</v>
      </c>
      <c r="I6">
        <f>VLOOKUP($A6,'GDP_PPP2005&amp;growth'!$A$2:$BD$48,COLUMN(),0)*AgGDP_perc!I6/100</f>
        <v>0</v>
      </c>
      <c r="J6">
        <f>VLOOKUP($A6,'GDP_PPP2005&amp;growth'!$A$2:$BD$48,COLUMN(),0)*AgGDP_perc!J6/100</f>
        <v>0</v>
      </c>
      <c r="K6">
        <f>VLOOKUP($A6,'GDP_PPP2005&amp;growth'!$A$2:$BD$48,COLUMN(),0)*AgGDP_perc!K6/100</f>
        <v>0</v>
      </c>
      <c r="L6">
        <f>VLOOKUP($A6,'GDP_PPP2005&amp;growth'!$A$2:$BD$48,COLUMN(),0)*AgGDP_perc!L6/100</f>
        <v>0</v>
      </c>
      <c r="M6">
        <f>VLOOKUP($A6,'GDP_PPP2005&amp;growth'!$A$2:$BD$48,COLUMN(),0)*AgGDP_perc!M6/100</f>
        <v>0</v>
      </c>
      <c r="N6">
        <f>VLOOKUP($A6,'GDP_PPP2005&amp;growth'!$A$2:$BD$48,COLUMN(),0)*AgGDP_perc!N6/100</f>
        <v>0</v>
      </c>
      <c r="O6">
        <f>VLOOKUP($A6,'GDP_PPP2005&amp;growth'!$A$2:$BD$48,COLUMN(),0)*AgGDP_perc!O6/100</f>
        <v>0</v>
      </c>
      <c r="P6">
        <f>VLOOKUP($A6,'GDP_PPP2005&amp;growth'!$A$2:$BD$48,COLUMN(),0)*AgGDP_perc!P6/100</f>
        <v>0</v>
      </c>
      <c r="Q6">
        <f>VLOOKUP($A6,'GDP_PPP2005&amp;growth'!$A$2:$BD$48,COLUMN(),0)*AgGDP_perc!Q6/100</f>
        <v>0</v>
      </c>
      <c r="R6">
        <f>VLOOKUP($A6,'GDP_PPP2005&amp;growth'!$A$2:$BD$48,COLUMN(),0)*AgGDP_perc!R6/100</f>
        <v>0</v>
      </c>
      <c r="S6">
        <f>VLOOKUP($A6,'GDP_PPP2005&amp;growth'!$A$2:$BD$48,COLUMN(),0)*AgGDP_perc!S6/100</f>
        <v>0</v>
      </c>
      <c r="T6">
        <f>VLOOKUP($A6,'GDP_PPP2005&amp;growth'!$A$2:$BD$48,COLUMN(),0)*AgGDP_perc!T6/100</f>
        <v>0</v>
      </c>
      <c r="U6">
        <f>VLOOKUP($A6,'GDP_PPP2005&amp;growth'!$A$2:$BD$48,COLUMN(),0)*AgGDP_perc!U6/100</f>
        <v>0</v>
      </c>
      <c r="V6">
        <f>VLOOKUP($A6,'GDP_PPP2005&amp;growth'!$A$2:$BD$48,COLUMN(),0)*AgGDP_perc!V6/100</f>
        <v>0</v>
      </c>
      <c r="W6">
        <f>VLOOKUP($A6,'GDP_PPP2005&amp;growth'!$A$2:$BD$48,COLUMN(),0)*AgGDP_perc!W6/100</f>
        <v>0</v>
      </c>
      <c r="X6">
        <f>VLOOKUP($A6,'GDP_PPP2005&amp;growth'!$A$2:$BD$48,COLUMN(),0)*AgGDP_perc!X6/100</f>
        <v>0</v>
      </c>
      <c r="Y6">
        <f>VLOOKUP($A6,'GDP_PPP2005&amp;growth'!$A$2:$BD$48,COLUMN(),0)*AgGDP_perc!Y6/100</f>
        <v>0</v>
      </c>
      <c r="Z6">
        <f>VLOOKUP($A6,'GDP_PPP2005&amp;growth'!$A$2:$BD$48,COLUMN(),0)*AgGDP_perc!Z6/100</f>
        <v>1106733081.0443223</v>
      </c>
      <c r="AA6">
        <f>VLOOKUP($A6,'GDP_PPP2005&amp;growth'!$A$2:$BD$48,COLUMN(),0)*AgGDP_perc!AA6/100</f>
        <v>1222790719.7617805</v>
      </c>
      <c r="AB6">
        <f>VLOOKUP($A6,'GDP_PPP2005&amp;growth'!$A$2:$BD$48,COLUMN(),0)*AgGDP_perc!AB6/100</f>
        <v>1121842804.710103</v>
      </c>
      <c r="AC6">
        <f>VLOOKUP($A6,'GDP_PPP2005&amp;growth'!$A$2:$BD$48,COLUMN(),0)*AgGDP_perc!AC6/100</f>
        <v>1171505085.7474165</v>
      </c>
      <c r="AD6">
        <f>VLOOKUP($A6,'GDP_PPP2005&amp;growth'!$A$2:$BD$48,COLUMN(),0)*AgGDP_perc!AD6/100</f>
        <v>1232455507.6015139</v>
      </c>
      <c r="AE6">
        <f>VLOOKUP($A6,'GDP_PPP2005&amp;growth'!$A$2:$BD$48,COLUMN(),0)*AgGDP_perc!AE6/100</f>
        <v>1409897041.9037497</v>
      </c>
      <c r="AF6">
        <f>VLOOKUP($A6,'GDP_PPP2005&amp;growth'!$A$2:$BD$48,COLUMN(),0)*AgGDP_perc!AF6/100</f>
        <v>1384457504.4799106</v>
      </c>
      <c r="AG6">
        <f>VLOOKUP($A6,'GDP_PPP2005&amp;growth'!$A$2:$BD$48,COLUMN(),0)*AgGDP_perc!AG6/100</f>
        <v>1375456183.0733492</v>
      </c>
      <c r="AH6">
        <f>VLOOKUP($A6,'GDP_PPP2005&amp;growth'!$A$2:$BD$48,COLUMN(),0)*AgGDP_perc!AH6/100</f>
        <v>1421945834.7391813</v>
      </c>
      <c r="AI6">
        <f>VLOOKUP($A6,'GDP_PPP2005&amp;growth'!$A$2:$BD$48,COLUMN(),0)*AgGDP_perc!AI6/100</f>
        <v>1426085851.5943856</v>
      </c>
      <c r="AJ6">
        <f>VLOOKUP($A6,'GDP_PPP2005&amp;growth'!$A$2:$BD$48,COLUMN(),0)*AgGDP_perc!AJ6/100</f>
        <v>1536492895.0397902</v>
      </c>
      <c r="AK6">
        <f>VLOOKUP($A6,'GDP_PPP2005&amp;growth'!$A$2:$BD$48,COLUMN(),0)*AgGDP_perc!AK6/100</f>
        <v>1567999714.8338852</v>
      </c>
      <c r="AL6">
        <f>VLOOKUP($A6,'GDP_PPP2005&amp;growth'!$A$2:$BD$48,COLUMN(),0)*AgGDP_perc!AL6/100</f>
        <v>1561169974.7599299</v>
      </c>
      <c r="AM6">
        <f>VLOOKUP($A6,'GDP_PPP2005&amp;growth'!$A$2:$BD$48,COLUMN(),0)*AgGDP_perc!AM6/100</f>
        <v>1438740717.4249563</v>
      </c>
      <c r="AN6">
        <f>VLOOKUP($A6,'GDP_PPP2005&amp;growth'!$A$2:$BD$48,COLUMN(),0)*AgGDP_perc!AN6/100</f>
        <v>1230055511.0625818</v>
      </c>
      <c r="AO6">
        <f>VLOOKUP($A6,'GDP_PPP2005&amp;growth'!$A$2:$BD$48,COLUMN(),0)*AgGDP_perc!AO6/100</f>
        <v>1165721848.2940748</v>
      </c>
      <c r="AP6">
        <f>VLOOKUP($A6,'GDP_PPP2005&amp;growth'!$A$2:$BD$48,COLUMN(),0)*AgGDP_perc!AP6/100</f>
        <v>1274662387.6764419</v>
      </c>
      <c r="AQ6">
        <f>VLOOKUP($A6,'GDP_PPP2005&amp;growth'!$A$2:$BD$48,COLUMN(),0)*AgGDP_perc!AQ6/100</f>
        <v>1078385480.8938618</v>
      </c>
      <c r="AR6">
        <f>VLOOKUP($A6,'GDP_PPP2005&amp;growth'!$A$2:$BD$48,COLUMN(),0)*AgGDP_perc!AR6/100</f>
        <v>1063732645.3874218</v>
      </c>
      <c r="AS6">
        <f>VLOOKUP($A6,'GDP_PPP2005&amp;growth'!$A$2:$BD$48,COLUMN(),0)*AgGDP_perc!AS6/100</f>
        <v>993217165.8174628</v>
      </c>
      <c r="AT6">
        <f>VLOOKUP($A6,'GDP_PPP2005&amp;growth'!$A$2:$BD$48,COLUMN(),0)*AgGDP_perc!AT6/100</f>
        <v>910433238.14379179</v>
      </c>
      <c r="AU6">
        <f>VLOOKUP($A6,'GDP_PPP2005&amp;growth'!$A$2:$BD$48,COLUMN(),0)*AgGDP_perc!AU6/100</f>
        <v>909057950.56883287</v>
      </c>
      <c r="AV6">
        <f>VLOOKUP($A6,'GDP_PPP2005&amp;growth'!$A$2:$BD$48,COLUMN(),0)*AgGDP_perc!AV6/100</f>
        <v>973697011.40077412</v>
      </c>
      <c r="AW6">
        <f>VLOOKUP($A6,'GDP_PPP2005&amp;growth'!$A$2:$BD$48,COLUMN(),0)*AgGDP_perc!AW6/100</f>
        <v>951010925.60100543</v>
      </c>
      <c r="AX6">
        <f>VLOOKUP($A6,'GDP_PPP2005&amp;growth'!$A$2:$BD$48,COLUMN(),0)*AgGDP_perc!AX6/100</f>
        <v>996979539.00987196</v>
      </c>
      <c r="AY6">
        <f>VLOOKUP($A6,'GDP_PPP2005&amp;growth'!$A$2:$BD$48,COLUMN(),0)*AgGDP_perc!AY6/100</f>
        <v>874670733.34575558</v>
      </c>
      <c r="AZ6">
        <f>VLOOKUP($A6,'GDP_PPP2005&amp;growth'!$A$2:$BD$48,COLUMN(),0)*AgGDP_perc!AZ6/100</f>
        <v>0</v>
      </c>
      <c r="BA6">
        <f>VLOOKUP($A6,'GDP_PPP2005&amp;growth'!$A$2:$BD$48,COLUMN(),0)*AgGDP_perc!BA6/100</f>
        <v>0</v>
      </c>
      <c r="BB6">
        <f>VLOOKUP($A6,'GDP_PPP2005&amp;growth'!$A$2:$BD$48,COLUMN(),0)*AgGDP_perc!BB6/100</f>
        <v>0</v>
      </c>
      <c r="BC6">
        <f>VLOOKUP($A6,'GDP_PPP2005&amp;growth'!$A$2:$BD$48,COLUMN(),0)*AgGDP_perc!BC6/100</f>
        <v>0</v>
      </c>
      <c r="BD6">
        <f>VLOOKUP($A6,'GDP_PPP2005&amp;growth'!$A$2:$BD$48,COLUMN(),0)*AgGDP_perc!BD6/100</f>
        <v>0</v>
      </c>
    </row>
    <row r="7" spans="1:56" x14ac:dyDescent="0.2">
      <c r="A7">
        <f>VLOOKUP(B7,'AHarv+PermP'!$B$2:$C$52,2,0)</f>
        <v>32</v>
      </c>
      <c r="B7" t="s">
        <v>380</v>
      </c>
      <c r="C7" t="str">
        <f>AgGDP_perc!C7</f>
        <v>CMR</v>
      </c>
      <c r="D7" s="72" t="s">
        <v>565</v>
      </c>
      <c r="F7">
        <f>VLOOKUP($A7,'GDP_PPP2005&amp;growth'!$A$2:$BD$48,COLUMN(),0)*AgGDP_perc!F7/100</f>
        <v>0</v>
      </c>
      <c r="G7">
        <f>VLOOKUP($A7,'GDP_PPP2005&amp;growth'!$A$2:$BD$48,COLUMN(),0)*AgGDP_perc!G7/100</f>
        <v>0</v>
      </c>
      <c r="H7">
        <f>VLOOKUP($A7,'GDP_PPP2005&amp;growth'!$A$2:$BD$48,COLUMN(),0)*AgGDP_perc!H7/100</f>
        <v>0</v>
      </c>
      <c r="I7">
        <f>VLOOKUP($A7,'GDP_PPP2005&amp;growth'!$A$2:$BD$48,COLUMN(),0)*AgGDP_perc!I7/100</f>
        <v>0</v>
      </c>
      <c r="J7">
        <f>VLOOKUP($A7,'GDP_PPP2005&amp;growth'!$A$2:$BD$48,COLUMN(),0)*AgGDP_perc!J7/100</f>
        <v>0</v>
      </c>
      <c r="K7">
        <f>VLOOKUP($A7,'GDP_PPP2005&amp;growth'!$A$2:$BD$48,COLUMN(),0)*AgGDP_perc!K7/100</f>
        <v>0</v>
      </c>
      <c r="L7">
        <f>VLOOKUP($A7,'GDP_PPP2005&amp;growth'!$A$2:$BD$48,COLUMN(),0)*AgGDP_perc!L7/100</f>
        <v>0</v>
      </c>
      <c r="M7">
        <f>VLOOKUP($A7,'GDP_PPP2005&amp;growth'!$A$2:$BD$48,COLUMN(),0)*AgGDP_perc!M7/100</f>
        <v>0</v>
      </c>
      <c r="N7">
        <f>VLOOKUP($A7,'GDP_PPP2005&amp;growth'!$A$2:$BD$48,COLUMN(),0)*AgGDP_perc!N7/100</f>
        <v>0</v>
      </c>
      <c r="O7">
        <f>VLOOKUP($A7,'GDP_PPP2005&amp;growth'!$A$2:$BD$48,COLUMN(),0)*AgGDP_perc!O7/100</f>
        <v>0</v>
      </c>
      <c r="P7">
        <f>VLOOKUP($A7,'GDP_PPP2005&amp;growth'!$A$2:$BD$48,COLUMN(),0)*AgGDP_perc!P7/100</f>
        <v>0</v>
      </c>
      <c r="Q7">
        <f>VLOOKUP($A7,'GDP_PPP2005&amp;growth'!$A$2:$BD$48,COLUMN(),0)*AgGDP_perc!Q7/100</f>
        <v>0</v>
      </c>
      <c r="R7">
        <f>VLOOKUP($A7,'GDP_PPP2005&amp;growth'!$A$2:$BD$48,COLUMN(),0)*AgGDP_perc!R7/100</f>
        <v>0</v>
      </c>
      <c r="S7">
        <f>VLOOKUP($A7,'GDP_PPP2005&amp;growth'!$A$2:$BD$48,COLUMN(),0)*AgGDP_perc!S7/100</f>
        <v>0</v>
      </c>
      <c r="T7">
        <f>VLOOKUP($A7,'GDP_PPP2005&amp;growth'!$A$2:$BD$48,COLUMN(),0)*AgGDP_perc!T7/100</f>
        <v>0</v>
      </c>
      <c r="U7">
        <f>VLOOKUP($A7,'GDP_PPP2005&amp;growth'!$A$2:$BD$48,COLUMN(),0)*AgGDP_perc!U7/100</f>
        <v>0</v>
      </c>
      <c r="V7">
        <f>VLOOKUP($A7,'GDP_PPP2005&amp;growth'!$A$2:$BD$48,COLUMN(),0)*AgGDP_perc!V7/100</f>
        <v>0</v>
      </c>
      <c r="W7">
        <f>VLOOKUP($A7,'GDP_PPP2005&amp;growth'!$A$2:$BD$48,COLUMN(),0)*AgGDP_perc!W7/100</f>
        <v>0</v>
      </c>
      <c r="X7">
        <f>VLOOKUP($A7,'GDP_PPP2005&amp;growth'!$A$2:$BD$48,COLUMN(),0)*AgGDP_perc!X7/100</f>
        <v>0</v>
      </c>
      <c r="Y7">
        <f>VLOOKUP($A7,'GDP_PPP2005&amp;growth'!$A$2:$BD$48,COLUMN(),0)*AgGDP_perc!Y7/100</f>
        <v>0</v>
      </c>
      <c r="Z7">
        <f>VLOOKUP($A7,'GDP_PPP2005&amp;growth'!$A$2:$BD$48,COLUMN(),0)*AgGDP_perc!Z7/100</f>
        <v>5716752461.1474428</v>
      </c>
      <c r="AA7">
        <f>VLOOKUP($A7,'GDP_PPP2005&amp;growth'!$A$2:$BD$48,COLUMN(),0)*AgGDP_perc!AA7/100</f>
        <v>6292101624.1723242</v>
      </c>
      <c r="AB7">
        <f>VLOOKUP($A7,'GDP_PPP2005&amp;growth'!$A$2:$BD$48,COLUMN(),0)*AgGDP_perc!AB7/100</f>
        <v>6595344117.9614096</v>
      </c>
      <c r="AC7">
        <f>VLOOKUP($A7,'GDP_PPP2005&amp;growth'!$A$2:$BD$48,COLUMN(),0)*AgGDP_perc!AC7/100</f>
        <v>5978775681.7053041</v>
      </c>
      <c r="AD7">
        <f>VLOOKUP($A7,'GDP_PPP2005&amp;growth'!$A$2:$BD$48,COLUMN(),0)*AgGDP_perc!AD7/100</f>
        <v>6282269428.6694365</v>
      </c>
      <c r="AE7">
        <f>VLOOKUP($A7,'GDP_PPP2005&amp;growth'!$A$2:$BD$48,COLUMN(),0)*AgGDP_perc!AE7/100</f>
        <v>6160933210.5297937</v>
      </c>
      <c r="AF7">
        <f>VLOOKUP($A7,'GDP_PPP2005&amp;growth'!$A$2:$BD$48,COLUMN(),0)*AgGDP_perc!AF7/100</f>
        <v>6820020967.9682312</v>
      </c>
      <c r="AG7">
        <f>VLOOKUP($A7,'GDP_PPP2005&amp;growth'!$A$2:$BD$48,COLUMN(),0)*AgGDP_perc!AG7/100</f>
        <v>7405318345.6135387</v>
      </c>
      <c r="AH7">
        <f>VLOOKUP($A7,'GDP_PPP2005&amp;growth'!$A$2:$BD$48,COLUMN(),0)*AgGDP_perc!AH7/100</f>
        <v>6783923391.0732679</v>
      </c>
      <c r="AI7">
        <f>VLOOKUP($A7,'GDP_PPP2005&amp;growth'!$A$2:$BD$48,COLUMN(),0)*AgGDP_perc!AI7/100</f>
        <v>7051809419.8427315</v>
      </c>
      <c r="AJ7">
        <f>VLOOKUP($A7,'GDP_PPP2005&amp;growth'!$A$2:$BD$48,COLUMN(),0)*AgGDP_perc!AJ7/100</f>
        <v>6231672801.2356358</v>
      </c>
      <c r="AK7">
        <f>VLOOKUP($A7,'GDP_PPP2005&amp;growth'!$A$2:$BD$48,COLUMN(),0)*AgGDP_perc!AK7/100</f>
        <v>6047894962.2257109</v>
      </c>
      <c r="AL7">
        <f>VLOOKUP($A7,'GDP_PPP2005&amp;growth'!$A$2:$BD$48,COLUMN(),0)*AgGDP_perc!AL7/100</f>
        <v>6445830107.7307463</v>
      </c>
      <c r="AM7">
        <f>VLOOKUP($A7,'GDP_PPP2005&amp;growth'!$A$2:$BD$48,COLUMN(),0)*AgGDP_perc!AM7/100</f>
        <v>4702002379.2548008</v>
      </c>
      <c r="AN7">
        <f>VLOOKUP($A7,'GDP_PPP2005&amp;growth'!$A$2:$BD$48,COLUMN(),0)*AgGDP_perc!AN7/100</f>
        <v>5311128652.1916265</v>
      </c>
      <c r="AO7">
        <f>VLOOKUP($A7,'GDP_PPP2005&amp;growth'!$A$2:$BD$48,COLUMN(),0)*AgGDP_perc!AO7/100</f>
        <v>5446274519.8143225</v>
      </c>
      <c r="AP7">
        <f>VLOOKUP($A7,'GDP_PPP2005&amp;growth'!$A$2:$BD$48,COLUMN(),0)*AgGDP_perc!AP7/100</f>
        <v>5707079390.7598848</v>
      </c>
      <c r="AQ7">
        <f>VLOOKUP($A7,'GDP_PPP2005&amp;growth'!$A$2:$BD$48,COLUMN(),0)*AgGDP_perc!AQ7/100</f>
        <v>6292297997.81182</v>
      </c>
      <c r="AR7">
        <f>VLOOKUP($A7,'GDP_PPP2005&amp;growth'!$A$2:$BD$48,COLUMN(),0)*AgGDP_perc!AR7/100</f>
        <v>6766910427.959816</v>
      </c>
      <c r="AS7">
        <f>VLOOKUP($A7,'GDP_PPP2005&amp;growth'!$A$2:$BD$48,COLUMN(),0)*AgGDP_perc!AS7/100</f>
        <v>6792423779.1097898</v>
      </c>
      <c r="AT7">
        <f>VLOOKUP($A7,'GDP_PPP2005&amp;growth'!$A$2:$BD$48,COLUMN(),0)*AgGDP_perc!AT7/100</f>
        <v>6431486431.1392641</v>
      </c>
      <c r="AU7">
        <f>VLOOKUP($A7,'GDP_PPP2005&amp;growth'!$A$2:$BD$48,COLUMN(),0)*AgGDP_perc!AU7/100</f>
        <v>6732345862.6270227</v>
      </c>
      <c r="AV7">
        <f>VLOOKUP($A7,'GDP_PPP2005&amp;growth'!$A$2:$BD$48,COLUMN(),0)*AgGDP_perc!AV7/100</f>
        <v>6991698667.8444862</v>
      </c>
      <c r="AW7">
        <f>VLOOKUP($A7,'GDP_PPP2005&amp;growth'!$A$2:$BD$48,COLUMN(),0)*AgGDP_perc!AW7/100</f>
        <v>7146241790.4075155</v>
      </c>
      <c r="AX7">
        <f>VLOOKUP($A7,'GDP_PPP2005&amp;growth'!$A$2:$BD$48,COLUMN(),0)*AgGDP_perc!AX7/100</f>
        <v>6976197399.639987</v>
      </c>
      <c r="AY7">
        <f>VLOOKUP($A7,'GDP_PPP2005&amp;growth'!$A$2:$BD$48,COLUMN(),0)*AgGDP_perc!AY7/100</f>
        <v>6809256777.9832706</v>
      </c>
      <c r="AZ7">
        <f>VLOOKUP($A7,'GDP_PPP2005&amp;growth'!$A$2:$BD$48,COLUMN(),0)*AgGDP_perc!AZ7/100</f>
        <v>7144596451.5257034</v>
      </c>
      <c r="BA7">
        <f>VLOOKUP($A7,'GDP_PPP2005&amp;growth'!$A$2:$BD$48,COLUMN(),0)*AgGDP_perc!BA7/100</f>
        <v>7248707366.8036747</v>
      </c>
      <c r="BB7">
        <f>VLOOKUP($A7,'GDP_PPP2005&amp;growth'!$A$2:$BD$48,COLUMN(),0)*AgGDP_perc!BB7/100</f>
        <v>0</v>
      </c>
      <c r="BC7">
        <f>VLOOKUP($A7,'GDP_PPP2005&amp;growth'!$A$2:$BD$48,COLUMN(),0)*AgGDP_perc!BC7/100</f>
        <v>0</v>
      </c>
      <c r="BD7">
        <f>VLOOKUP($A7,'GDP_PPP2005&amp;growth'!$A$2:$BD$48,COLUMN(),0)*AgGDP_perc!BD7/100</f>
        <v>0</v>
      </c>
    </row>
    <row r="8" spans="1:56" x14ac:dyDescent="0.2">
      <c r="A8">
        <f>VLOOKUP(B8,'AHarv+PermP'!$B$2:$C$52,2,0)</f>
        <v>35</v>
      </c>
      <c r="B8" t="s">
        <v>381</v>
      </c>
      <c r="C8" t="str">
        <f>AgGDP_perc!C8</f>
        <v>CPV</v>
      </c>
      <c r="D8" s="72" t="s">
        <v>565</v>
      </c>
      <c r="F8">
        <f>VLOOKUP($A8,'GDP_PPP2005&amp;growth'!$A$2:$BD$48,COLUMN(),0)*AgGDP_perc!F8/100</f>
        <v>0</v>
      </c>
      <c r="G8">
        <f>VLOOKUP($A8,'GDP_PPP2005&amp;growth'!$A$2:$BD$48,COLUMN(),0)*AgGDP_perc!G8/100</f>
        <v>0</v>
      </c>
      <c r="H8">
        <f>VLOOKUP($A8,'GDP_PPP2005&amp;growth'!$A$2:$BD$48,COLUMN(),0)*AgGDP_perc!H8/100</f>
        <v>0</v>
      </c>
      <c r="I8">
        <f>VLOOKUP($A8,'GDP_PPP2005&amp;growth'!$A$2:$BD$48,COLUMN(),0)*AgGDP_perc!I8/100</f>
        <v>0</v>
      </c>
      <c r="J8">
        <f>VLOOKUP($A8,'GDP_PPP2005&amp;growth'!$A$2:$BD$48,COLUMN(),0)*AgGDP_perc!J8/100</f>
        <v>0</v>
      </c>
      <c r="K8">
        <f>VLOOKUP($A8,'GDP_PPP2005&amp;growth'!$A$2:$BD$48,COLUMN(),0)*AgGDP_perc!K8/100</f>
        <v>0</v>
      </c>
      <c r="L8">
        <f>VLOOKUP($A8,'GDP_PPP2005&amp;growth'!$A$2:$BD$48,COLUMN(),0)*AgGDP_perc!L8/100</f>
        <v>0</v>
      </c>
      <c r="M8">
        <f>VLOOKUP($A8,'GDP_PPP2005&amp;growth'!$A$2:$BD$48,COLUMN(),0)*AgGDP_perc!M8/100</f>
        <v>0</v>
      </c>
      <c r="N8">
        <f>VLOOKUP($A8,'GDP_PPP2005&amp;growth'!$A$2:$BD$48,COLUMN(),0)*AgGDP_perc!N8/100</f>
        <v>0</v>
      </c>
      <c r="O8">
        <f>VLOOKUP($A8,'GDP_PPP2005&amp;growth'!$A$2:$BD$48,COLUMN(),0)*AgGDP_perc!O8/100</f>
        <v>0</v>
      </c>
      <c r="P8">
        <f>VLOOKUP($A8,'GDP_PPP2005&amp;growth'!$A$2:$BD$48,COLUMN(),0)*AgGDP_perc!P8/100</f>
        <v>0</v>
      </c>
      <c r="Q8">
        <f>VLOOKUP($A8,'GDP_PPP2005&amp;growth'!$A$2:$BD$48,COLUMN(),0)*AgGDP_perc!Q8/100</f>
        <v>0</v>
      </c>
      <c r="R8">
        <f>VLOOKUP($A8,'GDP_PPP2005&amp;growth'!$A$2:$BD$48,COLUMN(),0)*AgGDP_perc!R8/100</f>
        <v>0</v>
      </c>
      <c r="S8">
        <f>VLOOKUP($A8,'GDP_PPP2005&amp;growth'!$A$2:$BD$48,COLUMN(),0)*AgGDP_perc!S8/100</f>
        <v>0</v>
      </c>
      <c r="T8">
        <f>VLOOKUP($A8,'GDP_PPP2005&amp;growth'!$A$2:$BD$48,COLUMN(),0)*AgGDP_perc!T8/100</f>
        <v>0</v>
      </c>
      <c r="U8">
        <f>VLOOKUP($A8,'GDP_PPP2005&amp;growth'!$A$2:$BD$48,COLUMN(),0)*AgGDP_perc!U8/100</f>
        <v>0</v>
      </c>
      <c r="V8">
        <f>VLOOKUP($A8,'GDP_PPP2005&amp;growth'!$A$2:$BD$48,COLUMN(),0)*AgGDP_perc!V8/100</f>
        <v>0</v>
      </c>
      <c r="W8">
        <f>VLOOKUP($A8,'GDP_PPP2005&amp;growth'!$A$2:$BD$48,COLUMN(),0)*AgGDP_perc!W8/100</f>
        <v>0</v>
      </c>
      <c r="X8">
        <f>VLOOKUP($A8,'GDP_PPP2005&amp;growth'!$A$2:$BD$48,COLUMN(),0)*AgGDP_perc!X8/100</f>
        <v>0</v>
      </c>
      <c r="Y8">
        <f>VLOOKUP($A8,'GDP_PPP2005&amp;growth'!$A$2:$BD$48,COLUMN(),0)*AgGDP_perc!Y8/100</f>
        <v>0</v>
      </c>
      <c r="Z8">
        <f>VLOOKUP($A8,'GDP_PPP2005&amp;growth'!$A$2:$BD$48,COLUMN(),0)*AgGDP_perc!Z8/100</f>
        <v>0</v>
      </c>
      <c r="AA8">
        <f>VLOOKUP($A8,'GDP_PPP2005&amp;growth'!$A$2:$BD$48,COLUMN(),0)*AgGDP_perc!AA8/100</f>
        <v>0</v>
      </c>
      <c r="AB8">
        <f>VLOOKUP($A8,'GDP_PPP2005&amp;growth'!$A$2:$BD$48,COLUMN(),0)*AgGDP_perc!AB8/100</f>
        <v>0</v>
      </c>
      <c r="AC8">
        <f>VLOOKUP($A8,'GDP_PPP2005&amp;growth'!$A$2:$BD$48,COLUMN(),0)*AgGDP_perc!AC8/100</f>
        <v>0</v>
      </c>
      <c r="AD8">
        <f>VLOOKUP($A8,'GDP_PPP2005&amp;growth'!$A$2:$BD$48,COLUMN(),0)*AgGDP_perc!AD8/100</f>
        <v>0</v>
      </c>
      <c r="AE8">
        <f>VLOOKUP($A8,'GDP_PPP2005&amp;growth'!$A$2:$BD$48,COLUMN(),0)*AgGDP_perc!AE8/100</f>
        <v>0</v>
      </c>
      <c r="AF8">
        <f>VLOOKUP($A8,'GDP_PPP2005&amp;growth'!$A$2:$BD$48,COLUMN(),0)*AgGDP_perc!AF8/100</f>
        <v>78570120.514406383</v>
      </c>
      <c r="AG8">
        <f>VLOOKUP($A8,'GDP_PPP2005&amp;growth'!$A$2:$BD$48,COLUMN(),0)*AgGDP_perc!AG8/100</f>
        <v>83731012.151151106</v>
      </c>
      <c r="AH8">
        <f>VLOOKUP($A8,'GDP_PPP2005&amp;growth'!$A$2:$BD$48,COLUMN(),0)*AgGDP_perc!AH8/100</f>
        <v>94031277.911111131</v>
      </c>
      <c r="AI8">
        <f>VLOOKUP($A8,'GDP_PPP2005&amp;growth'!$A$2:$BD$48,COLUMN(),0)*AgGDP_perc!AI8/100</f>
        <v>91095713.778862491</v>
      </c>
      <c r="AJ8">
        <f>VLOOKUP($A8,'GDP_PPP2005&amp;growth'!$A$2:$BD$48,COLUMN(),0)*AgGDP_perc!AJ8/100</f>
        <v>81583031.565939724</v>
      </c>
      <c r="AK8">
        <f>VLOOKUP($A8,'GDP_PPP2005&amp;growth'!$A$2:$BD$48,COLUMN(),0)*AgGDP_perc!AK8/100</f>
        <v>77414622.891984731</v>
      </c>
      <c r="AL8">
        <f>VLOOKUP($A8,'GDP_PPP2005&amp;growth'!$A$2:$BD$48,COLUMN(),0)*AgGDP_perc!AL8/100</f>
        <v>70099241.233089536</v>
      </c>
      <c r="AM8">
        <f>VLOOKUP($A8,'GDP_PPP2005&amp;growth'!$A$2:$BD$48,COLUMN(),0)*AgGDP_perc!AM8/100</f>
        <v>87301296.059415907</v>
      </c>
      <c r="AN8">
        <f>VLOOKUP($A8,'GDP_PPP2005&amp;growth'!$A$2:$BD$48,COLUMN(),0)*AgGDP_perc!AN8/100</f>
        <v>86831405.93740429</v>
      </c>
      <c r="AO8">
        <f>VLOOKUP($A8,'GDP_PPP2005&amp;growth'!$A$2:$BD$48,COLUMN(),0)*AgGDP_perc!AO8/100</f>
        <v>99599714.875886858</v>
      </c>
      <c r="AP8">
        <f>VLOOKUP($A8,'GDP_PPP2005&amp;growth'!$A$2:$BD$48,COLUMN(),0)*AgGDP_perc!AP8/100</f>
        <v>102483027.60278986</v>
      </c>
      <c r="AQ8">
        <f>VLOOKUP($A8,'GDP_PPP2005&amp;growth'!$A$2:$BD$48,COLUMN(),0)*AgGDP_perc!AQ8/100</f>
        <v>97638595.258449763</v>
      </c>
      <c r="AR8">
        <f>VLOOKUP($A8,'GDP_PPP2005&amp;growth'!$A$2:$BD$48,COLUMN(),0)*AgGDP_perc!AR8/100</f>
        <v>99735602.324111685</v>
      </c>
      <c r="AS8">
        <f>VLOOKUP($A8,'GDP_PPP2005&amp;growth'!$A$2:$BD$48,COLUMN(),0)*AgGDP_perc!AS8/100</f>
        <v>110656625.13186167</v>
      </c>
      <c r="AT8">
        <f>VLOOKUP($A8,'GDP_PPP2005&amp;growth'!$A$2:$BD$48,COLUMN(),0)*AgGDP_perc!AT8/100</f>
        <v>119632179.2087474</v>
      </c>
      <c r="AU8">
        <f>VLOOKUP($A8,'GDP_PPP2005&amp;growth'!$A$2:$BD$48,COLUMN(),0)*AgGDP_perc!AU8/100</f>
        <v>80924687.923612386</v>
      </c>
      <c r="AV8">
        <f>VLOOKUP($A8,'GDP_PPP2005&amp;growth'!$A$2:$BD$48,COLUMN(),0)*AgGDP_perc!AV8/100</f>
        <v>76489094.684496209</v>
      </c>
      <c r="AW8">
        <f>VLOOKUP($A8,'GDP_PPP2005&amp;growth'!$A$2:$BD$48,COLUMN(),0)*AgGDP_perc!AW8/100</f>
        <v>78514981.263992101</v>
      </c>
      <c r="AX8">
        <f>VLOOKUP($A8,'GDP_PPP2005&amp;growth'!$A$2:$BD$48,COLUMN(),0)*AgGDP_perc!AX8/100</f>
        <v>111000749.52982809</v>
      </c>
      <c r="AY8">
        <f>VLOOKUP($A8,'GDP_PPP2005&amp;growth'!$A$2:$BD$48,COLUMN(),0)*AgGDP_perc!AY8/100</f>
        <v>118093976.90061577</v>
      </c>
      <c r="AZ8">
        <f>VLOOKUP($A8,'GDP_PPP2005&amp;growth'!$A$2:$BD$48,COLUMN(),0)*AgGDP_perc!AZ8/100</f>
        <v>132043537.54954319</v>
      </c>
      <c r="BA8">
        <f>VLOOKUP($A8,'GDP_PPP2005&amp;growth'!$A$2:$BD$48,COLUMN(),0)*AgGDP_perc!BA8/100</f>
        <v>140845812.50069714</v>
      </c>
      <c r="BB8">
        <f>VLOOKUP($A8,'GDP_PPP2005&amp;growth'!$A$2:$BD$48,COLUMN(),0)*AgGDP_perc!BB8/100</f>
        <v>146065797.13033694</v>
      </c>
      <c r="BC8">
        <f>VLOOKUP($A8,'GDP_PPP2005&amp;growth'!$A$2:$BD$48,COLUMN(),0)*AgGDP_perc!BC8/100</f>
        <v>150431193.05728853</v>
      </c>
      <c r="BD8">
        <f>VLOOKUP($A8,'GDP_PPP2005&amp;growth'!$A$2:$BD$48,COLUMN(),0)*AgGDP_perc!BD8/100</f>
        <v>0</v>
      </c>
    </row>
    <row r="9" spans="1:56" x14ac:dyDescent="0.2">
      <c r="A9">
        <v>37</v>
      </c>
      <c r="B9" t="s">
        <v>434</v>
      </c>
      <c r="C9" t="str">
        <f>AgGDP_perc!C9</f>
        <v>CAF</v>
      </c>
      <c r="D9" s="72" t="s">
        <v>565</v>
      </c>
      <c r="F9">
        <f>VLOOKUP($A9,'GDP_PPP2005&amp;growth'!$A$2:$BD$48,COLUMN(),0)*AgGDP_perc!F9/100</f>
        <v>0</v>
      </c>
      <c r="G9">
        <f>VLOOKUP($A9,'GDP_PPP2005&amp;growth'!$A$2:$BD$48,COLUMN(),0)*AgGDP_perc!G9/100</f>
        <v>0</v>
      </c>
      <c r="H9">
        <f>VLOOKUP($A9,'GDP_PPP2005&amp;growth'!$A$2:$BD$48,COLUMN(),0)*AgGDP_perc!H9/100</f>
        <v>0</v>
      </c>
      <c r="I9">
        <f>VLOOKUP($A9,'GDP_PPP2005&amp;growth'!$A$2:$BD$48,COLUMN(),0)*AgGDP_perc!I9/100</f>
        <v>0</v>
      </c>
      <c r="J9">
        <f>VLOOKUP($A9,'GDP_PPP2005&amp;growth'!$A$2:$BD$48,COLUMN(),0)*AgGDP_perc!J9/100</f>
        <v>0</v>
      </c>
      <c r="K9">
        <f>VLOOKUP($A9,'GDP_PPP2005&amp;growth'!$A$2:$BD$48,COLUMN(),0)*AgGDP_perc!K9/100</f>
        <v>0</v>
      </c>
      <c r="L9">
        <f>VLOOKUP($A9,'GDP_PPP2005&amp;growth'!$A$2:$BD$48,COLUMN(),0)*AgGDP_perc!L9/100</f>
        <v>0</v>
      </c>
      <c r="M9">
        <f>VLOOKUP($A9,'GDP_PPP2005&amp;growth'!$A$2:$BD$48,COLUMN(),0)*AgGDP_perc!M9/100</f>
        <v>0</v>
      </c>
      <c r="N9">
        <f>VLOOKUP($A9,'GDP_PPP2005&amp;growth'!$A$2:$BD$48,COLUMN(),0)*AgGDP_perc!N9/100</f>
        <v>0</v>
      </c>
      <c r="O9">
        <f>VLOOKUP($A9,'GDP_PPP2005&amp;growth'!$A$2:$BD$48,COLUMN(),0)*AgGDP_perc!O9/100</f>
        <v>0</v>
      </c>
      <c r="P9">
        <f>VLOOKUP($A9,'GDP_PPP2005&amp;growth'!$A$2:$BD$48,COLUMN(),0)*AgGDP_perc!P9/100</f>
        <v>0</v>
      </c>
      <c r="Q9">
        <f>VLOOKUP($A9,'GDP_PPP2005&amp;growth'!$A$2:$BD$48,COLUMN(),0)*AgGDP_perc!Q9/100</f>
        <v>0</v>
      </c>
      <c r="R9">
        <f>VLOOKUP($A9,'GDP_PPP2005&amp;growth'!$A$2:$BD$48,COLUMN(),0)*AgGDP_perc!R9/100</f>
        <v>0</v>
      </c>
      <c r="S9">
        <f>VLOOKUP($A9,'GDP_PPP2005&amp;growth'!$A$2:$BD$48,COLUMN(),0)*AgGDP_perc!S9/100</f>
        <v>0</v>
      </c>
      <c r="T9">
        <f>VLOOKUP($A9,'GDP_PPP2005&amp;growth'!$A$2:$BD$48,COLUMN(),0)*AgGDP_perc!T9/100</f>
        <v>0</v>
      </c>
      <c r="U9">
        <f>VLOOKUP($A9,'GDP_PPP2005&amp;growth'!$A$2:$BD$48,COLUMN(),0)*AgGDP_perc!U9/100</f>
        <v>0</v>
      </c>
      <c r="V9">
        <f>VLOOKUP($A9,'GDP_PPP2005&amp;growth'!$A$2:$BD$48,COLUMN(),0)*AgGDP_perc!V9/100</f>
        <v>0</v>
      </c>
      <c r="W9">
        <f>VLOOKUP($A9,'GDP_PPP2005&amp;growth'!$A$2:$BD$48,COLUMN(),0)*AgGDP_perc!W9/100</f>
        <v>0</v>
      </c>
      <c r="X9">
        <f>VLOOKUP($A9,'GDP_PPP2005&amp;growth'!$A$2:$BD$48,COLUMN(),0)*AgGDP_perc!X9/100</f>
        <v>0</v>
      </c>
      <c r="Y9">
        <f>VLOOKUP($A9,'GDP_PPP2005&amp;growth'!$A$2:$BD$48,COLUMN(),0)*AgGDP_perc!Y9/100</f>
        <v>0</v>
      </c>
      <c r="Z9">
        <f>VLOOKUP($A9,'GDP_PPP2005&amp;growth'!$A$2:$BD$48,COLUMN(),0)*AgGDP_perc!Z9/100</f>
        <v>868937033.26820827</v>
      </c>
      <c r="AA9">
        <f>VLOOKUP($A9,'GDP_PPP2005&amp;growth'!$A$2:$BD$48,COLUMN(),0)*AgGDP_perc!AA9/100</f>
        <v>848535555.57344532</v>
      </c>
      <c r="AB9">
        <f>VLOOKUP($A9,'GDP_PPP2005&amp;growth'!$A$2:$BD$48,COLUMN(),0)*AgGDP_perc!AB9/100</f>
        <v>960086987.32800305</v>
      </c>
      <c r="AC9">
        <f>VLOOKUP($A9,'GDP_PPP2005&amp;growth'!$A$2:$BD$48,COLUMN(),0)*AgGDP_perc!AC9/100</f>
        <v>854485383.41649103</v>
      </c>
      <c r="AD9">
        <f>VLOOKUP($A9,'GDP_PPP2005&amp;growth'!$A$2:$BD$48,COLUMN(),0)*AgGDP_perc!AD9/100</f>
        <v>973882303.09349334</v>
      </c>
      <c r="AE9">
        <f>VLOOKUP($A9,'GDP_PPP2005&amp;growth'!$A$2:$BD$48,COLUMN(),0)*AgGDP_perc!AE9/100</f>
        <v>1146259276.6591346</v>
      </c>
      <c r="AF9">
        <f>VLOOKUP($A9,'GDP_PPP2005&amp;growth'!$A$2:$BD$48,COLUMN(),0)*AgGDP_perc!AF9/100</f>
        <v>1254153907.0337489</v>
      </c>
      <c r="AG9">
        <f>VLOOKUP($A9,'GDP_PPP2005&amp;growth'!$A$2:$BD$48,COLUMN(),0)*AgGDP_perc!AG9/100</f>
        <v>1111077933.5259216</v>
      </c>
      <c r="AH9">
        <f>VLOOKUP($A9,'GDP_PPP2005&amp;growth'!$A$2:$BD$48,COLUMN(),0)*AgGDP_perc!AH9/100</f>
        <v>1162679596.3510966</v>
      </c>
      <c r="AI9">
        <f>VLOOKUP($A9,'GDP_PPP2005&amp;growth'!$A$2:$BD$48,COLUMN(),0)*AgGDP_perc!AI9/100</f>
        <v>1138829570.8848794</v>
      </c>
      <c r="AJ9">
        <f>VLOOKUP($A9,'GDP_PPP2005&amp;growth'!$A$2:$BD$48,COLUMN(),0)*AgGDP_perc!AJ9/100</f>
        <v>1145420569.1237915</v>
      </c>
      <c r="AK9">
        <f>VLOOKUP($A9,'GDP_PPP2005&amp;growth'!$A$2:$BD$48,COLUMN(),0)*AgGDP_perc!AK9/100</f>
        <v>1077759368.9869709</v>
      </c>
      <c r="AL9">
        <f>VLOOKUP($A9,'GDP_PPP2005&amp;growth'!$A$2:$BD$48,COLUMN(),0)*AgGDP_perc!AL9/100</f>
        <v>1032359494.2128738</v>
      </c>
      <c r="AM9">
        <f>VLOOKUP($A9,'GDP_PPP2005&amp;growth'!$A$2:$BD$48,COLUMN(),0)*AgGDP_perc!AM9/100</f>
        <v>1025710494.7344182</v>
      </c>
      <c r="AN9">
        <f>VLOOKUP($A9,'GDP_PPP2005&amp;growth'!$A$2:$BD$48,COLUMN(),0)*AgGDP_perc!AN9/100</f>
        <v>1059258828.8894426</v>
      </c>
      <c r="AO9">
        <f>VLOOKUP($A9,'GDP_PPP2005&amp;growth'!$A$2:$BD$48,COLUMN(),0)*AgGDP_perc!AO9/100</f>
        <v>1167986595.4869914</v>
      </c>
      <c r="AP9">
        <f>VLOOKUP($A9,'GDP_PPP2005&amp;growth'!$A$2:$BD$48,COLUMN(),0)*AgGDP_perc!AP9/100</f>
        <v>1205609545.8045914</v>
      </c>
      <c r="AQ9">
        <f>VLOOKUP($A9,'GDP_PPP2005&amp;growth'!$A$2:$BD$48,COLUMN(),0)*AgGDP_perc!AQ9/100</f>
        <v>1313642236.2295597</v>
      </c>
      <c r="AR9">
        <f>VLOOKUP($A9,'GDP_PPP2005&amp;growth'!$A$2:$BD$48,COLUMN(),0)*AgGDP_perc!AR9/100</f>
        <v>1426502765.8913636</v>
      </c>
      <c r="AS9">
        <f>VLOOKUP($A9,'GDP_PPP2005&amp;growth'!$A$2:$BD$48,COLUMN(),0)*AgGDP_perc!AS9/100</f>
        <v>1492742839.7765844</v>
      </c>
      <c r="AT9">
        <f>VLOOKUP($A9,'GDP_PPP2005&amp;growth'!$A$2:$BD$48,COLUMN(),0)*AgGDP_perc!AT9/100</f>
        <v>1506537485.0797989</v>
      </c>
      <c r="AU9">
        <f>VLOOKUP($A9,'GDP_PPP2005&amp;growth'!$A$2:$BD$48,COLUMN(),0)*AgGDP_perc!AU9/100</f>
        <v>1543144138.7517939</v>
      </c>
      <c r="AV9">
        <f>VLOOKUP($A9,'GDP_PPP2005&amp;growth'!$A$2:$BD$48,COLUMN(),0)*AgGDP_perc!AV9/100</f>
        <v>1534369047.0758703</v>
      </c>
      <c r="AW9">
        <f>VLOOKUP($A9,'GDP_PPP2005&amp;growth'!$A$2:$BD$48,COLUMN(),0)*AgGDP_perc!AW9/100</f>
        <v>1559087015.0693591</v>
      </c>
      <c r="AX9">
        <f>VLOOKUP($A9,'GDP_PPP2005&amp;growth'!$A$2:$BD$48,COLUMN(),0)*AgGDP_perc!AX9/100</f>
        <v>1457817731.2299423</v>
      </c>
      <c r="AY9">
        <f>VLOOKUP($A9,'GDP_PPP2005&amp;growth'!$A$2:$BD$48,COLUMN(),0)*AgGDP_perc!AY9/100</f>
        <v>1469973685.8475485</v>
      </c>
      <c r="AZ9">
        <f>VLOOKUP($A9,'GDP_PPP2005&amp;growth'!$A$2:$BD$48,COLUMN(),0)*AgGDP_perc!AZ9/100</f>
        <v>1542468618.4351342</v>
      </c>
      <c r="BA9">
        <f>VLOOKUP($A9,'GDP_PPP2005&amp;growth'!$A$2:$BD$48,COLUMN(),0)*AgGDP_perc!BA9/100</f>
        <v>1565511820.8373115</v>
      </c>
      <c r="BB9">
        <f>VLOOKUP($A9,'GDP_PPP2005&amp;growth'!$A$2:$BD$48,COLUMN(),0)*AgGDP_perc!BB9/100</f>
        <v>1568025599.0774469</v>
      </c>
      <c r="BC9">
        <f>VLOOKUP($A9,'GDP_PPP2005&amp;growth'!$A$2:$BD$48,COLUMN(),0)*AgGDP_perc!BC9/100</f>
        <v>1702782329.8579209</v>
      </c>
      <c r="BD9">
        <f>VLOOKUP($A9,'GDP_PPP2005&amp;growth'!$A$2:$BD$48,COLUMN(),0)*AgGDP_perc!BD9/100</f>
        <v>0</v>
      </c>
    </row>
    <row r="10" spans="1:56" x14ac:dyDescent="0.2">
      <c r="A10">
        <f>VLOOKUP(B10,'AHarv+PermP'!$B$2:$C$52,2,0)</f>
        <v>39</v>
      </c>
      <c r="B10" t="s">
        <v>383</v>
      </c>
      <c r="C10" t="str">
        <f>AgGDP_perc!C10</f>
        <v>TCD</v>
      </c>
      <c r="D10" s="72" t="s">
        <v>565</v>
      </c>
      <c r="F10">
        <f>VLOOKUP($A10,'GDP_PPP2005&amp;growth'!$A$2:$BD$48,COLUMN(),0)*AgGDP_perc!F10/100</f>
        <v>0</v>
      </c>
      <c r="G10">
        <f>VLOOKUP($A10,'GDP_PPP2005&amp;growth'!$A$2:$BD$48,COLUMN(),0)*AgGDP_perc!G10/100</f>
        <v>0</v>
      </c>
      <c r="H10">
        <f>VLOOKUP($A10,'GDP_PPP2005&amp;growth'!$A$2:$BD$48,COLUMN(),0)*AgGDP_perc!H10/100</f>
        <v>0</v>
      </c>
      <c r="I10">
        <f>VLOOKUP($A10,'GDP_PPP2005&amp;growth'!$A$2:$BD$48,COLUMN(),0)*AgGDP_perc!I10/100</f>
        <v>0</v>
      </c>
      <c r="J10">
        <f>VLOOKUP($A10,'GDP_PPP2005&amp;growth'!$A$2:$BD$48,COLUMN(),0)*AgGDP_perc!J10/100</f>
        <v>0</v>
      </c>
      <c r="K10">
        <f>VLOOKUP($A10,'GDP_PPP2005&amp;growth'!$A$2:$BD$48,COLUMN(),0)*AgGDP_perc!K10/100</f>
        <v>0</v>
      </c>
      <c r="L10">
        <f>VLOOKUP($A10,'GDP_PPP2005&amp;growth'!$A$2:$BD$48,COLUMN(),0)*AgGDP_perc!L10/100</f>
        <v>0</v>
      </c>
      <c r="M10">
        <f>VLOOKUP($A10,'GDP_PPP2005&amp;growth'!$A$2:$BD$48,COLUMN(),0)*AgGDP_perc!M10/100</f>
        <v>0</v>
      </c>
      <c r="N10">
        <f>VLOOKUP($A10,'GDP_PPP2005&amp;growth'!$A$2:$BD$48,COLUMN(),0)*AgGDP_perc!N10/100</f>
        <v>0</v>
      </c>
      <c r="O10">
        <f>VLOOKUP($A10,'GDP_PPP2005&amp;growth'!$A$2:$BD$48,COLUMN(),0)*AgGDP_perc!O10/100</f>
        <v>0</v>
      </c>
      <c r="P10">
        <f>VLOOKUP($A10,'GDP_PPP2005&amp;growth'!$A$2:$BD$48,COLUMN(),0)*AgGDP_perc!P10/100</f>
        <v>0</v>
      </c>
      <c r="Q10">
        <f>VLOOKUP($A10,'GDP_PPP2005&amp;growth'!$A$2:$BD$48,COLUMN(),0)*AgGDP_perc!Q10/100</f>
        <v>0</v>
      </c>
      <c r="R10">
        <f>VLOOKUP($A10,'GDP_PPP2005&amp;growth'!$A$2:$BD$48,COLUMN(),0)*AgGDP_perc!R10/100</f>
        <v>0</v>
      </c>
      <c r="S10">
        <f>VLOOKUP($A10,'GDP_PPP2005&amp;growth'!$A$2:$BD$48,COLUMN(),0)*AgGDP_perc!S10/100</f>
        <v>0</v>
      </c>
      <c r="T10">
        <f>VLOOKUP($A10,'GDP_PPP2005&amp;growth'!$A$2:$BD$48,COLUMN(),0)*AgGDP_perc!T10/100</f>
        <v>0</v>
      </c>
      <c r="U10">
        <f>VLOOKUP($A10,'GDP_PPP2005&amp;growth'!$A$2:$BD$48,COLUMN(),0)*AgGDP_perc!U10/100</f>
        <v>0</v>
      </c>
      <c r="V10">
        <f>VLOOKUP($A10,'GDP_PPP2005&amp;growth'!$A$2:$BD$48,COLUMN(),0)*AgGDP_perc!V10/100</f>
        <v>0</v>
      </c>
      <c r="W10">
        <f>VLOOKUP($A10,'GDP_PPP2005&amp;growth'!$A$2:$BD$48,COLUMN(),0)*AgGDP_perc!W10/100</f>
        <v>0</v>
      </c>
      <c r="X10">
        <f>VLOOKUP($A10,'GDP_PPP2005&amp;growth'!$A$2:$BD$48,COLUMN(),0)*AgGDP_perc!X10/100</f>
        <v>0</v>
      </c>
      <c r="Y10">
        <f>VLOOKUP($A10,'GDP_PPP2005&amp;growth'!$A$2:$BD$48,COLUMN(),0)*AgGDP_perc!Y10/100</f>
        <v>0</v>
      </c>
      <c r="Z10">
        <f>VLOOKUP($A10,'GDP_PPP2005&amp;growth'!$A$2:$BD$48,COLUMN(),0)*AgGDP_perc!Z10/100</f>
        <v>1335571783.7696269</v>
      </c>
      <c r="AA10">
        <f>VLOOKUP($A10,'GDP_PPP2005&amp;growth'!$A$2:$BD$48,COLUMN(),0)*AgGDP_perc!AA10/100</f>
        <v>1189713048.7034426</v>
      </c>
      <c r="AB10">
        <f>VLOOKUP($A10,'GDP_PPP2005&amp;growth'!$A$2:$BD$48,COLUMN(),0)*AgGDP_perc!AB10/100</f>
        <v>1244077292.5891972</v>
      </c>
      <c r="AC10">
        <f>VLOOKUP($A10,'GDP_PPP2005&amp;growth'!$A$2:$BD$48,COLUMN(),0)*AgGDP_perc!AC10/100</f>
        <v>1428189050.3707187</v>
      </c>
      <c r="AD10">
        <f>VLOOKUP($A10,'GDP_PPP2005&amp;growth'!$A$2:$BD$48,COLUMN(),0)*AgGDP_perc!AD10/100</f>
        <v>1251095941.7239485</v>
      </c>
      <c r="AE10">
        <f>VLOOKUP($A10,'GDP_PPP2005&amp;growth'!$A$2:$BD$48,COLUMN(),0)*AgGDP_perc!AE10/100</f>
        <v>1725292710.5317197</v>
      </c>
      <c r="AF10">
        <f>VLOOKUP($A10,'GDP_PPP2005&amp;growth'!$A$2:$BD$48,COLUMN(),0)*AgGDP_perc!AF10/100</f>
        <v>1418473655.2727554</v>
      </c>
      <c r="AG10">
        <f>VLOOKUP($A10,'GDP_PPP2005&amp;growth'!$A$2:$BD$48,COLUMN(),0)*AgGDP_perc!AG10/100</f>
        <v>1405436082.8952754</v>
      </c>
      <c r="AH10">
        <f>VLOOKUP($A10,'GDP_PPP2005&amp;growth'!$A$2:$BD$48,COLUMN(),0)*AgGDP_perc!AH10/100</f>
        <v>1801685131.2750092</v>
      </c>
      <c r="AI10">
        <f>VLOOKUP($A10,'GDP_PPP2005&amp;growth'!$A$2:$BD$48,COLUMN(),0)*AgGDP_perc!AI10/100</f>
        <v>1627377071.8381104</v>
      </c>
      <c r="AJ10">
        <f>VLOOKUP($A10,'GDP_PPP2005&amp;growth'!$A$2:$BD$48,COLUMN(),0)*AgGDP_perc!AJ10/100</f>
        <v>1442350648.6950092</v>
      </c>
      <c r="AK10">
        <f>VLOOKUP($A10,'GDP_PPP2005&amp;growth'!$A$2:$BD$48,COLUMN(),0)*AgGDP_perc!AK10/100</f>
        <v>1951266860.2179308</v>
      </c>
      <c r="AL10">
        <f>VLOOKUP($A10,'GDP_PPP2005&amp;growth'!$A$2:$BD$48,COLUMN(),0)*AgGDP_perc!AL10/100</f>
        <v>2040850485.7266159</v>
      </c>
      <c r="AM10">
        <f>VLOOKUP($A10,'GDP_PPP2005&amp;growth'!$A$2:$BD$48,COLUMN(),0)*AgGDP_perc!AM10/100</f>
        <v>1580131022.880259</v>
      </c>
      <c r="AN10">
        <f>VLOOKUP($A10,'GDP_PPP2005&amp;growth'!$A$2:$BD$48,COLUMN(),0)*AgGDP_perc!AN10/100</f>
        <v>2028243840.5250289</v>
      </c>
      <c r="AO10">
        <f>VLOOKUP($A10,'GDP_PPP2005&amp;growth'!$A$2:$BD$48,COLUMN(),0)*AgGDP_perc!AO10/100</f>
        <v>1944894648.7029929</v>
      </c>
      <c r="AP10">
        <f>VLOOKUP($A10,'GDP_PPP2005&amp;growth'!$A$2:$BD$48,COLUMN(),0)*AgGDP_perc!AP10/100</f>
        <v>2163578650.2154903</v>
      </c>
      <c r="AQ10">
        <f>VLOOKUP($A10,'GDP_PPP2005&amp;growth'!$A$2:$BD$48,COLUMN(),0)*AgGDP_perc!AQ10/100</f>
        <v>2340973857.9645557</v>
      </c>
      <c r="AR10">
        <f>VLOOKUP($A10,'GDP_PPP2005&amp;growth'!$A$2:$BD$48,COLUMN(),0)*AgGDP_perc!AR10/100</f>
        <v>2558432890.3155413</v>
      </c>
      <c r="AS10">
        <f>VLOOKUP($A10,'GDP_PPP2005&amp;growth'!$A$2:$BD$48,COLUMN(),0)*AgGDP_perc!AS10/100</f>
        <v>2474358018.4375706</v>
      </c>
      <c r="AT10">
        <f>VLOOKUP($A10,'GDP_PPP2005&amp;growth'!$A$2:$BD$48,COLUMN(),0)*AgGDP_perc!AT10/100</f>
        <v>2610987576.0014729</v>
      </c>
      <c r="AU10">
        <f>VLOOKUP($A10,'GDP_PPP2005&amp;growth'!$A$2:$BD$48,COLUMN(),0)*AgGDP_perc!AU10/100</f>
        <v>2880664562.414886</v>
      </c>
      <c r="AV10">
        <f>VLOOKUP($A10,'GDP_PPP2005&amp;growth'!$A$2:$BD$48,COLUMN(),0)*AgGDP_perc!AV10/100</f>
        <v>2948333181.9192266</v>
      </c>
      <c r="AW10">
        <f>VLOOKUP($A10,'GDP_PPP2005&amp;growth'!$A$2:$BD$48,COLUMN(),0)*AgGDP_perc!AW10/100</f>
        <v>2881033859.1900988</v>
      </c>
      <c r="AX10">
        <f>VLOOKUP($A10,'GDP_PPP2005&amp;growth'!$A$2:$BD$48,COLUMN(),0)*AgGDP_perc!AX10/100</f>
        <v>2689424752.0369868</v>
      </c>
      <c r="AY10">
        <f>VLOOKUP($A10,'GDP_PPP2005&amp;growth'!$A$2:$BD$48,COLUMN(),0)*AgGDP_perc!AY10/100</f>
        <v>1649713386.388891</v>
      </c>
      <c r="AZ10">
        <f>VLOOKUP($A10,'GDP_PPP2005&amp;growth'!$A$2:$BD$48,COLUMN(),0)*AgGDP_perc!AZ10/100</f>
        <v>1570296163.4376264</v>
      </c>
      <c r="BA10">
        <f>VLOOKUP($A10,'GDP_PPP2005&amp;growth'!$A$2:$BD$48,COLUMN(),0)*AgGDP_perc!BA10/100</f>
        <v>1689581153.4767141</v>
      </c>
      <c r="BB10">
        <f>VLOOKUP($A10,'GDP_PPP2005&amp;growth'!$A$2:$BD$48,COLUMN(),0)*AgGDP_perc!BB10/100</f>
        <v>1832617346.6624572</v>
      </c>
      <c r="BC10">
        <f>VLOOKUP($A10,'GDP_PPP2005&amp;growth'!$A$2:$BD$48,COLUMN(),0)*AgGDP_perc!BC10/100</f>
        <v>0</v>
      </c>
      <c r="BD10">
        <f>VLOOKUP($A10,'GDP_PPP2005&amp;growth'!$A$2:$BD$48,COLUMN(),0)*AgGDP_perc!BD10/100</f>
        <v>0</v>
      </c>
    </row>
    <row r="11" spans="1:56" x14ac:dyDescent="0.2">
      <c r="A11">
        <f>VLOOKUP(B11,'AHarv+PermP'!$B$2:$C$52,2,0)</f>
        <v>45</v>
      </c>
      <c r="B11" t="s">
        <v>384</v>
      </c>
      <c r="C11" t="str">
        <f>AgGDP_perc!C11</f>
        <v>COM</v>
      </c>
      <c r="D11" s="72" t="s">
        <v>565</v>
      </c>
      <c r="F11">
        <f>VLOOKUP($A11,'GDP_PPP2005&amp;growth'!$A$2:$BD$48,COLUMN(),0)*AgGDP_perc!F11/100</f>
        <v>0</v>
      </c>
      <c r="G11">
        <f>VLOOKUP($A11,'GDP_PPP2005&amp;growth'!$A$2:$BD$48,COLUMN(),0)*AgGDP_perc!G11/100</f>
        <v>0</v>
      </c>
      <c r="H11">
        <f>VLOOKUP($A11,'GDP_PPP2005&amp;growth'!$A$2:$BD$48,COLUMN(),0)*AgGDP_perc!H11/100</f>
        <v>0</v>
      </c>
      <c r="I11">
        <f>VLOOKUP($A11,'GDP_PPP2005&amp;growth'!$A$2:$BD$48,COLUMN(),0)*AgGDP_perc!I11/100</f>
        <v>0</v>
      </c>
      <c r="J11">
        <f>VLOOKUP($A11,'GDP_PPP2005&amp;growth'!$A$2:$BD$48,COLUMN(),0)*AgGDP_perc!J11/100</f>
        <v>0</v>
      </c>
      <c r="K11">
        <f>VLOOKUP($A11,'GDP_PPP2005&amp;growth'!$A$2:$BD$48,COLUMN(),0)*AgGDP_perc!K11/100</f>
        <v>0</v>
      </c>
      <c r="L11">
        <f>VLOOKUP($A11,'GDP_PPP2005&amp;growth'!$A$2:$BD$48,COLUMN(),0)*AgGDP_perc!L11/100</f>
        <v>0</v>
      </c>
      <c r="M11">
        <f>VLOOKUP($A11,'GDP_PPP2005&amp;growth'!$A$2:$BD$48,COLUMN(),0)*AgGDP_perc!M11/100</f>
        <v>0</v>
      </c>
      <c r="N11">
        <f>VLOOKUP($A11,'GDP_PPP2005&amp;growth'!$A$2:$BD$48,COLUMN(),0)*AgGDP_perc!N11/100</f>
        <v>0</v>
      </c>
      <c r="O11">
        <f>VLOOKUP($A11,'GDP_PPP2005&amp;growth'!$A$2:$BD$48,COLUMN(),0)*AgGDP_perc!O11/100</f>
        <v>0</v>
      </c>
      <c r="P11">
        <f>VLOOKUP($A11,'GDP_PPP2005&amp;growth'!$A$2:$BD$48,COLUMN(),0)*AgGDP_perc!P11/100</f>
        <v>0</v>
      </c>
      <c r="Q11">
        <f>VLOOKUP($A11,'GDP_PPP2005&amp;growth'!$A$2:$BD$48,COLUMN(),0)*AgGDP_perc!Q11/100</f>
        <v>0</v>
      </c>
      <c r="R11">
        <f>VLOOKUP($A11,'GDP_PPP2005&amp;growth'!$A$2:$BD$48,COLUMN(),0)*AgGDP_perc!R11/100</f>
        <v>0</v>
      </c>
      <c r="S11">
        <f>VLOOKUP($A11,'GDP_PPP2005&amp;growth'!$A$2:$BD$48,COLUMN(),0)*AgGDP_perc!S11/100</f>
        <v>0</v>
      </c>
      <c r="T11">
        <f>VLOOKUP($A11,'GDP_PPP2005&amp;growth'!$A$2:$BD$48,COLUMN(),0)*AgGDP_perc!T11/100</f>
        <v>0</v>
      </c>
      <c r="U11">
        <f>VLOOKUP($A11,'GDP_PPP2005&amp;growth'!$A$2:$BD$48,COLUMN(),0)*AgGDP_perc!U11/100</f>
        <v>0</v>
      </c>
      <c r="V11">
        <f>VLOOKUP($A11,'GDP_PPP2005&amp;growth'!$A$2:$BD$48,COLUMN(),0)*AgGDP_perc!V11/100</f>
        <v>0</v>
      </c>
      <c r="W11">
        <f>VLOOKUP($A11,'GDP_PPP2005&amp;growth'!$A$2:$BD$48,COLUMN(),0)*AgGDP_perc!W11/100</f>
        <v>0</v>
      </c>
      <c r="X11">
        <f>VLOOKUP($A11,'GDP_PPP2005&amp;growth'!$A$2:$BD$48,COLUMN(),0)*AgGDP_perc!X11/100</f>
        <v>0</v>
      </c>
      <c r="Y11">
        <f>VLOOKUP($A11,'GDP_PPP2005&amp;growth'!$A$2:$BD$48,COLUMN(),0)*AgGDP_perc!Y11/100</f>
        <v>0</v>
      </c>
      <c r="Z11">
        <f>VLOOKUP($A11,'GDP_PPP2005&amp;growth'!$A$2:$BD$48,COLUMN(),0)*AgGDP_perc!Z11/100</f>
        <v>134855211.90603775</v>
      </c>
      <c r="AA11">
        <f>VLOOKUP($A11,'GDP_PPP2005&amp;growth'!$A$2:$BD$48,COLUMN(),0)*AgGDP_perc!AA11/100</f>
        <v>140837064.3348431</v>
      </c>
      <c r="AB11">
        <f>VLOOKUP($A11,'GDP_PPP2005&amp;growth'!$A$2:$BD$48,COLUMN(),0)*AgGDP_perc!AB11/100</f>
        <v>146671790.34729415</v>
      </c>
      <c r="AC11">
        <f>VLOOKUP($A11,'GDP_PPP2005&amp;growth'!$A$2:$BD$48,COLUMN(),0)*AgGDP_perc!AC11/100</f>
        <v>160595030.93501782</v>
      </c>
      <c r="AD11">
        <f>VLOOKUP($A11,'GDP_PPP2005&amp;growth'!$A$2:$BD$48,COLUMN(),0)*AgGDP_perc!AD11/100</f>
        <v>165578668.91171157</v>
      </c>
      <c r="AE11">
        <f>VLOOKUP($A11,'GDP_PPP2005&amp;growth'!$A$2:$BD$48,COLUMN(),0)*AgGDP_perc!AE11/100</f>
        <v>176614513.55188325</v>
      </c>
      <c r="AF11">
        <f>VLOOKUP($A11,'GDP_PPP2005&amp;growth'!$A$2:$BD$48,COLUMN(),0)*AgGDP_perc!AF11/100</f>
        <v>186340368.16437835</v>
      </c>
      <c r="AG11">
        <f>VLOOKUP($A11,'GDP_PPP2005&amp;growth'!$A$2:$BD$48,COLUMN(),0)*AgGDP_perc!AG11/100</f>
        <v>192263020.01016846</v>
      </c>
      <c r="AH11">
        <f>VLOOKUP($A11,'GDP_PPP2005&amp;growth'!$A$2:$BD$48,COLUMN(),0)*AgGDP_perc!AH11/100</f>
        <v>205200105.64316371</v>
      </c>
      <c r="AI11">
        <f>VLOOKUP($A11,'GDP_PPP2005&amp;growth'!$A$2:$BD$48,COLUMN(),0)*AgGDP_perc!AI11/100</f>
        <v>205828137.2853561</v>
      </c>
      <c r="AJ11">
        <f>VLOOKUP($A11,'GDP_PPP2005&amp;growth'!$A$2:$BD$48,COLUMN(),0)*AgGDP_perc!AJ11/100</f>
        <v>219117448.17094091</v>
      </c>
      <c r="AK11">
        <f>VLOOKUP($A11,'GDP_PPP2005&amp;growth'!$A$2:$BD$48,COLUMN(),0)*AgGDP_perc!AK11/100</f>
        <v>198472158.76752985</v>
      </c>
      <c r="AL11">
        <f>VLOOKUP($A11,'GDP_PPP2005&amp;growth'!$A$2:$BD$48,COLUMN(),0)*AgGDP_perc!AL11/100</f>
        <v>214599094.73413509</v>
      </c>
      <c r="AM11">
        <f>VLOOKUP($A11,'GDP_PPP2005&amp;growth'!$A$2:$BD$48,COLUMN(),0)*AgGDP_perc!AM11/100</f>
        <v>218814733.9129349</v>
      </c>
      <c r="AN11">
        <f>VLOOKUP($A11,'GDP_PPP2005&amp;growth'!$A$2:$BD$48,COLUMN(),0)*AgGDP_perc!AN11/100</f>
        <v>199352464.43264022</v>
      </c>
      <c r="AO11">
        <f>VLOOKUP($A11,'GDP_PPP2005&amp;growth'!$A$2:$BD$48,COLUMN(),0)*AgGDP_perc!AO11/100</f>
        <v>224531822.47072545</v>
      </c>
      <c r="AP11">
        <f>VLOOKUP($A11,'GDP_PPP2005&amp;growth'!$A$2:$BD$48,COLUMN(),0)*AgGDP_perc!AP11/100</f>
        <v>221628873.99092978</v>
      </c>
      <c r="AQ11">
        <f>VLOOKUP($A11,'GDP_PPP2005&amp;growth'!$A$2:$BD$48,COLUMN(),0)*AgGDP_perc!AQ11/100</f>
        <v>230573769.05020636</v>
      </c>
      <c r="AR11">
        <f>VLOOKUP($A11,'GDP_PPP2005&amp;growth'!$A$2:$BD$48,COLUMN(),0)*AgGDP_perc!AR11/100</f>
        <v>233736460.81466556</v>
      </c>
      <c r="AS11">
        <f>VLOOKUP($A11,'GDP_PPP2005&amp;growth'!$A$2:$BD$48,COLUMN(),0)*AgGDP_perc!AS11/100</f>
        <v>238352117.52021685</v>
      </c>
      <c r="AT11">
        <f>VLOOKUP($A11,'GDP_PPP2005&amp;growth'!$A$2:$BD$48,COLUMN(),0)*AgGDP_perc!AT11/100</f>
        <v>286617917.62886584</v>
      </c>
      <c r="AU11">
        <f>VLOOKUP($A11,'GDP_PPP2005&amp;growth'!$A$2:$BD$48,COLUMN(),0)*AgGDP_perc!AU11/100</f>
        <v>304759284.49525571</v>
      </c>
      <c r="AV11">
        <f>VLOOKUP($A11,'GDP_PPP2005&amp;growth'!$A$2:$BD$48,COLUMN(),0)*AgGDP_perc!AV11/100</f>
        <v>318602032.74184853</v>
      </c>
      <c r="AW11">
        <f>VLOOKUP($A11,'GDP_PPP2005&amp;growth'!$A$2:$BD$48,COLUMN(),0)*AgGDP_perc!AW11/100</f>
        <v>329059184.51602316</v>
      </c>
      <c r="AX11">
        <f>VLOOKUP($A11,'GDP_PPP2005&amp;growth'!$A$2:$BD$48,COLUMN(),0)*AgGDP_perc!AX11/100</f>
        <v>330791034.21459174</v>
      </c>
      <c r="AY11">
        <f>VLOOKUP($A11,'GDP_PPP2005&amp;growth'!$A$2:$BD$48,COLUMN(),0)*AgGDP_perc!AY11/100</f>
        <v>345324206.44141847</v>
      </c>
      <c r="AZ11">
        <f>VLOOKUP($A11,'GDP_PPP2005&amp;growth'!$A$2:$BD$48,COLUMN(),0)*AgGDP_perc!AZ11/100</f>
        <v>309602802.25105214</v>
      </c>
      <c r="BA11">
        <f>VLOOKUP($A11,'GDP_PPP2005&amp;growth'!$A$2:$BD$48,COLUMN(),0)*AgGDP_perc!BA11/100</f>
        <v>312271800.88965189</v>
      </c>
      <c r="BB11">
        <f>VLOOKUP($A11,'GDP_PPP2005&amp;growth'!$A$2:$BD$48,COLUMN(),0)*AgGDP_perc!BB11/100</f>
        <v>318573165.05092329</v>
      </c>
      <c r="BC11">
        <f>VLOOKUP($A11,'GDP_PPP2005&amp;growth'!$A$2:$BD$48,COLUMN(),0)*AgGDP_perc!BC11/100</f>
        <v>327859345.41636664</v>
      </c>
      <c r="BD11">
        <f>VLOOKUP($A11,'GDP_PPP2005&amp;growth'!$A$2:$BD$48,COLUMN(),0)*AgGDP_perc!BD11/100</f>
        <v>0</v>
      </c>
    </row>
    <row r="12" spans="1:56" x14ac:dyDescent="0.2">
      <c r="A12">
        <v>250</v>
      </c>
      <c r="B12" t="s">
        <v>520</v>
      </c>
      <c r="C12" t="str">
        <f>AgGDP_perc!C12</f>
        <v>ZAR</v>
      </c>
      <c r="D12" s="72" t="s">
        <v>565</v>
      </c>
      <c r="F12">
        <f>VLOOKUP($A12,'GDP_PPP2005&amp;growth'!$A$2:$BD$48,COLUMN(),0)*AgGDP_perc!F12/100</f>
        <v>0</v>
      </c>
      <c r="G12">
        <f>VLOOKUP($A12,'GDP_PPP2005&amp;growth'!$A$2:$BD$48,COLUMN(),0)*AgGDP_perc!G12/100</f>
        <v>0</v>
      </c>
      <c r="H12">
        <f>VLOOKUP($A12,'GDP_PPP2005&amp;growth'!$A$2:$BD$48,COLUMN(),0)*AgGDP_perc!H12/100</f>
        <v>0</v>
      </c>
      <c r="I12">
        <f>VLOOKUP($A12,'GDP_PPP2005&amp;growth'!$A$2:$BD$48,COLUMN(),0)*AgGDP_perc!I12/100</f>
        <v>0</v>
      </c>
      <c r="J12">
        <f>VLOOKUP($A12,'GDP_PPP2005&amp;growth'!$A$2:$BD$48,COLUMN(),0)*AgGDP_perc!J12/100</f>
        <v>0</v>
      </c>
      <c r="K12">
        <f>VLOOKUP($A12,'GDP_PPP2005&amp;growth'!$A$2:$BD$48,COLUMN(),0)*AgGDP_perc!K12/100</f>
        <v>0</v>
      </c>
      <c r="L12">
        <f>VLOOKUP($A12,'GDP_PPP2005&amp;growth'!$A$2:$BD$48,COLUMN(),0)*AgGDP_perc!L12/100</f>
        <v>0</v>
      </c>
      <c r="M12">
        <f>VLOOKUP($A12,'GDP_PPP2005&amp;growth'!$A$2:$BD$48,COLUMN(),0)*AgGDP_perc!M12/100</f>
        <v>0</v>
      </c>
      <c r="N12">
        <f>VLOOKUP($A12,'GDP_PPP2005&amp;growth'!$A$2:$BD$48,COLUMN(),0)*AgGDP_perc!N12/100</f>
        <v>0</v>
      </c>
      <c r="O12">
        <f>VLOOKUP($A12,'GDP_PPP2005&amp;growth'!$A$2:$BD$48,COLUMN(),0)*AgGDP_perc!O12/100</f>
        <v>0</v>
      </c>
      <c r="P12">
        <f>VLOOKUP($A12,'GDP_PPP2005&amp;growth'!$A$2:$BD$48,COLUMN(),0)*AgGDP_perc!P12/100</f>
        <v>0</v>
      </c>
      <c r="Q12">
        <f>VLOOKUP($A12,'GDP_PPP2005&amp;growth'!$A$2:$BD$48,COLUMN(),0)*AgGDP_perc!Q12/100</f>
        <v>0</v>
      </c>
      <c r="R12">
        <f>VLOOKUP($A12,'GDP_PPP2005&amp;growth'!$A$2:$BD$48,COLUMN(),0)*AgGDP_perc!R12/100</f>
        <v>0</v>
      </c>
      <c r="S12">
        <f>VLOOKUP($A12,'GDP_PPP2005&amp;growth'!$A$2:$BD$48,COLUMN(),0)*AgGDP_perc!S12/100</f>
        <v>0</v>
      </c>
      <c r="T12">
        <f>VLOOKUP($A12,'GDP_PPP2005&amp;growth'!$A$2:$BD$48,COLUMN(),0)*AgGDP_perc!T12/100</f>
        <v>0</v>
      </c>
      <c r="U12">
        <f>VLOOKUP($A12,'GDP_PPP2005&amp;growth'!$A$2:$BD$48,COLUMN(),0)*AgGDP_perc!U12/100</f>
        <v>0</v>
      </c>
      <c r="V12">
        <f>VLOOKUP($A12,'GDP_PPP2005&amp;growth'!$A$2:$BD$48,COLUMN(),0)*AgGDP_perc!V12/100</f>
        <v>0</v>
      </c>
      <c r="W12">
        <f>VLOOKUP($A12,'GDP_PPP2005&amp;growth'!$A$2:$BD$48,COLUMN(),0)*AgGDP_perc!W12/100</f>
        <v>0</v>
      </c>
      <c r="X12">
        <f>VLOOKUP($A12,'GDP_PPP2005&amp;growth'!$A$2:$BD$48,COLUMN(),0)*AgGDP_perc!X12/100</f>
        <v>0</v>
      </c>
      <c r="Y12">
        <f>VLOOKUP($A12,'GDP_PPP2005&amp;growth'!$A$2:$BD$48,COLUMN(),0)*AgGDP_perc!Y12/100</f>
        <v>0</v>
      </c>
      <c r="Z12">
        <f>VLOOKUP($A12,'GDP_PPP2005&amp;growth'!$A$2:$BD$48,COLUMN(),0)*AgGDP_perc!Z12/100</f>
        <v>5643671303.4336014</v>
      </c>
      <c r="AA12">
        <f>VLOOKUP($A12,'GDP_PPP2005&amp;growth'!$A$2:$BD$48,COLUMN(),0)*AgGDP_perc!AA12/100</f>
        <v>5584564173.69769</v>
      </c>
      <c r="AB12">
        <f>VLOOKUP($A12,'GDP_PPP2005&amp;growth'!$A$2:$BD$48,COLUMN(),0)*AgGDP_perc!AB12/100</f>
        <v>6741385206.3503981</v>
      </c>
      <c r="AC12">
        <f>VLOOKUP($A12,'GDP_PPP2005&amp;growth'!$A$2:$BD$48,COLUMN(),0)*AgGDP_perc!AC12/100</f>
        <v>7510494899.8428812</v>
      </c>
      <c r="AD12">
        <f>VLOOKUP($A12,'GDP_PPP2005&amp;growth'!$A$2:$BD$48,COLUMN(),0)*AgGDP_perc!AD12/100</f>
        <v>7213544279.4522276</v>
      </c>
      <c r="AE12">
        <f>VLOOKUP($A12,'GDP_PPP2005&amp;growth'!$A$2:$BD$48,COLUMN(),0)*AgGDP_perc!AE12/100</f>
        <v>7335604976.940258</v>
      </c>
      <c r="AF12">
        <f>VLOOKUP($A12,'GDP_PPP2005&amp;growth'!$A$2:$BD$48,COLUMN(),0)*AgGDP_perc!AF12/100</f>
        <v>8116322386.4548426</v>
      </c>
      <c r="AG12">
        <f>VLOOKUP($A12,'GDP_PPP2005&amp;growth'!$A$2:$BD$48,COLUMN(),0)*AgGDP_perc!AG12/100</f>
        <v>7368113897.8463526</v>
      </c>
      <c r="AH12">
        <f>VLOOKUP($A12,'GDP_PPP2005&amp;growth'!$A$2:$BD$48,COLUMN(),0)*AgGDP_perc!AH12/100</f>
        <v>7430438367.3508224</v>
      </c>
      <c r="AI12">
        <f>VLOOKUP($A12,'GDP_PPP2005&amp;growth'!$A$2:$BD$48,COLUMN(),0)*AgGDP_perc!AI12/100</f>
        <v>7026913436.893734</v>
      </c>
      <c r="AJ12">
        <f>VLOOKUP($A12,'GDP_PPP2005&amp;growth'!$A$2:$BD$48,COLUMN(),0)*AgGDP_perc!AJ12/100</f>
        <v>7113131275.7813253</v>
      </c>
      <c r="AK12">
        <f>VLOOKUP($A12,'GDP_PPP2005&amp;growth'!$A$2:$BD$48,COLUMN(),0)*AgGDP_perc!AK12/100</f>
        <v>8766198108.4719734</v>
      </c>
      <c r="AL12">
        <f>VLOOKUP($A12,'GDP_PPP2005&amp;growth'!$A$2:$BD$48,COLUMN(),0)*AgGDP_perc!AL12/100</f>
        <v>9304159856.4478378</v>
      </c>
      <c r="AM12">
        <f>VLOOKUP($A12,'GDP_PPP2005&amp;growth'!$A$2:$BD$48,COLUMN(),0)*AgGDP_perc!AM12/100</f>
        <v>8426976811.445405</v>
      </c>
      <c r="AN12">
        <f>VLOOKUP($A12,'GDP_PPP2005&amp;growth'!$A$2:$BD$48,COLUMN(),0)*AgGDP_perc!AN12/100</f>
        <v>8924534891.5411015</v>
      </c>
      <c r="AO12">
        <f>VLOOKUP($A12,'GDP_PPP2005&amp;growth'!$A$2:$BD$48,COLUMN(),0)*AgGDP_perc!AO12/100</f>
        <v>8987006372.6166096</v>
      </c>
      <c r="AP12">
        <f>VLOOKUP($A12,'GDP_PPP2005&amp;growth'!$A$2:$BD$48,COLUMN(),0)*AgGDP_perc!AP12/100</f>
        <v>5235843918.5632067</v>
      </c>
      <c r="AQ12">
        <f>VLOOKUP($A12,'GDP_PPP2005&amp;growth'!$A$2:$BD$48,COLUMN(),0)*AgGDP_perc!AQ12/100</f>
        <v>7090033210.732336</v>
      </c>
      <c r="AR12">
        <f>VLOOKUP($A12,'GDP_PPP2005&amp;growth'!$A$2:$BD$48,COLUMN(),0)*AgGDP_perc!AR12/100</f>
        <v>6879932634.0572338</v>
      </c>
      <c r="AS12">
        <f>VLOOKUP($A12,'GDP_PPP2005&amp;growth'!$A$2:$BD$48,COLUMN(),0)*AgGDP_perc!AS12/100</f>
        <v>7312498752.6517601</v>
      </c>
      <c r="AT12">
        <f>VLOOKUP($A12,'GDP_PPP2005&amp;growth'!$A$2:$BD$48,COLUMN(),0)*AgGDP_perc!AT12/100</f>
        <v>6453289184.5293007</v>
      </c>
      <c r="AU12">
        <f>VLOOKUP($A12,'GDP_PPP2005&amp;growth'!$A$2:$BD$48,COLUMN(),0)*AgGDP_perc!AU12/100</f>
        <v>7553307020.6612511</v>
      </c>
      <c r="AV12">
        <f>VLOOKUP($A12,'GDP_PPP2005&amp;growth'!$A$2:$BD$48,COLUMN(),0)*AgGDP_perc!AV12/100</f>
        <v>6672016164.8867912</v>
      </c>
      <c r="AW12">
        <f>VLOOKUP($A12,'GDP_PPP2005&amp;growth'!$A$2:$BD$48,COLUMN(),0)*AgGDP_perc!AW12/100</f>
        <v>7058425599.0114088</v>
      </c>
      <c r="AX12">
        <f>VLOOKUP($A12,'GDP_PPP2005&amp;growth'!$A$2:$BD$48,COLUMN(),0)*AgGDP_perc!AX12/100</f>
        <v>6974261516.9135962</v>
      </c>
      <c r="AY12">
        <f>VLOOKUP($A12,'GDP_PPP2005&amp;growth'!$A$2:$BD$48,COLUMN(),0)*AgGDP_perc!AY12/100</f>
        <v>7151903229.0924559</v>
      </c>
      <c r="AZ12">
        <f>VLOOKUP($A12,'GDP_PPP2005&amp;growth'!$A$2:$BD$48,COLUMN(),0)*AgGDP_perc!AZ12/100</f>
        <v>7539966585.7392159</v>
      </c>
      <c r="BA12">
        <f>VLOOKUP($A12,'GDP_PPP2005&amp;growth'!$A$2:$BD$48,COLUMN(),0)*AgGDP_perc!BA12/100</f>
        <v>7449732056.7515907</v>
      </c>
      <c r="BB12">
        <f>VLOOKUP($A12,'GDP_PPP2005&amp;growth'!$A$2:$BD$48,COLUMN(),0)*AgGDP_perc!BB12/100</f>
        <v>7492085160.7933655</v>
      </c>
      <c r="BC12">
        <f>VLOOKUP($A12,'GDP_PPP2005&amp;growth'!$A$2:$BD$48,COLUMN(),0)*AgGDP_perc!BC12/100</f>
        <v>8220550338.5107718</v>
      </c>
      <c r="BD12">
        <f>VLOOKUP($A12,'GDP_PPP2005&amp;growth'!$A$2:$BD$48,COLUMN(),0)*AgGDP_perc!BD12/100</f>
        <v>0</v>
      </c>
    </row>
    <row r="13" spans="1:56" x14ac:dyDescent="0.2">
      <c r="A13">
        <v>46</v>
      </c>
      <c r="B13" t="s">
        <v>522</v>
      </c>
      <c r="C13" t="str">
        <f>AgGDP_perc!C13</f>
        <v>COG</v>
      </c>
      <c r="D13" s="72" t="s">
        <v>565</v>
      </c>
      <c r="F13">
        <f>VLOOKUP($A13,'GDP_PPP2005&amp;growth'!$A$2:$BD$48,COLUMN(),0)*AgGDP_perc!F13/100</f>
        <v>0</v>
      </c>
      <c r="G13">
        <f>VLOOKUP($A13,'GDP_PPP2005&amp;growth'!$A$2:$BD$48,COLUMN(),0)*AgGDP_perc!G13/100</f>
        <v>0</v>
      </c>
      <c r="H13">
        <f>VLOOKUP($A13,'GDP_PPP2005&amp;growth'!$A$2:$BD$48,COLUMN(),0)*AgGDP_perc!H13/100</f>
        <v>0</v>
      </c>
      <c r="I13">
        <f>VLOOKUP($A13,'GDP_PPP2005&amp;growth'!$A$2:$BD$48,COLUMN(),0)*AgGDP_perc!I13/100</f>
        <v>0</v>
      </c>
      <c r="J13">
        <f>VLOOKUP($A13,'GDP_PPP2005&amp;growth'!$A$2:$BD$48,COLUMN(),0)*AgGDP_perc!J13/100</f>
        <v>0</v>
      </c>
      <c r="K13">
        <f>VLOOKUP($A13,'GDP_PPP2005&amp;growth'!$A$2:$BD$48,COLUMN(),0)*AgGDP_perc!K13/100</f>
        <v>0</v>
      </c>
      <c r="L13">
        <f>VLOOKUP($A13,'GDP_PPP2005&amp;growth'!$A$2:$BD$48,COLUMN(),0)*AgGDP_perc!L13/100</f>
        <v>0</v>
      </c>
      <c r="M13">
        <f>VLOOKUP($A13,'GDP_PPP2005&amp;growth'!$A$2:$BD$48,COLUMN(),0)*AgGDP_perc!M13/100</f>
        <v>0</v>
      </c>
      <c r="N13">
        <f>VLOOKUP($A13,'GDP_PPP2005&amp;growth'!$A$2:$BD$48,COLUMN(),0)*AgGDP_perc!N13/100</f>
        <v>0</v>
      </c>
      <c r="O13">
        <f>VLOOKUP($A13,'GDP_PPP2005&amp;growth'!$A$2:$BD$48,COLUMN(),0)*AgGDP_perc!O13/100</f>
        <v>0</v>
      </c>
      <c r="P13">
        <f>VLOOKUP($A13,'GDP_PPP2005&amp;growth'!$A$2:$BD$48,COLUMN(),0)*AgGDP_perc!P13/100</f>
        <v>0</v>
      </c>
      <c r="Q13">
        <f>VLOOKUP($A13,'GDP_PPP2005&amp;growth'!$A$2:$BD$48,COLUMN(),0)*AgGDP_perc!Q13/100</f>
        <v>0</v>
      </c>
      <c r="R13">
        <f>VLOOKUP($A13,'GDP_PPP2005&amp;growth'!$A$2:$BD$48,COLUMN(),0)*AgGDP_perc!R13/100</f>
        <v>0</v>
      </c>
      <c r="S13">
        <f>VLOOKUP($A13,'GDP_PPP2005&amp;growth'!$A$2:$BD$48,COLUMN(),0)*AgGDP_perc!S13/100</f>
        <v>0</v>
      </c>
      <c r="T13">
        <f>VLOOKUP($A13,'GDP_PPP2005&amp;growth'!$A$2:$BD$48,COLUMN(),0)*AgGDP_perc!T13/100</f>
        <v>0</v>
      </c>
      <c r="U13">
        <f>VLOOKUP($A13,'GDP_PPP2005&amp;growth'!$A$2:$BD$48,COLUMN(),0)*AgGDP_perc!U13/100</f>
        <v>0</v>
      </c>
      <c r="V13">
        <f>VLOOKUP($A13,'GDP_PPP2005&amp;growth'!$A$2:$BD$48,COLUMN(),0)*AgGDP_perc!V13/100</f>
        <v>0</v>
      </c>
      <c r="W13">
        <f>VLOOKUP($A13,'GDP_PPP2005&amp;growth'!$A$2:$BD$48,COLUMN(),0)*AgGDP_perc!W13/100</f>
        <v>0</v>
      </c>
      <c r="X13">
        <f>VLOOKUP($A13,'GDP_PPP2005&amp;growth'!$A$2:$BD$48,COLUMN(),0)*AgGDP_perc!X13/100</f>
        <v>0</v>
      </c>
      <c r="Y13">
        <f>VLOOKUP($A13,'GDP_PPP2005&amp;growth'!$A$2:$BD$48,COLUMN(),0)*AgGDP_perc!Y13/100</f>
        <v>0</v>
      </c>
      <c r="Z13">
        <f>VLOOKUP($A13,'GDP_PPP2005&amp;growth'!$A$2:$BD$48,COLUMN(),0)*AgGDP_perc!Z13/100</f>
        <v>619851689.15404391</v>
      </c>
      <c r="AA13">
        <f>VLOOKUP($A13,'GDP_PPP2005&amp;growth'!$A$2:$BD$48,COLUMN(),0)*AgGDP_perc!AA13/100</f>
        <v>491971066.62014508</v>
      </c>
      <c r="AB13">
        <f>VLOOKUP($A13,'GDP_PPP2005&amp;growth'!$A$2:$BD$48,COLUMN(),0)*AgGDP_perc!AB13/100</f>
        <v>606256994.22808743</v>
      </c>
      <c r="AC13">
        <f>VLOOKUP($A13,'GDP_PPP2005&amp;growth'!$A$2:$BD$48,COLUMN(),0)*AgGDP_perc!AC13/100</f>
        <v>619163265.43048108</v>
      </c>
      <c r="AD13">
        <f>VLOOKUP($A13,'GDP_PPP2005&amp;growth'!$A$2:$BD$48,COLUMN(),0)*AgGDP_perc!AD13/100</f>
        <v>604220806.3619256</v>
      </c>
      <c r="AE13">
        <f>VLOOKUP($A13,'GDP_PPP2005&amp;growth'!$A$2:$BD$48,COLUMN(),0)*AgGDP_perc!AE13/100</f>
        <v>642838202.6097908</v>
      </c>
      <c r="AF13">
        <f>VLOOKUP($A13,'GDP_PPP2005&amp;growth'!$A$2:$BD$48,COLUMN(),0)*AgGDP_perc!AF13/100</f>
        <v>971940418.59779704</v>
      </c>
      <c r="AG13">
        <f>VLOOKUP($A13,'GDP_PPP2005&amp;growth'!$A$2:$BD$48,COLUMN(),0)*AgGDP_perc!AG13/100</f>
        <v>961504399.47908938</v>
      </c>
      <c r="AH13">
        <f>VLOOKUP($A13,'GDP_PPP2005&amp;growth'!$A$2:$BD$48,COLUMN(),0)*AgGDP_perc!AH13/100</f>
        <v>1136669512.0425367</v>
      </c>
      <c r="AI13">
        <f>VLOOKUP($A13,'GDP_PPP2005&amp;growth'!$A$2:$BD$48,COLUMN(),0)*AgGDP_perc!AI13/100</f>
        <v>1087795721.1069577</v>
      </c>
      <c r="AJ13">
        <f>VLOOKUP($A13,'GDP_PPP2005&amp;growth'!$A$2:$BD$48,COLUMN(),0)*AgGDP_perc!AJ13/100</f>
        <v>1092417984.6827171</v>
      </c>
      <c r="AK13">
        <f>VLOOKUP($A13,'GDP_PPP2005&amp;growth'!$A$2:$BD$48,COLUMN(),0)*AgGDP_perc!AK13/100</f>
        <v>984419176.71312106</v>
      </c>
      <c r="AL13">
        <f>VLOOKUP($A13,'GDP_PPP2005&amp;growth'!$A$2:$BD$48,COLUMN(),0)*AgGDP_perc!AL13/100</f>
        <v>1028732742.9816066</v>
      </c>
      <c r="AM13">
        <f>VLOOKUP($A13,'GDP_PPP2005&amp;growth'!$A$2:$BD$48,COLUMN(),0)*AgGDP_perc!AM13/100</f>
        <v>993792308.46383786</v>
      </c>
      <c r="AN13">
        <f>VLOOKUP($A13,'GDP_PPP2005&amp;growth'!$A$2:$BD$48,COLUMN(),0)*AgGDP_perc!AN13/100</f>
        <v>861105906.2732724</v>
      </c>
      <c r="AO13">
        <f>VLOOKUP($A13,'GDP_PPP2005&amp;growth'!$A$2:$BD$48,COLUMN(),0)*AgGDP_perc!AO13/100</f>
        <v>907587084.51171052</v>
      </c>
      <c r="AP13">
        <f>VLOOKUP($A13,'GDP_PPP2005&amp;growth'!$A$2:$BD$48,COLUMN(),0)*AgGDP_perc!AP13/100</f>
        <v>813859484.72004652</v>
      </c>
      <c r="AQ13">
        <f>VLOOKUP($A13,'GDP_PPP2005&amp;growth'!$A$2:$BD$48,COLUMN(),0)*AgGDP_perc!AQ13/100</f>
        <v>822704362.05754232</v>
      </c>
      <c r="AR13">
        <f>VLOOKUP($A13,'GDP_PPP2005&amp;growth'!$A$2:$BD$48,COLUMN(),0)*AgGDP_perc!AR13/100</f>
        <v>1022703606.9959671</v>
      </c>
      <c r="AS13">
        <f>VLOOKUP($A13,'GDP_PPP2005&amp;growth'!$A$2:$BD$48,COLUMN(),0)*AgGDP_perc!AS13/100</f>
        <v>759730660.90276015</v>
      </c>
      <c r="AT13">
        <f>VLOOKUP($A13,'GDP_PPP2005&amp;growth'!$A$2:$BD$48,COLUMN(),0)*AgGDP_perc!AT13/100</f>
        <v>518931823.79179955</v>
      </c>
      <c r="AU13">
        <f>VLOOKUP($A13,'GDP_PPP2005&amp;growth'!$A$2:$BD$48,COLUMN(),0)*AgGDP_perc!AU13/100</f>
        <v>588987805.88111246</v>
      </c>
      <c r="AV13">
        <f>VLOOKUP($A13,'GDP_PPP2005&amp;growth'!$A$2:$BD$48,COLUMN(),0)*AgGDP_perc!AV13/100</f>
        <v>665118540.94488418</v>
      </c>
      <c r="AW13">
        <f>VLOOKUP($A13,'GDP_PPP2005&amp;growth'!$A$2:$BD$48,COLUMN(),0)*AgGDP_perc!AW13/100</f>
        <v>671900359.03917134</v>
      </c>
      <c r="AX13">
        <f>VLOOKUP($A13,'GDP_PPP2005&amp;growth'!$A$2:$BD$48,COLUMN(),0)*AgGDP_perc!AX13/100</f>
        <v>610549381.66911745</v>
      </c>
      <c r="AY13">
        <f>VLOOKUP($A13,'GDP_PPP2005&amp;growth'!$A$2:$BD$48,COLUMN(),0)*AgGDP_perc!AY13/100</f>
        <v>542863095.66138232</v>
      </c>
      <c r="AZ13">
        <f>VLOOKUP($A13,'GDP_PPP2005&amp;growth'!$A$2:$BD$48,COLUMN(),0)*AgGDP_perc!AZ13/100</f>
        <v>502150579.32449496</v>
      </c>
      <c r="BA13">
        <f>VLOOKUP($A13,'GDP_PPP2005&amp;growth'!$A$2:$BD$48,COLUMN(),0)*AgGDP_perc!BA13/100</f>
        <v>543269625.81065333</v>
      </c>
      <c r="BB13">
        <f>VLOOKUP($A13,'GDP_PPP2005&amp;growth'!$A$2:$BD$48,COLUMN(),0)*AgGDP_perc!BB13/100</f>
        <v>487224430.40085715</v>
      </c>
      <c r="BC13">
        <f>VLOOKUP($A13,'GDP_PPP2005&amp;growth'!$A$2:$BD$48,COLUMN(),0)*AgGDP_perc!BC13/100</f>
        <v>638806901.69103229</v>
      </c>
      <c r="BD13">
        <f>VLOOKUP($A13,'GDP_PPP2005&amp;growth'!$A$2:$BD$48,COLUMN(),0)*AgGDP_perc!BD13/100</f>
        <v>593252831.79576254</v>
      </c>
    </row>
    <row r="14" spans="1:56" x14ac:dyDescent="0.2">
      <c r="A14">
        <v>107</v>
      </c>
      <c r="B14" t="s">
        <v>524</v>
      </c>
      <c r="C14" t="str">
        <f>AgGDP_perc!C14</f>
        <v>CIV</v>
      </c>
      <c r="D14" s="72" t="s">
        <v>565</v>
      </c>
      <c r="F14">
        <f>VLOOKUP($A14,'GDP_PPP2005&amp;growth'!$A$2:$BD$48,COLUMN(),0)*AgGDP_perc!F14/100</f>
        <v>0</v>
      </c>
      <c r="G14">
        <f>VLOOKUP($A14,'GDP_PPP2005&amp;growth'!$A$2:$BD$48,COLUMN(),0)*AgGDP_perc!G14/100</f>
        <v>0</v>
      </c>
      <c r="H14">
        <f>VLOOKUP($A14,'GDP_PPP2005&amp;growth'!$A$2:$BD$48,COLUMN(),0)*AgGDP_perc!H14/100</f>
        <v>0</v>
      </c>
      <c r="I14">
        <f>VLOOKUP($A14,'GDP_PPP2005&amp;growth'!$A$2:$BD$48,COLUMN(),0)*AgGDP_perc!I14/100</f>
        <v>0</v>
      </c>
      <c r="J14">
        <f>VLOOKUP($A14,'GDP_PPP2005&amp;growth'!$A$2:$BD$48,COLUMN(),0)*AgGDP_perc!J14/100</f>
        <v>0</v>
      </c>
      <c r="K14">
        <f>VLOOKUP($A14,'GDP_PPP2005&amp;growth'!$A$2:$BD$48,COLUMN(),0)*AgGDP_perc!K14/100</f>
        <v>0</v>
      </c>
      <c r="L14">
        <f>VLOOKUP($A14,'GDP_PPP2005&amp;growth'!$A$2:$BD$48,COLUMN(),0)*AgGDP_perc!L14/100</f>
        <v>0</v>
      </c>
      <c r="M14">
        <f>VLOOKUP($A14,'GDP_PPP2005&amp;growth'!$A$2:$BD$48,COLUMN(),0)*AgGDP_perc!M14/100</f>
        <v>0</v>
      </c>
      <c r="N14">
        <f>VLOOKUP($A14,'GDP_PPP2005&amp;growth'!$A$2:$BD$48,COLUMN(),0)*AgGDP_perc!N14/100</f>
        <v>0</v>
      </c>
      <c r="O14">
        <f>VLOOKUP($A14,'GDP_PPP2005&amp;growth'!$A$2:$BD$48,COLUMN(),0)*AgGDP_perc!O14/100</f>
        <v>0</v>
      </c>
      <c r="P14">
        <f>VLOOKUP($A14,'GDP_PPP2005&amp;growth'!$A$2:$BD$48,COLUMN(),0)*AgGDP_perc!P14/100</f>
        <v>0</v>
      </c>
      <c r="Q14">
        <f>VLOOKUP($A14,'GDP_PPP2005&amp;growth'!$A$2:$BD$48,COLUMN(),0)*AgGDP_perc!Q14/100</f>
        <v>0</v>
      </c>
      <c r="R14">
        <f>VLOOKUP($A14,'GDP_PPP2005&amp;growth'!$A$2:$BD$48,COLUMN(),0)*AgGDP_perc!R14/100</f>
        <v>0</v>
      </c>
      <c r="S14">
        <f>VLOOKUP($A14,'GDP_PPP2005&amp;growth'!$A$2:$BD$48,COLUMN(),0)*AgGDP_perc!S14/100</f>
        <v>0</v>
      </c>
      <c r="T14">
        <f>VLOOKUP($A14,'GDP_PPP2005&amp;growth'!$A$2:$BD$48,COLUMN(),0)*AgGDP_perc!T14/100</f>
        <v>0</v>
      </c>
      <c r="U14">
        <f>VLOOKUP($A14,'GDP_PPP2005&amp;growth'!$A$2:$BD$48,COLUMN(),0)*AgGDP_perc!U14/100</f>
        <v>0</v>
      </c>
      <c r="V14">
        <f>VLOOKUP($A14,'GDP_PPP2005&amp;growth'!$A$2:$BD$48,COLUMN(),0)*AgGDP_perc!V14/100</f>
        <v>0</v>
      </c>
      <c r="W14">
        <f>VLOOKUP($A14,'GDP_PPP2005&amp;growth'!$A$2:$BD$48,COLUMN(),0)*AgGDP_perc!W14/100</f>
        <v>0</v>
      </c>
      <c r="X14">
        <f>VLOOKUP($A14,'GDP_PPP2005&amp;growth'!$A$2:$BD$48,COLUMN(),0)*AgGDP_perc!X14/100</f>
        <v>0</v>
      </c>
      <c r="Y14">
        <f>VLOOKUP($A14,'GDP_PPP2005&amp;growth'!$A$2:$BD$48,COLUMN(),0)*AgGDP_perc!Y14/100</f>
        <v>0</v>
      </c>
      <c r="Z14">
        <f>VLOOKUP($A14,'GDP_PPP2005&amp;growth'!$A$2:$BD$48,COLUMN(),0)*AgGDP_perc!Z14/100</f>
        <v>5764106985.775795</v>
      </c>
      <c r="AA14">
        <f>VLOOKUP($A14,'GDP_PPP2005&amp;growth'!$A$2:$BD$48,COLUMN(),0)*AgGDP_perc!AA14/100</f>
        <v>6116575157.5498009</v>
      </c>
      <c r="AB14">
        <f>VLOOKUP($A14,'GDP_PPP2005&amp;growth'!$A$2:$BD$48,COLUMN(),0)*AgGDP_perc!AB14/100</f>
        <v>5572497319.8257914</v>
      </c>
      <c r="AC14">
        <f>VLOOKUP($A14,'GDP_PPP2005&amp;growth'!$A$2:$BD$48,COLUMN(),0)*AgGDP_perc!AC14/100</f>
        <v>4857193089.2159395</v>
      </c>
      <c r="AD14">
        <f>VLOOKUP($A14,'GDP_PPP2005&amp;growth'!$A$2:$BD$48,COLUMN(),0)*AgGDP_perc!AD14/100</f>
        <v>5212477569.5487347</v>
      </c>
      <c r="AE14">
        <f>VLOOKUP($A14,'GDP_PPP2005&amp;growth'!$A$2:$BD$48,COLUMN(),0)*AgGDP_perc!AE14/100</f>
        <v>5989479571.9423866</v>
      </c>
      <c r="AF14">
        <f>VLOOKUP($A14,'GDP_PPP2005&amp;growth'!$A$2:$BD$48,COLUMN(),0)*AgGDP_perc!AF14/100</f>
        <v>6633086104.52036</v>
      </c>
      <c r="AG14">
        <f>VLOOKUP($A14,'GDP_PPP2005&amp;growth'!$A$2:$BD$48,COLUMN(),0)*AgGDP_perc!AG14/100</f>
        <v>6777339639.9830637</v>
      </c>
      <c r="AH14">
        <f>VLOOKUP($A14,'GDP_PPP2005&amp;growth'!$A$2:$BD$48,COLUMN(),0)*AgGDP_perc!AH14/100</f>
        <v>7525409151.3552761</v>
      </c>
      <c r="AI14">
        <f>VLOOKUP($A14,'GDP_PPP2005&amp;growth'!$A$2:$BD$48,COLUMN(),0)*AgGDP_perc!AI14/100</f>
        <v>7910988952.4957485</v>
      </c>
      <c r="AJ14">
        <f>VLOOKUP($A14,'GDP_PPP2005&amp;growth'!$A$2:$BD$48,COLUMN(),0)*AgGDP_perc!AJ14/100</f>
        <v>7772153050.3761768</v>
      </c>
      <c r="AK14">
        <f>VLOOKUP($A14,'GDP_PPP2005&amp;growth'!$A$2:$BD$48,COLUMN(),0)*AgGDP_perc!AK14/100</f>
        <v>7965662923.9796572</v>
      </c>
      <c r="AL14">
        <f>VLOOKUP($A14,'GDP_PPP2005&amp;growth'!$A$2:$BD$48,COLUMN(),0)*AgGDP_perc!AL14/100</f>
        <v>8117006877.1374989</v>
      </c>
      <c r="AM14">
        <f>VLOOKUP($A14,'GDP_PPP2005&amp;growth'!$A$2:$BD$48,COLUMN(),0)*AgGDP_perc!AM14/100</f>
        <v>6721090631.2583046</v>
      </c>
      <c r="AN14">
        <f>VLOOKUP($A14,'GDP_PPP2005&amp;growth'!$A$2:$BD$48,COLUMN(),0)*AgGDP_perc!AN14/100</f>
        <v>6066819812.0248985</v>
      </c>
      <c r="AO14">
        <f>VLOOKUP($A14,'GDP_PPP2005&amp;growth'!$A$2:$BD$48,COLUMN(),0)*AgGDP_perc!AO14/100</f>
        <v>6361232339.4481716</v>
      </c>
      <c r="AP14">
        <f>VLOOKUP($A14,'GDP_PPP2005&amp;growth'!$A$2:$BD$48,COLUMN(),0)*AgGDP_perc!AP14/100</f>
        <v>6818274992.7261915</v>
      </c>
      <c r="AQ14">
        <f>VLOOKUP($A14,'GDP_PPP2005&amp;growth'!$A$2:$BD$48,COLUMN(),0)*AgGDP_perc!AQ14/100</f>
        <v>6832219366.6072502</v>
      </c>
      <c r="AR14">
        <f>VLOOKUP($A14,'GDP_PPP2005&amp;growth'!$A$2:$BD$48,COLUMN(),0)*AgGDP_perc!AR14/100</f>
        <v>7403016513.1863956</v>
      </c>
      <c r="AS14">
        <f>VLOOKUP($A14,'GDP_PPP2005&amp;growth'!$A$2:$BD$48,COLUMN(),0)*AgGDP_perc!AS14/100</f>
        <v>6855825272.4257755</v>
      </c>
      <c r="AT14">
        <f>VLOOKUP($A14,'GDP_PPP2005&amp;growth'!$A$2:$BD$48,COLUMN(),0)*AgGDP_perc!AT14/100</f>
        <v>7270553530.6443472</v>
      </c>
      <c r="AU14">
        <f>VLOOKUP($A14,'GDP_PPP2005&amp;growth'!$A$2:$BD$48,COLUMN(),0)*AgGDP_perc!AU14/100</f>
        <v>7414275242.7242374</v>
      </c>
      <c r="AV14">
        <f>VLOOKUP($A14,'GDP_PPP2005&amp;growth'!$A$2:$BD$48,COLUMN(),0)*AgGDP_perc!AV14/100</f>
        <v>7590681679.3725004</v>
      </c>
      <c r="AW14">
        <f>VLOOKUP($A14,'GDP_PPP2005&amp;growth'!$A$2:$BD$48,COLUMN(),0)*AgGDP_perc!AW14/100</f>
        <v>7443809015.0252962</v>
      </c>
      <c r="AX14">
        <f>VLOOKUP($A14,'GDP_PPP2005&amp;growth'!$A$2:$BD$48,COLUMN(),0)*AgGDP_perc!AX14/100</f>
        <v>6873535059.8658056</v>
      </c>
      <c r="AY14">
        <f>VLOOKUP($A14,'GDP_PPP2005&amp;growth'!$A$2:$BD$48,COLUMN(),0)*AgGDP_perc!AY14/100</f>
        <v>6850088774.3492489</v>
      </c>
      <c r="AZ14">
        <f>VLOOKUP($A14,'GDP_PPP2005&amp;growth'!$A$2:$BD$48,COLUMN(),0)*AgGDP_perc!AZ14/100</f>
        <v>6929654992.444109</v>
      </c>
      <c r="BA14">
        <f>VLOOKUP($A14,'GDP_PPP2005&amp;growth'!$A$2:$BD$48,COLUMN(),0)*AgGDP_perc!BA14/100</f>
        <v>7334228886.1190681</v>
      </c>
      <c r="BB14">
        <f>VLOOKUP($A14,'GDP_PPP2005&amp;growth'!$A$2:$BD$48,COLUMN(),0)*AgGDP_perc!BB14/100</f>
        <v>7859012804.6087723</v>
      </c>
      <c r="BC14">
        <f>VLOOKUP($A14,'GDP_PPP2005&amp;growth'!$A$2:$BD$48,COLUMN(),0)*AgGDP_perc!BC14/100</f>
        <v>8049126377.9807491</v>
      </c>
      <c r="BD14">
        <f>VLOOKUP($A14,'GDP_PPP2005&amp;growth'!$A$2:$BD$48,COLUMN(),0)*AgGDP_perc!BD14/100</f>
        <v>7715143087.4409981</v>
      </c>
    </row>
    <row r="15" spans="1:56" x14ac:dyDescent="0.2">
      <c r="A15">
        <v>61</v>
      </c>
      <c r="B15" t="s">
        <v>436</v>
      </c>
      <c r="C15" t="str">
        <f>AgGDP_perc!C15</f>
        <v>GNQ</v>
      </c>
      <c r="D15" s="72" t="s">
        <v>565</v>
      </c>
      <c r="F15">
        <f>VLOOKUP($A15,'GDP_PPP2005&amp;growth'!$A$2:$BD$48,COLUMN(),0)*AgGDP_perc!F15/100</f>
        <v>0</v>
      </c>
      <c r="G15">
        <f>VLOOKUP($A15,'GDP_PPP2005&amp;growth'!$A$2:$BD$48,COLUMN(),0)*AgGDP_perc!G15/100</f>
        <v>0</v>
      </c>
      <c r="H15">
        <f>VLOOKUP($A15,'GDP_PPP2005&amp;growth'!$A$2:$BD$48,COLUMN(),0)*AgGDP_perc!H15/100</f>
        <v>0</v>
      </c>
      <c r="I15">
        <f>VLOOKUP($A15,'GDP_PPP2005&amp;growth'!$A$2:$BD$48,COLUMN(),0)*AgGDP_perc!I15/100</f>
        <v>0</v>
      </c>
      <c r="J15">
        <f>VLOOKUP($A15,'GDP_PPP2005&amp;growth'!$A$2:$BD$48,COLUMN(),0)*AgGDP_perc!J15/100</f>
        <v>0</v>
      </c>
      <c r="K15">
        <f>VLOOKUP($A15,'GDP_PPP2005&amp;growth'!$A$2:$BD$48,COLUMN(),0)*AgGDP_perc!K15/100</f>
        <v>0</v>
      </c>
      <c r="L15">
        <f>VLOOKUP($A15,'GDP_PPP2005&amp;growth'!$A$2:$BD$48,COLUMN(),0)*AgGDP_perc!L15/100</f>
        <v>0</v>
      </c>
      <c r="M15">
        <f>VLOOKUP($A15,'GDP_PPP2005&amp;growth'!$A$2:$BD$48,COLUMN(),0)*AgGDP_perc!M15/100</f>
        <v>0</v>
      </c>
      <c r="N15">
        <f>VLOOKUP($A15,'GDP_PPP2005&amp;growth'!$A$2:$BD$48,COLUMN(),0)*AgGDP_perc!N15/100</f>
        <v>0</v>
      </c>
      <c r="O15">
        <f>VLOOKUP($A15,'GDP_PPP2005&amp;growth'!$A$2:$BD$48,COLUMN(),0)*AgGDP_perc!O15/100</f>
        <v>0</v>
      </c>
      <c r="P15">
        <f>VLOOKUP($A15,'GDP_PPP2005&amp;growth'!$A$2:$BD$48,COLUMN(),0)*AgGDP_perc!P15/100</f>
        <v>0</v>
      </c>
      <c r="Q15">
        <f>VLOOKUP($A15,'GDP_PPP2005&amp;growth'!$A$2:$BD$48,COLUMN(),0)*AgGDP_perc!Q15/100</f>
        <v>0</v>
      </c>
      <c r="R15">
        <f>VLOOKUP($A15,'GDP_PPP2005&amp;growth'!$A$2:$BD$48,COLUMN(),0)*AgGDP_perc!R15/100</f>
        <v>0</v>
      </c>
      <c r="S15">
        <f>VLOOKUP($A15,'GDP_PPP2005&amp;growth'!$A$2:$BD$48,COLUMN(),0)*AgGDP_perc!S15/100</f>
        <v>0</v>
      </c>
      <c r="T15">
        <f>VLOOKUP($A15,'GDP_PPP2005&amp;growth'!$A$2:$BD$48,COLUMN(),0)*AgGDP_perc!T15/100</f>
        <v>0</v>
      </c>
      <c r="U15">
        <f>VLOOKUP($A15,'GDP_PPP2005&amp;growth'!$A$2:$BD$48,COLUMN(),0)*AgGDP_perc!U15/100</f>
        <v>0</v>
      </c>
      <c r="V15">
        <f>VLOOKUP($A15,'GDP_PPP2005&amp;growth'!$A$2:$BD$48,COLUMN(),0)*AgGDP_perc!V15/100</f>
        <v>0</v>
      </c>
      <c r="W15">
        <f>VLOOKUP($A15,'GDP_PPP2005&amp;growth'!$A$2:$BD$48,COLUMN(),0)*AgGDP_perc!W15/100</f>
        <v>0</v>
      </c>
      <c r="X15">
        <f>VLOOKUP($A15,'GDP_PPP2005&amp;growth'!$A$2:$BD$48,COLUMN(),0)*AgGDP_perc!X15/100</f>
        <v>0</v>
      </c>
      <c r="Y15">
        <f>VLOOKUP($A15,'GDP_PPP2005&amp;growth'!$A$2:$BD$48,COLUMN(),0)*AgGDP_perc!Y15/100</f>
        <v>0</v>
      </c>
      <c r="Z15">
        <f>VLOOKUP($A15,'GDP_PPP2005&amp;growth'!$A$2:$BD$48,COLUMN(),0)*AgGDP_perc!Z15/100</f>
        <v>0</v>
      </c>
      <c r="AA15">
        <f>VLOOKUP($A15,'GDP_PPP2005&amp;growth'!$A$2:$BD$48,COLUMN(),0)*AgGDP_perc!AA15/100</f>
        <v>0</v>
      </c>
      <c r="AB15">
        <f>VLOOKUP($A15,'GDP_PPP2005&amp;growth'!$A$2:$BD$48,COLUMN(),0)*AgGDP_perc!AB15/100</f>
        <v>0</v>
      </c>
      <c r="AC15">
        <f>VLOOKUP($A15,'GDP_PPP2005&amp;growth'!$A$2:$BD$48,COLUMN(),0)*AgGDP_perc!AC15/100</f>
        <v>0</v>
      </c>
      <c r="AD15">
        <f>VLOOKUP($A15,'GDP_PPP2005&amp;growth'!$A$2:$BD$48,COLUMN(),0)*AgGDP_perc!AD15/100</f>
        <v>0</v>
      </c>
      <c r="AE15">
        <f>VLOOKUP($A15,'GDP_PPP2005&amp;growth'!$A$2:$BD$48,COLUMN(),0)*AgGDP_perc!AE15/100</f>
        <v>481904294.73634607</v>
      </c>
      <c r="AF15">
        <f>VLOOKUP($A15,'GDP_PPP2005&amp;growth'!$A$2:$BD$48,COLUMN(),0)*AgGDP_perc!AF15/100</f>
        <v>467915231.94411927</v>
      </c>
      <c r="AG15">
        <f>VLOOKUP($A15,'GDP_PPP2005&amp;growth'!$A$2:$BD$48,COLUMN(),0)*AgGDP_perc!AG15/100</f>
        <v>480975519.40941042</v>
      </c>
      <c r="AH15">
        <f>VLOOKUP($A15,'GDP_PPP2005&amp;growth'!$A$2:$BD$48,COLUMN(),0)*AgGDP_perc!AH15/100</f>
        <v>454170955.40029937</v>
      </c>
      <c r="AI15">
        <f>VLOOKUP($A15,'GDP_PPP2005&amp;growth'!$A$2:$BD$48,COLUMN(),0)*AgGDP_perc!AI15/100</f>
        <v>452850747.59480208</v>
      </c>
      <c r="AJ15">
        <f>VLOOKUP($A15,'GDP_PPP2005&amp;growth'!$A$2:$BD$48,COLUMN(),0)*AgGDP_perc!AJ15/100</f>
        <v>460034318.491485</v>
      </c>
      <c r="AK15">
        <f>VLOOKUP($A15,'GDP_PPP2005&amp;growth'!$A$2:$BD$48,COLUMN(),0)*AgGDP_perc!AK15/100</f>
        <v>431271435.42521548</v>
      </c>
      <c r="AL15">
        <f>VLOOKUP($A15,'GDP_PPP2005&amp;growth'!$A$2:$BD$48,COLUMN(),0)*AgGDP_perc!AL15/100</f>
        <v>418326151.91985494</v>
      </c>
      <c r="AM15">
        <f>VLOOKUP($A15,'GDP_PPP2005&amp;growth'!$A$2:$BD$48,COLUMN(),0)*AgGDP_perc!AM15/100</f>
        <v>422885523.52187622</v>
      </c>
      <c r="AN15">
        <f>VLOOKUP($A15,'GDP_PPP2005&amp;growth'!$A$2:$BD$48,COLUMN(),0)*AgGDP_perc!AN15/100</f>
        <v>452517389.92137736</v>
      </c>
      <c r="AO15">
        <f>VLOOKUP($A15,'GDP_PPP2005&amp;growth'!$A$2:$BD$48,COLUMN(),0)*AgGDP_perc!AO15/100</f>
        <v>538690942.92034113</v>
      </c>
      <c r="AP15">
        <f>VLOOKUP($A15,'GDP_PPP2005&amp;growth'!$A$2:$BD$48,COLUMN(),0)*AgGDP_perc!AP15/100</f>
        <v>492320597.56473714</v>
      </c>
      <c r="AQ15">
        <f>VLOOKUP($A15,'GDP_PPP2005&amp;growth'!$A$2:$BD$48,COLUMN(),0)*AgGDP_perc!AQ15/100</f>
        <v>538610971.83324361</v>
      </c>
      <c r="AR15">
        <f>VLOOKUP($A15,'GDP_PPP2005&amp;growth'!$A$2:$BD$48,COLUMN(),0)*AgGDP_perc!AR15/100</f>
        <v>610515649.32708204</v>
      </c>
      <c r="AS15">
        <f>VLOOKUP($A15,'GDP_PPP2005&amp;growth'!$A$2:$BD$48,COLUMN(),0)*AgGDP_perc!AS15/100</f>
        <v>511131139.21871394</v>
      </c>
      <c r="AT15">
        <f>VLOOKUP($A15,'GDP_PPP2005&amp;growth'!$A$2:$BD$48,COLUMN(),0)*AgGDP_perc!AT15/100</f>
        <v>443463746.7892397</v>
      </c>
      <c r="AU15">
        <f>VLOOKUP($A15,'GDP_PPP2005&amp;growth'!$A$2:$BD$48,COLUMN(),0)*AgGDP_perc!AU15/100</f>
        <v>526941799.16603971</v>
      </c>
      <c r="AV15">
        <f>VLOOKUP($A15,'GDP_PPP2005&amp;growth'!$A$2:$BD$48,COLUMN(),0)*AgGDP_perc!AV15/100</f>
        <v>556475048.75550258</v>
      </c>
      <c r="AW15">
        <f>VLOOKUP($A15,'GDP_PPP2005&amp;growth'!$A$2:$BD$48,COLUMN(),0)*AgGDP_perc!AW15/100</f>
        <v>548391124.77478969</v>
      </c>
      <c r="AX15">
        <f>VLOOKUP($A15,'GDP_PPP2005&amp;growth'!$A$2:$BD$48,COLUMN(),0)*AgGDP_perc!AX15/100</f>
        <v>561668085.83882022</v>
      </c>
      <c r="AY15">
        <f>VLOOKUP($A15,'GDP_PPP2005&amp;growth'!$A$2:$BD$48,COLUMN(),0)*AgGDP_perc!AY15/100</f>
        <v>393652723.14679003</v>
      </c>
      <c r="AZ15">
        <f>VLOOKUP($A15,'GDP_PPP2005&amp;growth'!$A$2:$BD$48,COLUMN(),0)*AgGDP_perc!AZ15/100</f>
        <v>423007618.31746691</v>
      </c>
      <c r="BA15">
        <f>VLOOKUP($A15,'GDP_PPP2005&amp;growth'!$A$2:$BD$48,COLUMN(),0)*AgGDP_perc!BA15/100</f>
        <v>496594620.99675775</v>
      </c>
      <c r="BB15">
        <f>VLOOKUP($A15,'GDP_PPP2005&amp;growth'!$A$2:$BD$48,COLUMN(),0)*AgGDP_perc!BB15/100</f>
        <v>409949612.92454356</v>
      </c>
      <c r="BC15">
        <f>VLOOKUP($A15,'GDP_PPP2005&amp;growth'!$A$2:$BD$48,COLUMN(),0)*AgGDP_perc!BC15/100</f>
        <v>688454908.17065215</v>
      </c>
      <c r="BD15">
        <f>VLOOKUP($A15,'GDP_PPP2005&amp;growth'!$A$2:$BD$48,COLUMN(),0)*AgGDP_perc!BD15/100</f>
        <v>0</v>
      </c>
    </row>
    <row r="16" spans="1:56" x14ac:dyDescent="0.2">
      <c r="A16">
        <f>VLOOKUP(B16,'AHarv+PermP'!$B$2:$C$52,2,0)</f>
        <v>178</v>
      </c>
      <c r="B16" t="s">
        <v>408</v>
      </c>
      <c r="C16" t="str">
        <f>AgGDP_perc!C16</f>
        <v>ERI</v>
      </c>
      <c r="D16" s="72" t="s">
        <v>565</v>
      </c>
      <c r="F16">
        <f>VLOOKUP($A16,'GDP_PPP2005&amp;growth'!$A$2:$BD$48,COLUMN(),0)*AgGDP_perc!F16/100</f>
        <v>0</v>
      </c>
      <c r="G16">
        <f>VLOOKUP($A16,'GDP_PPP2005&amp;growth'!$A$2:$BD$48,COLUMN(),0)*AgGDP_perc!G16/100</f>
        <v>0</v>
      </c>
      <c r="H16">
        <f>VLOOKUP($A16,'GDP_PPP2005&amp;growth'!$A$2:$BD$48,COLUMN(),0)*AgGDP_perc!H16/100</f>
        <v>0</v>
      </c>
      <c r="I16">
        <f>VLOOKUP($A16,'GDP_PPP2005&amp;growth'!$A$2:$BD$48,COLUMN(),0)*AgGDP_perc!I16/100</f>
        <v>0</v>
      </c>
      <c r="J16">
        <f>VLOOKUP($A16,'GDP_PPP2005&amp;growth'!$A$2:$BD$48,COLUMN(),0)*AgGDP_perc!J16/100</f>
        <v>0</v>
      </c>
      <c r="K16">
        <f>VLOOKUP($A16,'GDP_PPP2005&amp;growth'!$A$2:$BD$48,COLUMN(),0)*AgGDP_perc!K16/100</f>
        <v>0</v>
      </c>
      <c r="L16">
        <f>VLOOKUP($A16,'GDP_PPP2005&amp;growth'!$A$2:$BD$48,COLUMN(),0)*AgGDP_perc!L16/100</f>
        <v>0</v>
      </c>
      <c r="M16">
        <f>VLOOKUP($A16,'GDP_PPP2005&amp;growth'!$A$2:$BD$48,COLUMN(),0)*AgGDP_perc!M16/100</f>
        <v>0</v>
      </c>
      <c r="N16">
        <f>VLOOKUP($A16,'GDP_PPP2005&amp;growth'!$A$2:$BD$48,COLUMN(),0)*AgGDP_perc!N16/100</f>
        <v>0</v>
      </c>
      <c r="O16">
        <f>VLOOKUP($A16,'GDP_PPP2005&amp;growth'!$A$2:$BD$48,COLUMN(),0)*AgGDP_perc!O16/100</f>
        <v>0</v>
      </c>
      <c r="P16">
        <f>VLOOKUP($A16,'GDP_PPP2005&amp;growth'!$A$2:$BD$48,COLUMN(),0)*AgGDP_perc!P16/100</f>
        <v>0</v>
      </c>
      <c r="Q16">
        <f>VLOOKUP($A16,'GDP_PPP2005&amp;growth'!$A$2:$BD$48,COLUMN(),0)*AgGDP_perc!Q16/100</f>
        <v>0</v>
      </c>
      <c r="R16">
        <f>VLOOKUP($A16,'GDP_PPP2005&amp;growth'!$A$2:$BD$48,COLUMN(),0)*AgGDP_perc!R16/100</f>
        <v>0</v>
      </c>
      <c r="S16">
        <f>VLOOKUP($A16,'GDP_PPP2005&amp;growth'!$A$2:$BD$48,COLUMN(),0)*AgGDP_perc!S16/100</f>
        <v>0</v>
      </c>
      <c r="T16">
        <f>VLOOKUP($A16,'GDP_PPP2005&amp;growth'!$A$2:$BD$48,COLUMN(),0)*AgGDP_perc!T16/100</f>
        <v>0</v>
      </c>
      <c r="U16">
        <f>VLOOKUP($A16,'GDP_PPP2005&amp;growth'!$A$2:$BD$48,COLUMN(),0)*AgGDP_perc!U16/100</f>
        <v>0</v>
      </c>
      <c r="V16">
        <f>VLOOKUP($A16,'GDP_PPP2005&amp;growth'!$A$2:$BD$48,COLUMN(),0)*AgGDP_perc!V16/100</f>
        <v>0</v>
      </c>
      <c r="W16">
        <f>VLOOKUP($A16,'GDP_PPP2005&amp;growth'!$A$2:$BD$48,COLUMN(),0)*AgGDP_perc!W16/100</f>
        <v>0</v>
      </c>
      <c r="X16">
        <f>VLOOKUP($A16,'GDP_PPP2005&amp;growth'!$A$2:$BD$48,COLUMN(),0)*AgGDP_perc!X16/100</f>
        <v>0</v>
      </c>
      <c r="Y16">
        <f>VLOOKUP($A16,'GDP_PPP2005&amp;growth'!$A$2:$BD$48,COLUMN(),0)*AgGDP_perc!Y16/100</f>
        <v>0</v>
      </c>
      <c r="Z16">
        <f>VLOOKUP($A16,'GDP_PPP2005&amp;growth'!$A$2:$BD$48,COLUMN(),0)*AgGDP_perc!Z16/100</f>
        <v>0</v>
      </c>
      <c r="AA16">
        <f>VLOOKUP($A16,'GDP_PPP2005&amp;growth'!$A$2:$BD$48,COLUMN(),0)*AgGDP_perc!AA16/100</f>
        <v>0</v>
      </c>
      <c r="AB16">
        <f>VLOOKUP($A16,'GDP_PPP2005&amp;growth'!$A$2:$BD$48,COLUMN(),0)*AgGDP_perc!AB16/100</f>
        <v>0</v>
      </c>
      <c r="AC16">
        <f>VLOOKUP($A16,'GDP_PPP2005&amp;growth'!$A$2:$BD$48,COLUMN(),0)*AgGDP_perc!AC16/100</f>
        <v>0</v>
      </c>
      <c r="AD16">
        <f>VLOOKUP($A16,'GDP_PPP2005&amp;growth'!$A$2:$BD$48,COLUMN(),0)*AgGDP_perc!AD16/100</f>
        <v>0</v>
      </c>
      <c r="AE16">
        <f>VLOOKUP($A16,'GDP_PPP2005&amp;growth'!$A$2:$BD$48,COLUMN(),0)*AgGDP_perc!AE16/100</f>
        <v>0</v>
      </c>
      <c r="AF16">
        <f>VLOOKUP($A16,'GDP_PPP2005&amp;growth'!$A$2:$BD$48,COLUMN(),0)*AgGDP_perc!AF16/100</f>
        <v>0</v>
      </c>
      <c r="AG16">
        <f>VLOOKUP($A16,'GDP_PPP2005&amp;growth'!$A$2:$BD$48,COLUMN(),0)*AgGDP_perc!AG16/100</f>
        <v>0</v>
      </c>
      <c r="AH16">
        <f>VLOOKUP($A16,'GDP_PPP2005&amp;growth'!$A$2:$BD$48,COLUMN(),0)*AgGDP_perc!AH16/100</f>
        <v>0</v>
      </c>
      <c r="AI16">
        <f>VLOOKUP($A16,'GDP_PPP2005&amp;growth'!$A$2:$BD$48,COLUMN(),0)*AgGDP_perc!AI16/100</f>
        <v>0</v>
      </c>
      <c r="AJ16">
        <f>VLOOKUP($A16,'GDP_PPP2005&amp;growth'!$A$2:$BD$48,COLUMN(),0)*AgGDP_perc!AJ16/100</f>
        <v>0</v>
      </c>
      <c r="AK16">
        <f>VLOOKUP($A16,'GDP_PPP2005&amp;growth'!$A$2:$BD$48,COLUMN(),0)*AgGDP_perc!AK16/100</f>
        <v>0</v>
      </c>
      <c r="AL16">
        <f>VLOOKUP($A16,'GDP_PPP2005&amp;growth'!$A$2:$BD$48,COLUMN(),0)*AgGDP_perc!AL16/100</f>
        <v>487742879.0552935</v>
      </c>
      <c r="AM16">
        <f>VLOOKUP($A16,'GDP_PPP2005&amp;growth'!$A$2:$BD$48,COLUMN(),0)*AgGDP_perc!AM16/100</f>
        <v>405732018.49801093</v>
      </c>
      <c r="AN16">
        <f>VLOOKUP($A16,'GDP_PPP2005&amp;growth'!$A$2:$BD$48,COLUMN(),0)*AgGDP_perc!AN16/100</f>
        <v>534894108.04375458</v>
      </c>
      <c r="AO16">
        <f>VLOOKUP($A16,'GDP_PPP2005&amp;growth'!$A$2:$BD$48,COLUMN(),0)*AgGDP_perc!AO16/100</f>
        <v>472779134.44809586</v>
      </c>
      <c r="AP16">
        <f>VLOOKUP($A16,'GDP_PPP2005&amp;growth'!$A$2:$BD$48,COLUMN(),0)*AgGDP_perc!AP16/100</f>
        <v>443912034.81364852</v>
      </c>
      <c r="AQ16">
        <f>VLOOKUP($A16,'GDP_PPP2005&amp;growth'!$A$2:$BD$48,COLUMN(),0)*AgGDP_perc!AQ16/100</f>
        <v>448811986.76243722</v>
      </c>
      <c r="AR16">
        <f>VLOOKUP($A16,'GDP_PPP2005&amp;growth'!$A$2:$BD$48,COLUMN(),0)*AgGDP_perc!AR16/100</f>
        <v>691626357.34949505</v>
      </c>
      <c r="AS16">
        <f>VLOOKUP($A16,'GDP_PPP2005&amp;growth'!$A$2:$BD$48,COLUMN(),0)*AgGDP_perc!AS16/100</f>
        <v>674190209.85280347</v>
      </c>
      <c r="AT16">
        <f>VLOOKUP($A16,'GDP_PPP2005&amp;growth'!$A$2:$BD$48,COLUMN(),0)*AgGDP_perc!AT16/100</f>
        <v>355346034.07222748</v>
      </c>
      <c r="AU16">
        <f>VLOOKUP($A16,'GDP_PPP2005&amp;growth'!$A$2:$BD$48,COLUMN(),0)*AgGDP_perc!AU16/100</f>
        <v>458780965.02899992</v>
      </c>
      <c r="AV16">
        <f>VLOOKUP($A16,'GDP_PPP2005&amp;growth'!$A$2:$BD$48,COLUMN(),0)*AgGDP_perc!AV16/100</f>
        <v>432968520.292</v>
      </c>
      <c r="AW16">
        <f>VLOOKUP($A16,'GDP_PPP2005&amp;growth'!$A$2:$BD$48,COLUMN(),0)*AgGDP_perc!AW16/100</f>
        <v>330874125.71766877</v>
      </c>
      <c r="AX16">
        <f>VLOOKUP($A16,'GDP_PPP2005&amp;growth'!$A$2:$BD$48,COLUMN(),0)*AgGDP_perc!AX16/100</f>
        <v>301823943.77124274</v>
      </c>
      <c r="AY16">
        <f>VLOOKUP($A16,'GDP_PPP2005&amp;growth'!$A$2:$BD$48,COLUMN(),0)*AgGDP_perc!AY16/100</f>
        <v>647440414.9122076</v>
      </c>
      <c r="AZ16">
        <f>VLOOKUP($A16,'GDP_PPP2005&amp;growth'!$A$2:$BD$48,COLUMN(),0)*AgGDP_perc!AZ16/100</f>
        <v>691505663.55538595</v>
      </c>
      <c r="BA16">
        <f>VLOOKUP($A16,'GDP_PPP2005&amp;growth'!$A$2:$BD$48,COLUMN(),0)*AgGDP_perc!BA16/100</f>
        <v>681896496.37686837</v>
      </c>
      <c r="BB16">
        <f>VLOOKUP($A16,'GDP_PPP2005&amp;growth'!$A$2:$BD$48,COLUMN(),0)*AgGDP_perc!BB16/100</f>
        <v>421240955.80664063</v>
      </c>
      <c r="BC16">
        <f>VLOOKUP($A16,'GDP_PPP2005&amp;growth'!$A$2:$BD$48,COLUMN(),0)*AgGDP_perc!BC16/100</f>
        <v>365724220.54684782</v>
      </c>
      <c r="BD16">
        <f>VLOOKUP($A16,'GDP_PPP2005&amp;growth'!$A$2:$BD$48,COLUMN(),0)*AgGDP_perc!BD16/100</f>
        <v>0</v>
      </c>
    </row>
    <row r="17" spans="1:56" x14ac:dyDescent="0.2">
      <c r="A17">
        <f>VLOOKUP(B17,'AHarv+PermP'!$B$2:$C$52,2,0)</f>
        <v>238</v>
      </c>
      <c r="B17" t="s">
        <v>425</v>
      </c>
      <c r="C17" t="str">
        <f>AgGDP_perc!C17</f>
        <v>ETH</v>
      </c>
      <c r="D17" s="72" t="s">
        <v>565</v>
      </c>
      <c r="F17">
        <f>VLOOKUP($A17,'GDP_PPP2005&amp;growth'!$A$2:$BD$48,COLUMN(),0)*AgGDP_perc!F17/100</f>
        <v>0</v>
      </c>
      <c r="G17">
        <f>VLOOKUP($A17,'GDP_PPP2005&amp;growth'!$A$2:$BD$48,COLUMN(),0)*AgGDP_perc!G17/100</f>
        <v>0</v>
      </c>
      <c r="H17">
        <f>VLOOKUP($A17,'GDP_PPP2005&amp;growth'!$A$2:$BD$48,COLUMN(),0)*AgGDP_perc!H17/100</f>
        <v>0</v>
      </c>
      <c r="I17">
        <f>VLOOKUP($A17,'GDP_PPP2005&amp;growth'!$A$2:$BD$48,COLUMN(),0)*AgGDP_perc!I17/100</f>
        <v>0</v>
      </c>
      <c r="J17">
        <f>VLOOKUP($A17,'GDP_PPP2005&amp;growth'!$A$2:$BD$48,COLUMN(),0)*AgGDP_perc!J17/100</f>
        <v>0</v>
      </c>
      <c r="K17">
        <f>VLOOKUP($A17,'GDP_PPP2005&amp;growth'!$A$2:$BD$48,COLUMN(),0)*AgGDP_perc!K17/100</f>
        <v>0</v>
      </c>
      <c r="L17">
        <f>VLOOKUP($A17,'GDP_PPP2005&amp;growth'!$A$2:$BD$48,COLUMN(),0)*AgGDP_perc!L17/100</f>
        <v>0</v>
      </c>
      <c r="M17">
        <f>VLOOKUP($A17,'GDP_PPP2005&amp;growth'!$A$2:$BD$48,COLUMN(),0)*AgGDP_perc!M17/100</f>
        <v>0</v>
      </c>
      <c r="N17">
        <f>VLOOKUP($A17,'GDP_PPP2005&amp;growth'!$A$2:$BD$48,COLUMN(),0)*AgGDP_perc!N17/100</f>
        <v>0</v>
      </c>
      <c r="O17">
        <f>VLOOKUP($A17,'GDP_PPP2005&amp;growth'!$A$2:$BD$48,COLUMN(),0)*AgGDP_perc!O17/100</f>
        <v>0</v>
      </c>
      <c r="P17">
        <f>VLOOKUP($A17,'GDP_PPP2005&amp;growth'!$A$2:$BD$48,COLUMN(),0)*AgGDP_perc!P17/100</f>
        <v>0</v>
      </c>
      <c r="Q17">
        <f>VLOOKUP($A17,'GDP_PPP2005&amp;growth'!$A$2:$BD$48,COLUMN(),0)*AgGDP_perc!Q17/100</f>
        <v>0</v>
      </c>
      <c r="R17">
        <f>VLOOKUP($A17,'GDP_PPP2005&amp;growth'!$A$2:$BD$48,COLUMN(),0)*AgGDP_perc!R17/100</f>
        <v>0</v>
      </c>
      <c r="S17">
        <f>VLOOKUP($A17,'GDP_PPP2005&amp;growth'!$A$2:$BD$48,COLUMN(),0)*AgGDP_perc!S17/100</f>
        <v>0</v>
      </c>
      <c r="T17">
        <f>VLOOKUP($A17,'GDP_PPP2005&amp;growth'!$A$2:$BD$48,COLUMN(),0)*AgGDP_perc!T17/100</f>
        <v>0</v>
      </c>
      <c r="U17">
        <f>VLOOKUP($A17,'GDP_PPP2005&amp;growth'!$A$2:$BD$48,COLUMN(),0)*AgGDP_perc!U17/100</f>
        <v>0</v>
      </c>
      <c r="V17">
        <f>VLOOKUP($A17,'GDP_PPP2005&amp;growth'!$A$2:$BD$48,COLUMN(),0)*AgGDP_perc!V17/100</f>
        <v>0</v>
      </c>
      <c r="W17">
        <f>VLOOKUP($A17,'GDP_PPP2005&amp;growth'!$A$2:$BD$48,COLUMN(),0)*AgGDP_perc!W17/100</f>
        <v>0</v>
      </c>
      <c r="X17">
        <f>VLOOKUP($A17,'GDP_PPP2005&amp;growth'!$A$2:$BD$48,COLUMN(),0)*AgGDP_perc!X17/100</f>
        <v>0</v>
      </c>
      <c r="Y17">
        <f>VLOOKUP($A17,'GDP_PPP2005&amp;growth'!$A$2:$BD$48,COLUMN(),0)*AgGDP_perc!Y17/100</f>
        <v>0</v>
      </c>
      <c r="Z17">
        <f>VLOOKUP($A17,'GDP_PPP2005&amp;growth'!$A$2:$BD$48,COLUMN(),0)*AgGDP_perc!Z17/100</f>
        <v>0</v>
      </c>
      <c r="AA17">
        <f>VLOOKUP($A17,'GDP_PPP2005&amp;growth'!$A$2:$BD$48,COLUMN(),0)*AgGDP_perc!AA17/100</f>
        <v>13197927635.787403</v>
      </c>
      <c r="AB17">
        <f>VLOOKUP($A17,'GDP_PPP2005&amp;growth'!$A$2:$BD$48,COLUMN(),0)*AgGDP_perc!AB17/100</f>
        <v>12917688471.249653</v>
      </c>
      <c r="AC17">
        <f>VLOOKUP($A17,'GDP_PPP2005&amp;growth'!$A$2:$BD$48,COLUMN(),0)*AgGDP_perc!AC17/100</f>
        <v>14262884327.228483</v>
      </c>
      <c r="AD17">
        <f>VLOOKUP($A17,'GDP_PPP2005&amp;growth'!$A$2:$BD$48,COLUMN(),0)*AgGDP_perc!AD17/100</f>
        <v>12341606929.355471</v>
      </c>
      <c r="AE17">
        <f>VLOOKUP($A17,'GDP_PPP2005&amp;growth'!$A$2:$BD$48,COLUMN(),0)*AgGDP_perc!AE17/100</f>
        <v>11862736733.92654</v>
      </c>
      <c r="AF17">
        <f>VLOOKUP($A17,'GDP_PPP2005&amp;growth'!$A$2:$BD$48,COLUMN(),0)*AgGDP_perc!AF17/100</f>
        <v>12669131247.265209</v>
      </c>
      <c r="AG17">
        <f>VLOOKUP($A17,'GDP_PPP2005&amp;growth'!$A$2:$BD$48,COLUMN(),0)*AgGDP_perc!AG17/100</f>
        <v>13898058425.699055</v>
      </c>
      <c r="AH17">
        <f>VLOOKUP($A17,'GDP_PPP2005&amp;growth'!$A$2:$BD$48,COLUMN(),0)*AgGDP_perc!AH17/100</f>
        <v>13866622981.55887</v>
      </c>
      <c r="AI17">
        <f>VLOOKUP($A17,'GDP_PPP2005&amp;growth'!$A$2:$BD$48,COLUMN(),0)*AgGDP_perc!AI17/100</f>
        <v>13719579659.548653</v>
      </c>
      <c r="AJ17">
        <f>VLOOKUP($A17,'GDP_PPP2005&amp;growth'!$A$2:$BD$48,COLUMN(),0)*AgGDP_perc!AJ17/100</f>
        <v>14320703937.683304</v>
      </c>
      <c r="AK17">
        <f>VLOOKUP($A17,'GDP_PPP2005&amp;growth'!$A$2:$BD$48,COLUMN(),0)*AgGDP_perc!AK17/100</f>
        <v>15678456578.575336</v>
      </c>
      <c r="AL17">
        <f>VLOOKUP($A17,'GDP_PPP2005&amp;growth'!$A$2:$BD$48,COLUMN(),0)*AgGDP_perc!AL17/100</f>
        <v>15394649645.053347</v>
      </c>
      <c r="AM17">
        <f>VLOOKUP($A17,'GDP_PPP2005&amp;growth'!$A$2:$BD$48,COLUMN(),0)*AgGDP_perc!AM17/100</f>
        <v>16468385118.111916</v>
      </c>
      <c r="AN17">
        <f>VLOOKUP($A17,'GDP_PPP2005&amp;growth'!$A$2:$BD$48,COLUMN(),0)*AgGDP_perc!AN17/100</f>
        <v>15166735201.989723</v>
      </c>
      <c r="AO17">
        <f>VLOOKUP($A17,'GDP_PPP2005&amp;growth'!$A$2:$BD$48,COLUMN(),0)*AgGDP_perc!AO17/100</f>
        <v>15916808873.835577</v>
      </c>
      <c r="AP17">
        <f>VLOOKUP($A17,'GDP_PPP2005&amp;growth'!$A$2:$BD$48,COLUMN(),0)*AgGDP_perc!AP17/100</f>
        <v>17655366989.566689</v>
      </c>
      <c r="AQ17">
        <f>VLOOKUP($A17,'GDP_PPP2005&amp;growth'!$A$2:$BD$48,COLUMN(),0)*AgGDP_perc!AQ17/100</f>
        <v>18505006792.923492</v>
      </c>
      <c r="AR17">
        <f>VLOOKUP($A17,'GDP_PPP2005&amp;growth'!$A$2:$BD$48,COLUMN(),0)*AgGDP_perc!AR17/100</f>
        <v>16294087388.823843</v>
      </c>
      <c r="AS17">
        <f>VLOOKUP($A17,'GDP_PPP2005&amp;growth'!$A$2:$BD$48,COLUMN(),0)*AgGDP_perc!AS17/100</f>
        <v>16138141148.9121</v>
      </c>
      <c r="AT17">
        <f>VLOOKUP($A17,'GDP_PPP2005&amp;growth'!$A$2:$BD$48,COLUMN(),0)*AgGDP_perc!AT17/100</f>
        <v>17247272932.594593</v>
      </c>
      <c r="AU17">
        <f>VLOOKUP($A17,'GDP_PPP2005&amp;growth'!$A$2:$BD$48,COLUMN(),0)*AgGDP_perc!AU17/100</f>
        <v>17852045085.822567</v>
      </c>
      <c r="AV17">
        <f>VLOOKUP($A17,'GDP_PPP2005&amp;growth'!$A$2:$BD$48,COLUMN(),0)*AgGDP_perc!AV17/100</f>
        <v>16541514507.276892</v>
      </c>
      <c r="AW17">
        <f>VLOOKUP($A17,'GDP_PPP2005&amp;growth'!$A$2:$BD$48,COLUMN(),0)*AgGDP_perc!AW17/100</f>
        <v>15585502546.465195</v>
      </c>
      <c r="AX17">
        <f>VLOOKUP($A17,'GDP_PPP2005&amp;growth'!$A$2:$BD$48,COLUMN(),0)*AgGDP_perc!AX17/100</f>
        <v>18665867832.018925</v>
      </c>
      <c r="AY17">
        <f>VLOOKUP($A17,'GDP_PPP2005&amp;growth'!$A$2:$BD$48,COLUMN(),0)*AgGDP_perc!AY17/100</f>
        <v>22055334327.236576</v>
      </c>
      <c r="AZ17">
        <f>VLOOKUP($A17,'GDP_PPP2005&amp;growth'!$A$2:$BD$48,COLUMN(),0)*AgGDP_perc!AZ17/100</f>
        <v>25086741102.71336</v>
      </c>
      <c r="BA17">
        <f>VLOOKUP($A17,'GDP_PPP2005&amp;growth'!$A$2:$BD$48,COLUMN(),0)*AgGDP_perc!BA17/100</f>
        <v>26981459427.714542</v>
      </c>
      <c r="BB17">
        <f>VLOOKUP($A17,'GDP_PPP2005&amp;growth'!$A$2:$BD$48,COLUMN(),0)*AgGDP_perc!BB17/100</f>
        <v>28372584328.995384</v>
      </c>
      <c r="BC17">
        <f>VLOOKUP($A17,'GDP_PPP2005&amp;growth'!$A$2:$BD$48,COLUMN(),0)*AgGDP_perc!BC17/100</f>
        <v>35723480465.410599</v>
      </c>
      <c r="BD17">
        <f>VLOOKUP($A17,'GDP_PPP2005&amp;growth'!$A$2:$BD$48,COLUMN(),0)*AgGDP_perc!BD17/100</f>
        <v>36937337926.973297</v>
      </c>
    </row>
    <row r="18" spans="1:56" x14ac:dyDescent="0.2">
      <c r="A18">
        <f>VLOOKUP(B18,'AHarv+PermP'!$B$2:$C$52,2,0)</f>
        <v>74</v>
      </c>
      <c r="B18" t="s">
        <v>390</v>
      </c>
      <c r="C18" t="str">
        <f>AgGDP_perc!C18</f>
        <v>GAB</v>
      </c>
      <c r="D18" s="72" t="s">
        <v>565</v>
      </c>
      <c r="F18">
        <f>VLOOKUP($A18,'GDP_PPP2005&amp;growth'!$A$2:$BD$48,COLUMN(),0)*AgGDP_perc!F18/100</f>
        <v>0</v>
      </c>
      <c r="G18">
        <f>VLOOKUP($A18,'GDP_PPP2005&amp;growth'!$A$2:$BD$48,COLUMN(),0)*AgGDP_perc!G18/100</f>
        <v>0</v>
      </c>
      <c r="H18">
        <f>VLOOKUP($A18,'GDP_PPP2005&amp;growth'!$A$2:$BD$48,COLUMN(),0)*AgGDP_perc!H18/100</f>
        <v>0</v>
      </c>
      <c r="I18">
        <f>VLOOKUP($A18,'GDP_PPP2005&amp;growth'!$A$2:$BD$48,COLUMN(),0)*AgGDP_perc!I18/100</f>
        <v>0</v>
      </c>
      <c r="J18">
        <f>VLOOKUP($A18,'GDP_PPP2005&amp;growth'!$A$2:$BD$48,COLUMN(),0)*AgGDP_perc!J18/100</f>
        <v>0</v>
      </c>
      <c r="K18">
        <f>VLOOKUP($A18,'GDP_PPP2005&amp;growth'!$A$2:$BD$48,COLUMN(),0)*AgGDP_perc!K18/100</f>
        <v>0</v>
      </c>
      <c r="L18">
        <f>VLOOKUP($A18,'GDP_PPP2005&amp;growth'!$A$2:$BD$48,COLUMN(),0)*AgGDP_perc!L18/100</f>
        <v>0</v>
      </c>
      <c r="M18">
        <f>VLOOKUP($A18,'GDP_PPP2005&amp;growth'!$A$2:$BD$48,COLUMN(),0)*AgGDP_perc!M18/100</f>
        <v>0</v>
      </c>
      <c r="N18">
        <f>VLOOKUP($A18,'GDP_PPP2005&amp;growth'!$A$2:$BD$48,COLUMN(),0)*AgGDP_perc!N18/100</f>
        <v>0</v>
      </c>
      <c r="O18">
        <f>VLOOKUP($A18,'GDP_PPP2005&amp;growth'!$A$2:$BD$48,COLUMN(),0)*AgGDP_perc!O18/100</f>
        <v>0</v>
      </c>
      <c r="P18">
        <f>VLOOKUP($A18,'GDP_PPP2005&amp;growth'!$A$2:$BD$48,COLUMN(),0)*AgGDP_perc!P18/100</f>
        <v>0</v>
      </c>
      <c r="Q18">
        <f>VLOOKUP($A18,'GDP_PPP2005&amp;growth'!$A$2:$BD$48,COLUMN(),0)*AgGDP_perc!Q18/100</f>
        <v>0</v>
      </c>
      <c r="R18">
        <f>VLOOKUP($A18,'GDP_PPP2005&amp;growth'!$A$2:$BD$48,COLUMN(),0)*AgGDP_perc!R18/100</f>
        <v>0</v>
      </c>
      <c r="S18">
        <f>VLOOKUP($A18,'GDP_PPP2005&amp;growth'!$A$2:$BD$48,COLUMN(),0)*AgGDP_perc!S18/100</f>
        <v>0</v>
      </c>
      <c r="T18">
        <f>VLOOKUP($A18,'GDP_PPP2005&amp;growth'!$A$2:$BD$48,COLUMN(),0)*AgGDP_perc!T18/100</f>
        <v>0</v>
      </c>
      <c r="U18">
        <f>VLOOKUP($A18,'GDP_PPP2005&amp;growth'!$A$2:$BD$48,COLUMN(),0)*AgGDP_perc!U18/100</f>
        <v>0</v>
      </c>
      <c r="V18">
        <f>VLOOKUP($A18,'GDP_PPP2005&amp;growth'!$A$2:$BD$48,COLUMN(),0)*AgGDP_perc!V18/100</f>
        <v>0</v>
      </c>
      <c r="W18">
        <f>VLOOKUP($A18,'GDP_PPP2005&amp;growth'!$A$2:$BD$48,COLUMN(),0)*AgGDP_perc!W18/100</f>
        <v>0</v>
      </c>
      <c r="X18">
        <f>VLOOKUP($A18,'GDP_PPP2005&amp;growth'!$A$2:$BD$48,COLUMN(),0)*AgGDP_perc!X18/100</f>
        <v>0</v>
      </c>
      <c r="Y18">
        <f>VLOOKUP($A18,'GDP_PPP2005&amp;growth'!$A$2:$BD$48,COLUMN(),0)*AgGDP_perc!Y18/100</f>
        <v>0</v>
      </c>
      <c r="Z18">
        <f>VLOOKUP($A18,'GDP_PPP2005&amp;growth'!$A$2:$BD$48,COLUMN(),0)*AgGDP_perc!Z18/100</f>
        <v>784493920.10221541</v>
      </c>
      <c r="AA18">
        <f>VLOOKUP($A18,'GDP_PPP2005&amp;growth'!$A$2:$BD$48,COLUMN(),0)*AgGDP_perc!AA18/100</f>
        <v>746360769.58129942</v>
      </c>
      <c r="AB18">
        <f>VLOOKUP($A18,'GDP_PPP2005&amp;growth'!$A$2:$BD$48,COLUMN(),0)*AgGDP_perc!AB18/100</f>
        <v>723964416.5443449</v>
      </c>
      <c r="AC18">
        <f>VLOOKUP($A18,'GDP_PPP2005&amp;growth'!$A$2:$BD$48,COLUMN(),0)*AgGDP_perc!AC18/100</f>
        <v>811605076.79963207</v>
      </c>
      <c r="AD18">
        <f>VLOOKUP($A18,'GDP_PPP2005&amp;growth'!$A$2:$BD$48,COLUMN(),0)*AgGDP_perc!AD18/100</f>
        <v>819467131.03437006</v>
      </c>
      <c r="AE18">
        <f>VLOOKUP($A18,'GDP_PPP2005&amp;growth'!$A$2:$BD$48,COLUMN(),0)*AgGDP_perc!AE18/100</f>
        <v>885105140.55608904</v>
      </c>
      <c r="AF18">
        <f>VLOOKUP($A18,'GDP_PPP2005&amp;growth'!$A$2:$BD$48,COLUMN(),0)*AgGDP_perc!AF18/100</f>
        <v>1202322587.1242337</v>
      </c>
      <c r="AG18">
        <f>VLOOKUP($A18,'GDP_PPP2005&amp;growth'!$A$2:$BD$48,COLUMN(),0)*AgGDP_perc!AG18/100</f>
        <v>1184488823.20274</v>
      </c>
      <c r="AH18">
        <f>VLOOKUP($A18,'GDP_PPP2005&amp;growth'!$A$2:$BD$48,COLUMN(),0)*AgGDP_perc!AH18/100</f>
        <v>1225208493.0432818</v>
      </c>
      <c r="AI18">
        <f>VLOOKUP($A18,'GDP_PPP2005&amp;growth'!$A$2:$BD$48,COLUMN(),0)*AgGDP_perc!AI18/100</f>
        <v>1146408606.4804935</v>
      </c>
      <c r="AJ18">
        <f>VLOOKUP($A18,'GDP_PPP2005&amp;growth'!$A$2:$BD$48,COLUMN(),0)*AgGDP_perc!AJ18/100</f>
        <v>1016913276.2689161</v>
      </c>
      <c r="AK18">
        <f>VLOOKUP($A18,'GDP_PPP2005&amp;growth'!$A$2:$BD$48,COLUMN(),0)*AgGDP_perc!AK18/100</f>
        <v>1123154443.3341415</v>
      </c>
      <c r="AL18">
        <f>VLOOKUP($A18,'GDP_PPP2005&amp;growth'!$A$2:$BD$48,COLUMN(),0)*AgGDP_perc!AL18/100</f>
        <v>1178068538.7661593</v>
      </c>
      <c r="AM18">
        <f>VLOOKUP($A18,'GDP_PPP2005&amp;growth'!$A$2:$BD$48,COLUMN(),0)*AgGDP_perc!AM18/100</f>
        <v>1259117075.1545162</v>
      </c>
      <c r="AN18">
        <f>VLOOKUP($A18,'GDP_PPP2005&amp;growth'!$A$2:$BD$48,COLUMN(),0)*AgGDP_perc!AN18/100</f>
        <v>1398489664.0898697</v>
      </c>
      <c r="AO18">
        <f>VLOOKUP($A18,'GDP_PPP2005&amp;growth'!$A$2:$BD$48,COLUMN(),0)*AgGDP_perc!AO18/100</f>
        <v>1297696117.8476458</v>
      </c>
      <c r="AP18">
        <f>VLOOKUP($A18,'GDP_PPP2005&amp;growth'!$A$2:$BD$48,COLUMN(),0)*AgGDP_perc!AP18/100</f>
        <v>1187548408.610852</v>
      </c>
      <c r="AQ18">
        <f>VLOOKUP($A18,'GDP_PPP2005&amp;growth'!$A$2:$BD$48,COLUMN(),0)*AgGDP_perc!AQ18/100</f>
        <v>1277769252.0749781</v>
      </c>
      <c r="AR18">
        <f>VLOOKUP($A18,'GDP_PPP2005&amp;growth'!$A$2:$BD$48,COLUMN(),0)*AgGDP_perc!AR18/100</f>
        <v>1286168374.2811196</v>
      </c>
      <c r="AS18">
        <f>VLOOKUP($A18,'GDP_PPP2005&amp;growth'!$A$2:$BD$48,COLUMN(),0)*AgGDP_perc!AS18/100</f>
        <v>1216796390.2648039</v>
      </c>
      <c r="AT18">
        <f>VLOOKUP($A18,'GDP_PPP2005&amp;growth'!$A$2:$BD$48,COLUMN(),0)*AgGDP_perc!AT18/100</f>
        <v>1017100443.1542315</v>
      </c>
      <c r="AU18">
        <f>VLOOKUP($A18,'GDP_PPP2005&amp;growth'!$A$2:$BD$48,COLUMN(),0)*AgGDP_perc!AU18/100</f>
        <v>1065096642.5014538</v>
      </c>
      <c r="AV18">
        <f>VLOOKUP($A18,'GDP_PPP2005&amp;growth'!$A$2:$BD$48,COLUMN(),0)*AgGDP_perc!AV18/100</f>
        <v>1014785846.547453</v>
      </c>
      <c r="AW18">
        <f>VLOOKUP($A18,'GDP_PPP2005&amp;growth'!$A$2:$BD$48,COLUMN(),0)*AgGDP_perc!AW18/100</f>
        <v>1037064829.5499185</v>
      </c>
      <c r="AX18">
        <f>VLOOKUP($A18,'GDP_PPP2005&amp;growth'!$A$2:$BD$48,COLUMN(),0)*AgGDP_perc!AX18/100</f>
        <v>975815440.28279829</v>
      </c>
      <c r="AY18">
        <f>VLOOKUP($A18,'GDP_PPP2005&amp;growth'!$A$2:$BD$48,COLUMN(),0)*AgGDP_perc!AY18/100</f>
        <v>871871871.58112264</v>
      </c>
      <c r="AZ18">
        <f>VLOOKUP($A18,'GDP_PPP2005&amp;growth'!$A$2:$BD$48,COLUMN(),0)*AgGDP_perc!AZ18/100</f>
        <v>891729199.53875089</v>
      </c>
      <c r="BA18">
        <f>VLOOKUP($A18,'GDP_PPP2005&amp;growth'!$A$2:$BD$48,COLUMN(),0)*AgGDP_perc!BA18/100</f>
        <v>923293316.4120419</v>
      </c>
      <c r="BB18">
        <f>VLOOKUP($A18,'GDP_PPP2005&amp;growth'!$A$2:$BD$48,COLUMN(),0)*AgGDP_perc!BB18/100</f>
        <v>791328862.53333712</v>
      </c>
      <c r="BC18">
        <f>VLOOKUP($A18,'GDP_PPP2005&amp;growth'!$A$2:$BD$48,COLUMN(),0)*AgGDP_perc!BC18/100</f>
        <v>982511526.67357683</v>
      </c>
      <c r="BD18">
        <f>VLOOKUP($A18,'GDP_PPP2005&amp;growth'!$A$2:$BD$48,COLUMN(),0)*AgGDP_perc!BD18/100</f>
        <v>885350111.50402892</v>
      </c>
    </row>
    <row r="19" spans="1:56" x14ac:dyDescent="0.2">
      <c r="A19">
        <v>75</v>
      </c>
      <c r="B19" t="s">
        <v>530</v>
      </c>
      <c r="C19" t="str">
        <f>AgGDP_perc!C19</f>
        <v>GMB</v>
      </c>
      <c r="D19" s="72" t="s">
        <v>565</v>
      </c>
      <c r="F19">
        <f>VLOOKUP($A19,'GDP_PPP2005&amp;growth'!$A$2:$BD$48,COLUMN(),0)*AgGDP_perc!F19/100</f>
        <v>0</v>
      </c>
      <c r="G19">
        <f>VLOOKUP($A19,'GDP_PPP2005&amp;growth'!$A$2:$BD$48,COLUMN(),0)*AgGDP_perc!G19/100</f>
        <v>0</v>
      </c>
      <c r="H19">
        <f>VLOOKUP($A19,'GDP_PPP2005&amp;growth'!$A$2:$BD$48,COLUMN(),0)*AgGDP_perc!H19/100</f>
        <v>0</v>
      </c>
      <c r="I19">
        <f>VLOOKUP($A19,'GDP_PPP2005&amp;growth'!$A$2:$BD$48,COLUMN(),0)*AgGDP_perc!I19/100</f>
        <v>0</v>
      </c>
      <c r="J19">
        <f>VLOOKUP($A19,'GDP_PPP2005&amp;growth'!$A$2:$BD$48,COLUMN(),0)*AgGDP_perc!J19/100</f>
        <v>0</v>
      </c>
      <c r="K19">
        <f>VLOOKUP($A19,'GDP_PPP2005&amp;growth'!$A$2:$BD$48,COLUMN(),0)*AgGDP_perc!K19/100</f>
        <v>0</v>
      </c>
      <c r="L19">
        <f>VLOOKUP($A19,'GDP_PPP2005&amp;growth'!$A$2:$BD$48,COLUMN(),0)*AgGDP_perc!L19/100</f>
        <v>0</v>
      </c>
      <c r="M19">
        <f>VLOOKUP($A19,'GDP_PPP2005&amp;growth'!$A$2:$BD$48,COLUMN(),0)*AgGDP_perc!M19/100</f>
        <v>0</v>
      </c>
      <c r="N19">
        <f>VLOOKUP($A19,'GDP_PPP2005&amp;growth'!$A$2:$BD$48,COLUMN(),0)*AgGDP_perc!N19/100</f>
        <v>0</v>
      </c>
      <c r="O19">
        <f>VLOOKUP($A19,'GDP_PPP2005&amp;growth'!$A$2:$BD$48,COLUMN(),0)*AgGDP_perc!O19/100</f>
        <v>0</v>
      </c>
      <c r="P19">
        <f>VLOOKUP($A19,'GDP_PPP2005&amp;growth'!$A$2:$BD$48,COLUMN(),0)*AgGDP_perc!P19/100</f>
        <v>0</v>
      </c>
      <c r="Q19">
        <f>VLOOKUP($A19,'GDP_PPP2005&amp;growth'!$A$2:$BD$48,COLUMN(),0)*AgGDP_perc!Q19/100</f>
        <v>0</v>
      </c>
      <c r="R19">
        <f>VLOOKUP($A19,'GDP_PPP2005&amp;growth'!$A$2:$BD$48,COLUMN(),0)*AgGDP_perc!R19/100</f>
        <v>0</v>
      </c>
      <c r="S19">
        <f>VLOOKUP($A19,'GDP_PPP2005&amp;growth'!$A$2:$BD$48,COLUMN(),0)*AgGDP_perc!S19/100</f>
        <v>0</v>
      </c>
      <c r="T19">
        <f>VLOOKUP($A19,'GDP_PPP2005&amp;growth'!$A$2:$BD$48,COLUMN(),0)*AgGDP_perc!T19/100</f>
        <v>0</v>
      </c>
      <c r="U19">
        <f>VLOOKUP($A19,'GDP_PPP2005&amp;growth'!$A$2:$BD$48,COLUMN(),0)*AgGDP_perc!U19/100</f>
        <v>0</v>
      </c>
      <c r="V19">
        <f>VLOOKUP($A19,'GDP_PPP2005&amp;growth'!$A$2:$BD$48,COLUMN(),0)*AgGDP_perc!V19/100</f>
        <v>0</v>
      </c>
      <c r="W19">
        <f>VLOOKUP($A19,'GDP_PPP2005&amp;growth'!$A$2:$BD$48,COLUMN(),0)*AgGDP_perc!W19/100</f>
        <v>0</v>
      </c>
      <c r="X19">
        <f>VLOOKUP($A19,'GDP_PPP2005&amp;growth'!$A$2:$BD$48,COLUMN(),0)*AgGDP_perc!X19/100</f>
        <v>0</v>
      </c>
      <c r="Y19">
        <f>VLOOKUP($A19,'GDP_PPP2005&amp;growth'!$A$2:$BD$48,COLUMN(),0)*AgGDP_perc!Y19/100</f>
        <v>0</v>
      </c>
      <c r="Z19">
        <f>VLOOKUP($A19,'GDP_PPP2005&amp;growth'!$A$2:$BD$48,COLUMN(),0)*AgGDP_perc!Z19/100</f>
        <v>234857664.65177152</v>
      </c>
      <c r="AA19">
        <f>VLOOKUP($A19,'GDP_PPP2005&amp;growth'!$A$2:$BD$48,COLUMN(),0)*AgGDP_perc!AA19/100</f>
        <v>270670962.99841315</v>
      </c>
      <c r="AB19">
        <f>VLOOKUP($A19,'GDP_PPP2005&amp;growth'!$A$2:$BD$48,COLUMN(),0)*AgGDP_perc!AB19/100</f>
        <v>341737206.36818701</v>
      </c>
      <c r="AC19">
        <f>VLOOKUP($A19,'GDP_PPP2005&amp;growth'!$A$2:$BD$48,COLUMN(),0)*AgGDP_perc!AC19/100</f>
        <v>321302998.1117205</v>
      </c>
      <c r="AD19">
        <f>VLOOKUP($A19,'GDP_PPP2005&amp;growth'!$A$2:$BD$48,COLUMN(),0)*AgGDP_perc!AD19/100</f>
        <v>279395335.33265036</v>
      </c>
      <c r="AE19">
        <f>VLOOKUP($A19,'GDP_PPP2005&amp;growth'!$A$2:$BD$48,COLUMN(),0)*AgGDP_perc!AE19/100</f>
        <v>277603145.61931878</v>
      </c>
      <c r="AF19">
        <f>VLOOKUP($A19,'GDP_PPP2005&amp;growth'!$A$2:$BD$48,COLUMN(),0)*AgGDP_perc!AF19/100</f>
        <v>319433460.16946912</v>
      </c>
      <c r="AG19">
        <f>VLOOKUP($A19,'GDP_PPP2005&amp;growth'!$A$2:$BD$48,COLUMN(),0)*AgGDP_perc!AG19/100</f>
        <v>331952880.6141004</v>
      </c>
      <c r="AH19">
        <f>VLOOKUP($A19,'GDP_PPP2005&amp;growth'!$A$2:$BD$48,COLUMN(),0)*AgGDP_perc!AH19/100</f>
        <v>308493244.48082048</v>
      </c>
      <c r="AI19">
        <f>VLOOKUP($A19,'GDP_PPP2005&amp;growth'!$A$2:$BD$48,COLUMN(),0)*AgGDP_perc!AI19/100</f>
        <v>323183119.50913328</v>
      </c>
      <c r="AJ19">
        <f>VLOOKUP($A19,'GDP_PPP2005&amp;growth'!$A$2:$BD$48,COLUMN(),0)*AgGDP_perc!AJ19/100</f>
        <v>314885090.48940289</v>
      </c>
      <c r="AK19">
        <f>VLOOKUP($A19,'GDP_PPP2005&amp;growth'!$A$2:$BD$48,COLUMN(),0)*AgGDP_perc!AK19/100</f>
        <v>311151790.04068923</v>
      </c>
      <c r="AL19">
        <f>VLOOKUP($A19,'GDP_PPP2005&amp;growth'!$A$2:$BD$48,COLUMN(),0)*AgGDP_perc!AL19/100</f>
        <v>302988527.32864237</v>
      </c>
      <c r="AM19">
        <f>VLOOKUP($A19,'GDP_PPP2005&amp;growth'!$A$2:$BD$48,COLUMN(),0)*AgGDP_perc!AM19/100</f>
        <v>301022107.29607838</v>
      </c>
      <c r="AN19">
        <f>VLOOKUP($A19,'GDP_PPP2005&amp;growth'!$A$2:$BD$48,COLUMN(),0)*AgGDP_perc!AN19/100</f>
        <v>328518674.3651973</v>
      </c>
      <c r="AO19">
        <f>VLOOKUP($A19,'GDP_PPP2005&amp;growth'!$A$2:$BD$48,COLUMN(),0)*AgGDP_perc!AO19/100</f>
        <v>360929480.9372896</v>
      </c>
      <c r="AP19">
        <f>VLOOKUP($A19,'GDP_PPP2005&amp;growth'!$A$2:$BD$48,COLUMN(),0)*AgGDP_perc!AP19/100</f>
        <v>366504691.96847814</v>
      </c>
      <c r="AQ19">
        <f>VLOOKUP($A19,'GDP_PPP2005&amp;growth'!$A$2:$BD$48,COLUMN(),0)*AgGDP_perc!AQ19/100</f>
        <v>380783034.99889231</v>
      </c>
      <c r="AR19">
        <f>VLOOKUP($A19,'GDP_PPP2005&amp;growth'!$A$2:$BD$48,COLUMN(),0)*AgGDP_perc!AR19/100</f>
        <v>380048622.54334289</v>
      </c>
      <c r="AS19">
        <f>VLOOKUP($A19,'GDP_PPP2005&amp;growth'!$A$2:$BD$48,COLUMN(),0)*AgGDP_perc!AS19/100</f>
        <v>485846819.30964243</v>
      </c>
      <c r="AT19">
        <f>VLOOKUP($A19,'GDP_PPP2005&amp;growth'!$A$2:$BD$48,COLUMN(),0)*AgGDP_perc!AT19/100</f>
        <v>537370090.86362565</v>
      </c>
      <c r="AU19">
        <f>VLOOKUP($A19,'GDP_PPP2005&amp;growth'!$A$2:$BD$48,COLUMN(),0)*AgGDP_perc!AU19/100</f>
        <v>575941766.05004966</v>
      </c>
      <c r="AV19">
        <f>VLOOKUP($A19,'GDP_PPP2005&amp;growth'!$A$2:$BD$48,COLUMN(),0)*AgGDP_perc!AV19/100</f>
        <v>423992937.58153909</v>
      </c>
      <c r="AW19">
        <f>VLOOKUP($A19,'GDP_PPP2005&amp;growth'!$A$2:$BD$48,COLUMN(),0)*AgGDP_perc!AW19/100</f>
        <v>510105438.49475747</v>
      </c>
      <c r="AX19">
        <f>VLOOKUP($A19,'GDP_PPP2005&amp;growth'!$A$2:$BD$48,COLUMN(),0)*AgGDP_perc!AX19/100</f>
        <v>591773634.07906771</v>
      </c>
      <c r="AY19">
        <f>VLOOKUP($A19,'GDP_PPP2005&amp;growth'!$A$2:$BD$48,COLUMN(),0)*AgGDP_perc!AY19/100</f>
        <v>559859646.81090975</v>
      </c>
      <c r="AZ19">
        <f>VLOOKUP($A19,'GDP_PPP2005&amp;growth'!$A$2:$BD$48,COLUMN(),0)*AgGDP_perc!AZ19/100</f>
        <v>535226780.87855071</v>
      </c>
      <c r="BA19">
        <f>VLOOKUP($A19,'GDP_PPP2005&amp;growth'!$A$2:$BD$48,COLUMN(),0)*AgGDP_perc!BA19/100</f>
        <v>534075895.28177255</v>
      </c>
      <c r="BB19">
        <f>VLOOKUP($A19,'GDP_PPP2005&amp;growth'!$A$2:$BD$48,COLUMN(),0)*AgGDP_perc!BB19/100</f>
        <v>559574626.69509304</v>
      </c>
      <c r="BC19">
        <f>VLOOKUP($A19,'GDP_PPP2005&amp;growth'!$A$2:$BD$48,COLUMN(),0)*AgGDP_perc!BC19/100</f>
        <v>571684734.10526836</v>
      </c>
      <c r="BD19">
        <f>VLOOKUP($A19,'GDP_PPP2005&amp;growth'!$A$2:$BD$48,COLUMN(),0)*AgGDP_perc!BD19/100</f>
        <v>588971243.9058522</v>
      </c>
    </row>
    <row r="20" spans="1:56" x14ac:dyDescent="0.2">
      <c r="A20">
        <f>VLOOKUP(B20,'AHarv+PermP'!$B$2:$C$52,2,0)</f>
        <v>81</v>
      </c>
      <c r="B20" t="s">
        <v>392</v>
      </c>
      <c r="C20" t="str">
        <f>AgGDP_perc!C20</f>
        <v>GHA</v>
      </c>
      <c r="D20" s="72" t="s">
        <v>565</v>
      </c>
      <c r="F20">
        <f>VLOOKUP($A20,'GDP_PPP2005&amp;growth'!$A$2:$BD$48,COLUMN(),0)*AgGDP_perc!F20/100</f>
        <v>0</v>
      </c>
      <c r="G20">
        <f>VLOOKUP($A20,'GDP_PPP2005&amp;growth'!$A$2:$BD$48,COLUMN(),0)*AgGDP_perc!G20/100</f>
        <v>0</v>
      </c>
      <c r="H20">
        <f>VLOOKUP($A20,'GDP_PPP2005&amp;growth'!$A$2:$BD$48,COLUMN(),0)*AgGDP_perc!H20/100</f>
        <v>0</v>
      </c>
      <c r="I20">
        <f>VLOOKUP($A20,'GDP_PPP2005&amp;growth'!$A$2:$BD$48,COLUMN(),0)*AgGDP_perc!I20/100</f>
        <v>0</v>
      </c>
      <c r="J20">
        <f>VLOOKUP($A20,'GDP_PPP2005&amp;growth'!$A$2:$BD$48,COLUMN(),0)*AgGDP_perc!J20/100</f>
        <v>0</v>
      </c>
      <c r="K20">
        <f>VLOOKUP($A20,'GDP_PPP2005&amp;growth'!$A$2:$BD$48,COLUMN(),0)*AgGDP_perc!K20/100</f>
        <v>0</v>
      </c>
      <c r="L20">
        <f>VLOOKUP($A20,'GDP_PPP2005&amp;growth'!$A$2:$BD$48,COLUMN(),0)*AgGDP_perc!L20/100</f>
        <v>0</v>
      </c>
      <c r="M20">
        <f>VLOOKUP($A20,'GDP_PPP2005&amp;growth'!$A$2:$BD$48,COLUMN(),0)*AgGDP_perc!M20/100</f>
        <v>0</v>
      </c>
      <c r="N20">
        <f>VLOOKUP($A20,'GDP_PPP2005&amp;growth'!$A$2:$BD$48,COLUMN(),0)*AgGDP_perc!N20/100</f>
        <v>0</v>
      </c>
      <c r="O20">
        <f>VLOOKUP($A20,'GDP_PPP2005&amp;growth'!$A$2:$BD$48,COLUMN(),0)*AgGDP_perc!O20/100</f>
        <v>0</v>
      </c>
      <c r="P20">
        <f>VLOOKUP($A20,'GDP_PPP2005&amp;growth'!$A$2:$BD$48,COLUMN(),0)*AgGDP_perc!P20/100</f>
        <v>0</v>
      </c>
      <c r="Q20">
        <f>VLOOKUP($A20,'GDP_PPP2005&amp;growth'!$A$2:$BD$48,COLUMN(),0)*AgGDP_perc!Q20/100</f>
        <v>0</v>
      </c>
      <c r="R20">
        <f>VLOOKUP($A20,'GDP_PPP2005&amp;growth'!$A$2:$BD$48,COLUMN(),0)*AgGDP_perc!R20/100</f>
        <v>0</v>
      </c>
      <c r="S20">
        <f>VLOOKUP($A20,'GDP_PPP2005&amp;growth'!$A$2:$BD$48,COLUMN(),0)*AgGDP_perc!S20/100</f>
        <v>0</v>
      </c>
      <c r="T20">
        <f>VLOOKUP($A20,'GDP_PPP2005&amp;growth'!$A$2:$BD$48,COLUMN(),0)*AgGDP_perc!T20/100</f>
        <v>0</v>
      </c>
      <c r="U20">
        <f>VLOOKUP($A20,'GDP_PPP2005&amp;growth'!$A$2:$BD$48,COLUMN(),0)*AgGDP_perc!U20/100</f>
        <v>0</v>
      </c>
      <c r="V20">
        <f>VLOOKUP($A20,'GDP_PPP2005&amp;growth'!$A$2:$BD$48,COLUMN(),0)*AgGDP_perc!V20/100</f>
        <v>0</v>
      </c>
      <c r="W20">
        <f>VLOOKUP($A20,'GDP_PPP2005&amp;growth'!$A$2:$BD$48,COLUMN(),0)*AgGDP_perc!W20/100</f>
        <v>0</v>
      </c>
      <c r="X20">
        <f>VLOOKUP($A20,'GDP_PPP2005&amp;growth'!$A$2:$BD$48,COLUMN(),0)*AgGDP_perc!X20/100</f>
        <v>0</v>
      </c>
      <c r="Y20">
        <f>VLOOKUP($A20,'GDP_PPP2005&amp;growth'!$A$2:$BD$48,COLUMN(),0)*AgGDP_perc!Y20/100</f>
        <v>0</v>
      </c>
      <c r="Z20">
        <f>VLOOKUP($A20,'GDP_PPP2005&amp;growth'!$A$2:$BD$48,COLUMN(),0)*AgGDP_perc!Z20/100</f>
        <v>6512188409.2445602</v>
      </c>
      <c r="AA20">
        <f>VLOOKUP($A20,'GDP_PPP2005&amp;growth'!$A$2:$BD$48,COLUMN(),0)*AgGDP_perc!AA20/100</f>
        <v>5782857916.0214243</v>
      </c>
      <c r="AB20">
        <f>VLOOKUP($A20,'GDP_PPP2005&amp;growth'!$A$2:$BD$48,COLUMN(),0)*AgGDP_perc!AB20/100</f>
        <v>5780955087.0375547</v>
      </c>
      <c r="AC20">
        <f>VLOOKUP($A20,'GDP_PPP2005&amp;growth'!$A$2:$BD$48,COLUMN(),0)*AgGDP_perc!AC20/100</f>
        <v>0</v>
      </c>
      <c r="AD20">
        <f>VLOOKUP($A20,'GDP_PPP2005&amp;growth'!$A$2:$BD$48,COLUMN(),0)*AgGDP_perc!AD20/100</f>
        <v>5241503487.8447962</v>
      </c>
      <c r="AE20">
        <f>VLOOKUP($A20,'GDP_PPP2005&amp;growth'!$A$2:$BD$48,COLUMN(),0)*AgGDP_perc!AE20/100</f>
        <v>5139909010.9742022</v>
      </c>
      <c r="AF20">
        <f>VLOOKUP($A20,'GDP_PPP2005&amp;growth'!$A$2:$BD$48,COLUMN(),0)*AgGDP_perc!AF20/100</f>
        <v>5361960850.3524065</v>
      </c>
      <c r="AG20">
        <f>VLOOKUP($A20,'GDP_PPP2005&amp;growth'!$A$2:$BD$48,COLUMN(),0)*AgGDP_perc!AG20/100</f>
        <v>5932240517.9645815</v>
      </c>
      <c r="AH20">
        <f>VLOOKUP($A20,'GDP_PPP2005&amp;growth'!$A$2:$BD$48,COLUMN(),0)*AgGDP_perc!AH20/100</f>
        <v>6144176430.1661243</v>
      </c>
      <c r="AI20">
        <f>VLOOKUP($A20,'GDP_PPP2005&amp;growth'!$A$2:$BD$48,COLUMN(),0)*AgGDP_perc!AI20/100</f>
        <v>6417966995.737999</v>
      </c>
      <c r="AJ20">
        <f>VLOOKUP($A20,'GDP_PPP2005&amp;growth'!$A$2:$BD$48,COLUMN(),0)*AgGDP_perc!AJ20/100</f>
        <v>6047664067.4093018</v>
      </c>
      <c r="AK20">
        <f>VLOOKUP($A20,'GDP_PPP2005&amp;growth'!$A$2:$BD$48,COLUMN(),0)*AgGDP_perc!AK20/100</f>
        <v>6436607017.7120914</v>
      </c>
      <c r="AL20">
        <f>VLOOKUP($A20,'GDP_PPP2005&amp;growth'!$A$2:$BD$48,COLUMN(),0)*AgGDP_perc!AL20/100</f>
        <v>6598869456.1741467</v>
      </c>
      <c r="AM20">
        <f>VLOOKUP($A20,'GDP_PPP2005&amp;growth'!$A$2:$BD$48,COLUMN(),0)*AgGDP_perc!AM20/100</f>
        <v>6365383653.1487112</v>
      </c>
      <c r="AN20">
        <f>VLOOKUP($A20,'GDP_PPP2005&amp;growth'!$A$2:$BD$48,COLUMN(),0)*AgGDP_perc!AN20/100</f>
        <v>6672618527.7792664</v>
      </c>
      <c r="AO20">
        <f>VLOOKUP($A20,'GDP_PPP2005&amp;growth'!$A$2:$BD$48,COLUMN(),0)*AgGDP_perc!AO20/100</f>
        <v>7067042840.1243582</v>
      </c>
      <c r="AP20">
        <f>VLOOKUP($A20,'GDP_PPP2005&amp;growth'!$A$2:$BD$48,COLUMN(),0)*AgGDP_perc!AP20/100</f>
        <v>7595721374.4389811</v>
      </c>
      <c r="AQ20">
        <f>VLOOKUP($A20,'GDP_PPP2005&amp;growth'!$A$2:$BD$48,COLUMN(),0)*AgGDP_perc!AQ20/100</f>
        <v>7224380610.3858452</v>
      </c>
      <c r="AR20">
        <f>VLOOKUP($A20,'GDP_PPP2005&amp;growth'!$A$2:$BD$48,COLUMN(),0)*AgGDP_perc!AR20/100</f>
        <v>7598079232.3098135</v>
      </c>
      <c r="AS20">
        <f>VLOOKUP($A20,'GDP_PPP2005&amp;growth'!$A$2:$BD$48,COLUMN(),0)*AgGDP_perc!AS20/100</f>
        <v>7872210894.8656874</v>
      </c>
      <c r="AT20">
        <f>VLOOKUP($A20,'GDP_PPP2005&amp;growth'!$A$2:$BD$48,COLUMN(),0)*AgGDP_perc!AT20/100</f>
        <v>8058377619.6348295</v>
      </c>
      <c r="AU20">
        <f>VLOOKUP($A20,'GDP_PPP2005&amp;growth'!$A$2:$BD$48,COLUMN(),0)*AgGDP_perc!AU20/100</f>
        <v>8361857179.2047501</v>
      </c>
      <c r="AV20">
        <f>VLOOKUP($A20,'GDP_PPP2005&amp;growth'!$A$2:$BD$48,COLUMN(),0)*AgGDP_perc!AV20/100</f>
        <v>8712888517.0420914</v>
      </c>
      <c r="AW20">
        <f>VLOOKUP($A20,'GDP_PPP2005&amp;growth'!$A$2:$BD$48,COLUMN(),0)*AgGDP_perc!AW20/100</f>
        <v>9406042056.1158543</v>
      </c>
      <c r="AX20">
        <f>VLOOKUP($A20,'GDP_PPP2005&amp;growth'!$A$2:$BD$48,COLUMN(),0)*AgGDP_perc!AX20/100</f>
        <v>10255869401.111275</v>
      </c>
      <c r="AY20">
        <f>VLOOKUP($A20,'GDP_PPP2005&amp;growth'!$A$2:$BD$48,COLUMN(),0)*AgGDP_perc!AY20/100</f>
        <v>10700990789.786739</v>
      </c>
      <c r="AZ20">
        <f>VLOOKUP($A20,'GDP_PPP2005&amp;growth'!$A$2:$BD$48,COLUMN(),0)*AgGDP_perc!AZ20/100</f>
        <v>8456876989.6125317</v>
      </c>
      <c r="BA20">
        <f>VLOOKUP($A20,'GDP_PPP2005&amp;growth'!$A$2:$BD$48,COLUMN(),0)*AgGDP_perc!BA20/100</f>
        <v>8601966570.1582661</v>
      </c>
      <c r="BB20">
        <f>VLOOKUP($A20,'GDP_PPP2005&amp;growth'!$A$2:$BD$48,COLUMN(),0)*AgGDP_perc!BB20/100</f>
        <v>9941077658.2796402</v>
      </c>
      <c r="BC20">
        <f>VLOOKUP($A20,'GDP_PPP2005&amp;growth'!$A$2:$BD$48,COLUMN(),0)*AgGDP_perc!BC20/100</f>
        <v>10641527110.842125</v>
      </c>
      <c r="BD20">
        <f>VLOOKUP($A20,'GDP_PPP2005&amp;growth'!$A$2:$BD$48,COLUMN(),0)*AgGDP_perc!BD20/100</f>
        <v>10824903661.330059</v>
      </c>
    </row>
    <row r="21" spans="1:56" x14ac:dyDescent="0.2">
      <c r="A21">
        <f>VLOOKUP(B21,'AHarv+PermP'!$B$2:$C$52,2,0)</f>
        <v>90</v>
      </c>
      <c r="B21" t="s">
        <v>393</v>
      </c>
      <c r="C21" t="str">
        <f>AgGDP_perc!C21</f>
        <v>GIN</v>
      </c>
      <c r="D21" s="72" t="s">
        <v>565</v>
      </c>
      <c r="F21">
        <f>VLOOKUP($A21,'GDP_PPP2005&amp;growth'!$A$2:$BD$48,COLUMN(),0)*AgGDP_perc!F21/100</f>
        <v>0</v>
      </c>
      <c r="G21">
        <f>VLOOKUP($A21,'GDP_PPP2005&amp;growth'!$A$2:$BD$48,COLUMN(),0)*AgGDP_perc!G21/100</f>
        <v>0</v>
      </c>
      <c r="H21">
        <f>VLOOKUP($A21,'GDP_PPP2005&amp;growth'!$A$2:$BD$48,COLUMN(),0)*AgGDP_perc!H21/100</f>
        <v>0</v>
      </c>
      <c r="I21">
        <f>VLOOKUP($A21,'GDP_PPP2005&amp;growth'!$A$2:$BD$48,COLUMN(),0)*AgGDP_perc!I21/100</f>
        <v>0</v>
      </c>
      <c r="J21">
        <f>VLOOKUP($A21,'GDP_PPP2005&amp;growth'!$A$2:$BD$48,COLUMN(),0)*AgGDP_perc!J21/100</f>
        <v>0</v>
      </c>
      <c r="K21">
        <f>VLOOKUP($A21,'GDP_PPP2005&amp;growth'!$A$2:$BD$48,COLUMN(),0)*AgGDP_perc!K21/100</f>
        <v>0</v>
      </c>
      <c r="L21">
        <f>VLOOKUP($A21,'GDP_PPP2005&amp;growth'!$A$2:$BD$48,COLUMN(),0)*AgGDP_perc!L21/100</f>
        <v>0</v>
      </c>
      <c r="M21">
        <f>VLOOKUP($A21,'GDP_PPP2005&amp;growth'!$A$2:$BD$48,COLUMN(),0)*AgGDP_perc!M21/100</f>
        <v>0</v>
      </c>
      <c r="N21">
        <f>VLOOKUP($A21,'GDP_PPP2005&amp;growth'!$A$2:$BD$48,COLUMN(),0)*AgGDP_perc!N21/100</f>
        <v>0</v>
      </c>
      <c r="O21">
        <f>VLOOKUP($A21,'GDP_PPP2005&amp;growth'!$A$2:$BD$48,COLUMN(),0)*AgGDP_perc!O21/100</f>
        <v>0</v>
      </c>
      <c r="P21">
        <f>VLOOKUP($A21,'GDP_PPP2005&amp;growth'!$A$2:$BD$48,COLUMN(),0)*AgGDP_perc!P21/100</f>
        <v>0</v>
      </c>
      <c r="Q21">
        <f>VLOOKUP($A21,'GDP_PPP2005&amp;growth'!$A$2:$BD$48,COLUMN(),0)*AgGDP_perc!Q21/100</f>
        <v>0</v>
      </c>
      <c r="R21">
        <f>VLOOKUP($A21,'GDP_PPP2005&amp;growth'!$A$2:$BD$48,COLUMN(),0)*AgGDP_perc!R21/100</f>
        <v>0</v>
      </c>
      <c r="S21">
        <f>VLOOKUP($A21,'GDP_PPP2005&amp;growth'!$A$2:$BD$48,COLUMN(),0)*AgGDP_perc!S21/100</f>
        <v>0</v>
      </c>
      <c r="T21">
        <f>VLOOKUP($A21,'GDP_PPP2005&amp;growth'!$A$2:$BD$48,COLUMN(),0)*AgGDP_perc!T21/100</f>
        <v>0</v>
      </c>
      <c r="U21">
        <f>VLOOKUP($A21,'GDP_PPP2005&amp;growth'!$A$2:$BD$48,COLUMN(),0)*AgGDP_perc!U21/100</f>
        <v>0</v>
      </c>
      <c r="V21">
        <f>VLOOKUP($A21,'GDP_PPP2005&amp;growth'!$A$2:$BD$48,COLUMN(),0)*AgGDP_perc!V21/100</f>
        <v>0</v>
      </c>
      <c r="W21">
        <f>VLOOKUP($A21,'GDP_PPP2005&amp;growth'!$A$2:$BD$48,COLUMN(),0)*AgGDP_perc!W21/100</f>
        <v>0</v>
      </c>
      <c r="X21">
        <f>VLOOKUP($A21,'GDP_PPP2005&amp;growth'!$A$2:$BD$48,COLUMN(),0)*AgGDP_perc!X21/100</f>
        <v>0</v>
      </c>
      <c r="Y21">
        <f>VLOOKUP($A21,'GDP_PPP2005&amp;growth'!$A$2:$BD$48,COLUMN(),0)*AgGDP_perc!Y21/100</f>
        <v>0</v>
      </c>
      <c r="Z21">
        <f>VLOOKUP($A21,'GDP_PPP2005&amp;growth'!$A$2:$BD$48,COLUMN(),0)*AgGDP_perc!Z21/100</f>
        <v>0</v>
      </c>
      <c r="AA21">
        <f>VLOOKUP($A21,'GDP_PPP2005&amp;growth'!$A$2:$BD$48,COLUMN(),0)*AgGDP_perc!AA21/100</f>
        <v>0</v>
      </c>
      <c r="AB21">
        <f>VLOOKUP($A21,'GDP_PPP2005&amp;growth'!$A$2:$BD$48,COLUMN(),0)*AgGDP_perc!AB21/100</f>
        <v>0</v>
      </c>
      <c r="AC21">
        <f>VLOOKUP($A21,'GDP_PPP2005&amp;growth'!$A$2:$BD$48,COLUMN(),0)*AgGDP_perc!AC21/100</f>
        <v>0</v>
      </c>
      <c r="AD21">
        <f>VLOOKUP($A21,'GDP_PPP2005&amp;growth'!$A$2:$BD$48,COLUMN(),0)*AgGDP_perc!AD21/100</f>
        <v>0</v>
      </c>
      <c r="AE21">
        <f>VLOOKUP($A21,'GDP_PPP2005&amp;growth'!$A$2:$BD$48,COLUMN(),0)*AgGDP_perc!AE21/100</f>
        <v>0</v>
      </c>
      <c r="AF21">
        <f>VLOOKUP($A21,'GDP_PPP2005&amp;growth'!$A$2:$BD$48,COLUMN(),0)*AgGDP_perc!AF21/100</f>
        <v>997033953.30309796</v>
      </c>
      <c r="AG21">
        <f>VLOOKUP($A21,'GDP_PPP2005&amp;growth'!$A$2:$BD$48,COLUMN(),0)*AgGDP_perc!AG21/100</f>
        <v>1061151714.949476</v>
      </c>
      <c r="AH21">
        <f>VLOOKUP($A21,'GDP_PPP2005&amp;growth'!$A$2:$BD$48,COLUMN(),0)*AgGDP_perc!AH21/100</f>
        <v>1073712427.4900191</v>
      </c>
      <c r="AI21">
        <f>VLOOKUP($A21,'GDP_PPP2005&amp;growth'!$A$2:$BD$48,COLUMN(),0)*AgGDP_perc!AI21/100</f>
        <v>1145467454.5487909</v>
      </c>
      <c r="AJ21">
        <f>VLOOKUP($A21,'GDP_PPP2005&amp;growth'!$A$2:$BD$48,COLUMN(),0)*AgGDP_perc!AJ21/100</f>
        <v>1180504242.3449078</v>
      </c>
      <c r="AK21">
        <f>VLOOKUP($A21,'GDP_PPP2005&amp;growth'!$A$2:$BD$48,COLUMN(),0)*AgGDP_perc!AK21/100</f>
        <v>960109343.0042001</v>
      </c>
      <c r="AL21">
        <f>VLOOKUP($A21,'GDP_PPP2005&amp;growth'!$A$2:$BD$48,COLUMN(),0)*AgGDP_perc!AL21/100</f>
        <v>898303268.92794418</v>
      </c>
      <c r="AM21">
        <f>VLOOKUP($A21,'GDP_PPP2005&amp;growth'!$A$2:$BD$48,COLUMN(),0)*AgGDP_perc!AM21/100</f>
        <v>994320163.98813093</v>
      </c>
      <c r="AN21">
        <f>VLOOKUP($A21,'GDP_PPP2005&amp;growth'!$A$2:$BD$48,COLUMN(),0)*AgGDP_perc!AN21/100</f>
        <v>1199382382.5949996</v>
      </c>
      <c r="AO21">
        <f>VLOOKUP($A21,'GDP_PPP2005&amp;growth'!$A$2:$BD$48,COLUMN(),0)*AgGDP_perc!AO21/100</f>
        <v>1157295088.9173286</v>
      </c>
      <c r="AP21">
        <f>VLOOKUP($A21,'GDP_PPP2005&amp;growth'!$A$2:$BD$48,COLUMN(),0)*AgGDP_perc!AP21/100</f>
        <v>1124597346.1783855</v>
      </c>
      <c r="AQ21">
        <f>VLOOKUP($A21,'GDP_PPP2005&amp;growth'!$A$2:$BD$48,COLUMN(),0)*AgGDP_perc!AQ21/100</f>
        <v>1385970101.1377792</v>
      </c>
      <c r="AR21">
        <f>VLOOKUP($A21,'GDP_PPP2005&amp;growth'!$A$2:$BD$48,COLUMN(),0)*AgGDP_perc!AR21/100</f>
        <v>1523534940.7042205</v>
      </c>
      <c r="AS21">
        <f>VLOOKUP($A21,'GDP_PPP2005&amp;growth'!$A$2:$BD$48,COLUMN(),0)*AgGDP_perc!AS21/100</f>
        <v>1632916533.3051553</v>
      </c>
      <c r="AT21">
        <f>VLOOKUP($A21,'GDP_PPP2005&amp;growth'!$A$2:$BD$48,COLUMN(),0)*AgGDP_perc!AT21/100</f>
        <v>1499073833.6270993</v>
      </c>
      <c r="AU21">
        <f>VLOOKUP($A21,'GDP_PPP2005&amp;growth'!$A$2:$BD$48,COLUMN(),0)*AgGDP_perc!AU21/100</f>
        <v>1676680615.220412</v>
      </c>
      <c r="AV21">
        <f>VLOOKUP($A21,'GDP_PPP2005&amp;growth'!$A$2:$BD$48,COLUMN(),0)*AgGDP_perc!AV21/100</f>
        <v>1776681090.591095</v>
      </c>
      <c r="AW21">
        <f>VLOOKUP($A21,'GDP_PPP2005&amp;growth'!$A$2:$BD$48,COLUMN(),0)*AgGDP_perc!AW21/100</f>
        <v>1855588287.8233402</v>
      </c>
      <c r="AX21">
        <f>VLOOKUP($A21,'GDP_PPP2005&amp;growth'!$A$2:$BD$48,COLUMN(),0)*AgGDP_perc!AX21/100</f>
        <v>2134988504.6507003</v>
      </c>
      <c r="AY21">
        <f>VLOOKUP($A21,'GDP_PPP2005&amp;growth'!$A$2:$BD$48,COLUMN(),0)*AgGDP_perc!AY21/100</f>
        <v>2120660975.5702486</v>
      </c>
      <c r="AZ21">
        <f>VLOOKUP($A21,'GDP_PPP2005&amp;growth'!$A$2:$BD$48,COLUMN(),0)*AgGDP_perc!AZ21/100</f>
        <v>2145381194.3863587</v>
      </c>
      <c r="BA21">
        <f>VLOOKUP($A21,'GDP_PPP2005&amp;growth'!$A$2:$BD$48,COLUMN(),0)*AgGDP_perc!BA21/100</f>
        <v>2320505319.5843577</v>
      </c>
      <c r="BB21">
        <f>VLOOKUP($A21,'GDP_PPP2005&amp;growth'!$A$2:$BD$48,COLUMN(),0)*AgGDP_perc!BB21/100</f>
        <v>2393413230.8429093</v>
      </c>
      <c r="BC21">
        <f>VLOOKUP($A21,'GDP_PPP2005&amp;growth'!$A$2:$BD$48,COLUMN(),0)*AgGDP_perc!BC21/100</f>
        <v>1619135420.2940545</v>
      </c>
      <c r="BD21">
        <f>VLOOKUP($A21,'GDP_PPP2005&amp;growth'!$A$2:$BD$48,COLUMN(),0)*AgGDP_perc!BD21/100</f>
        <v>1272104438.9781837</v>
      </c>
    </row>
    <row r="22" spans="1:56" x14ac:dyDescent="0.2">
      <c r="A22">
        <v>175</v>
      </c>
      <c r="B22" t="s">
        <v>439</v>
      </c>
      <c r="C22" t="str">
        <f>AgGDP_perc!C22</f>
        <v>GNB</v>
      </c>
      <c r="D22" s="72" t="s">
        <v>565</v>
      </c>
      <c r="F22">
        <f>VLOOKUP($A22,'GDP_PPP2005&amp;growth'!$A$2:$BD$48,COLUMN(),0)*AgGDP_perc!F22/100</f>
        <v>0</v>
      </c>
      <c r="G22">
        <f>VLOOKUP($A22,'GDP_PPP2005&amp;growth'!$A$2:$BD$48,COLUMN(),0)*AgGDP_perc!G22/100</f>
        <v>0</v>
      </c>
      <c r="H22">
        <f>VLOOKUP($A22,'GDP_PPP2005&amp;growth'!$A$2:$BD$48,COLUMN(),0)*AgGDP_perc!H22/100</f>
        <v>0</v>
      </c>
      <c r="I22">
        <f>VLOOKUP($A22,'GDP_PPP2005&amp;growth'!$A$2:$BD$48,COLUMN(),0)*AgGDP_perc!I22/100</f>
        <v>0</v>
      </c>
      <c r="J22">
        <f>VLOOKUP($A22,'GDP_PPP2005&amp;growth'!$A$2:$BD$48,COLUMN(),0)*AgGDP_perc!J22/100</f>
        <v>0</v>
      </c>
      <c r="K22">
        <f>VLOOKUP($A22,'GDP_PPP2005&amp;growth'!$A$2:$BD$48,COLUMN(),0)*AgGDP_perc!K22/100</f>
        <v>0</v>
      </c>
      <c r="L22">
        <f>VLOOKUP($A22,'GDP_PPP2005&amp;growth'!$A$2:$BD$48,COLUMN(),0)*AgGDP_perc!L22/100</f>
        <v>0</v>
      </c>
      <c r="M22">
        <f>VLOOKUP($A22,'GDP_PPP2005&amp;growth'!$A$2:$BD$48,COLUMN(),0)*AgGDP_perc!M22/100</f>
        <v>0</v>
      </c>
      <c r="N22">
        <f>VLOOKUP($A22,'GDP_PPP2005&amp;growth'!$A$2:$BD$48,COLUMN(),0)*AgGDP_perc!N22/100</f>
        <v>0</v>
      </c>
      <c r="O22">
        <f>VLOOKUP($A22,'GDP_PPP2005&amp;growth'!$A$2:$BD$48,COLUMN(),0)*AgGDP_perc!O22/100</f>
        <v>0</v>
      </c>
      <c r="P22">
        <f>VLOOKUP($A22,'GDP_PPP2005&amp;growth'!$A$2:$BD$48,COLUMN(),0)*AgGDP_perc!P22/100</f>
        <v>0</v>
      </c>
      <c r="Q22">
        <f>VLOOKUP($A22,'GDP_PPP2005&amp;growth'!$A$2:$BD$48,COLUMN(),0)*AgGDP_perc!Q22/100</f>
        <v>0</v>
      </c>
      <c r="R22">
        <f>VLOOKUP($A22,'GDP_PPP2005&amp;growth'!$A$2:$BD$48,COLUMN(),0)*AgGDP_perc!R22/100</f>
        <v>0</v>
      </c>
      <c r="S22">
        <f>VLOOKUP($A22,'GDP_PPP2005&amp;growth'!$A$2:$BD$48,COLUMN(),0)*AgGDP_perc!S22/100</f>
        <v>0</v>
      </c>
      <c r="T22">
        <f>VLOOKUP($A22,'GDP_PPP2005&amp;growth'!$A$2:$BD$48,COLUMN(),0)*AgGDP_perc!T22/100</f>
        <v>0</v>
      </c>
      <c r="U22">
        <f>VLOOKUP($A22,'GDP_PPP2005&amp;growth'!$A$2:$BD$48,COLUMN(),0)*AgGDP_perc!U22/100</f>
        <v>0</v>
      </c>
      <c r="V22">
        <f>VLOOKUP($A22,'GDP_PPP2005&amp;growth'!$A$2:$BD$48,COLUMN(),0)*AgGDP_perc!V22/100</f>
        <v>0</v>
      </c>
      <c r="W22">
        <f>VLOOKUP($A22,'GDP_PPP2005&amp;growth'!$A$2:$BD$48,COLUMN(),0)*AgGDP_perc!W22/100</f>
        <v>0</v>
      </c>
      <c r="X22">
        <f>VLOOKUP($A22,'GDP_PPP2005&amp;growth'!$A$2:$BD$48,COLUMN(),0)*AgGDP_perc!X22/100</f>
        <v>0</v>
      </c>
      <c r="Y22">
        <f>VLOOKUP($A22,'GDP_PPP2005&amp;growth'!$A$2:$BD$48,COLUMN(),0)*AgGDP_perc!Y22/100</f>
        <v>0</v>
      </c>
      <c r="Z22">
        <f>VLOOKUP($A22,'GDP_PPP2005&amp;growth'!$A$2:$BD$48,COLUMN(),0)*AgGDP_perc!Z22/100</f>
        <v>334671606.30238897</v>
      </c>
      <c r="AA22">
        <f>VLOOKUP($A22,'GDP_PPP2005&amp;growth'!$A$2:$BD$48,COLUMN(),0)*AgGDP_perc!AA22/100</f>
        <v>475754876.19356191</v>
      </c>
      <c r="AB22">
        <f>VLOOKUP($A22,'GDP_PPP2005&amp;growth'!$A$2:$BD$48,COLUMN(),0)*AgGDP_perc!AB22/100</f>
        <v>435143859.41714799</v>
      </c>
      <c r="AC22">
        <f>VLOOKUP($A22,'GDP_PPP2005&amp;growth'!$A$2:$BD$48,COLUMN(),0)*AgGDP_perc!AC22/100</f>
        <v>381566045.08184999</v>
      </c>
      <c r="AD22">
        <f>VLOOKUP($A22,'GDP_PPP2005&amp;growth'!$A$2:$BD$48,COLUMN(),0)*AgGDP_perc!AD22/100</f>
        <v>405215540.4197377</v>
      </c>
      <c r="AE22">
        <f>VLOOKUP($A22,'GDP_PPP2005&amp;growth'!$A$2:$BD$48,COLUMN(),0)*AgGDP_perc!AE22/100</f>
        <v>474915774.21646571</v>
      </c>
      <c r="AF22">
        <f>VLOOKUP($A22,'GDP_PPP2005&amp;growth'!$A$2:$BD$48,COLUMN(),0)*AgGDP_perc!AF22/100</f>
        <v>458719642.47577333</v>
      </c>
      <c r="AG22">
        <f>VLOOKUP($A22,'GDP_PPP2005&amp;growth'!$A$2:$BD$48,COLUMN(),0)*AgGDP_perc!AG22/100</f>
        <v>600370167.7952981</v>
      </c>
      <c r="AH22">
        <f>VLOOKUP($A22,'GDP_PPP2005&amp;growth'!$A$2:$BD$48,COLUMN(),0)*AgGDP_perc!AH22/100</f>
        <v>634157386.82940388</v>
      </c>
      <c r="AI22">
        <f>VLOOKUP($A22,'GDP_PPP2005&amp;growth'!$A$2:$BD$48,COLUMN(),0)*AgGDP_perc!AI22/100</f>
        <v>580681826.36935115</v>
      </c>
      <c r="AJ22">
        <f>VLOOKUP($A22,'GDP_PPP2005&amp;growth'!$A$2:$BD$48,COLUMN(),0)*AgGDP_perc!AJ22/100</f>
        <v>746662446.62416232</v>
      </c>
      <c r="AK22">
        <f>VLOOKUP($A22,'GDP_PPP2005&amp;growth'!$A$2:$BD$48,COLUMN(),0)*AgGDP_perc!AK22/100</f>
        <v>698389775.91989672</v>
      </c>
      <c r="AL22">
        <f>VLOOKUP($A22,'GDP_PPP2005&amp;growth'!$A$2:$BD$48,COLUMN(),0)*AgGDP_perc!AL22/100</f>
        <v>644148048.29212439</v>
      </c>
      <c r="AM22">
        <f>VLOOKUP($A22,'GDP_PPP2005&amp;growth'!$A$2:$BD$48,COLUMN(),0)*AgGDP_perc!AM22/100</f>
        <v>735727656.61983776</v>
      </c>
      <c r="AN22">
        <f>VLOOKUP($A22,'GDP_PPP2005&amp;growth'!$A$2:$BD$48,COLUMN(),0)*AgGDP_perc!AN22/100</f>
        <v>764334193.33020163</v>
      </c>
      <c r="AO22">
        <f>VLOOKUP($A22,'GDP_PPP2005&amp;growth'!$A$2:$BD$48,COLUMN(),0)*AgGDP_perc!AO22/100</f>
        <v>790234216.55366933</v>
      </c>
      <c r="AP22">
        <f>VLOOKUP($A22,'GDP_PPP2005&amp;growth'!$A$2:$BD$48,COLUMN(),0)*AgGDP_perc!AP22/100</f>
        <v>922675699.61965024</v>
      </c>
      <c r="AQ22">
        <f>VLOOKUP($A22,'GDP_PPP2005&amp;growth'!$A$2:$BD$48,COLUMN(),0)*AgGDP_perc!AQ22/100</f>
        <v>931541646.20936918</v>
      </c>
      <c r="AR22">
        <f>VLOOKUP($A22,'GDP_PPP2005&amp;growth'!$A$2:$BD$48,COLUMN(),0)*AgGDP_perc!AR22/100</f>
        <v>765182358.12224793</v>
      </c>
      <c r="AS22">
        <f>VLOOKUP($A22,'GDP_PPP2005&amp;growth'!$A$2:$BD$48,COLUMN(),0)*AgGDP_perc!AS22/100</f>
        <v>776084694.033113</v>
      </c>
      <c r="AT22">
        <f>VLOOKUP($A22,'GDP_PPP2005&amp;growth'!$A$2:$BD$48,COLUMN(),0)*AgGDP_perc!AT22/100</f>
        <v>802236219.18483639</v>
      </c>
      <c r="AU22">
        <f>VLOOKUP($A22,'GDP_PPP2005&amp;growth'!$A$2:$BD$48,COLUMN(),0)*AgGDP_perc!AU22/100</f>
        <v>732226303.31517684</v>
      </c>
      <c r="AV22">
        <f>VLOOKUP($A22,'GDP_PPP2005&amp;growth'!$A$2:$BD$48,COLUMN(),0)*AgGDP_perc!AV22/100</f>
        <v>757932835.46696687</v>
      </c>
      <c r="AW22">
        <f>VLOOKUP($A22,'GDP_PPP2005&amp;growth'!$A$2:$BD$48,COLUMN(),0)*AgGDP_perc!AW22/100</f>
        <v>0</v>
      </c>
      <c r="AX22">
        <f>VLOOKUP($A22,'GDP_PPP2005&amp;growth'!$A$2:$BD$48,COLUMN(),0)*AgGDP_perc!AX22/100</f>
        <v>0</v>
      </c>
      <c r="AY22">
        <f>VLOOKUP($A22,'GDP_PPP2005&amp;growth'!$A$2:$BD$48,COLUMN(),0)*AgGDP_perc!AY22/100</f>
        <v>0</v>
      </c>
      <c r="AZ22">
        <f>VLOOKUP($A22,'GDP_PPP2005&amp;growth'!$A$2:$BD$48,COLUMN(),0)*AgGDP_perc!AZ22/100</f>
        <v>0</v>
      </c>
      <c r="BA22">
        <f>VLOOKUP($A22,'GDP_PPP2005&amp;growth'!$A$2:$BD$48,COLUMN(),0)*AgGDP_perc!BA22/100</f>
        <v>0</v>
      </c>
      <c r="BB22">
        <f>VLOOKUP($A22,'GDP_PPP2005&amp;growth'!$A$2:$BD$48,COLUMN(),0)*AgGDP_perc!BB22/100</f>
        <v>0</v>
      </c>
      <c r="BC22">
        <f>VLOOKUP($A22,'GDP_PPP2005&amp;growth'!$A$2:$BD$48,COLUMN(),0)*AgGDP_perc!BC22/100</f>
        <v>0</v>
      </c>
      <c r="BD22">
        <f>VLOOKUP($A22,'GDP_PPP2005&amp;growth'!$A$2:$BD$48,COLUMN(),0)*AgGDP_perc!BD22/100</f>
        <v>0</v>
      </c>
    </row>
    <row r="23" spans="1:56" x14ac:dyDescent="0.2">
      <c r="A23">
        <f>VLOOKUP(B23,'AHarv+PermP'!$B$2:$C$52,2,0)</f>
        <v>114</v>
      </c>
      <c r="B23" t="s">
        <v>395</v>
      </c>
      <c r="C23" t="str">
        <f>AgGDP_perc!C23</f>
        <v>KEN</v>
      </c>
      <c r="D23" s="72" t="s">
        <v>565</v>
      </c>
      <c r="F23">
        <f>VLOOKUP($A23,'GDP_PPP2005&amp;growth'!$A$2:$BD$48,COLUMN(),0)*AgGDP_perc!F23/100</f>
        <v>0</v>
      </c>
      <c r="G23">
        <f>VLOOKUP($A23,'GDP_PPP2005&amp;growth'!$A$2:$BD$48,COLUMN(),0)*AgGDP_perc!G23/100</f>
        <v>0</v>
      </c>
      <c r="H23">
        <f>VLOOKUP($A23,'GDP_PPP2005&amp;growth'!$A$2:$BD$48,COLUMN(),0)*AgGDP_perc!H23/100</f>
        <v>0</v>
      </c>
      <c r="I23">
        <f>VLOOKUP($A23,'GDP_PPP2005&amp;growth'!$A$2:$BD$48,COLUMN(),0)*AgGDP_perc!I23/100</f>
        <v>0</v>
      </c>
      <c r="J23">
        <f>VLOOKUP($A23,'GDP_PPP2005&amp;growth'!$A$2:$BD$48,COLUMN(),0)*AgGDP_perc!J23/100</f>
        <v>0</v>
      </c>
      <c r="K23">
        <f>VLOOKUP($A23,'GDP_PPP2005&amp;growth'!$A$2:$BD$48,COLUMN(),0)*AgGDP_perc!K23/100</f>
        <v>0</v>
      </c>
      <c r="L23">
        <f>VLOOKUP($A23,'GDP_PPP2005&amp;growth'!$A$2:$BD$48,COLUMN(),0)*AgGDP_perc!L23/100</f>
        <v>0</v>
      </c>
      <c r="M23">
        <f>VLOOKUP($A23,'GDP_PPP2005&amp;growth'!$A$2:$BD$48,COLUMN(),0)*AgGDP_perc!M23/100</f>
        <v>0</v>
      </c>
      <c r="N23">
        <f>VLOOKUP($A23,'GDP_PPP2005&amp;growth'!$A$2:$BD$48,COLUMN(),0)*AgGDP_perc!N23/100</f>
        <v>0</v>
      </c>
      <c r="O23">
        <f>VLOOKUP($A23,'GDP_PPP2005&amp;growth'!$A$2:$BD$48,COLUMN(),0)*AgGDP_perc!O23/100</f>
        <v>0</v>
      </c>
      <c r="P23">
        <f>VLOOKUP($A23,'GDP_PPP2005&amp;growth'!$A$2:$BD$48,COLUMN(),0)*AgGDP_perc!P23/100</f>
        <v>0</v>
      </c>
      <c r="Q23">
        <f>VLOOKUP($A23,'GDP_PPP2005&amp;growth'!$A$2:$BD$48,COLUMN(),0)*AgGDP_perc!Q23/100</f>
        <v>0</v>
      </c>
      <c r="R23">
        <f>VLOOKUP($A23,'GDP_PPP2005&amp;growth'!$A$2:$BD$48,COLUMN(),0)*AgGDP_perc!R23/100</f>
        <v>0</v>
      </c>
      <c r="S23">
        <f>VLOOKUP($A23,'GDP_PPP2005&amp;growth'!$A$2:$BD$48,COLUMN(),0)*AgGDP_perc!S23/100</f>
        <v>0</v>
      </c>
      <c r="T23">
        <f>VLOOKUP($A23,'GDP_PPP2005&amp;growth'!$A$2:$BD$48,COLUMN(),0)*AgGDP_perc!T23/100</f>
        <v>0</v>
      </c>
      <c r="U23">
        <f>VLOOKUP($A23,'GDP_PPP2005&amp;growth'!$A$2:$BD$48,COLUMN(),0)*AgGDP_perc!U23/100</f>
        <v>0</v>
      </c>
      <c r="V23">
        <f>VLOOKUP($A23,'GDP_PPP2005&amp;growth'!$A$2:$BD$48,COLUMN(),0)*AgGDP_perc!V23/100</f>
        <v>0</v>
      </c>
      <c r="W23">
        <f>VLOOKUP($A23,'GDP_PPP2005&amp;growth'!$A$2:$BD$48,COLUMN(),0)*AgGDP_perc!W23/100</f>
        <v>0</v>
      </c>
      <c r="X23">
        <f>VLOOKUP($A23,'GDP_PPP2005&amp;growth'!$A$2:$BD$48,COLUMN(),0)*AgGDP_perc!X23/100</f>
        <v>0</v>
      </c>
      <c r="Y23">
        <f>VLOOKUP($A23,'GDP_PPP2005&amp;growth'!$A$2:$BD$48,COLUMN(),0)*AgGDP_perc!Y23/100</f>
        <v>0</v>
      </c>
      <c r="Z23">
        <f>VLOOKUP($A23,'GDP_PPP2005&amp;growth'!$A$2:$BD$48,COLUMN(),0)*AgGDP_perc!Z23/100</f>
        <v>7289819724.566782</v>
      </c>
      <c r="AA23">
        <f>VLOOKUP($A23,'GDP_PPP2005&amp;growth'!$A$2:$BD$48,COLUMN(),0)*AgGDP_perc!AA23/100</f>
        <v>7543451665.9349318</v>
      </c>
      <c r="AB23">
        <f>VLOOKUP($A23,'GDP_PPP2005&amp;growth'!$A$2:$BD$48,COLUMN(),0)*AgGDP_perc!AB23/100</f>
        <v>7860838940.8645334</v>
      </c>
      <c r="AC23">
        <f>VLOOKUP($A23,'GDP_PPP2005&amp;growth'!$A$2:$BD$48,COLUMN(),0)*AgGDP_perc!AC23/100</f>
        <v>8167804966.7715569</v>
      </c>
      <c r="AD23">
        <f>VLOOKUP($A23,'GDP_PPP2005&amp;growth'!$A$2:$BD$48,COLUMN(),0)*AgGDP_perc!AD23/100</f>
        <v>8250717141.6912422</v>
      </c>
      <c r="AE23">
        <f>VLOOKUP($A23,'GDP_PPP2005&amp;growth'!$A$2:$BD$48,COLUMN(),0)*AgGDP_perc!AE23/100</f>
        <v>8256756608.5983276</v>
      </c>
      <c r="AF23">
        <f>VLOOKUP($A23,'GDP_PPP2005&amp;growth'!$A$2:$BD$48,COLUMN(),0)*AgGDP_perc!AF23/100</f>
        <v>8971213178.7558289</v>
      </c>
      <c r="AG23">
        <f>VLOOKUP($A23,'GDP_PPP2005&amp;growth'!$A$2:$BD$48,COLUMN(),0)*AgGDP_perc!AG23/100</f>
        <v>9073769927.1886311</v>
      </c>
      <c r="AH23">
        <f>VLOOKUP($A23,'GDP_PPP2005&amp;growth'!$A$2:$BD$48,COLUMN(),0)*AgGDP_perc!AH23/100</f>
        <v>9130442973.0038528</v>
      </c>
      <c r="AI23">
        <f>VLOOKUP($A23,'GDP_PPP2005&amp;growth'!$A$2:$BD$48,COLUMN(),0)*AgGDP_perc!AI23/100</f>
        <v>9653098536.6320286</v>
      </c>
      <c r="AJ23">
        <f>VLOOKUP($A23,'GDP_PPP2005&amp;growth'!$A$2:$BD$48,COLUMN(),0)*AgGDP_perc!AJ23/100</f>
        <v>9835598076.6403351</v>
      </c>
      <c r="AK23">
        <f>VLOOKUP($A23,'GDP_PPP2005&amp;growth'!$A$2:$BD$48,COLUMN(),0)*AgGDP_perc!AK23/100</f>
        <v>9511314061.5835114</v>
      </c>
      <c r="AL23">
        <f>VLOOKUP($A23,'GDP_PPP2005&amp;growth'!$A$2:$BD$48,COLUMN(),0)*AgGDP_perc!AL23/100</f>
        <v>9635932581.9192429</v>
      </c>
      <c r="AM23">
        <f>VLOOKUP($A23,'GDP_PPP2005&amp;growth'!$A$2:$BD$48,COLUMN(),0)*AgGDP_perc!AM23/100</f>
        <v>10606841006.57263</v>
      </c>
      <c r="AN23">
        <f>VLOOKUP($A23,'GDP_PPP2005&amp;growth'!$A$2:$BD$48,COLUMN(),0)*AgGDP_perc!AN23/100</f>
        <v>11506839896.23844</v>
      </c>
      <c r="AO23">
        <f>VLOOKUP($A23,'GDP_PPP2005&amp;growth'!$A$2:$BD$48,COLUMN(),0)*AgGDP_perc!AO23/100</f>
        <v>11225038215.917141</v>
      </c>
      <c r="AP23">
        <f>VLOOKUP($A23,'GDP_PPP2005&amp;growth'!$A$2:$BD$48,COLUMN(),0)*AgGDP_perc!AP23/100</f>
        <v>11542593689.314934</v>
      </c>
      <c r="AQ23">
        <f>VLOOKUP($A23,'GDP_PPP2005&amp;growth'!$A$2:$BD$48,COLUMN(),0)*AgGDP_perc!AQ23/100</f>
        <v>11660100947.494959</v>
      </c>
      <c r="AR23">
        <f>VLOOKUP($A23,'GDP_PPP2005&amp;growth'!$A$2:$BD$48,COLUMN(),0)*AgGDP_perc!AR23/100</f>
        <v>12170840315.437189</v>
      </c>
      <c r="AS23">
        <f>VLOOKUP($A23,'GDP_PPP2005&amp;growth'!$A$2:$BD$48,COLUMN(),0)*AgGDP_perc!AS23/100</f>
        <v>12910849800.180069</v>
      </c>
      <c r="AT23">
        <f>VLOOKUP($A23,'GDP_PPP2005&amp;growth'!$A$2:$BD$48,COLUMN(),0)*AgGDP_perc!AT23/100</f>
        <v>12980306401.330202</v>
      </c>
      <c r="AU23">
        <f>VLOOKUP($A23,'GDP_PPP2005&amp;growth'!$A$2:$BD$48,COLUMN(),0)*AgGDP_perc!AU23/100</f>
        <v>13040607423.764837</v>
      </c>
      <c r="AV23">
        <f>VLOOKUP($A23,'GDP_PPP2005&amp;growth'!$A$2:$BD$48,COLUMN(),0)*AgGDP_perc!AV23/100</f>
        <v>12191426463.819525</v>
      </c>
      <c r="AW23">
        <f>VLOOKUP($A23,'GDP_PPP2005&amp;growth'!$A$2:$BD$48,COLUMN(),0)*AgGDP_perc!AW23/100</f>
        <v>12505187208.846375</v>
      </c>
      <c r="AX23">
        <f>VLOOKUP($A23,'GDP_PPP2005&amp;growth'!$A$2:$BD$48,COLUMN(),0)*AgGDP_perc!AX23/100</f>
        <v>12696737235.84129</v>
      </c>
      <c r="AY23">
        <f>VLOOKUP($A23,'GDP_PPP2005&amp;growth'!$A$2:$BD$48,COLUMN(),0)*AgGDP_perc!AY23/100</f>
        <v>13042142896.479294</v>
      </c>
      <c r="AZ23">
        <f>VLOOKUP($A23,'GDP_PPP2005&amp;growth'!$A$2:$BD$48,COLUMN(),0)*AgGDP_perc!AZ23/100</f>
        <v>13637014451.935249</v>
      </c>
      <c r="BA23">
        <f>VLOOKUP($A23,'GDP_PPP2005&amp;growth'!$A$2:$BD$48,COLUMN(),0)*AgGDP_perc!BA23/100</f>
        <v>10974016012.173931</v>
      </c>
      <c r="BB23">
        <f>VLOOKUP($A23,'GDP_PPP2005&amp;growth'!$A$2:$BD$48,COLUMN(),0)*AgGDP_perc!BB23/100</f>
        <v>11661759257.703482</v>
      </c>
      <c r="BC23">
        <f>VLOOKUP($A23,'GDP_PPP2005&amp;growth'!$A$2:$BD$48,COLUMN(),0)*AgGDP_perc!BC23/100</f>
        <v>12859014622.614073</v>
      </c>
      <c r="BD23">
        <f>VLOOKUP($A23,'GDP_PPP2005&amp;growth'!$A$2:$BD$48,COLUMN(),0)*AgGDP_perc!BD23/100</f>
        <v>11602655439.633806</v>
      </c>
    </row>
    <row r="24" spans="1:56" x14ac:dyDescent="0.2">
      <c r="A24">
        <f>VLOOKUP(B24,'AHarv+PermP'!$B$2:$C$52,2,0)</f>
        <v>122</v>
      </c>
      <c r="B24" t="s">
        <v>396</v>
      </c>
      <c r="C24" t="str">
        <f>AgGDP_perc!C24</f>
        <v>LSO</v>
      </c>
      <c r="D24" s="72" t="s">
        <v>565</v>
      </c>
      <c r="F24">
        <f>VLOOKUP($A24,'GDP_PPP2005&amp;growth'!$A$2:$BD$48,COLUMN(),0)*AgGDP_perc!F24/100</f>
        <v>0</v>
      </c>
      <c r="G24">
        <f>VLOOKUP($A24,'GDP_PPP2005&amp;growth'!$A$2:$BD$48,COLUMN(),0)*AgGDP_perc!G24/100</f>
        <v>0</v>
      </c>
      <c r="H24">
        <f>VLOOKUP($A24,'GDP_PPP2005&amp;growth'!$A$2:$BD$48,COLUMN(),0)*AgGDP_perc!H24/100</f>
        <v>0</v>
      </c>
      <c r="I24">
        <f>VLOOKUP($A24,'GDP_PPP2005&amp;growth'!$A$2:$BD$48,COLUMN(),0)*AgGDP_perc!I24/100</f>
        <v>0</v>
      </c>
      <c r="J24">
        <f>VLOOKUP($A24,'GDP_PPP2005&amp;growth'!$A$2:$BD$48,COLUMN(),0)*AgGDP_perc!J24/100</f>
        <v>0</v>
      </c>
      <c r="K24">
        <f>VLOOKUP($A24,'GDP_PPP2005&amp;growth'!$A$2:$BD$48,COLUMN(),0)*AgGDP_perc!K24/100</f>
        <v>0</v>
      </c>
      <c r="L24">
        <f>VLOOKUP($A24,'GDP_PPP2005&amp;growth'!$A$2:$BD$48,COLUMN(),0)*AgGDP_perc!L24/100</f>
        <v>0</v>
      </c>
      <c r="M24">
        <f>VLOOKUP($A24,'GDP_PPP2005&amp;growth'!$A$2:$BD$48,COLUMN(),0)*AgGDP_perc!M24/100</f>
        <v>0</v>
      </c>
      <c r="N24">
        <f>VLOOKUP($A24,'GDP_PPP2005&amp;growth'!$A$2:$BD$48,COLUMN(),0)*AgGDP_perc!N24/100</f>
        <v>0</v>
      </c>
      <c r="O24">
        <f>VLOOKUP($A24,'GDP_PPP2005&amp;growth'!$A$2:$BD$48,COLUMN(),0)*AgGDP_perc!O24/100</f>
        <v>0</v>
      </c>
      <c r="P24">
        <f>VLOOKUP($A24,'GDP_PPP2005&amp;growth'!$A$2:$BD$48,COLUMN(),0)*AgGDP_perc!P24/100</f>
        <v>0</v>
      </c>
      <c r="Q24">
        <f>VLOOKUP($A24,'GDP_PPP2005&amp;growth'!$A$2:$BD$48,COLUMN(),0)*AgGDP_perc!Q24/100</f>
        <v>0</v>
      </c>
      <c r="R24">
        <f>VLOOKUP($A24,'GDP_PPP2005&amp;growth'!$A$2:$BD$48,COLUMN(),0)*AgGDP_perc!R24/100</f>
        <v>0</v>
      </c>
      <c r="S24">
        <f>VLOOKUP($A24,'GDP_PPP2005&amp;growth'!$A$2:$BD$48,COLUMN(),0)*AgGDP_perc!S24/100</f>
        <v>0</v>
      </c>
      <c r="T24">
        <f>VLOOKUP($A24,'GDP_PPP2005&amp;growth'!$A$2:$BD$48,COLUMN(),0)*AgGDP_perc!T24/100</f>
        <v>0</v>
      </c>
      <c r="U24">
        <f>VLOOKUP($A24,'GDP_PPP2005&amp;growth'!$A$2:$BD$48,COLUMN(),0)*AgGDP_perc!U24/100</f>
        <v>0</v>
      </c>
      <c r="V24">
        <f>VLOOKUP($A24,'GDP_PPP2005&amp;growth'!$A$2:$BD$48,COLUMN(),0)*AgGDP_perc!V24/100</f>
        <v>0</v>
      </c>
      <c r="W24">
        <f>VLOOKUP($A24,'GDP_PPP2005&amp;growth'!$A$2:$BD$48,COLUMN(),0)*AgGDP_perc!W24/100</f>
        <v>0</v>
      </c>
      <c r="X24">
        <f>VLOOKUP($A24,'GDP_PPP2005&amp;growth'!$A$2:$BD$48,COLUMN(),0)*AgGDP_perc!X24/100</f>
        <v>0</v>
      </c>
      <c r="Y24">
        <f>VLOOKUP($A24,'GDP_PPP2005&amp;growth'!$A$2:$BD$48,COLUMN(),0)*AgGDP_perc!Y24/100</f>
        <v>0</v>
      </c>
      <c r="Z24">
        <f>VLOOKUP($A24,'GDP_PPP2005&amp;growth'!$A$2:$BD$48,COLUMN(),0)*AgGDP_perc!Z24/100</f>
        <v>266628646.11251011</v>
      </c>
      <c r="AA24">
        <f>VLOOKUP($A24,'GDP_PPP2005&amp;growth'!$A$2:$BD$48,COLUMN(),0)*AgGDP_perc!AA24/100</f>
        <v>292475699.20913732</v>
      </c>
      <c r="AB24">
        <f>VLOOKUP($A24,'GDP_PPP2005&amp;growth'!$A$2:$BD$48,COLUMN(),0)*AgGDP_perc!AB24/100</f>
        <v>250312507.40388867</v>
      </c>
      <c r="AC24">
        <f>VLOOKUP($A24,'GDP_PPP2005&amp;growth'!$A$2:$BD$48,COLUMN(),0)*AgGDP_perc!AC24/100</f>
        <v>264082749.48829693</v>
      </c>
      <c r="AD24">
        <f>VLOOKUP($A24,'GDP_PPP2005&amp;growth'!$A$2:$BD$48,COLUMN(),0)*AgGDP_perc!AD24/100</f>
        <v>296953993.84597254</v>
      </c>
      <c r="AE24">
        <f>VLOOKUP($A24,'GDP_PPP2005&amp;growth'!$A$2:$BD$48,COLUMN(),0)*AgGDP_perc!AE24/100</f>
        <v>285635402.32812327</v>
      </c>
      <c r="AF24">
        <f>VLOOKUP($A24,'GDP_PPP2005&amp;growth'!$A$2:$BD$48,COLUMN(),0)*AgGDP_perc!AF24/100</f>
        <v>285925002.68940407</v>
      </c>
      <c r="AG24">
        <f>VLOOKUP($A24,'GDP_PPP2005&amp;growth'!$A$2:$BD$48,COLUMN(),0)*AgGDP_perc!AG24/100</f>
        <v>302906114.14174527</v>
      </c>
      <c r="AH24">
        <f>VLOOKUP($A24,'GDP_PPP2005&amp;growth'!$A$2:$BD$48,COLUMN(),0)*AgGDP_perc!AH24/100</f>
        <v>349817339.59401697</v>
      </c>
      <c r="AI24">
        <f>VLOOKUP($A24,'GDP_PPP2005&amp;growth'!$A$2:$BD$48,COLUMN(),0)*AgGDP_perc!AI24/100</f>
        <v>342193195.39598399</v>
      </c>
      <c r="AJ24">
        <f>VLOOKUP($A24,'GDP_PPP2005&amp;growth'!$A$2:$BD$48,COLUMN(),0)*AgGDP_perc!AJ24/100</f>
        <v>361904250.9590103</v>
      </c>
      <c r="AK24">
        <f>VLOOKUP($A24,'GDP_PPP2005&amp;growth'!$A$2:$BD$48,COLUMN(),0)*AgGDP_perc!AK24/100</f>
        <v>267690477.90839997</v>
      </c>
      <c r="AL24">
        <f>VLOOKUP($A24,'GDP_PPP2005&amp;growth'!$A$2:$BD$48,COLUMN(),0)*AgGDP_perc!AL24/100</f>
        <v>302124673.74580258</v>
      </c>
      <c r="AM24">
        <f>VLOOKUP($A24,'GDP_PPP2005&amp;growth'!$A$2:$BD$48,COLUMN(),0)*AgGDP_perc!AM24/100</f>
        <v>320604364.71508986</v>
      </c>
      <c r="AN24">
        <f>VLOOKUP($A24,'GDP_PPP2005&amp;growth'!$A$2:$BD$48,COLUMN(),0)*AgGDP_perc!AN24/100</f>
        <v>325368564.27277869</v>
      </c>
      <c r="AO24">
        <f>VLOOKUP($A24,'GDP_PPP2005&amp;growth'!$A$2:$BD$48,COLUMN(),0)*AgGDP_perc!AO24/100</f>
        <v>337223110.71826833</v>
      </c>
      <c r="AP24">
        <f>VLOOKUP($A24,'GDP_PPP2005&amp;growth'!$A$2:$BD$48,COLUMN(),0)*AgGDP_perc!AP24/100</f>
        <v>353605710.02933156</v>
      </c>
      <c r="AQ24">
        <f>VLOOKUP($A24,'GDP_PPP2005&amp;growth'!$A$2:$BD$48,COLUMN(),0)*AgGDP_perc!AQ24/100</f>
        <v>345092845.05300492</v>
      </c>
      <c r="AR24">
        <f>VLOOKUP($A24,'GDP_PPP2005&amp;growth'!$A$2:$BD$48,COLUMN(),0)*AgGDP_perc!AR24/100</f>
        <v>365692983.43792719</v>
      </c>
      <c r="AS24">
        <f>VLOOKUP($A24,'GDP_PPP2005&amp;growth'!$A$2:$BD$48,COLUMN(),0)*AgGDP_perc!AS24/100</f>
        <v>375483972.08727151</v>
      </c>
      <c r="AT24">
        <f>VLOOKUP($A24,'GDP_PPP2005&amp;growth'!$A$2:$BD$48,COLUMN(),0)*AgGDP_perc!AT24/100</f>
        <v>264621872.84135073</v>
      </c>
      <c r="AU24">
        <f>VLOOKUP($A24,'GDP_PPP2005&amp;growth'!$A$2:$BD$48,COLUMN(),0)*AgGDP_perc!AU24/100</f>
        <v>294649438.10916352</v>
      </c>
      <c r="AV24">
        <f>VLOOKUP($A24,'GDP_PPP2005&amp;growth'!$A$2:$BD$48,COLUMN(),0)*AgGDP_perc!AV24/100</f>
        <v>233535710.22509462</v>
      </c>
      <c r="AW24">
        <f>VLOOKUP($A24,'GDP_PPP2005&amp;growth'!$A$2:$BD$48,COLUMN(),0)*AgGDP_perc!AW24/100</f>
        <v>240959356.21955705</v>
      </c>
      <c r="AX24">
        <f>VLOOKUP($A24,'GDP_PPP2005&amp;growth'!$A$2:$BD$48,COLUMN(),0)*AgGDP_perc!AX24/100</f>
        <v>236114433.2219955</v>
      </c>
      <c r="AY24">
        <f>VLOOKUP($A24,'GDP_PPP2005&amp;growth'!$A$2:$BD$48,COLUMN(),0)*AgGDP_perc!AY24/100</f>
        <v>205595540.55792522</v>
      </c>
      <c r="AZ24">
        <f>VLOOKUP($A24,'GDP_PPP2005&amp;growth'!$A$2:$BD$48,COLUMN(),0)*AgGDP_perc!AZ24/100</f>
        <v>253428369.69794911</v>
      </c>
      <c r="BA24">
        <f>VLOOKUP($A24,'GDP_PPP2005&amp;growth'!$A$2:$BD$48,COLUMN(),0)*AgGDP_perc!BA24/100</f>
        <v>220814715.43248352</v>
      </c>
      <c r="BB24">
        <f>VLOOKUP($A24,'GDP_PPP2005&amp;growth'!$A$2:$BD$48,COLUMN(),0)*AgGDP_perc!BB24/100</f>
        <v>220229032.30486083</v>
      </c>
      <c r="BC24">
        <f>VLOOKUP($A24,'GDP_PPP2005&amp;growth'!$A$2:$BD$48,COLUMN(),0)*AgGDP_perc!BC24/100</f>
        <v>229135362.76543716</v>
      </c>
      <c r="BD24">
        <f>VLOOKUP($A24,'GDP_PPP2005&amp;growth'!$A$2:$BD$48,COLUMN(),0)*AgGDP_perc!BD24/100</f>
        <v>237800157.86185968</v>
      </c>
    </row>
    <row r="25" spans="1:56" x14ac:dyDescent="0.2">
      <c r="A25">
        <f>VLOOKUP(B25,'AHarv+PermP'!$B$2:$C$52,2,0)</f>
        <v>123</v>
      </c>
      <c r="B25" t="s">
        <v>397</v>
      </c>
      <c r="C25" t="str">
        <f>AgGDP_perc!C25</f>
        <v>LBR</v>
      </c>
      <c r="D25" s="72" t="s">
        <v>565</v>
      </c>
      <c r="F25">
        <f>VLOOKUP($A25,'GDP_PPP2005&amp;growth'!$A$2:$BD$48,COLUMN(),0)*AgGDP_perc!F25/100</f>
        <v>0</v>
      </c>
      <c r="G25">
        <f>VLOOKUP($A25,'GDP_PPP2005&amp;growth'!$A$2:$BD$48,COLUMN(),0)*AgGDP_perc!G25/100</f>
        <v>0</v>
      </c>
      <c r="H25">
        <f>VLOOKUP($A25,'GDP_PPP2005&amp;growth'!$A$2:$BD$48,COLUMN(),0)*AgGDP_perc!H25/100</f>
        <v>0</v>
      </c>
      <c r="I25">
        <f>VLOOKUP($A25,'GDP_PPP2005&amp;growth'!$A$2:$BD$48,COLUMN(),0)*AgGDP_perc!I25/100</f>
        <v>0</v>
      </c>
      <c r="J25">
        <f>VLOOKUP($A25,'GDP_PPP2005&amp;growth'!$A$2:$BD$48,COLUMN(),0)*AgGDP_perc!J25/100</f>
        <v>0</v>
      </c>
      <c r="K25">
        <f>VLOOKUP($A25,'GDP_PPP2005&amp;growth'!$A$2:$BD$48,COLUMN(),0)*AgGDP_perc!K25/100</f>
        <v>0</v>
      </c>
      <c r="L25">
        <f>VLOOKUP($A25,'GDP_PPP2005&amp;growth'!$A$2:$BD$48,COLUMN(),0)*AgGDP_perc!L25/100</f>
        <v>0</v>
      </c>
      <c r="M25">
        <f>VLOOKUP($A25,'GDP_PPP2005&amp;growth'!$A$2:$BD$48,COLUMN(),0)*AgGDP_perc!M25/100</f>
        <v>0</v>
      </c>
      <c r="N25">
        <f>VLOOKUP($A25,'GDP_PPP2005&amp;growth'!$A$2:$BD$48,COLUMN(),0)*AgGDP_perc!N25/100</f>
        <v>0</v>
      </c>
      <c r="O25">
        <f>VLOOKUP($A25,'GDP_PPP2005&amp;growth'!$A$2:$BD$48,COLUMN(),0)*AgGDP_perc!O25/100</f>
        <v>0</v>
      </c>
      <c r="P25">
        <f>VLOOKUP($A25,'GDP_PPP2005&amp;growth'!$A$2:$BD$48,COLUMN(),0)*AgGDP_perc!P25/100</f>
        <v>0</v>
      </c>
      <c r="Q25">
        <f>VLOOKUP($A25,'GDP_PPP2005&amp;growth'!$A$2:$BD$48,COLUMN(),0)*AgGDP_perc!Q25/100</f>
        <v>0</v>
      </c>
      <c r="R25">
        <f>VLOOKUP($A25,'GDP_PPP2005&amp;growth'!$A$2:$BD$48,COLUMN(),0)*AgGDP_perc!R25/100</f>
        <v>0</v>
      </c>
      <c r="S25">
        <f>VLOOKUP($A25,'GDP_PPP2005&amp;growth'!$A$2:$BD$48,COLUMN(),0)*AgGDP_perc!S25/100</f>
        <v>0</v>
      </c>
      <c r="T25">
        <f>VLOOKUP($A25,'GDP_PPP2005&amp;growth'!$A$2:$BD$48,COLUMN(),0)*AgGDP_perc!T25/100</f>
        <v>0</v>
      </c>
      <c r="U25">
        <f>VLOOKUP($A25,'GDP_PPP2005&amp;growth'!$A$2:$BD$48,COLUMN(),0)*AgGDP_perc!U25/100</f>
        <v>0</v>
      </c>
      <c r="V25">
        <f>VLOOKUP($A25,'GDP_PPP2005&amp;growth'!$A$2:$BD$48,COLUMN(),0)*AgGDP_perc!V25/100</f>
        <v>0</v>
      </c>
      <c r="W25">
        <f>VLOOKUP($A25,'GDP_PPP2005&amp;growth'!$A$2:$BD$48,COLUMN(),0)*AgGDP_perc!W25/100</f>
        <v>0</v>
      </c>
      <c r="X25">
        <f>VLOOKUP($A25,'GDP_PPP2005&amp;growth'!$A$2:$BD$48,COLUMN(),0)*AgGDP_perc!X25/100</f>
        <v>0</v>
      </c>
      <c r="Y25">
        <f>VLOOKUP($A25,'GDP_PPP2005&amp;growth'!$A$2:$BD$48,COLUMN(),0)*AgGDP_perc!Y25/100</f>
        <v>0</v>
      </c>
      <c r="Z25">
        <f>VLOOKUP($A25,'GDP_PPP2005&amp;growth'!$A$2:$BD$48,COLUMN(),0)*AgGDP_perc!Z25/100</f>
        <v>1209392871.7852061</v>
      </c>
      <c r="AA25">
        <f>VLOOKUP($A25,'GDP_PPP2005&amp;growth'!$A$2:$BD$48,COLUMN(),0)*AgGDP_perc!AA25/100</f>
        <v>1040977724.896492</v>
      </c>
      <c r="AB25">
        <f>VLOOKUP($A25,'GDP_PPP2005&amp;growth'!$A$2:$BD$48,COLUMN(),0)*AgGDP_perc!AB25/100</f>
        <v>1037474084.0273848</v>
      </c>
      <c r="AC25">
        <f>VLOOKUP($A25,'GDP_PPP2005&amp;growth'!$A$2:$BD$48,COLUMN(),0)*AgGDP_perc!AC25/100</f>
        <v>1068584691.5059565</v>
      </c>
      <c r="AD25">
        <f>VLOOKUP($A25,'GDP_PPP2005&amp;growth'!$A$2:$BD$48,COLUMN(),0)*AgGDP_perc!AD25/100</f>
        <v>1095666911.5362387</v>
      </c>
      <c r="AE25">
        <f>VLOOKUP($A25,'GDP_PPP2005&amp;growth'!$A$2:$BD$48,COLUMN(),0)*AgGDP_perc!AE25/100</f>
        <v>1119406763.2207797</v>
      </c>
      <c r="AF25">
        <f>VLOOKUP($A25,'GDP_PPP2005&amp;growth'!$A$2:$BD$48,COLUMN(),0)*AgGDP_perc!AF25/100</f>
        <v>1125762796.7422593</v>
      </c>
      <c r="AG25">
        <f>VLOOKUP($A25,'GDP_PPP2005&amp;growth'!$A$2:$BD$48,COLUMN(),0)*AgGDP_perc!AG25/100</f>
        <v>1137241470.0531008</v>
      </c>
      <c r="AH25">
        <f>VLOOKUP($A25,'GDP_PPP2005&amp;growth'!$A$2:$BD$48,COLUMN(),0)*AgGDP_perc!AH25/100</f>
        <v>1113532667.5065415</v>
      </c>
      <c r="AI25">
        <f>VLOOKUP($A25,'GDP_PPP2005&amp;growth'!$A$2:$BD$48,COLUMN(),0)*AgGDP_perc!AI25/100</f>
        <v>829754508.56887436</v>
      </c>
      <c r="AJ25">
        <f>VLOOKUP($A25,'GDP_PPP2005&amp;growth'!$A$2:$BD$48,COLUMN(),0)*AgGDP_perc!AJ25/100</f>
        <v>570474155.76922917</v>
      </c>
      <c r="AK25">
        <f>VLOOKUP($A25,'GDP_PPP2005&amp;growth'!$A$2:$BD$48,COLUMN(),0)*AgGDP_perc!AK25/100</f>
        <v>500419756.52818888</v>
      </c>
      <c r="AL25">
        <f>VLOOKUP($A25,'GDP_PPP2005&amp;growth'!$A$2:$BD$48,COLUMN(),0)*AgGDP_perc!AL25/100</f>
        <v>299557582.32770425</v>
      </c>
      <c r="AM25">
        <f>VLOOKUP($A25,'GDP_PPP2005&amp;growth'!$A$2:$BD$48,COLUMN(),0)*AgGDP_perc!AM25/100</f>
        <v>198225342.91791007</v>
      </c>
      <c r="AN25">
        <f>VLOOKUP($A25,'GDP_PPP2005&amp;growth'!$A$2:$BD$48,COLUMN(),0)*AgGDP_perc!AN25/100</f>
        <v>160592437.62543949</v>
      </c>
      <c r="AO25">
        <f>VLOOKUP($A25,'GDP_PPP2005&amp;growth'!$A$2:$BD$48,COLUMN(),0)*AgGDP_perc!AO25/100</f>
        <v>239979517.80491105</v>
      </c>
      <c r="AP25">
        <f>VLOOKUP($A25,'GDP_PPP2005&amp;growth'!$A$2:$BD$48,COLUMN(),0)*AgGDP_perc!AP25/100</f>
        <v>309029426.96462595</v>
      </c>
      <c r="AQ25">
        <f>VLOOKUP($A25,'GDP_PPP2005&amp;growth'!$A$2:$BD$48,COLUMN(),0)*AgGDP_perc!AQ25/100</f>
        <v>521976711.26216769</v>
      </c>
      <c r="AR25">
        <f>VLOOKUP($A25,'GDP_PPP2005&amp;growth'!$A$2:$BD$48,COLUMN(),0)*AgGDP_perc!AR25/100</f>
        <v>691883108.97017169</v>
      </c>
      <c r="AS25">
        <f>VLOOKUP($A25,'GDP_PPP2005&amp;growth'!$A$2:$BD$48,COLUMN(),0)*AgGDP_perc!AS25/100</f>
        <v>823783888.65922856</v>
      </c>
      <c r="AT25">
        <f>VLOOKUP($A25,'GDP_PPP2005&amp;growth'!$A$2:$BD$48,COLUMN(),0)*AgGDP_perc!AT25/100</f>
        <v>978697769.64540136</v>
      </c>
      <c r="AU25">
        <f>VLOOKUP($A25,'GDP_PPP2005&amp;growth'!$A$2:$BD$48,COLUMN(),0)*AgGDP_perc!AU25/100</f>
        <v>1025082469.312652</v>
      </c>
      <c r="AV25">
        <f>VLOOKUP($A25,'GDP_PPP2005&amp;growth'!$A$2:$BD$48,COLUMN(),0)*AgGDP_perc!AV25/100</f>
        <v>1095300858.7850463</v>
      </c>
      <c r="AW25">
        <f>VLOOKUP($A25,'GDP_PPP2005&amp;growth'!$A$2:$BD$48,COLUMN(),0)*AgGDP_perc!AW25/100</f>
        <v>713863247.60899782</v>
      </c>
      <c r="AX25">
        <f>VLOOKUP($A25,'GDP_PPP2005&amp;growth'!$A$2:$BD$48,COLUMN(),0)*AgGDP_perc!AX25/100</f>
        <v>696909942.50448489</v>
      </c>
      <c r="AY25">
        <f>VLOOKUP($A25,'GDP_PPP2005&amp;growth'!$A$2:$BD$48,COLUMN(),0)*AgGDP_perc!AY25/100</f>
        <v>708553274.83510303</v>
      </c>
      <c r="AZ25">
        <f>VLOOKUP($A25,'GDP_PPP2005&amp;growth'!$A$2:$BD$48,COLUMN(),0)*AgGDP_perc!AZ25/100</f>
        <v>660496372.37880003</v>
      </c>
      <c r="BA25">
        <f>VLOOKUP($A25,'GDP_PPP2005&amp;growth'!$A$2:$BD$48,COLUMN(),0)*AgGDP_perc!BA25/100</f>
        <v>698082262.92089999</v>
      </c>
      <c r="BB25">
        <f>VLOOKUP($A25,'GDP_PPP2005&amp;growth'!$A$2:$BD$48,COLUMN(),0)*AgGDP_perc!BB25/100</f>
        <v>833437100.58899999</v>
      </c>
      <c r="BC25">
        <f>VLOOKUP($A25,'GDP_PPP2005&amp;growth'!$A$2:$BD$48,COLUMN(),0)*AgGDP_perc!BC25/100</f>
        <v>0</v>
      </c>
      <c r="BD25">
        <f>VLOOKUP($A25,'GDP_PPP2005&amp;growth'!$A$2:$BD$48,COLUMN(),0)*AgGDP_perc!BD25/100</f>
        <v>0</v>
      </c>
    </row>
    <row r="26" spans="1:56" x14ac:dyDescent="0.2">
      <c r="A26">
        <f>VLOOKUP(B26,'AHarv+PermP'!$B$2:$C$52,2,0)</f>
        <v>129</v>
      </c>
      <c r="B26" t="s">
        <v>398</v>
      </c>
      <c r="C26" t="str">
        <f>AgGDP_perc!C26</f>
        <v>MDG</v>
      </c>
      <c r="D26" s="72" t="s">
        <v>565</v>
      </c>
      <c r="F26">
        <f>VLOOKUP($A26,'GDP_PPP2005&amp;growth'!$A$2:$BD$48,COLUMN(),0)*AgGDP_perc!F26/100</f>
        <v>0</v>
      </c>
      <c r="G26">
        <f>VLOOKUP($A26,'GDP_PPP2005&amp;growth'!$A$2:$BD$48,COLUMN(),0)*AgGDP_perc!G26/100</f>
        <v>0</v>
      </c>
      <c r="H26">
        <f>VLOOKUP($A26,'GDP_PPP2005&amp;growth'!$A$2:$BD$48,COLUMN(),0)*AgGDP_perc!H26/100</f>
        <v>0</v>
      </c>
      <c r="I26">
        <f>VLOOKUP($A26,'GDP_PPP2005&amp;growth'!$A$2:$BD$48,COLUMN(),0)*AgGDP_perc!I26/100</f>
        <v>0</v>
      </c>
      <c r="J26">
        <f>VLOOKUP($A26,'GDP_PPP2005&amp;growth'!$A$2:$BD$48,COLUMN(),0)*AgGDP_perc!J26/100</f>
        <v>0</v>
      </c>
      <c r="K26">
        <f>VLOOKUP($A26,'GDP_PPP2005&amp;growth'!$A$2:$BD$48,COLUMN(),0)*AgGDP_perc!K26/100</f>
        <v>0</v>
      </c>
      <c r="L26">
        <f>VLOOKUP($A26,'GDP_PPP2005&amp;growth'!$A$2:$BD$48,COLUMN(),0)*AgGDP_perc!L26/100</f>
        <v>0</v>
      </c>
      <c r="M26">
        <f>VLOOKUP($A26,'GDP_PPP2005&amp;growth'!$A$2:$BD$48,COLUMN(),0)*AgGDP_perc!M26/100</f>
        <v>0</v>
      </c>
      <c r="N26">
        <f>VLOOKUP($A26,'GDP_PPP2005&amp;growth'!$A$2:$BD$48,COLUMN(),0)*AgGDP_perc!N26/100</f>
        <v>0</v>
      </c>
      <c r="O26">
        <f>VLOOKUP($A26,'GDP_PPP2005&amp;growth'!$A$2:$BD$48,COLUMN(),0)*AgGDP_perc!O26/100</f>
        <v>0</v>
      </c>
      <c r="P26">
        <f>VLOOKUP($A26,'GDP_PPP2005&amp;growth'!$A$2:$BD$48,COLUMN(),0)*AgGDP_perc!P26/100</f>
        <v>0</v>
      </c>
      <c r="Q26">
        <f>VLOOKUP($A26,'GDP_PPP2005&amp;growth'!$A$2:$BD$48,COLUMN(),0)*AgGDP_perc!Q26/100</f>
        <v>0</v>
      </c>
      <c r="R26">
        <f>VLOOKUP($A26,'GDP_PPP2005&amp;growth'!$A$2:$BD$48,COLUMN(),0)*AgGDP_perc!R26/100</f>
        <v>0</v>
      </c>
      <c r="S26">
        <f>VLOOKUP($A26,'GDP_PPP2005&amp;growth'!$A$2:$BD$48,COLUMN(),0)*AgGDP_perc!S26/100</f>
        <v>0</v>
      </c>
      <c r="T26">
        <f>VLOOKUP($A26,'GDP_PPP2005&amp;growth'!$A$2:$BD$48,COLUMN(),0)*AgGDP_perc!T26/100</f>
        <v>0</v>
      </c>
      <c r="U26">
        <f>VLOOKUP($A26,'GDP_PPP2005&amp;growth'!$A$2:$BD$48,COLUMN(),0)*AgGDP_perc!U26/100</f>
        <v>0</v>
      </c>
      <c r="V26">
        <f>VLOOKUP($A26,'GDP_PPP2005&amp;growth'!$A$2:$BD$48,COLUMN(),0)*AgGDP_perc!V26/100</f>
        <v>0</v>
      </c>
      <c r="W26">
        <f>VLOOKUP($A26,'GDP_PPP2005&amp;growth'!$A$2:$BD$48,COLUMN(),0)*AgGDP_perc!W26/100</f>
        <v>0</v>
      </c>
      <c r="X26">
        <f>VLOOKUP($A26,'GDP_PPP2005&amp;growth'!$A$2:$BD$48,COLUMN(),0)*AgGDP_perc!X26/100</f>
        <v>0</v>
      </c>
      <c r="Y26">
        <f>VLOOKUP($A26,'GDP_PPP2005&amp;growth'!$A$2:$BD$48,COLUMN(),0)*AgGDP_perc!Y26/100</f>
        <v>0</v>
      </c>
      <c r="Z26">
        <f>VLOOKUP($A26,'GDP_PPP2005&amp;growth'!$A$2:$BD$48,COLUMN(),0)*AgGDP_perc!Z26/100</f>
        <v>3334150489.4585853</v>
      </c>
      <c r="AA26">
        <f>VLOOKUP($A26,'GDP_PPP2005&amp;growth'!$A$2:$BD$48,COLUMN(),0)*AgGDP_perc!AA26/100</f>
        <v>3313811367.7119298</v>
      </c>
      <c r="AB26">
        <f>VLOOKUP($A26,'GDP_PPP2005&amp;growth'!$A$2:$BD$48,COLUMN(),0)*AgGDP_perc!AB26/100</f>
        <v>3367108948.0533705</v>
      </c>
      <c r="AC26">
        <f>VLOOKUP($A26,'GDP_PPP2005&amp;growth'!$A$2:$BD$48,COLUMN(),0)*AgGDP_perc!AC26/100</f>
        <v>3552017554.3947062</v>
      </c>
      <c r="AD26">
        <f>VLOOKUP($A26,'GDP_PPP2005&amp;growth'!$A$2:$BD$48,COLUMN(),0)*AgGDP_perc!AD26/100</f>
        <v>3562685227.159853</v>
      </c>
      <c r="AE26">
        <f>VLOOKUP($A26,'GDP_PPP2005&amp;growth'!$A$2:$BD$48,COLUMN(),0)*AgGDP_perc!AE26/100</f>
        <v>3588977921.1552448</v>
      </c>
      <c r="AF26">
        <f>VLOOKUP($A26,'GDP_PPP2005&amp;growth'!$A$2:$BD$48,COLUMN(),0)*AgGDP_perc!AF26/100</f>
        <v>3830444196.2724886</v>
      </c>
      <c r="AG26">
        <f>VLOOKUP($A26,'GDP_PPP2005&amp;growth'!$A$2:$BD$48,COLUMN(),0)*AgGDP_perc!AG26/100</f>
        <v>3810946849.0202427</v>
      </c>
      <c r="AH26">
        <f>VLOOKUP($A26,'GDP_PPP2005&amp;growth'!$A$2:$BD$48,COLUMN(),0)*AgGDP_perc!AH26/100</f>
        <v>3647772470.8166456</v>
      </c>
      <c r="AI26">
        <f>VLOOKUP($A26,'GDP_PPP2005&amp;growth'!$A$2:$BD$48,COLUMN(),0)*AgGDP_perc!AI26/100</f>
        <v>3734133234.7796931</v>
      </c>
      <c r="AJ26">
        <f>VLOOKUP($A26,'GDP_PPP2005&amp;growth'!$A$2:$BD$48,COLUMN(),0)*AgGDP_perc!AJ26/100</f>
        <v>3341464675.8325996</v>
      </c>
      <c r="AK26">
        <f>VLOOKUP($A26,'GDP_PPP2005&amp;growth'!$A$2:$BD$48,COLUMN(),0)*AgGDP_perc!AK26/100</f>
        <v>3251116792.7660127</v>
      </c>
      <c r="AL26">
        <f>VLOOKUP($A26,'GDP_PPP2005&amp;growth'!$A$2:$BD$48,COLUMN(),0)*AgGDP_perc!AL26/100</f>
        <v>3225881680.1811333</v>
      </c>
      <c r="AM26">
        <f>VLOOKUP($A26,'GDP_PPP2005&amp;growth'!$A$2:$BD$48,COLUMN(),0)*AgGDP_perc!AM26/100</f>
        <v>3248773409.2554765</v>
      </c>
      <c r="AN26">
        <f>VLOOKUP($A26,'GDP_PPP2005&amp;growth'!$A$2:$BD$48,COLUMN(),0)*AgGDP_perc!AN26/100</f>
        <v>2693156228.5637321</v>
      </c>
      <c r="AO26">
        <f>VLOOKUP($A26,'GDP_PPP2005&amp;growth'!$A$2:$BD$48,COLUMN(),0)*AgGDP_perc!AO26/100</f>
        <v>3069630494.9414983</v>
      </c>
      <c r="AP26">
        <f>VLOOKUP($A26,'GDP_PPP2005&amp;growth'!$A$2:$BD$48,COLUMN(),0)*AgGDP_perc!AP26/100</f>
        <v>3195857986.5525641</v>
      </c>
      <c r="AQ26">
        <f>VLOOKUP($A26,'GDP_PPP2005&amp;growth'!$A$2:$BD$48,COLUMN(),0)*AgGDP_perc!AQ26/100</f>
        <v>3843892476.803206</v>
      </c>
      <c r="AR26">
        <f>VLOOKUP($A26,'GDP_PPP2005&amp;growth'!$A$2:$BD$48,COLUMN(),0)*AgGDP_perc!AR26/100</f>
        <v>3871842602.9843421</v>
      </c>
      <c r="AS26">
        <f>VLOOKUP($A26,'GDP_PPP2005&amp;growth'!$A$2:$BD$48,COLUMN(),0)*AgGDP_perc!AS26/100</f>
        <v>3979284320.1906133</v>
      </c>
      <c r="AT26">
        <f>VLOOKUP($A26,'GDP_PPP2005&amp;growth'!$A$2:$BD$48,COLUMN(),0)*AgGDP_perc!AT26/100</f>
        <v>4055462717.7643452</v>
      </c>
      <c r="AU26">
        <f>VLOOKUP($A26,'GDP_PPP2005&amp;growth'!$A$2:$BD$48,COLUMN(),0)*AgGDP_perc!AU26/100</f>
        <v>4105623233.3073921</v>
      </c>
      <c r="AV26">
        <f>VLOOKUP($A26,'GDP_PPP2005&amp;growth'!$A$2:$BD$48,COLUMN(),0)*AgGDP_perc!AV26/100</f>
        <v>4071882461.2401934</v>
      </c>
      <c r="AW26">
        <f>VLOOKUP($A26,'GDP_PPP2005&amp;growth'!$A$2:$BD$48,COLUMN(),0)*AgGDP_perc!AW26/100</f>
        <v>4120778208.5633111</v>
      </c>
      <c r="AX26">
        <f>VLOOKUP($A26,'GDP_PPP2005&amp;growth'!$A$2:$BD$48,COLUMN(),0)*AgGDP_perc!AX26/100</f>
        <v>4277765885.1080284</v>
      </c>
      <c r="AY26">
        <f>VLOOKUP($A26,'GDP_PPP2005&amp;growth'!$A$2:$BD$48,COLUMN(),0)*AgGDP_perc!AY26/100</f>
        <v>4395960700.9950533</v>
      </c>
      <c r="AZ26">
        <f>VLOOKUP($A26,'GDP_PPP2005&amp;growth'!$A$2:$BD$48,COLUMN(),0)*AgGDP_perc!AZ26/100</f>
        <v>4484611802.873662</v>
      </c>
      <c r="BA26">
        <f>VLOOKUP($A26,'GDP_PPP2005&amp;growth'!$A$2:$BD$48,COLUMN(),0)*AgGDP_perc!BA26/100</f>
        <v>4453191746.0328178</v>
      </c>
      <c r="BB26">
        <f>VLOOKUP($A26,'GDP_PPP2005&amp;growth'!$A$2:$BD$48,COLUMN(),0)*AgGDP_perc!BB26/100</f>
        <v>4606942538.500247</v>
      </c>
      <c r="BC26">
        <f>VLOOKUP($A26,'GDP_PPP2005&amp;growth'!$A$2:$BD$48,COLUMN(),0)*AgGDP_perc!BC26/100</f>
        <v>5158753688.2644176</v>
      </c>
      <c r="BD26">
        <f>VLOOKUP($A26,'GDP_PPP2005&amp;growth'!$A$2:$BD$48,COLUMN(),0)*AgGDP_perc!BD26/100</f>
        <v>0</v>
      </c>
    </row>
    <row r="27" spans="1:56" x14ac:dyDescent="0.2">
      <c r="A27">
        <f>VLOOKUP(B27,'AHarv+PermP'!$B$2:$C$52,2,0)</f>
        <v>130</v>
      </c>
      <c r="B27" t="s">
        <v>399</v>
      </c>
      <c r="C27" t="str">
        <f>AgGDP_perc!C27</f>
        <v>MWI</v>
      </c>
      <c r="D27" s="72" t="s">
        <v>565</v>
      </c>
      <c r="F27">
        <f>VLOOKUP($A27,'GDP_PPP2005&amp;growth'!$A$2:$BD$48,COLUMN(),0)*AgGDP_perc!F27/100</f>
        <v>0</v>
      </c>
      <c r="G27">
        <f>VLOOKUP($A27,'GDP_PPP2005&amp;growth'!$A$2:$BD$48,COLUMN(),0)*AgGDP_perc!G27/100</f>
        <v>0</v>
      </c>
      <c r="H27">
        <f>VLOOKUP($A27,'GDP_PPP2005&amp;growth'!$A$2:$BD$48,COLUMN(),0)*AgGDP_perc!H27/100</f>
        <v>0</v>
      </c>
      <c r="I27">
        <f>VLOOKUP($A27,'GDP_PPP2005&amp;growth'!$A$2:$BD$48,COLUMN(),0)*AgGDP_perc!I27/100</f>
        <v>0</v>
      </c>
      <c r="J27">
        <f>VLOOKUP($A27,'GDP_PPP2005&amp;growth'!$A$2:$BD$48,COLUMN(),0)*AgGDP_perc!J27/100</f>
        <v>0</v>
      </c>
      <c r="K27">
        <f>VLOOKUP($A27,'GDP_PPP2005&amp;growth'!$A$2:$BD$48,COLUMN(),0)*AgGDP_perc!K27/100</f>
        <v>0</v>
      </c>
      <c r="L27">
        <f>VLOOKUP($A27,'GDP_PPP2005&amp;growth'!$A$2:$BD$48,COLUMN(),0)*AgGDP_perc!L27/100</f>
        <v>0</v>
      </c>
      <c r="M27">
        <f>VLOOKUP($A27,'GDP_PPP2005&amp;growth'!$A$2:$BD$48,COLUMN(),0)*AgGDP_perc!M27/100</f>
        <v>0</v>
      </c>
      <c r="N27">
        <f>VLOOKUP($A27,'GDP_PPP2005&amp;growth'!$A$2:$BD$48,COLUMN(),0)*AgGDP_perc!N27/100</f>
        <v>0</v>
      </c>
      <c r="O27">
        <f>VLOOKUP($A27,'GDP_PPP2005&amp;growth'!$A$2:$BD$48,COLUMN(),0)*AgGDP_perc!O27/100</f>
        <v>0</v>
      </c>
      <c r="P27">
        <f>VLOOKUP($A27,'GDP_PPP2005&amp;growth'!$A$2:$BD$48,COLUMN(),0)*AgGDP_perc!P27/100</f>
        <v>0</v>
      </c>
      <c r="Q27">
        <f>VLOOKUP($A27,'GDP_PPP2005&amp;growth'!$A$2:$BD$48,COLUMN(),0)*AgGDP_perc!Q27/100</f>
        <v>0</v>
      </c>
      <c r="R27">
        <f>VLOOKUP($A27,'GDP_PPP2005&amp;growth'!$A$2:$BD$48,COLUMN(),0)*AgGDP_perc!R27/100</f>
        <v>0</v>
      </c>
      <c r="S27">
        <f>VLOOKUP($A27,'GDP_PPP2005&amp;growth'!$A$2:$BD$48,COLUMN(),0)*AgGDP_perc!S27/100</f>
        <v>0</v>
      </c>
      <c r="T27">
        <f>VLOOKUP($A27,'GDP_PPP2005&amp;growth'!$A$2:$BD$48,COLUMN(),0)*AgGDP_perc!T27/100</f>
        <v>0</v>
      </c>
      <c r="U27">
        <f>VLOOKUP($A27,'GDP_PPP2005&amp;growth'!$A$2:$BD$48,COLUMN(),0)*AgGDP_perc!U27/100</f>
        <v>0</v>
      </c>
      <c r="V27">
        <f>VLOOKUP($A27,'GDP_PPP2005&amp;growth'!$A$2:$BD$48,COLUMN(),0)*AgGDP_perc!V27/100</f>
        <v>0</v>
      </c>
      <c r="W27">
        <f>VLOOKUP($A27,'GDP_PPP2005&amp;growth'!$A$2:$BD$48,COLUMN(),0)*AgGDP_perc!W27/100</f>
        <v>0</v>
      </c>
      <c r="X27">
        <f>VLOOKUP($A27,'GDP_PPP2005&amp;growth'!$A$2:$BD$48,COLUMN(),0)*AgGDP_perc!X27/100</f>
        <v>0</v>
      </c>
      <c r="Y27">
        <f>VLOOKUP($A27,'GDP_PPP2005&amp;growth'!$A$2:$BD$48,COLUMN(),0)*AgGDP_perc!Y27/100</f>
        <v>0</v>
      </c>
      <c r="Z27">
        <f>VLOOKUP($A27,'GDP_PPP2005&amp;growth'!$A$2:$BD$48,COLUMN(),0)*AgGDP_perc!Z27/100</f>
        <v>1878906691.3053579</v>
      </c>
      <c r="AA27">
        <f>VLOOKUP($A27,'GDP_PPP2005&amp;growth'!$A$2:$BD$48,COLUMN(),0)*AgGDP_perc!AA27/100</f>
        <v>1620491240.3258376</v>
      </c>
      <c r="AB27">
        <f>VLOOKUP($A27,'GDP_PPP2005&amp;growth'!$A$2:$BD$48,COLUMN(),0)*AgGDP_perc!AB27/100</f>
        <v>1712393927.0513761</v>
      </c>
      <c r="AC27">
        <f>VLOOKUP($A27,'GDP_PPP2005&amp;growth'!$A$2:$BD$48,COLUMN(),0)*AgGDP_perc!AC27/100</f>
        <v>1829779620.0284197</v>
      </c>
      <c r="AD27">
        <f>VLOOKUP($A27,'GDP_PPP2005&amp;growth'!$A$2:$BD$48,COLUMN(),0)*AgGDP_perc!AD27/100</f>
        <v>1916264644.9255204</v>
      </c>
      <c r="AE27">
        <f>VLOOKUP($A27,'GDP_PPP2005&amp;growth'!$A$2:$BD$48,COLUMN(),0)*AgGDP_perc!AE27/100</f>
        <v>2044630331.9345274</v>
      </c>
      <c r="AF27">
        <f>VLOOKUP($A27,'GDP_PPP2005&amp;growth'!$A$2:$BD$48,COLUMN(),0)*AgGDP_perc!AF27/100</f>
        <v>2050782580.9268808</v>
      </c>
      <c r="AG27">
        <f>VLOOKUP($A27,'GDP_PPP2005&amp;growth'!$A$2:$BD$48,COLUMN(),0)*AgGDP_perc!AG27/100</f>
        <v>2369509952.813911</v>
      </c>
      <c r="AH27">
        <f>VLOOKUP($A27,'GDP_PPP2005&amp;growth'!$A$2:$BD$48,COLUMN(),0)*AgGDP_perc!AH27/100</f>
        <v>2494596985.0048418</v>
      </c>
      <c r="AI27">
        <f>VLOOKUP($A27,'GDP_PPP2005&amp;growth'!$A$2:$BD$48,COLUMN(),0)*AgGDP_perc!AI27/100</f>
        <v>2410213172.2652302</v>
      </c>
      <c r="AJ27">
        <f>VLOOKUP($A27,'GDP_PPP2005&amp;growth'!$A$2:$BD$48,COLUMN(),0)*AgGDP_perc!AJ27/100</f>
        <v>2403706509.2317424</v>
      </c>
      <c r="AK27">
        <f>VLOOKUP($A27,'GDP_PPP2005&amp;growth'!$A$2:$BD$48,COLUMN(),0)*AgGDP_perc!AK27/100</f>
        <v>2539322624.2899675</v>
      </c>
      <c r="AL27">
        <f>VLOOKUP($A27,'GDP_PPP2005&amp;growth'!$A$2:$BD$48,COLUMN(),0)*AgGDP_perc!AL27/100</f>
        <v>2089106114.8254273</v>
      </c>
      <c r="AM27">
        <f>VLOOKUP($A27,'GDP_PPP2005&amp;growth'!$A$2:$BD$48,COLUMN(),0)*AgGDP_perc!AM27/100</f>
        <v>2887119703.8195763</v>
      </c>
      <c r="AN27">
        <f>VLOOKUP($A27,'GDP_PPP2005&amp;growth'!$A$2:$BD$48,COLUMN(),0)*AgGDP_perc!AN27/100</f>
        <v>1328824767.471441</v>
      </c>
      <c r="AO27">
        <f>VLOOKUP($A27,'GDP_PPP2005&amp;growth'!$A$2:$BD$48,COLUMN(),0)*AgGDP_perc!AO27/100</f>
        <v>1880286782.2986186</v>
      </c>
      <c r="AP27">
        <f>VLOOKUP($A27,'GDP_PPP2005&amp;growth'!$A$2:$BD$48,COLUMN(),0)*AgGDP_perc!AP27/100</f>
        <v>2302774685.760509</v>
      </c>
      <c r="AQ27">
        <f>VLOOKUP($A27,'GDP_PPP2005&amp;growth'!$A$2:$BD$48,COLUMN(),0)*AgGDP_perc!AQ27/100</f>
        <v>2245398629.4369297</v>
      </c>
      <c r="AR27">
        <f>VLOOKUP($A27,'GDP_PPP2005&amp;growth'!$A$2:$BD$48,COLUMN(),0)*AgGDP_perc!AR27/100</f>
        <v>2547040791.473114</v>
      </c>
      <c r="AS27">
        <f>VLOOKUP($A27,'GDP_PPP2005&amp;growth'!$A$2:$BD$48,COLUMN(),0)*AgGDP_perc!AS27/100</f>
        <v>2791164729.2816553</v>
      </c>
      <c r="AT27">
        <f>VLOOKUP($A27,'GDP_PPP2005&amp;growth'!$A$2:$BD$48,COLUMN(),0)*AgGDP_perc!AT27/100</f>
        <v>2962415073.1008439</v>
      </c>
      <c r="AU27">
        <f>VLOOKUP($A27,'GDP_PPP2005&amp;growth'!$A$2:$BD$48,COLUMN(),0)*AgGDP_perc!AU27/100</f>
        <v>2761111629.4163857</v>
      </c>
      <c r="AV27">
        <f>VLOOKUP($A27,'GDP_PPP2005&amp;growth'!$A$2:$BD$48,COLUMN(),0)*AgGDP_perc!AV27/100</f>
        <v>2660134559.8684421</v>
      </c>
      <c r="AW27">
        <f>VLOOKUP($A27,'GDP_PPP2005&amp;growth'!$A$2:$BD$48,COLUMN(),0)*AgGDP_perc!AW27/100</f>
        <v>2729898303.7429361</v>
      </c>
      <c r="AX27">
        <f>VLOOKUP($A27,'GDP_PPP2005&amp;growth'!$A$2:$BD$48,COLUMN(),0)*AgGDP_perc!AX27/100</f>
        <v>2791058962.869493</v>
      </c>
      <c r="AY27">
        <f>VLOOKUP($A27,'GDP_PPP2005&amp;growth'!$A$2:$BD$48,COLUMN(),0)*AgGDP_perc!AY27/100</f>
        <v>2698339418.0805578</v>
      </c>
      <c r="AZ27">
        <f>VLOOKUP($A27,'GDP_PPP2005&amp;growth'!$A$2:$BD$48,COLUMN(),0)*AgGDP_perc!AZ27/100</f>
        <v>2775720964.015378</v>
      </c>
      <c r="BA27">
        <f>VLOOKUP($A27,'GDP_PPP2005&amp;growth'!$A$2:$BD$48,COLUMN(),0)*AgGDP_perc!BA27/100</f>
        <v>2855219013.8995781</v>
      </c>
      <c r="BB27">
        <f>VLOOKUP($A27,'GDP_PPP2005&amp;growth'!$A$2:$BD$48,COLUMN(),0)*AgGDP_perc!BB27/100</f>
        <v>3080866164.346313</v>
      </c>
      <c r="BC27">
        <f>VLOOKUP($A27,'GDP_PPP2005&amp;growth'!$A$2:$BD$48,COLUMN(),0)*AgGDP_perc!BC27/100</f>
        <v>3360844717.9987211</v>
      </c>
      <c r="BD27">
        <f>VLOOKUP($A27,'GDP_PPP2005&amp;growth'!$A$2:$BD$48,COLUMN(),0)*AgGDP_perc!BD27/100</f>
        <v>0</v>
      </c>
    </row>
    <row r="28" spans="1:56" x14ac:dyDescent="0.2">
      <c r="A28">
        <f>VLOOKUP(B28,'AHarv+PermP'!$B$2:$C$52,2,0)</f>
        <v>133</v>
      </c>
      <c r="B28" t="s">
        <v>400</v>
      </c>
      <c r="C28" t="str">
        <f>AgGDP_perc!C28</f>
        <v>MLI</v>
      </c>
      <c r="D28" s="72" t="s">
        <v>565</v>
      </c>
      <c r="F28">
        <f>VLOOKUP($A28,'GDP_PPP2005&amp;growth'!$A$2:$BD$48,COLUMN(),0)*AgGDP_perc!F28/100</f>
        <v>0</v>
      </c>
      <c r="G28">
        <f>VLOOKUP($A28,'GDP_PPP2005&amp;growth'!$A$2:$BD$48,COLUMN(),0)*AgGDP_perc!G28/100</f>
        <v>0</v>
      </c>
      <c r="H28">
        <f>VLOOKUP($A28,'GDP_PPP2005&amp;growth'!$A$2:$BD$48,COLUMN(),0)*AgGDP_perc!H28/100</f>
        <v>0</v>
      </c>
      <c r="I28">
        <f>VLOOKUP($A28,'GDP_PPP2005&amp;growth'!$A$2:$BD$48,COLUMN(),0)*AgGDP_perc!I28/100</f>
        <v>0</v>
      </c>
      <c r="J28">
        <f>VLOOKUP($A28,'GDP_PPP2005&amp;growth'!$A$2:$BD$48,COLUMN(),0)*AgGDP_perc!J28/100</f>
        <v>0</v>
      </c>
      <c r="K28">
        <f>VLOOKUP($A28,'GDP_PPP2005&amp;growth'!$A$2:$BD$48,COLUMN(),0)*AgGDP_perc!K28/100</f>
        <v>0</v>
      </c>
      <c r="L28">
        <f>VLOOKUP($A28,'GDP_PPP2005&amp;growth'!$A$2:$BD$48,COLUMN(),0)*AgGDP_perc!L28/100</f>
        <v>0</v>
      </c>
      <c r="M28">
        <f>VLOOKUP($A28,'GDP_PPP2005&amp;growth'!$A$2:$BD$48,COLUMN(),0)*AgGDP_perc!M28/100</f>
        <v>0</v>
      </c>
      <c r="N28">
        <f>VLOOKUP($A28,'GDP_PPP2005&amp;growth'!$A$2:$BD$48,COLUMN(),0)*AgGDP_perc!N28/100</f>
        <v>0</v>
      </c>
      <c r="O28">
        <f>VLOOKUP($A28,'GDP_PPP2005&amp;growth'!$A$2:$BD$48,COLUMN(),0)*AgGDP_perc!O28/100</f>
        <v>0</v>
      </c>
      <c r="P28">
        <f>VLOOKUP($A28,'GDP_PPP2005&amp;growth'!$A$2:$BD$48,COLUMN(),0)*AgGDP_perc!P28/100</f>
        <v>0</v>
      </c>
      <c r="Q28">
        <f>VLOOKUP($A28,'GDP_PPP2005&amp;growth'!$A$2:$BD$48,COLUMN(),0)*AgGDP_perc!Q28/100</f>
        <v>0</v>
      </c>
      <c r="R28">
        <f>VLOOKUP($A28,'GDP_PPP2005&amp;growth'!$A$2:$BD$48,COLUMN(),0)*AgGDP_perc!R28/100</f>
        <v>0</v>
      </c>
      <c r="S28">
        <f>VLOOKUP($A28,'GDP_PPP2005&amp;growth'!$A$2:$BD$48,COLUMN(),0)*AgGDP_perc!S28/100</f>
        <v>0</v>
      </c>
      <c r="T28">
        <f>VLOOKUP($A28,'GDP_PPP2005&amp;growth'!$A$2:$BD$48,COLUMN(),0)*AgGDP_perc!T28/100</f>
        <v>0</v>
      </c>
      <c r="U28">
        <f>VLOOKUP($A28,'GDP_PPP2005&amp;growth'!$A$2:$BD$48,COLUMN(),0)*AgGDP_perc!U28/100</f>
        <v>0</v>
      </c>
      <c r="V28">
        <f>VLOOKUP($A28,'GDP_PPP2005&amp;growth'!$A$2:$BD$48,COLUMN(),0)*AgGDP_perc!V28/100</f>
        <v>0</v>
      </c>
      <c r="W28">
        <f>VLOOKUP($A28,'GDP_PPP2005&amp;growth'!$A$2:$BD$48,COLUMN(),0)*AgGDP_perc!W28/100</f>
        <v>0</v>
      </c>
      <c r="X28">
        <f>VLOOKUP($A28,'GDP_PPP2005&amp;growth'!$A$2:$BD$48,COLUMN(),0)*AgGDP_perc!X28/100</f>
        <v>0</v>
      </c>
      <c r="Y28">
        <f>VLOOKUP($A28,'GDP_PPP2005&amp;growth'!$A$2:$BD$48,COLUMN(),0)*AgGDP_perc!Y28/100</f>
        <v>0</v>
      </c>
      <c r="Z28">
        <f>VLOOKUP($A28,'GDP_PPP2005&amp;growth'!$A$2:$BD$48,COLUMN(),0)*AgGDP_perc!Z28/100</f>
        <v>2625678019.3273835</v>
      </c>
      <c r="AA28">
        <f>VLOOKUP($A28,'GDP_PPP2005&amp;growth'!$A$2:$BD$48,COLUMN(),0)*AgGDP_perc!AA28/100</f>
        <v>2374022101.8899541</v>
      </c>
      <c r="AB28">
        <f>VLOOKUP($A28,'GDP_PPP2005&amp;growth'!$A$2:$BD$48,COLUMN(),0)*AgGDP_perc!AB28/100</f>
        <v>2184194460.8581557</v>
      </c>
      <c r="AC28">
        <f>VLOOKUP($A28,'GDP_PPP2005&amp;growth'!$A$2:$BD$48,COLUMN(),0)*AgGDP_perc!AC28/100</f>
        <v>2151631205.5636358</v>
      </c>
      <c r="AD28">
        <f>VLOOKUP($A28,'GDP_PPP2005&amp;growth'!$A$2:$BD$48,COLUMN(),0)*AgGDP_perc!AD28/100</f>
        <v>2392904606.9384766</v>
      </c>
      <c r="AE28">
        <f>VLOOKUP($A28,'GDP_PPP2005&amp;growth'!$A$2:$BD$48,COLUMN(),0)*AgGDP_perc!AE28/100</f>
        <v>1935500055.4480882</v>
      </c>
      <c r="AF28">
        <f>VLOOKUP($A28,'GDP_PPP2005&amp;growth'!$A$2:$BD$48,COLUMN(),0)*AgGDP_perc!AF28/100</f>
        <v>2210720107.4663887</v>
      </c>
      <c r="AG28">
        <f>VLOOKUP($A28,'GDP_PPP2005&amp;growth'!$A$2:$BD$48,COLUMN(),0)*AgGDP_perc!AG28/100</f>
        <v>2341591066.6322989</v>
      </c>
      <c r="AH28">
        <f>VLOOKUP($A28,'GDP_PPP2005&amp;growth'!$A$2:$BD$48,COLUMN(),0)*AgGDP_perc!AH28/100</f>
        <v>2365424356.2759533</v>
      </c>
      <c r="AI28">
        <f>VLOOKUP($A28,'GDP_PPP2005&amp;growth'!$A$2:$BD$48,COLUMN(),0)*AgGDP_perc!AI28/100</f>
        <v>2809050910.4256411</v>
      </c>
      <c r="AJ28">
        <f>VLOOKUP($A28,'GDP_PPP2005&amp;growth'!$A$2:$BD$48,COLUMN(),0)*AgGDP_perc!AJ28/100</f>
        <v>2625372734.6887193</v>
      </c>
      <c r="AK28">
        <f>VLOOKUP($A28,'GDP_PPP2005&amp;growth'!$A$2:$BD$48,COLUMN(),0)*AgGDP_perc!AK28/100</f>
        <v>2644584956.853683</v>
      </c>
      <c r="AL28">
        <f>VLOOKUP($A28,'GDP_PPP2005&amp;growth'!$A$2:$BD$48,COLUMN(),0)*AgGDP_perc!AL28/100</f>
        <v>2929974208.3740997</v>
      </c>
      <c r="AM28">
        <f>VLOOKUP($A28,'GDP_PPP2005&amp;growth'!$A$2:$BD$48,COLUMN(),0)*AgGDP_perc!AM28/100</f>
        <v>2762268569.7985549</v>
      </c>
      <c r="AN28">
        <f>VLOOKUP($A28,'GDP_PPP2005&amp;growth'!$A$2:$BD$48,COLUMN(),0)*AgGDP_perc!AN28/100</f>
        <v>2912331114.2681441</v>
      </c>
      <c r="AO28">
        <f>VLOOKUP($A28,'GDP_PPP2005&amp;growth'!$A$2:$BD$48,COLUMN(),0)*AgGDP_perc!AO28/100</f>
        <v>3299103726.8680549</v>
      </c>
      <c r="AP28">
        <f>VLOOKUP($A28,'GDP_PPP2005&amp;growth'!$A$2:$BD$48,COLUMN(),0)*AgGDP_perc!AP28/100</f>
        <v>3564156494.2799721</v>
      </c>
      <c r="AQ28">
        <f>VLOOKUP($A28,'GDP_PPP2005&amp;growth'!$A$2:$BD$48,COLUMN(),0)*AgGDP_perc!AQ28/100</f>
        <v>3265836636.3558421</v>
      </c>
      <c r="AR28">
        <f>VLOOKUP($A28,'GDP_PPP2005&amp;growth'!$A$2:$BD$48,COLUMN(),0)*AgGDP_perc!AR28/100</f>
        <v>3616076245.4547839</v>
      </c>
      <c r="AS28">
        <f>VLOOKUP($A28,'GDP_PPP2005&amp;growth'!$A$2:$BD$48,COLUMN(),0)*AgGDP_perc!AS28/100</f>
        <v>3863277782.0779338</v>
      </c>
      <c r="AT28">
        <f>VLOOKUP($A28,'GDP_PPP2005&amp;growth'!$A$2:$BD$48,COLUMN(),0)*AgGDP_perc!AT28/100</f>
        <v>3563118303.5085235</v>
      </c>
      <c r="AU28">
        <f>VLOOKUP($A28,'GDP_PPP2005&amp;growth'!$A$2:$BD$48,COLUMN(),0)*AgGDP_perc!AU28/100</f>
        <v>3631744102.6761522</v>
      </c>
      <c r="AV28">
        <f>VLOOKUP($A28,'GDP_PPP2005&amp;growth'!$A$2:$BD$48,COLUMN(),0)*AgGDP_perc!AV28/100</f>
        <v>3505962066.2211843</v>
      </c>
      <c r="AW28">
        <f>VLOOKUP($A28,'GDP_PPP2005&amp;growth'!$A$2:$BD$48,COLUMN(),0)*AgGDP_perc!AW28/100</f>
        <v>4171005966.3784618</v>
      </c>
      <c r="AX28">
        <f>VLOOKUP($A28,'GDP_PPP2005&amp;growth'!$A$2:$BD$48,COLUMN(),0)*AgGDP_perc!AX28/100</f>
        <v>3995931048.0618196</v>
      </c>
      <c r="AY28">
        <f>VLOOKUP($A28,'GDP_PPP2005&amp;growth'!$A$2:$BD$48,COLUMN(),0)*AgGDP_perc!AY28/100</f>
        <v>4263265663.1724477</v>
      </c>
      <c r="AZ28">
        <f>VLOOKUP($A28,'GDP_PPP2005&amp;growth'!$A$2:$BD$48,COLUMN(),0)*AgGDP_perc!AZ28/100</f>
        <v>4530490767.7879868</v>
      </c>
      <c r="BA28">
        <f>VLOOKUP($A28,'GDP_PPP2005&amp;growth'!$A$2:$BD$48,COLUMN(),0)*AgGDP_perc!BA28/100</f>
        <v>4677598530.0906553</v>
      </c>
      <c r="BB28">
        <f>VLOOKUP($A28,'GDP_PPP2005&amp;growth'!$A$2:$BD$48,COLUMN(),0)*AgGDP_perc!BB28/100</f>
        <v>0</v>
      </c>
      <c r="BC28">
        <f>VLOOKUP($A28,'GDP_PPP2005&amp;growth'!$A$2:$BD$48,COLUMN(),0)*AgGDP_perc!BC28/100</f>
        <v>0</v>
      </c>
      <c r="BD28">
        <f>VLOOKUP($A28,'GDP_PPP2005&amp;growth'!$A$2:$BD$48,COLUMN(),0)*AgGDP_perc!BD28/100</f>
        <v>0</v>
      </c>
    </row>
    <row r="29" spans="1:56" x14ac:dyDescent="0.2">
      <c r="A29">
        <f>VLOOKUP(B29,'AHarv+PermP'!$B$2:$C$52,2,0)</f>
        <v>136</v>
      </c>
      <c r="B29" t="s">
        <v>401</v>
      </c>
      <c r="C29" t="str">
        <f>AgGDP_perc!C29</f>
        <v>MRT</v>
      </c>
      <c r="D29" s="72" t="s">
        <v>565</v>
      </c>
      <c r="F29">
        <f>VLOOKUP($A29,'GDP_PPP2005&amp;growth'!$A$2:$BD$48,COLUMN(),0)*AgGDP_perc!F29/100</f>
        <v>0</v>
      </c>
      <c r="G29">
        <f>VLOOKUP($A29,'GDP_PPP2005&amp;growth'!$A$2:$BD$48,COLUMN(),0)*AgGDP_perc!G29/100</f>
        <v>0</v>
      </c>
      <c r="H29">
        <f>VLOOKUP($A29,'GDP_PPP2005&amp;growth'!$A$2:$BD$48,COLUMN(),0)*AgGDP_perc!H29/100</f>
        <v>0</v>
      </c>
      <c r="I29">
        <f>VLOOKUP($A29,'GDP_PPP2005&amp;growth'!$A$2:$BD$48,COLUMN(),0)*AgGDP_perc!I29/100</f>
        <v>0</v>
      </c>
      <c r="J29">
        <f>VLOOKUP($A29,'GDP_PPP2005&amp;growth'!$A$2:$BD$48,COLUMN(),0)*AgGDP_perc!J29/100</f>
        <v>0</v>
      </c>
      <c r="K29">
        <f>VLOOKUP($A29,'GDP_PPP2005&amp;growth'!$A$2:$BD$48,COLUMN(),0)*AgGDP_perc!K29/100</f>
        <v>0</v>
      </c>
      <c r="L29">
        <f>VLOOKUP($A29,'GDP_PPP2005&amp;growth'!$A$2:$BD$48,COLUMN(),0)*AgGDP_perc!L29/100</f>
        <v>0</v>
      </c>
      <c r="M29">
        <f>VLOOKUP($A29,'GDP_PPP2005&amp;growth'!$A$2:$BD$48,COLUMN(),0)*AgGDP_perc!M29/100</f>
        <v>0</v>
      </c>
      <c r="N29">
        <f>VLOOKUP($A29,'GDP_PPP2005&amp;growth'!$A$2:$BD$48,COLUMN(),0)*AgGDP_perc!N29/100</f>
        <v>0</v>
      </c>
      <c r="O29">
        <f>VLOOKUP($A29,'GDP_PPP2005&amp;growth'!$A$2:$BD$48,COLUMN(),0)*AgGDP_perc!O29/100</f>
        <v>0</v>
      </c>
      <c r="P29">
        <f>VLOOKUP($A29,'GDP_PPP2005&amp;growth'!$A$2:$BD$48,COLUMN(),0)*AgGDP_perc!P29/100</f>
        <v>0</v>
      </c>
      <c r="Q29">
        <f>VLOOKUP($A29,'GDP_PPP2005&amp;growth'!$A$2:$BD$48,COLUMN(),0)*AgGDP_perc!Q29/100</f>
        <v>0</v>
      </c>
      <c r="R29">
        <f>VLOOKUP($A29,'GDP_PPP2005&amp;growth'!$A$2:$BD$48,COLUMN(),0)*AgGDP_perc!R29/100</f>
        <v>0</v>
      </c>
      <c r="S29">
        <f>VLOOKUP($A29,'GDP_PPP2005&amp;growth'!$A$2:$BD$48,COLUMN(),0)*AgGDP_perc!S29/100</f>
        <v>0</v>
      </c>
      <c r="T29">
        <f>VLOOKUP($A29,'GDP_PPP2005&amp;growth'!$A$2:$BD$48,COLUMN(),0)*AgGDP_perc!T29/100</f>
        <v>0</v>
      </c>
      <c r="U29">
        <f>VLOOKUP($A29,'GDP_PPP2005&amp;growth'!$A$2:$BD$48,COLUMN(),0)*AgGDP_perc!U29/100</f>
        <v>0</v>
      </c>
      <c r="V29">
        <f>VLOOKUP($A29,'GDP_PPP2005&amp;growth'!$A$2:$BD$48,COLUMN(),0)*AgGDP_perc!V29/100</f>
        <v>0</v>
      </c>
      <c r="W29">
        <f>VLOOKUP($A29,'GDP_PPP2005&amp;growth'!$A$2:$BD$48,COLUMN(),0)*AgGDP_perc!W29/100</f>
        <v>0</v>
      </c>
      <c r="X29">
        <f>VLOOKUP($A29,'GDP_PPP2005&amp;growth'!$A$2:$BD$48,COLUMN(),0)*AgGDP_perc!X29/100</f>
        <v>0</v>
      </c>
      <c r="Y29">
        <f>VLOOKUP($A29,'GDP_PPP2005&amp;growth'!$A$2:$BD$48,COLUMN(),0)*AgGDP_perc!Y29/100</f>
        <v>0</v>
      </c>
      <c r="Z29">
        <f>VLOOKUP($A29,'GDP_PPP2005&amp;growth'!$A$2:$BD$48,COLUMN(),0)*AgGDP_perc!Z29/100</f>
        <v>797409805.86169744</v>
      </c>
      <c r="AA29">
        <f>VLOOKUP($A29,'GDP_PPP2005&amp;growth'!$A$2:$BD$48,COLUMN(),0)*AgGDP_perc!AA29/100</f>
        <v>865616803.19756496</v>
      </c>
      <c r="AB29">
        <f>VLOOKUP($A29,'GDP_PPP2005&amp;growth'!$A$2:$BD$48,COLUMN(),0)*AgGDP_perc!AB29/100</f>
        <v>878050237.98341608</v>
      </c>
      <c r="AC29">
        <f>VLOOKUP($A29,'GDP_PPP2005&amp;growth'!$A$2:$BD$48,COLUMN(),0)*AgGDP_perc!AC29/100</f>
        <v>929580377.79776323</v>
      </c>
      <c r="AD29">
        <f>VLOOKUP($A29,'GDP_PPP2005&amp;growth'!$A$2:$BD$48,COLUMN(),0)*AgGDP_perc!AD29/100</f>
        <v>760594901.06835949</v>
      </c>
      <c r="AE29">
        <f>VLOOKUP($A29,'GDP_PPP2005&amp;growth'!$A$2:$BD$48,COLUMN(),0)*AgGDP_perc!AE29/100</f>
        <v>617295792.68223286</v>
      </c>
      <c r="AF29">
        <f>VLOOKUP($A29,'GDP_PPP2005&amp;growth'!$A$2:$BD$48,COLUMN(),0)*AgGDP_perc!AF29/100</f>
        <v>771796114.1710397</v>
      </c>
      <c r="AG29">
        <f>VLOOKUP($A29,'GDP_PPP2005&amp;growth'!$A$2:$BD$48,COLUMN(),0)*AgGDP_perc!AG29/100</f>
        <v>954244220.239429</v>
      </c>
      <c r="AH29">
        <f>VLOOKUP($A29,'GDP_PPP2005&amp;growth'!$A$2:$BD$48,COLUMN(),0)*AgGDP_perc!AH29/100</f>
        <v>982107818.69098973</v>
      </c>
      <c r="AI29">
        <f>VLOOKUP($A29,'GDP_PPP2005&amp;growth'!$A$2:$BD$48,COLUMN(),0)*AgGDP_perc!AI29/100</f>
        <v>1004463921.7890217</v>
      </c>
      <c r="AJ29">
        <f>VLOOKUP($A29,'GDP_PPP2005&amp;growth'!$A$2:$BD$48,COLUMN(),0)*AgGDP_perc!AJ29/100</f>
        <v>915708521.38843918</v>
      </c>
      <c r="AK29">
        <f>VLOOKUP($A29,'GDP_PPP2005&amp;growth'!$A$2:$BD$48,COLUMN(),0)*AgGDP_perc!AK29/100</f>
        <v>903992408.84392285</v>
      </c>
      <c r="AL29">
        <f>VLOOKUP($A29,'GDP_PPP2005&amp;growth'!$A$2:$BD$48,COLUMN(),0)*AgGDP_perc!AL29/100</f>
        <v>1201230812.3017285</v>
      </c>
      <c r="AM29">
        <f>VLOOKUP($A29,'GDP_PPP2005&amp;growth'!$A$2:$BD$48,COLUMN(),0)*AgGDP_perc!AM29/100</f>
        <v>1289860864.1288846</v>
      </c>
      <c r="AN29">
        <f>VLOOKUP($A29,'GDP_PPP2005&amp;growth'!$A$2:$BD$48,COLUMN(),0)*AgGDP_perc!AN29/100</f>
        <v>1215671274.2011533</v>
      </c>
      <c r="AO29">
        <f>VLOOKUP($A29,'GDP_PPP2005&amp;growth'!$A$2:$BD$48,COLUMN(),0)*AgGDP_perc!AO29/100</f>
        <v>1352393190.2543027</v>
      </c>
      <c r="AP29">
        <f>VLOOKUP($A29,'GDP_PPP2005&amp;growth'!$A$2:$BD$48,COLUMN(),0)*AgGDP_perc!AP29/100</f>
        <v>1385624215.4543002</v>
      </c>
      <c r="AQ29">
        <f>VLOOKUP($A29,'GDP_PPP2005&amp;growth'!$A$2:$BD$48,COLUMN(),0)*AgGDP_perc!AQ29/100</f>
        <v>1224719468.6592956</v>
      </c>
      <c r="AR29">
        <f>VLOOKUP($A29,'GDP_PPP2005&amp;growth'!$A$2:$BD$48,COLUMN(),0)*AgGDP_perc!AR29/100</f>
        <v>1176832454.5335636</v>
      </c>
      <c r="AS29">
        <f>VLOOKUP($A29,'GDP_PPP2005&amp;growth'!$A$2:$BD$48,COLUMN(),0)*AgGDP_perc!AS29/100</f>
        <v>1216461338.3228731</v>
      </c>
      <c r="AT29">
        <f>VLOOKUP($A29,'GDP_PPP2005&amp;growth'!$A$2:$BD$48,COLUMN(),0)*AgGDP_perc!AT29/100</f>
        <v>1132752640.1307304</v>
      </c>
      <c r="AU29">
        <f>VLOOKUP($A29,'GDP_PPP2005&amp;growth'!$A$2:$BD$48,COLUMN(),0)*AgGDP_perc!AU29/100</f>
        <v>1137306608.947103</v>
      </c>
      <c r="AV29">
        <f>VLOOKUP($A29,'GDP_PPP2005&amp;growth'!$A$2:$BD$48,COLUMN(),0)*AgGDP_perc!AV29/100</f>
        <v>1098459608.2893753</v>
      </c>
      <c r="AW29">
        <f>VLOOKUP($A29,'GDP_PPP2005&amp;growth'!$A$2:$BD$48,COLUMN(),0)*AgGDP_perc!AW29/100</f>
        <v>1238723868.4313064</v>
      </c>
      <c r="AX29">
        <f>VLOOKUP($A29,'GDP_PPP2005&amp;growth'!$A$2:$BD$48,COLUMN(),0)*AgGDP_perc!AX29/100</f>
        <v>1210377770.6323636</v>
      </c>
      <c r="AY29">
        <f>VLOOKUP($A29,'GDP_PPP2005&amp;growth'!$A$2:$BD$48,COLUMN(),0)*AgGDP_perc!AY29/100</f>
        <v>1181460426.9196999</v>
      </c>
      <c r="AZ29">
        <f>VLOOKUP($A29,'GDP_PPP2005&amp;growth'!$A$2:$BD$48,COLUMN(),0)*AgGDP_perc!AZ29/100</f>
        <v>867455664.1415956</v>
      </c>
      <c r="BA29">
        <f>VLOOKUP($A29,'GDP_PPP2005&amp;growth'!$A$2:$BD$48,COLUMN(),0)*AgGDP_perc!BA29/100</f>
        <v>1055844127.5960459</v>
      </c>
      <c r="BB29">
        <f>VLOOKUP($A29,'GDP_PPP2005&amp;growth'!$A$2:$BD$48,COLUMN(),0)*AgGDP_perc!BB29/100</f>
        <v>1097185137.9879816</v>
      </c>
      <c r="BC29">
        <f>VLOOKUP($A29,'GDP_PPP2005&amp;growth'!$A$2:$BD$48,COLUMN(),0)*AgGDP_perc!BC29/100</f>
        <v>1180876018.2180257</v>
      </c>
      <c r="BD29">
        <f>VLOOKUP($A29,'GDP_PPP2005&amp;growth'!$A$2:$BD$48,COLUMN(),0)*AgGDP_perc!BD29/100</f>
        <v>1216137399.609885</v>
      </c>
    </row>
    <row r="30" spans="1:56" x14ac:dyDescent="0.2">
      <c r="A30">
        <f>VLOOKUP(B30,'AHarv+PermP'!$B$2:$C$52,2,0)</f>
        <v>137</v>
      </c>
      <c r="B30" t="s">
        <v>402</v>
      </c>
      <c r="C30" t="str">
        <f>AgGDP_perc!C30</f>
        <v>MUS</v>
      </c>
      <c r="D30" s="72" t="s">
        <v>565</v>
      </c>
      <c r="F30">
        <f>VLOOKUP($A30,'GDP_PPP2005&amp;growth'!$A$2:$BD$48,COLUMN(),0)*AgGDP_perc!F30/100</f>
        <v>0</v>
      </c>
      <c r="G30">
        <f>VLOOKUP($A30,'GDP_PPP2005&amp;growth'!$A$2:$BD$48,COLUMN(),0)*AgGDP_perc!G30/100</f>
        <v>0</v>
      </c>
      <c r="H30">
        <f>VLOOKUP($A30,'GDP_PPP2005&amp;growth'!$A$2:$BD$48,COLUMN(),0)*AgGDP_perc!H30/100</f>
        <v>0</v>
      </c>
      <c r="I30">
        <f>VLOOKUP($A30,'GDP_PPP2005&amp;growth'!$A$2:$BD$48,COLUMN(),0)*AgGDP_perc!I30/100</f>
        <v>0</v>
      </c>
      <c r="J30">
        <f>VLOOKUP($A30,'GDP_PPP2005&amp;growth'!$A$2:$BD$48,COLUMN(),0)*AgGDP_perc!J30/100</f>
        <v>0</v>
      </c>
      <c r="K30">
        <f>VLOOKUP($A30,'GDP_PPP2005&amp;growth'!$A$2:$BD$48,COLUMN(),0)*AgGDP_perc!K30/100</f>
        <v>0</v>
      </c>
      <c r="L30">
        <f>VLOOKUP($A30,'GDP_PPP2005&amp;growth'!$A$2:$BD$48,COLUMN(),0)*AgGDP_perc!L30/100</f>
        <v>0</v>
      </c>
      <c r="M30">
        <f>VLOOKUP($A30,'GDP_PPP2005&amp;growth'!$A$2:$BD$48,COLUMN(),0)*AgGDP_perc!M30/100</f>
        <v>0</v>
      </c>
      <c r="N30">
        <f>VLOOKUP($A30,'GDP_PPP2005&amp;growth'!$A$2:$BD$48,COLUMN(),0)*AgGDP_perc!N30/100</f>
        <v>0</v>
      </c>
      <c r="O30">
        <f>VLOOKUP($A30,'GDP_PPP2005&amp;growth'!$A$2:$BD$48,COLUMN(),0)*AgGDP_perc!O30/100</f>
        <v>0</v>
      </c>
      <c r="P30">
        <f>VLOOKUP($A30,'GDP_PPP2005&amp;growth'!$A$2:$BD$48,COLUMN(),0)*AgGDP_perc!P30/100</f>
        <v>0</v>
      </c>
      <c r="Q30">
        <f>VLOOKUP($A30,'GDP_PPP2005&amp;growth'!$A$2:$BD$48,COLUMN(),0)*AgGDP_perc!Q30/100</f>
        <v>0</v>
      </c>
      <c r="R30">
        <f>VLOOKUP($A30,'GDP_PPP2005&amp;growth'!$A$2:$BD$48,COLUMN(),0)*AgGDP_perc!R30/100</f>
        <v>0</v>
      </c>
      <c r="S30">
        <f>VLOOKUP($A30,'GDP_PPP2005&amp;growth'!$A$2:$BD$48,COLUMN(),0)*AgGDP_perc!S30/100</f>
        <v>0</v>
      </c>
      <c r="T30">
        <f>VLOOKUP($A30,'GDP_PPP2005&amp;growth'!$A$2:$BD$48,COLUMN(),0)*AgGDP_perc!T30/100</f>
        <v>0</v>
      </c>
      <c r="U30">
        <f>VLOOKUP($A30,'GDP_PPP2005&amp;growth'!$A$2:$BD$48,COLUMN(),0)*AgGDP_perc!U30/100</f>
        <v>0</v>
      </c>
      <c r="V30">
        <f>VLOOKUP($A30,'GDP_PPP2005&amp;growth'!$A$2:$BD$48,COLUMN(),0)*AgGDP_perc!V30/100</f>
        <v>0</v>
      </c>
      <c r="W30">
        <f>VLOOKUP($A30,'GDP_PPP2005&amp;growth'!$A$2:$BD$48,COLUMN(),0)*AgGDP_perc!W30/100</f>
        <v>0</v>
      </c>
      <c r="X30">
        <f>VLOOKUP($A30,'GDP_PPP2005&amp;growth'!$A$2:$BD$48,COLUMN(),0)*AgGDP_perc!X30/100</f>
        <v>0</v>
      </c>
      <c r="Y30">
        <f>VLOOKUP($A30,'GDP_PPP2005&amp;growth'!$A$2:$BD$48,COLUMN(),0)*AgGDP_perc!Y30/100</f>
        <v>0</v>
      </c>
      <c r="Z30">
        <f>VLOOKUP($A30,'GDP_PPP2005&amp;growth'!$A$2:$BD$48,COLUMN(),0)*AgGDP_perc!Z30/100</f>
        <v>473048404.36301154</v>
      </c>
      <c r="AA30">
        <f>VLOOKUP($A30,'GDP_PPP2005&amp;growth'!$A$2:$BD$48,COLUMN(),0)*AgGDP_perc!AA30/100</f>
        <v>580700224.3047936</v>
      </c>
      <c r="AB30">
        <f>VLOOKUP($A30,'GDP_PPP2005&amp;growth'!$A$2:$BD$48,COLUMN(),0)*AgGDP_perc!AB30/100</f>
        <v>652278056.61567938</v>
      </c>
      <c r="AC30">
        <f>VLOOKUP($A30,'GDP_PPP2005&amp;growth'!$A$2:$BD$48,COLUMN(),0)*AgGDP_perc!AC30/100</f>
        <v>591932425.93729937</v>
      </c>
      <c r="AD30">
        <f>VLOOKUP($A30,'GDP_PPP2005&amp;growth'!$A$2:$BD$48,COLUMN(),0)*AgGDP_perc!AD30/100</f>
        <v>646807921.85778058</v>
      </c>
      <c r="AE30">
        <f>VLOOKUP($A30,'GDP_PPP2005&amp;growth'!$A$2:$BD$48,COLUMN(),0)*AgGDP_perc!AE30/100</f>
        <v>734466761.29991257</v>
      </c>
      <c r="AF30">
        <f>VLOOKUP($A30,'GDP_PPP2005&amp;growth'!$A$2:$BD$48,COLUMN(),0)*AgGDP_perc!AF30/100</f>
        <v>804067373.98365295</v>
      </c>
      <c r="AG30">
        <f>VLOOKUP($A30,'GDP_PPP2005&amp;growth'!$A$2:$BD$48,COLUMN(),0)*AgGDP_perc!AG30/100</f>
        <v>829658736.45913088</v>
      </c>
      <c r="AH30">
        <f>VLOOKUP($A30,'GDP_PPP2005&amp;growth'!$A$2:$BD$48,COLUMN(),0)*AgGDP_perc!AH30/100</f>
        <v>799703145.80290866</v>
      </c>
      <c r="AI30">
        <f>VLOOKUP($A30,'GDP_PPP2005&amp;growth'!$A$2:$BD$48,COLUMN(),0)*AgGDP_perc!AI30/100</f>
        <v>788937056.23290205</v>
      </c>
      <c r="AJ30">
        <f>VLOOKUP($A30,'GDP_PPP2005&amp;growth'!$A$2:$BD$48,COLUMN(),0)*AgGDP_perc!AJ30/100</f>
        <v>830538026.10974288</v>
      </c>
      <c r="AK30">
        <f>VLOOKUP($A30,'GDP_PPP2005&amp;growth'!$A$2:$BD$48,COLUMN(),0)*AgGDP_perc!AK30/100</f>
        <v>789859338.6814568</v>
      </c>
      <c r="AL30">
        <f>VLOOKUP($A30,'GDP_PPP2005&amp;growth'!$A$2:$BD$48,COLUMN(),0)*AgGDP_perc!AL30/100</f>
        <v>835861407.21000874</v>
      </c>
      <c r="AM30">
        <f>VLOOKUP($A30,'GDP_PPP2005&amp;growth'!$A$2:$BD$48,COLUMN(),0)*AgGDP_perc!AM30/100</f>
        <v>804278902.46421528</v>
      </c>
      <c r="AN30">
        <f>VLOOKUP($A30,'GDP_PPP2005&amp;growth'!$A$2:$BD$48,COLUMN(),0)*AgGDP_perc!AN30/100</f>
        <v>781824099.82677257</v>
      </c>
      <c r="AO30">
        <f>VLOOKUP($A30,'GDP_PPP2005&amp;growth'!$A$2:$BD$48,COLUMN(),0)*AgGDP_perc!AO30/100</f>
        <v>851474493.59279203</v>
      </c>
      <c r="AP30">
        <f>VLOOKUP($A30,'GDP_PPP2005&amp;growth'!$A$2:$BD$48,COLUMN(),0)*AgGDP_perc!AP30/100</f>
        <v>882642125.38840711</v>
      </c>
      <c r="AQ30">
        <f>VLOOKUP($A30,'GDP_PPP2005&amp;growth'!$A$2:$BD$48,COLUMN(),0)*AgGDP_perc!AQ30/100</f>
        <v>863041071.29678881</v>
      </c>
      <c r="AR30">
        <f>VLOOKUP($A30,'GDP_PPP2005&amp;growth'!$A$2:$BD$48,COLUMN(),0)*AgGDP_perc!AR30/100</f>
        <v>898999921.99901092</v>
      </c>
      <c r="AS30">
        <f>VLOOKUP($A30,'GDP_PPP2005&amp;growth'!$A$2:$BD$48,COLUMN(),0)*AgGDP_perc!AS30/100</f>
        <v>607730617.89017892</v>
      </c>
      <c r="AT30">
        <f>VLOOKUP($A30,'GDP_PPP2005&amp;growth'!$A$2:$BD$48,COLUMN(),0)*AgGDP_perc!AT30/100</f>
        <v>756795469.98475659</v>
      </c>
      <c r="AU30">
        <f>VLOOKUP($A30,'GDP_PPP2005&amp;growth'!$A$2:$BD$48,COLUMN(),0)*AgGDP_perc!AU30/100</f>
        <v>815025900.8265543</v>
      </c>
      <c r="AV30">
        <f>VLOOKUP($A30,'GDP_PPP2005&amp;growth'!$A$2:$BD$48,COLUMN(),0)*AgGDP_perc!AV30/100</f>
        <v>715582760.36067617</v>
      </c>
      <c r="AW30">
        <f>VLOOKUP($A30,'GDP_PPP2005&amp;growth'!$A$2:$BD$48,COLUMN(),0)*AgGDP_perc!AW30/100</f>
        <v>741002956.79855609</v>
      </c>
      <c r="AX30">
        <f>VLOOKUP($A30,'GDP_PPP2005&amp;growth'!$A$2:$BD$48,COLUMN(),0)*AgGDP_perc!AX30/100</f>
        <v>804417238.1083672</v>
      </c>
      <c r="AY30">
        <f>VLOOKUP($A30,'GDP_PPP2005&amp;growth'!$A$2:$BD$48,COLUMN(),0)*AgGDP_perc!AY30/100</f>
        <v>762382666.27104473</v>
      </c>
      <c r="AZ30">
        <f>VLOOKUP($A30,'GDP_PPP2005&amp;growth'!$A$2:$BD$48,COLUMN(),0)*AgGDP_perc!AZ30/100</f>
        <v>730615156.31491637</v>
      </c>
      <c r="BA30">
        <f>VLOOKUP($A30,'GDP_PPP2005&amp;growth'!$A$2:$BD$48,COLUMN(),0)*AgGDP_perc!BA30/100</f>
        <v>676361680.01886773</v>
      </c>
      <c r="BB30">
        <f>VLOOKUP($A30,'GDP_PPP2005&amp;growth'!$A$2:$BD$48,COLUMN(),0)*AgGDP_perc!BB30/100</f>
        <v>649641898.21226704</v>
      </c>
      <c r="BC30">
        <f>VLOOKUP($A30,'GDP_PPP2005&amp;growth'!$A$2:$BD$48,COLUMN(),0)*AgGDP_perc!BC30/100</f>
        <v>646830689.72303569</v>
      </c>
      <c r="BD30">
        <f>VLOOKUP($A30,'GDP_PPP2005&amp;growth'!$A$2:$BD$48,COLUMN(),0)*AgGDP_perc!BD30/100</f>
        <v>665726923.50355756</v>
      </c>
    </row>
    <row r="31" spans="1:56" x14ac:dyDescent="0.2">
      <c r="A31">
        <f>VLOOKUP(B31,'AHarv+PermP'!$B$2:$C$52,2,0)</f>
        <v>144</v>
      </c>
      <c r="B31" t="s">
        <v>403</v>
      </c>
      <c r="C31" t="str">
        <f>AgGDP_perc!C31</f>
        <v>MOZ</v>
      </c>
      <c r="D31" s="72" t="s">
        <v>565</v>
      </c>
      <c r="F31">
        <f>VLOOKUP($A31,'GDP_PPP2005&amp;growth'!$A$2:$BD$48,COLUMN(),0)*AgGDP_perc!F31/100</f>
        <v>0</v>
      </c>
      <c r="G31">
        <f>VLOOKUP($A31,'GDP_PPP2005&amp;growth'!$A$2:$BD$48,COLUMN(),0)*AgGDP_perc!G31/100</f>
        <v>0</v>
      </c>
      <c r="H31">
        <f>VLOOKUP($A31,'GDP_PPP2005&amp;growth'!$A$2:$BD$48,COLUMN(),0)*AgGDP_perc!H31/100</f>
        <v>0</v>
      </c>
      <c r="I31">
        <f>VLOOKUP($A31,'GDP_PPP2005&amp;growth'!$A$2:$BD$48,COLUMN(),0)*AgGDP_perc!I31/100</f>
        <v>0</v>
      </c>
      <c r="J31">
        <f>VLOOKUP($A31,'GDP_PPP2005&amp;growth'!$A$2:$BD$48,COLUMN(),0)*AgGDP_perc!J31/100</f>
        <v>0</v>
      </c>
      <c r="K31">
        <f>VLOOKUP($A31,'GDP_PPP2005&amp;growth'!$A$2:$BD$48,COLUMN(),0)*AgGDP_perc!K31/100</f>
        <v>0</v>
      </c>
      <c r="L31">
        <f>VLOOKUP($A31,'GDP_PPP2005&amp;growth'!$A$2:$BD$48,COLUMN(),0)*AgGDP_perc!L31/100</f>
        <v>0</v>
      </c>
      <c r="M31">
        <f>VLOOKUP($A31,'GDP_PPP2005&amp;growth'!$A$2:$BD$48,COLUMN(),0)*AgGDP_perc!M31/100</f>
        <v>0</v>
      </c>
      <c r="N31">
        <f>VLOOKUP($A31,'GDP_PPP2005&amp;growth'!$A$2:$BD$48,COLUMN(),0)*AgGDP_perc!N31/100</f>
        <v>0</v>
      </c>
      <c r="O31">
        <f>VLOOKUP($A31,'GDP_PPP2005&amp;growth'!$A$2:$BD$48,COLUMN(),0)*AgGDP_perc!O31/100</f>
        <v>0</v>
      </c>
      <c r="P31">
        <f>VLOOKUP($A31,'GDP_PPP2005&amp;growth'!$A$2:$BD$48,COLUMN(),0)*AgGDP_perc!P31/100</f>
        <v>0</v>
      </c>
      <c r="Q31">
        <f>VLOOKUP($A31,'GDP_PPP2005&amp;growth'!$A$2:$BD$48,COLUMN(),0)*AgGDP_perc!Q31/100</f>
        <v>0</v>
      </c>
      <c r="R31">
        <f>VLOOKUP($A31,'GDP_PPP2005&amp;growth'!$A$2:$BD$48,COLUMN(),0)*AgGDP_perc!R31/100</f>
        <v>0</v>
      </c>
      <c r="S31">
        <f>VLOOKUP($A31,'GDP_PPP2005&amp;growth'!$A$2:$BD$48,COLUMN(),0)*AgGDP_perc!S31/100</f>
        <v>0</v>
      </c>
      <c r="T31">
        <f>VLOOKUP($A31,'GDP_PPP2005&amp;growth'!$A$2:$BD$48,COLUMN(),0)*AgGDP_perc!T31/100</f>
        <v>0</v>
      </c>
      <c r="U31">
        <f>VLOOKUP($A31,'GDP_PPP2005&amp;growth'!$A$2:$BD$48,COLUMN(),0)*AgGDP_perc!U31/100</f>
        <v>0</v>
      </c>
      <c r="V31">
        <f>VLOOKUP($A31,'GDP_PPP2005&amp;growth'!$A$2:$BD$48,COLUMN(),0)*AgGDP_perc!V31/100</f>
        <v>0</v>
      </c>
      <c r="W31">
        <f>VLOOKUP($A31,'GDP_PPP2005&amp;growth'!$A$2:$BD$48,COLUMN(),0)*AgGDP_perc!W31/100</f>
        <v>0</v>
      </c>
      <c r="X31">
        <f>VLOOKUP($A31,'GDP_PPP2005&amp;growth'!$A$2:$BD$48,COLUMN(),0)*AgGDP_perc!X31/100</f>
        <v>0</v>
      </c>
      <c r="Y31">
        <f>VLOOKUP($A31,'GDP_PPP2005&amp;growth'!$A$2:$BD$48,COLUMN(),0)*AgGDP_perc!Y31/100</f>
        <v>0</v>
      </c>
      <c r="Z31">
        <f>VLOOKUP($A31,'GDP_PPP2005&amp;growth'!$A$2:$BD$48,COLUMN(),0)*AgGDP_perc!Z31/100</f>
        <v>1979703508.0796845</v>
      </c>
      <c r="AA31">
        <f>VLOOKUP($A31,'GDP_PPP2005&amp;growth'!$A$2:$BD$48,COLUMN(),0)*AgGDP_perc!AA31/100</f>
        <v>1967393137.1376514</v>
      </c>
      <c r="AB31">
        <f>VLOOKUP($A31,'GDP_PPP2005&amp;growth'!$A$2:$BD$48,COLUMN(),0)*AgGDP_perc!AB31/100</f>
        <v>1763804386.7236161</v>
      </c>
      <c r="AC31">
        <f>VLOOKUP($A31,'GDP_PPP2005&amp;growth'!$A$2:$BD$48,COLUMN(),0)*AgGDP_perc!AC31/100</f>
        <v>1654051775.5847592</v>
      </c>
      <c r="AD31">
        <f>VLOOKUP($A31,'GDP_PPP2005&amp;growth'!$A$2:$BD$48,COLUMN(),0)*AgGDP_perc!AD31/100</f>
        <v>1240525802.4835072</v>
      </c>
      <c r="AE31">
        <f>VLOOKUP($A31,'GDP_PPP2005&amp;growth'!$A$2:$BD$48,COLUMN(),0)*AgGDP_perc!AE31/100</f>
        <v>1972528924.2293801</v>
      </c>
      <c r="AF31">
        <f>VLOOKUP($A31,'GDP_PPP2005&amp;growth'!$A$2:$BD$48,COLUMN(),0)*AgGDP_perc!AF31/100</f>
        <v>1669827926.7828333</v>
      </c>
      <c r="AG31">
        <f>VLOOKUP($A31,'GDP_PPP2005&amp;growth'!$A$2:$BD$48,COLUMN(),0)*AgGDP_perc!AG31/100</f>
        <v>2055274074.4524088</v>
      </c>
      <c r="AH31">
        <f>VLOOKUP($A31,'GDP_PPP2005&amp;growth'!$A$2:$BD$48,COLUMN(),0)*AgGDP_perc!AH31/100</f>
        <v>2159890244.682611</v>
      </c>
      <c r="AI31">
        <f>VLOOKUP($A31,'GDP_PPP2005&amp;growth'!$A$2:$BD$48,COLUMN(),0)*AgGDP_perc!AI31/100</f>
        <v>2541638595.9264879</v>
      </c>
      <c r="AJ31">
        <f>VLOOKUP($A31,'GDP_PPP2005&amp;growth'!$A$2:$BD$48,COLUMN(),0)*AgGDP_perc!AJ31/100</f>
        <v>2011146491.9354694</v>
      </c>
      <c r="AK31">
        <f>VLOOKUP($A31,'GDP_PPP2005&amp;growth'!$A$2:$BD$48,COLUMN(),0)*AgGDP_perc!AK31/100</f>
        <v>2224734140.7275233</v>
      </c>
      <c r="AL31">
        <f>VLOOKUP($A31,'GDP_PPP2005&amp;growth'!$A$2:$BD$48,COLUMN(),0)*AgGDP_perc!AL31/100</f>
        <v>1861390101.5049703</v>
      </c>
      <c r="AM31">
        <f>VLOOKUP($A31,'GDP_PPP2005&amp;growth'!$A$2:$BD$48,COLUMN(),0)*AgGDP_perc!AM31/100</f>
        <v>2242609025.0348377</v>
      </c>
      <c r="AN31">
        <f>VLOOKUP($A31,'GDP_PPP2005&amp;growth'!$A$2:$BD$48,COLUMN(),0)*AgGDP_perc!AN31/100</f>
        <v>2080603150.1239569</v>
      </c>
      <c r="AO31">
        <f>VLOOKUP($A31,'GDP_PPP2005&amp;growth'!$A$2:$BD$48,COLUMN(),0)*AgGDP_perc!AO31/100</f>
        <v>2236001382.9068208</v>
      </c>
      <c r="AP31">
        <f>VLOOKUP($A31,'GDP_PPP2005&amp;growth'!$A$2:$BD$48,COLUMN(),0)*AgGDP_perc!AP31/100</f>
        <v>2430879043.9113355</v>
      </c>
      <c r="AQ31">
        <f>VLOOKUP($A31,'GDP_PPP2005&amp;growth'!$A$2:$BD$48,COLUMN(),0)*AgGDP_perc!AQ31/100</f>
        <v>2651525643.506928</v>
      </c>
      <c r="AR31">
        <f>VLOOKUP($A31,'GDP_PPP2005&amp;growth'!$A$2:$BD$48,COLUMN(),0)*AgGDP_perc!AR31/100</f>
        <v>2599644676.5461245</v>
      </c>
      <c r="AS31">
        <f>VLOOKUP($A31,'GDP_PPP2005&amp;growth'!$A$2:$BD$48,COLUMN(),0)*AgGDP_perc!AS31/100</f>
        <v>2602915960.7653146</v>
      </c>
      <c r="AT31">
        <f>VLOOKUP($A31,'GDP_PPP2005&amp;growth'!$A$2:$BD$48,COLUMN(),0)*AgGDP_perc!AT31/100</f>
        <v>2211715165.3821096</v>
      </c>
      <c r="AU31">
        <f>VLOOKUP($A31,'GDP_PPP2005&amp;growth'!$A$2:$BD$48,COLUMN(),0)*AgGDP_perc!AU31/100</f>
        <v>2319799899.3584881</v>
      </c>
      <c r="AV31">
        <f>VLOOKUP($A31,'GDP_PPP2005&amp;growth'!$A$2:$BD$48,COLUMN(),0)*AgGDP_perc!AV31/100</f>
        <v>3120626862.6622729</v>
      </c>
      <c r="AW31">
        <f>VLOOKUP($A31,'GDP_PPP2005&amp;growth'!$A$2:$BD$48,COLUMN(),0)*AgGDP_perc!AW31/100</f>
        <v>3334190055.6188216</v>
      </c>
      <c r="AX31">
        <f>VLOOKUP($A31,'GDP_PPP2005&amp;growth'!$A$2:$BD$48,COLUMN(),0)*AgGDP_perc!AX31/100</f>
        <v>3517069505.2268867</v>
      </c>
      <c r="AY31">
        <f>VLOOKUP($A31,'GDP_PPP2005&amp;growth'!$A$2:$BD$48,COLUMN(),0)*AgGDP_perc!AY31/100</f>
        <v>3749082515.2244658</v>
      </c>
      <c r="AZ31">
        <f>VLOOKUP($A31,'GDP_PPP2005&amp;growth'!$A$2:$BD$48,COLUMN(),0)*AgGDP_perc!AZ31/100</f>
        <v>4210575530.7615843</v>
      </c>
      <c r="BA31">
        <f>VLOOKUP($A31,'GDP_PPP2005&amp;growth'!$A$2:$BD$48,COLUMN(),0)*AgGDP_perc!BA31/100</f>
        <v>4492818831.8329716</v>
      </c>
      <c r="BB31">
        <f>VLOOKUP($A31,'GDP_PPP2005&amp;growth'!$A$2:$BD$48,COLUMN(),0)*AgGDP_perc!BB31/100</f>
        <v>5278536225.1016512</v>
      </c>
      <c r="BC31">
        <f>VLOOKUP($A31,'GDP_PPP2005&amp;growth'!$A$2:$BD$48,COLUMN(),0)*AgGDP_perc!BC31/100</f>
        <v>5799835353.4566517</v>
      </c>
      <c r="BD31">
        <f>VLOOKUP($A31,'GDP_PPP2005&amp;growth'!$A$2:$BD$48,COLUMN(),0)*AgGDP_perc!BD31/100</f>
        <v>6295758825.9562874</v>
      </c>
    </row>
    <row r="32" spans="1:56" x14ac:dyDescent="0.2">
      <c r="A32">
        <f>VLOOKUP(B32,'AHarv+PermP'!$B$2:$C$52,2,0)</f>
        <v>147</v>
      </c>
      <c r="B32" t="s">
        <v>404</v>
      </c>
      <c r="C32" t="str">
        <f>AgGDP_perc!C32</f>
        <v>NAM</v>
      </c>
      <c r="D32" s="72" t="s">
        <v>565</v>
      </c>
      <c r="F32">
        <f>VLOOKUP($A32,'GDP_PPP2005&amp;growth'!$A$2:$BD$48,COLUMN(),0)*AgGDP_perc!F32/100</f>
        <v>0</v>
      </c>
      <c r="G32">
        <f>VLOOKUP($A32,'GDP_PPP2005&amp;growth'!$A$2:$BD$48,COLUMN(),0)*AgGDP_perc!G32/100</f>
        <v>0</v>
      </c>
      <c r="H32">
        <f>VLOOKUP($A32,'GDP_PPP2005&amp;growth'!$A$2:$BD$48,COLUMN(),0)*AgGDP_perc!H32/100</f>
        <v>0</v>
      </c>
      <c r="I32">
        <f>VLOOKUP($A32,'GDP_PPP2005&amp;growth'!$A$2:$BD$48,COLUMN(),0)*AgGDP_perc!I32/100</f>
        <v>0</v>
      </c>
      <c r="J32">
        <f>VLOOKUP($A32,'GDP_PPP2005&amp;growth'!$A$2:$BD$48,COLUMN(),0)*AgGDP_perc!J32/100</f>
        <v>0</v>
      </c>
      <c r="K32">
        <f>VLOOKUP($A32,'GDP_PPP2005&amp;growth'!$A$2:$BD$48,COLUMN(),0)*AgGDP_perc!K32/100</f>
        <v>0</v>
      </c>
      <c r="L32">
        <f>VLOOKUP($A32,'GDP_PPP2005&amp;growth'!$A$2:$BD$48,COLUMN(),0)*AgGDP_perc!L32/100</f>
        <v>0</v>
      </c>
      <c r="M32">
        <f>VLOOKUP($A32,'GDP_PPP2005&amp;growth'!$A$2:$BD$48,COLUMN(),0)*AgGDP_perc!M32/100</f>
        <v>0</v>
      </c>
      <c r="N32">
        <f>VLOOKUP($A32,'GDP_PPP2005&amp;growth'!$A$2:$BD$48,COLUMN(),0)*AgGDP_perc!N32/100</f>
        <v>0</v>
      </c>
      <c r="O32">
        <f>VLOOKUP($A32,'GDP_PPP2005&amp;growth'!$A$2:$BD$48,COLUMN(),0)*AgGDP_perc!O32/100</f>
        <v>0</v>
      </c>
      <c r="P32">
        <f>VLOOKUP($A32,'GDP_PPP2005&amp;growth'!$A$2:$BD$48,COLUMN(),0)*AgGDP_perc!P32/100</f>
        <v>0</v>
      </c>
      <c r="Q32">
        <f>VLOOKUP($A32,'GDP_PPP2005&amp;growth'!$A$2:$BD$48,COLUMN(),0)*AgGDP_perc!Q32/100</f>
        <v>0</v>
      </c>
      <c r="R32">
        <f>VLOOKUP($A32,'GDP_PPP2005&amp;growth'!$A$2:$BD$48,COLUMN(),0)*AgGDP_perc!R32/100</f>
        <v>0</v>
      </c>
      <c r="S32">
        <f>VLOOKUP($A32,'GDP_PPP2005&amp;growth'!$A$2:$BD$48,COLUMN(),0)*AgGDP_perc!S32/100</f>
        <v>0</v>
      </c>
      <c r="T32">
        <f>VLOOKUP($A32,'GDP_PPP2005&amp;growth'!$A$2:$BD$48,COLUMN(),0)*AgGDP_perc!T32/100</f>
        <v>0</v>
      </c>
      <c r="U32">
        <f>VLOOKUP($A32,'GDP_PPP2005&amp;growth'!$A$2:$BD$48,COLUMN(),0)*AgGDP_perc!U32/100</f>
        <v>0</v>
      </c>
      <c r="V32">
        <f>VLOOKUP($A32,'GDP_PPP2005&amp;growth'!$A$2:$BD$48,COLUMN(),0)*AgGDP_perc!V32/100</f>
        <v>0</v>
      </c>
      <c r="W32">
        <f>VLOOKUP($A32,'GDP_PPP2005&amp;growth'!$A$2:$BD$48,COLUMN(),0)*AgGDP_perc!W32/100</f>
        <v>0</v>
      </c>
      <c r="X32">
        <f>VLOOKUP($A32,'GDP_PPP2005&amp;growth'!$A$2:$BD$48,COLUMN(),0)*AgGDP_perc!X32/100</f>
        <v>0</v>
      </c>
      <c r="Y32">
        <f>VLOOKUP($A32,'GDP_PPP2005&amp;growth'!$A$2:$BD$48,COLUMN(),0)*AgGDP_perc!Y32/100</f>
        <v>0</v>
      </c>
      <c r="Z32">
        <f>VLOOKUP($A32,'GDP_PPP2005&amp;growth'!$A$2:$BD$48,COLUMN(),0)*AgGDP_perc!Z32/100</f>
        <v>557060435.09671056</v>
      </c>
      <c r="AA32">
        <f>VLOOKUP($A32,'GDP_PPP2005&amp;growth'!$A$2:$BD$48,COLUMN(),0)*AgGDP_perc!AA32/100</f>
        <v>598661630.34610462</v>
      </c>
      <c r="AB32">
        <f>VLOOKUP($A32,'GDP_PPP2005&amp;growth'!$A$2:$BD$48,COLUMN(),0)*AgGDP_perc!AB32/100</f>
        <v>569202107.53521883</v>
      </c>
      <c r="AC32">
        <f>VLOOKUP($A32,'GDP_PPP2005&amp;growth'!$A$2:$BD$48,COLUMN(),0)*AgGDP_perc!AC32/100</f>
        <v>519941045.44496709</v>
      </c>
      <c r="AD32">
        <f>VLOOKUP($A32,'GDP_PPP2005&amp;growth'!$A$2:$BD$48,COLUMN(),0)*AgGDP_perc!AD32/100</f>
        <v>513631498.14065081</v>
      </c>
      <c r="AE32">
        <f>VLOOKUP($A32,'GDP_PPP2005&amp;growth'!$A$2:$BD$48,COLUMN(),0)*AgGDP_perc!AE32/100</f>
        <v>466788896.45873624</v>
      </c>
      <c r="AF32">
        <f>VLOOKUP($A32,'GDP_PPP2005&amp;growth'!$A$2:$BD$48,COLUMN(),0)*AgGDP_perc!AF32/100</f>
        <v>530279992.48615092</v>
      </c>
      <c r="AG32">
        <f>VLOOKUP($A32,'GDP_PPP2005&amp;growth'!$A$2:$BD$48,COLUMN(),0)*AgGDP_perc!AG32/100</f>
        <v>673056207.2591058</v>
      </c>
      <c r="AH32">
        <f>VLOOKUP($A32,'GDP_PPP2005&amp;growth'!$A$2:$BD$48,COLUMN(),0)*AgGDP_perc!AH32/100</f>
        <v>671449340.65144467</v>
      </c>
      <c r="AI32">
        <f>VLOOKUP($A32,'GDP_PPP2005&amp;growth'!$A$2:$BD$48,COLUMN(),0)*AgGDP_perc!AI32/100</f>
        <v>632303243.93135929</v>
      </c>
      <c r="AJ32">
        <f>VLOOKUP($A32,'GDP_PPP2005&amp;growth'!$A$2:$BD$48,COLUMN(),0)*AgGDP_perc!AJ32/100</f>
        <v>660980638.07853806</v>
      </c>
      <c r="AK32">
        <f>VLOOKUP($A32,'GDP_PPP2005&amp;growth'!$A$2:$BD$48,COLUMN(),0)*AgGDP_perc!AK32/100</f>
        <v>758953268.85991681</v>
      </c>
      <c r="AL32">
        <f>VLOOKUP($A32,'GDP_PPP2005&amp;growth'!$A$2:$BD$48,COLUMN(),0)*AgGDP_perc!AL32/100</f>
        <v>606485614.31686366</v>
      </c>
      <c r="AM32">
        <f>VLOOKUP($A32,'GDP_PPP2005&amp;growth'!$A$2:$BD$48,COLUMN(),0)*AgGDP_perc!AM32/100</f>
        <v>606899968.8784039</v>
      </c>
      <c r="AN32">
        <f>VLOOKUP($A32,'GDP_PPP2005&amp;growth'!$A$2:$BD$48,COLUMN(),0)*AgGDP_perc!AN32/100</f>
        <v>877845873.1055479</v>
      </c>
      <c r="AO32">
        <f>VLOOKUP($A32,'GDP_PPP2005&amp;growth'!$A$2:$BD$48,COLUMN(),0)*AgGDP_perc!AO32/100</f>
        <v>867551650.22604251</v>
      </c>
      <c r="AP32">
        <f>VLOOKUP($A32,'GDP_PPP2005&amp;growth'!$A$2:$BD$48,COLUMN(),0)*AgGDP_perc!AP32/100</f>
        <v>882005851.61832976</v>
      </c>
      <c r="AQ32">
        <f>VLOOKUP($A32,'GDP_PPP2005&amp;growth'!$A$2:$BD$48,COLUMN(),0)*AgGDP_perc!AQ32/100</f>
        <v>839211228.14992905</v>
      </c>
      <c r="AR32">
        <f>VLOOKUP($A32,'GDP_PPP2005&amp;growth'!$A$2:$BD$48,COLUMN(),0)*AgGDP_perc!AR32/100</f>
        <v>872905859.74061966</v>
      </c>
      <c r="AS32">
        <f>VLOOKUP($A32,'GDP_PPP2005&amp;growth'!$A$2:$BD$48,COLUMN(),0)*AgGDP_perc!AS32/100</f>
        <v>934643684.26458907</v>
      </c>
      <c r="AT32">
        <f>VLOOKUP($A32,'GDP_PPP2005&amp;growth'!$A$2:$BD$48,COLUMN(),0)*AgGDP_perc!AT32/100</f>
        <v>1006289598.5223033</v>
      </c>
      <c r="AU32">
        <f>VLOOKUP($A32,'GDP_PPP2005&amp;growth'!$A$2:$BD$48,COLUMN(),0)*AgGDP_perc!AU32/100</f>
        <v>905346462.33348835</v>
      </c>
      <c r="AV32">
        <f>VLOOKUP($A32,'GDP_PPP2005&amp;growth'!$A$2:$BD$48,COLUMN(),0)*AgGDP_perc!AV32/100</f>
        <v>987539771.04912186</v>
      </c>
      <c r="AW32">
        <f>VLOOKUP($A32,'GDP_PPP2005&amp;growth'!$A$2:$BD$48,COLUMN(),0)*AgGDP_perc!AW32/100</f>
        <v>1029017897.5694085</v>
      </c>
      <c r="AX32">
        <f>VLOOKUP($A32,'GDP_PPP2005&amp;growth'!$A$2:$BD$48,COLUMN(),0)*AgGDP_perc!AX32/100</f>
        <v>1028589743.914385</v>
      </c>
      <c r="AY32">
        <f>VLOOKUP($A32,'GDP_PPP2005&amp;growth'!$A$2:$BD$48,COLUMN(),0)*AgGDP_perc!AY32/100</f>
        <v>1226427387.7147489</v>
      </c>
      <c r="AZ32">
        <f>VLOOKUP($A32,'GDP_PPP2005&amp;growth'!$A$2:$BD$48,COLUMN(),0)*AgGDP_perc!AZ32/100</f>
        <v>1213531818.5354018</v>
      </c>
      <c r="BA32">
        <f>VLOOKUP($A32,'GDP_PPP2005&amp;growth'!$A$2:$BD$48,COLUMN(),0)*AgGDP_perc!BA32/100</f>
        <v>1143604323.2129786</v>
      </c>
      <c r="BB32">
        <f>VLOOKUP($A32,'GDP_PPP2005&amp;growth'!$A$2:$BD$48,COLUMN(),0)*AgGDP_perc!BB32/100</f>
        <v>1188653078.7422042</v>
      </c>
      <c r="BC32">
        <f>VLOOKUP($A32,'GDP_PPP2005&amp;growth'!$A$2:$BD$48,COLUMN(),0)*AgGDP_perc!BC32/100</f>
        <v>1183267497.2906115</v>
      </c>
      <c r="BD32">
        <f>VLOOKUP($A32,'GDP_PPP2005&amp;growth'!$A$2:$BD$48,COLUMN(),0)*AgGDP_perc!BD32/100</f>
        <v>994747319.38311827</v>
      </c>
    </row>
    <row r="33" spans="1:56" x14ac:dyDescent="0.2">
      <c r="A33">
        <f>VLOOKUP(B33,'AHarv+PermP'!$B$2:$C$52,2,0)</f>
        <v>158</v>
      </c>
      <c r="B33" t="s">
        <v>405</v>
      </c>
      <c r="C33" t="str">
        <f>AgGDP_perc!C33</f>
        <v>NER</v>
      </c>
      <c r="D33" s="72" t="s">
        <v>565</v>
      </c>
      <c r="F33">
        <f>VLOOKUP($A33,'GDP_PPP2005&amp;growth'!$A$2:$BD$48,COLUMN(),0)*AgGDP_perc!F33/100</f>
        <v>0</v>
      </c>
      <c r="G33">
        <f>VLOOKUP($A33,'GDP_PPP2005&amp;growth'!$A$2:$BD$48,COLUMN(),0)*AgGDP_perc!G33/100</f>
        <v>0</v>
      </c>
      <c r="H33">
        <f>VLOOKUP($A33,'GDP_PPP2005&amp;growth'!$A$2:$BD$48,COLUMN(),0)*AgGDP_perc!H33/100</f>
        <v>0</v>
      </c>
      <c r="I33">
        <f>VLOOKUP($A33,'GDP_PPP2005&amp;growth'!$A$2:$BD$48,COLUMN(),0)*AgGDP_perc!I33/100</f>
        <v>0</v>
      </c>
      <c r="J33">
        <f>VLOOKUP($A33,'GDP_PPP2005&amp;growth'!$A$2:$BD$48,COLUMN(),0)*AgGDP_perc!J33/100</f>
        <v>0</v>
      </c>
      <c r="K33">
        <f>VLOOKUP($A33,'GDP_PPP2005&amp;growth'!$A$2:$BD$48,COLUMN(),0)*AgGDP_perc!K33/100</f>
        <v>0</v>
      </c>
      <c r="L33">
        <f>VLOOKUP($A33,'GDP_PPP2005&amp;growth'!$A$2:$BD$48,COLUMN(),0)*AgGDP_perc!L33/100</f>
        <v>0</v>
      </c>
      <c r="M33">
        <f>VLOOKUP($A33,'GDP_PPP2005&amp;growth'!$A$2:$BD$48,COLUMN(),0)*AgGDP_perc!M33/100</f>
        <v>0</v>
      </c>
      <c r="N33">
        <f>VLOOKUP($A33,'GDP_PPP2005&amp;growth'!$A$2:$BD$48,COLUMN(),0)*AgGDP_perc!N33/100</f>
        <v>0</v>
      </c>
      <c r="O33">
        <f>VLOOKUP($A33,'GDP_PPP2005&amp;growth'!$A$2:$BD$48,COLUMN(),0)*AgGDP_perc!O33/100</f>
        <v>0</v>
      </c>
      <c r="P33">
        <f>VLOOKUP($A33,'GDP_PPP2005&amp;growth'!$A$2:$BD$48,COLUMN(),0)*AgGDP_perc!P33/100</f>
        <v>0</v>
      </c>
      <c r="Q33">
        <f>VLOOKUP($A33,'GDP_PPP2005&amp;growth'!$A$2:$BD$48,COLUMN(),0)*AgGDP_perc!Q33/100</f>
        <v>0</v>
      </c>
      <c r="R33">
        <f>VLOOKUP($A33,'GDP_PPP2005&amp;growth'!$A$2:$BD$48,COLUMN(),0)*AgGDP_perc!R33/100</f>
        <v>0</v>
      </c>
      <c r="S33">
        <f>VLOOKUP($A33,'GDP_PPP2005&amp;growth'!$A$2:$BD$48,COLUMN(),0)*AgGDP_perc!S33/100</f>
        <v>0</v>
      </c>
      <c r="T33">
        <f>VLOOKUP($A33,'GDP_PPP2005&amp;growth'!$A$2:$BD$48,COLUMN(),0)*AgGDP_perc!T33/100</f>
        <v>0</v>
      </c>
      <c r="U33">
        <f>VLOOKUP($A33,'GDP_PPP2005&amp;growth'!$A$2:$BD$48,COLUMN(),0)*AgGDP_perc!U33/100</f>
        <v>0</v>
      </c>
      <c r="V33">
        <f>VLOOKUP($A33,'GDP_PPP2005&amp;growth'!$A$2:$BD$48,COLUMN(),0)*AgGDP_perc!V33/100</f>
        <v>0</v>
      </c>
      <c r="W33">
        <f>VLOOKUP($A33,'GDP_PPP2005&amp;growth'!$A$2:$BD$48,COLUMN(),0)*AgGDP_perc!W33/100</f>
        <v>0</v>
      </c>
      <c r="X33">
        <f>VLOOKUP($A33,'GDP_PPP2005&amp;growth'!$A$2:$BD$48,COLUMN(),0)*AgGDP_perc!X33/100</f>
        <v>0</v>
      </c>
      <c r="Y33">
        <f>VLOOKUP($A33,'GDP_PPP2005&amp;growth'!$A$2:$BD$48,COLUMN(),0)*AgGDP_perc!Y33/100</f>
        <v>0</v>
      </c>
      <c r="Z33">
        <f>VLOOKUP($A33,'GDP_PPP2005&amp;growth'!$A$2:$BD$48,COLUMN(),0)*AgGDP_perc!Z33/100</f>
        <v>2378604295.4018536</v>
      </c>
      <c r="AA33">
        <f>VLOOKUP($A33,'GDP_PPP2005&amp;growth'!$A$2:$BD$48,COLUMN(),0)*AgGDP_perc!AA33/100</f>
        <v>2537329247.2147822</v>
      </c>
      <c r="AB33">
        <f>VLOOKUP($A33,'GDP_PPP2005&amp;growth'!$A$2:$BD$48,COLUMN(),0)*AgGDP_perc!AB33/100</f>
        <v>2502083279.36238</v>
      </c>
      <c r="AC33">
        <f>VLOOKUP($A33,'GDP_PPP2005&amp;growth'!$A$2:$BD$48,COLUMN(),0)*AgGDP_perc!AC33/100</f>
        <v>2236980982.4212503</v>
      </c>
      <c r="AD33">
        <f>VLOOKUP($A33,'GDP_PPP2005&amp;growth'!$A$2:$BD$48,COLUMN(),0)*AgGDP_perc!AD33/100</f>
        <v>1600656566.3078377</v>
      </c>
      <c r="AE33">
        <f>VLOOKUP($A33,'GDP_PPP2005&amp;growth'!$A$2:$BD$48,COLUMN(),0)*AgGDP_perc!AE33/100</f>
        <v>1771099298.888483</v>
      </c>
      <c r="AF33">
        <f>VLOOKUP($A33,'GDP_PPP2005&amp;growth'!$A$2:$BD$48,COLUMN(),0)*AgGDP_perc!AF33/100</f>
        <v>1780469444.494168</v>
      </c>
      <c r="AG33">
        <f>VLOOKUP($A33,'GDP_PPP2005&amp;growth'!$A$2:$BD$48,COLUMN(),0)*AgGDP_perc!AG33/100</f>
        <v>1806542393.3700421</v>
      </c>
      <c r="AH33">
        <f>VLOOKUP($A33,'GDP_PPP2005&amp;growth'!$A$2:$BD$48,COLUMN(),0)*AgGDP_perc!AH33/100</f>
        <v>1938832418.0106716</v>
      </c>
      <c r="AI33">
        <f>VLOOKUP($A33,'GDP_PPP2005&amp;growth'!$A$2:$BD$48,COLUMN(),0)*AgGDP_perc!AI33/100</f>
        <v>1886148301.825783</v>
      </c>
      <c r="AJ33">
        <f>VLOOKUP($A33,'GDP_PPP2005&amp;growth'!$A$2:$BD$48,COLUMN(),0)*AgGDP_perc!AJ33/100</f>
        <v>1926492528.6691108</v>
      </c>
      <c r="AK33">
        <f>VLOOKUP($A33,'GDP_PPP2005&amp;growth'!$A$2:$BD$48,COLUMN(),0)*AgGDP_perc!AK33/100</f>
        <v>2193751828.8749905</v>
      </c>
      <c r="AL33">
        <f>VLOOKUP($A33,'GDP_PPP2005&amp;growth'!$A$2:$BD$48,COLUMN(),0)*AgGDP_perc!AL33/100</f>
        <v>2029352850.7571468</v>
      </c>
      <c r="AM33">
        <f>VLOOKUP($A33,'GDP_PPP2005&amp;growth'!$A$2:$BD$48,COLUMN(),0)*AgGDP_perc!AM33/100</f>
        <v>2043891166.6167152</v>
      </c>
      <c r="AN33">
        <f>VLOOKUP($A33,'GDP_PPP2005&amp;growth'!$A$2:$BD$48,COLUMN(),0)*AgGDP_perc!AN33/100</f>
        <v>2254260633.4107733</v>
      </c>
      <c r="AO33">
        <f>VLOOKUP($A33,'GDP_PPP2005&amp;growth'!$A$2:$BD$48,COLUMN(),0)*AgGDP_perc!AO33/100</f>
        <v>2278417717.8025866</v>
      </c>
      <c r="AP33">
        <f>VLOOKUP($A33,'GDP_PPP2005&amp;growth'!$A$2:$BD$48,COLUMN(),0)*AgGDP_perc!AP33/100</f>
        <v>2282702917.9459496</v>
      </c>
      <c r="AQ33">
        <f>VLOOKUP($A33,'GDP_PPP2005&amp;growth'!$A$2:$BD$48,COLUMN(),0)*AgGDP_perc!AQ33/100</f>
        <v>2341625790.5978942</v>
      </c>
      <c r="AR33">
        <f>VLOOKUP($A33,'GDP_PPP2005&amp;growth'!$A$2:$BD$48,COLUMN(),0)*AgGDP_perc!AR33/100</f>
        <v>2835400034.6817546</v>
      </c>
      <c r="AS33">
        <f>VLOOKUP($A33,'GDP_PPP2005&amp;growth'!$A$2:$BD$48,COLUMN(),0)*AgGDP_perc!AS33/100</f>
        <v>2694036112.6622419</v>
      </c>
      <c r="AT33">
        <f>VLOOKUP($A33,'GDP_PPP2005&amp;growth'!$A$2:$BD$48,COLUMN(),0)*AgGDP_perc!AT33/100</f>
        <v>2467638816.6042118</v>
      </c>
      <c r="AU33">
        <f>VLOOKUP($A33,'GDP_PPP2005&amp;growth'!$A$2:$BD$48,COLUMN(),0)*AgGDP_perc!AU33/100</f>
        <v>2794323430.3394094</v>
      </c>
      <c r="AV33">
        <f>VLOOKUP($A33,'GDP_PPP2005&amp;growth'!$A$2:$BD$48,COLUMN(),0)*AgGDP_perc!AV33/100</f>
        <v>2846618507.4963961</v>
      </c>
      <c r="AW33">
        <f>VLOOKUP($A33,'GDP_PPP2005&amp;growth'!$A$2:$BD$48,COLUMN(),0)*AgGDP_perc!AW33/100</f>
        <v>3003415707.1692958</v>
      </c>
      <c r="AX33">
        <f>VLOOKUP($A33,'GDP_PPP2005&amp;growth'!$A$2:$BD$48,COLUMN(),0)*AgGDP_perc!AX33/100</f>
        <v>0</v>
      </c>
      <c r="AY33">
        <f>VLOOKUP($A33,'GDP_PPP2005&amp;growth'!$A$2:$BD$48,COLUMN(),0)*AgGDP_perc!AY33/100</f>
        <v>0</v>
      </c>
      <c r="AZ33">
        <f>VLOOKUP($A33,'GDP_PPP2005&amp;growth'!$A$2:$BD$48,COLUMN(),0)*AgGDP_perc!AZ33/100</f>
        <v>0</v>
      </c>
      <c r="BA33">
        <f>VLOOKUP($A33,'GDP_PPP2005&amp;growth'!$A$2:$BD$48,COLUMN(),0)*AgGDP_perc!BA33/100</f>
        <v>0</v>
      </c>
      <c r="BB33">
        <f>VLOOKUP($A33,'GDP_PPP2005&amp;growth'!$A$2:$BD$48,COLUMN(),0)*AgGDP_perc!BB33/100</f>
        <v>0</v>
      </c>
      <c r="BC33">
        <f>VLOOKUP($A33,'GDP_PPP2005&amp;growth'!$A$2:$BD$48,COLUMN(),0)*AgGDP_perc!BC33/100</f>
        <v>0</v>
      </c>
      <c r="BD33">
        <f>VLOOKUP($A33,'GDP_PPP2005&amp;growth'!$A$2:$BD$48,COLUMN(),0)*AgGDP_perc!BD33/100</f>
        <v>0</v>
      </c>
    </row>
    <row r="34" spans="1:56" x14ac:dyDescent="0.2">
      <c r="A34">
        <f>VLOOKUP(B34,'AHarv+PermP'!$B$2:$C$52,2,0)</f>
        <v>159</v>
      </c>
      <c r="B34" t="s">
        <v>406</v>
      </c>
      <c r="C34" t="str">
        <f>AgGDP_perc!C34</f>
        <v>NGA</v>
      </c>
      <c r="D34" s="72" t="s">
        <v>565</v>
      </c>
      <c r="F34">
        <f>VLOOKUP($A34,'GDP_PPP2005&amp;growth'!$A$2:$BD$48,COLUMN(),0)*AgGDP_perc!F34/100</f>
        <v>0</v>
      </c>
      <c r="G34">
        <f>VLOOKUP($A34,'GDP_PPP2005&amp;growth'!$A$2:$BD$48,COLUMN(),0)*AgGDP_perc!G34/100</f>
        <v>0</v>
      </c>
      <c r="H34">
        <f>VLOOKUP($A34,'GDP_PPP2005&amp;growth'!$A$2:$BD$48,COLUMN(),0)*AgGDP_perc!H34/100</f>
        <v>0</v>
      </c>
      <c r="I34">
        <f>VLOOKUP($A34,'GDP_PPP2005&amp;growth'!$A$2:$BD$48,COLUMN(),0)*AgGDP_perc!I34/100</f>
        <v>0</v>
      </c>
      <c r="J34">
        <f>VLOOKUP($A34,'GDP_PPP2005&amp;growth'!$A$2:$BD$48,COLUMN(),0)*AgGDP_perc!J34/100</f>
        <v>0</v>
      </c>
      <c r="K34">
        <f>VLOOKUP($A34,'GDP_PPP2005&amp;growth'!$A$2:$BD$48,COLUMN(),0)*AgGDP_perc!K34/100</f>
        <v>0</v>
      </c>
      <c r="L34">
        <f>VLOOKUP($A34,'GDP_PPP2005&amp;growth'!$A$2:$BD$48,COLUMN(),0)*AgGDP_perc!L34/100</f>
        <v>0</v>
      </c>
      <c r="M34">
        <f>VLOOKUP($A34,'GDP_PPP2005&amp;growth'!$A$2:$BD$48,COLUMN(),0)*AgGDP_perc!M34/100</f>
        <v>0</v>
      </c>
      <c r="N34">
        <f>VLOOKUP($A34,'GDP_PPP2005&amp;growth'!$A$2:$BD$48,COLUMN(),0)*AgGDP_perc!N34/100</f>
        <v>0</v>
      </c>
      <c r="O34">
        <f>VLOOKUP($A34,'GDP_PPP2005&amp;growth'!$A$2:$BD$48,COLUMN(),0)*AgGDP_perc!O34/100</f>
        <v>0</v>
      </c>
      <c r="P34">
        <f>VLOOKUP($A34,'GDP_PPP2005&amp;growth'!$A$2:$BD$48,COLUMN(),0)*AgGDP_perc!P34/100</f>
        <v>0</v>
      </c>
      <c r="Q34">
        <f>VLOOKUP($A34,'GDP_PPP2005&amp;growth'!$A$2:$BD$48,COLUMN(),0)*AgGDP_perc!Q34/100</f>
        <v>0</v>
      </c>
      <c r="R34">
        <f>VLOOKUP($A34,'GDP_PPP2005&amp;growth'!$A$2:$BD$48,COLUMN(),0)*AgGDP_perc!R34/100</f>
        <v>0</v>
      </c>
      <c r="S34">
        <f>VLOOKUP($A34,'GDP_PPP2005&amp;growth'!$A$2:$BD$48,COLUMN(),0)*AgGDP_perc!S34/100</f>
        <v>0</v>
      </c>
      <c r="T34">
        <f>VLOOKUP($A34,'GDP_PPP2005&amp;growth'!$A$2:$BD$48,COLUMN(),0)*AgGDP_perc!T34/100</f>
        <v>0</v>
      </c>
      <c r="U34">
        <f>VLOOKUP($A34,'GDP_PPP2005&amp;growth'!$A$2:$BD$48,COLUMN(),0)*AgGDP_perc!U34/100</f>
        <v>0</v>
      </c>
      <c r="V34">
        <f>VLOOKUP($A34,'GDP_PPP2005&amp;growth'!$A$2:$BD$48,COLUMN(),0)*AgGDP_perc!V34/100</f>
        <v>0</v>
      </c>
      <c r="W34">
        <f>VLOOKUP($A34,'GDP_PPP2005&amp;growth'!$A$2:$BD$48,COLUMN(),0)*AgGDP_perc!W34/100</f>
        <v>0</v>
      </c>
      <c r="X34">
        <f>VLOOKUP($A34,'GDP_PPP2005&amp;growth'!$A$2:$BD$48,COLUMN(),0)*AgGDP_perc!X34/100</f>
        <v>0</v>
      </c>
      <c r="Y34">
        <f>VLOOKUP($A34,'GDP_PPP2005&amp;growth'!$A$2:$BD$48,COLUMN(),0)*AgGDP_perc!Y34/100</f>
        <v>0</v>
      </c>
      <c r="Z34">
        <f>VLOOKUP($A34,'GDP_PPP2005&amp;growth'!$A$2:$BD$48,COLUMN(),0)*AgGDP_perc!Z34/100</f>
        <v>0</v>
      </c>
      <c r="AA34">
        <f>VLOOKUP($A34,'GDP_PPP2005&amp;growth'!$A$2:$BD$48,COLUMN(),0)*AgGDP_perc!AA34/100</f>
        <v>0</v>
      </c>
      <c r="AB34">
        <f>VLOOKUP($A34,'GDP_PPP2005&amp;growth'!$A$2:$BD$48,COLUMN(),0)*AgGDP_perc!AB34/100</f>
        <v>0</v>
      </c>
      <c r="AC34">
        <f>VLOOKUP($A34,'GDP_PPP2005&amp;growth'!$A$2:$BD$48,COLUMN(),0)*AgGDP_perc!AC34/100</f>
        <v>0</v>
      </c>
      <c r="AD34">
        <f>VLOOKUP($A34,'GDP_PPP2005&amp;growth'!$A$2:$BD$48,COLUMN(),0)*AgGDP_perc!AD34/100</f>
        <v>0</v>
      </c>
      <c r="AE34">
        <f>VLOOKUP($A34,'GDP_PPP2005&amp;growth'!$A$2:$BD$48,COLUMN(),0)*AgGDP_perc!AE34/100</f>
        <v>0</v>
      </c>
      <c r="AF34">
        <f>VLOOKUP($A34,'GDP_PPP2005&amp;growth'!$A$2:$BD$48,COLUMN(),0)*AgGDP_perc!AF34/100</f>
        <v>0</v>
      </c>
      <c r="AG34">
        <f>VLOOKUP($A34,'GDP_PPP2005&amp;growth'!$A$2:$BD$48,COLUMN(),0)*AgGDP_perc!AG34/100</f>
        <v>0</v>
      </c>
      <c r="AH34">
        <f>VLOOKUP($A34,'GDP_PPP2005&amp;growth'!$A$2:$BD$48,COLUMN(),0)*AgGDP_perc!AH34/100</f>
        <v>0</v>
      </c>
      <c r="AI34">
        <f>VLOOKUP($A34,'GDP_PPP2005&amp;growth'!$A$2:$BD$48,COLUMN(),0)*AgGDP_perc!AI34/100</f>
        <v>0</v>
      </c>
      <c r="AJ34">
        <f>VLOOKUP($A34,'GDP_PPP2005&amp;growth'!$A$2:$BD$48,COLUMN(),0)*AgGDP_perc!AJ34/100</f>
        <v>0</v>
      </c>
      <c r="AK34">
        <f>VLOOKUP($A34,'GDP_PPP2005&amp;growth'!$A$2:$BD$48,COLUMN(),0)*AgGDP_perc!AK34/100</f>
        <v>0</v>
      </c>
      <c r="AL34">
        <f>VLOOKUP($A34,'GDP_PPP2005&amp;growth'!$A$2:$BD$48,COLUMN(),0)*AgGDP_perc!AL34/100</f>
        <v>0</v>
      </c>
      <c r="AM34">
        <f>VLOOKUP($A34,'GDP_PPP2005&amp;growth'!$A$2:$BD$48,COLUMN(),0)*AgGDP_perc!AM34/100</f>
        <v>0</v>
      </c>
      <c r="AN34">
        <f>VLOOKUP($A34,'GDP_PPP2005&amp;growth'!$A$2:$BD$48,COLUMN(),0)*AgGDP_perc!AN34/100</f>
        <v>0</v>
      </c>
      <c r="AO34">
        <f>VLOOKUP($A34,'GDP_PPP2005&amp;growth'!$A$2:$BD$48,COLUMN(),0)*AgGDP_perc!AO34/100</f>
        <v>0</v>
      </c>
      <c r="AP34">
        <f>VLOOKUP($A34,'GDP_PPP2005&amp;growth'!$A$2:$BD$48,COLUMN(),0)*AgGDP_perc!AP34/100</f>
        <v>0</v>
      </c>
      <c r="AQ34">
        <f>VLOOKUP($A34,'GDP_PPP2005&amp;growth'!$A$2:$BD$48,COLUMN(),0)*AgGDP_perc!AQ34/100</f>
        <v>0</v>
      </c>
      <c r="AR34">
        <f>VLOOKUP($A34,'GDP_PPP2005&amp;growth'!$A$2:$BD$48,COLUMN(),0)*AgGDP_perc!AR34/100</f>
        <v>0</v>
      </c>
      <c r="AS34">
        <f>VLOOKUP($A34,'GDP_PPP2005&amp;growth'!$A$2:$BD$48,COLUMN(),0)*AgGDP_perc!AS34/100</f>
        <v>0</v>
      </c>
      <c r="AT34">
        <f>VLOOKUP($A34,'GDP_PPP2005&amp;growth'!$A$2:$BD$48,COLUMN(),0)*AgGDP_perc!AT34/100</f>
        <v>0</v>
      </c>
      <c r="AU34">
        <f>VLOOKUP($A34,'GDP_PPP2005&amp;growth'!$A$2:$BD$48,COLUMN(),0)*AgGDP_perc!AU34/100</f>
        <v>0</v>
      </c>
      <c r="AV34">
        <f>VLOOKUP($A34,'GDP_PPP2005&amp;growth'!$A$2:$BD$48,COLUMN(),0)*AgGDP_perc!AV34/100</f>
        <v>92403985950.291504</v>
      </c>
      <c r="AW34">
        <f>VLOOKUP($A34,'GDP_PPP2005&amp;growth'!$A$2:$BD$48,COLUMN(),0)*AgGDP_perc!AW34/100</f>
        <v>89626758103.058884</v>
      </c>
      <c r="AX34">
        <f>VLOOKUP($A34,'GDP_PPP2005&amp;growth'!$A$2:$BD$48,COLUMN(),0)*AgGDP_perc!AX34/100</f>
        <v>79404811975.1064</v>
      </c>
      <c r="AY34">
        <f>VLOOKUP($A34,'GDP_PPP2005&amp;growth'!$A$2:$BD$48,COLUMN(),0)*AgGDP_perc!AY34/100</f>
        <v>80133518828.706604</v>
      </c>
      <c r="AZ34">
        <f>VLOOKUP($A34,'GDP_PPP2005&amp;growth'!$A$2:$BD$48,COLUMN(),0)*AgGDP_perc!AZ34/100</f>
        <v>83133135411.056</v>
      </c>
      <c r="BA34">
        <f>VLOOKUP($A34,'GDP_PPP2005&amp;growth'!$A$2:$BD$48,COLUMN(),0)*AgGDP_perc!BA34/100</f>
        <v>90476567900.276413</v>
      </c>
      <c r="BB34">
        <f>VLOOKUP($A34,'GDP_PPP2005&amp;growth'!$A$2:$BD$48,COLUMN(),0)*AgGDP_perc!BB34/100</f>
        <v>0</v>
      </c>
      <c r="BC34">
        <f>VLOOKUP($A34,'GDP_PPP2005&amp;growth'!$A$2:$BD$48,COLUMN(),0)*AgGDP_perc!BC34/100</f>
        <v>0</v>
      </c>
      <c r="BD34">
        <f>VLOOKUP($A34,'GDP_PPP2005&amp;growth'!$A$2:$BD$48,COLUMN(),0)*AgGDP_perc!BD34/100</f>
        <v>0</v>
      </c>
    </row>
    <row r="35" spans="1:56" x14ac:dyDescent="0.2">
      <c r="A35">
        <f>VLOOKUP(B35,'AHarv+PermP'!$B$2:$C$52,2,0)</f>
        <v>184</v>
      </c>
      <c r="B35" t="s">
        <v>411</v>
      </c>
      <c r="C35" t="str">
        <f>AgGDP_perc!C35</f>
        <v>RWA</v>
      </c>
      <c r="D35" s="72" t="s">
        <v>565</v>
      </c>
      <c r="F35">
        <f>VLOOKUP($A35,'GDP_PPP2005&amp;growth'!$A$2:$BD$48,COLUMN(),0)*AgGDP_perc!F35/100</f>
        <v>0</v>
      </c>
      <c r="G35">
        <f>VLOOKUP($A35,'GDP_PPP2005&amp;growth'!$A$2:$BD$48,COLUMN(),0)*AgGDP_perc!G35/100</f>
        <v>0</v>
      </c>
      <c r="H35">
        <f>VLOOKUP($A35,'GDP_PPP2005&amp;growth'!$A$2:$BD$48,COLUMN(),0)*AgGDP_perc!H35/100</f>
        <v>0</v>
      </c>
      <c r="I35">
        <f>VLOOKUP($A35,'GDP_PPP2005&amp;growth'!$A$2:$BD$48,COLUMN(),0)*AgGDP_perc!I35/100</f>
        <v>0</v>
      </c>
      <c r="J35">
        <f>VLOOKUP($A35,'GDP_PPP2005&amp;growth'!$A$2:$BD$48,COLUMN(),0)*AgGDP_perc!J35/100</f>
        <v>0</v>
      </c>
      <c r="K35">
        <f>VLOOKUP($A35,'GDP_PPP2005&amp;growth'!$A$2:$BD$48,COLUMN(),0)*AgGDP_perc!K35/100</f>
        <v>0</v>
      </c>
      <c r="L35">
        <f>VLOOKUP($A35,'GDP_PPP2005&amp;growth'!$A$2:$BD$48,COLUMN(),0)*AgGDP_perc!L35/100</f>
        <v>0</v>
      </c>
      <c r="M35">
        <f>VLOOKUP($A35,'GDP_PPP2005&amp;growth'!$A$2:$BD$48,COLUMN(),0)*AgGDP_perc!M35/100</f>
        <v>0</v>
      </c>
      <c r="N35">
        <f>VLOOKUP($A35,'GDP_PPP2005&amp;growth'!$A$2:$BD$48,COLUMN(),0)*AgGDP_perc!N35/100</f>
        <v>0</v>
      </c>
      <c r="O35">
        <f>VLOOKUP($A35,'GDP_PPP2005&amp;growth'!$A$2:$BD$48,COLUMN(),0)*AgGDP_perc!O35/100</f>
        <v>0</v>
      </c>
      <c r="P35">
        <f>VLOOKUP($A35,'GDP_PPP2005&amp;growth'!$A$2:$BD$48,COLUMN(),0)*AgGDP_perc!P35/100</f>
        <v>0</v>
      </c>
      <c r="Q35">
        <f>VLOOKUP($A35,'GDP_PPP2005&amp;growth'!$A$2:$BD$48,COLUMN(),0)*AgGDP_perc!Q35/100</f>
        <v>0</v>
      </c>
      <c r="R35">
        <f>VLOOKUP($A35,'GDP_PPP2005&amp;growth'!$A$2:$BD$48,COLUMN(),0)*AgGDP_perc!R35/100</f>
        <v>0</v>
      </c>
      <c r="S35">
        <f>VLOOKUP($A35,'GDP_PPP2005&amp;growth'!$A$2:$BD$48,COLUMN(),0)*AgGDP_perc!S35/100</f>
        <v>0</v>
      </c>
      <c r="T35">
        <f>VLOOKUP($A35,'GDP_PPP2005&amp;growth'!$A$2:$BD$48,COLUMN(),0)*AgGDP_perc!T35/100</f>
        <v>0</v>
      </c>
      <c r="U35">
        <f>VLOOKUP($A35,'GDP_PPP2005&amp;growth'!$A$2:$BD$48,COLUMN(),0)*AgGDP_perc!U35/100</f>
        <v>0</v>
      </c>
      <c r="V35">
        <f>VLOOKUP($A35,'GDP_PPP2005&amp;growth'!$A$2:$BD$48,COLUMN(),0)*AgGDP_perc!V35/100</f>
        <v>0</v>
      </c>
      <c r="W35">
        <f>VLOOKUP($A35,'GDP_PPP2005&amp;growth'!$A$2:$BD$48,COLUMN(),0)*AgGDP_perc!W35/100</f>
        <v>0</v>
      </c>
      <c r="X35">
        <f>VLOOKUP($A35,'GDP_PPP2005&amp;growth'!$A$2:$BD$48,COLUMN(),0)*AgGDP_perc!X35/100</f>
        <v>0</v>
      </c>
      <c r="Y35">
        <f>VLOOKUP($A35,'GDP_PPP2005&amp;growth'!$A$2:$BD$48,COLUMN(),0)*AgGDP_perc!Y35/100</f>
        <v>0</v>
      </c>
      <c r="Z35">
        <f>VLOOKUP($A35,'GDP_PPP2005&amp;growth'!$A$2:$BD$48,COLUMN(),0)*AgGDP_perc!Z35/100</f>
        <v>1935498586.4800045</v>
      </c>
      <c r="AA35">
        <f>VLOOKUP($A35,'GDP_PPP2005&amp;growth'!$A$2:$BD$48,COLUMN(),0)*AgGDP_perc!AA35/100</f>
        <v>1813274407.6220074</v>
      </c>
      <c r="AB35">
        <f>VLOOKUP($A35,'GDP_PPP2005&amp;growth'!$A$2:$BD$48,COLUMN(),0)*AgGDP_perc!AB35/100</f>
        <v>1802905564.9362316</v>
      </c>
      <c r="AC35">
        <f>VLOOKUP($A35,'GDP_PPP2005&amp;growth'!$A$2:$BD$48,COLUMN(),0)*AgGDP_perc!AC35/100</f>
        <v>1834790089.5677402</v>
      </c>
      <c r="AD35">
        <f>VLOOKUP($A35,'GDP_PPP2005&amp;growth'!$A$2:$BD$48,COLUMN(),0)*AgGDP_perc!AD35/100</f>
        <v>1878160417.7722909</v>
      </c>
      <c r="AE35">
        <f>VLOOKUP($A35,'GDP_PPP2005&amp;growth'!$A$2:$BD$48,COLUMN(),0)*AgGDP_perc!AE35/100</f>
        <v>2008785853.0533319</v>
      </c>
      <c r="AF35">
        <f>VLOOKUP($A35,'GDP_PPP2005&amp;growth'!$A$2:$BD$48,COLUMN(),0)*AgGDP_perc!AF35/100</f>
        <v>1900462104.9993331</v>
      </c>
      <c r="AG35">
        <f>VLOOKUP($A35,'GDP_PPP2005&amp;growth'!$A$2:$BD$48,COLUMN(),0)*AgGDP_perc!AG35/100</f>
        <v>1909258699.6606557</v>
      </c>
      <c r="AH35">
        <f>VLOOKUP($A35,'GDP_PPP2005&amp;growth'!$A$2:$BD$48,COLUMN(),0)*AgGDP_perc!AH35/100</f>
        <v>2075133668.3661077</v>
      </c>
      <c r="AI35">
        <f>VLOOKUP($A35,'GDP_PPP2005&amp;growth'!$A$2:$BD$48,COLUMN(),0)*AgGDP_perc!AI35/100</f>
        <v>2131926896.7314439</v>
      </c>
      <c r="AJ35">
        <f>VLOOKUP($A35,'GDP_PPP2005&amp;growth'!$A$2:$BD$48,COLUMN(),0)*AgGDP_perc!AJ35/100</f>
        <v>1680048257.6399069</v>
      </c>
      <c r="AK35">
        <f>VLOOKUP($A35,'GDP_PPP2005&amp;growth'!$A$2:$BD$48,COLUMN(),0)*AgGDP_perc!AK35/100</f>
        <v>1617007709.4702716</v>
      </c>
      <c r="AL35">
        <f>VLOOKUP($A35,'GDP_PPP2005&amp;growth'!$A$2:$BD$48,COLUMN(),0)*AgGDP_perc!AL35/100</f>
        <v>1770837552.9417984</v>
      </c>
      <c r="AM35">
        <f>VLOOKUP($A35,'GDP_PPP2005&amp;growth'!$A$2:$BD$48,COLUMN(),0)*AgGDP_perc!AM35/100</f>
        <v>1651591485.2544837</v>
      </c>
      <c r="AN35">
        <f>VLOOKUP($A35,'GDP_PPP2005&amp;growth'!$A$2:$BD$48,COLUMN(),0)*AgGDP_perc!AN35/100</f>
        <v>1212000193.6856546</v>
      </c>
      <c r="AO35">
        <f>VLOOKUP($A35,'GDP_PPP2005&amp;growth'!$A$2:$BD$48,COLUMN(),0)*AgGDP_perc!AO35/100</f>
        <v>1449253655.4736063</v>
      </c>
      <c r="AP35">
        <f>VLOOKUP($A35,'GDP_PPP2005&amp;growth'!$A$2:$BD$48,COLUMN(),0)*AgGDP_perc!AP35/100</f>
        <v>1752389837.2278008</v>
      </c>
      <c r="AQ35">
        <f>VLOOKUP($A35,'GDP_PPP2005&amp;growth'!$A$2:$BD$48,COLUMN(),0)*AgGDP_perc!AQ35/100</f>
        <v>1943159147.5906601</v>
      </c>
      <c r="AR35">
        <f>VLOOKUP($A35,'GDP_PPP2005&amp;growth'!$A$2:$BD$48,COLUMN(),0)*AgGDP_perc!AR35/100</f>
        <v>2094886054.1986146</v>
      </c>
      <c r="AS35">
        <f>VLOOKUP($A35,'GDP_PPP2005&amp;growth'!$A$2:$BD$48,COLUMN(),0)*AgGDP_perc!AS35/100</f>
        <v>2076332509.1569138</v>
      </c>
      <c r="AT35">
        <f>VLOOKUP($A35,'GDP_PPP2005&amp;growth'!$A$2:$BD$48,COLUMN(),0)*AgGDP_perc!AT35/100</f>
        <v>1990360768.4893231</v>
      </c>
      <c r="AU35">
        <f>VLOOKUP($A35,'GDP_PPP2005&amp;growth'!$A$2:$BD$48,COLUMN(),0)*AgGDP_perc!AU35/100</f>
        <v>2168213228.2046556</v>
      </c>
      <c r="AV35">
        <f>VLOOKUP($A35,'GDP_PPP2005&amp;growth'!$A$2:$BD$48,COLUMN(),0)*AgGDP_perc!AV35/100</f>
        <v>2288008530.3896804</v>
      </c>
      <c r="AW35">
        <f>VLOOKUP($A35,'GDP_PPP2005&amp;growth'!$A$2:$BD$48,COLUMN(),0)*AgGDP_perc!AW35/100</f>
        <v>2437990989.0396404</v>
      </c>
      <c r="AX35">
        <f>VLOOKUP($A35,'GDP_PPP2005&amp;growth'!$A$2:$BD$48,COLUMN(),0)*AgGDP_perc!AX35/100</f>
        <v>2728418828.4036403</v>
      </c>
      <c r="AY35">
        <f>VLOOKUP($A35,'GDP_PPP2005&amp;growth'!$A$2:$BD$48,COLUMN(),0)*AgGDP_perc!AY35/100</f>
        <v>2968891519.3614902</v>
      </c>
      <c r="AZ35">
        <f>VLOOKUP($A35,'GDP_PPP2005&amp;growth'!$A$2:$BD$48,COLUMN(),0)*AgGDP_perc!AZ35/100</f>
        <v>3245822032.6332679</v>
      </c>
      <c r="BA35">
        <f>VLOOKUP($A35,'GDP_PPP2005&amp;growth'!$A$2:$BD$48,COLUMN(),0)*AgGDP_perc!BA35/100</f>
        <v>3174833408.5899725</v>
      </c>
      <c r="BB35">
        <f>VLOOKUP($A35,'GDP_PPP2005&amp;growth'!$A$2:$BD$48,COLUMN(),0)*AgGDP_perc!BB35/100</f>
        <v>3208010335.2121902</v>
      </c>
      <c r="BC35">
        <f>VLOOKUP($A35,'GDP_PPP2005&amp;growth'!$A$2:$BD$48,COLUMN(),0)*AgGDP_perc!BC35/100</f>
        <v>3491353821.0122738</v>
      </c>
      <c r="BD35">
        <f>VLOOKUP($A35,'GDP_PPP2005&amp;growth'!$A$2:$BD$48,COLUMN(),0)*AgGDP_perc!BD35/100</f>
        <v>0</v>
      </c>
    </row>
    <row r="36" spans="1:56" x14ac:dyDescent="0.2">
      <c r="A36">
        <v>193</v>
      </c>
      <c r="B36" t="s">
        <v>441</v>
      </c>
      <c r="C36" t="str">
        <f>AgGDP_perc!C36</f>
        <v>STP</v>
      </c>
      <c r="D36" s="72" t="s">
        <v>565</v>
      </c>
      <c r="F36">
        <f>VLOOKUP($A36,'GDP_PPP2005&amp;growth'!$A$2:$BD$48,COLUMN(),0)*AgGDP_perc!F36/100</f>
        <v>0</v>
      </c>
      <c r="G36">
        <f>VLOOKUP($A36,'GDP_PPP2005&amp;growth'!$A$2:$BD$48,COLUMN(),0)*AgGDP_perc!G36/100</f>
        <v>0</v>
      </c>
      <c r="H36">
        <f>VLOOKUP($A36,'GDP_PPP2005&amp;growth'!$A$2:$BD$48,COLUMN(),0)*AgGDP_perc!H36/100</f>
        <v>0</v>
      </c>
      <c r="I36">
        <f>VLOOKUP($A36,'GDP_PPP2005&amp;growth'!$A$2:$BD$48,COLUMN(),0)*AgGDP_perc!I36/100</f>
        <v>0</v>
      </c>
      <c r="J36">
        <f>VLOOKUP($A36,'GDP_PPP2005&amp;growth'!$A$2:$BD$48,COLUMN(),0)*AgGDP_perc!J36/100</f>
        <v>0</v>
      </c>
      <c r="K36">
        <f>VLOOKUP($A36,'GDP_PPP2005&amp;growth'!$A$2:$BD$48,COLUMN(),0)*AgGDP_perc!K36/100</f>
        <v>0</v>
      </c>
      <c r="L36">
        <f>VLOOKUP($A36,'GDP_PPP2005&amp;growth'!$A$2:$BD$48,COLUMN(),0)*AgGDP_perc!L36/100</f>
        <v>0</v>
      </c>
      <c r="M36">
        <f>VLOOKUP($A36,'GDP_PPP2005&amp;growth'!$A$2:$BD$48,COLUMN(),0)*AgGDP_perc!M36/100</f>
        <v>0</v>
      </c>
      <c r="N36">
        <f>VLOOKUP($A36,'GDP_PPP2005&amp;growth'!$A$2:$BD$48,COLUMN(),0)*AgGDP_perc!N36/100</f>
        <v>0</v>
      </c>
      <c r="O36">
        <f>VLOOKUP($A36,'GDP_PPP2005&amp;growth'!$A$2:$BD$48,COLUMN(),0)*AgGDP_perc!O36/100</f>
        <v>0</v>
      </c>
      <c r="P36">
        <f>VLOOKUP($A36,'GDP_PPP2005&amp;growth'!$A$2:$BD$48,COLUMN(),0)*AgGDP_perc!P36/100</f>
        <v>0</v>
      </c>
      <c r="Q36">
        <f>VLOOKUP($A36,'GDP_PPP2005&amp;growth'!$A$2:$BD$48,COLUMN(),0)*AgGDP_perc!Q36/100</f>
        <v>0</v>
      </c>
      <c r="R36">
        <f>VLOOKUP($A36,'GDP_PPP2005&amp;growth'!$A$2:$BD$48,COLUMN(),0)*AgGDP_perc!R36/100</f>
        <v>0</v>
      </c>
      <c r="S36">
        <f>VLOOKUP($A36,'GDP_PPP2005&amp;growth'!$A$2:$BD$48,COLUMN(),0)*AgGDP_perc!S36/100</f>
        <v>0</v>
      </c>
      <c r="T36">
        <f>VLOOKUP($A36,'GDP_PPP2005&amp;growth'!$A$2:$BD$48,COLUMN(),0)*AgGDP_perc!T36/100</f>
        <v>0</v>
      </c>
      <c r="U36">
        <f>VLOOKUP($A36,'GDP_PPP2005&amp;growth'!$A$2:$BD$48,COLUMN(),0)*AgGDP_perc!U36/100</f>
        <v>0</v>
      </c>
      <c r="V36">
        <f>VLOOKUP($A36,'GDP_PPP2005&amp;growth'!$A$2:$BD$48,COLUMN(),0)*AgGDP_perc!V36/100</f>
        <v>0</v>
      </c>
      <c r="W36">
        <f>VLOOKUP($A36,'GDP_PPP2005&amp;growth'!$A$2:$BD$48,COLUMN(),0)*AgGDP_perc!W36/100</f>
        <v>0</v>
      </c>
      <c r="X36">
        <f>VLOOKUP($A36,'GDP_PPP2005&amp;growth'!$A$2:$BD$48,COLUMN(),0)*AgGDP_perc!X36/100</f>
        <v>0</v>
      </c>
      <c r="Y36">
        <f>VLOOKUP($A36,'GDP_PPP2005&amp;growth'!$A$2:$BD$48,COLUMN(),0)*AgGDP_perc!Y36/100</f>
        <v>0</v>
      </c>
      <c r="Z36">
        <f>VLOOKUP($A36,'GDP_PPP2005&amp;growth'!$A$2:$BD$48,COLUMN(),0)*AgGDP_perc!Z36/100</f>
        <v>0</v>
      </c>
      <c r="AA36">
        <f>VLOOKUP($A36,'GDP_PPP2005&amp;growth'!$A$2:$BD$48,COLUMN(),0)*AgGDP_perc!AA36/100</f>
        <v>0</v>
      </c>
      <c r="AB36">
        <f>VLOOKUP($A36,'GDP_PPP2005&amp;growth'!$A$2:$BD$48,COLUMN(),0)*AgGDP_perc!AB36/100</f>
        <v>0</v>
      </c>
      <c r="AC36">
        <f>VLOOKUP($A36,'GDP_PPP2005&amp;growth'!$A$2:$BD$48,COLUMN(),0)*AgGDP_perc!AC36/100</f>
        <v>0</v>
      </c>
      <c r="AD36">
        <f>VLOOKUP($A36,'GDP_PPP2005&amp;growth'!$A$2:$BD$48,COLUMN(),0)*AgGDP_perc!AD36/100</f>
        <v>0</v>
      </c>
      <c r="AE36">
        <f>VLOOKUP($A36,'GDP_PPP2005&amp;growth'!$A$2:$BD$48,COLUMN(),0)*AgGDP_perc!AE36/100</f>
        <v>0</v>
      </c>
      <c r="AF36">
        <f>VLOOKUP($A36,'GDP_PPP2005&amp;growth'!$A$2:$BD$48,COLUMN(),0)*AgGDP_perc!AF36/100</f>
        <v>0</v>
      </c>
      <c r="AG36">
        <f>VLOOKUP($A36,'GDP_PPP2005&amp;growth'!$A$2:$BD$48,COLUMN(),0)*AgGDP_perc!AG36/100</f>
        <v>0</v>
      </c>
      <c r="AH36">
        <f>VLOOKUP($A36,'GDP_PPP2005&amp;growth'!$A$2:$BD$48,COLUMN(),0)*AgGDP_perc!AH36/100</f>
        <v>0</v>
      </c>
      <c r="AI36">
        <f>VLOOKUP($A36,'GDP_PPP2005&amp;growth'!$A$2:$BD$48,COLUMN(),0)*AgGDP_perc!AI36/100</f>
        <v>0</v>
      </c>
      <c r="AJ36">
        <f>VLOOKUP($A36,'GDP_PPP2005&amp;growth'!$A$2:$BD$48,COLUMN(),0)*AgGDP_perc!AJ36/100</f>
        <v>0</v>
      </c>
      <c r="AK36">
        <f>VLOOKUP($A36,'GDP_PPP2005&amp;growth'!$A$2:$BD$48,COLUMN(),0)*AgGDP_perc!AK36/100</f>
        <v>0</v>
      </c>
      <c r="AL36">
        <f>VLOOKUP($A36,'GDP_PPP2005&amp;growth'!$A$2:$BD$48,COLUMN(),0)*AgGDP_perc!AL36/100</f>
        <v>0</v>
      </c>
      <c r="AM36">
        <f>VLOOKUP($A36,'GDP_PPP2005&amp;growth'!$A$2:$BD$48,COLUMN(),0)*AgGDP_perc!AM36/100</f>
        <v>0</v>
      </c>
      <c r="AN36">
        <f>VLOOKUP($A36,'GDP_PPP2005&amp;growth'!$A$2:$BD$48,COLUMN(),0)*AgGDP_perc!AN36/100</f>
        <v>0</v>
      </c>
      <c r="AO36">
        <f>VLOOKUP($A36,'GDP_PPP2005&amp;growth'!$A$2:$BD$48,COLUMN(),0)*AgGDP_perc!AO36/100</f>
        <v>0</v>
      </c>
      <c r="AP36">
        <f>VLOOKUP($A36,'GDP_PPP2005&amp;growth'!$A$2:$BD$48,COLUMN(),0)*AgGDP_perc!AP36/100</f>
        <v>0</v>
      </c>
      <c r="AQ36">
        <f>VLOOKUP($A36,'GDP_PPP2005&amp;growth'!$A$2:$BD$48,COLUMN(),0)*AgGDP_perc!AQ36/100</f>
        <v>0</v>
      </c>
      <c r="AR36">
        <f>VLOOKUP($A36,'GDP_PPP2005&amp;growth'!$A$2:$BD$48,COLUMN(),0)*AgGDP_perc!AR36/100</f>
        <v>0</v>
      </c>
      <c r="AS36">
        <f>VLOOKUP($A36,'GDP_PPP2005&amp;growth'!$A$2:$BD$48,COLUMN(),0)*AgGDP_perc!AS36/100</f>
        <v>0</v>
      </c>
      <c r="AT36">
        <f>VLOOKUP($A36,'GDP_PPP2005&amp;growth'!$A$2:$BD$48,COLUMN(),0)*AgGDP_perc!AT36/100</f>
        <v>0</v>
      </c>
      <c r="AU36">
        <f>VLOOKUP($A36,'GDP_PPP2005&amp;growth'!$A$2:$BD$48,COLUMN(),0)*AgGDP_perc!AU36/100</f>
        <v>32109109.689350743</v>
      </c>
      <c r="AV36">
        <f>VLOOKUP($A36,'GDP_PPP2005&amp;growth'!$A$2:$BD$48,COLUMN(),0)*AgGDP_perc!AV36/100</f>
        <v>36300924.825117081</v>
      </c>
      <c r="AW36">
        <f>VLOOKUP($A36,'GDP_PPP2005&amp;growth'!$A$2:$BD$48,COLUMN(),0)*AgGDP_perc!AW36/100</f>
        <v>40401490.664440386</v>
      </c>
      <c r="AX36">
        <f>VLOOKUP($A36,'GDP_PPP2005&amp;growth'!$A$2:$BD$48,COLUMN(),0)*AgGDP_perc!AX36/100</f>
        <v>46140165.339290768</v>
      </c>
      <c r="AY36">
        <f>VLOOKUP($A36,'GDP_PPP2005&amp;growth'!$A$2:$BD$48,COLUMN(),0)*AgGDP_perc!AY36/100</f>
        <v>36332633.701304533</v>
      </c>
      <c r="AZ36">
        <f>VLOOKUP($A36,'GDP_PPP2005&amp;growth'!$A$2:$BD$48,COLUMN(),0)*AgGDP_perc!AZ36/100</f>
        <v>0</v>
      </c>
      <c r="BA36">
        <f>VLOOKUP($A36,'GDP_PPP2005&amp;growth'!$A$2:$BD$48,COLUMN(),0)*AgGDP_perc!BA36/100</f>
        <v>0</v>
      </c>
      <c r="BB36">
        <f>VLOOKUP($A36,'GDP_PPP2005&amp;growth'!$A$2:$BD$48,COLUMN(),0)*AgGDP_perc!BB36/100</f>
        <v>0</v>
      </c>
      <c r="BC36">
        <f>VLOOKUP($A36,'GDP_PPP2005&amp;growth'!$A$2:$BD$48,COLUMN(),0)*AgGDP_perc!BC36/100</f>
        <v>0</v>
      </c>
      <c r="BD36">
        <f>VLOOKUP($A36,'GDP_PPP2005&amp;growth'!$A$2:$BD$48,COLUMN(),0)*AgGDP_perc!BD36/100</f>
        <v>0</v>
      </c>
    </row>
    <row r="37" spans="1:56" x14ac:dyDescent="0.2">
      <c r="A37">
        <f>VLOOKUP(B37,'AHarv+PermP'!$B$2:$C$52,2,0)</f>
        <v>195</v>
      </c>
      <c r="B37" t="s">
        <v>413</v>
      </c>
      <c r="C37" t="str">
        <f>AgGDP_perc!C37</f>
        <v>SEN</v>
      </c>
      <c r="D37" s="72" t="s">
        <v>565</v>
      </c>
      <c r="F37">
        <f>VLOOKUP($A37,'GDP_PPP2005&amp;growth'!$A$2:$BD$48,COLUMN(),0)*AgGDP_perc!F37/100</f>
        <v>0</v>
      </c>
      <c r="G37">
        <f>VLOOKUP($A37,'GDP_PPP2005&amp;growth'!$A$2:$BD$48,COLUMN(),0)*AgGDP_perc!G37/100</f>
        <v>0</v>
      </c>
      <c r="H37">
        <f>VLOOKUP($A37,'GDP_PPP2005&amp;growth'!$A$2:$BD$48,COLUMN(),0)*AgGDP_perc!H37/100</f>
        <v>0</v>
      </c>
      <c r="I37">
        <f>VLOOKUP($A37,'GDP_PPP2005&amp;growth'!$A$2:$BD$48,COLUMN(),0)*AgGDP_perc!I37/100</f>
        <v>0</v>
      </c>
      <c r="J37">
        <f>VLOOKUP($A37,'GDP_PPP2005&amp;growth'!$A$2:$BD$48,COLUMN(),0)*AgGDP_perc!J37/100</f>
        <v>0</v>
      </c>
      <c r="K37">
        <f>VLOOKUP($A37,'GDP_PPP2005&amp;growth'!$A$2:$BD$48,COLUMN(),0)*AgGDP_perc!K37/100</f>
        <v>0</v>
      </c>
      <c r="L37">
        <f>VLOOKUP($A37,'GDP_PPP2005&amp;growth'!$A$2:$BD$48,COLUMN(),0)*AgGDP_perc!L37/100</f>
        <v>0</v>
      </c>
      <c r="M37">
        <f>VLOOKUP($A37,'GDP_PPP2005&amp;growth'!$A$2:$BD$48,COLUMN(),0)*AgGDP_perc!M37/100</f>
        <v>0</v>
      </c>
      <c r="N37">
        <f>VLOOKUP($A37,'GDP_PPP2005&amp;growth'!$A$2:$BD$48,COLUMN(),0)*AgGDP_perc!N37/100</f>
        <v>0</v>
      </c>
      <c r="O37">
        <f>VLOOKUP($A37,'GDP_PPP2005&amp;growth'!$A$2:$BD$48,COLUMN(),0)*AgGDP_perc!O37/100</f>
        <v>0</v>
      </c>
      <c r="P37">
        <f>VLOOKUP($A37,'GDP_PPP2005&amp;growth'!$A$2:$BD$48,COLUMN(),0)*AgGDP_perc!P37/100</f>
        <v>0</v>
      </c>
      <c r="Q37">
        <f>VLOOKUP($A37,'GDP_PPP2005&amp;growth'!$A$2:$BD$48,COLUMN(),0)*AgGDP_perc!Q37/100</f>
        <v>0</v>
      </c>
      <c r="R37">
        <f>VLOOKUP($A37,'GDP_PPP2005&amp;growth'!$A$2:$BD$48,COLUMN(),0)*AgGDP_perc!R37/100</f>
        <v>0</v>
      </c>
      <c r="S37">
        <f>VLOOKUP($A37,'GDP_PPP2005&amp;growth'!$A$2:$BD$48,COLUMN(),0)*AgGDP_perc!S37/100</f>
        <v>0</v>
      </c>
      <c r="T37">
        <f>VLOOKUP($A37,'GDP_PPP2005&amp;growth'!$A$2:$BD$48,COLUMN(),0)*AgGDP_perc!T37/100</f>
        <v>0</v>
      </c>
      <c r="U37">
        <f>VLOOKUP($A37,'GDP_PPP2005&amp;growth'!$A$2:$BD$48,COLUMN(),0)*AgGDP_perc!U37/100</f>
        <v>0</v>
      </c>
      <c r="V37">
        <f>VLOOKUP($A37,'GDP_PPP2005&amp;growth'!$A$2:$BD$48,COLUMN(),0)*AgGDP_perc!V37/100</f>
        <v>0</v>
      </c>
      <c r="W37">
        <f>VLOOKUP($A37,'GDP_PPP2005&amp;growth'!$A$2:$BD$48,COLUMN(),0)*AgGDP_perc!W37/100</f>
        <v>0</v>
      </c>
      <c r="X37">
        <f>VLOOKUP($A37,'GDP_PPP2005&amp;growth'!$A$2:$BD$48,COLUMN(),0)*AgGDP_perc!X37/100</f>
        <v>0</v>
      </c>
      <c r="Y37">
        <f>VLOOKUP($A37,'GDP_PPP2005&amp;growth'!$A$2:$BD$48,COLUMN(),0)*AgGDP_perc!Y37/100</f>
        <v>0</v>
      </c>
      <c r="Z37">
        <f>VLOOKUP($A37,'GDP_PPP2005&amp;growth'!$A$2:$BD$48,COLUMN(),0)*AgGDP_perc!Z37/100</f>
        <v>1664678515.0219901</v>
      </c>
      <c r="AA37">
        <f>VLOOKUP($A37,'GDP_PPP2005&amp;growth'!$A$2:$BD$48,COLUMN(),0)*AgGDP_perc!AA37/100</f>
        <v>1940689444.0130002</v>
      </c>
      <c r="AB37">
        <f>VLOOKUP($A37,'GDP_PPP2005&amp;growth'!$A$2:$BD$48,COLUMN(),0)*AgGDP_perc!AB37/100</f>
        <v>2155791168.3573685</v>
      </c>
      <c r="AC37">
        <f>VLOOKUP($A37,'GDP_PPP2005&amp;growth'!$A$2:$BD$48,COLUMN(),0)*AgGDP_perc!AC37/100</f>
        <v>1655544145.9632032</v>
      </c>
      <c r="AD37">
        <f>VLOOKUP($A37,'GDP_PPP2005&amp;growth'!$A$2:$BD$48,COLUMN(),0)*AgGDP_perc!AD37/100</f>
        <v>1854545599.0398309</v>
      </c>
      <c r="AE37">
        <f>VLOOKUP($A37,'GDP_PPP2005&amp;growth'!$A$2:$BD$48,COLUMN(),0)*AgGDP_perc!AE37/100</f>
        <v>2213035656.5445995</v>
      </c>
      <c r="AF37">
        <f>VLOOKUP($A37,'GDP_PPP2005&amp;growth'!$A$2:$BD$48,COLUMN(),0)*AgGDP_perc!AF37/100</f>
        <v>2371399247.7448277</v>
      </c>
      <c r="AG37">
        <f>VLOOKUP($A37,'GDP_PPP2005&amp;growth'!$A$2:$BD$48,COLUMN(),0)*AgGDP_perc!AG37/100</f>
        <v>2591315284.1119957</v>
      </c>
      <c r="AH37">
        <f>VLOOKUP($A37,'GDP_PPP2005&amp;growth'!$A$2:$BD$48,COLUMN(),0)*AgGDP_perc!AH37/100</f>
        <v>2193074845.6046767</v>
      </c>
      <c r="AI37">
        <f>VLOOKUP($A37,'GDP_PPP2005&amp;growth'!$A$2:$BD$48,COLUMN(),0)*AgGDP_perc!AI37/100</f>
        <v>2435029482.6920671</v>
      </c>
      <c r="AJ37">
        <f>VLOOKUP($A37,'GDP_PPP2005&amp;growth'!$A$2:$BD$48,COLUMN(),0)*AgGDP_perc!AJ37/100</f>
        <v>2133048917.0295444</v>
      </c>
      <c r="AK37">
        <f>VLOOKUP($A37,'GDP_PPP2005&amp;growth'!$A$2:$BD$48,COLUMN(),0)*AgGDP_perc!AK37/100</f>
        <v>2225353970.3670402</v>
      </c>
      <c r="AL37">
        <f>VLOOKUP($A37,'GDP_PPP2005&amp;growth'!$A$2:$BD$48,COLUMN(),0)*AgGDP_perc!AL37/100</f>
        <v>2068830456.2919991</v>
      </c>
      <c r="AM37">
        <f>VLOOKUP($A37,'GDP_PPP2005&amp;growth'!$A$2:$BD$48,COLUMN(),0)*AgGDP_perc!AM37/100</f>
        <v>2317102986.2557197</v>
      </c>
      <c r="AN37">
        <f>VLOOKUP($A37,'GDP_PPP2005&amp;growth'!$A$2:$BD$48,COLUMN(),0)*AgGDP_perc!AN37/100</f>
        <v>2136153456.6627026</v>
      </c>
      <c r="AO37">
        <f>VLOOKUP($A37,'GDP_PPP2005&amp;growth'!$A$2:$BD$48,COLUMN(),0)*AgGDP_perc!AO37/100</f>
        <v>2491176276.3116155</v>
      </c>
      <c r="AP37">
        <f>VLOOKUP($A37,'GDP_PPP2005&amp;growth'!$A$2:$BD$48,COLUMN(),0)*AgGDP_perc!AP37/100</f>
        <v>2409216900.9952321</v>
      </c>
      <c r="AQ37">
        <f>VLOOKUP($A37,'GDP_PPP2005&amp;growth'!$A$2:$BD$48,COLUMN(),0)*AgGDP_perc!AQ37/100</f>
        <v>2465810594.7509356</v>
      </c>
      <c r="AR37">
        <f>VLOOKUP($A37,'GDP_PPP2005&amp;growth'!$A$2:$BD$48,COLUMN(),0)*AgGDP_perc!AR37/100</f>
        <v>2558457777.9917707</v>
      </c>
      <c r="AS37">
        <f>VLOOKUP($A37,'GDP_PPP2005&amp;growth'!$A$2:$BD$48,COLUMN(),0)*AgGDP_perc!AS37/100</f>
        <v>2665761490.2645979</v>
      </c>
      <c r="AT37">
        <f>VLOOKUP($A37,'GDP_PPP2005&amp;growth'!$A$2:$BD$48,COLUMN(),0)*AgGDP_perc!AT37/100</f>
        <v>2775165150.0852404</v>
      </c>
      <c r="AU37">
        <f>VLOOKUP($A37,'GDP_PPP2005&amp;growth'!$A$2:$BD$48,COLUMN(),0)*AgGDP_perc!AU37/100</f>
        <v>2807081802.6403117</v>
      </c>
      <c r="AV37">
        <f>VLOOKUP($A37,'GDP_PPP2005&amp;growth'!$A$2:$BD$48,COLUMN(),0)*AgGDP_perc!AV37/100</f>
        <v>2369739627.5392199</v>
      </c>
      <c r="AW37">
        <f>VLOOKUP($A37,'GDP_PPP2005&amp;growth'!$A$2:$BD$48,COLUMN(),0)*AgGDP_perc!AW37/100</f>
        <v>2857045919.8798089</v>
      </c>
      <c r="AX37">
        <f>VLOOKUP($A37,'GDP_PPP2005&amp;growth'!$A$2:$BD$48,COLUMN(),0)*AgGDP_perc!AX37/100</f>
        <v>2734569534.7886996</v>
      </c>
      <c r="AY37">
        <f>VLOOKUP($A37,'GDP_PPP2005&amp;growth'!$A$2:$BD$48,COLUMN(),0)*AgGDP_perc!AY37/100</f>
        <v>3037661337.3987751</v>
      </c>
      <c r="AZ37">
        <f>VLOOKUP($A37,'GDP_PPP2005&amp;growth'!$A$2:$BD$48,COLUMN(),0)*AgGDP_perc!AZ37/100</f>
        <v>2758897705.5087309</v>
      </c>
      <c r="BA37">
        <f>VLOOKUP($A37,'GDP_PPP2005&amp;growth'!$A$2:$BD$48,COLUMN(),0)*AgGDP_perc!BA37/100</f>
        <v>2619812307.1354046</v>
      </c>
      <c r="BB37">
        <f>VLOOKUP($A37,'GDP_PPP2005&amp;growth'!$A$2:$BD$48,COLUMN(),0)*AgGDP_perc!BB37/100</f>
        <v>3127200597.0543184</v>
      </c>
      <c r="BC37">
        <f>VLOOKUP($A37,'GDP_PPP2005&amp;growth'!$A$2:$BD$48,COLUMN(),0)*AgGDP_perc!BC37/100</f>
        <v>3432907582.7188764</v>
      </c>
      <c r="BD37">
        <f>VLOOKUP($A37,'GDP_PPP2005&amp;growth'!$A$2:$BD$48,COLUMN(),0)*AgGDP_perc!BD37/100</f>
        <v>3599100329.0269375</v>
      </c>
    </row>
    <row r="38" spans="1:56" x14ac:dyDescent="0.2">
      <c r="A38">
        <f>VLOOKUP(B38,'AHarv+PermP'!$B$2:$C$52,2,0)</f>
        <v>196</v>
      </c>
      <c r="B38" t="s">
        <v>414</v>
      </c>
      <c r="C38" t="str">
        <f>AgGDP_perc!C38</f>
        <v>SYC</v>
      </c>
      <c r="D38" s="72" t="s">
        <v>565</v>
      </c>
      <c r="F38">
        <f>VLOOKUP($A38,'GDP_PPP2005&amp;growth'!$A$2:$BD$48,COLUMN(),0)*AgGDP_perc!F38/100</f>
        <v>0</v>
      </c>
      <c r="G38">
        <f>VLOOKUP($A38,'GDP_PPP2005&amp;growth'!$A$2:$BD$48,COLUMN(),0)*AgGDP_perc!G38/100</f>
        <v>0</v>
      </c>
      <c r="H38">
        <f>VLOOKUP($A38,'GDP_PPP2005&amp;growth'!$A$2:$BD$48,COLUMN(),0)*AgGDP_perc!H38/100</f>
        <v>0</v>
      </c>
      <c r="I38">
        <f>VLOOKUP($A38,'GDP_PPP2005&amp;growth'!$A$2:$BD$48,COLUMN(),0)*AgGDP_perc!I38/100</f>
        <v>0</v>
      </c>
      <c r="J38">
        <f>VLOOKUP($A38,'GDP_PPP2005&amp;growth'!$A$2:$BD$48,COLUMN(),0)*AgGDP_perc!J38/100</f>
        <v>0</v>
      </c>
      <c r="K38">
        <f>VLOOKUP($A38,'GDP_PPP2005&amp;growth'!$A$2:$BD$48,COLUMN(),0)*AgGDP_perc!K38/100</f>
        <v>0</v>
      </c>
      <c r="L38">
        <f>VLOOKUP($A38,'GDP_PPP2005&amp;growth'!$A$2:$BD$48,COLUMN(),0)*AgGDP_perc!L38/100</f>
        <v>0</v>
      </c>
      <c r="M38">
        <f>VLOOKUP($A38,'GDP_PPP2005&amp;growth'!$A$2:$BD$48,COLUMN(),0)*AgGDP_perc!M38/100</f>
        <v>0</v>
      </c>
      <c r="N38">
        <f>VLOOKUP($A38,'GDP_PPP2005&amp;growth'!$A$2:$BD$48,COLUMN(),0)*AgGDP_perc!N38/100</f>
        <v>0</v>
      </c>
      <c r="O38">
        <f>VLOOKUP($A38,'GDP_PPP2005&amp;growth'!$A$2:$BD$48,COLUMN(),0)*AgGDP_perc!O38/100</f>
        <v>0</v>
      </c>
      <c r="P38">
        <f>VLOOKUP($A38,'GDP_PPP2005&amp;growth'!$A$2:$BD$48,COLUMN(),0)*AgGDP_perc!P38/100</f>
        <v>0</v>
      </c>
      <c r="Q38">
        <f>VLOOKUP($A38,'GDP_PPP2005&amp;growth'!$A$2:$BD$48,COLUMN(),0)*AgGDP_perc!Q38/100</f>
        <v>0</v>
      </c>
      <c r="R38">
        <f>VLOOKUP($A38,'GDP_PPP2005&amp;growth'!$A$2:$BD$48,COLUMN(),0)*AgGDP_perc!R38/100</f>
        <v>0</v>
      </c>
      <c r="S38">
        <f>VLOOKUP($A38,'GDP_PPP2005&amp;growth'!$A$2:$BD$48,COLUMN(),0)*AgGDP_perc!S38/100</f>
        <v>0</v>
      </c>
      <c r="T38">
        <f>VLOOKUP($A38,'GDP_PPP2005&amp;growth'!$A$2:$BD$48,COLUMN(),0)*AgGDP_perc!T38/100</f>
        <v>0</v>
      </c>
      <c r="U38">
        <f>VLOOKUP($A38,'GDP_PPP2005&amp;growth'!$A$2:$BD$48,COLUMN(),0)*AgGDP_perc!U38/100</f>
        <v>0</v>
      </c>
      <c r="V38">
        <f>VLOOKUP($A38,'GDP_PPP2005&amp;growth'!$A$2:$BD$48,COLUMN(),0)*AgGDP_perc!V38/100</f>
        <v>0</v>
      </c>
      <c r="W38">
        <f>VLOOKUP($A38,'GDP_PPP2005&amp;growth'!$A$2:$BD$48,COLUMN(),0)*AgGDP_perc!W38/100</f>
        <v>0</v>
      </c>
      <c r="X38">
        <f>VLOOKUP($A38,'GDP_PPP2005&amp;growth'!$A$2:$BD$48,COLUMN(),0)*AgGDP_perc!X38/100</f>
        <v>0</v>
      </c>
      <c r="Y38">
        <f>VLOOKUP($A38,'GDP_PPP2005&amp;growth'!$A$2:$BD$48,COLUMN(),0)*AgGDP_perc!Y38/100</f>
        <v>0</v>
      </c>
      <c r="Z38">
        <f>VLOOKUP($A38,'GDP_PPP2005&amp;growth'!$A$2:$BD$48,COLUMN(),0)*AgGDP_perc!Z38/100</f>
        <v>48032533.496297911</v>
      </c>
      <c r="AA38">
        <f>VLOOKUP($A38,'GDP_PPP2005&amp;growth'!$A$2:$BD$48,COLUMN(),0)*AgGDP_perc!AA38/100</f>
        <v>50758622.552266024</v>
      </c>
      <c r="AB38">
        <f>VLOOKUP($A38,'GDP_PPP2005&amp;growth'!$A$2:$BD$48,COLUMN(),0)*AgGDP_perc!AB38/100</f>
        <v>40829172.071738146</v>
      </c>
      <c r="AC38">
        <f>VLOOKUP($A38,'GDP_PPP2005&amp;growth'!$A$2:$BD$48,COLUMN(),0)*AgGDP_perc!AC38/100</f>
        <v>48537506.769701898</v>
      </c>
      <c r="AD38">
        <f>VLOOKUP($A38,'GDP_PPP2005&amp;growth'!$A$2:$BD$48,COLUMN(),0)*AgGDP_perc!AD38/100</f>
        <v>42249979.519207329</v>
      </c>
      <c r="AE38">
        <f>VLOOKUP($A38,'GDP_PPP2005&amp;growth'!$A$2:$BD$48,COLUMN(),0)*AgGDP_perc!AE38/100</f>
        <v>41861624.298632398</v>
      </c>
      <c r="AF38">
        <f>VLOOKUP($A38,'GDP_PPP2005&amp;growth'!$A$2:$BD$48,COLUMN(),0)*AgGDP_perc!AF38/100</f>
        <v>43686919.505743057</v>
      </c>
      <c r="AG38">
        <f>VLOOKUP($A38,'GDP_PPP2005&amp;growth'!$A$2:$BD$48,COLUMN(),0)*AgGDP_perc!AG38/100</f>
        <v>40158089.529893734</v>
      </c>
      <c r="AH38">
        <f>VLOOKUP($A38,'GDP_PPP2005&amp;growth'!$A$2:$BD$48,COLUMN(),0)*AgGDP_perc!AH38/100</f>
        <v>37829016.699410602</v>
      </c>
      <c r="AI38">
        <f>VLOOKUP($A38,'GDP_PPP2005&amp;growth'!$A$2:$BD$48,COLUMN(),0)*AgGDP_perc!AI38/100</f>
        <v>37736009.657717131</v>
      </c>
      <c r="AJ38">
        <f>VLOOKUP($A38,'GDP_PPP2005&amp;growth'!$A$2:$BD$48,COLUMN(),0)*AgGDP_perc!AJ38/100</f>
        <v>45744690.882136688</v>
      </c>
      <c r="AK38">
        <f>VLOOKUP($A38,'GDP_PPP2005&amp;growth'!$A$2:$BD$48,COLUMN(),0)*AgGDP_perc!AK38/100</f>
        <v>46698820.090517178</v>
      </c>
      <c r="AL38">
        <f>VLOOKUP($A38,'GDP_PPP2005&amp;growth'!$A$2:$BD$48,COLUMN(),0)*AgGDP_perc!AL38/100</f>
        <v>40084069.057712734</v>
      </c>
      <c r="AM38">
        <f>VLOOKUP($A38,'GDP_PPP2005&amp;growth'!$A$2:$BD$48,COLUMN(),0)*AgGDP_perc!AM38/100</f>
        <v>46432022.397025935</v>
      </c>
      <c r="AN38">
        <f>VLOOKUP($A38,'GDP_PPP2005&amp;growth'!$A$2:$BD$48,COLUMN(),0)*AgGDP_perc!AN38/100</f>
        <v>45586187.498785093</v>
      </c>
      <c r="AO38">
        <f>VLOOKUP($A38,'GDP_PPP2005&amp;growth'!$A$2:$BD$48,COLUMN(),0)*AgGDP_perc!AO38/100</f>
        <v>45670761.456284069</v>
      </c>
      <c r="AP38">
        <f>VLOOKUP($A38,'GDP_PPP2005&amp;growth'!$A$2:$BD$48,COLUMN(),0)*AgGDP_perc!AP38/100</f>
        <v>44730152.12484619</v>
      </c>
      <c r="AQ38">
        <f>VLOOKUP($A38,'GDP_PPP2005&amp;growth'!$A$2:$BD$48,COLUMN(),0)*AgGDP_perc!AQ38/100</f>
        <v>44886629.726004668</v>
      </c>
      <c r="AR38">
        <f>VLOOKUP($A38,'GDP_PPP2005&amp;growth'!$A$2:$BD$48,COLUMN(),0)*AgGDP_perc!AR38/100</f>
        <v>36653353.395949289</v>
      </c>
      <c r="AS38">
        <f>VLOOKUP($A38,'GDP_PPP2005&amp;growth'!$A$2:$BD$48,COLUMN(),0)*AgGDP_perc!AS38/100</f>
        <v>44018991.069787651</v>
      </c>
      <c r="AT38">
        <f>VLOOKUP($A38,'GDP_PPP2005&amp;growth'!$A$2:$BD$48,COLUMN(),0)*AgGDP_perc!AT38/100</f>
        <v>44401074.450000003</v>
      </c>
      <c r="AU38">
        <f>VLOOKUP($A38,'GDP_PPP2005&amp;growth'!$A$2:$BD$48,COLUMN(),0)*AgGDP_perc!AU38/100</f>
        <v>43392653.609999999</v>
      </c>
      <c r="AV38">
        <f>VLOOKUP($A38,'GDP_PPP2005&amp;growth'!$A$2:$BD$48,COLUMN(),0)*AgGDP_perc!AV38/100</f>
        <v>43918933.829999998</v>
      </c>
      <c r="AW38">
        <f>VLOOKUP($A38,'GDP_PPP2005&amp;growth'!$A$2:$BD$48,COLUMN(),0)*AgGDP_perc!AW38/100</f>
        <v>41333370.030000001</v>
      </c>
      <c r="AX38">
        <f>VLOOKUP($A38,'GDP_PPP2005&amp;growth'!$A$2:$BD$48,COLUMN(),0)*AgGDP_perc!AX38/100</f>
        <v>40155181.380000003</v>
      </c>
      <c r="AY38">
        <f>VLOOKUP($A38,'GDP_PPP2005&amp;growth'!$A$2:$BD$48,COLUMN(),0)*AgGDP_perc!AY38/100</f>
        <v>35283923.838304147</v>
      </c>
      <c r="AZ38">
        <f>VLOOKUP($A38,'GDP_PPP2005&amp;growth'!$A$2:$BD$48,COLUMN(),0)*AgGDP_perc!AZ38/100</f>
        <v>37415912.040888742</v>
      </c>
      <c r="BA38">
        <f>VLOOKUP($A38,'GDP_PPP2005&amp;growth'!$A$2:$BD$48,COLUMN(),0)*AgGDP_perc!BA38/100</f>
        <v>36625839.46386236</v>
      </c>
      <c r="BB38">
        <f>VLOOKUP($A38,'GDP_PPP2005&amp;growth'!$A$2:$BD$48,COLUMN(),0)*AgGDP_perc!BB38/100</f>
        <v>35535274.400346212</v>
      </c>
      <c r="BC38">
        <f>VLOOKUP($A38,'GDP_PPP2005&amp;growth'!$A$2:$BD$48,COLUMN(),0)*AgGDP_perc!BC38/100</f>
        <v>33121592.224524997</v>
      </c>
      <c r="BD38">
        <f>VLOOKUP($A38,'GDP_PPP2005&amp;growth'!$A$2:$BD$48,COLUMN(),0)*AgGDP_perc!BD38/100</f>
        <v>0</v>
      </c>
    </row>
    <row r="39" spans="1:56" x14ac:dyDescent="0.2">
      <c r="A39">
        <f>VLOOKUP(B39,'AHarv+PermP'!$B$2:$C$52,2,0)</f>
        <v>197</v>
      </c>
      <c r="B39" t="s">
        <v>415</v>
      </c>
      <c r="C39" t="str">
        <f>AgGDP_perc!C39</f>
        <v>SLE</v>
      </c>
      <c r="D39" s="72" t="s">
        <v>565</v>
      </c>
      <c r="F39">
        <f>VLOOKUP($A39,'GDP_PPP2005&amp;growth'!$A$2:$BD$48,COLUMN(),0)*AgGDP_perc!F39/100</f>
        <v>0</v>
      </c>
      <c r="G39">
        <f>VLOOKUP($A39,'GDP_PPP2005&amp;growth'!$A$2:$BD$48,COLUMN(),0)*AgGDP_perc!G39/100</f>
        <v>0</v>
      </c>
      <c r="H39">
        <f>VLOOKUP($A39,'GDP_PPP2005&amp;growth'!$A$2:$BD$48,COLUMN(),0)*AgGDP_perc!H39/100</f>
        <v>0</v>
      </c>
      <c r="I39">
        <f>VLOOKUP($A39,'GDP_PPP2005&amp;growth'!$A$2:$BD$48,COLUMN(),0)*AgGDP_perc!I39/100</f>
        <v>0</v>
      </c>
      <c r="J39">
        <f>VLOOKUP($A39,'GDP_PPP2005&amp;growth'!$A$2:$BD$48,COLUMN(),0)*AgGDP_perc!J39/100</f>
        <v>0</v>
      </c>
      <c r="K39">
        <f>VLOOKUP($A39,'GDP_PPP2005&amp;growth'!$A$2:$BD$48,COLUMN(),0)*AgGDP_perc!K39/100</f>
        <v>0</v>
      </c>
      <c r="L39">
        <f>VLOOKUP($A39,'GDP_PPP2005&amp;growth'!$A$2:$BD$48,COLUMN(),0)*AgGDP_perc!L39/100</f>
        <v>0</v>
      </c>
      <c r="M39">
        <f>VLOOKUP($A39,'GDP_PPP2005&amp;growth'!$A$2:$BD$48,COLUMN(),0)*AgGDP_perc!M39/100</f>
        <v>0</v>
      </c>
      <c r="N39">
        <f>VLOOKUP($A39,'GDP_PPP2005&amp;growth'!$A$2:$BD$48,COLUMN(),0)*AgGDP_perc!N39/100</f>
        <v>0</v>
      </c>
      <c r="O39">
        <f>VLOOKUP($A39,'GDP_PPP2005&amp;growth'!$A$2:$BD$48,COLUMN(),0)*AgGDP_perc!O39/100</f>
        <v>0</v>
      </c>
      <c r="P39">
        <f>VLOOKUP($A39,'GDP_PPP2005&amp;growth'!$A$2:$BD$48,COLUMN(),0)*AgGDP_perc!P39/100</f>
        <v>0</v>
      </c>
      <c r="Q39">
        <f>VLOOKUP($A39,'GDP_PPP2005&amp;growth'!$A$2:$BD$48,COLUMN(),0)*AgGDP_perc!Q39/100</f>
        <v>0</v>
      </c>
      <c r="R39">
        <f>VLOOKUP($A39,'GDP_PPP2005&amp;growth'!$A$2:$BD$48,COLUMN(),0)*AgGDP_perc!R39/100</f>
        <v>0</v>
      </c>
      <c r="S39">
        <f>VLOOKUP($A39,'GDP_PPP2005&amp;growth'!$A$2:$BD$48,COLUMN(),0)*AgGDP_perc!S39/100</f>
        <v>0</v>
      </c>
      <c r="T39">
        <f>VLOOKUP($A39,'GDP_PPP2005&amp;growth'!$A$2:$BD$48,COLUMN(),0)*AgGDP_perc!T39/100</f>
        <v>0</v>
      </c>
      <c r="U39">
        <f>VLOOKUP($A39,'GDP_PPP2005&amp;growth'!$A$2:$BD$48,COLUMN(),0)*AgGDP_perc!U39/100</f>
        <v>0</v>
      </c>
      <c r="V39">
        <f>VLOOKUP($A39,'GDP_PPP2005&amp;growth'!$A$2:$BD$48,COLUMN(),0)*AgGDP_perc!V39/100</f>
        <v>0</v>
      </c>
      <c r="W39">
        <f>VLOOKUP($A39,'GDP_PPP2005&amp;growth'!$A$2:$BD$48,COLUMN(),0)*AgGDP_perc!W39/100</f>
        <v>0</v>
      </c>
      <c r="X39">
        <f>VLOOKUP($A39,'GDP_PPP2005&amp;growth'!$A$2:$BD$48,COLUMN(),0)*AgGDP_perc!X39/100</f>
        <v>0</v>
      </c>
      <c r="Y39">
        <f>VLOOKUP($A39,'GDP_PPP2005&amp;growth'!$A$2:$BD$48,COLUMN(),0)*AgGDP_perc!Y39/100</f>
        <v>0</v>
      </c>
      <c r="Z39">
        <f>VLOOKUP($A39,'GDP_PPP2005&amp;growth'!$A$2:$BD$48,COLUMN(),0)*AgGDP_perc!Z39/100</f>
        <v>848129495.21991289</v>
      </c>
      <c r="AA39">
        <f>VLOOKUP($A39,'GDP_PPP2005&amp;growth'!$A$2:$BD$48,COLUMN(),0)*AgGDP_perc!AA39/100</f>
        <v>853273252.16925967</v>
      </c>
      <c r="AB39">
        <f>VLOOKUP($A39,'GDP_PPP2005&amp;growth'!$A$2:$BD$48,COLUMN(),0)*AgGDP_perc!AB39/100</f>
        <v>992183458.36421907</v>
      </c>
      <c r="AC39">
        <f>VLOOKUP($A39,'GDP_PPP2005&amp;growth'!$A$2:$BD$48,COLUMN(),0)*AgGDP_perc!AC39/100</f>
        <v>1033108041.2313035</v>
      </c>
      <c r="AD39">
        <f>VLOOKUP($A39,'GDP_PPP2005&amp;growth'!$A$2:$BD$48,COLUMN(),0)*AgGDP_perc!AD39/100</f>
        <v>1131567302.1141534</v>
      </c>
      <c r="AE39">
        <f>VLOOKUP($A39,'GDP_PPP2005&amp;growth'!$A$2:$BD$48,COLUMN(),0)*AgGDP_perc!AE39/100</f>
        <v>1205695243.5361512</v>
      </c>
      <c r="AF39">
        <f>VLOOKUP($A39,'GDP_PPP2005&amp;growth'!$A$2:$BD$48,COLUMN(),0)*AgGDP_perc!AF39/100</f>
        <v>1026833948.6349243</v>
      </c>
      <c r="AG39">
        <f>VLOOKUP($A39,'GDP_PPP2005&amp;growth'!$A$2:$BD$48,COLUMN(),0)*AgGDP_perc!AG39/100</f>
        <v>1304564917.05</v>
      </c>
      <c r="AH39">
        <f>VLOOKUP($A39,'GDP_PPP2005&amp;growth'!$A$2:$BD$48,COLUMN(),0)*AgGDP_perc!AH39/100</f>
        <v>1239139536.9200001</v>
      </c>
      <c r="AI39">
        <f>VLOOKUP($A39,'GDP_PPP2005&amp;growth'!$A$2:$BD$48,COLUMN(),0)*AgGDP_perc!AI39/100</f>
        <v>1248185255.6800001</v>
      </c>
      <c r="AJ39">
        <f>VLOOKUP($A39,'GDP_PPP2005&amp;growth'!$A$2:$BD$48,COLUMN(),0)*AgGDP_perc!AJ39/100</f>
        <v>1316356989.8843112</v>
      </c>
      <c r="AK39">
        <f>VLOOKUP($A39,'GDP_PPP2005&amp;growth'!$A$2:$BD$48,COLUMN(),0)*AgGDP_perc!AK39/100</f>
        <v>1114317329.5956941</v>
      </c>
      <c r="AL39">
        <f>VLOOKUP($A39,'GDP_PPP2005&amp;growth'!$A$2:$BD$48,COLUMN(),0)*AgGDP_perc!AL39/100</f>
        <v>881728376.92155349</v>
      </c>
      <c r="AM39">
        <f>VLOOKUP($A39,'GDP_PPP2005&amp;growth'!$A$2:$BD$48,COLUMN(),0)*AgGDP_perc!AM39/100</f>
        <v>1014569972.9577718</v>
      </c>
      <c r="AN39">
        <f>VLOOKUP($A39,'GDP_PPP2005&amp;growth'!$A$2:$BD$48,COLUMN(),0)*AgGDP_perc!AN39/100</f>
        <v>910087664.4207474</v>
      </c>
      <c r="AO39">
        <f>VLOOKUP($A39,'GDP_PPP2005&amp;growth'!$A$2:$BD$48,COLUMN(),0)*AgGDP_perc!AO39/100</f>
        <v>911861167.05743408</v>
      </c>
      <c r="AP39">
        <f>VLOOKUP($A39,'GDP_PPP2005&amp;growth'!$A$2:$BD$48,COLUMN(),0)*AgGDP_perc!AP39/100</f>
        <v>1059524905.7147266</v>
      </c>
      <c r="AQ39">
        <f>VLOOKUP($A39,'GDP_PPP2005&amp;growth'!$A$2:$BD$48,COLUMN(),0)*AgGDP_perc!AQ39/100</f>
        <v>1090023782.4708674</v>
      </c>
      <c r="AR39">
        <f>VLOOKUP($A39,'GDP_PPP2005&amp;growth'!$A$2:$BD$48,COLUMN(),0)*AgGDP_perc!AR39/100</f>
        <v>1138999594.3558033</v>
      </c>
      <c r="AS39">
        <f>VLOOKUP($A39,'GDP_PPP2005&amp;growth'!$A$2:$BD$48,COLUMN(),0)*AgGDP_perc!AS39/100</f>
        <v>1049315218.2782201</v>
      </c>
      <c r="AT39">
        <f>VLOOKUP($A39,'GDP_PPP2005&amp;growth'!$A$2:$BD$48,COLUMN(),0)*AgGDP_perc!AT39/100</f>
        <v>1025872598.5515709</v>
      </c>
      <c r="AU39">
        <f>VLOOKUP($A39,'GDP_PPP2005&amp;growth'!$A$2:$BD$48,COLUMN(),0)*AgGDP_perc!AU39/100</f>
        <v>977814215.05525303</v>
      </c>
      <c r="AV39">
        <f>VLOOKUP($A39,'GDP_PPP2005&amp;growth'!$A$2:$BD$48,COLUMN(),0)*AgGDP_perc!AV39/100</f>
        <v>1265662395.579546</v>
      </c>
      <c r="AW39">
        <f>VLOOKUP($A39,'GDP_PPP2005&amp;growth'!$A$2:$BD$48,COLUMN(),0)*AgGDP_perc!AW39/100</f>
        <v>1352085036.5277236</v>
      </c>
      <c r="AX39">
        <f>VLOOKUP($A39,'GDP_PPP2005&amp;growth'!$A$2:$BD$48,COLUMN(),0)*AgGDP_perc!AX39/100</f>
        <v>1396977538.0216348</v>
      </c>
      <c r="AY39">
        <f>VLOOKUP($A39,'GDP_PPP2005&amp;growth'!$A$2:$BD$48,COLUMN(),0)*AgGDP_perc!AY39/100</f>
        <v>1719339589.5249734</v>
      </c>
      <c r="AZ39">
        <f>VLOOKUP($A39,'GDP_PPP2005&amp;growth'!$A$2:$BD$48,COLUMN(),0)*AgGDP_perc!AZ39/100</f>
        <v>1827406027.5589514</v>
      </c>
      <c r="BA39">
        <f>VLOOKUP($A39,'GDP_PPP2005&amp;growth'!$A$2:$BD$48,COLUMN(),0)*AgGDP_perc!BA39/100</f>
        <v>1898404105.2088087</v>
      </c>
      <c r="BB39">
        <f>VLOOKUP($A39,'GDP_PPP2005&amp;growth'!$A$2:$BD$48,COLUMN(),0)*AgGDP_perc!BB39/100</f>
        <v>2017346139.9690711</v>
      </c>
      <c r="BC39">
        <f>VLOOKUP($A39,'GDP_PPP2005&amp;growth'!$A$2:$BD$48,COLUMN(),0)*AgGDP_perc!BC39/100</f>
        <v>2168985471.5970364</v>
      </c>
      <c r="BD39">
        <f>VLOOKUP($A39,'GDP_PPP2005&amp;growth'!$A$2:$BD$48,COLUMN(),0)*AgGDP_perc!BD39/100</f>
        <v>2130934440.2819455</v>
      </c>
    </row>
    <row r="40" spans="1:56" x14ac:dyDescent="0.2">
      <c r="A40">
        <f>VLOOKUP(B40,'AHarv+PermP'!$B$2:$C$52,2,0)</f>
        <v>201</v>
      </c>
      <c r="B40" t="s">
        <v>416</v>
      </c>
      <c r="C40" t="str">
        <f>AgGDP_perc!C40</f>
        <v>SOM</v>
      </c>
      <c r="D40" s="72" t="s">
        <v>565</v>
      </c>
      <c r="F40">
        <f>VLOOKUP($A40,'GDP_PPP2005&amp;growth'!$A$2:$BD$48,COLUMN(),0)*AgGDP_perc!F40/100</f>
        <v>0</v>
      </c>
      <c r="G40">
        <f>VLOOKUP($A40,'GDP_PPP2005&amp;growth'!$A$2:$BD$48,COLUMN(),0)*AgGDP_perc!G40/100</f>
        <v>0</v>
      </c>
      <c r="H40">
        <f>VLOOKUP($A40,'GDP_PPP2005&amp;growth'!$A$2:$BD$48,COLUMN(),0)*AgGDP_perc!H40/100</f>
        <v>0</v>
      </c>
      <c r="I40">
        <f>VLOOKUP($A40,'GDP_PPP2005&amp;growth'!$A$2:$BD$48,COLUMN(),0)*AgGDP_perc!I40/100</f>
        <v>0</v>
      </c>
      <c r="J40">
        <f>VLOOKUP($A40,'GDP_PPP2005&amp;growth'!$A$2:$BD$48,COLUMN(),0)*AgGDP_perc!J40/100</f>
        <v>0</v>
      </c>
      <c r="K40">
        <f>VLOOKUP($A40,'GDP_PPP2005&amp;growth'!$A$2:$BD$48,COLUMN(),0)*AgGDP_perc!K40/100</f>
        <v>0</v>
      </c>
      <c r="L40">
        <f>VLOOKUP($A40,'GDP_PPP2005&amp;growth'!$A$2:$BD$48,COLUMN(),0)*AgGDP_perc!L40/100</f>
        <v>0</v>
      </c>
      <c r="M40">
        <f>VLOOKUP($A40,'GDP_PPP2005&amp;growth'!$A$2:$BD$48,COLUMN(),0)*AgGDP_perc!M40/100</f>
        <v>0</v>
      </c>
      <c r="N40">
        <f>VLOOKUP($A40,'GDP_PPP2005&amp;growth'!$A$2:$BD$48,COLUMN(),0)*AgGDP_perc!N40/100</f>
        <v>0</v>
      </c>
      <c r="O40">
        <f>VLOOKUP($A40,'GDP_PPP2005&amp;growth'!$A$2:$BD$48,COLUMN(),0)*AgGDP_perc!O40/100</f>
        <v>0</v>
      </c>
      <c r="P40">
        <f>VLOOKUP($A40,'GDP_PPP2005&amp;growth'!$A$2:$BD$48,COLUMN(),0)*AgGDP_perc!P40/100</f>
        <v>0</v>
      </c>
      <c r="Q40">
        <f>VLOOKUP($A40,'GDP_PPP2005&amp;growth'!$A$2:$BD$48,COLUMN(),0)*AgGDP_perc!Q40/100</f>
        <v>0</v>
      </c>
      <c r="R40">
        <f>VLOOKUP($A40,'GDP_PPP2005&amp;growth'!$A$2:$BD$48,COLUMN(),0)*AgGDP_perc!R40/100</f>
        <v>0</v>
      </c>
      <c r="S40">
        <f>VLOOKUP($A40,'GDP_PPP2005&amp;growth'!$A$2:$BD$48,COLUMN(),0)*AgGDP_perc!S40/100</f>
        <v>0</v>
      </c>
      <c r="T40">
        <f>VLOOKUP($A40,'GDP_PPP2005&amp;growth'!$A$2:$BD$48,COLUMN(),0)*AgGDP_perc!T40/100</f>
        <v>0</v>
      </c>
      <c r="U40">
        <f>VLOOKUP($A40,'GDP_PPP2005&amp;growth'!$A$2:$BD$48,COLUMN(),0)*AgGDP_perc!U40/100</f>
        <v>0</v>
      </c>
      <c r="V40">
        <f>VLOOKUP($A40,'GDP_PPP2005&amp;growth'!$A$2:$BD$48,COLUMN(),0)*AgGDP_perc!V40/100</f>
        <v>0</v>
      </c>
      <c r="W40">
        <f>VLOOKUP($A40,'GDP_PPP2005&amp;growth'!$A$2:$BD$48,COLUMN(),0)*AgGDP_perc!W40/100</f>
        <v>0</v>
      </c>
      <c r="X40">
        <f>VLOOKUP($A40,'GDP_PPP2005&amp;growth'!$A$2:$BD$48,COLUMN(),0)*AgGDP_perc!X40/100</f>
        <v>0</v>
      </c>
      <c r="Y40">
        <f>VLOOKUP($A40,'GDP_PPP2005&amp;growth'!$A$2:$BD$48,COLUMN(),0)*AgGDP_perc!Y40/100</f>
        <v>0</v>
      </c>
      <c r="Z40">
        <f>VLOOKUP($A40,'GDP_PPP2005&amp;growth'!$A$2:$BD$48,COLUMN(),0)*AgGDP_perc!Z40/100</f>
        <v>0</v>
      </c>
      <c r="AA40">
        <f>VLOOKUP($A40,'GDP_PPP2005&amp;growth'!$A$2:$BD$48,COLUMN(),0)*AgGDP_perc!AA40/100</f>
        <v>0</v>
      </c>
      <c r="AB40">
        <f>VLOOKUP($A40,'GDP_PPP2005&amp;growth'!$A$2:$BD$48,COLUMN(),0)*AgGDP_perc!AB40/100</f>
        <v>0</v>
      </c>
      <c r="AC40">
        <f>VLOOKUP($A40,'GDP_PPP2005&amp;growth'!$A$2:$BD$48,COLUMN(),0)*AgGDP_perc!AC40/100</f>
        <v>0</v>
      </c>
      <c r="AD40">
        <f>VLOOKUP($A40,'GDP_PPP2005&amp;growth'!$A$2:$BD$48,COLUMN(),0)*AgGDP_perc!AD40/100</f>
        <v>0</v>
      </c>
      <c r="AE40">
        <f>VLOOKUP($A40,'GDP_PPP2005&amp;growth'!$A$2:$BD$48,COLUMN(),0)*AgGDP_perc!AE40/100</f>
        <v>0</v>
      </c>
      <c r="AF40">
        <f>VLOOKUP($A40,'GDP_PPP2005&amp;growth'!$A$2:$BD$48,COLUMN(),0)*AgGDP_perc!AF40/100</f>
        <v>0</v>
      </c>
      <c r="AG40">
        <f>VLOOKUP($A40,'GDP_PPP2005&amp;growth'!$A$2:$BD$48,COLUMN(),0)*AgGDP_perc!AG40/100</f>
        <v>0</v>
      </c>
      <c r="AH40">
        <f>VLOOKUP($A40,'GDP_PPP2005&amp;growth'!$A$2:$BD$48,COLUMN(),0)*AgGDP_perc!AH40/100</f>
        <v>0</v>
      </c>
      <c r="AI40">
        <f>VLOOKUP($A40,'GDP_PPP2005&amp;growth'!$A$2:$BD$48,COLUMN(),0)*AgGDP_perc!AI40/100</f>
        <v>0</v>
      </c>
      <c r="AJ40">
        <f>VLOOKUP($A40,'GDP_PPP2005&amp;growth'!$A$2:$BD$48,COLUMN(),0)*AgGDP_perc!AJ40/100</f>
        <v>0</v>
      </c>
      <c r="AK40">
        <f>VLOOKUP($A40,'GDP_PPP2005&amp;growth'!$A$2:$BD$48,COLUMN(),0)*AgGDP_perc!AK40/100</f>
        <v>0</v>
      </c>
      <c r="AL40">
        <f>VLOOKUP($A40,'GDP_PPP2005&amp;growth'!$A$2:$BD$48,COLUMN(),0)*AgGDP_perc!AL40/100</f>
        <v>0</v>
      </c>
      <c r="AM40">
        <f>VLOOKUP($A40,'GDP_PPP2005&amp;growth'!$A$2:$BD$48,COLUMN(),0)*AgGDP_perc!AM40/100</f>
        <v>0</v>
      </c>
      <c r="AN40">
        <f>VLOOKUP($A40,'GDP_PPP2005&amp;growth'!$A$2:$BD$48,COLUMN(),0)*AgGDP_perc!AN40/100</f>
        <v>0</v>
      </c>
      <c r="AO40">
        <f>VLOOKUP($A40,'GDP_PPP2005&amp;growth'!$A$2:$BD$48,COLUMN(),0)*AgGDP_perc!AO40/100</f>
        <v>0</v>
      </c>
      <c r="AP40">
        <f>VLOOKUP($A40,'GDP_PPP2005&amp;growth'!$A$2:$BD$48,COLUMN(),0)*AgGDP_perc!AP40/100</f>
        <v>0</v>
      </c>
      <c r="AQ40">
        <f>VLOOKUP($A40,'GDP_PPP2005&amp;growth'!$A$2:$BD$48,COLUMN(),0)*AgGDP_perc!AQ40/100</f>
        <v>0</v>
      </c>
      <c r="AR40">
        <f>VLOOKUP($A40,'GDP_PPP2005&amp;growth'!$A$2:$BD$48,COLUMN(),0)*AgGDP_perc!AR40/100</f>
        <v>0</v>
      </c>
      <c r="AS40">
        <f>VLOOKUP($A40,'GDP_PPP2005&amp;growth'!$A$2:$BD$48,COLUMN(),0)*AgGDP_perc!AS40/100</f>
        <v>0</v>
      </c>
      <c r="AT40">
        <f>VLOOKUP($A40,'GDP_PPP2005&amp;growth'!$A$2:$BD$48,COLUMN(),0)*AgGDP_perc!AT40/100</f>
        <v>0</v>
      </c>
      <c r="AU40">
        <f>VLOOKUP($A40,'GDP_PPP2005&amp;growth'!$A$2:$BD$48,COLUMN(),0)*AgGDP_perc!AU40/100</f>
        <v>0</v>
      </c>
      <c r="AV40">
        <f>VLOOKUP($A40,'GDP_PPP2005&amp;growth'!$A$2:$BD$48,COLUMN(),0)*AgGDP_perc!AV40/100</f>
        <v>0</v>
      </c>
      <c r="AW40">
        <f>VLOOKUP($A40,'GDP_PPP2005&amp;growth'!$A$2:$BD$48,COLUMN(),0)*AgGDP_perc!AW40/100</f>
        <v>0</v>
      </c>
      <c r="AX40">
        <f>VLOOKUP($A40,'GDP_PPP2005&amp;growth'!$A$2:$BD$48,COLUMN(),0)*AgGDP_perc!AX40/100</f>
        <v>0</v>
      </c>
      <c r="AY40">
        <f>VLOOKUP($A40,'GDP_PPP2005&amp;growth'!$A$2:$BD$48,COLUMN(),0)*AgGDP_perc!AY40/100</f>
        <v>0</v>
      </c>
      <c r="AZ40">
        <f>VLOOKUP($A40,'GDP_PPP2005&amp;growth'!$A$2:$BD$48,COLUMN(),0)*AgGDP_perc!AZ40/100</f>
        <v>0</v>
      </c>
      <c r="BA40">
        <f>VLOOKUP($A40,'GDP_PPP2005&amp;growth'!$A$2:$BD$48,COLUMN(),0)*AgGDP_perc!BA40/100</f>
        <v>0</v>
      </c>
      <c r="BB40">
        <f>VLOOKUP($A40,'GDP_PPP2005&amp;growth'!$A$2:$BD$48,COLUMN(),0)*AgGDP_perc!BB40/100</f>
        <v>0</v>
      </c>
      <c r="BC40">
        <f>VLOOKUP($A40,'GDP_PPP2005&amp;growth'!$A$2:$BD$48,COLUMN(),0)*AgGDP_perc!BC40/100</f>
        <v>0</v>
      </c>
      <c r="BD40">
        <f>VLOOKUP($A40,'GDP_PPP2005&amp;growth'!$A$2:$BD$48,COLUMN(),0)*AgGDP_perc!BD40/100</f>
        <v>0</v>
      </c>
    </row>
    <row r="41" spans="1:56" x14ac:dyDescent="0.2">
      <c r="A41">
        <f>VLOOKUP(B41,'AHarv+PermP'!$B$2:$C$52,2,0)</f>
        <v>202</v>
      </c>
      <c r="B41" t="s">
        <v>417</v>
      </c>
      <c r="C41" t="str">
        <f>AgGDP_perc!C41</f>
        <v>ZAF</v>
      </c>
      <c r="D41" s="72" t="s">
        <v>565</v>
      </c>
      <c r="F41">
        <f>VLOOKUP($A41,'GDP_PPP2005&amp;growth'!$A$2:$BD$48,COLUMN(),0)*AgGDP_perc!F41/100</f>
        <v>0</v>
      </c>
      <c r="G41">
        <f>VLOOKUP($A41,'GDP_PPP2005&amp;growth'!$A$2:$BD$48,COLUMN(),0)*AgGDP_perc!G41/100</f>
        <v>0</v>
      </c>
      <c r="H41">
        <f>VLOOKUP($A41,'GDP_PPP2005&amp;growth'!$A$2:$BD$48,COLUMN(),0)*AgGDP_perc!H41/100</f>
        <v>0</v>
      </c>
      <c r="I41">
        <f>VLOOKUP($A41,'GDP_PPP2005&amp;growth'!$A$2:$BD$48,COLUMN(),0)*AgGDP_perc!I41/100</f>
        <v>0</v>
      </c>
      <c r="J41">
        <f>VLOOKUP($A41,'GDP_PPP2005&amp;growth'!$A$2:$BD$48,COLUMN(),0)*AgGDP_perc!J41/100</f>
        <v>0</v>
      </c>
      <c r="K41">
        <f>VLOOKUP($A41,'GDP_PPP2005&amp;growth'!$A$2:$BD$48,COLUMN(),0)*AgGDP_perc!K41/100</f>
        <v>0</v>
      </c>
      <c r="L41">
        <f>VLOOKUP($A41,'GDP_PPP2005&amp;growth'!$A$2:$BD$48,COLUMN(),0)*AgGDP_perc!L41/100</f>
        <v>0</v>
      </c>
      <c r="M41">
        <f>VLOOKUP($A41,'GDP_PPP2005&amp;growth'!$A$2:$BD$48,COLUMN(),0)*AgGDP_perc!M41/100</f>
        <v>0</v>
      </c>
      <c r="N41">
        <f>VLOOKUP($A41,'GDP_PPP2005&amp;growth'!$A$2:$BD$48,COLUMN(),0)*AgGDP_perc!N41/100</f>
        <v>0</v>
      </c>
      <c r="O41">
        <f>VLOOKUP($A41,'GDP_PPP2005&amp;growth'!$A$2:$BD$48,COLUMN(),0)*AgGDP_perc!O41/100</f>
        <v>0</v>
      </c>
      <c r="P41">
        <f>VLOOKUP($A41,'GDP_PPP2005&amp;growth'!$A$2:$BD$48,COLUMN(),0)*AgGDP_perc!P41/100</f>
        <v>0</v>
      </c>
      <c r="Q41">
        <f>VLOOKUP($A41,'GDP_PPP2005&amp;growth'!$A$2:$BD$48,COLUMN(),0)*AgGDP_perc!Q41/100</f>
        <v>0</v>
      </c>
      <c r="R41">
        <f>VLOOKUP($A41,'GDP_PPP2005&amp;growth'!$A$2:$BD$48,COLUMN(),0)*AgGDP_perc!R41/100</f>
        <v>0</v>
      </c>
      <c r="S41">
        <f>VLOOKUP($A41,'GDP_PPP2005&amp;growth'!$A$2:$BD$48,COLUMN(),0)*AgGDP_perc!S41/100</f>
        <v>0</v>
      </c>
      <c r="T41">
        <f>VLOOKUP($A41,'GDP_PPP2005&amp;growth'!$A$2:$BD$48,COLUMN(),0)*AgGDP_perc!T41/100</f>
        <v>0</v>
      </c>
      <c r="U41">
        <f>VLOOKUP($A41,'GDP_PPP2005&amp;growth'!$A$2:$BD$48,COLUMN(),0)*AgGDP_perc!U41/100</f>
        <v>0</v>
      </c>
      <c r="V41">
        <f>VLOOKUP($A41,'GDP_PPP2005&amp;growth'!$A$2:$BD$48,COLUMN(),0)*AgGDP_perc!V41/100</f>
        <v>0</v>
      </c>
      <c r="W41">
        <f>VLOOKUP($A41,'GDP_PPP2005&amp;growth'!$A$2:$BD$48,COLUMN(),0)*AgGDP_perc!W41/100</f>
        <v>0</v>
      </c>
      <c r="X41">
        <f>VLOOKUP($A41,'GDP_PPP2005&amp;growth'!$A$2:$BD$48,COLUMN(),0)*AgGDP_perc!X41/100</f>
        <v>0</v>
      </c>
      <c r="Y41">
        <f>VLOOKUP($A41,'GDP_PPP2005&amp;growth'!$A$2:$BD$48,COLUMN(),0)*AgGDP_perc!Y41/100</f>
        <v>0</v>
      </c>
      <c r="Z41">
        <f>VLOOKUP($A41,'GDP_PPP2005&amp;growth'!$A$2:$BD$48,COLUMN(),0)*AgGDP_perc!Z41/100</f>
        <v>14972280230.0121</v>
      </c>
      <c r="AA41">
        <f>VLOOKUP($A41,'GDP_PPP2005&amp;growth'!$A$2:$BD$48,COLUMN(),0)*AgGDP_perc!AA41/100</f>
        <v>16433740426.521599</v>
      </c>
      <c r="AB41">
        <f>VLOOKUP($A41,'GDP_PPP2005&amp;growth'!$A$2:$BD$48,COLUMN(),0)*AgGDP_perc!AB41/100</f>
        <v>14444310441.02112</v>
      </c>
      <c r="AC41">
        <f>VLOOKUP($A41,'GDP_PPP2005&amp;growth'!$A$2:$BD$48,COLUMN(),0)*AgGDP_perc!AC41/100</f>
        <v>11011312528.253</v>
      </c>
      <c r="AD41">
        <f>VLOOKUP($A41,'GDP_PPP2005&amp;growth'!$A$2:$BD$48,COLUMN(),0)*AgGDP_perc!AD41/100</f>
        <v>12570357571.32276</v>
      </c>
      <c r="AE41">
        <f>VLOOKUP($A41,'GDP_PPP2005&amp;growth'!$A$2:$BD$48,COLUMN(),0)*AgGDP_perc!AE41/100</f>
        <v>13415729981.48064</v>
      </c>
      <c r="AF41">
        <f>VLOOKUP($A41,'GDP_PPP2005&amp;growth'!$A$2:$BD$48,COLUMN(),0)*AgGDP_perc!AF41/100</f>
        <v>12864459858.939259</v>
      </c>
      <c r="AG41">
        <f>VLOOKUP($A41,'GDP_PPP2005&amp;growth'!$A$2:$BD$48,COLUMN(),0)*AgGDP_perc!AG41/100</f>
        <v>14776120742.433838</v>
      </c>
      <c r="AH41">
        <f>VLOOKUP($A41,'GDP_PPP2005&amp;growth'!$A$2:$BD$48,COLUMN(),0)*AgGDP_perc!AH41/100</f>
        <v>16060170595.11418</v>
      </c>
      <c r="AI41">
        <f>VLOOKUP($A41,'GDP_PPP2005&amp;growth'!$A$2:$BD$48,COLUMN(),0)*AgGDP_perc!AI41/100</f>
        <v>15261695031.261602</v>
      </c>
      <c r="AJ41">
        <f>VLOOKUP($A41,'GDP_PPP2005&amp;growth'!$A$2:$BD$48,COLUMN(),0)*AgGDP_perc!AJ41/100</f>
        <v>12996990230.110201</v>
      </c>
      <c r="AK41">
        <f>VLOOKUP($A41,'GDP_PPP2005&amp;growth'!$A$2:$BD$48,COLUMN(),0)*AgGDP_perc!AK41/100</f>
        <v>12660518786.045971</v>
      </c>
      <c r="AL41">
        <f>VLOOKUP($A41,'GDP_PPP2005&amp;growth'!$A$2:$BD$48,COLUMN(),0)*AgGDP_perc!AL41/100</f>
        <v>10333383674.694941</v>
      </c>
      <c r="AM41">
        <f>VLOOKUP($A41,'GDP_PPP2005&amp;growth'!$A$2:$BD$48,COLUMN(),0)*AgGDP_perc!AM41/100</f>
        <v>11468737332.38604</v>
      </c>
      <c r="AN41">
        <f>VLOOKUP($A41,'GDP_PPP2005&amp;growth'!$A$2:$BD$48,COLUMN(),0)*AgGDP_perc!AN41/100</f>
        <v>13075201665.6255</v>
      </c>
      <c r="AO41">
        <f>VLOOKUP($A41,'GDP_PPP2005&amp;growth'!$A$2:$BD$48,COLUMN(),0)*AgGDP_perc!AO41/100</f>
        <v>11312679607.146561</v>
      </c>
      <c r="AP41">
        <f>VLOOKUP($A41,'GDP_PPP2005&amp;growth'!$A$2:$BD$48,COLUMN(),0)*AgGDP_perc!AP41/100</f>
        <v>12820972510.16732</v>
      </c>
      <c r="AQ41">
        <f>VLOOKUP($A41,'GDP_PPP2005&amp;growth'!$A$2:$BD$48,COLUMN(),0)*AgGDP_perc!AQ41/100</f>
        <v>12575993617.307961</v>
      </c>
      <c r="AR41">
        <f>VLOOKUP($A41,'GDP_PPP2005&amp;growth'!$A$2:$BD$48,COLUMN(),0)*AgGDP_perc!AR41/100</f>
        <v>11884870198.734331</v>
      </c>
      <c r="AS41">
        <f>VLOOKUP($A41,'GDP_PPP2005&amp;growth'!$A$2:$BD$48,COLUMN(),0)*AgGDP_perc!AS41/100</f>
        <v>11436875132.21117</v>
      </c>
      <c r="AT41">
        <f>VLOOKUP($A41,'GDP_PPP2005&amp;growth'!$A$2:$BD$48,COLUMN(),0)*AgGDP_perc!AT41/100</f>
        <v>11010424641.087959</v>
      </c>
      <c r="AU41">
        <f>VLOOKUP($A41,'GDP_PPP2005&amp;growth'!$A$2:$BD$48,COLUMN(),0)*AgGDP_perc!AU41/100</f>
        <v>12126387367.071999</v>
      </c>
      <c r="AV41">
        <f>VLOOKUP($A41,'GDP_PPP2005&amp;growth'!$A$2:$BD$48,COLUMN(),0)*AgGDP_perc!AV41/100</f>
        <v>14861736505.228649</v>
      </c>
      <c r="AW41">
        <f>VLOOKUP($A41,'GDP_PPP2005&amp;growth'!$A$2:$BD$48,COLUMN(),0)*AgGDP_perc!AW41/100</f>
        <v>12651108581.66363</v>
      </c>
      <c r="AX41">
        <f>VLOOKUP($A41,'GDP_PPP2005&amp;growth'!$A$2:$BD$48,COLUMN(),0)*AgGDP_perc!AX41/100</f>
        <v>11978716214.114761</v>
      </c>
      <c r="AY41">
        <f>VLOOKUP($A41,'GDP_PPP2005&amp;growth'!$A$2:$BD$48,COLUMN(),0)*AgGDP_perc!AY41/100</f>
        <v>10831832677.030201</v>
      </c>
      <c r="AZ41">
        <f>VLOOKUP($A41,'GDP_PPP2005&amp;growth'!$A$2:$BD$48,COLUMN(),0)*AgGDP_perc!AZ41/100</f>
        <v>12359245638.5422</v>
      </c>
      <c r="BA41">
        <f>VLOOKUP($A41,'GDP_PPP2005&amp;growth'!$A$2:$BD$48,COLUMN(),0)*AgGDP_perc!BA41/100</f>
        <v>15237352413.597052</v>
      </c>
      <c r="BB41">
        <f>VLOOKUP($A41,'GDP_PPP2005&amp;growth'!$A$2:$BD$48,COLUMN(),0)*AgGDP_perc!BB41/100</f>
        <v>15007786652.27389</v>
      </c>
      <c r="BC41">
        <f>VLOOKUP($A41,'GDP_PPP2005&amp;growth'!$A$2:$BD$48,COLUMN(),0)*AgGDP_perc!BC41/100</f>
        <v>14018736174.12232</v>
      </c>
      <c r="BD41">
        <f>VLOOKUP($A41,'GDP_PPP2005&amp;growth'!$A$2:$BD$48,COLUMN(),0)*AgGDP_perc!BD41/100</f>
        <v>0</v>
      </c>
    </row>
    <row r="42" spans="1:56" x14ac:dyDescent="0.2">
      <c r="A42">
        <f>VLOOKUP(B42,'AHarv+PermP'!$B$2:$C$52,2,0)</f>
        <v>206</v>
      </c>
      <c r="B42" t="s">
        <v>419</v>
      </c>
      <c r="C42" t="str">
        <f>AgGDP_perc!C42</f>
        <v>SDN</v>
      </c>
      <c r="D42" s="72" t="s">
        <v>565</v>
      </c>
      <c r="F42">
        <f>VLOOKUP($A42,'GDP_PPP2005&amp;growth'!$A$2:$BD$48,COLUMN(),0)*AgGDP_perc!F42/100</f>
        <v>0</v>
      </c>
      <c r="G42">
        <f>VLOOKUP($A42,'GDP_PPP2005&amp;growth'!$A$2:$BD$48,COLUMN(),0)*AgGDP_perc!G42/100</f>
        <v>0</v>
      </c>
      <c r="H42">
        <f>VLOOKUP($A42,'GDP_PPP2005&amp;growth'!$A$2:$BD$48,COLUMN(),0)*AgGDP_perc!H42/100</f>
        <v>0</v>
      </c>
      <c r="I42">
        <f>VLOOKUP($A42,'GDP_PPP2005&amp;growth'!$A$2:$BD$48,COLUMN(),0)*AgGDP_perc!I42/100</f>
        <v>0</v>
      </c>
      <c r="J42">
        <f>VLOOKUP($A42,'GDP_PPP2005&amp;growth'!$A$2:$BD$48,COLUMN(),0)*AgGDP_perc!J42/100</f>
        <v>0</v>
      </c>
      <c r="K42">
        <f>VLOOKUP($A42,'GDP_PPP2005&amp;growth'!$A$2:$BD$48,COLUMN(),0)*AgGDP_perc!K42/100</f>
        <v>0</v>
      </c>
      <c r="L42">
        <f>VLOOKUP($A42,'GDP_PPP2005&amp;growth'!$A$2:$BD$48,COLUMN(),0)*AgGDP_perc!L42/100</f>
        <v>0</v>
      </c>
      <c r="M42">
        <f>VLOOKUP($A42,'GDP_PPP2005&amp;growth'!$A$2:$BD$48,COLUMN(),0)*AgGDP_perc!M42/100</f>
        <v>0</v>
      </c>
      <c r="N42">
        <f>VLOOKUP($A42,'GDP_PPP2005&amp;growth'!$A$2:$BD$48,COLUMN(),0)*AgGDP_perc!N42/100</f>
        <v>0</v>
      </c>
      <c r="O42">
        <f>VLOOKUP($A42,'GDP_PPP2005&amp;growth'!$A$2:$BD$48,COLUMN(),0)*AgGDP_perc!O42/100</f>
        <v>0</v>
      </c>
      <c r="P42">
        <f>VLOOKUP($A42,'GDP_PPP2005&amp;growth'!$A$2:$BD$48,COLUMN(),0)*AgGDP_perc!P42/100</f>
        <v>0</v>
      </c>
      <c r="Q42">
        <f>VLOOKUP($A42,'GDP_PPP2005&amp;growth'!$A$2:$BD$48,COLUMN(),0)*AgGDP_perc!Q42/100</f>
        <v>0</v>
      </c>
      <c r="R42">
        <f>VLOOKUP($A42,'GDP_PPP2005&amp;growth'!$A$2:$BD$48,COLUMN(),0)*AgGDP_perc!R42/100</f>
        <v>0</v>
      </c>
      <c r="S42">
        <f>VLOOKUP($A42,'GDP_PPP2005&amp;growth'!$A$2:$BD$48,COLUMN(),0)*AgGDP_perc!S42/100</f>
        <v>0</v>
      </c>
      <c r="T42">
        <f>VLOOKUP($A42,'GDP_PPP2005&amp;growth'!$A$2:$BD$48,COLUMN(),0)*AgGDP_perc!T42/100</f>
        <v>0</v>
      </c>
      <c r="U42">
        <f>VLOOKUP($A42,'GDP_PPP2005&amp;growth'!$A$2:$BD$48,COLUMN(),0)*AgGDP_perc!U42/100</f>
        <v>0</v>
      </c>
      <c r="V42">
        <f>VLOOKUP($A42,'GDP_PPP2005&amp;growth'!$A$2:$BD$48,COLUMN(),0)*AgGDP_perc!V42/100</f>
        <v>0</v>
      </c>
      <c r="W42">
        <f>VLOOKUP($A42,'GDP_PPP2005&amp;growth'!$A$2:$BD$48,COLUMN(),0)*AgGDP_perc!W42/100</f>
        <v>0</v>
      </c>
      <c r="X42">
        <f>VLOOKUP($A42,'GDP_PPP2005&amp;growth'!$A$2:$BD$48,COLUMN(),0)*AgGDP_perc!X42/100</f>
        <v>0</v>
      </c>
      <c r="Y42">
        <f>VLOOKUP($A42,'GDP_PPP2005&amp;growth'!$A$2:$BD$48,COLUMN(),0)*AgGDP_perc!Y42/100</f>
        <v>0</v>
      </c>
      <c r="Z42">
        <f>VLOOKUP($A42,'GDP_PPP2005&amp;growth'!$A$2:$BD$48,COLUMN(),0)*AgGDP_perc!Z42/100</f>
        <v>7010997483.5965452</v>
      </c>
      <c r="AA42">
        <f>VLOOKUP($A42,'GDP_PPP2005&amp;growth'!$A$2:$BD$48,COLUMN(),0)*AgGDP_perc!AA42/100</f>
        <v>8336562504.5239792</v>
      </c>
      <c r="AB42">
        <f>VLOOKUP($A42,'GDP_PPP2005&amp;growth'!$A$2:$BD$48,COLUMN(),0)*AgGDP_perc!AB42/100</f>
        <v>8963654895.9802532</v>
      </c>
      <c r="AC42">
        <f>VLOOKUP($A42,'GDP_PPP2005&amp;growth'!$A$2:$BD$48,COLUMN(),0)*AgGDP_perc!AC42/100</f>
        <v>8360889779.235507</v>
      </c>
      <c r="AD42">
        <f>VLOOKUP($A42,'GDP_PPP2005&amp;growth'!$A$2:$BD$48,COLUMN(),0)*AgGDP_perc!AD42/100</f>
        <v>7241278698.4764309</v>
      </c>
      <c r="AE42">
        <f>VLOOKUP($A42,'GDP_PPP2005&amp;growth'!$A$2:$BD$48,COLUMN(),0)*AgGDP_perc!AE42/100</f>
        <v>7402456411.9376602</v>
      </c>
      <c r="AF42">
        <f>VLOOKUP($A42,'GDP_PPP2005&amp;growth'!$A$2:$BD$48,COLUMN(),0)*AgGDP_perc!AF42/100</f>
        <v>8433835670.798851</v>
      </c>
      <c r="AG42">
        <f>VLOOKUP($A42,'GDP_PPP2005&amp;growth'!$A$2:$BD$48,COLUMN(),0)*AgGDP_perc!AG42/100</f>
        <v>8719776620.9335861</v>
      </c>
      <c r="AH42">
        <f>VLOOKUP($A42,'GDP_PPP2005&amp;growth'!$A$2:$BD$48,COLUMN(),0)*AgGDP_perc!AH42/100</f>
        <v>10997071604.123493</v>
      </c>
      <c r="AI42">
        <f>VLOOKUP($A42,'GDP_PPP2005&amp;growth'!$A$2:$BD$48,COLUMN(),0)*AgGDP_perc!AI42/100</f>
        <v>11300876352.21813</v>
      </c>
      <c r="AJ42">
        <f>VLOOKUP($A42,'GDP_PPP2005&amp;growth'!$A$2:$BD$48,COLUMN(),0)*AgGDP_perc!AJ42/100</f>
        <v>11066556219.274099</v>
      </c>
      <c r="AK42">
        <f>VLOOKUP($A42,'GDP_PPP2005&amp;growth'!$A$2:$BD$48,COLUMN(),0)*AgGDP_perc!AK42/100</f>
        <v>12250300529.549902</v>
      </c>
      <c r="AL42">
        <f>VLOOKUP($A42,'GDP_PPP2005&amp;growth'!$A$2:$BD$48,COLUMN(),0)*AgGDP_perc!AL42/100</f>
        <v>12584216271.445925</v>
      </c>
      <c r="AM42">
        <f>VLOOKUP($A42,'GDP_PPP2005&amp;growth'!$A$2:$BD$48,COLUMN(),0)*AgGDP_perc!AM42/100</f>
        <v>13520480180.521679</v>
      </c>
      <c r="AN42">
        <f>VLOOKUP($A42,'GDP_PPP2005&amp;growth'!$A$2:$BD$48,COLUMN(),0)*AgGDP_perc!AN42/100</f>
        <v>11793759071.728308</v>
      </c>
      <c r="AO42">
        <f>VLOOKUP($A42,'GDP_PPP2005&amp;growth'!$A$2:$BD$48,COLUMN(),0)*AgGDP_perc!AO42/100</f>
        <v>13530712417.676975</v>
      </c>
      <c r="AP42">
        <f>VLOOKUP($A42,'GDP_PPP2005&amp;growth'!$A$2:$BD$48,COLUMN(),0)*AgGDP_perc!AP42/100</f>
        <v>16216927308.65761</v>
      </c>
      <c r="AQ42">
        <f>VLOOKUP($A42,'GDP_PPP2005&amp;growth'!$A$2:$BD$48,COLUMN(),0)*AgGDP_perc!AQ42/100</f>
        <v>19175962204.505974</v>
      </c>
      <c r="AR42">
        <f>VLOOKUP($A42,'GDP_PPP2005&amp;growth'!$A$2:$BD$48,COLUMN(),0)*AgGDP_perc!AR42/100</f>
        <v>19808353756.207314</v>
      </c>
      <c r="AS42">
        <f>VLOOKUP($A42,'GDP_PPP2005&amp;growth'!$A$2:$BD$48,COLUMN(),0)*AgGDP_perc!AS42/100</f>
        <v>19929111742.923752</v>
      </c>
      <c r="AT42">
        <f>VLOOKUP($A42,'GDP_PPP2005&amp;growth'!$A$2:$BD$48,COLUMN(),0)*AgGDP_perc!AT42/100</f>
        <v>19918013433.287132</v>
      </c>
      <c r="AU42">
        <f>VLOOKUP($A42,'GDP_PPP2005&amp;growth'!$A$2:$BD$48,COLUMN(),0)*AgGDP_perc!AU42/100</f>
        <v>21708000279.470543</v>
      </c>
      <c r="AV42">
        <f>VLOOKUP($A42,'GDP_PPP2005&amp;growth'!$A$2:$BD$48,COLUMN(),0)*AgGDP_perc!AV42/100</f>
        <v>22481560442.129974</v>
      </c>
      <c r="AW42">
        <f>VLOOKUP($A42,'GDP_PPP2005&amp;growth'!$A$2:$BD$48,COLUMN(),0)*AgGDP_perc!AW42/100</f>
        <v>22187116657.688583</v>
      </c>
      <c r="AX42">
        <f>VLOOKUP($A42,'GDP_PPP2005&amp;growth'!$A$2:$BD$48,COLUMN(),0)*AgGDP_perc!AX42/100</f>
        <v>20530348769.342464</v>
      </c>
      <c r="AY42">
        <f>VLOOKUP($A42,'GDP_PPP2005&amp;growth'!$A$2:$BD$48,COLUMN(),0)*AgGDP_perc!AY42/100</f>
        <v>19816275843.091446</v>
      </c>
      <c r="AZ42">
        <f>VLOOKUP($A42,'GDP_PPP2005&amp;growth'!$A$2:$BD$48,COLUMN(),0)*AgGDP_perc!AZ42/100</f>
        <v>20727707749.3097</v>
      </c>
      <c r="BA42">
        <f>VLOOKUP($A42,'GDP_PPP2005&amp;growth'!$A$2:$BD$48,COLUMN(),0)*AgGDP_perc!BA42/100</f>
        <v>21364548073.384502</v>
      </c>
      <c r="BB42">
        <f>VLOOKUP($A42,'GDP_PPP2005&amp;growth'!$A$2:$BD$48,COLUMN(),0)*AgGDP_perc!BB42/100</f>
        <v>21302717107.31377</v>
      </c>
      <c r="BC42">
        <f>VLOOKUP($A42,'GDP_PPP2005&amp;growth'!$A$2:$BD$48,COLUMN(),0)*AgGDP_perc!BC42/100</f>
        <v>25049573008.361759</v>
      </c>
      <c r="BD42">
        <f>VLOOKUP($A42,'GDP_PPP2005&amp;growth'!$A$2:$BD$48,COLUMN(),0)*AgGDP_perc!BD42/100</f>
        <v>20823056717.128193</v>
      </c>
    </row>
    <row r="43" spans="1:56" x14ac:dyDescent="0.2">
      <c r="A43">
        <f>VLOOKUP(B43,'AHarv+PermP'!$B$2:$C$52,2,0)</f>
        <v>209</v>
      </c>
      <c r="B43" t="s">
        <v>420</v>
      </c>
      <c r="C43" t="str">
        <f>AgGDP_perc!C43</f>
        <v>SWZ</v>
      </c>
      <c r="D43" s="72" t="s">
        <v>565</v>
      </c>
      <c r="F43">
        <f>VLOOKUP($A43,'GDP_PPP2005&amp;growth'!$A$2:$BD$48,COLUMN(),0)*AgGDP_perc!F43/100</f>
        <v>0</v>
      </c>
      <c r="G43">
        <f>VLOOKUP($A43,'GDP_PPP2005&amp;growth'!$A$2:$BD$48,COLUMN(),0)*AgGDP_perc!G43/100</f>
        <v>0</v>
      </c>
      <c r="H43">
        <f>VLOOKUP($A43,'GDP_PPP2005&amp;growth'!$A$2:$BD$48,COLUMN(),0)*AgGDP_perc!H43/100</f>
        <v>0</v>
      </c>
      <c r="I43">
        <f>VLOOKUP($A43,'GDP_PPP2005&amp;growth'!$A$2:$BD$48,COLUMN(),0)*AgGDP_perc!I43/100</f>
        <v>0</v>
      </c>
      <c r="J43">
        <f>VLOOKUP($A43,'GDP_PPP2005&amp;growth'!$A$2:$BD$48,COLUMN(),0)*AgGDP_perc!J43/100</f>
        <v>0</v>
      </c>
      <c r="K43">
        <f>VLOOKUP($A43,'GDP_PPP2005&amp;growth'!$A$2:$BD$48,COLUMN(),0)*AgGDP_perc!K43/100</f>
        <v>0</v>
      </c>
      <c r="L43">
        <f>VLOOKUP($A43,'GDP_PPP2005&amp;growth'!$A$2:$BD$48,COLUMN(),0)*AgGDP_perc!L43/100</f>
        <v>0</v>
      </c>
      <c r="M43">
        <f>VLOOKUP($A43,'GDP_PPP2005&amp;growth'!$A$2:$BD$48,COLUMN(),0)*AgGDP_perc!M43/100</f>
        <v>0</v>
      </c>
      <c r="N43">
        <f>VLOOKUP($A43,'GDP_PPP2005&amp;growth'!$A$2:$BD$48,COLUMN(),0)*AgGDP_perc!N43/100</f>
        <v>0</v>
      </c>
      <c r="O43">
        <f>VLOOKUP($A43,'GDP_PPP2005&amp;growth'!$A$2:$BD$48,COLUMN(),0)*AgGDP_perc!O43/100</f>
        <v>0</v>
      </c>
      <c r="P43">
        <f>VLOOKUP($A43,'GDP_PPP2005&amp;growth'!$A$2:$BD$48,COLUMN(),0)*AgGDP_perc!P43/100</f>
        <v>0</v>
      </c>
      <c r="Q43">
        <f>VLOOKUP($A43,'GDP_PPP2005&amp;growth'!$A$2:$BD$48,COLUMN(),0)*AgGDP_perc!Q43/100</f>
        <v>0</v>
      </c>
      <c r="R43">
        <f>VLOOKUP($A43,'GDP_PPP2005&amp;growth'!$A$2:$BD$48,COLUMN(),0)*AgGDP_perc!R43/100</f>
        <v>0</v>
      </c>
      <c r="S43">
        <f>VLOOKUP($A43,'GDP_PPP2005&amp;growth'!$A$2:$BD$48,COLUMN(),0)*AgGDP_perc!S43/100</f>
        <v>0</v>
      </c>
      <c r="T43">
        <f>VLOOKUP($A43,'GDP_PPP2005&amp;growth'!$A$2:$BD$48,COLUMN(),0)*AgGDP_perc!T43/100</f>
        <v>0</v>
      </c>
      <c r="U43">
        <f>VLOOKUP($A43,'GDP_PPP2005&amp;growth'!$A$2:$BD$48,COLUMN(),0)*AgGDP_perc!U43/100</f>
        <v>0</v>
      </c>
      <c r="V43">
        <f>VLOOKUP($A43,'GDP_PPP2005&amp;growth'!$A$2:$BD$48,COLUMN(),0)*AgGDP_perc!V43/100</f>
        <v>0</v>
      </c>
      <c r="W43">
        <f>VLOOKUP($A43,'GDP_PPP2005&amp;growth'!$A$2:$BD$48,COLUMN(),0)*AgGDP_perc!W43/100</f>
        <v>0</v>
      </c>
      <c r="X43">
        <f>VLOOKUP($A43,'GDP_PPP2005&amp;growth'!$A$2:$BD$48,COLUMN(),0)*AgGDP_perc!X43/100</f>
        <v>0</v>
      </c>
      <c r="Y43">
        <f>VLOOKUP($A43,'GDP_PPP2005&amp;growth'!$A$2:$BD$48,COLUMN(),0)*AgGDP_perc!Y43/100</f>
        <v>0</v>
      </c>
      <c r="Z43">
        <f>VLOOKUP($A43,'GDP_PPP2005&amp;growth'!$A$2:$BD$48,COLUMN(),0)*AgGDP_perc!Z43/100</f>
        <v>312062552.79214787</v>
      </c>
      <c r="AA43">
        <f>VLOOKUP($A43,'GDP_PPP2005&amp;growth'!$A$2:$BD$48,COLUMN(),0)*AgGDP_perc!AA43/100</f>
        <v>357753020.17623472</v>
      </c>
      <c r="AB43">
        <f>VLOOKUP($A43,'GDP_PPP2005&amp;growth'!$A$2:$BD$48,COLUMN(),0)*AgGDP_perc!AB43/100</f>
        <v>324198560.56543946</v>
      </c>
      <c r="AC43">
        <f>VLOOKUP($A43,'GDP_PPP2005&amp;growth'!$A$2:$BD$48,COLUMN(),0)*AgGDP_perc!AC43/100</f>
        <v>277429878.22314245</v>
      </c>
      <c r="AD43">
        <f>VLOOKUP($A43,'GDP_PPP2005&amp;growth'!$A$2:$BD$48,COLUMN(),0)*AgGDP_perc!AD43/100</f>
        <v>370922619.79030478</v>
      </c>
      <c r="AE43">
        <f>VLOOKUP($A43,'GDP_PPP2005&amp;growth'!$A$2:$BD$48,COLUMN(),0)*AgGDP_perc!AE43/100</f>
        <v>367091158.900765</v>
      </c>
      <c r="AF43">
        <f>VLOOKUP($A43,'GDP_PPP2005&amp;growth'!$A$2:$BD$48,COLUMN(),0)*AgGDP_perc!AF43/100</f>
        <v>442339971.76847887</v>
      </c>
      <c r="AG43">
        <f>VLOOKUP($A43,'GDP_PPP2005&amp;growth'!$A$2:$BD$48,COLUMN(),0)*AgGDP_perc!AG43/100</f>
        <v>376972429.8115629</v>
      </c>
      <c r="AH43">
        <f>VLOOKUP($A43,'GDP_PPP2005&amp;growth'!$A$2:$BD$48,COLUMN(),0)*AgGDP_perc!AH43/100</f>
        <v>392576906.30241066</v>
      </c>
      <c r="AI43">
        <f>VLOOKUP($A43,'GDP_PPP2005&amp;growth'!$A$2:$BD$48,COLUMN(),0)*AgGDP_perc!AI43/100</f>
        <v>421028590.22937632</v>
      </c>
      <c r="AJ43">
        <f>VLOOKUP($A43,'GDP_PPP2005&amp;growth'!$A$2:$BD$48,COLUMN(),0)*AgGDP_perc!AJ43/100</f>
        <v>313946154.67146784</v>
      </c>
      <c r="AK43">
        <f>VLOOKUP($A43,'GDP_PPP2005&amp;growth'!$A$2:$BD$48,COLUMN(),0)*AgGDP_perc!AK43/100</f>
        <v>354700905.1735642</v>
      </c>
      <c r="AL43">
        <f>VLOOKUP($A43,'GDP_PPP2005&amp;growth'!$A$2:$BD$48,COLUMN(),0)*AgGDP_perc!AL43/100</f>
        <v>283191768.32078969</v>
      </c>
      <c r="AM43">
        <f>VLOOKUP($A43,'GDP_PPP2005&amp;growth'!$A$2:$BD$48,COLUMN(),0)*AgGDP_perc!AM43/100</f>
        <v>330039390.13524175</v>
      </c>
      <c r="AN43">
        <f>VLOOKUP($A43,'GDP_PPP2005&amp;growth'!$A$2:$BD$48,COLUMN(),0)*AgGDP_perc!AN43/100</f>
        <v>450012069.84857672</v>
      </c>
      <c r="AO43">
        <f>VLOOKUP($A43,'GDP_PPP2005&amp;growth'!$A$2:$BD$48,COLUMN(),0)*AgGDP_perc!AO43/100</f>
        <v>415693077.23145348</v>
      </c>
      <c r="AP43">
        <f>VLOOKUP($A43,'GDP_PPP2005&amp;growth'!$A$2:$BD$48,COLUMN(),0)*AgGDP_perc!AP43/100</f>
        <v>509846004.52141523</v>
      </c>
      <c r="AQ43">
        <f>VLOOKUP($A43,'GDP_PPP2005&amp;growth'!$A$2:$BD$48,COLUMN(),0)*AgGDP_perc!AQ43/100</f>
        <v>483264027.6668843</v>
      </c>
      <c r="AR43">
        <f>VLOOKUP($A43,'GDP_PPP2005&amp;growth'!$A$2:$BD$48,COLUMN(),0)*AgGDP_perc!AR43/100</f>
        <v>509462039.94567561</v>
      </c>
      <c r="AS43">
        <f>VLOOKUP($A43,'GDP_PPP2005&amp;growth'!$A$2:$BD$48,COLUMN(),0)*AgGDP_perc!AS43/100</f>
        <v>535599887.82219428</v>
      </c>
      <c r="AT43">
        <f>VLOOKUP($A43,'GDP_PPP2005&amp;growth'!$A$2:$BD$48,COLUMN(),0)*AgGDP_perc!AT43/100</f>
        <v>542527745.1834178</v>
      </c>
      <c r="AU43">
        <f>VLOOKUP($A43,'GDP_PPP2005&amp;growth'!$A$2:$BD$48,COLUMN(),0)*AgGDP_perc!AU43/100</f>
        <v>483465931.8970443</v>
      </c>
      <c r="AV43">
        <f>VLOOKUP($A43,'GDP_PPP2005&amp;growth'!$A$2:$BD$48,COLUMN(),0)*AgGDP_perc!AV43/100</f>
        <v>483645187.34543455</v>
      </c>
      <c r="AW43">
        <f>VLOOKUP($A43,'GDP_PPP2005&amp;growth'!$A$2:$BD$48,COLUMN(),0)*AgGDP_perc!AW43/100</f>
        <v>445415557.74061805</v>
      </c>
      <c r="AX43">
        <f>VLOOKUP($A43,'GDP_PPP2005&amp;growth'!$A$2:$BD$48,COLUMN(),0)*AgGDP_perc!AX43/100</f>
        <v>426517744.95516878</v>
      </c>
      <c r="AY43">
        <f>VLOOKUP($A43,'GDP_PPP2005&amp;growth'!$A$2:$BD$48,COLUMN(),0)*AgGDP_perc!AY43/100</f>
        <v>415690331.94927078</v>
      </c>
      <c r="AZ43">
        <f>VLOOKUP($A43,'GDP_PPP2005&amp;growth'!$A$2:$BD$48,COLUMN(),0)*AgGDP_perc!AZ43/100</f>
        <v>378435030.50929034</v>
      </c>
      <c r="BA43">
        <f>VLOOKUP($A43,'GDP_PPP2005&amp;growth'!$A$2:$BD$48,COLUMN(),0)*AgGDP_perc!BA43/100</f>
        <v>380985971.58731562</v>
      </c>
      <c r="BB43">
        <f>VLOOKUP($A43,'GDP_PPP2005&amp;growth'!$A$2:$BD$48,COLUMN(),0)*AgGDP_perc!BB43/100</f>
        <v>390129634.8572551</v>
      </c>
      <c r="BC43">
        <f>VLOOKUP($A43,'GDP_PPP2005&amp;growth'!$A$2:$BD$48,COLUMN(),0)*AgGDP_perc!BC43/100</f>
        <v>394438509.54484439</v>
      </c>
      <c r="BD43">
        <f>VLOOKUP($A43,'GDP_PPP2005&amp;growth'!$A$2:$BD$48,COLUMN(),0)*AgGDP_perc!BD43/100</f>
        <v>403286457.30476832</v>
      </c>
    </row>
    <row r="44" spans="1:56" x14ac:dyDescent="0.2">
      <c r="A44">
        <f>VLOOKUP(B44,'AHarv+PermP'!$B$2:$C$52,2,0)</f>
        <v>215</v>
      </c>
      <c r="B44" t="s">
        <v>421</v>
      </c>
      <c r="C44" t="str">
        <f>AgGDP_perc!C44</f>
        <v>TZA</v>
      </c>
      <c r="D44" s="72" t="s">
        <v>565</v>
      </c>
      <c r="F44">
        <f>VLOOKUP($A44,'GDP_PPP2005&amp;growth'!$A$2:$BD$48,COLUMN(),0)*AgGDP_perc!F44/100</f>
        <v>0</v>
      </c>
      <c r="G44">
        <f>VLOOKUP($A44,'GDP_PPP2005&amp;growth'!$A$2:$BD$48,COLUMN(),0)*AgGDP_perc!G44/100</f>
        <v>0</v>
      </c>
      <c r="H44">
        <f>VLOOKUP($A44,'GDP_PPP2005&amp;growth'!$A$2:$BD$48,COLUMN(),0)*AgGDP_perc!H44/100</f>
        <v>0</v>
      </c>
      <c r="I44">
        <f>VLOOKUP($A44,'GDP_PPP2005&amp;growth'!$A$2:$BD$48,COLUMN(),0)*AgGDP_perc!I44/100</f>
        <v>0</v>
      </c>
      <c r="J44">
        <f>VLOOKUP($A44,'GDP_PPP2005&amp;growth'!$A$2:$BD$48,COLUMN(),0)*AgGDP_perc!J44/100</f>
        <v>0</v>
      </c>
      <c r="K44">
        <f>VLOOKUP($A44,'GDP_PPP2005&amp;growth'!$A$2:$BD$48,COLUMN(),0)*AgGDP_perc!K44/100</f>
        <v>0</v>
      </c>
      <c r="L44">
        <f>VLOOKUP($A44,'GDP_PPP2005&amp;growth'!$A$2:$BD$48,COLUMN(),0)*AgGDP_perc!L44/100</f>
        <v>0</v>
      </c>
      <c r="M44">
        <f>VLOOKUP($A44,'GDP_PPP2005&amp;growth'!$A$2:$BD$48,COLUMN(),0)*AgGDP_perc!M44/100</f>
        <v>0</v>
      </c>
      <c r="N44">
        <f>VLOOKUP($A44,'GDP_PPP2005&amp;growth'!$A$2:$BD$48,COLUMN(),0)*AgGDP_perc!N44/100</f>
        <v>0</v>
      </c>
      <c r="O44">
        <f>VLOOKUP($A44,'GDP_PPP2005&amp;growth'!$A$2:$BD$48,COLUMN(),0)*AgGDP_perc!O44/100</f>
        <v>0</v>
      </c>
      <c r="P44">
        <f>VLOOKUP($A44,'GDP_PPP2005&amp;growth'!$A$2:$BD$48,COLUMN(),0)*AgGDP_perc!P44/100</f>
        <v>0</v>
      </c>
      <c r="Q44">
        <f>VLOOKUP($A44,'GDP_PPP2005&amp;growth'!$A$2:$BD$48,COLUMN(),0)*AgGDP_perc!Q44/100</f>
        <v>0</v>
      </c>
      <c r="R44">
        <f>VLOOKUP($A44,'GDP_PPP2005&amp;growth'!$A$2:$BD$48,COLUMN(),0)*AgGDP_perc!R44/100</f>
        <v>0</v>
      </c>
      <c r="S44">
        <f>VLOOKUP($A44,'GDP_PPP2005&amp;growth'!$A$2:$BD$48,COLUMN(),0)*AgGDP_perc!S44/100</f>
        <v>0</v>
      </c>
      <c r="T44">
        <f>VLOOKUP($A44,'GDP_PPP2005&amp;growth'!$A$2:$BD$48,COLUMN(),0)*AgGDP_perc!T44/100</f>
        <v>0</v>
      </c>
      <c r="U44">
        <f>VLOOKUP($A44,'GDP_PPP2005&amp;growth'!$A$2:$BD$48,COLUMN(),0)*AgGDP_perc!U44/100</f>
        <v>0</v>
      </c>
      <c r="V44">
        <f>VLOOKUP($A44,'GDP_PPP2005&amp;growth'!$A$2:$BD$48,COLUMN(),0)*AgGDP_perc!V44/100</f>
        <v>0</v>
      </c>
      <c r="W44">
        <f>VLOOKUP($A44,'GDP_PPP2005&amp;growth'!$A$2:$BD$48,COLUMN(),0)*AgGDP_perc!W44/100</f>
        <v>0</v>
      </c>
      <c r="X44">
        <f>VLOOKUP($A44,'GDP_PPP2005&amp;growth'!$A$2:$BD$48,COLUMN(),0)*AgGDP_perc!X44/100</f>
        <v>0</v>
      </c>
      <c r="Y44">
        <f>VLOOKUP($A44,'GDP_PPP2005&amp;growth'!$A$2:$BD$48,COLUMN(),0)*AgGDP_perc!Y44/100</f>
        <v>0</v>
      </c>
      <c r="Z44">
        <f>VLOOKUP($A44,'GDP_PPP2005&amp;growth'!$A$2:$BD$48,COLUMN(),0)*AgGDP_perc!Z44/100</f>
        <v>0</v>
      </c>
      <c r="AA44">
        <f>VLOOKUP($A44,'GDP_PPP2005&amp;growth'!$A$2:$BD$48,COLUMN(),0)*AgGDP_perc!AA44/100</f>
        <v>0</v>
      </c>
      <c r="AB44">
        <f>VLOOKUP($A44,'GDP_PPP2005&amp;growth'!$A$2:$BD$48,COLUMN(),0)*AgGDP_perc!AB44/100</f>
        <v>0</v>
      </c>
      <c r="AC44">
        <f>VLOOKUP($A44,'GDP_PPP2005&amp;growth'!$A$2:$BD$48,COLUMN(),0)*AgGDP_perc!AC44/100</f>
        <v>0</v>
      </c>
      <c r="AD44">
        <f>VLOOKUP($A44,'GDP_PPP2005&amp;growth'!$A$2:$BD$48,COLUMN(),0)*AgGDP_perc!AD44/100</f>
        <v>0</v>
      </c>
      <c r="AE44">
        <f>VLOOKUP($A44,'GDP_PPP2005&amp;growth'!$A$2:$BD$48,COLUMN(),0)*AgGDP_perc!AE44/100</f>
        <v>0</v>
      </c>
      <c r="AF44">
        <f>VLOOKUP($A44,'GDP_PPP2005&amp;growth'!$A$2:$BD$48,COLUMN(),0)*AgGDP_perc!AF44/100</f>
        <v>0</v>
      </c>
      <c r="AG44">
        <f>VLOOKUP($A44,'GDP_PPP2005&amp;growth'!$A$2:$BD$48,COLUMN(),0)*AgGDP_perc!AG44/100</f>
        <v>0</v>
      </c>
      <c r="AH44">
        <f>VLOOKUP($A44,'GDP_PPP2005&amp;growth'!$A$2:$BD$48,COLUMN(),0)*AgGDP_perc!AH44/100</f>
        <v>0</v>
      </c>
      <c r="AI44">
        <f>VLOOKUP($A44,'GDP_PPP2005&amp;growth'!$A$2:$BD$48,COLUMN(),0)*AgGDP_perc!AI44/100</f>
        <v>0</v>
      </c>
      <c r="AJ44">
        <f>VLOOKUP($A44,'GDP_PPP2005&amp;growth'!$A$2:$BD$48,COLUMN(),0)*AgGDP_perc!AJ44/100</f>
        <v>9775312811.9762192</v>
      </c>
      <c r="AK44">
        <f>VLOOKUP($A44,'GDP_PPP2005&amp;growth'!$A$2:$BD$48,COLUMN(),0)*AgGDP_perc!AK44/100</f>
        <v>10451595284.12332</v>
      </c>
      <c r="AL44">
        <f>VLOOKUP($A44,'GDP_PPP2005&amp;growth'!$A$2:$BD$48,COLUMN(),0)*AgGDP_perc!AL44/100</f>
        <v>10481483283.241575</v>
      </c>
      <c r="AM44">
        <f>VLOOKUP($A44,'GDP_PPP2005&amp;growth'!$A$2:$BD$48,COLUMN(),0)*AgGDP_perc!AM44/100</f>
        <v>10632518543.857306</v>
      </c>
      <c r="AN44">
        <f>VLOOKUP($A44,'GDP_PPP2005&amp;growth'!$A$2:$BD$48,COLUMN(),0)*AgGDP_perc!AN44/100</f>
        <v>10097067726.717731</v>
      </c>
      <c r="AO44">
        <f>VLOOKUP($A44,'GDP_PPP2005&amp;growth'!$A$2:$BD$48,COLUMN(),0)*AgGDP_perc!AO44/100</f>
        <v>10960590851.828222</v>
      </c>
      <c r="AP44">
        <f>VLOOKUP($A44,'GDP_PPP2005&amp;growth'!$A$2:$BD$48,COLUMN(),0)*AgGDP_perc!AP44/100</f>
        <v>11674012084.244583</v>
      </c>
      <c r="AQ44">
        <f>VLOOKUP($A44,'GDP_PPP2005&amp;growth'!$A$2:$BD$48,COLUMN(),0)*AgGDP_perc!AQ44/100</f>
        <v>11775825500.25383</v>
      </c>
      <c r="AR44">
        <f>VLOOKUP($A44,'GDP_PPP2005&amp;growth'!$A$2:$BD$48,COLUMN(),0)*AgGDP_perc!AR44/100</f>
        <v>8810539252.0697231</v>
      </c>
      <c r="AS44">
        <f>VLOOKUP($A44,'GDP_PPP2005&amp;growth'!$A$2:$BD$48,COLUMN(),0)*AgGDP_perc!AS44/100</f>
        <v>9336868895.396143</v>
      </c>
      <c r="AT44">
        <f>VLOOKUP($A44,'GDP_PPP2005&amp;growth'!$A$2:$BD$48,COLUMN(),0)*AgGDP_perc!AT44/100</f>
        <v>9612351034.7451935</v>
      </c>
      <c r="AU44">
        <f>VLOOKUP($A44,'GDP_PPP2005&amp;growth'!$A$2:$BD$48,COLUMN(),0)*AgGDP_perc!AU44/100</f>
        <v>10001579496.431171</v>
      </c>
      <c r="AV44">
        <f>VLOOKUP($A44,'GDP_PPP2005&amp;growth'!$A$2:$BD$48,COLUMN(),0)*AgGDP_perc!AV44/100</f>
        <v>10584574404.95825</v>
      </c>
      <c r="AW44">
        <f>VLOOKUP($A44,'GDP_PPP2005&amp;growth'!$A$2:$BD$48,COLUMN(),0)*AgGDP_perc!AW44/100</f>
        <v>11336952967.290327</v>
      </c>
      <c r="AX44">
        <f>VLOOKUP($A44,'GDP_PPP2005&amp;growth'!$A$2:$BD$48,COLUMN(),0)*AgGDP_perc!AX44/100</f>
        <v>12526042691.992094</v>
      </c>
      <c r="AY44">
        <f>VLOOKUP($A44,'GDP_PPP2005&amp;growth'!$A$2:$BD$48,COLUMN(),0)*AgGDP_perc!AY44/100</f>
        <v>12816235303.260324</v>
      </c>
      <c r="AZ44">
        <f>VLOOKUP($A44,'GDP_PPP2005&amp;growth'!$A$2:$BD$48,COLUMN(),0)*AgGDP_perc!AZ44/100</f>
        <v>13098039540.88451</v>
      </c>
      <c r="BA44">
        <f>VLOOKUP($A44,'GDP_PPP2005&amp;growth'!$A$2:$BD$48,COLUMN(),0)*AgGDP_perc!BA44/100</f>
        <v>13829823767.089922</v>
      </c>
      <c r="BB44">
        <f>VLOOKUP($A44,'GDP_PPP2005&amp;growth'!$A$2:$BD$48,COLUMN(),0)*AgGDP_perc!BB44/100</f>
        <v>14732757414.641451</v>
      </c>
      <c r="BC44">
        <f>VLOOKUP($A44,'GDP_PPP2005&amp;growth'!$A$2:$BD$48,COLUMN(),0)*AgGDP_perc!BC44/100</f>
        <v>15136061508.004196</v>
      </c>
      <c r="BD44">
        <f>VLOOKUP($A44,'GDP_PPP2005&amp;growth'!$A$2:$BD$48,COLUMN(),0)*AgGDP_perc!BD44/100</f>
        <v>15829440843.655605</v>
      </c>
    </row>
    <row r="45" spans="1:56" x14ac:dyDescent="0.2">
      <c r="A45">
        <f>VLOOKUP(B45,'AHarv+PermP'!$B$2:$C$52,2,0)</f>
        <v>217</v>
      </c>
      <c r="B45" t="s">
        <v>422</v>
      </c>
      <c r="C45" t="str">
        <f>AgGDP_perc!C45</f>
        <v>TGO</v>
      </c>
      <c r="D45" s="72" t="s">
        <v>565</v>
      </c>
      <c r="F45">
        <f>VLOOKUP($A45,'GDP_PPP2005&amp;growth'!$A$2:$BD$48,COLUMN(),0)*AgGDP_perc!F45/100</f>
        <v>0</v>
      </c>
      <c r="G45">
        <f>VLOOKUP($A45,'GDP_PPP2005&amp;growth'!$A$2:$BD$48,COLUMN(),0)*AgGDP_perc!G45/100</f>
        <v>0</v>
      </c>
      <c r="H45">
        <f>VLOOKUP($A45,'GDP_PPP2005&amp;growth'!$A$2:$BD$48,COLUMN(),0)*AgGDP_perc!H45/100</f>
        <v>0</v>
      </c>
      <c r="I45">
        <f>VLOOKUP($A45,'GDP_PPP2005&amp;growth'!$A$2:$BD$48,COLUMN(),0)*AgGDP_perc!I45/100</f>
        <v>0</v>
      </c>
      <c r="J45">
        <f>VLOOKUP($A45,'GDP_PPP2005&amp;growth'!$A$2:$BD$48,COLUMN(),0)*AgGDP_perc!J45/100</f>
        <v>0</v>
      </c>
      <c r="K45">
        <f>VLOOKUP($A45,'GDP_PPP2005&amp;growth'!$A$2:$BD$48,COLUMN(),0)*AgGDP_perc!K45/100</f>
        <v>0</v>
      </c>
      <c r="L45">
        <f>VLOOKUP($A45,'GDP_PPP2005&amp;growth'!$A$2:$BD$48,COLUMN(),0)*AgGDP_perc!L45/100</f>
        <v>0</v>
      </c>
      <c r="M45">
        <f>VLOOKUP($A45,'GDP_PPP2005&amp;growth'!$A$2:$BD$48,COLUMN(),0)*AgGDP_perc!M45/100</f>
        <v>0</v>
      </c>
      <c r="N45">
        <f>VLOOKUP($A45,'GDP_PPP2005&amp;growth'!$A$2:$BD$48,COLUMN(),0)*AgGDP_perc!N45/100</f>
        <v>0</v>
      </c>
      <c r="O45">
        <f>VLOOKUP($A45,'GDP_PPP2005&amp;growth'!$A$2:$BD$48,COLUMN(),0)*AgGDP_perc!O45/100</f>
        <v>0</v>
      </c>
      <c r="P45">
        <f>VLOOKUP($A45,'GDP_PPP2005&amp;growth'!$A$2:$BD$48,COLUMN(),0)*AgGDP_perc!P45/100</f>
        <v>0</v>
      </c>
      <c r="Q45">
        <f>VLOOKUP($A45,'GDP_PPP2005&amp;growth'!$A$2:$BD$48,COLUMN(),0)*AgGDP_perc!Q45/100</f>
        <v>0</v>
      </c>
      <c r="R45">
        <f>VLOOKUP($A45,'GDP_PPP2005&amp;growth'!$A$2:$BD$48,COLUMN(),0)*AgGDP_perc!R45/100</f>
        <v>0</v>
      </c>
      <c r="S45">
        <f>VLOOKUP($A45,'GDP_PPP2005&amp;growth'!$A$2:$BD$48,COLUMN(),0)*AgGDP_perc!S45/100</f>
        <v>0</v>
      </c>
      <c r="T45">
        <f>VLOOKUP($A45,'GDP_PPP2005&amp;growth'!$A$2:$BD$48,COLUMN(),0)*AgGDP_perc!T45/100</f>
        <v>0</v>
      </c>
      <c r="U45">
        <f>VLOOKUP($A45,'GDP_PPP2005&amp;growth'!$A$2:$BD$48,COLUMN(),0)*AgGDP_perc!U45/100</f>
        <v>0</v>
      </c>
      <c r="V45">
        <f>VLOOKUP($A45,'GDP_PPP2005&amp;growth'!$A$2:$BD$48,COLUMN(),0)*AgGDP_perc!V45/100</f>
        <v>0</v>
      </c>
      <c r="W45">
        <f>VLOOKUP($A45,'GDP_PPP2005&amp;growth'!$A$2:$BD$48,COLUMN(),0)*AgGDP_perc!W45/100</f>
        <v>0</v>
      </c>
      <c r="X45">
        <f>VLOOKUP($A45,'GDP_PPP2005&amp;growth'!$A$2:$BD$48,COLUMN(),0)*AgGDP_perc!X45/100</f>
        <v>0</v>
      </c>
      <c r="Y45">
        <f>VLOOKUP($A45,'GDP_PPP2005&amp;growth'!$A$2:$BD$48,COLUMN(),0)*AgGDP_perc!Y45/100</f>
        <v>0</v>
      </c>
      <c r="Z45">
        <f>VLOOKUP($A45,'GDP_PPP2005&amp;growth'!$A$2:$BD$48,COLUMN(),0)*AgGDP_perc!Z45/100</f>
        <v>831865150.1415987</v>
      </c>
      <c r="AA45">
        <f>VLOOKUP($A45,'GDP_PPP2005&amp;growth'!$A$2:$BD$48,COLUMN(),0)*AgGDP_perc!AA45/100</f>
        <v>824622777.3189187</v>
      </c>
      <c r="AB45">
        <f>VLOOKUP($A45,'GDP_PPP2005&amp;growth'!$A$2:$BD$48,COLUMN(),0)*AgGDP_perc!AB45/100</f>
        <v>760647450.03115082</v>
      </c>
      <c r="AC45">
        <f>VLOOKUP($A45,'GDP_PPP2005&amp;growth'!$A$2:$BD$48,COLUMN(),0)*AgGDP_perc!AC45/100</f>
        <v>919930988.80310941</v>
      </c>
      <c r="AD45">
        <f>VLOOKUP($A45,'GDP_PPP2005&amp;growth'!$A$2:$BD$48,COLUMN(),0)*AgGDP_perc!AD45/100</f>
        <v>942453685.59334004</v>
      </c>
      <c r="AE45">
        <f>VLOOKUP($A45,'GDP_PPP2005&amp;growth'!$A$2:$BD$48,COLUMN(),0)*AgGDP_perc!AE45/100</f>
        <v>1000860252.4943546</v>
      </c>
      <c r="AF45">
        <f>VLOOKUP($A45,'GDP_PPP2005&amp;growth'!$A$2:$BD$48,COLUMN(),0)*AgGDP_perc!AF45/100</f>
        <v>1049766003.3855118</v>
      </c>
      <c r="AG45">
        <f>VLOOKUP($A45,'GDP_PPP2005&amp;growth'!$A$2:$BD$48,COLUMN(),0)*AgGDP_perc!AG45/100</f>
        <v>1016463332.9851471</v>
      </c>
      <c r="AH45">
        <f>VLOOKUP($A45,'GDP_PPP2005&amp;growth'!$A$2:$BD$48,COLUMN(),0)*AgGDP_perc!AH45/100</f>
        <v>1086909447.5781531</v>
      </c>
      <c r="AI45">
        <f>VLOOKUP($A45,'GDP_PPP2005&amp;growth'!$A$2:$BD$48,COLUMN(),0)*AgGDP_perc!AI45/100</f>
        <v>1085516936.1729324</v>
      </c>
      <c r="AJ45">
        <f>VLOOKUP($A45,'GDP_PPP2005&amp;growth'!$A$2:$BD$48,COLUMN(),0)*AgGDP_perc!AJ45/100</f>
        <v>1134309757.8853147</v>
      </c>
      <c r="AK45">
        <f>VLOOKUP($A45,'GDP_PPP2005&amp;growth'!$A$2:$BD$48,COLUMN(),0)*AgGDP_perc!AK45/100</f>
        <v>1095337865.136744</v>
      </c>
      <c r="AL45">
        <f>VLOOKUP($A45,'GDP_PPP2005&amp;growth'!$A$2:$BD$48,COLUMN(),0)*AgGDP_perc!AL45/100</f>
        <v>1129887548.2255607</v>
      </c>
      <c r="AM45">
        <f>VLOOKUP($A45,'GDP_PPP2005&amp;growth'!$A$2:$BD$48,COLUMN(),0)*AgGDP_perc!AM45/100</f>
        <v>1200909207.6745286</v>
      </c>
      <c r="AN45">
        <f>VLOOKUP($A45,'GDP_PPP2005&amp;growth'!$A$2:$BD$48,COLUMN(),0)*AgGDP_perc!AN45/100</f>
        <v>1092404394.5320656</v>
      </c>
      <c r="AO45">
        <f>VLOOKUP($A45,'GDP_PPP2005&amp;growth'!$A$2:$BD$48,COLUMN(),0)*AgGDP_perc!AO45/100</f>
        <v>1273918141.3791764</v>
      </c>
      <c r="AP45">
        <f>VLOOKUP($A45,'GDP_PPP2005&amp;growth'!$A$2:$BD$48,COLUMN(),0)*AgGDP_perc!AP45/100</f>
        <v>1499357158.5071306</v>
      </c>
      <c r="AQ45">
        <f>VLOOKUP($A45,'GDP_PPP2005&amp;growth'!$A$2:$BD$48,COLUMN(),0)*AgGDP_perc!AQ45/100</f>
        <v>1771839547.9039514</v>
      </c>
      <c r="AR45">
        <f>VLOOKUP($A45,'GDP_PPP2005&amp;growth'!$A$2:$BD$48,COLUMN(),0)*AgGDP_perc!AR45/100</f>
        <v>1434509109.4911869</v>
      </c>
      <c r="AS45">
        <f>VLOOKUP($A45,'GDP_PPP2005&amp;growth'!$A$2:$BD$48,COLUMN(),0)*AgGDP_perc!AS45/100</f>
        <v>1552920301.707402</v>
      </c>
      <c r="AT45">
        <f>VLOOKUP($A45,'GDP_PPP2005&amp;growth'!$A$2:$BD$48,COLUMN(),0)*AgGDP_perc!AT45/100</f>
        <v>1427460058.3750248</v>
      </c>
      <c r="AU45">
        <f>VLOOKUP($A45,'GDP_PPP2005&amp;growth'!$A$2:$BD$48,COLUMN(),0)*AgGDP_perc!AU45/100</f>
        <v>1571589098.9357662</v>
      </c>
      <c r="AV45">
        <f>VLOOKUP($A45,'GDP_PPP2005&amp;growth'!$A$2:$BD$48,COLUMN(),0)*AgGDP_perc!AV45/100</f>
        <v>1654341708.5097806</v>
      </c>
      <c r="AW45">
        <f>VLOOKUP($A45,'GDP_PPP2005&amp;growth'!$A$2:$BD$48,COLUMN(),0)*AgGDP_perc!AW45/100</f>
        <v>1816609414.3727427</v>
      </c>
      <c r="AX45">
        <f>VLOOKUP($A45,'GDP_PPP2005&amp;growth'!$A$2:$BD$48,COLUMN(),0)*AgGDP_perc!AX45/100</f>
        <v>1889537007.8133869</v>
      </c>
      <c r="AY45">
        <f>VLOOKUP($A45,'GDP_PPP2005&amp;growth'!$A$2:$BD$48,COLUMN(),0)*AgGDP_perc!AY45/100</f>
        <v>2019291455.3121643</v>
      </c>
      <c r="AZ45">
        <f>VLOOKUP($A45,'GDP_PPP2005&amp;growth'!$A$2:$BD$48,COLUMN(),0)*AgGDP_perc!AZ45/100</f>
        <v>0</v>
      </c>
      <c r="BA45">
        <f>VLOOKUP($A45,'GDP_PPP2005&amp;growth'!$A$2:$BD$48,COLUMN(),0)*AgGDP_perc!BA45/100</f>
        <v>0</v>
      </c>
      <c r="BB45">
        <f>VLOOKUP($A45,'GDP_PPP2005&amp;growth'!$A$2:$BD$48,COLUMN(),0)*AgGDP_perc!BB45/100</f>
        <v>0</v>
      </c>
      <c r="BC45">
        <f>VLOOKUP($A45,'GDP_PPP2005&amp;growth'!$A$2:$BD$48,COLUMN(),0)*AgGDP_perc!BC45/100</f>
        <v>0</v>
      </c>
      <c r="BD45">
        <f>VLOOKUP($A45,'GDP_PPP2005&amp;growth'!$A$2:$BD$48,COLUMN(),0)*AgGDP_perc!BD45/100</f>
        <v>0</v>
      </c>
    </row>
    <row r="46" spans="1:56" x14ac:dyDescent="0.2">
      <c r="A46">
        <f>VLOOKUP(B46,'AHarv+PermP'!$B$2:$C$52,2,0)</f>
        <v>226</v>
      </c>
      <c r="B46" t="s">
        <v>423</v>
      </c>
      <c r="C46" t="str">
        <f>AgGDP_perc!C46</f>
        <v>UGA</v>
      </c>
      <c r="D46" s="72" t="s">
        <v>565</v>
      </c>
      <c r="F46">
        <f>VLOOKUP($A46,'GDP_PPP2005&amp;growth'!$A$2:$BD$48,COLUMN(),0)*AgGDP_perc!F46/100</f>
        <v>0</v>
      </c>
      <c r="G46">
        <f>VLOOKUP($A46,'GDP_PPP2005&amp;growth'!$A$2:$BD$48,COLUMN(),0)*AgGDP_perc!G46/100</f>
        <v>0</v>
      </c>
      <c r="H46">
        <f>VLOOKUP($A46,'GDP_PPP2005&amp;growth'!$A$2:$BD$48,COLUMN(),0)*AgGDP_perc!H46/100</f>
        <v>0</v>
      </c>
      <c r="I46">
        <f>VLOOKUP($A46,'GDP_PPP2005&amp;growth'!$A$2:$BD$48,COLUMN(),0)*AgGDP_perc!I46/100</f>
        <v>0</v>
      </c>
      <c r="J46">
        <f>VLOOKUP($A46,'GDP_PPP2005&amp;growth'!$A$2:$BD$48,COLUMN(),0)*AgGDP_perc!J46/100</f>
        <v>0</v>
      </c>
      <c r="K46">
        <f>VLOOKUP($A46,'GDP_PPP2005&amp;growth'!$A$2:$BD$48,COLUMN(),0)*AgGDP_perc!K46/100</f>
        <v>0</v>
      </c>
      <c r="L46">
        <f>VLOOKUP($A46,'GDP_PPP2005&amp;growth'!$A$2:$BD$48,COLUMN(),0)*AgGDP_perc!L46/100</f>
        <v>0</v>
      </c>
      <c r="M46">
        <f>VLOOKUP($A46,'GDP_PPP2005&amp;growth'!$A$2:$BD$48,COLUMN(),0)*AgGDP_perc!M46/100</f>
        <v>0</v>
      </c>
      <c r="N46">
        <f>VLOOKUP($A46,'GDP_PPP2005&amp;growth'!$A$2:$BD$48,COLUMN(),0)*AgGDP_perc!N46/100</f>
        <v>0</v>
      </c>
      <c r="O46">
        <f>VLOOKUP($A46,'GDP_PPP2005&amp;growth'!$A$2:$BD$48,COLUMN(),0)*AgGDP_perc!O46/100</f>
        <v>0</v>
      </c>
      <c r="P46">
        <f>VLOOKUP($A46,'GDP_PPP2005&amp;growth'!$A$2:$BD$48,COLUMN(),0)*AgGDP_perc!P46/100</f>
        <v>0</v>
      </c>
      <c r="Q46">
        <f>VLOOKUP($A46,'GDP_PPP2005&amp;growth'!$A$2:$BD$48,COLUMN(),0)*AgGDP_perc!Q46/100</f>
        <v>0</v>
      </c>
      <c r="R46">
        <f>VLOOKUP($A46,'GDP_PPP2005&amp;growth'!$A$2:$BD$48,COLUMN(),0)*AgGDP_perc!R46/100</f>
        <v>0</v>
      </c>
      <c r="S46">
        <f>VLOOKUP($A46,'GDP_PPP2005&amp;growth'!$A$2:$BD$48,COLUMN(),0)*AgGDP_perc!S46/100</f>
        <v>0</v>
      </c>
      <c r="T46">
        <f>VLOOKUP($A46,'GDP_PPP2005&amp;growth'!$A$2:$BD$48,COLUMN(),0)*AgGDP_perc!T46/100</f>
        <v>0</v>
      </c>
      <c r="U46">
        <f>VLOOKUP($A46,'GDP_PPP2005&amp;growth'!$A$2:$BD$48,COLUMN(),0)*AgGDP_perc!U46/100</f>
        <v>0</v>
      </c>
      <c r="V46">
        <f>VLOOKUP($A46,'GDP_PPP2005&amp;growth'!$A$2:$BD$48,COLUMN(),0)*AgGDP_perc!V46/100</f>
        <v>0</v>
      </c>
      <c r="W46">
        <f>VLOOKUP($A46,'GDP_PPP2005&amp;growth'!$A$2:$BD$48,COLUMN(),0)*AgGDP_perc!W46/100</f>
        <v>0</v>
      </c>
      <c r="X46">
        <f>VLOOKUP($A46,'GDP_PPP2005&amp;growth'!$A$2:$BD$48,COLUMN(),0)*AgGDP_perc!X46/100</f>
        <v>0</v>
      </c>
      <c r="Y46">
        <f>VLOOKUP($A46,'GDP_PPP2005&amp;growth'!$A$2:$BD$48,COLUMN(),0)*AgGDP_perc!Y46/100</f>
        <v>0</v>
      </c>
      <c r="Z46">
        <f>VLOOKUP($A46,'GDP_PPP2005&amp;growth'!$A$2:$BD$48,COLUMN(),0)*AgGDP_perc!Z46/100</f>
        <v>0</v>
      </c>
      <c r="AA46">
        <f>VLOOKUP($A46,'GDP_PPP2005&amp;growth'!$A$2:$BD$48,COLUMN(),0)*AgGDP_perc!AA46/100</f>
        <v>0</v>
      </c>
      <c r="AB46">
        <f>VLOOKUP($A46,'GDP_PPP2005&amp;growth'!$A$2:$BD$48,COLUMN(),0)*AgGDP_perc!AB46/100</f>
        <v>4104024146.1651692</v>
      </c>
      <c r="AC46">
        <f>VLOOKUP($A46,'GDP_PPP2005&amp;growth'!$A$2:$BD$48,COLUMN(),0)*AgGDP_perc!AC46/100</f>
        <v>4649845488.96766</v>
      </c>
      <c r="AD46">
        <f>VLOOKUP($A46,'GDP_PPP2005&amp;growth'!$A$2:$BD$48,COLUMN(),0)*AgGDP_perc!AD46/100</f>
        <v>4412232923.2709894</v>
      </c>
      <c r="AE46">
        <f>VLOOKUP($A46,'GDP_PPP2005&amp;growth'!$A$2:$BD$48,COLUMN(),0)*AgGDP_perc!AE46/100</f>
        <v>4104667572.5671778</v>
      </c>
      <c r="AF46">
        <f>VLOOKUP($A46,'GDP_PPP2005&amp;growth'!$A$2:$BD$48,COLUMN(),0)*AgGDP_perc!AF46/100</f>
        <v>4422571683.3527384</v>
      </c>
      <c r="AG46">
        <f>VLOOKUP($A46,'GDP_PPP2005&amp;growth'!$A$2:$BD$48,COLUMN(),0)*AgGDP_perc!AG46/100</f>
        <v>4609930038.1074286</v>
      </c>
      <c r="AH46">
        <f>VLOOKUP($A46,'GDP_PPP2005&amp;growth'!$A$2:$BD$48,COLUMN(),0)*AgGDP_perc!AH46/100</f>
        <v>4987203648.7559309</v>
      </c>
      <c r="AI46">
        <f>VLOOKUP($A46,'GDP_PPP2005&amp;growth'!$A$2:$BD$48,COLUMN(),0)*AgGDP_perc!AI46/100</f>
        <v>5311499623.4931126</v>
      </c>
      <c r="AJ46">
        <f>VLOOKUP($A46,'GDP_PPP2005&amp;growth'!$A$2:$BD$48,COLUMN(),0)*AgGDP_perc!AJ46/100</f>
        <v>5634529736.4524879</v>
      </c>
      <c r="AK46">
        <f>VLOOKUP($A46,'GDP_PPP2005&amp;growth'!$A$2:$BD$48,COLUMN(),0)*AgGDP_perc!AK46/100</f>
        <v>5552721269.3484859</v>
      </c>
      <c r="AL46">
        <f>VLOOKUP($A46,'GDP_PPP2005&amp;growth'!$A$2:$BD$48,COLUMN(),0)*AgGDP_perc!AL46/100</f>
        <v>5557590308.6136703</v>
      </c>
      <c r="AM46">
        <f>VLOOKUP($A46,'GDP_PPP2005&amp;growth'!$A$2:$BD$48,COLUMN(),0)*AgGDP_perc!AM46/100</f>
        <v>6069744256.2372351</v>
      </c>
      <c r="AN46">
        <f>VLOOKUP($A46,'GDP_PPP2005&amp;growth'!$A$2:$BD$48,COLUMN(),0)*AgGDP_perc!AN46/100</f>
        <v>6255828784.1296225</v>
      </c>
      <c r="AO46">
        <f>VLOOKUP($A46,'GDP_PPP2005&amp;growth'!$A$2:$BD$48,COLUMN(),0)*AgGDP_perc!AO46/100</f>
        <v>6902284389.030879</v>
      </c>
      <c r="AP46">
        <f>VLOOKUP($A46,'GDP_PPP2005&amp;growth'!$A$2:$BD$48,COLUMN(),0)*AgGDP_perc!AP46/100</f>
        <v>6880859254.5736876</v>
      </c>
      <c r="AQ46">
        <f>VLOOKUP($A46,'GDP_PPP2005&amp;growth'!$A$2:$BD$48,COLUMN(),0)*AgGDP_perc!AQ46/100</f>
        <v>6725855394.683568</v>
      </c>
      <c r="AR46">
        <f>VLOOKUP($A46,'GDP_PPP2005&amp;growth'!$A$2:$BD$48,COLUMN(),0)*AgGDP_perc!AR46/100</f>
        <v>7070484476.435626</v>
      </c>
      <c r="AS46">
        <f>VLOOKUP($A46,'GDP_PPP2005&amp;growth'!$A$2:$BD$48,COLUMN(),0)*AgGDP_perc!AS46/100</f>
        <v>6983459226.3229971</v>
      </c>
      <c r="AT46">
        <f>VLOOKUP($A46,'GDP_PPP2005&amp;growth'!$A$2:$BD$48,COLUMN(),0)*AgGDP_perc!AT46/100</f>
        <v>5503712060.6757212</v>
      </c>
      <c r="AU46">
        <f>VLOOKUP($A46,'GDP_PPP2005&amp;growth'!$A$2:$BD$48,COLUMN(),0)*AgGDP_perc!AU46/100</f>
        <v>5849484998.3606901</v>
      </c>
      <c r="AV46">
        <f>VLOOKUP($A46,'GDP_PPP2005&amp;growth'!$A$2:$BD$48,COLUMN(),0)*AgGDP_perc!AV46/100</f>
        <v>5334756666.3416185</v>
      </c>
      <c r="AW46">
        <f>VLOOKUP($A46,'GDP_PPP2005&amp;growth'!$A$2:$BD$48,COLUMN(),0)*AgGDP_perc!AW46/100</f>
        <v>5963982128.3067198</v>
      </c>
      <c r="AX46">
        <f>VLOOKUP($A46,'GDP_PPP2005&amp;growth'!$A$2:$BD$48,COLUMN(),0)*AgGDP_perc!AX46/100</f>
        <v>5582309066.4881763</v>
      </c>
      <c r="AY46">
        <f>VLOOKUP($A46,'GDP_PPP2005&amp;growth'!$A$2:$BD$48,COLUMN(),0)*AgGDP_perc!AY46/100</f>
        <v>6917341534.2906981</v>
      </c>
      <c r="AZ46">
        <f>VLOOKUP($A46,'GDP_PPP2005&amp;growth'!$A$2:$BD$48,COLUMN(),0)*AgGDP_perc!AZ46/100</f>
        <v>7343669781.0366306</v>
      </c>
      <c r="BA46">
        <f>VLOOKUP($A46,'GDP_PPP2005&amp;growth'!$A$2:$BD$48,COLUMN(),0)*AgGDP_perc!BA46/100</f>
        <v>7351284212.7980795</v>
      </c>
      <c r="BB46">
        <f>VLOOKUP($A46,'GDP_PPP2005&amp;growth'!$A$2:$BD$48,COLUMN(),0)*AgGDP_perc!BB46/100</f>
        <v>7689746558.3954048</v>
      </c>
      <c r="BC46">
        <f>VLOOKUP($A46,'GDP_PPP2005&amp;growth'!$A$2:$BD$48,COLUMN(),0)*AgGDP_perc!BC46/100</f>
        <v>8952426429.8823471</v>
      </c>
      <c r="BD46">
        <f>VLOOKUP($A46,'GDP_PPP2005&amp;growth'!$A$2:$BD$48,COLUMN(),0)*AgGDP_perc!BD46/100</f>
        <v>9251162805.8695927</v>
      </c>
    </row>
    <row r="47" spans="1:56" x14ac:dyDescent="0.2">
      <c r="A47">
        <f>VLOOKUP(B47,'AHarv+PermP'!$B$2:$C$52,2,0)</f>
        <v>251</v>
      </c>
      <c r="B47" t="s">
        <v>427</v>
      </c>
      <c r="C47" t="str">
        <f>AgGDP_perc!C47</f>
        <v>ZMB</v>
      </c>
      <c r="D47" s="72" t="s">
        <v>565</v>
      </c>
      <c r="F47">
        <f>VLOOKUP($A47,'GDP_PPP2005&amp;growth'!$A$2:$BD$48,COLUMN(),0)*AgGDP_perc!F47/100</f>
        <v>0</v>
      </c>
      <c r="G47">
        <f>VLOOKUP($A47,'GDP_PPP2005&amp;growth'!$A$2:$BD$48,COLUMN(),0)*AgGDP_perc!G47/100</f>
        <v>0</v>
      </c>
      <c r="H47">
        <f>VLOOKUP($A47,'GDP_PPP2005&amp;growth'!$A$2:$BD$48,COLUMN(),0)*AgGDP_perc!H47/100</f>
        <v>0</v>
      </c>
      <c r="I47">
        <f>VLOOKUP($A47,'GDP_PPP2005&amp;growth'!$A$2:$BD$48,COLUMN(),0)*AgGDP_perc!I47/100</f>
        <v>0</v>
      </c>
      <c r="J47">
        <f>VLOOKUP($A47,'GDP_PPP2005&amp;growth'!$A$2:$BD$48,COLUMN(),0)*AgGDP_perc!J47/100</f>
        <v>0</v>
      </c>
      <c r="K47">
        <f>VLOOKUP($A47,'GDP_PPP2005&amp;growth'!$A$2:$BD$48,COLUMN(),0)*AgGDP_perc!K47/100</f>
        <v>0</v>
      </c>
      <c r="L47">
        <f>VLOOKUP($A47,'GDP_PPP2005&amp;growth'!$A$2:$BD$48,COLUMN(),0)*AgGDP_perc!L47/100</f>
        <v>0</v>
      </c>
      <c r="M47">
        <f>VLOOKUP($A47,'GDP_PPP2005&amp;growth'!$A$2:$BD$48,COLUMN(),0)*AgGDP_perc!M47/100</f>
        <v>0</v>
      </c>
      <c r="N47">
        <f>VLOOKUP($A47,'GDP_PPP2005&amp;growth'!$A$2:$BD$48,COLUMN(),0)*AgGDP_perc!N47/100</f>
        <v>0</v>
      </c>
      <c r="O47">
        <f>VLOOKUP($A47,'GDP_PPP2005&amp;growth'!$A$2:$BD$48,COLUMN(),0)*AgGDP_perc!O47/100</f>
        <v>0</v>
      </c>
      <c r="P47">
        <f>VLOOKUP($A47,'GDP_PPP2005&amp;growth'!$A$2:$BD$48,COLUMN(),0)*AgGDP_perc!P47/100</f>
        <v>0</v>
      </c>
      <c r="Q47">
        <f>VLOOKUP($A47,'GDP_PPP2005&amp;growth'!$A$2:$BD$48,COLUMN(),0)*AgGDP_perc!Q47/100</f>
        <v>0</v>
      </c>
      <c r="R47">
        <f>VLOOKUP($A47,'GDP_PPP2005&amp;growth'!$A$2:$BD$48,COLUMN(),0)*AgGDP_perc!R47/100</f>
        <v>0</v>
      </c>
      <c r="S47">
        <f>VLOOKUP($A47,'GDP_PPP2005&amp;growth'!$A$2:$BD$48,COLUMN(),0)*AgGDP_perc!S47/100</f>
        <v>0</v>
      </c>
      <c r="T47">
        <f>VLOOKUP($A47,'GDP_PPP2005&amp;growth'!$A$2:$BD$48,COLUMN(),0)*AgGDP_perc!T47/100</f>
        <v>0</v>
      </c>
      <c r="U47">
        <f>VLOOKUP($A47,'GDP_PPP2005&amp;growth'!$A$2:$BD$48,COLUMN(),0)*AgGDP_perc!U47/100</f>
        <v>0</v>
      </c>
      <c r="V47">
        <f>VLOOKUP($A47,'GDP_PPP2005&amp;growth'!$A$2:$BD$48,COLUMN(),0)*AgGDP_perc!V47/100</f>
        <v>0</v>
      </c>
      <c r="W47">
        <f>VLOOKUP($A47,'GDP_PPP2005&amp;growth'!$A$2:$BD$48,COLUMN(),0)*AgGDP_perc!W47/100</f>
        <v>0</v>
      </c>
      <c r="X47">
        <f>VLOOKUP($A47,'GDP_PPP2005&amp;growth'!$A$2:$BD$48,COLUMN(),0)*AgGDP_perc!X47/100</f>
        <v>0</v>
      </c>
      <c r="Y47">
        <f>VLOOKUP($A47,'GDP_PPP2005&amp;growth'!$A$2:$BD$48,COLUMN(),0)*AgGDP_perc!Y47/100</f>
        <v>0</v>
      </c>
      <c r="Z47">
        <f>VLOOKUP($A47,'GDP_PPP2005&amp;growth'!$A$2:$BD$48,COLUMN(),0)*AgGDP_perc!Z47/100</f>
        <v>1333556971.0377729</v>
      </c>
      <c r="AA47">
        <f>VLOOKUP($A47,'GDP_PPP2005&amp;growth'!$A$2:$BD$48,COLUMN(),0)*AgGDP_perc!AA47/100</f>
        <v>1635566899.0778399</v>
      </c>
      <c r="AB47">
        <f>VLOOKUP($A47,'GDP_PPP2005&amp;growth'!$A$2:$BD$48,COLUMN(),0)*AgGDP_perc!AB47/100</f>
        <v>1359656196.9815865</v>
      </c>
      <c r="AC47">
        <f>VLOOKUP($A47,'GDP_PPP2005&amp;growth'!$A$2:$BD$48,COLUMN(),0)*AgGDP_perc!AC47/100</f>
        <v>1497279961.436945</v>
      </c>
      <c r="AD47">
        <f>VLOOKUP($A47,'GDP_PPP2005&amp;growth'!$A$2:$BD$48,COLUMN(),0)*AgGDP_perc!AD47/100</f>
        <v>1459513190.3651659</v>
      </c>
      <c r="AE47">
        <f>VLOOKUP($A47,'GDP_PPP2005&amp;growth'!$A$2:$BD$48,COLUMN(),0)*AgGDP_perc!AE47/100</f>
        <v>1320779467.102577</v>
      </c>
      <c r="AF47">
        <f>VLOOKUP($A47,'GDP_PPP2005&amp;growth'!$A$2:$BD$48,COLUMN(),0)*AgGDP_perc!AF47/100</f>
        <v>1238257016.7460947</v>
      </c>
      <c r="AG47">
        <f>VLOOKUP($A47,'GDP_PPP2005&amp;growth'!$A$2:$BD$48,COLUMN(),0)*AgGDP_perc!AG47/100</f>
        <v>1129544495.9253759</v>
      </c>
      <c r="AH47">
        <f>VLOOKUP($A47,'GDP_PPP2005&amp;growth'!$A$2:$BD$48,COLUMN(),0)*AgGDP_perc!AH47/100</f>
        <v>1735798103.7946897</v>
      </c>
      <c r="AI47">
        <f>VLOOKUP($A47,'GDP_PPP2005&amp;growth'!$A$2:$BD$48,COLUMN(),0)*AgGDP_perc!AI47/100</f>
        <v>2095031391.5136838</v>
      </c>
      <c r="AJ47">
        <f>VLOOKUP($A47,'GDP_PPP2005&amp;growth'!$A$2:$BD$48,COLUMN(),0)*AgGDP_perc!AJ47/100</f>
        <v>2022128174.2908628</v>
      </c>
      <c r="AK47">
        <f>VLOOKUP($A47,'GDP_PPP2005&amp;growth'!$A$2:$BD$48,COLUMN(),0)*AgGDP_perc!AK47/100</f>
        <v>1709712679.5982687</v>
      </c>
      <c r="AL47">
        <f>VLOOKUP($A47,'GDP_PPP2005&amp;growth'!$A$2:$BD$48,COLUMN(),0)*AgGDP_perc!AL47/100</f>
        <v>2295625758.4925456</v>
      </c>
      <c r="AM47">
        <f>VLOOKUP($A47,'GDP_PPP2005&amp;growth'!$A$2:$BD$48,COLUMN(),0)*AgGDP_perc!AM47/100</f>
        <v>3511027418.580749</v>
      </c>
      <c r="AN47">
        <f>VLOOKUP($A47,'GDP_PPP2005&amp;growth'!$A$2:$BD$48,COLUMN(),0)*AgGDP_perc!AN47/100</f>
        <v>1457488967.3607359</v>
      </c>
      <c r="AO47">
        <f>VLOOKUP($A47,'GDP_PPP2005&amp;growth'!$A$2:$BD$48,COLUMN(),0)*AgGDP_perc!AO47/100</f>
        <v>1682680063.4400551</v>
      </c>
      <c r="AP47">
        <f>VLOOKUP($A47,'GDP_PPP2005&amp;growth'!$A$2:$BD$48,COLUMN(),0)*AgGDP_perc!AP47/100</f>
        <v>1718029467.4634948</v>
      </c>
      <c r="AQ47">
        <f>VLOOKUP($A47,'GDP_PPP2005&amp;growth'!$A$2:$BD$48,COLUMN(),0)*AgGDP_perc!AQ47/100</f>
        <v>1884185359.1592426</v>
      </c>
      <c r="AR47">
        <f>VLOOKUP($A47,'GDP_PPP2005&amp;growth'!$A$2:$BD$48,COLUMN(),0)*AgGDP_perc!AR47/100</f>
        <v>2095221503.0048704</v>
      </c>
      <c r="AS47">
        <f>VLOOKUP($A47,'GDP_PPP2005&amp;growth'!$A$2:$BD$48,COLUMN(),0)*AgGDP_perc!AS47/100</f>
        <v>2450562331.326128</v>
      </c>
      <c r="AT47">
        <f>VLOOKUP($A47,'GDP_PPP2005&amp;growth'!$A$2:$BD$48,COLUMN(),0)*AgGDP_perc!AT47/100</f>
        <v>2341562905.9731278</v>
      </c>
      <c r="AU47">
        <f>VLOOKUP($A47,'GDP_PPP2005&amp;growth'!$A$2:$BD$48,COLUMN(),0)*AgGDP_perc!AU47/100</f>
        <v>2435388449.4967589</v>
      </c>
      <c r="AV47">
        <f>VLOOKUP($A47,'GDP_PPP2005&amp;growth'!$A$2:$BD$48,COLUMN(),0)*AgGDP_perc!AV47/100</f>
        <v>2509860383.7639952</v>
      </c>
      <c r="AW47">
        <f>VLOOKUP($A47,'GDP_PPP2005&amp;growth'!$A$2:$BD$48,COLUMN(),0)*AgGDP_perc!AW47/100</f>
        <v>2698253764.5618463</v>
      </c>
      <c r="AX47">
        <f>VLOOKUP($A47,'GDP_PPP2005&amp;growth'!$A$2:$BD$48,COLUMN(),0)*AgGDP_perc!AX47/100</f>
        <v>2900289434.5992241</v>
      </c>
      <c r="AY47">
        <f>VLOOKUP($A47,'GDP_PPP2005&amp;growth'!$A$2:$BD$48,COLUMN(),0)*AgGDP_perc!AY47/100</f>
        <v>3094053209.8883362</v>
      </c>
      <c r="AZ47">
        <f>VLOOKUP($A47,'GDP_PPP2005&amp;growth'!$A$2:$BD$48,COLUMN(),0)*AgGDP_perc!AZ47/100</f>
        <v>3162841439.4066167</v>
      </c>
      <c r="BA47">
        <f>VLOOKUP($A47,'GDP_PPP2005&amp;growth'!$A$2:$BD$48,COLUMN(),0)*AgGDP_perc!BA47/100</f>
        <v>3257626424.1882668</v>
      </c>
      <c r="BB47">
        <f>VLOOKUP($A47,'GDP_PPP2005&amp;growth'!$A$2:$BD$48,COLUMN(),0)*AgGDP_perc!BB47/100</f>
        <v>2997146738.4641118</v>
      </c>
      <c r="BC47">
        <f>VLOOKUP($A47,'GDP_PPP2005&amp;growth'!$A$2:$BD$48,COLUMN(),0)*AgGDP_perc!BC47/100</f>
        <v>3627610258.1847649</v>
      </c>
      <c r="BD47">
        <f>VLOOKUP($A47,'GDP_PPP2005&amp;growth'!$A$2:$BD$48,COLUMN(),0)*AgGDP_perc!BD47/100</f>
        <v>1658784115.1623571</v>
      </c>
    </row>
    <row r="48" spans="1:56" x14ac:dyDescent="0.2">
      <c r="A48">
        <f>VLOOKUP(B48,'AHarv+PermP'!$B$2:$C$52,2,0)</f>
        <v>181</v>
      </c>
      <c r="B48" t="s">
        <v>409</v>
      </c>
      <c r="C48" t="str">
        <f>AgGDP_perc!C48</f>
        <v>ZWE</v>
      </c>
      <c r="D48" s="72" t="s">
        <v>565</v>
      </c>
      <c r="F48">
        <f>VLOOKUP($A48,'GDP_PPP2005&amp;growth'!$A$2:$BD$48,COLUMN(),0)*AgGDP_perc!F48/100</f>
        <v>0</v>
      </c>
      <c r="G48">
        <f>VLOOKUP($A48,'GDP_PPP2005&amp;growth'!$A$2:$BD$48,COLUMN(),0)*AgGDP_perc!G48/100</f>
        <v>0</v>
      </c>
      <c r="H48">
        <f>VLOOKUP($A48,'GDP_PPP2005&amp;growth'!$A$2:$BD$48,COLUMN(),0)*AgGDP_perc!H48/100</f>
        <v>0</v>
      </c>
      <c r="I48">
        <f>VLOOKUP($A48,'GDP_PPP2005&amp;growth'!$A$2:$BD$48,COLUMN(),0)*AgGDP_perc!I48/100</f>
        <v>0</v>
      </c>
      <c r="J48">
        <f>VLOOKUP($A48,'GDP_PPP2005&amp;growth'!$A$2:$BD$48,COLUMN(),0)*AgGDP_perc!J48/100</f>
        <v>0</v>
      </c>
      <c r="K48">
        <f>VLOOKUP($A48,'GDP_PPP2005&amp;growth'!$A$2:$BD$48,COLUMN(),0)*AgGDP_perc!K48/100</f>
        <v>0</v>
      </c>
      <c r="L48">
        <f>VLOOKUP($A48,'GDP_PPP2005&amp;growth'!$A$2:$BD$48,COLUMN(),0)*AgGDP_perc!L48/100</f>
        <v>0</v>
      </c>
      <c r="M48">
        <f>VLOOKUP($A48,'GDP_PPP2005&amp;growth'!$A$2:$BD$48,COLUMN(),0)*AgGDP_perc!M48/100</f>
        <v>0</v>
      </c>
      <c r="N48">
        <f>VLOOKUP($A48,'GDP_PPP2005&amp;growth'!$A$2:$BD$48,COLUMN(),0)*AgGDP_perc!N48/100</f>
        <v>0</v>
      </c>
      <c r="O48">
        <f>VLOOKUP($A48,'GDP_PPP2005&amp;growth'!$A$2:$BD$48,COLUMN(),0)*AgGDP_perc!O48/100</f>
        <v>0</v>
      </c>
      <c r="P48">
        <f>VLOOKUP($A48,'GDP_PPP2005&amp;growth'!$A$2:$BD$48,COLUMN(),0)*AgGDP_perc!P48/100</f>
        <v>0</v>
      </c>
      <c r="Q48">
        <f>VLOOKUP($A48,'GDP_PPP2005&amp;growth'!$A$2:$BD$48,COLUMN(),0)*AgGDP_perc!Q48/100</f>
        <v>0</v>
      </c>
      <c r="R48">
        <f>VLOOKUP($A48,'GDP_PPP2005&amp;growth'!$A$2:$BD$48,COLUMN(),0)*AgGDP_perc!R48/100</f>
        <v>0</v>
      </c>
      <c r="S48">
        <f>VLOOKUP($A48,'GDP_PPP2005&amp;growth'!$A$2:$BD$48,COLUMN(),0)*AgGDP_perc!S48/100</f>
        <v>0</v>
      </c>
      <c r="T48">
        <f>VLOOKUP($A48,'GDP_PPP2005&amp;growth'!$A$2:$BD$48,COLUMN(),0)*AgGDP_perc!T48/100</f>
        <v>0</v>
      </c>
      <c r="U48">
        <f>VLOOKUP($A48,'GDP_PPP2005&amp;growth'!$A$2:$BD$48,COLUMN(),0)*AgGDP_perc!U48/100</f>
        <v>0</v>
      </c>
      <c r="V48">
        <f>VLOOKUP($A48,'GDP_PPP2005&amp;growth'!$A$2:$BD$48,COLUMN(),0)*AgGDP_perc!V48/100</f>
        <v>0</v>
      </c>
      <c r="W48">
        <f>VLOOKUP($A48,'GDP_PPP2005&amp;growth'!$A$2:$BD$48,COLUMN(),0)*AgGDP_perc!W48/100</f>
        <v>0</v>
      </c>
      <c r="X48">
        <f>VLOOKUP($A48,'GDP_PPP2005&amp;growth'!$A$2:$BD$48,COLUMN(),0)*AgGDP_perc!X48/100</f>
        <v>0</v>
      </c>
      <c r="Y48">
        <f>VLOOKUP($A48,'GDP_PPP2005&amp;growth'!$A$2:$BD$48,COLUMN(),0)*AgGDP_perc!Y48/100</f>
        <v>0</v>
      </c>
      <c r="Z48">
        <f>VLOOKUP($A48,'GDP_PPP2005&amp;growth'!$A$2:$BD$48,COLUMN(),0)*AgGDP_perc!Z48/100</f>
        <v>0</v>
      </c>
      <c r="AA48">
        <f>VLOOKUP($A48,'GDP_PPP2005&amp;growth'!$A$2:$BD$48,COLUMN(),0)*AgGDP_perc!AA48/100</f>
        <v>0</v>
      </c>
      <c r="AB48">
        <f>VLOOKUP($A48,'GDP_PPP2005&amp;growth'!$A$2:$BD$48,COLUMN(),0)*AgGDP_perc!AB48/100</f>
        <v>0</v>
      </c>
      <c r="AC48">
        <f>VLOOKUP($A48,'GDP_PPP2005&amp;growth'!$A$2:$BD$48,COLUMN(),0)*AgGDP_perc!AC48/100</f>
        <v>0</v>
      </c>
      <c r="AD48">
        <f>VLOOKUP($A48,'GDP_PPP2005&amp;growth'!$A$2:$BD$48,COLUMN(),0)*AgGDP_perc!AD48/100</f>
        <v>0</v>
      </c>
      <c r="AE48">
        <f>VLOOKUP($A48,'GDP_PPP2005&amp;growth'!$A$2:$BD$48,COLUMN(),0)*AgGDP_perc!AE48/100</f>
        <v>0</v>
      </c>
      <c r="AF48">
        <f>VLOOKUP($A48,'GDP_PPP2005&amp;growth'!$A$2:$BD$48,COLUMN(),0)*AgGDP_perc!AF48/100</f>
        <v>0</v>
      </c>
      <c r="AG48">
        <f>VLOOKUP($A48,'GDP_PPP2005&amp;growth'!$A$2:$BD$48,COLUMN(),0)*AgGDP_perc!AG48/100</f>
        <v>0</v>
      </c>
      <c r="AH48">
        <f>VLOOKUP($A48,'GDP_PPP2005&amp;growth'!$A$2:$BD$48,COLUMN(),0)*AgGDP_perc!AH48/100</f>
        <v>0</v>
      </c>
      <c r="AI48">
        <f>VLOOKUP($A48,'GDP_PPP2005&amp;growth'!$A$2:$BD$48,COLUMN(),0)*AgGDP_perc!AI48/100</f>
        <v>0</v>
      </c>
      <c r="AJ48">
        <f>VLOOKUP($A48,'GDP_PPP2005&amp;growth'!$A$2:$BD$48,COLUMN(),0)*AgGDP_perc!AJ48/100</f>
        <v>0</v>
      </c>
      <c r="AK48">
        <f>VLOOKUP($A48,'GDP_PPP2005&amp;growth'!$A$2:$BD$48,COLUMN(),0)*AgGDP_perc!AK48/100</f>
        <v>0</v>
      </c>
      <c r="AL48">
        <f>VLOOKUP($A48,'GDP_PPP2005&amp;growth'!$A$2:$BD$48,COLUMN(),0)*AgGDP_perc!AL48/100</f>
        <v>0</v>
      </c>
      <c r="AM48">
        <f>VLOOKUP($A48,'GDP_PPP2005&amp;growth'!$A$2:$BD$48,COLUMN(),0)*AgGDP_perc!AM48/100</f>
        <v>0</v>
      </c>
      <c r="AN48">
        <f>VLOOKUP($A48,'GDP_PPP2005&amp;growth'!$A$2:$BD$48,COLUMN(),0)*AgGDP_perc!AN48/100</f>
        <v>0</v>
      </c>
      <c r="AO48">
        <f>VLOOKUP($A48,'GDP_PPP2005&amp;growth'!$A$2:$BD$48,COLUMN(),0)*AgGDP_perc!AO48/100</f>
        <v>0</v>
      </c>
      <c r="AP48">
        <f>VLOOKUP($A48,'GDP_PPP2005&amp;growth'!$A$2:$BD$48,COLUMN(),0)*AgGDP_perc!AP48/100</f>
        <v>0</v>
      </c>
      <c r="AQ48">
        <f>VLOOKUP($A48,'GDP_PPP2005&amp;growth'!$A$2:$BD$48,COLUMN(),0)*AgGDP_perc!AQ48/100</f>
        <v>0</v>
      </c>
      <c r="AR48">
        <f>VLOOKUP($A48,'GDP_PPP2005&amp;growth'!$A$2:$BD$48,COLUMN(),0)*AgGDP_perc!AR48/100</f>
        <v>0</v>
      </c>
      <c r="AS48">
        <f>VLOOKUP($A48,'GDP_PPP2005&amp;growth'!$A$2:$BD$48,COLUMN(),0)*AgGDP_perc!AS48/100</f>
        <v>0</v>
      </c>
      <c r="AT48">
        <f>VLOOKUP($A48,'GDP_PPP2005&amp;growth'!$A$2:$BD$48,COLUMN(),0)*AgGDP_perc!AT48/100</f>
        <v>0</v>
      </c>
      <c r="AU48">
        <f>VLOOKUP($A48,'GDP_PPP2005&amp;growth'!$A$2:$BD$48,COLUMN(),0)*AgGDP_perc!AU48/100</f>
        <v>0</v>
      </c>
      <c r="AV48">
        <f>VLOOKUP($A48,'GDP_PPP2005&amp;growth'!$A$2:$BD$48,COLUMN(),0)*AgGDP_perc!AV48/100</f>
        <v>0</v>
      </c>
      <c r="AW48">
        <f>VLOOKUP($A48,'GDP_PPP2005&amp;growth'!$A$2:$BD$48,COLUMN(),0)*AgGDP_perc!AW48/100</f>
        <v>0</v>
      </c>
      <c r="AX48">
        <f>VLOOKUP($A48,'GDP_PPP2005&amp;growth'!$A$2:$BD$48,COLUMN(),0)*AgGDP_perc!AX48/100</f>
        <v>0</v>
      </c>
      <c r="AY48">
        <f>VLOOKUP($A48,'GDP_PPP2005&amp;growth'!$A$2:$BD$48,COLUMN(),0)*AgGDP_perc!AY48/100</f>
        <v>0</v>
      </c>
      <c r="AZ48">
        <f>VLOOKUP($A48,'GDP_PPP2005&amp;growth'!$A$2:$BD$48,COLUMN(),0)*AgGDP_perc!AZ48/100</f>
        <v>0</v>
      </c>
      <c r="BA48">
        <f>VLOOKUP($A48,'GDP_PPP2005&amp;growth'!$A$2:$BD$48,COLUMN(),0)*AgGDP_perc!BA48/100</f>
        <v>0</v>
      </c>
      <c r="BB48">
        <f>VLOOKUP($A48,'GDP_PPP2005&amp;growth'!$A$2:$BD$48,COLUMN(),0)*AgGDP_perc!BB48/100</f>
        <v>0</v>
      </c>
      <c r="BC48">
        <f>VLOOKUP($A48,'GDP_PPP2005&amp;growth'!$A$2:$BD$48,COLUMN(),0)*AgGDP_perc!BC48/100</f>
        <v>0</v>
      </c>
      <c r="BD48">
        <f>VLOOKUP($A48,'GDP_PPP2005&amp;growth'!$A$2:$BD$48,COLUMN(),0)*AgGDP_perc!BD48/100</f>
        <v>0</v>
      </c>
    </row>
    <row r="49" spans="1:56" x14ac:dyDescent="0.2">
      <c r="A49" s="72" t="s">
        <v>566</v>
      </c>
      <c r="B49" s="72" t="s">
        <v>566</v>
      </c>
      <c r="C49" s="72" t="s">
        <v>566</v>
      </c>
      <c r="D49" s="72" t="s">
        <v>566</v>
      </c>
      <c r="E49" s="72" t="s">
        <v>566</v>
      </c>
      <c r="F49" s="72" t="s">
        <v>566</v>
      </c>
      <c r="G49" s="72" t="s">
        <v>566</v>
      </c>
      <c r="H49" s="72" t="s">
        <v>566</v>
      </c>
      <c r="I49" s="72" t="s">
        <v>566</v>
      </c>
      <c r="J49" s="72" t="s">
        <v>566</v>
      </c>
      <c r="K49" s="72" t="s">
        <v>566</v>
      </c>
      <c r="L49" s="72" t="s">
        <v>566</v>
      </c>
      <c r="M49" s="72" t="s">
        <v>566</v>
      </c>
      <c r="N49" s="72" t="s">
        <v>566</v>
      </c>
      <c r="O49" s="72" t="s">
        <v>566</v>
      </c>
      <c r="P49" s="72" t="s">
        <v>566</v>
      </c>
      <c r="Q49" s="72" t="s">
        <v>566</v>
      </c>
      <c r="R49" s="72" t="s">
        <v>566</v>
      </c>
      <c r="S49" s="72" t="s">
        <v>566</v>
      </c>
      <c r="T49" s="72" t="s">
        <v>566</v>
      </c>
      <c r="U49" s="72" t="s">
        <v>566</v>
      </c>
      <c r="V49" s="72" t="s">
        <v>566</v>
      </c>
      <c r="W49" s="72" t="s">
        <v>566</v>
      </c>
      <c r="X49" s="72" t="s">
        <v>566</v>
      </c>
      <c r="Y49" s="72" t="s">
        <v>566</v>
      </c>
      <c r="Z49" s="72" t="s">
        <v>566</v>
      </c>
      <c r="AA49" s="72" t="s">
        <v>566</v>
      </c>
      <c r="AB49" s="72" t="s">
        <v>566</v>
      </c>
      <c r="AC49" s="72" t="s">
        <v>566</v>
      </c>
      <c r="AD49" s="72" t="s">
        <v>566</v>
      </c>
      <c r="AE49" s="72" t="s">
        <v>566</v>
      </c>
      <c r="AF49" s="72" t="s">
        <v>566</v>
      </c>
      <c r="AG49" s="72" t="s">
        <v>566</v>
      </c>
      <c r="AH49" s="72" t="s">
        <v>566</v>
      </c>
      <c r="AI49" s="72" t="s">
        <v>566</v>
      </c>
      <c r="AJ49" s="72" t="s">
        <v>566</v>
      </c>
      <c r="AK49" s="72" t="s">
        <v>566</v>
      </c>
      <c r="AL49" s="72" t="s">
        <v>566</v>
      </c>
      <c r="AM49" s="72" t="s">
        <v>566</v>
      </c>
      <c r="AN49" s="72" t="s">
        <v>566</v>
      </c>
      <c r="AO49" s="72" t="s">
        <v>566</v>
      </c>
      <c r="AP49" s="72" t="s">
        <v>566</v>
      </c>
      <c r="AQ49" s="72" t="s">
        <v>566</v>
      </c>
      <c r="AR49" s="72" t="s">
        <v>566</v>
      </c>
      <c r="AS49" s="72" t="s">
        <v>566</v>
      </c>
      <c r="AT49" s="72" t="s">
        <v>566</v>
      </c>
      <c r="AU49" s="72" t="s">
        <v>566</v>
      </c>
      <c r="AV49" s="72" t="s">
        <v>566</v>
      </c>
      <c r="AW49" s="72" t="s">
        <v>566</v>
      </c>
      <c r="AX49" s="72" t="s">
        <v>566</v>
      </c>
      <c r="AY49" s="72" t="s">
        <v>566</v>
      </c>
      <c r="AZ49" s="72" t="s">
        <v>566</v>
      </c>
      <c r="BA49" s="72" t="s">
        <v>566</v>
      </c>
      <c r="BB49" s="72" t="s">
        <v>566</v>
      </c>
      <c r="BC49" s="72" t="s">
        <v>566</v>
      </c>
      <c r="BD49" s="72" t="s">
        <v>566</v>
      </c>
    </row>
    <row r="50" spans="1:56" x14ac:dyDescent="0.2">
      <c r="A50">
        <v>7</v>
      </c>
      <c r="B50" t="s">
        <v>377</v>
      </c>
      <c r="C50" t="s">
        <v>508</v>
      </c>
      <c r="D50" t="s">
        <v>565</v>
      </c>
      <c r="E50" s="72" t="s">
        <v>570</v>
      </c>
      <c r="G50">
        <f t="shared" ref="G50:G96" si="0">IF(G2=0,0,(G2-F2)/G2*100)</f>
        <v>0</v>
      </c>
      <c r="H50">
        <f t="shared" ref="H50:BD54" si="1">IF(H2=0,0,(H2-G2)/H2*100)</f>
        <v>0</v>
      </c>
      <c r="I50">
        <f t="shared" si="1"/>
        <v>0</v>
      </c>
      <c r="J50">
        <f t="shared" si="1"/>
        <v>0</v>
      </c>
      <c r="K50">
        <f t="shared" si="1"/>
        <v>0</v>
      </c>
      <c r="L50">
        <f t="shared" si="1"/>
        <v>0</v>
      </c>
      <c r="M50">
        <f t="shared" si="1"/>
        <v>0</v>
      </c>
      <c r="N50">
        <f t="shared" si="1"/>
        <v>0</v>
      </c>
      <c r="O50">
        <f t="shared" si="1"/>
        <v>0</v>
      </c>
      <c r="P50">
        <f t="shared" si="1"/>
        <v>0</v>
      </c>
      <c r="Q50">
        <f t="shared" si="1"/>
        <v>0</v>
      </c>
      <c r="R50">
        <f t="shared" si="1"/>
        <v>0</v>
      </c>
      <c r="S50">
        <f t="shared" si="1"/>
        <v>0</v>
      </c>
      <c r="T50">
        <f t="shared" si="1"/>
        <v>0</v>
      </c>
      <c r="U50">
        <f t="shared" si="1"/>
        <v>0</v>
      </c>
      <c r="V50">
        <f t="shared" si="1"/>
        <v>0</v>
      </c>
      <c r="W50">
        <f t="shared" si="1"/>
        <v>0</v>
      </c>
      <c r="X50">
        <f t="shared" si="1"/>
        <v>0</v>
      </c>
      <c r="Y50">
        <f t="shared" si="1"/>
        <v>0</v>
      </c>
      <c r="Z50">
        <f t="shared" si="1"/>
        <v>0</v>
      </c>
      <c r="AA50">
        <f t="shared" si="1"/>
        <v>0</v>
      </c>
      <c r="AB50">
        <f t="shared" si="1"/>
        <v>0</v>
      </c>
      <c r="AC50">
        <f t="shared" si="1"/>
        <v>0</v>
      </c>
      <c r="AD50">
        <f t="shared" si="1"/>
        <v>0</v>
      </c>
      <c r="AE50">
        <f t="shared" si="1"/>
        <v>100</v>
      </c>
      <c r="AF50">
        <f t="shared" si="1"/>
        <v>8.4007143542317273</v>
      </c>
      <c r="AG50">
        <f t="shared" si="1"/>
        <v>-3.7155555117252512</v>
      </c>
      <c r="AH50">
        <f t="shared" si="1"/>
        <v>23.506938776991749</v>
      </c>
      <c r="AI50">
        <f t="shared" si="1"/>
        <v>17.210618231524506</v>
      </c>
      <c r="AJ50">
        <f t="shared" si="1"/>
        <v>-7.0738830238342656</v>
      </c>
      <c r="AK50">
        <f t="shared" si="1"/>
        <v>24.432473990228132</v>
      </c>
      <c r="AL50">
        <f t="shared" si="1"/>
        <v>-154.55227576276889</v>
      </c>
      <c r="AM50">
        <f t="shared" si="1"/>
        <v>-16.489755157974791</v>
      </c>
      <c r="AN50">
        <f t="shared" si="1"/>
        <v>-68.023384973448202</v>
      </c>
      <c r="AO50">
        <f t="shared" si="1"/>
        <v>17.673266412399947</v>
      </c>
      <c r="AP50">
        <f t="shared" si="1"/>
        <v>6.4193454851582539</v>
      </c>
      <c r="AQ50">
        <f t="shared" si="1"/>
        <v>27.656328038143958</v>
      </c>
      <c r="AR50">
        <f t="shared" si="1"/>
        <v>35.333464440606321</v>
      </c>
      <c r="AS50">
        <f t="shared" si="1"/>
        <v>-100.70312353577262</v>
      </c>
      <c r="AT50">
        <f t="shared" si="1"/>
        <v>-7.7963666337908144</v>
      </c>
      <c r="AU50">
        <f t="shared" si="1"/>
        <v>32.664604401518908</v>
      </c>
      <c r="AV50">
        <f t="shared" si="1"/>
        <v>9.2842590207604072</v>
      </c>
      <c r="AW50">
        <f t="shared" si="1"/>
        <v>8.7493545345513528</v>
      </c>
      <c r="AX50">
        <f t="shared" si="1"/>
        <v>13.145472128528427</v>
      </c>
      <c r="AY50">
        <f t="shared" si="1"/>
        <v>6.5296760559712741</v>
      </c>
      <c r="AZ50">
        <f t="shared" si="1"/>
        <v>27.452003158561993</v>
      </c>
      <c r="BA50">
        <f t="shared" si="1"/>
        <v>7.755194987045896</v>
      </c>
      <c r="BB50">
        <f t="shared" si="1"/>
        <v>-3.9906807112188312</v>
      </c>
      <c r="BC50">
        <f t="shared" si="1"/>
        <v>36.42773289251118</v>
      </c>
      <c r="BD50">
        <f t="shared" si="1"/>
        <v>0.27117441995047076</v>
      </c>
    </row>
    <row r="51" spans="1:56" x14ac:dyDescent="0.2">
      <c r="A51">
        <v>53</v>
      </c>
      <c r="B51" t="s">
        <v>386</v>
      </c>
      <c r="C51" t="s">
        <v>511</v>
      </c>
      <c r="D51" t="s">
        <v>565</v>
      </c>
      <c r="E51" s="72" t="s">
        <v>570</v>
      </c>
      <c r="G51">
        <f t="shared" si="0"/>
        <v>0</v>
      </c>
      <c r="H51">
        <f t="shared" ref="H51:V51" si="2">IF(H3=0,0,(H3-G3)/H3*100)</f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1"/>
        <v>0</v>
      </c>
      <c r="X51">
        <f t="shared" si="1"/>
        <v>0</v>
      </c>
      <c r="Y51">
        <f t="shared" si="1"/>
        <v>0</v>
      </c>
      <c r="Z51">
        <f t="shared" si="1"/>
        <v>100</v>
      </c>
      <c r="AA51">
        <f t="shared" si="1"/>
        <v>1.346131651597573</v>
      </c>
      <c r="AB51">
        <f t="shared" si="1"/>
        <v>1.6942852318661241</v>
      </c>
      <c r="AC51">
        <f t="shared" si="1"/>
        <v>-2.4756929257895828</v>
      </c>
      <c r="AD51">
        <f t="shared" si="1"/>
        <v>7.7753196683220978</v>
      </c>
      <c r="AE51">
        <f t="shared" si="1"/>
        <v>1.7967338662301973</v>
      </c>
      <c r="AF51">
        <f t="shared" si="1"/>
        <v>8.3034351051117348</v>
      </c>
      <c r="AG51">
        <f t="shared" si="1"/>
        <v>-2.7159490688371468</v>
      </c>
      <c r="AH51">
        <f t="shared" si="1"/>
        <v>6.3876696807552316</v>
      </c>
      <c r="AI51">
        <f t="shared" si="1"/>
        <v>6.5158528326058462</v>
      </c>
      <c r="AJ51">
        <f t="shared" si="1"/>
        <v>-1.6625959034758979</v>
      </c>
      <c r="AK51">
        <f t="shared" si="1"/>
        <v>5.1628231105423268</v>
      </c>
      <c r="AL51">
        <f t="shared" si="1"/>
        <v>2.9706999801967471</v>
      </c>
      <c r="AM51">
        <f t="shared" si="1"/>
        <v>-3.0013836885545753</v>
      </c>
      <c r="AN51">
        <f t="shared" si="1"/>
        <v>3.3081144230029795</v>
      </c>
      <c r="AO51">
        <f t="shared" si="1"/>
        <v>6.037072483605975</v>
      </c>
      <c r="AP51">
        <f t="shared" si="1"/>
        <v>14.3842348183188</v>
      </c>
      <c r="AQ51">
        <f t="shared" si="1"/>
        <v>5.3322727466556534</v>
      </c>
      <c r="AR51">
        <f t="shared" si="1"/>
        <v>6.1626117934076845</v>
      </c>
      <c r="AS51">
        <f t="shared" si="1"/>
        <v>3.5788732165957846</v>
      </c>
      <c r="AT51">
        <f t="shared" si="1"/>
        <v>2.0846417057193722</v>
      </c>
      <c r="AU51">
        <f t="shared" si="1"/>
        <v>2.0688082523892311</v>
      </c>
      <c r="AV51">
        <f t="shared" si="1"/>
        <v>-0.70332592048892151</v>
      </c>
      <c r="AW51">
        <f t="shared" si="1"/>
        <v>-1.2715326510905252</v>
      </c>
      <c r="AX51">
        <f t="shared" si="1"/>
        <v>2.9988376772940697</v>
      </c>
      <c r="AY51">
        <f t="shared" si="1"/>
        <v>3.1708023282352089</v>
      </c>
      <c r="AZ51">
        <f t="shared" si="1"/>
        <v>0</v>
      </c>
      <c r="BA51">
        <f t="shared" si="1"/>
        <v>0</v>
      </c>
      <c r="BB51">
        <f t="shared" si="1"/>
        <v>0</v>
      </c>
      <c r="BC51">
        <f t="shared" si="1"/>
        <v>0</v>
      </c>
      <c r="BD51">
        <f t="shared" si="1"/>
        <v>0</v>
      </c>
    </row>
    <row r="52" spans="1:56" x14ac:dyDescent="0.2">
      <c r="A52">
        <v>20</v>
      </c>
      <c r="B52" t="s">
        <v>378</v>
      </c>
      <c r="C52" t="s">
        <v>512</v>
      </c>
      <c r="D52" t="s">
        <v>565</v>
      </c>
      <c r="E52" s="72" t="s">
        <v>570</v>
      </c>
      <c r="G52">
        <f t="shared" si="0"/>
        <v>0</v>
      </c>
      <c r="H52">
        <f t="shared" si="1"/>
        <v>0</v>
      </c>
      <c r="I52">
        <f t="shared" si="1"/>
        <v>0</v>
      </c>
      <c r="J52">
        <f t="shared" si="1"/>
        <v>0</v>
      </c>
      <c r="K52">
        <f t="shared" si="1"/>
        <v>0</v>
      </c>
      <c r="L52">
        <f t="shared" si="1"/>
        <v>0</v>
      </c>
      <c r="M52">
        <f t="shared" si="1"/>
        <v>0</v>
      </c>
      <c r="N52">
        <f t="shared" si="1"/>
        <v>0</v>
      </c>
      <c r="O52">
        <f t="shared" si="1"/>
        <v>0</v>
      </c>
      <c r="P52">
        <f t="shared" si="1"/>
        <v>0</v>
      </c>
      <c r="Q52">
        <f t="shared" si="1"/>
        <v>0</v>
      </c>
      <c r="R52">
        <f t="shared" si="1"/>
        <v>0</v>
      </c>
      <c r="S52">
        <f t="shared" si="1"/>
        <v>0</v>
      </c>
      <c r="T52">
        <f t="shared" si="1"/>
        <v>0</v>
      </c>
      <c r="U52">
        <f t="shared" si="1"/>
        <v>0</v>
      </c>
      <c r="V52">
        <f t="shared" si="1"/>
        <v>0</v>
      </c>
      <c r="W52">
        <f t="shared" si="1"/>
        <v>0</v>
      </c>
      <c r="X52">
        <f t="shared" si="1"/>
        <v>0</v>
      </c>
      <c r="Y52">
        <f t="shared" si="1"/>
        <v>0</v>
      </c>
      <c r="Z52">
        <f t="shared" si="1"/>
        <v>100</v>
      </c>
      <c r="AA52">
        <f t="shared" si="1"/>
        <v>5.6495685479110822</v>
      </c>
      <c r="AB52">
        <f t="shared" si="1"/>
        <v>-9.0104777036278616</v>
      </c>
      <c r="AC52">
        <f t="shared" si="1"/>
        <v>-14.473039870181829</v>
      </c>
      <c r="AD52">
        <f t="shared" si="1"/>
        <v>-8.4833527020197934</v>
      </c>
      <c r="AE52">
        <f t="shared" si="1"/>
        <v>-11.867458139699334</v>
      </c>
      <c r="AF52">
        <f t="shared" si="1"/>
        <v>-3.7974464845142157</v>
      </c>
      <c r="AG52">
        <f t="shared" si="1"/>
        <v>24.116622418559473</v>
      </c>
      <c r="AH52">
        <f t="shared" si="1"/>
        <v>5.9115354788601469</v>
      </c>
      <c r="AI52">
        <f t="shared" si="1"/>
        <v>-6.1531039836100945</v>
      </c>
      <c r="AJ52">
        <f t="shared" si="1"/>
        <v>4.1553754541772676</v>
      </c>
      <c r="AK52">
        <f t="shared" si="1"/>
        <v>6.2498740319012338</v>
      </c>
      <c r="AL52">
        <f t="shared" si="1"/>
        <v>10.066270580728803</v>
      </c>
      <c r="AM52">
        <f t="shared" si="1"/>
        <v>-1.9537507691921505</v>
      </c>
      <c r="AN52">
        <f t="shared" si="1"/>
        <v>-9.1933023083243377</v>
      </c>
      <c r="AO52">
        <f t="shared" si="1"/>
        <v>2.8713577132543548</v>
      </c>
      <c r="AP52">
        <f t="shared" si="1"/>
        <v>-3.2618795809631305</v>
      </c>
      <c r="AQ52">
        <f t="shared" si="1"/>
        <v>1.0793334211204755</v>
      </c>
      <c r="AR52">
        <f t="shared" si="1"/>
        <v>-0.41665366913685337</v>
      </c>
      <c r="AS52">
        <f t="shared" si="1"/>
        <v>-11.854182584339336</v>
      </c>
      <c r="AT52">
        <f t="shared" si="1"/>
        <v>1.4608880791633958</v>
      </c>
      <c r="AU52">
        <f t="shared" si="1"/>
        <v>-15.432328543032733</v>
      </c>
      <c r="AV52">
        <f t="shared" si="1"/>
        <v>-3.3405874408205158</v>
      </c>
      <c r="AW52">
        <f t="shared" si="1"/>
        <v>23.090569557679636</v>
      </c>
      <c r="AX52">
        <f t="shared" si="1"/>
        <v>-13.976230504998505</v>
      </c>
      <c r="AY52">
        <f t="shared" si="1"/>
        <v>-8.9696003855322957</v>
      </c>
      <c r="AZ52">
        <f t="shared" si="1"/>
        <v>5.2304144767712648</v>
      </c>
      <c r="BA52">
        <f t="shared" si="1"/>
        <v>14.661057280335982</v>
      </c>
      <c r="BB52">
        <f t="shared" si="1"/>
        <v>-8.1263837616565215</v>
      </c>
      <c r="BC52">
        <f t="shared" si="1"/>
        <v>38.121929948086752</v>
      </c>
      <c r="BD52">
        <f t="shared" si="1"/>
        <v>-2.6071719497004828</v>
      </c>
    </row>
    <row r="53" spans="1:56" x14ac:dyDescent="0.2">
      <c r="A53">
        <v>233</v>
      </c>
      <c r="B53" t="s">
        <v>424</v>
      </c>
      <c r="C53" t="s">
        <v>513</v>
      </c>
      <c r="D53" t="s">
        <v>565</v>
      </c>
      <c r="E53" s="72" t="s">
        <v>570</v>
      </c>
      <c r="G53">
        <f t="shared" si="0"/>
        <v>0</v>
      </c>
      <c r="H53">
        <f t="shared" si="1"/>
        <v>0</v>
      </c>
      <c r="I53">
        <f t="shared" si="1"/>
        <v>0</v>
      </c>
      <c r="J53">
        <f t="shared" si="1"/>
        <v>0</v>
      </c>
      <c r="K53">
        <f t="shared" si="1"/>
        <v>0</v>
      </c>
      <c r="L53">
        <f t="shared" si="1"/>
        <v>0</v>
      </c>
      <c r="M53">
        <f t="shared" si="1"/>
        <v>0</v>
      </c>
      <c r="N53">
        <f t="shared" si="1"/>
        <v>0</v>
      </c>
      <c r="O53">
        <f t="shared" si="1"/>
        <v>0</v>
      </c>
      <c r="P53">
        <f t="shared" si="1"/>
        <v>0</v>
      </c>
      <c r="Q53">
        <f t="shared" si="1"/>
        <v>0</v>
      </c>
      <c r="R53">
        <f t="shared" si="1"/>
        <v>0</v>
      </c>
      <c r="S53">
        <f t="shared" si="1"/>
        <v>0</v>
      </c>
      <c r="T53">
        <f t="shared" si="1"/>
        <v>0</v>
      </c>
      <c r="U53">
        <f t="shared" si="1"/>
        <v>0</v>
      </c>
      <c r="V53">
        <f t="shared" si="1"/>
        <v>0</v>
      </c>
      <c r="W53">
        <f t="shared" si="1"/>
        <v>0</v>
      </c>
      <c r="X53">
        <f t="shared" si="1"/>
        <v>0</v>
      </c>
      <c r="Y53">
        <f t="shared" si="1"/>
        <v>0</v>
      </c>
      <c r="Z53">
        <f t="shared" si="1"/>
        <v>100</v>
      </c>
      <c r="AA53">
        <f t="shared" si="1"/>
        <v>8.1719416930480353</v>
      </c>
      <c r="AB53">
        <f t="shared" si="1"/>
        <v>1.3221318400480455</v>
      </c>
      <c r="AC53">
        <f t="shared" si="1"/>
        <v>-0.32128476180989729</v>
      </c>
      <c r="AD53">
        <f t="shared" si="1"/>
        <v>1.2878276315731578</v>
      </c>
      <c r="AE53">
        <f t="shared" si="1"/>
        <v>23.023388012001224</v>
      </c>
      <c r="AF53">
        <f t="shared" si="1"/>
        <v>-6.0882451023103625</v>
      </c>
      <c r="AG53">
        <f t="shared" si="1"/>
        <v>-6.9520333955926228</v>
      </c>
      <c r="AH53">
        <f t="shared" si="1"/>
        <v>8.9130485151225187</v>
      </c>
      <c r="AI53">
        <f t="shared" si="1"/>
        <v>-1.6048025462788427</v>
      </c>
      <c r="AJ53">
        <f t="shared" si="1"/>
        <v>0.32551359762724191</v>
      </c>
      <c r="AK53">
        <f t="shared" si="1"/>
        <v>14.553850418217564</v>
      </c>
      <c r="AL53">
        <f t="shared" si="1"/>
        <v>-3.3286067058102278</v>
      </c>
      <c r="AM53">
        <f t="shared" si="1"/>
        <v>7.1773147500810079</v>
      </c>
      <c r="AN53">
        <f t="shared" si="1"/>
        <v>12.923839041506374</v>
      </c>
      <c r="AO53">
        <f t="shared" si="1"/>
        <v>6.0483423482355141</v>
      </c>
      <c r="AP53">
        <f t="shared" si="1"/>
        <v>18.256150240846004</v>
      </c>
      <c r="AQ53">
        <f t="shared" si="1"/>
        <v>-0.9934424280301295</v>
      </c>
      <c r="AR53">
        <f t="shared" si="1"/>
        <v>13.55324748697937</v>
      </c>
      <c r="AS53">
        <f t="shared" si="1"/>
        <v>-11.918778680967117</v>
      </c>
      <c r="AT53">
        <f t="shared" si="1"/>
        <v>-10.454193173573682</v>
      </c>
      <c r="AU53">
        <f t="shared" si="1"/>
        <v>25.76807165147839</v>
      </c>
      <c r="AV53">
        <f t="shared" si="1"/>
        <v>-0.3512526510886364</v>
      </c>
      <c r="AW53">
        <f t="shared" si="1"/>
        <v>9.3742525980222773</v>
      </c>
      <c r="AX53">
        <f t="shared" si="1"/>
        <v>-3.5482148975119774</v>
      </c>
      <c r="AY53">
        <f t="shared" si="1"/>
        <v>9.478817219983684</v>
      </c>
      <c r="AZ53">
        <f t="shared" si="1"/>
        <v>2.8192196908565617</v>
      </c>
      <c r="BA53">
        <f t="shared" si="1"/>
        <v>0</v>
      </c>
      <c r="BB53">
        <f t="shared" si="1"/>
        <v>0</v>
      </c>
      <c r="BC53">
        <f t="shared" si="1"/>
        <v>0</v>
      </c>
      <c r="BD53">
        <f t="shared" si="1"/>
        <v>0</v>
      </c>
    </row>
    <row r="54" spans="1:56" x14ac:dyDescent="0.2">
      <c r="A54">
        <v>29</v>
      </c>
      <c r="B54" t="s">
        <v>379</v>
      </c>
      <c r="C54" t="s">
        <v>514</v>
      </c>
      <c r="D54" t="s">
        <v>565</v>
      </c>
      <c r="E54" s="72" t="s">
        <v>570</v>
      </c>
      <c r="G54">
        <f t="shared" si="0"/>
        <v>0</v>
      </c>
      <c r="H54">
        <f t="shared" si="1"/>
        <v>0</v>
      </c>
      <c r="I54">
        <f t="shared" si="1"/>
        <v>0</v>
      </c>
      <c r="J54">
        <f t="shared" si="1"/>
        <v>0</v>
      </c>
      <c r="K54">
        <f t="shared" si="1"/>
        <v>0</v>
      </c>
      <c r="L54">
        <f t="shared" si="1"/>
        <v>0</v>
      </c>
      <c r="M54">
        <f t="shared" si="1"/>
        <v>0</v>
      </c>
      <c r="N54">
        <f t="shared" si="1"/>
        <v>0</v>
      </c>
      <c r="O54">
        <f t="shared" si="1"/>
        <v>0</v>
      </c>
      <c r="P54">
        <f t="shared" si="1"/>
        <v>0</v>
      </c>
      <c r="Q54">
        <f t="shared" si="1"/>
        <v>0</v>
      </c>
      <c r="R54">
        <f t="shared" si="1"/>
        <v>0</v>
      </c>
      <c r="S54">
        <f t="shared" si="1"/>
        <v>0</v>
      </c>
      <c r="T54">
        <f t="shared" si="1"/>
        <v>0</v>
      </c>
      <c r="U54">
        <f t="shared" si="1"/>
        <v>0</v>
      </c>
      <c r="V54">
        <f t="shared" si="1"/>
        <v>0</v>
      </c>
      <c r="W54">
        <f t="shared" si="1"/>
        <v>0</v>
      </c>
      <c r="X54">
        <f t="shared" si="1"/>
        <v>0</v>
      </c>
      <c r="Y54">
        <f t="shared" si="1"/>
        <v>0</v>
      </c>
      <c r="Z54">
        <f t="shared" ref="Z54:BD54" si="3">IF(Z6=0,0,(Z6-Y6)/Z6*100)</f>
        <v>100</v>
      </c>
      <c r="AA54">
        <f t="shared" si="3"/>
        <v>9.4912102980359681</v>
      </c>
      <c r="AB54">
        <f t="shared" si="3"/>
        <v>-8.9984010797095202</v>
      </c>
      <c r="AC54">
        <f t="shared" si="3"/>
        <v>4.2391861240302751</v>
      </c>
      <c r="AD54">
        <f t="shared" si="3"/>
        <v>4.9454460204176627</v>
      </c>
      <c r="AE54">
        <f t="shared" si="3"/>
        <v>12.585424965686917</v>
      </c>
      <c r="AF54">
        <f t="shared" si="3"/>
        <v>-1.8375094462285997</v>
      </c>
      <c r="AG54">
        <f t="shared" si="3"/>
        <v>-0.6544244387668261</v>
      </c>
      <c r="AH54">
        <f t="shared" si="3"/>
        <v>3.2694389990149904</v>
      </c>
      <c r="AI54">
        <f t="shared" si="3"/>
        <v>0.2903062848969255</v>
      </c>
      <c r="AJ54">
        <f t="shared" si="3"/>
        <v>7.1856527161191561</v>
      </c>
      <c r="AK54">
        <f t="shared" si="3"/>
        <v>2.00936387271173</v>
      </c>
      <c r="AL54">
        <f t="shared" si="3"/>
        <v>-0.43747575115935383</v>
      </c>
      <c r="AM54">
        <f t="shared" si="3"/>
        <v>-8.5094733089987358</v>
      </c>
      <c r="AN54">
        <f t="shared" si="3"/>
        <v>-16.965511270471207</v>
      </c>
      <c r="AO54">
        <f t="shared" si="3"/>
        <v>-5.518783306897209</v>
      </c>
      <c r="AP54">
        <f t="shared" si="3"/>
        <v>8.5466191232764626</v>
      </c>
      <c r="AQ54">
        <f t="shared" si="3"/>
        <v>-18.200996791971676</v>
      </c>
      <c r="AR54">
        <f t="shared" si="3"/>
        <v>-1.3774923210242567</v>
      </c>
      <c r="AS54">
        <f t="shared" si="3"/>
        <v>-7.0997040724645144</v>
      </c>
      <c r="AT54">
        <f t="shared" si="3"/>
        <v>-9.0928059527409637</v>
      </c>
      <c r="AU54">
        <f t="shared" si="3"/>
        <v>-0.15128711806528392</v>
      </c>
      <c r="AV54">
        <f t="shared" si="3"/>
        <v>6.6385189720312061</v>
      </c>
      <c r="AW54">
        <f t="shared" si="3"/>
        <v>-2.3854705754754479</v>
      </c>
      <c r="AX54">
        <f t="shared" si="3"/>
        <v>4.6107880463142941</v>
      </c>
      <c r="AY54">
        <f t="shared" si="3"/>
        <v>-13.983411242795974</v>
      </c>
      <c r="AZ54">
        <f t="shared" si="3"/>
        <v>0</v>
      </c>
      <c r="BA54">
        <f t="shared" si="3"/>
        <v>0</v>
      </c>
      <c r="BB54">
        <f t="shared" si="3"/>
        <v>0</v>
      </c>
      <c r="BC54">
        <f t="shared" si="3"/>
        <v>0</v>
      </c>
      <c r="BD54">
        <f t="shared" si="3"/>
        <v>0</v>
      </c>
    </row>
    <row r="55" spans="1:56" x14ac:dyDescent="0.2">
      <c r="A55">
        <v>32</v>
      </c>
      <c r="B55" t="s">
        <v>380</v>
      </c>
      <c r="C55" t="s">
        <v>515</v>
      </c>
      <c r="D55" t="s">
        <v>565</v>
      </c>
      <c r="E55" s="72" t="s">
        <v>570</v>
      </c>
      <c r="G55">
        <f t="shared" si="0"/>
        <v>0</v>
      </c>
      <c r="H55">
        <f t="shared" ref="H55:Y55" si="4">IF(H7=0,0,(H7-G7)/H7*100)</f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4"/>
        <v>0</v>
      </c>
      <c r="M55">
        <f t="shared" si="4"/>
        <v>0</v>
      </c>
      <c r="N55">
        <f t="shared" si="4"/>
        <v>0</v>
      </c>
      <c r="O55">
        <f t="shared" si="4"/>
        <v>0</v>
      </c>
      <c r="P55">
        <f t="shared" si="4"/>
        <v>0</v>
      </c>
      <c r="Q55">
        <f t="shared" si="4"/>
        <v>0</v>
      </c>
      <c r="R55">
        <f t="shared" si="4"/>
        <v>0</v>
      </c>
      <c r="S55">
        <f t="shared" si="4"/>
        <v>0</v>
      </c>
      <c r="T55">
        <f t="shared" si="4"/>
        <v>0</v>
      </c>
      <c r="U55">
        <f t="shared" si="4"/>
        <v>0</v>
      </c>
      <c r="V55">
        <f t="shared" si="4"/>
        <v>0</v>
      </c>
      <c r="W55">
        <f t="shared" si="4"/>
        <v>0</v>
      </c>
      <c r="X55">
        <f t="shared" si="4"/>
        <v>0</v>
      </c>
      <c r="Y55">
        <f t="shared" si="4"/>
        <v>0</v>
      </c>
      <c r="Z55">
        <f t="shared" ref="Z55:BD55" si="5">IF(Z7=0,0,(Z7-Y7)/Z7*100)</f>
        <v>100</v>
      </c>
      <c r="AA55">
        <f t="shared" si="5"/>
        <v>9.1439903134203426</v>
      </c>
      <c r="AB55">
        <f t="shared" si="5"/>
        <v>4.5978267148070548</v>
      </c>
      <c r="AC55">
        <f t="shared" si="5"/>
        <v>-10.312620326980454</v>
      </c>
      <c r="AD55">
        <f t="shared" si="5"/>
        <v>4.8309571948494296</v>
      </c>
      <c r="AE55">
        <f t="shared" si="5"/>
        <v>-1.969445439406228</v>
      </c>
      <c r="AF55">
        <f t="shared" si="5"/>
        <v>9.6640136523625362</v>
      </c>
      <c r="AG55">
        <f t="shared" si="5"/>
        <v>7.903743638408228</v>
      </c>
      <c r="AH55">
        <f t="shared" si="5"/>
        <v>-9.1598168009671674</v>
      </c>
      <c r="AI55">
        <f t="shared" si="5"/>
        <v>3.7988268374875891</v>
      </c>
      <c r="AJ55">
        <f t="shared" si="5"/>
        <v>-13.160777928592085</v>
      </c>
      <c r="AK55">
        <f t="shared" si="5"/>
        <v>-3.0387075198523625</v>
      </c>
      <c r="AL55">
        <f t="shared" si="5"/>
        <v>6.1735282943274541</v>
      </c>
      <c r="AM55">
        <f t="shared" si="5"/>
        <v>-37.086917185956779</v>
      </c>
      <c r="AN55">
        <f t="shared" si="5"/>
        <v>11.468866842181859</v>
      </c>
      <c r="AO55">
        <f t="shared" si="5"/>
        <v>2.4814369369560056</v>
      </c>
      <c r="AP55">
        <f t="shared" si="5"/>
        <v>4.5698483074866907</v>
      </c>
      <c r="AQ55">
        <f t="shared" si="5"/>
        <v>9.3005545391436968</v>
      </c>
      <c r="AR55">
        <f t="shared" si="5"/>
        <v>7.0137241389655696</v>
      </c>
      <c r="AS55">
        <f t="shared" si="5"/>
        <v>0.37561483175476473</v>
      </c>
      <c r="AT55">
        <f t="shared" si="5"/>
        <v>-5.6120362195429498</v>
      </c>
      <c r="AU55">
        <f t="shared" si="5"/>
        <v>4.4688647557147414</v>
      </c>
      <c r="AV55">
        <f t="shared" si="5"/>
        <v>3.7094391154220174</v>
      </c>
      <c r="AW55">
        <f t="shared" si="5"/>
        <v>2.162578976413509</v>
      </c>
      <c r="AX55">
        <f t="shared" si="5"/>
        <v>-2.4374939673625606</v>
      </c>
      <c r="AY55">
        <f t="shared" si="5"/>
        <v>-2.4516717036798243</v>
      </c>
      <c r="AZ55">
        <f t="shared" si="5"/>
        <v>4.6936125198620866</v>
      </c>
      <c r="BA55">
        <f t="shared" si="5"/>
        <v>1.4362687029519179</v>
      </c>
      <c r="BB55">
        <f t="shared" si="5"/>
        <v>0</v>
      </c>
      <c r="BC55">
        <f t="shared" si="5"/>
        <v>0</v>
      </c>
      <c r="BD55">
        <f t="shared" si="5"/>
        <v>0</v>
      </c>
    </row>
    <row r="56" spans="1:56" x14ac:dyDescent="0.2">
      <c r="A56">
        <v>35</v>
      </c>
      <c r="B56" t="s">
        <v>381</v>
      </c>
      <c r="C56" t="s">
        <v>516</v>
      </c>
      <c r="D56" t="s">
        <v>565</v>
      </c>
      <c r="E56" s="72" t="s">
        <v>570</v>
      </c>
      <c r="G56">
        <f t="shared" si="0"/>
        <v>0</v>
      </c>
      <c r="H56">
        <f t="shared" ref="H56:Y56" si="6">IF(H8=0,0,(H8-G8)/H8*100)</f>
        <v>0</v>
      </c>
      <c r="I56">
        <f t="shared" si="6"/>
        <v>0</v>
      </c>
      <c r="J56">
        <f t="shared" si="6"/>
        <v>0</v>
      </c>
      <c r="K56">
        <f t="shared" si="6"/>
        <v>0</v>
      </c>
      <c r="L56">
        <f t="shared" si="6"/>
        <v>0</v>
      </c>
      <c r="M56">
        <f t="shared" si="6"/>
        <v>0</v>
      </c>
      <c r="N56">
        <f t="shared" si="6"/>
        <v>0</v>
      </c>
      <c r="O56">
        <f t="shared" si="6"/>
        <v>0</v>
      </c>
      <c r="P56">
        <f t="shared" si="6"/>
        <v>0</v>
      </c>
      <c r="Q56">
        <f t="shared" si="6"/>
        <v>0</v>
      </c>
      <c r="R56">
        <f t="shared" si="6"/>
        <v>0</v>
      </c>
      <c r="S56">
        <f t="shared" si="6"/>
        <v>0</v>
      </c>
      <c r="T56">
        <f t="shared" si="6"/>
        <v>0</v>
      </c>
      <c r="U56">
        <f t="shared" si="6"/>
        <v>0</v>
      </c>
      <c r="V56">
        <f t="shared" si="6"/>
        <v>0</v>
      </c>
      <c r="W56">
        <f t="shared" si="6"/>
        <v>0</v>
      </c>
      <c r="X56">
        <f t="shared" si="6"/>
        <v>0</v>
      </c>
      <c r="Y56">
        <f t="shared" si="6"/>
        <v>0</v>
      </c>
      <c r="Z56">
        <f t="shared" ref="Z56:BD56" si="7">IF(Z8=0,0,(Z8-Y8)/Z8*100)</f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  <c r="AF56">
        <f t="shared" si="7"/>
        <v>100</v>
      </c>
      <c r="AG56">
        <f t="shared" si="7"/>
        <v>6.163656098445685</v>
      </c>
      <c r="AH56">
        <f t="shared" si="7"/>
        <v>10.954084628836998</v>
      </c>
      <c r="AI56">
        <f t="shared" si="7"/>
        <v>-3.2225052205801998</v>
      </c>
      <c r="AJ56">
        <f t="shared" si="7"/>
        <v>-11.660123472163587</v>
      </c>
      <c r="AK56">
        <f t="shared" si="7"/>
        <v>-5.3845236445459426</v>
      </c>
      <c r="AL56">
        <f t="shared" si="7"/>
        <v>-10.435750131118471</v>
      </c>
      <c r="AM56">
        <f t="shared" si="7"/>
        <v>19.704237626230565</v>
      </c>
      <c r="AN56">
        <f t="shared" si="7"/>
        <v>-0.54115226736090727</v>
      </c>
      <c r="AO56">
        <f t="shared" si="7"/>
        <v>12.819623986266834</v>
      </c>
      <c r="AP56">
        <f t="shared" si="7"/>
        <v>2.8134538902171493</v>
      </c>
      <c r="AQ56">
        <f t="shared" si="7"/>
        <v>-4.9615957004674929</v>
      </c>
      <c r="AR56">
        <f t="shared" si="7"/>
        <v>2.1025662018335831</v>
      </c>
      <c r="AS56">
        <f t="shared" si="7"/>
        <v>9.8692896107541479</v>
      </c>
      <c r="AT56">
        <f t="shared" si="7"/>
        <v>7.5026252436848075</v>
      </c>
      <c r="AU56">
        <f t="shared" si="7"/>
        <v>-47.831498987889034</v>
      </c>
      <c r="AV56">
        <f t="shared" si="7"/>
        <v>-5.7989877608202889</v>
      </c>
      <c r="AW56">
        <f t="shared" si="7"/>
        <v>2.5802548085494958</v>
      </c>
      <c r="AX56">
        <f t="shared" si="7"/>
        <v>29.266260276113197</v>
      </c>
      <c r="AY56">
        <f t="shared" si="7"/>
        <v>6.0064260320042573</v>
      </c>
      <c r="AZ56">
        <f t="shared" si="7"/>
        <v>10.564364532943157</v>
      </c>
      <c r="BA56">
        <f t="shared" si="7"/>
        <v>6.249582287801692</v>
      </c>
      <c r="BB56">
        <f t="shared" si="7"/>
        <v>3.573721385973696</v>
      </c>
      <c r="BC56">
        <f t="shared" si="7"/>
        <v>2.9019220270952175</v>
      </c>
      <c r="BD56">
        <f t="shared" si="7"/>
        <v>0</v>
      </c>
    </row>
    <row r="57" spans="1:56" x14ac:dyDescent="0.2">
      <c r="A57">
        <v>37</v>
      </c>
      <c r="B57" t="s">
        <v>434</v>
      </c>
      <c r="C57" t="s">
        <v>517</v>
      </c>
      <c r="D57" t="s">
        <v>565</v>
      </c>
      <c r="E57" s="72" t="s">
        <v>570</v>
      </c>
      <c r="G57">
        <f t="shared" si="0"/>
        <v>0</v>
      </c>
      <c r="H57">
        <f t="shared" ref="H57:Y57" si="8">IF(H9=0,0,(H9-G9)/H9*100)</f>
        <v>0</v>
      </c>
      <c r="I57">
        <f t="shared" si="8"/>
        <v>0</v>
      </c>
      <c r="J57">
        <f t="shared" si="8"/>
        <v>0</v>
      </c>
      <c r="K57">
        <f t="shared" si="8"/>
        <v>0</v>
      </c>
      <c r="L57">
        <f t="shared" si="8"/>
        <v>0</v>
      </c>
      <c r="M57">
        <f t="shared" si="8"/>
        <v>0</v>
      </c>
      <c r="N57">
        <f t="shared" si="8"/>
        <v>0</v>
      </c>
      <c r="O57">
        <f t="shared" si="8"/>
        <v>0</v>
      </c>
      <c r="P57">
        <f t="shared" si="8"/>
        <v>0</v>
      </c>
      <c r="Q57">
        <f t="shared" si="8"/>
        <v>0</v>
      </c>
      <c r="R57">
        <f t="shared" si="8"/>
        <v>0</v>
      </c>
      <c r="S57">
        <f t="shared" si="8"/>
        <v>0</v>
      </c>
      <c r="T57">
        <f t="shared" si="8"/>
        <v>0</v>
      </c>
      <c r="U57">
        <f t="shared" si="8"/>
        <v>0</v>
      </c>
      <c r="V57">
        <f t="shared" si="8"/>
        <v>0</v>
      </c>
      <c r="W57">
        <f t="shared" si="8"/>
        <v>0</v>
      </c>
      <c r="X57">
        <f t="shared" si="8"/>
        <v>0</v>
      </c>
      <c r="Y57">
        <f t="shared" si="8"/>
        <v>0</v>
      </c>
      <c r="Z57">
        <f t="shared" ref="Z57:BD57" si="9">IF(Z9=0,0,(Z9-Y9)/Z9*100)</f>
        <v>100</v>
      </c>
      <c r="AA57">
        <f t="shared" si="9"/>
        <v>-2.4043161846029548</v>
      </c>
      <c r="AB57">
        <f t="shared" si="9"/>
        <v>11.618887999410768</v>
      </c>
      <c r="AC57">
        <f t="shared" si="9"/>
        <v>-12.358503253652492</v>
      </c>
      <c r="AD57">
        <f t="shared" si="9"/>
        <v>12.25989211404123</v>
      </c>
      <c r="AE57">
        <f t="shared" si="9"/>
        <v>15.038218409716858</v>
      </c>
      <c r="AF57">
        <f t="shared" si="9"/>
        <v>8.6029816412086362</v>
      </c>
      <c r="AG57">
        <f t="shared" si="9"/>
        <v>-12.877222127325174</v>
      </c>
      <c r="AH57">
        <f t="shared" si="9"/>
        <v>4.4381670571255807</v>
      </c>
      <c r="AI57">
        <f t="shared" si="9"/>
        <v>-2.0942576550489136</v>
      </c>
      <c r="AJ57">
        <f t="shared" si="9"/>
        <v>0.5754216762454335</v>
      </c>
      <c r="AK57">
        <f t="shared" si="9"/>
        <v>-6.2779505410765326</v>
      </c>
      <c r="AL57">
        <f t="shared" si="9"/>
        <v>-4.3976807525475792</v>
      </c>
      <c r="AM57">
        <f t="shared" si="9"/>
        <v>-0.64823354275781819</v>
      </c>
      <c r="AN57">
        <f t="shared" si="9"/>
        <v>3.1671517140147367</v>
      </c>
      <c r="AO57">
        <f t="shared" si="9"/>
        <v>9.3089909608264687</v>
      </c>
      <c r="AP57">
        <f t="shared" si="9"/>
        <v>3.1206579649708619</v>
      </c>
      <c r="AQ57">
        <f t="shared" si="9"/>
        <v>8.223905066804619</v>
      </c>
      <c r="AR57">
        <f t="shared" si="9"/>
        <v>7.9116937141921344</v>
      </c>
      <c r="AS57">
        <f t="shared" si="9"/>
        <v>4.4374738983932946</v>
      </c>
      <c r="AT57">
        <f t="shared" si="9"/>
        <v>0.91565231133189284</v>
      </c>
      <c r="AU57">
        <f t="shared" si="9"/>
        <v>2.3722122096517193</v>
      </c>
      <c r="AV57">
        <f t="shared" si="9"/>
        <v>-0.57190228730478831</v>
      </c>
      <c r="AW57">
        <f t="shared" si="9"/>
        <v>1.5854129855856163</v>
      </c>
      <c r="AX57">
        <f t="shared" si="9"/>
        <v>-6.9466354860409831</v>
      </c>
      <c r="AY57">
        <f t="shared" si="9"/>
        <v>0.82695049133463605</v>
      </c>
      <c r="AZ57">
        <f t="shared" si="9"/>
        <v>4.6999291733489708</v>
      </c>
      <c r="BA57">
        <f t="shared" si="9"/>
        <v>1.4719277168953417</v>
      </c>
      <c r="BB57">
        <f t="shared" si="9"/>
        <v>0.1603148725132052</v>
      </c>
      <c r="BC57">
        <f t="shared" si="9"/>
        <v>7.9139140932780263</v>
      </c>
      <c r="BD57">
        <f t="shared" si="9"/>
        <v>0</v>
      </c>
    </row>
    <row r="58" spans="1:56" x14ac:dyDescent="0.2">
      <c r="A58">
        <v>39</v>
      </c>
      <c r="B58" t="s">
        <v>383</v>
      </c>
      <c r="C58" t="s">
        <v>518</v>
      </c>
      <c r="D58" t="s">
        <v>565</v>
      </c>
      <c r="E58" s="72" t="s">
        <v>570</v>
      </c>
      <c r="G58">
        <f t="shared" si="0"/>
        <v>0</v>
      </c>
      <c r="H58">
        <f t="shared" ref="H58:Y58" si="10">IF(H10=0,0,(H10-G10)/H10*100)</f>
        <v>0</v>
      </c>
      <c r="I58">
        <f t="shared" si="10"/>
        <v>0</v>
      </c>
      <c r="J58">
        <f t="shared" si="10"/>
        <v>0</v>
      </c>
      <c r="K58">
        <f t="shared" si="10"/>
        <v>0</v>
      </c>
      <c r="L58">
        <f t="shared" si="10"/>
        <v>0</v>
      </c>
      <c r="M58">
        <f t="shared" si="10"/>
        <v>0</v>
      </c>
      <c r="N58">
        <f t="shared" si="10"/>
        <v>0</v>
      </c>
      <c r="O58">
        <f t="shared" si="10"/>
        <v>0</v>
      </c>
      <c r="P58">
        <f t="shared" si="10"/>
        <v>0</v>
      </c>
      <c r="Q58">
        <f t="shared" si="10"/>
        <v>0</v>
      </c>
      <c r="R58">
        <f t="shared" si="10"/>
        <v>0</v>
      </c>
      <c r="S58">
        <f t="shared" si="10"/>
        <v>0</v>
      </c>
      <c r="T58">
        <f t="shared" si="10"/>
        <v>0</v>
      </c>
      <c r="U58">
        <f t="shared" si="10"/>
        <v>0</v>
      </c>
      <c r="V58">
        <f t="shared" si="10"/>
        <v>0</v>
      </c>
      <c r="W58">
        <f t="shared" si="10"/>
        <v>0</v>
      </c>
      <c r="X58">
        <f t="shared" si="10"/>
        <v>0</v>
      </c>
      <c r="Y58">
        <f t="shared" si="10"/>
        <v>0</v>
      </c>
      <c r="Z58">
        <f t="shared" ref="Z58:BD58" si="11">IF(Z10=0,0,(Z10-Y10)/Z10*100)</f>
        <v>100</v>
      </c>
      <c r="AA58">
        <f t="shared" si="11"/>
        <v>-12.259992880227895</v>
      </c>
      <c r="AB58">
        <f t="shared" si="11"/>
        <v>4.3698445594654887</v>
      </c>
      <c r="AC58">
        <f t="shared" si="11"/>
        <v>12.891273584105074</v>
      </c>
      <c r="AD58">
        <f t="shared" si="11"/>
        <v>-14.155038214155235</v>
      </c>
      <c r="AE58">
        <f t="shared" si="11"/>
        <v>27.485003901838084</v>
      </c>
      <c r="AF58">
        <f t="shared" si="11"/>
        <v>-21.63022585005054</v>
      </c>
      <c r="AG58">
        <f t="shared" si="11"/>
        <v>-0.9276531701549825</v>
      </c>
      <c r="AH58">
        <f t="shared" si="11"/>
        <v>21.99324629489049</v>
      </c>
      <c r="AI58">
        <f t="shared" si="11"/>
        <v>-10.710981643610047</v>
      </c>
      <c r="AJ58">
        <f t="shared" si="11"/>
        <v>-12.828116610236695</v>
      </c>
      <c r="AK58">
        <f t="shared" si="11"/>
        <v>26.081322954774226</v>
      </c>
      <c r="AL58">
        <f t="shared" si="11"/>
        <v>4.3895241780433576</v>
      </c>
      <c r="AM58">
        <f t="shared" si="11"/>
        <v>-29.15704180065768</v>
      </c>
      <c r="AN58">
        <f t="shared" si="11"/>
        <v>22.093636311932389</v>
      </c>
      <c r="AO58">
        <f t="shared" si="11"/>
        <v>-4.2855376191003334</v>
      </c>
      <c r="AP58">
        <f t="shared" si="11"/>
        <v>10.107513377926738</v>
      </c>
      <c r="AQ58">
        <f t="shared" si="11"/>
        <v>7.577838049986088</v>
      </c>
      <c r="AR58">
        <f t="shared" si="11"/>
        <v>8.4996965593326728</v>
      </c>
      <c r="AS58">
        <f t="shared" si="11"/>
        <v>-3.3978458756368504</v>
      </c>
      <c r="AT58">
        <f t="shared" si="11"/>
        <v>5.2328689274400935</v>
      </c>
      <c r="AU58">
        <f t="shared" si="11"/>
        <v>9.3616240478669432</v>
      </c>
      <c r="AV58">
        <f t="shared" si="11"/>
        <v>2.2951483203906946</v>
      </c>
      <c r="AW58">
        <f t="shared" si="11"/>
        <v>-2.3359434848171734</v>
      </c>
      <c r="AX58">
        <f t="shared" si="11"/>
        <v>-7.1245386957930705</v>
      </c>
      <c r="AY58">
        <f t="shared" si="11"/>
        <v>-63.023757594884557</v>
      </c>
      <c r="AZ58">
        <f t="shared" si="11"/>
        <v>-5.0574678076909878</v>
      </c>
      <c r="BA58">
        <f t="shared" si="11"/>
        <v>7.06003318003581</v>
      </c>
      <c r="BB58">
        <f t="shared" si="11"/>
        <v>7.805022333016713</v>
      </c>
      <c r="BC58">
        <f t="shared" si="11"/>
        <v>0</v>
      </c>
      <c r="BD58">
        <f t="shared" si="11"/>
        <v>0</v>
      </c>
    </row>
    <row r="59" spans="1:56" x14ac:dyDescent="0.2">
      <c r="A59">
        <v>45</v>
      </c>
      <c r="B59" t="s">
        <v>384</v>
      </c>
      <c r="C59" t="s">
        <v>519</v>
      </c>
      <c r="D59" t="s">
        <v>565</v>
      </c>
      <c r="E59" s="72" t="s">
        <v>570</v>
      </c>
      <c r="G59">
        <f t="shared" si="0"/>
        <v>0</v>
      </c>
      <c r="H59">
        <f t="shared" ref="H59:Y59" si="12">IF(H11=0,0,(H11-G11)/H11*100)</f>
        <v>0</v>
      </c>
      <c r="I59">
        <f t="shared" si="12"/>
        <v>0</v>
      </c>
      <c r="J59">
        <f t="shared" si="12"/>
        <v>0</v>
      </c>
      <c r="K59">
        <f t="shared" si="12"/>
        <v>0</v>
      </c>
      <c r="L59">
        <f t="shared" si="12"/>
        <v>0</v>
      </c>
      <c r="M59">
        <f t="shared" si="12"/>
        <v>0</v>
      </c>
      <c r="N59">
        <f t="shared" si="12"/>
        <v>0</v>
      </c>
      <c r="O59">
        <f t="shared" si="12"/>
        <v>0</v>
      </c>
      <c r="P59">
        <f t="shared" si="12"/>
        <v>0</v>
      </c>
      <c r="Q59">
        <f t="shared" si="12"/>
        <v>0</v>
      </c>
      <c r="R59">
        <f t="shared" si="12"/>
        <v>0</v>
      </c>
      <c r="S59">
        <f t="shared" si="12"/>
        <v>0</v>
      </c>
      <c r="T59">
        <f t="shared" si="12"/>
        <v>0</v>
      </c>
      <c r="U59">
        <f t="shared" si="12"/>
        <v>0</v>
      </c>
      <c r="V59">
        <f t="shared" si="12"/>
        <v>0</v>
      </c>
      <c r="W59">
        <f t="shared" si="12"/>
        <v>0</v>
      </c>
      <c r="X59">
        <f t="shared" si="12"/>
        <v>0</v>
      </c>
      <c r="Y59">
        <f t="shared" si="12"/>
        <v>0</v>
      </c>
      <c r="Z59">
        <f t="shared" ref="Z59:BD59" si="13">IF(Z11=0,0,(Z11-Y11)/Z11*100)</f>
        <v>100</v>
      </c>
      <c r="AA59">
        <f t="shared" si="13"/>
        <v>4.2473566578918254</v>
      </c>
      <c r="AB59">
        <f t="shared" si="13"/>
        <v>3.9780833101139641</v>
      </c>
      <c r="AC59">
        <f t="shared" si="13"/>
        <v>8.6697829357855323</v>
      </c>
      <c r="AD59">
        <f t="shared" si="13"/>
        <v>3.0098309217300701</v>
      </c>
      <c r="AE59">
        <f t="shared" si="13"/>
        <v>6.2485491244351934</v>
      </c>
      <c r="AF59">
        <f t="shared" si="13"/>
        <v>5.2194029175232322</v>
      </c>
      <c r="AG59">
        <f t="shared" si="13"/>
        <v>3.0804945462090831</v>
      </c>
      <c r="AH59">
        <f t="shared" si="13"/>
        <v>6.3046193823566634</v>
      </c>
      <c r="AI59">
        <f t="shared" si="13"/>
        <v>0.30512428984464002</v>
      </c>
      <c r="AJ59">
        <f t="shared" si="13"/>
        <v>6.0649259091486689</v>
      </c>
      <c r="AK59">
        <f t="shared" si="13"/>
        <v>-10.402108553468629</v>
      </c>
      <c r="AL59">
        <f t="shared" si="13"/>
        <v>7.5149133255127492</v>
      </c>
      <c r="AM59">
        <f t="shared" si="13"/>
        <v>1.92657921311514</v>
      </c>
      <c r="AN59">
        <f t="shared" si="13"/>
        <v>-9.7627433579437071</v>
      </c>
      <c r="AO59">
        <f t="shared" si="13"/>
        <v>11.214160095889355</v>
      </c>
      <c r="AP59">
        <f t="shared" si="13"/>
        <v>-1.3098241341579295</v>
      </c>
      <c r="AQ59">
        <f t="shared" si="13"/>
        <v>3.879407053162613</v>
      </c>
      <c r="AR59">
        <f t="shared" si="13"/>
        <v>1.3531015886164872</v>
      </c>
      <c r="AS59">
        <f t="shared" si="13"/>
        <v>1.9364865534118025</v>
      </c>
      <c r="AT59">
        <f t="shared" si="13"/>
        <v>16.839770698197288</v>
      </c>
      <c r="AU59">
        <f t="shared" si="13"/>
        <v>5.9526871827500578</v>
      </c>
      <c r="AV59">
        <f t="shared" si="13"/>
        <v>4.3448399018248223</v>
      </c>
      <c r="AW59">
        <f t="shared" si="13"/>
        <v>3.1778939067009784</v>
      </c>
      <c r="AX59">
        <f t="shared" si="13"/>
        <v>0.52354795609275551</v>
      </c>
      <c r="AY59">
        <f t="shared" si="13"/>
        <v>4.2085587849724533</v>
      </c>
      <c r="AZ59">
        <f t="shared" si="13"/>
        <v>-11.537816819048166</v>
      </c>
      <c r="BA59">
        <f t="shared" si="13"/>
        <v>0.85470370074911206</v>
      </c>
      <c r="BB59">
        <f t="shared" si="13"/>
        <v>1.977995905670251</v>
      </c>
      <c r="BC59">
        <f t="shared" si="13"/>
        <v>2.8323671401375847</v>
      </c>
      <c r="BD59">
        <f t="shared" si="13"/>
        <v>0</v>
      </c>
    </row>
    <row r="60" spans="1:56" x14ac:dyDescent="0.2">
      <c r="A60">
        <v>250</v>
      </c>
      <c r="B60" t="s">
        <v>520</v>
      </c>
      <c r="C60" t="s">
        <v>521</v>
      </c>
      <c r="D60" t="s">
        <v>565</v>
      </c>
      <c r="E60" s="72" t="s">
        <v>570</v>
      </c>
      <c r="G60">
        <f t="shared" si="0"/>
        <v>0</v>
      </c>
      <c r="H60">
        <f t="shared" ref="H60:Y60" si="14">IF(H12=0,0,(H12-G12)/H12*100)</f>
        <v>0</v>
      </c>
      <c r="I60">
        <f t="shared" si="14"/>
        <v>0</v>
      </c>
      <c r="J60">
        <f t="shared" si="14"/>
        <v>0</v>
      </c>
      <c r="K60">
        <f t="shared" si="14"/>
        <v>0</v>
      </c>
      <c r="L60">
        <f t="shared" si="14"/>
        <v>0</v>
      </c>
      <c r="M60">
        <f t="shared" si="14"/>
        <v>0</v>
      </c>
      <c r="N60">
        <f t="shared" si="14"/>
        <v>0</v>
      </c>
      <c r="O60">
        <f t="shared" si="14"/>
        <v>0</v>
      </c>
      <c r="P60">
        <f t="shared" si="14"/>
        <v>0</v>
      </c>
      <c r="Q60">
        <f t="shared" si="14"/>
        <v>0</v>
      </c>
      <c r="R60">
        <f t="shared" si="14"/>
        <v>0</v>
      </c>
      <c r="S60">
        <f t="shared" si="14"/>
        <v>0</v>
      </c>
      <c r="T60">
        <f t="shared" si="14"/>
        <v>0</v>
      </c>
      <c r="U60">
        <f t="shared" si="14"/>
        <v>0</v>
      </c>
      <c r="V60">
        <f t="shared" si="14"/>
        <v>0</v>
      </c>
      <c r="W60">
        <f t="shared" si="14"/>
        <v>0</v>
      </c>
      <c r="X60">
        <f t="shared" si="14"/>
        <v>0</v>
      </c>
      <c r="Y60">
        <f t="shared" si="14"/>
        <v>0</v>
      </c>
      <c r="Z60">
        <f t="shared" ref="Z60:BD60" si="15">IF(Z12=0,0,(Z12-Y12)/Z12*100)</f>
        <v>100</v>
      </c>
      <c r="AA60">
        <f t="shared" si="15"/>
        <v>-1.0584018358011804</v>
      </c>
      <c r="AB60">
        <f t="shared" si="15"/>
        <v>17.159990079827814</v>
      </c>
      <c r="AC60">
        <f t="shared" si="15"/>
        <v>10.240466224250719</v>
      </c>
      <c r="AD60">
        <f t="shared" si="15"/>
        <v>-4.1165702862116902</v>
      </c>
      <c r="AE60">
        <f t="shared" si="15"/>
        <v>1.6639486159864481</v>
      </c>
      <c r="AF60">
        <f t="shared" si="15"/>
        <v>9.6191029919844873</v>
      </c>
      <c r="AG60">
        <f t="shared" si="15"/>
        <v>-10.154681360547183</v>
      </c>
      <c r="AH60">
        <f t="shared" si="15"/>
        <v>0.83877244414437491</v>
      </c>
      <c r="AI60">
        <f t="shared" si="15"/>
        <v>-5.7425629912906357</v>
      </c>
      <c r="AJ60">
        <f t="shared" si="15"/>
        <v>1.2120940208308044</v>
      </c>
      <c r="AK60">
        <f t="shared" si="15"/>
        <v>18.857283536554622</v>
      </c>
      <c r="AL60">
        <f t="shared" si="15"/>
        <v>5.7819486796871153</v>
      </c>
      <c r="AM60">
        <f t="shared" si="15"/>
        <v>-10.409225806947218</v>
      </c>
      <c r="AN60">
        <f t="shared" si="15"/>
        <v>5.5751709880959126</v>
      </c>
      <c r="AO60">
        <f t="shared" si="15"/>
        <v>0.695131153638197</v>
      </c>
      <c r="AP60">
        <f t="shared" si="15"/>
        <v>-71.643893752332815</v>
      </c>
      <c r="AQ60">
        <f t="shared" si="15"/>
        <v>26.15205369366117</v>
      </c>
      <c r="AR60">
        <f t="shared" si="15"/>
        <v>-3.0538173533132653</v>
      </c>
      <c r="AS60">
        <f t="shared" si="15"/>
        <v>5.9154351094783184</v>
      </c>
      <c r="AT60">
        <f t="shared" si="15"/>
        <v>-13.314288939387268</v>
      </c>
      <c r="AU60">
        <f t="shared" si="15"/>
        <v>14.563393664827487</v>
      </c>
      <c r="AV60">
        <f t="shared" si="15"/>
        <v>-13.2087637978529</v>
      </c>
      <c r="AW60">
        <f t="shared" si="15"/>
        <v>5.4744422634239776</v>
      </c>
      <c r="AX60">
        <f t="shared" si="15"/>
        <v>-1.206781275604629</v>
      </c>
      <c r="AY60">
        <f t="shared" si="15"/>
        <v>2.4838383083295943</v>
      </c>
      <c r="AZ60">
        <f t="shared" si="15"/>
        <v>5.1467516763366978</v>
      </c>
      <c r="BA60">
        <f t="shared" si="15"/>
        <v>-1.2112452944646084</v>
      </c>
      <c r="BB60">
        <f t="shared" si="15"/>
        <v>0.56530462658662328</v>
      </c>
      <c r="BC60">
        <f t="shared" si="15"/>
        <v>8.8615134963016899</v>
      </c>
      <c r="BD60">
        <f t="shared" si="15"/>
        <v>0</v>
      </c>
    </row>
    <row r="61" spans="1:56" x14ac:dyDescent="0.2">
      <c r="A61">
        <v>46</v>
      </c>
      <c r="B61" t="s">
        <v>522</v>
      </c>
      <c r="C61" t="s">
        <v>523</v>
      </c>
      <c r="D61" t="s">
        <v>565</v>
      </c>
      <c r="E61" s="72" t="s">
        <v>570</v>
      </c>
      <c r="G61">
        <f t="shared" si="0"/>
        <v>0</v>
      </c>
      <c r="H61">
        <f t="shared" ref="H61:Y61" si="16">IF(H13=0,0,(H13-G13)/H13*100)</f>
        <v>0</v>
      </c>
      <c r="I61">
        <f t="shared" si="16"/>
        <v>0</v>
      </c>
      <c r="J61">
        <f t="shared" si="16"/>
        <v>0</v>
      </c>
      <c r="K61">
        <f t="shared" si="16"/>
        <v>0</v>
      </c>
      <c r="L61">
        <f t="shared" si="16"/>
        <v>0</v>
      </c>
      <c r="M61">
        <f t="shared" si="16"/>
        <v>0</v>
      </c>
      <c r="N61">
        <f t="shared" si="16"/>
        <v>0</v>
      </c>
      <c r="O61">
        <f t="shared" si="16"/>
        <v>0</v>
      </c>
      <c r="P61">
        <f t="shared" si="16"/>
        <v>0</v>
      </c>
      <c r="Q61">
        <f t="shared" si="16"/>
        <v>0</v>
      </c>
      <c r="R61">
        <f t="shared" si="16"/>
        <v>0</v>
      </c>
      <c r="S61">
        <f t="shared" si="16"/>
        <v>0</v>
      </c>
      <c r="T61">
        <f t="shared" si="16"/>
        <v>0</v>
      </c>
      <c r="U61">
        <f t="shared" si="16"/>
        <v>0</v>
      </c>
      <c r="V61">
        <f t="shared" si="16"/>
        <v>0</v>
      </c>
      <c r="W61">
        <f t="shared" si="16"/>
        <v>0</v>
      </c>
      <c r="X61">
        <f t="shared" si="16"/>
        <v>0</v>
      </c>
      <c r="Y61">
        <f t="shared" si="16"/>
        <v>0</v>
      </c>
      <c r="Z61">
        <f t="shared" ref="Z61:BD61" si="17">IF(Z13=0,0,(Z13-Y13)/Z13*100)</f>
        <v>100</v>
      </c>
      <c r="AA61">
        <f t="shared" si="17"/>
        <v>-25.993525068952177</v>
      </c>
      <c r="AB61">
        <f t="shared" si="17"/>
        <v>18.85106954575528</v>
      </c>
      <c r="AC61">
        <f t="shared" si="17"/>
        <v>2.0844697873702831</v>
      </c>
      <c r="AD61">
        <f t="shared" si="17"/>
        <v>-2.4730129964450458</v>
      </c>
      <c r="AE61">
        <f t="shared" si="17"/>
        <v>6.0073275189754627</v>
      </c>
      <c r="AF61">
        <f t="shared" si="17"/>
        <v>33.860328235222156</v>
      </c>
      <c r="AG61">
        <f t="shared" si="17"/>
        <v>-1.0853844375919175</v>
      </c>
      <c r="AH61">
        <f t="shared" si="17"/>
        <v>15.410381883885021</v>
      </c>
      <c r="AI61">
        <f t="shared" si="17"/>
        <v>-4.4929199469404368</v>
      </c>
      <c r="AJ61">
        <f t="shared" si="17"/>
        <v>0.42312225179100338</v>
      </c>
      <c r="AK61">
        <f t="shared" si="17"/>
        <v>-10.970815128794365</v>
      </c>
      <c r="AL61">
        <f t="shared" si="17"/>
        <v>4.3075878133372356</v>
      </c>
      <c r="AM61">
        <f t="shared" si="17"/>
        <v>-3.5158688812734109</v>
      </c>
      <c r="AN61">
        <f t="shared" si="17"/>
        <v>-15.408836616254421</v>
      </c>
      <c r="AO61">
        <f t="shared" si="17"/>
        <v>5.1214014645707966</v>
      </c>
      <c r="AP61">
        <f t="shared" si="17"/>
        <v>-11.51643515267315</v>
      </c>
      <c r="AQ61">
        <f t="shared" si="17"/>
        <v>1.0750979021644191</v>
      </c>
      <c r="AR61">
        <f t="shared" si="17"/>
        <v>19.555934248231658</v>
      </c>
      <c r="AS61">
        <f t="shared" si="17"/>
        <v>-34.613970401132143</v>
      </c>
      <c r="AT61">
        <f t="shared" si="17"/>
        <v>-46.402788588192543</v>
      </c>
      <c r="AU61">
        <f t="shared" si="17"/>
        <v>11.894300932853906</v>
      </c>
      <c r="AV61">
        <f t="shared" si="17"/>
        <v>11.446190472395864</v>
      </c>
      <c r="AW61">
        <f t="shared" si="17"/>
        <v>1.0093487826059908</v>
      </c>
      <c r="AX61">
        <f t="shared" si="17"/>
        <v>-10.048487347957478</v>
      </c>
      <c r="AY61">
        <f t="shared" si="17"/>
        <v>-12.468389645325109</v>
      </c>
      <c r="AZ61">
        <f t="shared" si="17"/>
        <v>-8.1076310599212711</v>
      </c>
      <c r="BA61">
        <f t="shared" si="17"/>
        <v>7.5688101326853232</v>
      </c>
      <c r="BB61">
        <f t="shared" si="17"/>
        <v>-11.502952625689515</v>
      </c>
      <c r="BC61">
        <f t="shared" si="17"/>
        <v>23.728997117737791</v>
      </c>
      <c r="BD61">
        <f t="shared" si="17"/>
        <v>-7.6786940497828953</v>
      </c>
    </row>
    <row r="62" spans="1:56" x14ac:dyDescent="0.2">
      <c r="A62">
        <v>107</v>
      </c>
      <c r="B62" t="s">
        <v>524</v>
      </c>
      <c r="C62" t="s">
        <v>525</v>
      </c>
      <c r="D62" t="s">
        <v>565</v>
      </c>
      <c r="E62" s="72" t="s">
        <v>570</v>
      </c>
      <c r="G62">
        <f t="shared" si="0"/>
        <v>0</v>
      </c>
      <c r="H62">
        <f t="shared" ref="H62:Y62" si="18">IF(H14=0,0,(H14-G14)/H14*100)</f>
        <v>0</v>
      </c>
      <c r="I62">
        <f t="shared" si="18"/>
        <v>0</v>
      </c>
      <c r="J62">
        <f t="shared" si="18"/>
        <v>0</v>
      </c>
      <c r="K62">
        <f t="shared" si="18"/>
        <v>0</v>
      </c>
      <c r="L62">
        <f t="shared" si="18"/>
        <v>0</v>
      </c>
      <c r="M62">
        <f t="shared" si="18"/>
        <v>0</v>
      </c>
      <c r="N62">
        <f t="shared" si="18"/>
        <v>0</v>
      </c>
      <c r="O62">
        <f t="shared" si="18"/>
        <v>0</v>
      </c>
      <c r="P62">
        <f t="shared" si="18"/>
        <v>0</v>
      </c>
      <c r="Q62">
        <f t="shared" si="18"/>
        <v>0</v>
      </c>
      <c r="R62">
        <f t="shared" si="18"/>
        <v>0</v>
      </c>
      <c r="S62">
        <f t="shared" si="18"/>
        <v>0</v>
      </c>
      <c r="T62">
        <f t="shared" si="18"/>
        <v>0</v>
      </c>
      <c r="U62">
        <f t="shared" si="18"/>
        <v>0</v>
      </c>
      <c r="V62">
        <f t="shared" si="18"/>
        <v>0</v>
      </c>
      <c r="W62">
        <f t="shared" si="18"/>
        <v>0</v>
      </c>
      <c r="X62">
        <f t="shared" si="18"/>
        <v>0</v>
      </c>
      <c r="Y62">
        <f t="shared" si="18"/>
        <v>0</v>
      </c>
      <c r="Z62">
        <f t="shared" ref="Z62:BD62" si="19">IF(Z14=0,0,(Z14-Y14)/Z14*100)</f>
        <v>100</v>
      </c>
      <c r="AA62">
        <f t="shared" si="19"/>
        <v>5.7625086375166656</v>
      </c>
      <c r="AB62">
        <f t="shared" si="19"/>
        <v>-9.7636267277921025</v>
      </c>
      <c r="AC62">
        <f t="shared" si="19"/>
        <v>-14.726699504658111</v>
      </c>
      <c r="AD62">
        <f t="shared" si="19"/>
        <v>6.816038545822531</v>
      </c>
      <c r="AE62">
        <f t="shared" si="19"/>
        <v>12.972779906179236</v>
      </c>
      <c r="AF62">
        <f t="shared" si="19"/>
        <v>9.7029726802334757</v>
      </c>
      <c r="AG62">
        <f t="shared" si="19"/>
        <v>2.1284684422730833</v>
      </c>
      <c r="AH62">
        <f t="shared" si="19"/>
        <v>9.9405825826425662</v>
      </c>
      <c r="AI62">
        <f t="shared" si="19"/>
        <v>4.8739772417306968</v>
      </c>
      <c r="AJ62">
        <f t="shared" si="19"/>
        <v>-1.7863248603017658</v>
      </c>
      <c r="AK62">
        <f t="shared" si="19"/>
        <v>2.4293003036940273</v>
      </c>
      <c r="AL62">
        <f t="shared" si="19"/>
        <v>1.8645290739388143</v>
      </c>
      <c r="AM62">
        <f t="shared" si="19"/>
        <v>-20.769192419264471</v>
      </c>
      <c r="AN62">
        <f t="shared" si="19"/>
        <v>-10.784411594631367</v>
      </c>
      <c r="AO62">
        <f t="shared" si="19"/>
        <v>4.6282310048246558</v>
      </c>
      <c r="AP62">
        <f t="shared" si="19"/>
        <v>6.7032006448199564</v>
      </c>
      <c r="AQ62">
        <f t="shared" si="19"/>
        <v>0.20409727985627024</v>
      </c>
      <c r="AR62">
        <f t="shared" si="19"/>
        <v>7.7103319378314303</v>
      </c>
      <c r="AS62">
        <f t="shared" si="19"/>
        <v>-7.981405870441753</v>
      </c>
      <c r="AT62">
        <f t="shared" si="19"/>
        <v>5.7042184817228998</v>
      </c>
      <c r="AU62">
        <f t="shared" si="19"/>
        <v>1.9384458679346572</v>
      </c>
      <c r="AV62">
        <f t="shared" si="19"/>
        <v>2.323986752436785</v>
      </c>
      <c r="AW62">
        <f t="shared" si="19"/>
        <v>-1.9730848017559608</v>
      </c>
      <c r="AX62">
        <f t="shared" si="19"/>
        <v>-8.2966617641814171</v>
      </c>
      <c r="AY62">
        <f t="shared" si="19"/>
        <v>-0.34227710455889837</v>
      </c>
      <c r="AZ62">
        <f t="shared" si="19"/>
        <v>1.1481988379164147</v>
      </c>
      <c r="BA62">
        <f t="shared" si="19"/>
        <v>5.5162430837230225</v>
      </c>
      <c r="BB62">
        <f t="shared" si="19"/>
        <v>6.6774788581837443</v>
      </c>
      <c r="BC62">
        <f t="shared" si="19"/>
        <v>2.3619156221978694</v>
      </c>
      <c r="BD62">
        <f t="shared" si="19"/>
        <v>-4.3289319038479235</v>
      </c>
    </row>
    <row r="63" spans="1:56" x14ac:dyDescent="0.2">
      <c r="A63">
        <v>61</v>
      </c>
      <c r="B63" t="s">
        <v>436</v>
      </c>
      <c r="C63" t="s">
        <v>526</v>
      </c>
      <c r="D63" t="s">
        <v>565</v>
      </c>
      <c r="E63" s="72" t="s">
        <v>570</v>
      </c>
      <c r="G63">
        <f t="shared" si="0"/>
        <v>0</v>
      </c>
      <c r="H63">
        <f t="shared" ref="H63:Y63" si="20">IF(H15=0,0,(H15-G15)/H15*100)</f>
        <v>0</v>
      </c>
      <c r="I63">
        <f t="shared" si="20"/>
        <v>0</v>
      </c>
      <c r="J63">
        <f t="shared" si="20"/>
        <v>0</v>
      </c>
      <c r="K63">
        <f t="shared" si="20"/>
        <v>0</v>
      </c>
      <c r="L63">
        <f t="shared" si="20"/>
        <v>0</v>
      </c>
      <c r="M63">
        <f t="shared" si="20"/>
        <v>0</v>
      </c>
      <c r="N63">
        <f t="shared" si="20"/>
        <v>0</v>
      </c>
      <c r="O63">
        <f t="shared" si="20"/>
        <v>0</v>
      </c>
      <c r="P63">
        <f t="shared" si="20"/>
        <v>0</v>
      </c>
      <c r="Q63">
        <f t="shared" si="20"/>
        <v>0</v>
      </c>
      <c r="R63">
        <f t="shared" si="20"/>
        <v>0</v>
      </c>
      <c r="S63">
        <f t="shared" si="20"/>
        <v>0</v>
      </c>
      <c r="T63">
        <f t="shared" si="20"/>
        <v>0</v>
      </c>
      <c r="U63">
        <f t="shared" si="20"/>
        <v>0</v>
      </c>
      <c r="V63">
        <f t="shared" si="20"/>
        <v>0</v>
      </c>
      <c r="W63">
        <f t="shared" si="20"/>
        <v>0</v>
      </c>
      <c r="X63">
        <f t="shared" si="20"/>
        <v>0</v>
      </c>
      <c r="Y63">
        <f t="shared" si="20"/>
        <v>0</v>
      </c>
      <c r="Z63">
        <f t="shared" ref="Z63:BD63" si="21">IF(Z15=0,0,(Z15-Y15)/Z15*100)</f>
        <v>0</v>
      </c>
      <c r="AA63">
        <f t="shared" si="21"/>
        <v>0</v>
      </c>
      <c r="AB63">
        <f t="shared" si="21"/>
        <v>0</v>
      </c>
      <c r="AC63">
        <f t="shared" si="21"/>
        <v>0</v>
      </c>
      <c r="AD63">
        <f t="shared" si="21"/>
        <v>0</v>
      </c>
      <c r="AE63">
        <f t="shared" si="21"/>
        <v>100</v>
      </c>
      <c r="AF63">
        <f t="shared" si="21"/>
        <v>-2.9896574928976523</v>
      </c>
      <c r="AG63">
        <f t="shared" si="21"/>
        <v>2.7153746788044146</v>
      </c>
      <c r="AH63">
        <f t="shared" si="21"/>
        <v>-5.9018666188122735</v>
      </c>
      <c r="AI63">
        <f t="shared" si="21"/>
        <v>-0.29153265452452626</v>
      </c>
      <c r="AJ63">
        <f t="shared" si="21"/>
        <v>1.5615293485579125</v>
      </c>
      <c r="AK63">
        <f t="shared" si="21"/>
        <v>-6.6693225434488896</v>
      </c>
      <c r="AL63">
        <f t="shared" si="21"/>
        <v>-3.0945432041362473</v>
      </c>
      <c r="AM63">
        <f t="shared" si="21"/>
        <v>1.0781574086646211</v>
      </c>
      <c r="AN63">
        <f t="shared" si="21"/>
        <v>6.5482271089403952</v>
      </c>
      <c r="AO63">
        <f t="shared" si="21"/>
        <v>15.996844597349519</v>
      </c>
      <c r="AP63">
        <f t="shared" si="21"/>
        <v>-9.4187294996339403</v>
      </c>
      <c r="AQ63">
        <f t="shared" si="21"/>
        <v>8.5943986827728747</v>
      </c>
      <c r="AR63">
        <f t="shared" si="21"/>
        <v>11.777696046463783</v>
      </c>
      <c r="AS63">
        <f t="shared" si="21"/>
        <v>-19.4440335332106</v>
      </c>
      <c r="AT63">
        <f t="shared" si="21"/>
        <v>-15.258832975502234</v>
      </c>
      <c r="AU63">
        <f t="shared" si="21"/>
        <v>15.841987200278263</v>
      </c>
      <c r="AV63">
        <f t="shared" si="21"/>
        <v>5.3072010426183276</v>
      </c>
      <c r="AW63">
        <f t="shared" si="21"/>
        <v>-1.4741164864826639</v>
      </c>
      <c r="AX63">
        <f t="shared" si="21"/>
        <v>2.3638446617813651</v>
      </c>
      <c r="AY63">
        <f t="shared" si="21"/>
        <v>-42.681112770907617</v>
      </c>
      <c r="AZ63">
        <f t="shared" si="21"/>
        <v>6.9395665466823946</v>
      </c>
      <c r="BA63">
        <f t="shared" si="21"/>
        <v>14.818324558487571</v>
      </c>
      <c r="BB63">
        <f t="shared" si="21"/>
        <v>-21.135526255067425</v>
      </c>
      <c r="BC63">
        <f t="shared" si="21"/>
        <v>40.45367270111371</v>
      </c>
      <c r="BD63">
        <f t="shared" si="21"/>
        <v>0</v>
      </c>
    </row>
    <row r="64" spans="1:56" x14ac:dyDescent="0.2">
      <c r="A64">
        <v>178</v>
      </c>
      <c r="B64" t="s">
        <v>408</v>
      </c>
      <c r="C64" t="s">
        <v>527</v>
      </c>
      <c r="D64" t="s">
        <v>565</v>
      </c>
      <c r="E64" s="72" t="s">
        <v>570</v>
      </c>
      <c r="G64">
        <f t="shared" si="0"/>
        <v>0</v>
      </c>
      <c r="H64">
        <f t="shared" ref="H64:Y64" si="22">IF(H16=0,0,(H16-G16)/H16*100)</f>
        <v>0</v>
      </c>
      <c r="I64">
        <f t="shared" si="22"/>
        <v>0</v>
      </c>
      <c r="J64">
        <f t="shared" si="22"/>
        <v>0</v>
      </c>
      <c r="K64">
        <f t="shared" si="22"/>
        <v>0</v>
      </c>
      <c r="L64">
        <f t="shared" si="22"/>
        <v>0</v>
      </c>
      <c r="M64">
        <f t="shared" si="22"/>
        <v>0</v>
      </c>
      <c r="N64">
        <f t="shared" si="22"/>
        <v>0</v>
      </c>
      <c r="O64">
        <f t="shared" si="22"/>
        <v>0</v>
      </c>
      <c r="P64">
        <f t="shared" si="22"/>
        <v>0</v>
      </c>
      <c r="Q64">
        <f t="shared" si="22"/>
        <v>0</v>
      </c>
      <c r="R64">
        <f t="shared" si="22"/>
        <v>0</v>
      </c>
      <c r="S64">
        <f t="shared" si="22"/>
        <v>0</v>
      </c>
      <c r="T64">
        <f t="shared" si="22"/>
        <v>0</v>
      </c>
      <c r="U64">
        <f t="shared" si="22"/>
        <v>0</v>
      </c>
      <c r="V64">
        <f t="shared" si="22"/>
        <v>0</v>
      </c>
      <c r="W64">
        <f t="shared" si="22"/>
        <v>0</v>
      </c>
      <c r="X64">
        <f t="shared" si="22"/>
        <v>0</v>
      </c>
      <c r="Y64">
        <f t="shared" si="22"/>
        <v>0</v>
      </c>
      <c r="Z64">
        <f t="shared" ref="Z64:BD64" si="23">IF(Z16=0,0,(Z16-Y16)/Z16*100)</f>
        <v>0</v>
      </c>
      <c r="AA64">
        <f t="shared" si="23"/>
        <v>0</v>
      </c>
      <c r="AB64">
        <f t="shared" si="23"/>
        <v>0</v>
      </c>
      <c r="AC64">
        <f t="shared" si="23"/>
        <v>0</v>
      </c>
      <c r="AD64">
        <f t="shared" si="23"/>
        <v>0</v>
      </c>
      <c r="AE64">
        <f t="shared" si="23"/>
        <v>0</v>
      </c>
      <c r="AF64">
        <f t="shared" si="23"/>
        <v>0</v>
      </c>
      <c r="AG64">
        <f t="shared" si="23"/>
        <v>0</v>
      </c>
      <c r="AH64">
        <f t="shared" si="23"/>
        <v>0</v>
      </c>
      <c r="AI64">
        <f t="shared" si="23"/>
        <v>0</v>
      </c>
      <c r="AJ64">
        <f t="shared" si="23"/>
        <v>0</v>
      </c>
      <c r="AK64">
        <f t="shared" si="23"/>
        <v>0</v>
      </c>
      <c r="AL64">
        <f t="shared" si="23"/>
        <v>100</v>
      </c>
      <c r="AM64">
        <f t="shared" si="23"/>
        <v>-20.213061039865803</v>
      </c>
      <c r="AN64">
        <f t="shared" si="23"/>
        <v>24.147226077722685</v>
      </c>
      <c r="AO64">
        <f t="shared" si="23"/>
        <v>-13.138264586944883</v>
      </c>
      <c r="AP64">
        <f t="shared" si="23"/>
        <v>-6.5028873674410654</v>
      </c>
      <c r="AQ64">
        <f t="shared" si="23"/>
        <v>1.0917604906533656</v>
      </c>
      <c r="AR64">
        <f t="shared" si="23"/>
        <v>35.107738160470078</v>
      </c>
      <c r="AS64">
        <f t="shared" si="23"/>
        <v>-2.5862356411996008</v>
      </c>
      <c r="AT64">
        <f t="shared" si="23"/>
        <v>-89.727799161469719</v>
      </c>
      <c r="AU64">
        <f t="shared" si="23"/>
        <v>22.545602115430889</v>
      </c>
      <c r="AV64">
        <f t="shared" si="23"/>
        <v>-5.9617370610666232</v>
      </c>
      <c r="AW64">
        <f t="shared" si="23"/>
        <v>-30.85596202268389</v>
      </c>
      <c r="AX64">
        <f t="shared" si="23"/>
        <v>-9.624876536781203</v>
      </c>
      <c r="AY64">
        <f t="shared" si="23"/>
        <v>53.38197356552574</v>
      </c>
      <c r="AZ64">
        <f t="shared" si="23"/>
        <v>6.3723626523340764</v>
      </c>
      <c r="BA64">
        <f t="shared" si="23"/>
        <v>-1.4091826588894536</v>
      </c>
      <c r="BB64">
        <f t="shared" si="23"/>
        <v>-61.878014703269898</v>
      </c>
      <c r="BC64">
        <f t="shared" si="23"/>
        <v>-15.179944925928506</v>
      </c>
      <c r="BD64">
        <f t="shared" si="23"/>
        <v>0</v>
      </c>
    </row>
    <row r="65" spans="1:56" x14ac:dyDescent="0.2">
      <c r="A65">
        <v>238</v>
      </c>
      <c r="B65" t="s">
        <v>425</v>
      </c>
      <c r="C65" t="s">
        <v>528</v>
      </c>
      <c r="D65" t="s">
        <v>565</v>
      </c>
      <c r="E65" s="72" t="s">
        <v>570</v>
      </c>
      <c r="G65">
        <f t="shared" si="0"/>
        <v>0</v>
      </c>
      <c r="H65">
        <f t="shared" ref="H65:Y65" si="24">IF(H17=0,0,(H17-G17)/H17*100)</f>
        <v>0</v>
      </c>
      <c r="I65">
        <f t="shared" si="24"/>
        <v>0</v>
      </c>
      <c r="J65">
        <f t="shared" si="24"/>
        <v>0</v>
      </c>
      <c r="K65">
        <f t="shared" si="24"/>
        <v>0</v>
      </c>
      <c r="L65">
        <f t="shared" si="24"/>
        <v>0</v>
      </c>
      <c r="M65">
        <f t="shared" si="24"/>
        <v>0</v>
      </c>
      <c r="N65">
        <f t="shared" si="24"/>
        <v>0</v>
      </c>
      <c r="O65">
        <f t="shared" si="24"/>
        <v>0</v>
      </c>
      <c r="P65">
        <f t="shared" si="24"/>
        <v>0</v>
      </c>
      <c r="Q65">
        <f t="shared" si="24"/>
        <v>0</v>
      </c>
      <c r="R65">
        <f t="shared" si="24"/>
        <v>0</v>
      </c>
      <c r="S65">
        <f t="shared" si="24"/>
        <v>0</v>
      </c>
      <c r="T65">
        <f t="shared" si="24"/>
        <v>0</v>
      </c>
      <c r="U65">
        <f t="shared" si="24"/>
        <v>0</v>
      </c>
      <c r="V65">
        <f t="shared" si="24"/>
        <v>0</v>
      </c>
      <c r="W65">
        <f t="shared" si="24"/>
        <v>0</v>
      </c>
      <c r="X65">
        <f t="shared" si="24"/>
        <v>0</v>
      </c>
      <c r="Y65">
        <f t="shared" si="24"/>
        <v>0</v>
      </c>
      <c r="Z65">
        <f t="shared" ref="Z65:BD65" si="25">IF(Z17=0,0,(Z17-Y17)/Z17*100)</f>
        <v>0</v>
      </c>
      <c r="AA65">
        <f t="shared" si="25"/>
        <v>100</v>
      </c>
      <c r="AB65">
        <f t="shared" si="25"/>
        <v>-2.1694219144660951</v>
      </c>
      <c r="AC65">
        <f t="shared" si="25"/>
        <v>9.4314433540682323</v>
      </c>
      <c r="AD65">
        <f t="shared" si="25"/>
        <v>-15.567481681037055</v>
      </c>
      <c r="AE65">
        <f t="shared" si="25"/>
        <v>-4.0367598655325239</v>
      </c>
      <c r="AF65">
        <f t="shared" si="25"/>
        <v>6.3650340153571241</v>
      </c>
      <c r="AG65">
        <f t="shared" si="25"/>
        <v>8.8424378484509933</v>
      </c>
      <c r="AH65">
        <f t="shared" si="25"/>
        <v>-0.22669862865666851</v>
      </c>
      <c r="AI65">
        <f t="shared" si="25"/>
        <v>-1.0717771656209407</v>
      </c>
      <c r="AJ65">
        <f t="shared" si="25"/>
        <v>4.1975888947250777</v>
      </c>
      <c r="AK65">
        <f t="shared" si="25"/>
        <v>8.6599891646694758</v>
      </c>
      <c r="AL65">
        <f t="shared" si="25"/>
        <v>-1.8435426597264815</v>
      </c>
      <c r="AM65">
        <f t="shared" si="25"/>
        <v>6.5199803463284063</v>
      </c>
      <c r="AN65">
        <f t="shared" si="25"/>
        <v>-8.5822683576055905</v>
      </c>
      <c r="AO65">
        <f t="shared" si="25"/>
        <v>4.7124626411695028</v>
      </c>
      <c r="AP65">
        <f t="shared" si="25"/>
        <v>9.8471933025153202</v>
      </c>
      <c r="AQ65">
        <f t="shared" si="25"/>
        <v>4.5914049795524257</v>
      </c>
      <c r="AR65">
        <f t="shared" si="25"/>
        <v>-13.568844644936204</v>
      </c>
      <c r="AS65">
        <f t="shared" si="25"/>
        <v>-0.96632095650158423</v>
      </c>
      <c r="AT65">
        <f t="shared" si="25"/>
        <v>6.4307661159951328</v>
      </c>
      <c r="AU65">
        <f t="shared" si="25"/>
        <v>3.3876911598675132</v>
      </c>
      <c r="AV65">
        <f t="shared" si="25"/>
        <v>-7.9226758708771845</v>
      </c>
      <c r="AW65">
        <f t="shared" si="25"/>
        <v>-6.1339822566614721</v>
      </c>
      <c r="AX65">
        <f t="shared" si="25"/>
        <v>16.502663113631151</v>
      </c>
      <c r="AY65">
        <f t="shared" si="25"/>
        <v>15.368012313610368</v>
      </c>
      <c r="AZ65">
        <f t="shared" si="25"/>
        <v>12.083700960061766</v>
      </c>
      <c r="BA65">
        <f t="shared" si="25"/>
        <v>7.0222974041759398</v>
      </c>
      <c r="BB65">
        <f t="shared" si="25"/>
        <v>4.9030602399485357</v>
      </c>
      <c r="BC65">
        <f t="shared" si="25"/>
        <v>20.577211516477934</v>
      </c>
      <c r="BD65">
        <f t="shared" si="25"/>
        <v>3.2862613541954397</v>
      </c>
    </row>
    <row r="66" spans="1:56" x14ac:dyDescent="0.2">
      <c r="A66">
        <v>74</v>
      </c>
      <c r="B66" t="s">
        <v>390</v>
      </c>
      <c r="C66" t="s">
        <v>529</v>
      </c>
      <c r="D66" t="s">
        <v>565</v>
      </c>
      <c r="E66" s="72" t="s">
        <v>570</v>
      </c>
      <c r="G66">
        <f t="shared" si="0"/>
        <v>0</v>
      </c>
      <c r="H66">
        <f t="shared" ref="H66:Y66" si="26">IF(H18=0,0,(H18-G18)/H18*100)</f>
        <v>0</v>
      </c>
      <c r="I66">
        <f t="shared" si="26"/>
        <v>0</v>
      </c>
      <c r="J66">
        <f t="shared" si="26"/>
        <v>0</v>
      </c>
      <c r="K66">
        <f t="shared" si="26"/>
        <v>0</v>
      </c>
      <c r="L66">
        <f t="shared" si="26"/>
        <v>0</v>
      </c>
      <c r="M66">
        <f t="shared" si="26"/>
        <v>0</v>
      </c>
      <c r="N66">
        <f t="shared" si="26"/>
        <v>0</v>
      </c>
      <c r="O66">
        <f t="shared" si="26"/>
        <v>0</v>
      </c>
      <c r="P66">
        <f t="shared" si="26"/>
        <v>0</v>
      </c>
      <c r="Q66">
        <f t="shared" si="26"/>
        <v>0</v>
      </c>
      <c r="R66">
        <f t="shared" si="26"/>
        <v>0</v>
      </c>
      <c r="S66">
        <f t="shared" si="26"/>
        <v>0</v>
      </c>
      <c r="T66">
        <f t="shared" si="26"/>
        <v>0</v>
      </c>
      <c r="U66">
        <f t="shared" si="26"/>
        <v>0</v>
      </c>
      <c r="V66">
        <f t="shared" si="26"/>
        <v>0</v>
      </c>
      <c r="W66">
        <f t="shared" si="26"/>
        <v>0</v>
      </c>
      <c r="X66">
        <f t="shared" si="26"/>
        <v>0</v>
      </c>
      <c r="Y66">
        <f t="shared" si="26"/>
        <v>0</v>
      </c>
      <c r="Z66">
        <f t="shared" ref="Z66:BD66" si="27">IF(Z18=0,0,(Z18-Y18)/Z18*100)</f>
        <v>100</v>
      </c>
      <c r="AA66">
        <f t="shared" si="27"/>
        <v>-5.1092115334931503</v>
      </c>
      <c r="AB66">
        <f t="shared" si="27"/>
        <v>-3.0935709718797595</v>
      </c>
      <c r="AC66">
        <f t="shared" si="27"/>
        <v>10.798436673274256</v>
      </c>
      <c r="AD66">
        <f t="shared" si="27"/>
        <v>0.95941056535289415</v>
      </c>
      <c r="AE66">
        <f t="shared" si="27"/>
        <v>7.4158432161494714</v>
      </c>
      <c r="AF66">
        <f t="shared" si="27"/>
        <v>26.383721803553474</v>
      </c>
      <c r="AG66">
        <f t="shared" si="27"/>
        <v>-1.5056084592907382</v>
      </c>
      <c r="AH66">
        <f t="shared" si="27"/>
        <v>3.3234890283366139</v>
      </c>
      <c r="AI66">
        <f t="shared" si="27"/>
        <v>-6.873630058021468</v>
      </c>
      <c r="AJ66">
        <f t="shared" si="27"/>
        <v>-12.734156710658699</v>
      </c>
      <c r="AK66">
        <f t="shared" si="27"/>
        <v>9.4591770255427221</v>
      </c>
      <c r="AL66">
        <f t="shared" si="27"/>
        <v>4.6613667732381385</v>
      </c>
      <c r="AM66">
        <f t="shared" si="27"/>
        <v>6.4369341014941615</v>
      </c>
      <c r="AN66">
        <f t="shared" si="27"/>
        <v>9.9659362892793713</v>
      </c>
      <c r="AO66">
        <f t="shared" si="27"/>
        <v>-7.7671147240079437</v>
      </c>
      <c r="AP66">
        <f t="shared" si="27"/>
        <v>-9.2752184616743563</v>
      </c>
      <c r="AQ66">
        <f t="shared" si="27"/>
        <v>7.0608087741676258</v>
      </c>
      <c r="AR66">
        <f t="shared" si="27"/>
        <v>0.65303442178291848</v>
      </c>
      <c r="AS66">
        <f t="shared" si="27"/>
        <v>-5.7011990314352179</v>
      </c>
      <c r="AT66">
        <f t="shared" si="27"/>
        <v>-19.633847222726139</v>
      </c>
      <c r="AU66">
        <f t="shared" si="27"/>
        <v>4.5062764665654926</v>
      </c>
      <c r="AV66">
        <f t="shared" si="27"/>
        <v>-4.9577746994767624</v>
      </c>
      <c r="AW66">
        <f t="shared" si="27"/>
        <v>2.1482729302597665</v>
      </c>
      <c r="AX66">
        <f t="shared" si="27"/>
        <v>-6.2767390982632678</v>
      </c>
      <c r="AY66">
        <f t="shared" si="27"/>
        <v>-11.921885782732733</v>
      </c>
      <c r="AZ66">
        <f t="shared" si="27"/>
        <v>2.226833882741476</v>
      </c>
      <c r="BA66">
        <f t="shared" si="27"/>
        <v>3.418644575046915</v>
      </c>
      <c r="BB66">
        <f t="shared" si="27"/>
        <v>-16.676309954907705</v>
      </c>
      <c r="BC66">
        <f t="shared" si="27"/>
        <v>19.458567044756613</v>
      </c>
      <c r="BD66">
        <f t="shared" si="27"/>
        <v>-10.974349458711934</v>
      </c>
    </row>
    <row r="67" spans="1:56" x14ac:dyDescent="0.2">
      <c r="A67">
        <v>75</v>
      </c>
      <c r="B67" t="s">
        <v>530</v>
      </c>
      <c r="C67" t="s">
        <v>531</v>
      </c>
      <c r="D67" t="s">
        <v>565</v>
      </c>
      <c r="E67" s="72" t="s">
        <v>570</v>
      </c>
      <c r="G67">
        <f t="shared" si="0"/>
        <v>0</v>
      </c>
      <c r="H67">
        <f t="shared" ref="H67:Y67" si="28">IF(H19=0,0,(H19-G19)/H19*100)</f>
        <v>0</v>
      </c>
      <c r="I67">
        <f t="shared" si="28"/>
        <v>0</v>
      </c>
      <c r="J67">
        <f t="shared" si="28"/>
        <v>0</v>
      </c>
      <c r="K67">
        <f t="shared" si="28"/>
        <v>0</v>
      </c>
      <c r="L67">
        <f t="shared" si="28"/>
        <v>0</v>
      </c>
      <c r="M67">
        <f t="shared" si="28"/>
        <v>0</v>
      </c>
      <c r="N67">
        <f t="shared" si="28"/>
        <v>0</v>
      </c>
      <c r="O67">
        <f t="shared" si="28"/>
        <v>0</v>
      </c>
      <c r="P67">
        <f t="shared" si="28"/>
        <v>0</v>
      </c>
      <c r="Q67">
        <f t="shared" si="28"/>
        <v>0</v>
      </c>
      <c r="R67">
        <f t="shared" si="28"/>
        <v>0</v>
      </c>
      <c r="S67">
        <f t="shared" si="28"/>
        <v>0</v>
      </c>
      <c r="T67">
        <f t="shared" si="28"/>
        <v>0</v>
      </c>
      <c r="U67">
        <f t="shared" si="28"/>
        <v>0</v>
      </c>
      <c r="V67">
        <f t="shared" si="28"/>
        <v>0</v>
      </c>
      <c r="W67">
        <f t="shared" si="28"/>
        <v>0</v>
      </c>
      <c r="X67">
        <f t="shared" si="28"/>
        <v>0</v>
      </c>
      <c r="Y67">
        <f t="shared" si="28"/>
        <v>0</v>
      </c>
      <c r="Z67">
        <f t="shared" ref="Z67:BD67" si="29">IF(Z19=0,0,(Z19-Y19)/Z19*100)</f>
        <v>100</v>
      </c>
      <c r="AA67">
        <f t="shared" si="29"/>
        <v>13.231304145044767</v>
      </c>
      <c r="AB67">
        <f t="shared" si="29"/>
        <v>20.795582700821647</v>
      </c>
      <c r="AC67">
        <f t="shared" si="29"/>
        <v>-6.3597938321637804</v>
      </c>
      <c r="AD67">
        <f t="shared" si="29"/>
        <v>-14.999413905452119</v>
      </c>
      <c r="AE67">
        <f t="shared" si="29"/>
        <v>-0.64559416620920995</v>
      </c>
      <c r="AF67">
        <f t="shared" si="29"/>
        <v>13.095157447800892</v>
      </c>
      <c r="AG67">
        <f t="shared" si="29"/>
        <v>3.7714450380640829</v>
      </c>
      <c r="AH67">
        <f t="shared" si="29"/>
        <v>-7.6045866653454199</v>
      </c>
      <c r="AI67">
        <f t="shared" si="29"/>
        <v>4.545372001676486</v>
      </c>
      <c r="AJ67">
        <f t="shared" si="29"/>
        <v>-2.6352562475515651</v>
      </c>
      <c r="AK67">
        <f t="shared" si="29"/>
        <v>-1.199832547396066</v>
      </c>
      <c r="AL67">
        <f t="shared" si="29"/>
        <v>-2.6942481235246314</v>
      </c>
      <c r="AM67">
        <f t="shared" si="29"/>
        <v>-0.65324771334148535</v>
      </c>
      <c r="AN67">
        <f t="shared" si="29"/>
        <v>8.3698642466066939</v>
      </c>
      <c r="AO67">
        <f t="shared" si="29"/>
        <v>8.9798169126903691</v>
      </c>
      <c r="AP67">
        <f t="shared" si="29"/>
        <v>1.5211840812308217</v>
      </c>
      <c r="AQ67">
        <f t="shared" si="29"/>
        <v>3.7497319255453956</v>
      </c>
      <c r="AR67">
        <f t="shared" si="29"/>
        <v>-0.1932417096093178</v>
      </c>
      <c r="AS67">
        <f t="shared" si="29"/>
        <v>21.776039805433342</v>
      </c>
      <c r="AT67">
        <f t="shared" si="29"/>
        <v>9.5880422877980465</v>
      </c>
      <c r="AU67">
        <f t="shared" si="29"/>
        <v>6.697148472311369</v>
      </c>
      <c r="AV67">
        <f t="shared" si="29"/>
        <v>-35.837584780357084</v>
      </c>
      <c r="AW67">
        <f t="shared" si="29"/>
        <v>16.881314021533097</v>
      </c>
      <c r="AX67">
        <f t="shared" si="29"/>
        <v>13.800580303210744</v>
      </c>
      <c r="AY67">
        <f t="shared" si="29"/>
        <v>-5.7003549818150718</v>
      </c>
      <c r="AZ67">
        <f t="shared" si="29"/>
        <v>-4.6023231296321336</v>
      </c>
      <c r="BA67">
        <f t="shared" si="29"/>
        <v>-0.21549102046085786</v>
      </c>
      <c r="BB67">
        <f t="shared" si="29"/>
        <v>4.5568062233126412</v>
      </c>
      <c r="BC67">
        <f t="shared" si="29"/>
        <v>2.1183191867329807</v>
      </c>
      <c r="BD67">
        <f t="shared" si="29"/>
        <v>2.9350346013407589</v>
      </c>
    </row>
    <row r="68" spans="1:56" x14ac:dyDescent="0.2">
      <c r="A68">
        <v>81</v>
      </c>
      <c r="B68" t="s">
        <v>392</v>
      </c>
      <c r="C68" t="s">
        <v>532</v>
      </c>
      <c r="D68" t="s">
        <v>565</v>
      </c>
      <c r="E68" s="72" t="s">
        <v>570</v>
      </c>
      <c r="G68">
        <f t="shared" si="0"/>
        <v>0</v>
      </c>
      <c r="H68">
        <f t="shared" ref="H68:Y68" si="30">IF(H20=0,0,(H20-G20)/H20*100)</f>
        <v>0</v>
      </c>
      <c r="I68">
        <f t="shared" si="30"/>
        <v>0</v>
      </c>
      <c r="J68">
        <f t="shared" si="30"/>
        <v>0</v>
      </c>
      <c r="K68">
        <f t="shared" si="30"/>
        <v>0</v>
      </c>
      <c r="L68">
        <f t="shared" si="30"/>
        <v>0</v>
      </c>
      <c r="M68">
        <f t="shared" si="30"/>
        <v>0</v>
      </c>
      <c r="N68">
        <f t="shared" si="30"/>
        <v>0</v>
      </c>
      <c r="O68">
        <f t="shared" si="30"/>
        <v>0</v>
      </c>
      <c r="P68">
        <f t="shared" si="30"/>
        <v>0</v>
      </c>
      <c r="Q68">
        <f t="shared" si="30"/>
        <v>0</v>
      </c>
      <c r="R68">
        <f t="shared" si="30"/>
        <v>0</v>
      </c>
      <c r="S68">
        <f t="shared" si="30"/>
        <v>0</v>
      </c>
      <c r="T68">
        <f t="shared" si="30"/>
        <v>0</v>
      </c>
      <c r="U68">
        <f t="shared" si="30"/>
        <v>0</v>
      </c>
      <c r="V68">
        <f t="shared" si="30"/>
        <v>0</v>
      </c>
      <c r="W68">
        <f t="shared" si="30"/>
        <v>0</v>
      </c>
      <c r="X68">
        <f t="shared" si="30"/>
        <v>0</v>
      </c>
      <c r="Y68">
        <f t="shared" si="30"/>
        <v>0</v>
      </c>
      <c r="Z68">
        <f t="shared" ref="Z68:BD68" si="31">IF(Z20=0,0,(Z20-Y20)/Z20*100)</f>
        <v>100</v>
      </c>
      <c r="AA68">
        <f t="shared" si="31"/>
        <v>-12.611938661029933</v>
      </c>
      <c r="AB68">
        <f t="shared" si="31"/>
        <v>-3.2915477723329895E-2</v>
      </c>
      <c r="AC68">
        <f t="shared" si="31"/>
        <v>0</v>
      </c>
      <c r="AD68">
        <f t="shared" si="31"/>
        <v>100</v>
      </c>
      <c r="AE68">
        <f t="shared" si="31"/>
        <v>-1.9765812323463317</v>
      </c>
      <c r="AF68">
        <f t="shared" si="31"/>
        <v>4.1412432051533967</v>
      </c>
      <c r="AG68">
        <f t="shared" si="31"/>
        <v>9.6132256587574147</v>
      </c>
      <c r="AH68">
        <f t="shared" si="31"/>
        <v>3.4493786858235223</v>
      </c>
      <c r="AI68">
        <f t="shared" si="31"/>
        <v>4.2660014573725862</v>
      </c>
      <c r="AJ68">
        <f t="shared" si="31"/>
        <v>-6.1230737058337894</v>
      </c>
      <c r="AK68">
        <f t="shared" si="31"/>
        <v>6.0426704509457609</v>
      </c>
      <c r="AL68">
        <f t="shared" si="31"/>
        <v>2.4589429983379421</v>
      </c>
      <c r="AM68">
        <f t="shared" si="31"/>
        <v>-3.6680554660666678</v>
      </c>
      <c r="AN68">
        <f t="shared" si="31"/>
        <v>4.6044123959954133</v>
      </c>
      <c r="AO68">
        <f t="shared" si="31"/>
        <v>5.5811790202498779</v>
      </c>
      <c r="AP68">
        <f t="shared" si="31"/>
        <v>6.9602149453997191</v>
      </c>
      <c r="AQ68">
        <f t="shared" si="31"/>
        <v>-5.1401052087329466</v>
      </c>
      <c r="AR68">
        <f t="shared" si="31"/>
        <v>4.9183301529005519</v>
      </c>
      <c r="AS68">
        <f t="shared" si="31"/>
        <v>3.482270307756421</v>
      </c>
      <c r="AT68">
        <f t="shared" si="31"/>
        <v>2.3102258736986117</v>
      </c>
      <c r="AU68">
        <f t="shared" si="31"/>
        <v>3.6293320140010188</v>
      </c>
      <c r="AV68">
        <f t="shared" si="31"/>
        <v>4.0288744329820911</v>
      </c>
      <c r="AW68">
        <f t="shared" si="31"/>
        <v>7.3692370812128258</v>
      </c>
      <c r="AX68">
        <f t="shared" si="31"/>
        <v>8.2862535759604885</v>
      </c>
      <c r="AY68">
        <f t="shared" si="31"/>
        <v>4.1596278084857179</v>
      </c>
      <c r="AZ68">
        <f t="shared" si="31"/>
        <v>-26.535963606076123</v>
      </c>
      <c r="BA68">
        <f t="shared" si="31"/>
        <v>1.6867024460322324</v>
      </c>
      <c r="BB68">
        <f t="shared" si="31"/>
        <v>13.470482116252928</v>
      </c>
      <c r="BC68">
        <f t="shared" si="31"/>
        <v>6.5822268295386994</v>
      </c>
      <c r="BD68">
        <f t="shared" si="31"/>
        <v>1.6940247804977007</v>
      </c>
    </row>
    <row r="69" spans="1:56" x14ac:dyDescent="0.2">
      <c r="A69">
        <v>90</v>
      </c>
      <c r="B69" t="s">
        <v>393</v>
      </c>
      <c r="C69" t="s">
        <v>533</v>
      </c>
      <c r="D69" t="s">
        <v>565</v>
      </c>
      <c r="E69" s="72" t="s">
        <v>570</v>
      </c>
      <c r="G69">
        <f t="shared" si="0"/>
        <v>0</v>
      </c>
      <c r="H69">
        <f t="shared" ref="H69:Y69" si="32">IF(H21=0,0,(H21-G21)/H21*100)</f>
        <v>0</v>
      </c>
      <c r="I69">
        <f t="shared" si="32"/>
        <v>0</v>
      </c>
      <c r="J69">
        <f t="shared" si="32"/>
        <v>0</v>
      </c>
      <c r="K69">
        <f t="shared" si="32"/>
        <v>0</v>
      </c>
      <c r="L69">
        <f t="shared" si="32"/>
        <v>0</v>
      </c>
      <c r="M69">
        <f t="shared" si="32"/>
        <v>0</v>
      </c>
      <c r="N69">
        <f t="shared" si="32"/>
        <v>0</v>
      </c>
      <c r="O69">
        <f t="shared" si="32"/>
        <v>0</v>
      </c>
      <c r="P69">
        <f t="shared" si="32"/>
        <v>0</v>
      </c>
      <c r="Q69">
        <f t="shared" si="32"/>
        <v>0</v>
      </c>
      <c r="R69">
        <f t="shared" si="32"/>
        <v>0</v>
      </c>
      <c r="S69">
        <f t="shared" si="32"/>
        <v>0</v>
      </c>
      <c r="T69">
        <f t="shared" si="32"/>
        <v>0</v>
      </c>
      <c r="U69">
        <f t="shared" si="32"/>
        <v>0</v>
      </c>
      <c r="V69">
        <f t="shared" si="32"/>
        <v>0</v>
      </c>
      <c r="W69">
        <f t="shared" si="32"/>
        <v>0</v>
      </c>
      <c r="X69">
        <f t="shared" si="32"/>
        <v>0</v>
      </c>
      <c r="Y69">
        <f t="shared" si="32"/>
        <v>0</v>
      </c>
      <c r="Z69">
        <f t="shared" ref="Z69:BD69" si="33">IF(Z21=0,0,(Z21-Y21)/Z21*100)</f>
        <v>0</v>
      </c>
      <c r="AA69">
        <f t="shared" si="33"/>
        <v>0</v>
      </c>
      <c r="AB69">
        <f t="shared" si="33"/>
        <v>0</v>
      </c>
      <c r="AC69">
        <f t="shared" si="33"/>
        <v>0</v>
      </c>
      <c r="AD69">
        <f t="shared" si="33"/>
        <v>0</v>
      </c>
      <c r="AE69">
        <f t="shared" si="33"/>
        <v>0</v>
      </c>
      <c r="AF69">
        <f t="shared" si="33"/>
        <v>100</v>
      </c>
      <c r="AG69">
        <f t="shared" si="33"/>
        <v>6.0422803585094185</v>
      </c>
      <c r="AH69">
        <f t="shared" si="33"/>
        <v>1.1698395416644127</v>
      </c>
      <c r="AI69">
        <f t="shared" si="33"/>
        <v>6.2642571618969951</v>
      </c>
      <c r="AJ69">
        <f t="shared" si="33"/>
        <v>2.9679510279879313</v>
      </c>
      <c r="AK69">
        <f t="shared" si="33"/>
        <v>-22.955187442618556</v>
      </c>
      <c r="AL69">
        <f t="shared" si="33"/>
        <v>-6.8803127200034249</v>
      </c>
      <c r="AM69">
        <f t="shared" si="33"/>
        <v>9.6565370529218075</v>
      </c>
      <c r="AN69">
        <f t="shared" si="33"/>
        <v>17.097317884826129</v>
      </c>
      <c r="AO69">
        <f t="shared" si="33"/>
        <v>-3.6366950901903867</v>
      </c>
      <c r="AP69">
        <f t="shared" si="33"/>
        <v>-2.9075066600554234</v>
      </c>
      <c r="AQ69">
        <f t="shared" si="33"/>
        <v>18.858469944252477</v>
      </c>
      <c r="AR69">
        <f t="shared" si="33"/>
        <v>9.0293196362700403</v>
      </c>
      <c r="AS69">
        <f t="shared" si="33"/>
        <v>6.6985415586146067</v>
      </c>
      <c r="AT69">
        <f t="shared" si="33"/>
        <v>-8.9283594093704863</v>
      </c>
      <c r="AU69">
        <f t="shared" si="33"/>
        <v>10.592761673335445</v>
      </c>
      <c r="AV69">
        <f t="shared" si="33"/>
        <v>5.6284988848174873</v>
      </c>
      <c r="AW69">
        <f t="shared" si="33"/>
        <v>4.2524086700722652</v>
      </c>
      <c r="AX69">
        <f t="shared" si="33"/>
        <v>13.086731671797553</v>
      </c>
      <c r="AY69">
        <f t="shared" si="33"/>
        <v>-0.6756161991710643</v>
      </c>
      <c r="AZ69">
        <f t="shared" si="33"/>
        <v>1.1522529833296518</v>
      </c>
      <c r="BA69">
        <f t="shared" si="33"/>
        <v>7.5468099004128426</v>
      </c>
      <c r="BB69">
        <f t="shared" si="33"/>
        <v>3.0461898647094459</v>
      </c>
      <c r="BC69">
        <f t="shared" si="33"/>
        <v>-47.820447928205823</v>
      </c>
      <c r="BD69">
        <f t="shared" si="33"/>
        <v>-27.280069991314782</v>
      </c>
    </row>
    <row r="70" spans="1:56" x14ac:dyDescent="0.2">
      <c r="A70">
        <v>175</v>
      </c>
      <c r="B70" t="s">
        <v>439</v>
      </c>
      <c r="C70" t="s">
        <v>534</v>
      </c>
      <c r="D70" t="s">
        <v>565</v>
      </c>
      <c r="E70" s="72" t="s">
        <v>570</v>
      </c>
      <c r="G70">
        <f t="shared" si="0"/>
        <v>0</v>
      </c>
      <c r="H70">
        <f t="shared" ref="H70:Y70" si="34">IF(H22=0,0,(H22-G22)/H22*100)</f>
        <v>0</v>
      </c>
      <c r="I70">
        <f t="shared" si="34"/>
        <v>0</v>
      </c>
      <c r="J70">
        <f t="shared" si="34"/>
        <v>0</v>
      </c>
      <c r="K70">
        <f t="shared" si="34"/>
        <v>0</v>
      </c>
      <c r="L70">
        <f t="shared" si="34"/>
        <v>0</v>
      </c>
      <c r="M70">
        <f t="shared" si="34"/>
        <v>0</v>
      </c>
      <c r="N70">
        <f t="shared" si="34"/>
        <v>0</v>
      </c>
      <c r="O70">
        <f t="shared" si="34"/>
        <v>0</v>
      </c>
      <c r="P70">
        <f t="shared" si="34"/>
        <v>0</v>
      </c>
      <c r="Q70">
        <f t="shared" si="34"/>
        <v>0</v>
      </c>
      <c r="R70">
        <f t="shared" si="34"/>
        <v>0</v>
      </c>
      <c r="S70">
        <f t="shared" si="34"/>
        <v>0</v>
      </c>
      <c r="T70">
        <f t="shared" si="34"/>
        <v>0</v>
      </c>
      <c r="U70">
        <f t="shared" si="34"/>
        <v>0</v>
      </c>
      <c r="V70">
        <f t="shared" si="34"/>
        <v>0</v>
      </c>
      <c r="W70">
        <f t="shared" si="34"/>
        <v>0</v>
      </c>
      <c r="X70">
        <f t="shared" si="34"/>
        <v>0</v>
      </c>
      <c r="Y70">
        <f t="shared" si="34"/>
        <v>0</v>
      </c>
      <c r="Z70">
        <f t="shared" ref="Z70:BD70" si="35">IF(Z22=0,0,(Z22-Y22)/Z22*100)</f>
        <v>100</v>
      </c>
      <c r="AA70">
        <f t="shared" si="35"/>
        <v>29.65461353122798</v>
      </c>
      <c r="AB70">
        <f t="shared" si="35"/>
        <v>-9.332779469945919</v>
      </c>
      <c r="AC70">
        <f t="shared" si="35"/>
        <v>-14.041557163139343</v>
      </c>
      <c r="AD70">
        <f t="shared" si="35"/>
        <v>5.8362755074473842</v>
      </c>
      <c r="AE70">
        <f t="shared" si="35"/>
        <v>14.676335801168564</v>
      </c>
      <c r="AF70">
        <f t="shared" si="35"/>
        <v>-3.5307255763628551</v>
      </c>
      <c r="AG70">
        <f t="shared" si="35"/>
        <v>23.593864738432817</v>
      </c>
      <c r="AH70">
        <f t="shared" si="35"/>
        <v>5.3278917404134809</v>
      </c>
      <c r="AI70">
        <f t="shared" si="35"/>
        <v>-9.2090983446826211</v>
      </c>
      <c r="AJ70">
        <f t="shared" si="35"/>
        <v>22.229672994168766</v>
      </c>
      <c r="AK70">
        <f t="shared" si="35"/>
        <v>-6.9119956174447674</v>
      </c>
      <c r="AL70">
        <f t="shared" si="35"/>
        <v>-8.4206926919342973</v>
      </c>
      <c r="AM70">
        <f t="shared" si="35"/>
        <v>12.447487532065688</v>
      </c>
      <c r="AN70">
        <f t="shared" si="35"/>
        <v>3.742673945506124</v>
      </c>
      <c r="AO70">
        <f t="shared" si="35"/>
        <v>3.2775122464858102</v>
      </c>
      <c r="AP70">
        <f t="shared" si="35"/>
        <v>14.354066452663334</v>
      </c>
      <c r="AQ70">
        <f t="shared" si="35"/>
        <v>0.95174988963684681</v>
      </c>
      <c r="AR70">
        <f t="shared" si="35"/>
        <v>-21.741129591038373</v>
      </c>
      <c r="AS70">
        <f t="shared" si="35"/>
        <v>1.4047868737377651</v>
      </c>
      <c r="AT70">
        <f t="shared" si="35"/>
        <v>3.259828530092586</v>
      </c>
      <c r="AU70">
        <f t="shared" si="35"/>
        <v>-9.561240227602795</v>
      </c>
      <c r="AV70">
        <f t="shared" si="35"/>
        <v>3.3916636077591331</v>
      </c>
      <c r="AW70">
        <f t="shared" si="35"/>
        <v>0</v>
      </c>
      <c r="AX70">
        <f t="shared" si="35"/>
        <v>0</v>
      </c>
      <c r="AY70">
        <f t="shared" si="35"/>
        <v>0</v>
      </c>
      <c r="AZ70">
        <f t="shared" si="35"/>
        <v>0</v>
      </c>
      <c r="BA70">
        <f t="shared" si="35"/>
        <v>0</v>
      </c>
      <c r="BB70">
        <f t="shared" si="35"/>
        <v>0</v>
      </c>
      <c r="BC70">
        <f t="shared" si="35"/>
        <v>0</v>
      </c>
      <c r="BD70">
        <f t="shared" si="35"/>
        <v>0</v>
      </c>
    </row>
    <row r="71" spans="1:56" x14ac:dyDescent="0.2">
      <c r="A71">
        <v>114</v>
      </c>
      <c r="B71" t="s">
        <v>395</v>
      </c>
      <c r="C71" t="s">
        <v>535</v>
      </c>
      <c r="D71" t="s">
        <v>565</v>
      </c>
      <c r="E71" s="72" t="s">
        <v>570</v>
      </c>
      <c r="G71">
        <f t="shared" si="0"/>
        <v>0</v>
      </c>
      <c r="H71">
        <f t="shared" ref="H71:Y71" si="36">IF(H23=0,0,(H23-G23)/H23*100)</f>
        <v>0</v>
      </c>
      <c r="I71">
        <f t="shared" si="36"/>
        <v>0</v>
      </c>
      <c r="J71">
        <f t="shared" si="36"/>
        <v>0</v>
      </c>
      <c r="K71">
        <f t="shared" si="36"/>
        <v>0</v>
      </c>
      <c r="L71">
        <f t="shared" si="36"/>
        <v>0</v>
      </c>
      <c r="M71">
        <f t="shared" si="36"/>
        <v>0</v>
      </c>
      <c r="N71">
        <f t="shared" si="36"/>
        <v>0</v>
      </c>
      <c r="O71">
        <f t="shared" si="36"/>
        <v>0</v>
      </c>
      <c r="P71">
        <f t="shared" si="36"/>
        <v>0</v>
      </c>
      <c r="Q71">
        <f t="shared" si="36"/>
        <v>0</v>
      </c>
      <c r="R71">
        <f t="shared" si="36"/>
        <v>0</v>
      </c>
      <c r="S71">
        <f t="shared" si="36"/>
        <v>0</v>
      </c>
      <c r="T71">
        <f t="shared" si="36"/>
        <v>0</v>
      </c>
      <c r="U71">
        <f t="shared" si="36"/>
        <v>0</v>
      </c>
      <c r="V71">
        <f t="shared" si="36"/>
        <v>0</v>
      </c>
      <c r="W71">
        <f t="shared" si="36"/>
        <v>0</v>
      </c>
      <c r="X71">
        <f t="shared" si="36"/>
        <v>0</v>
      </c>
      <c r="Y71">
        <f t="shared" si="36"/>
        <v>0</v>
      </c>
      <c r="Z71">
        <f t="shared" ref="Z71:BD71" si="37">IF(Z23=0,0,(Z23-Y23)/Z23*100)</f>
        <v>100</v>
      </c>
      <c r="AA71">
        <f t="shared" si="37"/>
        <v>3.3622796645402082</v>
      </c>
      <c r="AB71">
        <f t="shared" si="37"/>
        <v>4.03757508985034</v>
      </c>
      <c r="AC71">
        <f t="shared" si="37"/>
        <v>3.7582438262890623</v>
      </c>
      <c r="AD71">
        <f t="shared" si="37"/>
        <v>1.0049087066714049</v>
      </c>
      <c r="AE71">
        <f t="shared" si="37"/>
        <v>7.3145754360690582E-2</v>
      </c>
      <c r="AF71">
        <f t="shared" si="37"/>
        <v>7.9638790866029279</v>
      </c>
      <c r="AG71">
        <f t="shared" si="37"/>
        <v>1.130255111775551</v>
      </c>
      <c r="AH71">
        <f t="shared" si="37"/>
        <v>0.62070423070148961</v>
      </c>
      <c r="AI71">
        <f t="shared" si="37"/>
        <v>5.4143813164734409</v>
      </c>
      <c r="AJ71">
        <f t="shared" si="37"/>
        <v>1.8555001799203763</v>
      </c>
      <c r="AK71">
        <f t="shared" si="37"/>
        <v>-3.4094554438762232</v>
      </c>
      <c r="AL71">
        <f t="shared" si="37"/>
        <v>1.2932689106767343</v>
      </c>
      <c r="AM71">
        <f t="shared" si="37"/>
        <v>9.1536059044512363</v>
      </c>
      <c r="AN71">
        <f t="shared" si="37"/>
        <v>7.8214253242544665</v>
      </c>
      <c r="AO71">
        <f t="shared" si="37"/>
        <v>-2.5104741284684708</v>
      </c>
      <c r="AP71">
        <f t="shared" si="37"/>
        <v>2.7511621906240737</v>
      </c>
      <c r="AQ71">
        <f t="shared" si="37"/>
        <v>1.0077722200618702</v>
      </c>
      <c r="AR71">
        <f t="shared" si="37"/>
        <v>4.1964182809499286</v>
      </c>
      <c r="AS71">
        <f t="shared" si="37"/>
        <v>5.7316868850302853</v>
      </c>
      <c r="AT71">
        <f t="shared" si="37"/>
        <v>0.53509215424233225</v>
      </c>
      <c r="AU71">
        <f t="shared" si="37"/>
        <v>0.46240961387077928</v>
      </c>
      <c r="AV71">
        <f t="shared" si="37"/>
        <v>-6.9653945948443807</v>
      </c>
      <c r="AW71">
        <f t="shared" si="37"/>
        <v>2.5090447650786887</v>
      </c>
      <c r="AX71">
        <f t="shared" si="37"/>
        <v>1.5086555186335071</v>
      </c>
      <c r="AY71">
        <f t="shared" si="37"/>
        <v>2.6483812006939904</v>
      </c>
      <c r="AZ71">
        <f t="shared" si="37"/>
        <v>4.3621832150477511</v>
      </c>
      <c r="BA71">
        <f t="shared" si="37"/>
        <v>-24.266398343205839</v>
      </c>
      <c r="BB71">
        <f t="shared" si="37"/>
        <v>5.897422767283107</v>
      </c>
      <c r="BC71">
        <f t="shared" si="37"/>
        <v>9.3106307135313333</v>
      </c>
      <c r="BD71">
        <f t="shared" si="37"/>
        <v>-10.828203849686316</v>
      </c>
    </row>
    <row r="72" spans="1:56" x14ac:dyDescent="0.2">
      <c r="A72">
        <v>122</v>
      </c>
      <c r="B72" t="s">
        <v>396</v>
      </c>
      <c r="C72" t="s">
        <v>536</v>
      </c>
      <c r="D72" t="s">
        <v>565</v>
      </c>
      <c r="E72" s="72" t="s">
        <v>570</v>
      </c>
      <c r="G72">
        <f t="shared" si="0"/>
        <v>0</v>
      </c>
      <c r="H72">
        <f t="shared" ref="H72:Y72" si="38">IF(H24=0,0,(H24-G24)/H24*100)</f>
        <v>0</v>
      </c>
      <c r="I72">
        <f t="shared" si="38"/>
        <v>0</v>
      </c>
      <c r="J72">
        <f t="shared" si="38"/>
        <v>0</v>
      </c>
      <c r="K72">
        <f t="shared" si="38"/>
        <v>0</v>
      </c>
      <c r="L72">
        <f t="shared" si="38"/>
        <v>0</v>
      </c>
      <c r="M72">
        <f t="shared" si="38"/>
        <v>0</v>
      </c>
      <c r="N72">
        <f t="shared" si="38"/>
        <v>0</v>
      </c>
      <c r="O72">
        <f t="shared" si="38"/>
        <v>0</v>
      </c>
      <c r="P72">
        <f t="shared" si="38"/>
        <v>0</v>
      </c>
      <c r="Q72">
        <f t="shared" si="38"/>
        <v>0</v>
      </c>
      <c r="R72">
        <f t="shared" si="38"/>
        <v>0</v>
      </c>
      <c r="S72">
        <f t="shared" si="38"/>
        <v>0</v>
      </c>
      <c r="T72">
        <f t="shared" si="38"/>
        <v>0</v>
      </c>
      <c r="U72">
        <f t="shared" si="38"/>
        <v>0</v>
      </c>
      <c r="V72">
        <f t="shared" si="38"/>
        <v>0</v>
      </c>
      <c r="W72">
        <f t="shared" si="38"/>
        <v>0</v>
      </c>
      <c r="X72">
        <f t="shared" si="38"/>
        <v>0</v>
      </c>
      <c r="Y72">
        <f t="shared" si="38"/>
        <v>0</v>
      </c>
      <c r="Z72">
        <f t="shared" ref="Z72:BD72" si="39">IF(Z24=0,0,(Z24-Y24)/Z24*100)</f>
        <v>100</v>
      </c>
      <c r="AA72">
        <f t="shared" si="39"/>
        <v>8.8373335516483529</v>
      </c>
      <c r="AB72">
        <f t="shared" si="39"/>
        <v>-16.844220947064681</v>
      </c>
      <c r="AC72">
        <f t="shared" si="39"/>
        <v>5.2143663723171345</v>
      </c>
      <c r="AD72">
        <f t="shared" si="39"/>
        <v>11.069473736300592</v>
      </c>
      <c r="AE72">
        <f t="shared" si="39"/>
        <v>-3.9626010731145467</v>
      </c>
      <c r="AF72">
        <f t="shared" si="39"/>
        <v>0.10128542749211315</v>
      </c>
      <c r="AG72">
        <f t="shared" si="39"/>
        <v>5.606064275214619</v>
      </c>
      <c r="AH72">
        <f t="shared" si="39"/>
        <v>13.410205882508528</v>
      </c>
      <c r="AI72">
        <f t="shared" si="39"/>
        <v>-2.228023321507127</v>
      </c>
      <c r="AJ72">
        <f t="shared" si="39"/>
        <v>5.4464835687323294</v>
      </c>
      <c r="AK72">
        <f t="shared" si="39"/>
        <v>-35.195040849696937</v>
      </c>
      <c r="AL72">
        <f t="shared" si="39"/>
        <v>11.397346469747244</v>
      </c>
      <c r="AM72">
        <f t="shared" si="39"/>
        <v>5.7640172758438721</v>
      </c>
      <c r="AN72">
        <f t="shared" si="39"/>
        <v>1.4642470357691588</v>
      </c>
      <c r="AO72">
        <f t="shared" si="39"/>
        <v>3.5153422374403864</v>
      </c>
      <c r="AP72">
        <f t="shared" si="39"/>
        <v>4.6330132252966996</v>
      </c>
      <c r="AQ72">
        <f t="shared" si="39"/>
        <v>-2.466833230059899</v>
      </c>
      <c r="AR72">
        <f t="shared" si="39"/>
        <v>5.6331784633267201</v>
      </c>
      <c r="AS72">
        <f t="shared" si="39"/>
        <v>2.6075650033521707</v>
      </c>
      <c r="AT72">
        <f t="shared" si="39"/>
        <v>-41.894533530259665</v>
      </c>
      <c r="AU72">
        <f t="shared" si="39"/>
        <v>10.190946047787131</v>
      </c>
      <c r="AV72">
        <f t="shared" si="39"/>
        <v>-26.168900604179175</v>
      </c>
      <c r="AW72">
        <f t="shared" si="39"/>
        <v>3.080870612759341</v>
      </c>
      <c r="AX72">
        <f t="shared" si="39"/>
        <v>-2.0519385161881796</v>
      </c>
      <c r="AY72">
        <f t="shared" si="39"/>
        <v>-14.844141356982291</v>
      </c>
      <c r="AZ72">
        <f t="shared" si="39"/>
        <v>18.874299352134045</v>
      </c>
      <c r="BA72">
        <f t="shared" si="39"/>
        <v>-14.769692410032139</v>
      </c>
      <c r="BB72">
        <f t="shared" si="39"/>
        <v>-0.26594274219574215</v>
      </c>
      <c r="BC72">
        <f t="shared" si="39"/>
        <v>3.8869296965277327</v>
      </c>
      <c r="BD72">
        <f t="shared" si="39"/>
        <v>3.6437297495218584</v>
      </c>
    </row>
    <row r="73" spans="1:56" x14ac:dyDescent="0.2">
      <c r="A73">
        <v>123</v>
      </c>
      <c r="B73" t="s">
        <v>397</v>
      </c>
      <c r="C73" t="s">
        <v>537</v>
      </c>
      <c r="D73" t="s">
        <v>565</v>
      </c>
      <c r="E73" s="72" t="s">
        <v>570</v>
      </c>
      <c r="G73">
        <f t="shared" si="0"/>
        <v>0</v>
      </c>
      <c r="H73">
        <f t="shared" ref="H73:Y73" si="40">IF(H25=0,0,(H25-G25)/H25*100)</f>
        <v>0</v>
      </c>
      <c r="I73">
        <f t="shared" si="40"/>
        <v>0</v>
      </c>
      <c r="J73">
        <f t="shared" si="40"/>
        <v>0</v>
      </c>
      <c r="K73">
        <f t="shared" si="40"/>
        <v>0</v>
      </c>
      <c r="L73">
        <f t="shared" si="40"/>
        <v>0</v>
      </c>
      <c r="M73">
        <f t="shared" si="40"/>
        <v>0</v>
      </c>
      <c r="N73">
        <f t="shared" si="40"/>
        <v>0</v>
      </c>
      <c r="O73">
        <f t="shared" si="40"/>
        <v>0</v>
      </c>
      <c r="P73">
        <f t="shared" si="40"/>
        <v>0</v>
      </c>
      <c r="Q73">
        <f t="shared" si="40"/>
        <v>0</v>
      </c>
      <c r="R73">
        <f t="shared" si="40"/>
        <v>0</v>
      </c>
      <c r="S73">
        <f t="shared" si="40"/>
        <v>0</v>
      </c>
      <c r="T73">
        <f t="shared" si="40"/>
        <v>0</v>
      </c>
      <c r="U73">
        <f t="shared" si="40"/>
        <v>0</v>
      </c>
      <c r="V73">
        <f t="shared" si="40"/>
        <v>0</v>
      </c>
      <c r="W73">
        <f t="shared" si="40"/>
        <v>0</v>
      </c>
      <c r="X73">
        <f t="shared" si="40"/>
        <v>0</v>
      </c>
      <c r="Y73">
        <f t="shared" si="40"/>
        <v>0</v>
      </c>
      <c r="Z73">
        <f t="shared" ref="Z73:BD73" si="41">IF(Z25=0,0,(Z25-Y25)/Z25*100)</f>
        <v>100</v>
      </c>
      <c r="AA73">
        <f t="shared" si="41"/>
        <v>-16.178554339907723</v>
      </c>
      <c r="AB73">
        <f t="shared" si="41"/>
        <v>-0.33770876044502385</v>
      </c>
      <c r="AC73">
        <f t="shared" si="41"/>
        <v>2.911384350334234</v>
      </c>
      <c r="AD73">
        <f t="shared" si="41"/>
        <v>2.4717566757866272</v>
      </c>
      <c r="AE73">
        <f t="shared" si="41"/>
        <v>2.1207529259727007</v>
      </c>
      <c r="AF73">
        <f t="shared" si="41"/>
        <v>0.56459793660553925</v>
      </c>
      <c r="AG73">
        <f t="shared" si="41"/>
        <v>1.0093435398821318</v>
      </c>
      <c r="AH73">
        <f t="shared" si="41"/>
        <v>-2.1291519538128014</v>
      </c>
      <c r="AI73">
        <f t="shared" si="41"/>
        <v>-34.200255136560301</v>
      </c>
      <c r="AJ73">
        <f t="shared" si="41"/>
        <v>-45.449973531233987</v>
      </c>
      <c r="AK73">
        <f t="shared" si="41"/>
        <v>-13.999127397979558</v>
      </c>
      <c r="AL73">
        <f t="shared" si="41"/>
        <v>-67.052942756344351</v>
      </c>
      <c r="AM73">
        <f t="shared" si="41"/>
        <v>-51.119719566714693</v>
      </c>
      <c r="AN73">
        <f t="shared" si="41"/>
        <v>-23.433796664973926</v>
      </c>
      <c r="AO73">
        <f t="shared" si="41"/>
        <v>33.080773269995682</v>
      </c>
      <c r="AP73">
        <f t="shared" si="41"/>
        <v>22.344121023665142</v>
      </c>
      <c r="AQ73">
        <f t="shared" si="41"/>
        <v>40.796319012513756</v>
      </c>
      <c r="AR73">
        <f t="shared" si="41"/>
        <v>24.55709577314294</v>
      </c>
      <c r="AS73">
        <f t="shared" si="41"/>
        <v>16.011575548501622</v>
      </c>
      <c r="AT73">
        <f t="shared" si="41"/>
        <v>15.828571985231019</v>
      </c>
      <c r="AU73">
        <f t="shared" si="41"/>
        <v>4.5249724832727791</v>
      </c>
      <c r="AV73">
        <f t="shared" si="41"/>
        <v>6.410876875444389</v>
      </c>
      <c r="AW73">
        <f t="shared" si="41"/>
        <v>-53.432868613649688</v>
      </c>
      <c r="AX73">
        <f t="shared" si="41"/>
        <v>-2.4326392939075956</v>
      </c>
      <c r="AY73">
        <f t="shared" si="41"/>
        <v>1.6432543245711226</v>
      </c>
      <c r="AZ73">
        <f t="shared" si="41"/>
        <v>-7.2758768202199873</v>
      </c>
      <c r="BA73">
        <f t="shared" si="41"/>
        <v>5.3841635203326783</v>
      </c>
      <c r="BB73">
        <f t="shared" si="41"/>
        <v>16.240558234381826</v>
      </c>
      <c r="BC73">
        <f t="shared" si="41"/>
        <v>0</v>
      </c>
      <c r="BD73">
        <f t="shared" si="41"/>
        <v>0</v>
      </c>
    </row>
    <row r="74" spans="1:56" x14ac:dyDescent="0.2">
      <c r="A74">
        <v>129</v>
      </c>
      <c r="B74" t="s">
        <v>398</v>
      </c>
      <c r="C74" t="s">
        <v>538</v>
      </c>
      <c r="D74" t="s">
        <v>565</v>
      </c>
      <c r="E74" s="72" t="s">
        <v>570</v>
      </c>
      <c r="G74">
        <f t="shared" si="0"/>
        <v>0</v>
      </c>
      <c r="H74">
        <f t="shared" ref="H74:Y74" si="42">IF(H26=0,0,(H26-G26)/H26*100)</f>
        <v>0</v>
      </c>
      <c r="I74">
        <f t="shared" si="42"/>
        <v>0</v>
      </c>
      <c r="J74">
        <f t="shared" si="42"/>
        <v>0</v>
      </c>
      <c r="K74">
        <f t="shared" si="42"/>
        <v>0</v>
      </c>
      <c r="L74">
        <f t="shared" si="42"/>
        <v>0</v>
      </c>
      <c r="M74">
        <f t="shared" si="42"/>
        <v>0</v>
      </c>
      <c r="N74">
        <f t="shared" si="42"/>
        <v>0</v>
      </c>
      <c r="O74">
        <f t="shared" si="42"/>
        <v>0</v>
      </c>
      <c r="P74">
        <f t="shared" si="42"/>
        <v>0</v>
      </c>
      <c r="Q74">
        <f t="shared" si="42"/>
        <v>0</v>
      </c>
      <c r="R74">
        <f t="shared" si="42"/>
        <v>0</v>
      </c>
      <c r="S74">
        <f t="shared" si="42"/>
        <v>0</v>
      </c>
      <c r="T74">
        <f t="shared" si="42"/>
        <v>0</v>
      </c>
      <c r="U74">
        <f t="shared" si="42"/>
        <v>0</v>
      </c>
      <c r="V74">
        <f t="shared" si="42"/>
        <v>0</v>
      </c>
      <c r="W74">
        <f t="shared" si="42"/>
        <v>0</v>
      </c>
      <c r="X74">
        <f t="shared" si="42"/>
        <v>0</v>
      </c>
      <c r="Y74">
        <f t="shared" si="42"/>
        <v>0</v>
      </c>
      <c r="Z74">
        <f t="shared" ref="Z74:BD74" si="43">IF(Z26=0,0,(Z26-Y26)/Z26*100)</f>
        <v>100</v>
      </c>
      <c r="AA74">
        <f t="shared" si="43"/>
        <v>-0.61376824115063955</v>
      </c>
      <c r="AB74">
        <f t="shared" si="43"/>
        <v>1.5828885006008981</v>
      </c>
      <c r="AC74">
        <f t="shared" si="43"/>
        <v>5.2057345863214843</v>
      </c>
      <c r="AD74">
        <f t="shared" si="43"/>
        <v>0.29942787770927842</v>
      </c>
      <c r="AE74">
        <f t="shared" si="43"/>
        <v>0.73259559052758316</v>
      </c>
      <c r="AF74">
        <f t="shared" si="43"/>
        <v>6.3038713722085093</v>
      </c>
      <c r="AG74">
        <f t="shared" si="43"/>
        <v>-0.51161425295811935</v>
      </c>
      <c r="AH74">
        <f t="shared" si="43"/>
        <v>-4.4732608601288772</v>
      </c>
      <c r="AI74">
        <f t="shared" si="43"/>
        <v>2.3127392230862012</v>
      </c>
      <c r="AJ74">
        <f t="shared" si="43"/>
        <v>-11.75139039437104</v>
      </c>
      <c r="AK74">
        <f t="shared" si="43"/>
        <v>-2.7789799267629518</v>
      </c>
      <c r="AL74">
        <f t="shared" si="43"/>
        <v>-0.78227024691936153</v>
      </c>
      <c r="AM74">
        <f t="shared" si="43"/>
        <v>0.70462682959441347</v>
      </c>
      <c r="AN74">
        <f t="shared" si="43"/>
        <v>-20.630707375934762</v>
      </c>
      <c r="AO74">
        <f t="shared" si="43"/>
        <v>12.264481571907925</v>
      </c>
      <c r="AP74">
        <f t="shared" si="43"/>
        <v>3.9497215502754548</v>
      </c>
      <c r="AQ74">
        <f t="shared" si="43"/>
        <v>16.858808984937664</v>
      </c>
      <c r="AR74">
        <f t="shared" si="43"/>
        <v>0.72188177689849042</v>
      </c>
      <c r="AS74">
        <f t="shared" si="43"/>
        <v>2.700026149454045</v>
      </c>
      <c r="AT74">
        <f t="shared" si="43"/>
        <v>1.8784144467669219</v>
      </c>
      <c r="AU74">
        <f t="shared" si="43"/>
        <v>1.2217515512897865</v>
      </c>
      <c r="AV74">
        <f t="shared" si="43"/>
        <v>-0.8286283405371716</v>
      </c>
      <c r="AW74">
        <f t="shared" si="43"/>
        <v>1.1865658583980183</v>
      </c>
      <c r="AX74">
        <f t="shared" si="43"/>
        <v>3.6698519919294936</v>
      </c>
      <c r="AY74">
        <f t="shared" si="43"/>
        <v>2.6887141156714787</v>
      </c>
      <c r="AZ74">
        <f t="shared" si="43"/>
        <v>1.9767842965092899</v>
      </c>
      <c r="BA74">
        <f t="shared" si="43"/>
        <v>-0.7055626308666163</v>
      </c>
      <c r="BB74">
        <f t="shared" si="43"/>
        <v>3.3373716121382637</v>
      </c>
      <c r="BC74">
        <f t="shared" si="43"/>
        <v>10.696598114763237</v>
      </c>
      <c r="BD74">
        <f t="shared" si="43"/>
        <v>0</v>
      </c>
    </row>
    <row r="75" spans="1:56" x14ac:dyDescent="0.2">
      <c r="A75">
        <v>130</v>
      </c>
      <c r="B75" t="s">
        <v>399</v>
      </c>
      <c r="C75" t="s">
        <v>539</v>
      </c>
      <c r="D75" t="s">
        <v>565</v>
      </c>
      <c r="E75" s="72" t="s">
        <v>570</v>
      </c>
      <c r="G75">
        <f t="shared" si="0"/>
        <v>0</v>
      </c>
      <c r="H75">
        <f t="shared" ref="H75:Y75" si="44">IF(H27=0,0,(H27-G27)/H27*100)</f>
        <v>0</v>
      </c>
      <c r="I75">
        <f t="shared" si="44"/>
        <v>0</v>
      </c>
      <c r="J75">
        <f t="shared" si="44"/>
        <v>0</v>
      </c>
      <c r="K75">
        <f t="shared" si="44"/>
        <v>0</v>
      </c>
      <c r="L75">
        <f t="shared" si="44"/>
        <v>0</v>
      </c>
      <c r="M75">
        <f t="shared" si="44"/>
        <v>0</v>
      </c>
      <c r="N75">
        <f t="shared" si="44"/>
        <v>0</v>
      </c>
      <c r="O75">
        <f t="shared" si="44"/>
        <v>0</v>
      </c>
      <c r="P75">
        <f t="shared" si="44"/>
        <v>0</v>
      </c>
      <c r="Q75">
        <f t="shared" si="44"/>
        <v>0</v>
      </c>
      <c r="R75">
        <f t="shared" si="44"/>
        <v>0</v>
      </c>
      <c r="S75">
        <f t="shared" si="44"/>
        <v>0</v>
      </c>
      <c r="T75">
        <f t="shared" si="44"/>
        <v>0</v>
      </c>
      <c r="U75">
        <f t="shared" si="44"/>
        <v>0</v>
      </c>
      <c r="V75">
        <f t="shared" si="44"/>
        <v>0</v>
      </c>
      <c r="W75">
        <f t="shared" si="44"/>
        <v>0</v>
      </c>
      <c r="X75">
        <f t="shared" si="44"/>
        <v>0</v>
      </c>
      <c r="Y75">
        <f t="shared" si="44"/>
        <v>0</v>
      </c>
      <c r="Z75">
        <f t="shared" ref="Z75:BD75" si="45">IF(Z27=0,0,(Z27-Y27)/Z27*100)</f>
        <v>100</v>
      </c>
      <c r="AA75">
        <f t="shared" si="45"/>
        <v>-15.946735443479461</v>
      </c>
      <c r="AB75">
        <f t="shared" si="45"/>
        <v>5.366912675507356</v>
      </c>
      <c r="AC75">
        <f t="shared" si="45"/>
        <v>6.4152913111591232</v>
      </c>
      <c r="AD75">
        <f t="shared" si="45"/>
        <v>4.5132088162312307</v>
      </c>
      <c r="AE75">
        <f t="shared" si="45"/>
        <v>6.2781855968826283</v>
      </c>
      <c r="AF75">
        <f t="shared" si="45"/>
        <v>0.29999518474419851</v>
      </c>
      <c r="AG75">
        <f t="shared" si="45"/>
        <v>13.451193632190719</v>
      </c>
      <c r="AH75">
        <f t="shared" si="45"/>
        <v>5.0143182623420053</v>
      </c>
      <c r="AI75">
        <f t="shared" si="45"/>
        <v>-3.501093335254815</v>
      </c>
      <c r="AJ75">
        <f t="shared" si="45"/>
        <v>-0.27069290732866619</v>
      </c>
      <c r="AK75">
        <f t="shared" si="45"/>
        <v>5.3406413884153636</v>
      </c>
      <c r="AL75">
        <f t="shared" si="45"/>
        <v>-21.550676926823407</v>
      </c>
      <c r="AM75">
        <f t="shared" si="45"/>
        <v>27.640474620376843</v>
      </c>
      <c r="AN75">
        <f t="shared" si="45"/>
        <v>-117.26865531813817</v>
      </c>
      <c r="AO75">
        <f t="shared" si="45"/>
        <v>29.32861199784772</v>
      </c>
      <c r="AP75">
        <f t="shared" si="45"/>
        <v>18.346905846863631</v>
      </c>
      <c r="AQ75">
        <f t="shared" si="45"/>
        <v>-2.5552726171373541</v>
      </c>
      <c r="AR75">
        <f t="shared" si="45"/>
        <v>11.842847709624849</v>
      </c>
      <c r="AS75">
        <f t="shared" si="45"/>
        <v>8.7463106439930538</v>
      </c>
      <c r="AT75">
        <f t="shared" si="45"/>
        <v>5.7807680420669749</v>
      </c>
      <c r="AU75">
        <f t="shared" si="45"/>
        <v>-7.2906666119474357</v>
      </c>
      <c r="AV75">
        <f t="shared" si="45"/>
        <v>-3.795938411210952</v>
      </c>
      <c r="AW75">
        <f t="shared" si="45"/>
        <v>2.5555436910906795</v>
      </c>
      <c r="AX75">
        <f t="shared" si="45"/>
        <v>2.1913065951024371</v>
      </c>
      <c r="AY75">
        <f t="shared" si="45"/>
        <v>-3.4361705635568445</v>
      </c>
      <c r="AZ75">
        <f t="shared" si="45"/>
        <v>2.7877998883172852</v>
      </c>
      <c r="BA75">
        <f t="shared" si="45"/>
        <v>2.7843065452139828</v>
      </c>
      <c r="BB75">
        <f t="shared" si="45"/>
        <v>7.3241464708224973</v>
      </c>
      <c r="BC75">
        <f t="shared" si="45"/>
        <v>8.3306007014548022</v>
      </c>
      <c r="BD75">
        <f t="shared" si="45"/>
        <v>0</v>
      </c>
    </row>
    <row r="76" spans="1:56" x14ac:dyDescent="0.2">
      <c r="A76">
        <v>133</v>
      </c>
      <c r="B76" t="s">
        <v>400</v>
      </c>
      <c r="C76" t="s">
        <v>540</v>
      </c>
      <c r="D76" t="s">
        <v>565</v>
      </c>
      <c r="E76" s="72" t="s">
        <v>570</v>
      </c>
      <c r="G76">
        <f t="shared" si="0"/>
        <v>0</v>
      </c>
      <c r="H76">
        <f t="shared" ref="H76:Y76" si="46">IF(H28=0,0,(H28-G28)/H28*100)</f>
        <v>0</v>
      </c>
      <c r="I76">
        <f t="shared" si="46"/>
        <v>0</v>
      </c>
      <c r="J76">
        <f t="shared" si="46"/>
        <v>0</v>
      </c>
      <c r="K76">
        <f t="shared" si="46"/>
        <v>0</v>
      </c>
      <c r="L76">
        <f t="shared" si="46"/>
        <v>0</v>
      </c>
      <c r="M76">
        <f t="shared" si="46"/>
        <v>0</v>
      </c>
      <c r="N76">
        <f t="shared" si="46"/>
        <v>0</v>
      </c>
      <c r="O76">
        <f t="shared" si="46"/>
        <v>0</v>
      </c>
      <c r="P76">
        <f t="shared" si="46"/>
        <v>0</v>
      </c>
      <c r="Q76">
        <f t="shared" si="46"/>
        <v>0</v>
      </c>
      <c r="R76">
        <f t="shared" si="46"/>
        <v>0</v>
      </c>
      <c r="S76">
        <f t="shared" si="46"/>
        <v>0</v>
      </c>
      <c r="T76">
        <f t="shared" si="46"/>
        <v>0</v>
      </c>
      <c r="U76">
        <f t="shared" si="46"/>
        <v>0</v>
      </c>
      <c r="V76">
        <f t="shared" si="46"/>
        <v>0</v>
      </c>
      <c r="W76">
        <f t="shared" si="46"/>
        <v>0</v>
      </c>
      <c r="X76">
        <f t="shared" si="46"/>
        <v>0</v>
      </c>
      <c r="Y76">
        <f t="shared" si="46"/>
        <v>0</v>
      </c>
      <c r="Z76">
        <f t="shared" ref="Z76:BD76" si="47">IF(Z28=0,0,(Z28-Y28)/Z28*100)</f>
        <v>100</v>
      </c>
      <c r="AA76">
        <f t="shared" si="47"/>
        <v>-10.600403308675462</v>
      </c>
      <c r="AB76">
        <f t="shared" si="47"/>
        <v>-8.6909679716528689</v>
      </c>
      <c r="AC76">
        <f t="shared" si="47"/>
        <v>-1.5134217801972116</v>
      </c>
      <c r="AD76">
        <f t="shared" si="47"/>
        <v>10.082867519049582</v>
      </c>
      <c r="AE76">
        <f t="shared" si="47"/>
        <v>-23.632370880221675</v>
      </c>
      <c r="AF76">
        <f t="shared" si="47"/>
        <v>12.449339520131222</v>
      </c>
      <c r="AG76">
        <f t="shared" si="47"/>
        <v>5.5889758476970215</v>
      </c>
      <c r="AH76">
        <f t="shared" si="47"/>
        <v>1.007569300638161</v>
      </c>
      <c r="AI76">
        <f t="shared" si="47"/>
        <v>15.792755927035419</v>
      </c>
      <c r="AJ76">
        <f t="shared" si="47"/>
        <v>-6.9962704080074118</v>
      </c>
      <c r="AK76">
        <f t="shared" si="47"/>
        <v>0.72647400172089382</v>
      </c>
      <c r="AL76">
        <f t="shared" si="47"/>
        <v>9.7403332324479681</v>
      </c>
      <c r="AM76">
        <f t="shared" si="47"/>
        <v>-6.0713009737418533</v>
      </c>
      <c r="AN76">
        <f t="shared" si="47"/>
        <v>5.1526608267308669</v>
      </c>
      <c r="AO76">
        <f t="shared" si="47"/>
        <v>11.72356629620392</v>
      </c>
      <c r="AP76">
        <f t="shared" si="47"/>
        <v>7.4366197959403273</v>
      </c>
      <c r="AQ76">
        <f t="shared" si="47"/>
        <v>-9.1345615577700112</v>
      </c>
      <c r="AR76">
        <f t="shared" si="47"/>
        <v>9.6856256706194852</v>
      </c>
      <c r="AS76">
        <f t="shared" si="47"/>
        <v>6.3987512823938859</v>
      </c>
      <c r="AT76">
        <f t="shared" si="47"/>
        <v>-8.4240671513446514</v>
      </c>
      <c r="AU76">
        <f t="shared" si="47"/>
        <v>1.8896099842789011</v>
      </c>
      <c r="AV76">
        <f t="shared" si="47"/>
        <v>-3.587661077877522</v>
      </c>
      <c r="AW76">
        <f t="shared" si="47"/>
        <v>15.944448545939432</v>
      </c>
      <c r="AX76">
        <f t="shared" si="47"/>
        <v>-4.3813298130246858</v>
      </c>
      <c r="AY76">
        <f t="shared" si="47"/>
        <v>6.2706534434378858</v>
      </c>
      <c r="AZ76">
        <f t="shared" si="47"/>
        <v>5.8983699186746561</v>
      </c>
      <c r="BA76">
        <f t="shared" si="47"/>
        <v>3.1449420328900586</v>
      </c>
      <c r="BB76">
        <f t="shared" si="47"/>
        <v>0</v>
      </c>
      <c r="BC76">
        <f t="shared" si="47"/>
        <v>0</v>
      </c>
      <c r="BD76">
        <f t="shared" si="47"/>
        <v>0</v>
      </c>
    </row>
    <row r="77" spans="1:56" x14ac:dyDescent="0.2">
      <c r="A77">
        <v>136</v>
      </c>
      <c r="B77" t="s">
        <v>401</v>
      </c>
      <c r="C77" t="s">
        <v>541</v>
      </c>
      <c r="D77" t="s">
        <v>565</v>
      </c>
      <c r="E77" s="72" t="s">
        <v>570</v>
      </c>
      <c r="G77">
        <f t="shared" si="0"/>
        <v>0</v>
      </c>
      <c r="H77">
        <f t="shared" ref="H77:Y77" si="48">IF(H29=0,0,(H29-G29)/H29*100)</f>
        <v>0</v>
      </c>
      <c r="I77">
        <f t="shared" si="48"/>
        <v>0</v>
      </c>
      <c r="J77">
        <f t="shared" si="48"/>
        <v>0</v>
      </c>
      <c r="K77">
        <f t="shared" si="48"/>
        <v>0</v>
      </c>
      <c r="L77">
        <f t="shared" si="48"/>
        <v>0</v>
      </c>
      <c r="M77">
        <f t="shared" si="48"/>
        <v>0</v>
      </c>
      <c r="N77">
        <f t="shared" si="48"/>
        <v>0</v>
      </c>
      <c r="O77">
        <f t="shared" si="48"/>
        <v>0</v>
      </c>
      <c r="P77">
        <f t="shared" si="48"/>
        <v>0</v>
      </c>
      <c r="Q77">
        <f t="shared" si="48"/>
        <v>0</v>
      </c>
      <c r="R77">
        <f t="shared" si="48"/>
        <v>0</v>
      </c>
      <c r="S77">
        <f t="shared" si="48"/>
        <v>0</v>
      </c>
      <c r="T77">
        <f t="shared" si="48"/>
        <v>0</v>
      </c>
      <c r="U77">
        <f t="shared" si="48"/>
        <v>0</v>
      </c>
      <c r="V77">
        <f t="shared" si="48"/>
        <v>0</v>
      </c>
      <c r="W77">
        <f t="shared" si="48"/>
        <v>0</v>
      </c>
      <c r="X77">
        <f t="shared" si="48"/>
        <v>0</v>
      </c>
      <c r="Y77">
        <f t="shared" si="48"/>
        <v>0</v>
      </c>
      <c r="Z77">
        <f t="shared" ref="Z77:BD77" si="49">IF(Z29=0,0,(Z29-Y29)/Z29*100)</f>
        <v>100</v>
      </c>
      <c r="AA77">
        <f t="shared" si="49"/>
        <v>7.8795833310897763</v>
      </c>
      <c r="AB77">
        <f t="shared" si="49"/>
        <v>1.4160277223324385</v>
      </c>
      <c r="AC77">
        <f t="shared" si="49"/>
        <v>5.5433764572812327</v>
      </c>
      <c r="AD77">
        <f t="shared" si="49"/>
        <v>-22.217540045567034</v>
      </c>
      <c r="AE77">
        <f t="shared" si="49"/>
        <v>-23.214010217609427</v>
      </c>
      <c r="AF77">
        <f t="shared" si="49"/>
        <v>20.018281856050862</v>
      </c>
      <c r="AG77">
        <f t="shared" si="49"/>
        <v>19.119644866448478</v>
      </c>
      <c r="AH77">
        <f t="shared" si="49"/>
        <v>2.837122149042552</v>
      </c>
      <c r="AI77">
        <f t="shared" si="49"/>
        <v>2.2256750703613313</v>
      </c>
      <c r="AJ77">
        <f t="shared" si="49"/>
        <v>-9.6925384363582801</v>
      </c>
      <c r="AK77">
        <f t="shared" si="49"/>
        <v>-1.2960410319705624</v>
      </c>
      <c r="AL77">
        <f t="shared" si="49"/>
        <v>24.744487105542586</v>
      </c>
      <c r="AM77">
        <f t="shared" si="49"/>
        <v>6.8712877715700689</v>
      </c>
      <c r="AN77">
        <f t="shared" si="49"/>
        <v>-6.1027673765247954</v>
      </c>
      <c r="AO77">
        <f t="shared" si="49"/>
        <v>10.109627661422962</v>
      </c>
      <c r="AP77">
        <f t="shared" si="49"/>
        <v>2.3982711062177904</v>
      </c>
      <c r="AQ77">
        <f t="shared" si="49"/>
        <v>-13.138090061648777</v>
      </c>
      <c r="AR77">
        <f t="shared" si="49"/>
        <v>-4.0691445873416123</v>
      </c>
      <c r="AS77">
        <f t="shared" si="49"/>
        <v>3.257718313016472</v>
      </c>
      <c r="AT77">
        <f t="shared" si="49"/>
        <v>-7.3898479885672081</v>
      </c>
      <c r="AU77">
        <f t="shared" si="49"/>
        <v>0.40041698347190752</v>
      </c>
      <c r="AV77">
        <f t="shared" si="49"/>
        <v>-3.5364978707067731</v>
      </c>
      <c r="AW77">
        <f t="shared" si="49"/>
        <v>11.323287111562543</v>
      </c>
      <c r="AX77">
        <f t="shared" si="49"/>
        <v>-2.3419215460420548</v>
      </c>
      <c r="AY77">
        <f t="shared" si="49"/>
        <v>-2.4475930851155856</v>
      </c>
      <c r="AZ77">
        <f t="shared" si="49"/>
        <v>-36.198364453453955</v>
      </c>
      <c r="BA77">
        <f t="shared" si="49"/>
        <v>17.842450275626817</v>
      </c>
      <c r="BB77">
        <f t="shared" si="49"/>
        <v>3.7679156379885774</v>
      </c>
      <c r="BC77">
        <f t="shared" si="49"/>
        <v>7.0871860329872689</v>
      </c>
      <c r="BD77">
        <f t="shared" si="49"/>
        <v>2.8994570352963827</v>
      </c>
    </row>
    <row r="78" spans="1:56" x14ac:dyDescent="0.2">
      <c r="A78">
        <v>137</v>
      </c>
      <c r="B78" t="s">
        <v>402</v>
      </c>
      <c r="C78" t="s">
        <v>542</v>
      </c>
      <c r="D78" t="s">
        <v>565</v>
      </c>
      <c r="E78" s="72" t="s">
        <v>570</v>
      </c>
      <c r="G78">
        <f t="shared" si="0"/>
        <v>0</v>
      </c>
      <c r="H78">
        <f t="shared" ref="H78:Y78" si="50">IF(H30=0,0,(H30-G30)/H30*100)</f>
        <v>0</v>
      </c>
      <c r="I78">
        <f t="shared" si="50"/>
        <v>0</v>
      </c>
      <c r="J78">
        <f t="shared" si="50"/>
        <v>0</v>
      </c>
      <c r="K78">
        <f t="shared" si="50"/>
        <v>0</v>
      </c>
      <c r="L78">
        <f t="shared" si="50"/>
        <v>0</v>
      </c>
      <c r="M78">
        <f t="shared" si="50"/>
        <v>0</v>
      </c>
      <c r="N78">
        <f t="shared" si="50"/>
        <v>0</v>
      </c>
      <c r="O78">
        <f t="shared" si="50"/>
        <v>0</v>
      </c>
      <c r="P78">
        <f t="shared" si="50"/>
        <v>0</v>
      </c>
      <c r="Q78">
        <f t="shared" si="50"/>
        <v>0</v>
      </c>
      <c r="R78">
        <f t="shared" si="50"/>
        <v>0</v>
      </c>
      <c r="S78">
        <f t="shared" si="50"/>
        <v>0</v>
      </c>
      <c r="T78">
        <f t="shared" si="50"/>
        <v>0</v>
      </c>
      <c r="U78">
        <f t="shared" si="50"/>
        <v>0</v>
      </c>
      <c r="V78">
        <f t="shared" si="50"/>
        <v>0</v>
      </c>
      <c r="W78">
        <f t="shared" si="50"/>
        <v>0</v>
      </c>
      <c r="X78">
        <f t="shared" si="50"/>
        <v>0</v>
      </c>
      <c r="Y78">
        <f t="shared" si="50"/>
        <v>0</v>
      </c>
      <c r="Z78">
        <f t="shared" ref="Z78:BD78" si="51">IF(Z30=0,0,(Z30-Y30)/Z30*100)</f>
        <v>100</v>
      </c>
      <c r="AA78">
        <f t="shared" si="51"/>
        <v>18.538277657919171</v>
      </c>
      <c r="AB78">
        <f t="shared" si="51"/>
        <v>10.973515295342715</v>
      </c>
      <c r="AC78">
        <f t="shared" si="51"/>
        <v>-10.194682371526669</v>
      </c>
      <c r="AD78">
        <f t="shared" si="51"/>
        <v>8.4840482106134711</v>
      </c>
      <c r="AE78">
        <f t="shared" si="51"/>
        <v>11.935031516877228</v>
      </c>
      <c r="AF78">
        <f t="shared" si="51"/>
        <v>8.6560672570151311</v>
      </c>
      <c r="AG78">
        <f t="shared" si="51"/>
        <v>3.0845649362650409</v>
      </c>
      <c r="AH78">
        <f t="shared" si="51"/>
        <v>-3.7458387919865639</v>
      </c>
      <c r="AI78">
        <f t="shared" si="51"/>
        <v>-1.3646322586764581</v>
      </c>
      <c r="AJ78">
        <f t="shared" si="51"/>
        <v>5.0089181433029175</v>
      </c>
      <c r="AK78">
        <f t="shared" si="51"/>
        <v>-5.1501179306422591</v>
      </c>
      <c r="AL78">
        <f t="shared" si="51"/>
        <v>5.5035521596936219</v>
      </c>
      <c r="AM78">
        <f t="shared" si="51"/>
        <v>-3.9268100467422942</v>
      </c>
      <c r="AN78">
        <f t="shared" si="51"/>
        <v>-2.8721041782183461</v>
      </c>
      <c r="AO78">
        <f t="shared" si="51"/>
        <v>8.1799741847967766</v>
      </c>
      <c r="AP78">
        <f t="shared" si="51"/>
        <v>3.5311742890018696</v>
      </c>
      <c r="AQ78">
        <f t="shared" si="51"/>
        <v>-2.2711612162519836</v>
      </c>
      <c r="AR78">
        <f t="shared" si="51"/>
        <v>3.9998725052460764</v>
      </c>
      <c r="AS78">
        <f t="shared" si="51"/>
        <v>-47.92737037340882</v>
      </c>
      <c r="AT78">
        <f t="shared" si="51"/>
        <v>19.69684782832806</v>
      </c>
      <c r="AU78">
        <f t="shared" si="51"/>
        <v>7.1446110832482281</v>
      </c>
      <c r="AV78">
        <f t="shared" si="51"/>
        <v>-13.896804950381375</v>
      </c>
      <c r="AW78">
        <f t="shared" si="51"/>
        <v>3.430512146362525</v>
      </c>
      <c r="AX78">
        <f t="shared" si="51"/>
        <v>7.8832573825659669</v>
      </c>
      <c r="AY78">
        <f t="shared" si="51"/>
        <v>-5.5135791639809151</v>
      </c>
      <c r="AZ78">
        <f t="shared" si="51"/>
        <v>-4.3480496786239184</v>
      </c>
      <c r="BA78">
        <f t="shared" si="51"/>
        <v>-8.0213705032099369</v>
      </c>
      <c r="BB78">
        <f t="shared" si="51"/>
        <v>-4.1130016213748188</v>
      </c>
      <c r="BC78">
        <f t="shared" si="51"/>
        <v>-0.43461272538491796</v>
      </c>
      <c r="BD78">
        <f t="shared" si="51"/>
        <v>2.8384361685532595</v>
      </c>
    </row>
    <row r="79" spans="1:56" x14ac:dyDescent="0.2">
      <c r="A79">
        <v>144</v>
      </c>
      <c r="B79" t="s">
        <v>403</v>
      </c>
      <c r="C79" t="s">
        <v>543</v>
      </c>
      <c r="D79" t="s">
        <v>565</v>
      </c>
      <c r="E79" s="72" t="s">
        <v>570</v>
      </c>
      <c r="G79">
        <f t="shared" si="0"/>
        <v>0</v>
      </c>
      <c r="H79">
        <f t="shared" ref="H79:Y79" si="52">IF(H31=0,0,(H31-G31)/H31*100)</f>
        <v>0</v>
      </c>
      <c r="I79">
        <f t="shared" si="52"/>
        <v>0</v>
      </c>
      <c r="J79">
        <f t="shared" si="52"/>
        <v>0</v>
      </c>
      <c r="K79">
        <f t="shared" si="52"/>
        <v>0</v>
      </c>
      <c r="L79">
        <f t="shared" si="52"/>
        <v>0</v>
      </c>
      <c r="M79">
        <f t="shared" si="52"/>
        <v>0</v>
      </c>
      <c r="N79">
        <f t="shared" si="52"/>
        <v>0</v>
      </c>
      <c r="O79">
        <f t="shared" si="52"/>
        <v>0</v>
      </c>
      <c r="P79">
        <f t="shared" si="52"/>
        <v>0</v>
      </c>
      <c r="Q79">
        <f t="shared" si="52"/>
        <v>0</v>
      </c>
      <c r="R79">
        <f t="shared" si="52"/>
        <v>0</v>
      </c>
      <c r="S79">
        <f t="shared" si="52"/>
        <v>0</v>
      </c>
      <c r="T79">
        <f t="shared" si="52"/>
        <v>0</v>
      </c>
      <c r="U79">
        <f t="shared" si="52"/>
        <v>0</v>
      </c>
      <c r="V79">
        <f t="shared" si="52"/>
        <v>0</v>
      </c>
      <c r="W79">
        <f t="shared" si="52"/>
        <v>0</v>
      </c>
      <c r="X79">
        <f t="shared" si="52"/>
        <v>0</v>
      </c>
      <c r="Y79">
        <f t="shared" si="52"/>
        <v>0</v>
      </c>
      <c r="Z79">
        <f t="shared" ref="Z79:BD79" si="53">IF(Z31=0,0,(Z31-Y31)/Z31*100)</f>
        <v>100</v>
      </c>
      <c r="AA79">
        <f t="shared" si="53"/>
        <v>-0.6257199290602049</v>
      </c>
      <c r="AB79">
        <f t="shared" si="53"/>
        <v>-11.542592361515494</v>
      </c>
      <c r="AC79">
        <f t="shared" si="53"/>
        <v>-6.6353794215453679</v>
      </c>
      <c r="AD79">
        <f t="shared" si="53"/>
        <v>-33.3347337293091</v>
      </c>
      <c r="AE79">
        <f t="shared" si="53"/>
        <v>37.109880253434007</v>
      </c>
      <c r="AF79">
        <f t="shared" si="53"/>
        <v>-18.127676067182826</v>
      </c>
      <c r="AG79">
        <f t="shared" si="53"/>
        <v>18.754002323133996</v>
      </c>
      <c r="AH79">
        <f t="shared" si="53"/>
        <v>4.8435873298541248</v>
      </c>
      <c r="AI79">
        <f t="shared" si="53"/>
        <v>15.019773143817897</v>
      </c>
      <c r="AJ79">
        <f t="shared" si="53"/>
        <v>-26.377596366960233</v>
      </c>
      <c r="AK79">
        <f t="shared" si="53"/>
        <v>9.6005920384809382</v>
      </c>
      <c r="AL79">
        <f t="shared" si="53"/>
        <v>-19.520037144754461</v>
      </c>
      <c r="AM79">
        <f t="shared" si="53"/>
        <v>16.998902585079243</v>
      </c>
      <c r="AN79">
        <f t="shared" si="53"/>
        <v>-7.7864860918445178</v>
      </c>
      <c r="AO79">
        <f t="shared" si="53"/>
        <v>6.9498272215218773</v>
      </c>
      <c r="AP79">
        <f t="shared" si="53"/>
        <v>8.01675679802449</v>
      </c>
      <c r="AQ79">
        <f t="shared" si="53"/>
        <v>8.3214959710426797</v>
      </c>
      <c r="AR79">
        <f t="shared" si="53"/>
        <v>-1.9956945435224753</v>
      </c>
      <c r="AS79">
        <f t="shared" si="53"/>
        <v>0.12567767336707603</v>
      </c>
      <c r="AT79">
        <f t="shared" si="53"/>
        <v>-17.687666183525881</v>
      </c>
      <c r="AU79">
        <f t="shared" si="53"/>
        <v>4.6592265999437252</v>
      </c>
      <c r="AV79">
        <f t="shared" si="53"/>
        <v>25.662374854409297</v>
      </c>
      <c r="AW79">
        <f t="shared" si="53"/>
        <v>6.4052495326908296</v>
      </c>
      <c r="AX79">
        <f t="shared" si="53"/>
        <v>5.1997678560596867</v>
      </c>
      <c r="AY79">
        <f t="shared" si="53"/>
        <v>6.1885277012551416</v>
      </c>
      <c r="AZ79">
        <f t="shared" si="53"/>
        <v>10.960331008565147</v>
      </c>
      <c r="BA79">
        <f t="shared" si="53"/>
        <v>6.2820984249711724</v>
      </c>
      <c r="BB79">
        <f t="shared" si="53"/>
        <v>14.885137844318738</v>
      </c>
      <c r="BC79">
        <f t="shared" si="53"/>
        <v>8.9881711563468905</v>
      </c>
      <c r="BD79">
        <f t="shared" si="53"/>
        <v>7.8771040347834154</v>
      </c>
    </row>
    <row r="80" spans="1:56" x14ac:dyDescent="0.2">
      <c r="A80">
        <v>147</v>
      </c>
      <c r="B80" t="s">
        <v>404</v>
      </c>
      <c r="C80" t="s">
        <v>544</v>
      </c>
      <c r="D80" t="s">
        <v>565</v>
      </c>
      <c r="E80" s="72" t="s">
        <v>570</v>
      </c>
      <c r="G80">
        <f t="shared" si="0"/>
        <v>0</v>
      </c>
      <c r="H80">
        <f t="shared" ref="H80:Y80" si="54">IF(H32=0,0,(H32-G32)/H32*100)</f>
        <v>0</v>
      </c>
      <c r="I80">
        <f t="shared" si="54"/>
        <v>0</v>
      </c>
      <c r="J80">
        <f t="shared" si="54"/>
        <v>0</v>
      </c>
      <c r="K80">
        <f t="shared" si="54"/>
        <v>0</v>
      </c>
      <c r="L80">
        <f t="shared" si="54"/>
        <v>0</v>
      </c>
      <c r="M80">
        <f t="shared" si="54"/>
        <v>0</v>
      </c>
      <c r="N80">
        <f t="shared" si="54"/>
        <v>0</v>
      </c>
      <c r="O80">
        <f t="shared" si="54"/>
        <v>0</v>
      </c>
      <c r="P80">
        <f t="shared" si="54"/>
        <v>0</v>
      </c>
      <c r="Q80">
        <f t="shared" si="54"/>
        <v>0</v>
      </c>
      <c r="R80">
        <f t="shared" si="54"/>
        <v>0</v>
      </c>
      <c r="S80">
        <f t="shared" si="54"/>
        <v>0</v>
      </c>
      <c r="T80">
        <f t="shared" si="54"/>
        <v>0</v>
      </c>
      <c r="U80">
        <f t="shared" si="54"/>
        <v>0</v>
      </c>
      <c r="V80">
        <f t="shared" si="54"/>
        <v>0</v>
      </c>
      <c r="W80">
        <f t="shared" si="54"/>
        <v>0</v>
      </c>
      <c r="X80">
        <f t="shared" si="54"/>
        <v>0</v>
      </c>
      <c r="Y80">
        <f t="shared" si="54"/>
        <v>0</v>
      </c>
      <c r="Z80">
        <f t="shared" ref="Z80:BD80" si="55">IF(Z32=0,0,(Z32-Y32)/Z32*100)</f>
        <v>100</v>
      </c>
      <c r="AA80">
        <f t="shared" si="55"/>
        <v>6.9490331667561742</v>
      </c>
      <c r="AB80">
        <f t="shared" si="55"/>
        <v>-5.1755821738701151</v>
      </c>
      <c r="AC80">
        <f t="shared" si="55"/>
        <v>-9.4743553181291897</v>
      </c>
      <c r="AD80">
        <f t="shared" si="55"/>
        <v>-1.2284190761580789</v>
      </c>
      <c r="AE80">
        <f t="shared" si="55"/>
        <v>-10.035071964496785</v>
      </c>
      <c r="AF80">
        <f t="shared" si="55"/>
        <v>11.973126824895783</v>
      </c>
      <c r="AG80">
        <f t="shared" si="55"/>
        <v>21.213119087688685</v>
      </c>
      <c r="AH80">
        <f t="shared" si="55"/>
        <v>-0.23931315594146468</v>
      </c>
      <c r="AI80">
        <f t="shared" si="55"/>
        <v>-6.1910320871823572</v>
      </c>
      <c r="AJ80">
        <f t="shared" si="55"/>
        <v>4.3386133413141383</v>
      </c>
      <c r="AK80">
        <f t="shared" si="55"/>
        <v>12.908914791097892</v>
      </c>
      <c r="AL80">
        <f t="shared" si="55"/>
        <v>-25.139533559223899</v>
      </c>
      <c r="AM80">
        <f t="shared" si="55"/>
        <v>6.8273946743810834E-2</v>
      </c>
      <c r="AN80">
        <f t="shared" si="55"/>
        <v>30.86486051003703</v>
      </c>
      <c r="AO80">
        <f t="shared" si="55"/>
        <v>-1.1865832860583243</v>
      </c>
      <c r="AP80">
        <f t="shared" si="55"/>
        <v>1.6387874712810884</v>
      </c>
      <c r="AQ80">
        <f t="shared" si="55"/>
        <v>-5.0993864277463237</v>
      </c>
      <c r="AR80">
        <f t="shared" si="55"/>
        <v>3.8600533167119337</v>
      </c>
      <c r="AS80">
        <f t="shared" si="55"/>
        <v>6.6054931481773105</v>
      </c>
      <c r="AT80">
        <f t="shared" si="55"/>
        <v>7.1198106750704246</v>
      </c>
      <c r="AU80">
        <f t="shared" si="55"/>
        <v>-11.149669257958855</v>
      </c>
      <c r="AV80">
        <f t="shared" si="55"/>
        <v>8.3230378284729447</v>
      </c>
      <c r="AW80">
        <f t="shared" si="55"/>
        <v>4.0308459763683491</v>
      </c>
      <c r="AX80">
        <f t="shared" si="55"/>
        <v>-4.1625308589428471E-2</v>
      </c>
      <c r="AY80">
        <f t="shared" si="55"/>
        <v>16.13121541333178</v>
      </c>
      <c r="AZ80">
        <f t="shared" si="55"/>
        <v>-1.0626478006081916</v>
      </c>
      <c r="BA80">
        <f t="shared" si="55"/>
        <v>-6.1146581822951278</v>
      </c>
      <c r="BB80">
        <f t="shared" si="55"/>
        <v>3.7898993688633511</v>
      </c>
      <c r="BC80">
        <f t="shared" si="55"/>
        <v>-0.45514488177223883</v>
      </c>
      <c r="BD80">
        <f t="shared" si="55"/>
        <v>-18.951564305235021</v>
      </c>
    </row>
    <row r="81" spans="1:56" x14ac:dyDescent="0.2">
      <c r="A81">
        <v>158</v>
      </c>
      <c r="B81" t="s">
        <v>405</v>
      </c>
      <c r="C81" t="s">
        <v>545</v>
      </c>
      <c r="D81" t="s">
        <v>565</v>
      </c>
      <c r="E81" s="72" t="s">
        <v>570</v>
      </c>
      <c r="G81">
        <f t="shared" si="0"/>
        <v>0</v>
      </c>
      <c r="H81">
        <f t="shared" ref="H81:Y81" si="56">IF(H33=0,0,(H33-G33)/H33*100)</f>
        <v>0</v>
      </c>
      <c r="I81">
        <f t="shared" si="56"/>
        <v>0</v>
      </c>
      <c r="J81">
        <f t="shared" si="56"/>
        <v>0</v>
      </c>
      <c r="K81">
        <f t="shared" si="56"/>
        <v>0</v>
      </c>
      <c r="L81">
        <f t="shared" si="56"/>
        <v>0</v>
      </c>
      <c r="M81">
        <f t="shared" si="56"/>
        <v>0</v>
      </c>
      <c r="N81">
        <f t="shared" si="56"/>
        <v>0</v>
      </c>
      <c r="O81">
        <f t="shared" si="56"/>
        <v>0</v>
      </c>
      <c r="P81">
        <f t="shared" si="56"/>
        <v>0</v>
      </c>
      <c r="Q81">
        <f t="shared" si="56"/>
        <v>0</v>
      </c>
      <c r="R81">
        <f t="shared" si="56"/>
        <v>0</v>
      </c>
      <c r="S81">
        <f t="shared" si="56"/>
        <v>0</v>
      </c>
      <c r="T81">
        <f t="shared" si="56"/>
        <v>0</v>
      </c>
      <c r="U81">
        <f t="shared" si="56"/>
        <v>0</v>
      </c>
      <c r="V81">
        <f t="shared" si="56"/>
        <v>0</v>
      </c>
      <c r="W81">
        <f t="shared" si="56"/>
        <v>0</v>
      </c>
      <c r="X81">
        <f t="shared" si="56"/>
        <v>0</v>
      </c>
      <c r="Y81">
        <f t="shared" si="56"/>
        <v>0</v>
      </c>
      <c r="Z81">
        <f t="shared" ref="Z81:AT81" si="57">IF(Z33=0,0,(Z33-Y33)/Z33*100)</f>
        <v>100</v>
      </c>
      <c r="AA81">
        <f t="shared" si="57"/>
        <v>6.2555914644171828</v>
      </c>
      <c r="AB81">
        <f t="shared" si="57"/>
        <v>-1.4086648571259444</v>
      </c>
      <c r="AC81">
        <f t="shared" si="57"/>
        <v>-11.850896320727314</v>
      </c>
      <c r="AD81">
        <f t="shared" si="57"/>
        <v>-39.753962811722531</v>
      </c>
      <c r="AE81">
        <f t="shared" si="57"/>
        <v>9.6235559851225041</v>
      </c>
      <c r="AF81">
        <f t="shared" si="57"/>
        <v>0.52627387876050058</v>
      </c>
      <c r="AG81">
        <f t="shared" si="57"/>
        <v>1.4432514272325412</v>
      </c>
      <c r="AH81">
        <f t="shared" si="57"/>
        <v>6.8231799412743976</v>
      </c>
      <c r="AI81">
        <f t="shared" si="57"/>
        <v>-2.7932117603844095</v>
      </c>
      <c r="AJ81">
        <f t="shared" si="57"/>
        <v>2.0941802910182572</v>
      </c>
      <c r="AK81">
        <f t="shared" si="57"/>
        <v>12.182749966888315</v>
      </c>
      <c r="AL81">
        <f t="shared" si="57"/>
        <v>-8.1010543857125068</v>
      </c>
      <c r="AM81">
        <f t="shared" si="57"/>
        <v>0.71130577288192187</v>
      </c>
      <c r="AN81">
        <f t="shared" si="57"/>
        <v>9.3320827093432346</v>
      </c>
      <c r="AO81">
        <f t="shared" si="57"/>
        <v>1.0602570460657894</v>
      </c>
      <c r="AP81">
        <f t="shared" si="57"/>
        <v>0.18772482874026208</v>
      </c>
      <c r="AQ81">
        <f t="shared" si="57"/>
        <v>2.5163231840259024</v>
      </c>
      <c r="AR81">
        <f t="shared" si="57"/>
        <v>17.414623617273168</v>
      </c>
      <c r="AS81">
        <f t="shared" si="57"/>
        <v>-5.2472912799901952</v>
      </c>
      <c r="AT81">
        <f t="shared" si="57"/>
        <v>-9.1746528922568142</v>
      </c>
      <c r="AU81">
        <f t="shared" ref="H81:BD85" si="58">IF(AU33=0,0,(AU33-AT33)/AU33*100)</f>
        <v>11.691009358051197</v>
      </c>
      <c r="AV81">
        <f t="shared" si="58"/>
        <v>1.8370946798550918</v>
      </c>
      <c r="AW81">
        <f t="shared" si="58"/>
        <v>5.2206292754818246</v>
      </c>
      <c r="AX81">
        <f t="shared" si="58"/>
        <v>0</v>
      </c>
      <c r="AY81">
        <f t="shared" si="58"/>
        <v>0</v>
      </c>
      <c r="AZ81">
        <f t="shared" si="58"/>
        <v>0</v>
      </c>
      <c r="BA81">
        <f t="shared" si="58"/>
        <v>0</v>
      </c>
      <c r="BB81">
        <f t="shared" si="58"/>
        <v>0</v>
      </c>
      <c r="BC81">
        <f t="shared" si="58"/>
        <v>0</v>
      </c>
      <c r="BD81">
        <f t="shared" si="58"/>
        <v>0</v>
      </c>
    </row>
    <row r="82" spans="1:56" x14ac:dyDescent="0.2">
      <c r="A82">
        <v>159</v>
      </c>
      <c r="B82" t="s">
        <v>406</v>
      </c>
      <c r="C82" t="s">
        <v>546</v>
      </c>
      <c r="D82" t="s">
        <v>565</v>
      </c>
      <c r="E82" s="72" t="s">
        <v>570</v>
      </c>
      <c r="G82">
        <f t="shared" si="0"/>
        <v>0</v>
      </c>
      <c r="H82">
        <f t="shared" si="58"/>
        <v>0</v>
      </c>
      <c r="I82">
        <f t="shared" si="58"/>
        <v>0</v>
      </c>
      <c r="J82">
        <f t="shared" si="58"/>
        <v>0</v>
      </c>
      <c r="K82">
        <f t="shared" si="58"/>
        <v>0</v>
      </c>
      <c r="L82">
        <f t="shared" si="58"/>
        <v>0</v>
      </c>
      <c r="M82">
        <f t="shared" si="58"/>
        <v>0</v>
      </c>
      <c r="N82">
        <f t="shared" si="58"/>
        <v>0</v>
      </c>
      <c r="O82">
        <f t="shared" si="58"/>
        <v>0</v>
      </c>
      <c r="P82">
        <f t="shared" si="58"/>
        <v>0</v>
      </c>
      <c r="Q82">
        <f t="shared" si="58"/>
        <v>0</v>
      </c>
      <c r="R82">
        <f t="shared" si="58"/>
        <v>0</v>
      </c>
      <c r="S82">
        <f t="shared" si="58"/>
        <v>0</v>
      </c>
      <c r="T82">
        <f t="shared" si="58"/>
        <v>0</v>
      </c>
      <c r="U82">
        <f t="shared" si="58"/>
        <v>0</v>
      </c>
      <c r="V82">
        <f t="shared" si="58"/>
        <v>0</v>
      </c>
      <c r="W82">
        <f t="shared" si="58"/>
        <v>0</v>
      </c>
      <c r="X82">
        <f t="shared" si="58"/>
        <v>0</v>
      </c>
      <c r="Y82">
        <f t="shared" si="58"/>
        <v>0</v>
      </c>
      <c r="Z82">
        <f t="shared" si="58"/>
        <v>0</v>
      </c>
      <c r="AA82">
        <f t="shared" si="58"/>
        <v>0</v>
      </c>
      <c r="AB82">
        <f t="shared" si="58"/>
        <v>0</v>
      </c>
      <c r="AC82">
        <f t="shared" si="58"/>
        <v>0</v>
      </c>
      <c r="AD82">
        <f t="shared" si="58"/>
        <v>0</v>
      </c>
      <c r="AE82">
        <f t="shared" si="58"/>
        <v>0</v>
      </c>
      <c r="AF82">
        <f t="shared" si="58"/>
        <v>0</v>
      </c>
      <c r="AG82">
        <f t="shared" si="58"/>
        <v>0</v>
      </c>
      <c r="AH82">
        <f t="shared" si="58"/>
        <v>0</v>
      </c>
      <c r="AI82">
        <f t="shared" si="58"/>
        <v>0</v>
      </c>
      <c r="AJ82">
        <f t="shared" si="58"/>
        <v>0</v>
      </c>
      <c r="AK82">
        <f t="shared" si="58"/>
        <v>0</v>
      </c>
      <c r="AL82">
        <f t="shared" si="58"/>
        <v>0</v>
      </c>
      <c r="AM82">
        <f t="shared" si="58"/>
        <v>0</v>
      </c>
      <c r="AN82">
        <f t="shared" si="58"/>
        <v>0</v>
      </c>
      <c r="AO82">
        <f t="shared" si="58"/>
        <v>0</v>
      </c>
      <c r="AP82">
        <f t="shared" si="58"/>
        <v>0</v>
      </c>
      <c r="AQ82">
        <f t="shared" si="58"/>
        <v>0</v>
      </c>
      <c r="AR82">
        <f t="shared" si="58"/>
        <v>0</v>
      </c>
      <c r="AS82">
        <f t="shared" si="58"/>
        <v>0</v>
      </c>
      <c r="AT82">
        <f t="shared" si="58"/>
        <v>0</v>
      </c>
      <c r="AU82">
        <f t="shared" si="58"/>
        <v>0</v>
      </c>
      <c r="AV82">
        <f t="shared" si="58"/>
        <v>100</v>
      </c>
      <c r="AW82">
        <f t="shared" si="58"/>
        <v>-3.0986592687411236</v>
      </c>
      <c r="AX82">
        <f t="shared" si="58"/>
        <v>-12.873207395991429</v>
      </c>
      <c r="AY82">
        <f t="shared" si="58"/>
        <v>0.90936584871293136</v>
      </c>
      <c r="AZ82">
        <f t="shared" si="58"/>
        <v>3.6082081681601923</v>
      </c>
      <c r="BA82">
        <f t="shared" si="58"/>
        <v>8.1163915250569296</v>
      </c>
      <c r="BB82">
        <f t="shared" si="58"/>
        <v>0</v>
      </c>
      <c r="BC82">
        <f t="shared" si="58"/>
        <v>0</v>
      </c>
      <c r="BD82">
        <f t="shared" si="58"/>
        <v>0</v>
      </c>
    </row>
    <row r="83" spans="1:56" x14ac:dyDescent="0.2">
      <c r="A83">
        <v>184</v>
      </c>
      <c r="B83" t="s">
        <v>411</v>
      </c>
      <c r="C83" t="s">
        <v>547</v>
      </c>
      <c r="D83" t="s">
        <v>565</v>
      </c>
      <c r="E83" s="72" t="s">
        <v>570</v>
      </c>
      <c r="G83">
        <f t="shared" si="0"/>
        <v>0</v>
      </c>
      <c r="H83">
        <f t="shared" si="58"/>
        <v>0</v>
      </c>
      <c r="I83">
        <f t="shared" si="58"/>
        <v>0</v>
      </c>
      <c r="J83">
        <f t="shared" si="58"/>
        <v>0</v>
      </c>
      <c r="K83">
        <f t="shared" si="58"/>
        <v>0</v>
      </c>
      <c r="L83">
        <f t="shared" si="58"/>
        <v>0</v>
      </c>
      <c r="M83">
        <f t="shared" si="58"/>
        <v>0</v>
      </c>
      <c r="N83">
        <f t="shared" si="58"/>
        <v>0</v>
      </c>
      <c r="O83">
        <f t="shared" si="58"/>
        <v>0</v>
      </c>
      <c r="P83">
        <f t="shared" si="58"/>
        <v>0</v>
      </c>
      <c r="Q83">
        <f t="shared" si="58"/>
        <v>0</v>
      </c>
      <c r="R83">
        <f t="shared" si="58"/>
        <v>0</v>
      </c>
      <c r="S83">
        <f t="shared" si="58"/>
        <v>0</v>
      </c>
      <c r="T83">
        <f t="shared" si="58"/>
        <v>0</v>
      </c>
      <c r="U83">
        <f t="shared" si="58"/>
        <v>0</v>
      </c>
      <c r="V83">
        <f t="shared" si="58"/>
        <v>0</v>
      </c>
      <c r="W83">
        <f t="shared" si="58"/>
        <v>0</v>
      </c>
      <c r="X83">
        <f t="shared" si="58"/>
        <v>0</v>
      </c>
      <c r="Y83">
        <f t="shared" si="58"/>
        <v>0</v>
      </c>
      <c r="Z83">
        <f t="shared" si="58"/>
        <v>100</v>
      </c>
      <c r="AA83">
        <f t="shared" si="58"/>
        <v>-6.7405230198051669</v>
      </c>
      <c r="AB83">
        <f t="shared" si="58"/>
        <v>-0.5751184580842148</v>
      </c>
      <c r="AC83">
        <f t="shared" si="58"/>
        <v>1.7377750628149673</v>
      </c>
      <c r="AD83">
        <f t="shared" si="58"/>
        <v>2.3091918983146722</v>
      </c>
      <c r="AE83">
        <f t="shared" si="58"/>
        <v>6.5027058550064814</v>
      </c>
      <c r="AF83">
        <f t="shared" si="58"/>
        <v>-5.6998636157513234</v>
      </c>
      <c r="AG83">
        <f t="shared" si="58"/>
        <v>0.46073351206340274</v>
      </c>
      <c r="AH83">
        <f t="shared" si="58"/>
        <v>7.9934594688570826</v>
      </c>
      <c r="AI83">
        <f t="shared" si="58"/>
        <v>2.6639388270023949</v>
      </c>
      <c r="AJ83">
        <f t="shared" si="58"/>
        <v>-26.896765437340814</v>
      </c>
      <c r="AK83">
        <f t="shared" si="58"/>
        <v>-3.8985929257125962</v>
      </c>
      <c r="AL83">
        <f t="shared" si="58"/>
        <v>8.686841049647807</v>
      </c>
      <c r="AM83">
        <f t="shared" si="58"/>
        <v>-7.2200703837450977</v>
      </c>
      <c r="AN83">
        <f t="shared" si="58"/>
        <v>-36.269902749111424</v>
      </c>
      <c r="AO83">
        <f t="shared" si="58"/>
        <v>16.370734059692186</v>
      </c>
      <c r="AP83">
        <f t="shared" si="58"/>
        <v>17.29844440514114</v>
      </c>
      <c r="AQ83">
        <f t="shared" si="58"/>
        <v>9.8174825566601562</v>
      </c>
      <c r="AR83">
        <f t="shared" si="58"/>
        <v>7.2427283719732758</v>
      </c>
      <c r="AS83">
        <f t="shared" si="58"/>
        <v>-0.89357292051620518</v>
      </c>
      <c r="AT83">
        <f t="shared" si="58"/>
        <v>-4.3194049053148724</v>
      </c>
      <c r="AU83">
        <f t="shared" si="58"/>
        <v>8.2027199816781664</v>
      </c>
      <c r="AV83">
        <f t="shared" si="58"/>
        <v>5.2357891412503559</v>
      </c>
      <c r="AW83">
        <f t="shared" si="58"/>
        <v>6.1518873254343029</v>
      </c>
      <c r="AX83">
        <f t="shared" si="58"/>
        <v>10.644547543088358</v>
      </c>
      <c r="AY83">
        <f t="shared" si="58"/>
        <v>8.0997466357264436</v>
      </c>
      <c r="AZ83">
        <f t="shared" si="58"/>
        <v>8.531906878674727</v>
      </c>
      <c r="BA83">
        <f t="shared" si="58"/>
        <v>-2.2359794958445809</v>
      </c>
      <c r="BB83">
        <f t="shared" si="58"/>
        <v>1.0341901414112249</v>
      </c>
      <c r="BC83">
        <f t="shared" si="58"/>
        <v>8.1155763731196906</v>
      </c>
      <c r="BD83">
        <f t="shared" si="58"/>
        <v>0</v>
      </c>
    </row>
    <row r="84" spans="1:56" x14ac:dyDescent="0.2">
      <c r="A84">
        <v>193</v>
      </c>
      <c r="B84" t="s">
        <v>441</v>
      </c>
      <c r="C84" t="s">
        <v>548</v>
      </c>
      <c r="D84" t="s">
        <v>565</v>
      </c>
      <c r="E84" s="72" t="s">
        <v>570</v>
      </c>
      <c r="G84">
        <f t="shared" si="0"/>
        <v>0</v>
      </c>
      <c r="H84">
        <f t="shared" si="58"/>
        <v>0</v>
      </c>
      <c r="I84">
        <f t="shared" si="58"/>
        <v>0</v>
      </c>
      <c r="J84">
        <f t="shared" si="58"/>
        <v>0</v>
      </c>
      <c r="K84">
        <f t="shared" si="58"/>
        <v>0</v>
      </c>
      <c r="L84">
        <f t="shared" si="58"/>
        <v>0</v>
      </c>
      <c r="M84">
        <f t="shared" si="58"/>
        <v>0</v>
      </c>
      <c r="N84">
        <f t="shared" si="58"/>
        <v>0</v>
      </c>
      <c r="O84">
        <f t="shared" si="58"/>
        <v>0</v>
      </c>
      <c r="P84">
        <f t="shared" si="58"/>
        <v>0</v>
      </c>
      <c r="Q84">
        <f t="shared" si="58"/>
        <v>0</v>
      </c>
      <c r="R84">
        <f t="shared" si="58"/>
        <v>0</v>
      </c>
      <c r="S84">
        <f t="shared" si="58"/>
        <v>0</v>
      </c>
      <c r="T84">
        <f t="shared" si="58"/>
        <v>0</v>
      </c>
      <c r="U84">
        <f t="shared" si="58"/>
        <v>0</v>
      </c>
      <c r="V84">
        <f t="shared" si="58"/>
        <v>0</v>
      </c>
      <c r="W84">
        <f t="shared" si="58"/>
        <v>0</v>
      </c>
      <c r="X84">
        <f t="shared" si="58"/>
        <v>0</v>
      </c>
      <c r="Y84">
        <f t="shared" si="58"/>
        <v>0</v>
      </c>
      <c r="Z84">
        <f t="shared" si="58"/>
        <v>0</v>
      </c>
      <c r="AA84">
        <f t="shared" si="58"/>
        <v>0</v>
      </c>
      <c r="AB84">
        <f t="shared" si="58"/>
        <v>0</v>
      </c>
      <c r="AC84">
        <f t="shared" si="58"/>
        <v>0</v>
      </c>
      <c r="AD84">
        <f t="shared" si="58"/>
        <v>0</v>
      </c>
      <c r="AE84">
        <f t="shared" si="58"/>
        <v>0</v>
      </c>
      <c r="AF84">
        <f t="shared" si="58"/>
        <v>0</v>
      </c>
      <c r="AG84">
        <f t="shared" si="58"/>
        <v>0</v>
      </c>
      <c r="AH84">
        <f t="shared" si="58"/>
        <v>0</v>
      </c>
      <c r="AI84">
        <f t="shared" si="58"/>
        <v>0</v>
      </c>
      <c r="AJ84">
        <f t="shared" si="58"/>
        <v>0</v>
      </c>
      <c r="AK84">
        <f t="shared" si="58"/>
        <v>0</v>
      </c>
      <c r="AL84">
        <f t="shared" si="58"/>
        <v>0</v>
      </c>
      <c r="AM84">
        <f t="shared" si="58"/>
        <v>0</v>
      </c>
      <c r="AN84">
        <f t="shared" si="58"/>
        <v>0</v>
      </c>
      <c r="AO84">
        <f t="shared" si="58"/>
        <v>0</v>
      </c>
      <c r="AP84">
        <f t="shared" si="58"/>
        <v>0</v>
      </c>
      <c r="AQ84">
        <f t="shared" si="58"/>
        <v>0</v>
      </c>
      <c r="AR84">
        <f t="shared" si="58"/>
        <v>0</v>
      </c>
      <c r="AS84">
        <f t="shared" si="58"/>
        <v>0</v>
      </c>
      <c r="AT84">
        <f t="shared" si="58"/>
        <v>0</v>
      </c>
      <c r="AU84">
        <f t="shared" si="58"/>
        <v>100</v>
      </c>
      <c r="AV84">
        <f t="shared" si="58"/>
        <v>11.547405902083154</v>
      </c>
      <c r="AW84">
        <f t="shared" si="58"/>
        <v>10.149540949815602</v>
      </c>
      <c r="AX84">
        <f t="shared" si="58"/>
        <v>12.437481817958723</v>
      </c>
      <c r="AY84">
        <f t="shared" si="58"/>
        <v>-26.993726132311991</v>
      </c>
      <c r="AZ84">
        <f t="shared" si="58"/>
        <v>0</v>
      </c>
      <c r="BA84">
        <f t="shared" si="58"/>
        <v>0</v>
      </c>
      <c r="BB84">
        <f t="shared" si="58"/>
        <v>0</v>
      </c>
      <c r="BC84">
        <f t="shared" si="58"/>
        <v>0</v>
      </c>
      <c r="BD84">
        <f t="shared" si="58"/>
        <v>0</v>
      </c>
    </row>
    <row r="85" spans="1:56" x14ac:dyDescent="0.2">
      <c r="A85">
        <v>195</v>
      </c>
      <c r="B85" t="s">
        <v>413</v>
      </c>
      <c r="C85" t="s">
        <v>549</v>
      </c>
      <c r="D85" t="s">
        <v>565</v>
      </c>
      <c r="E85" s="72" t="s">
        <v>570</v>
      </c>
      <c r="G85">
        <f t="shared" si="0"/>
        <v>0</v>
      </c>
      <c r="H85">
        <f t="shared" si="58"/>
        <v>0</v>
      </c>
      <c r="I85">
        <f t="shared" si="58"/>
        <v>0</v>
      </c>
      <c r="J85">
        <f t="shared" si="58"/>
        <v>0</v>
      </c>
      <c r="K85">
        <f t="shared" si="58"/>
        <v>0</v>
      </c>
      <c r="L85">
        <f t="shared" si="58"/>
        <v>0</v>
      </c>
      <c r="M85">
        <f t="shared" si="58"/>
        <v>0</v>
      </c>
      <c r="N85">
        <f t="shared" si="58"/>
        <v>0</v>
      </c>
      <c r="O85">
        <f t="shared" si="58"/>
        <v>0</v>
      </c>
      <c r="P85">
        <f t="shared" si="58"/>
        <v>0</v>
      </c>
      <c r="Q85">
        <f t="shared" si="58"/>
        <v>0</v>
      </c>
      <c r="R85">
        <f t="shared" si="58"/>
        <v>0</v>
      </c>
      <c r="S85">
        <f t="shared" si="58"/>
        <v>0</v>
      </c>
      <c r="T85">
        <f t="shared" si="58"/>
        <v>0</v>
      </c>
      <c r="U85">
        <f t="shared" si="58"/>
        <v>0</v>
      </c>
      <c r="V85">
        <f t="shared" si="58"/>
        <v>0</v>
      </c>
      <c r="W85">
        <f t="shared" si="58"/>
        <v>0</v>
      </c>
      <c r="X85">
        <f t="shared" si="58"/>
        <v>0</v>
      </c>
      <c r="Y85">
        <f t="shared" si="58"/>
        <v>0</v>
      </c>
      <c r="Z85">
        <f t="shared" si="58"/>
        <v>100</v>
      </c>
      <c r="AA85">
        <f t="shared" si="58"/>
        <v>14.222313098187863</v>
      </c>
      <c r="AB85">
        <f t="shared" si="58"/>
        <v>9.9778553461775061</v>
      </c>
      <c r="AC85">
        <f t="shared" si="58"/>
        <v>-30.216471340492056</v>
      </c>
      <c r="AD85">
        <f t="shared" si="58"/>
        <v>10.730469672983958</v>
      </c>
      <c r="AE85">
        <f t="shared" si="58"/>
        <v>16.199018594418384</v>
      </c>
      <c r="AF85">
        <f t="shared" si="58"/>
        <v>6.6780653384633597</v>
      </c>
      <c r="AG85">
        <f t="shared" si="58"/>
        <v>8.4866568616921434</v>
      </c>
      <c r="AH85">
        <f t="shared" si="58"/>
        <v>-18.158998964648458</v>
      </c>
      <c r="AI85">
        <f t="shared" si="58"/>
        <v>9.9364150950605925</v>
      </c>
      <c r="AJ85">
        <f t="shared" si="58"/>
        <v>-14.157226458878258</v>
      </c>
      <c r="AK85">
        <f t="shared" si="58"/>
        <v>4.1478818456135951</v>
      </c>
      <c r="AL85">
        <f t="shared" si="58"/>
        <v>-7.5657970714323728</v>
      </c>
      <c r="AM85">
        <f t="shared" si="58"/>
        <v>10.714781839063271</v>
      </c>
      <c r="AN85">
        <f t="shared" si="58"/>
        <v>-8.4708113562081486</v>
      </c>
      <c r="AO85">
        <f t="shared" si="58"/>
        <v>14.251212289744201</v>
      </c>
      <c r="AP85">
        <f t="shared" si="58"/>
        <v>-3.4019093624374981</v>
      </c>
      <c r="AQ85">
        <f t="shared" si="58"/>
        <v>2.2951354769979733</v>
      </c>
      <c r="AR85">
        <f t="shared" si="58"/>
        <v>3.6212121238739936</v>
      </c>
      <c r="AS85">
        <f t="shared" si="58"/>
        <v>4.0252555476062639</v>
      </c>
      <c r="AT85">
        <f t="shared" si="58"/>
        <v>3.9422396111194349</v>
      </c>
      <c r="AU85">
        <f t="shared" si="58"/>
        <v>1.1370047187456698</v>
      </c>
      <c r="AV85">
        <f t="shared" si="58"/>
        <v>-18.455283864043569</v>
      </c>
      <c r="AW85">
        <f t="shared" si="58"/>
        <v>17.056298918747835</v>
      </c>
      <c r="AX85">
        <f t="shared" ref="H85:BD89" si="59">IF(AX37=0,0,(AX37-AW37)/AX37*100)</f>
        <v>-4.4788177273602603</v>
      </c>
      <c r="AY85">
        <f t="shared" si="59"/>
        <v>9.9778009773011931</v>
      </c>
      <c r="AZ85">
        <f t="shared" si="59"/>
        <v>-10.104167013276093</v>
      </c>
      <c r="BA85">
        <f t="shared" si="59"/>
        <v>-5.308983318938874</v>
      </c>
      <c r="BB85">
        <f t="shared" si="59"/>
        <v>16.224999777655793</v>
      </c>
      <c r="BC85">
        <f t="shared" si="59"/>
        <v>8.9051912496414136</v>
      </c>
      <c r="BD85">
        <f t="shared" si="59"/>
        <v>4.617619157979779</v>
      </c>
    </row>
    <row r="86" spans="1:56" x14ac:dyDescent="0.2">
      <c r="A86">
        <v>196</v>
      </c>
      <c r="B86" t="s">
        <v>414</v>
      </c>
      <c r="C86" t="s">
        <v>550</v>
      </c>
      <c r="D86" t="s">
        <v>565</v>
      </c>
      <c r="E86" s="72" t="s">
        <v>570</v>
      </c>
      <c r="G86">
        <f t="shared" si="0"/>
        <v>0</v>
      </c>
      <c r="H86">
        <f t="shared" si="59"/>
        <v>0</v>
      </c>
      <c r="I86">
        <f t="shared" si="59"/>
        <v>0</v>
      </c>
      <c r="J86">
        <f t="shared" si="59"/>
        <v>0</v>
      </c>
      <c r="K86">
        <f t="shared" si="59"/>
        <v>0</v>
      </c>
      <c r="L86">
        <f t="shared" si="59"/>
        <v>0</v>
      </c>
      <c r="M86">
        <f t="shared" si="59"/>
        <v>0</v>
      </c>
      <c r="N86">
        <f t="shared" si="59"/>
        <v>0</v>
      </c>
      <c r="O86">
        <f t="shared" si="59"/>
        <v>0</v>
      </c>
      <c r="P86">
        <f t="shared" si="59"/>
        <v>0</v>
      </c>
      <c r="Q86">
        <f t="shared" si="59"/>
        <v>0</v>
      </c>
      <c r="R86">
        <f t="shared" si="59"/>
        <v>0</v>
      </c>
      <c r="S86">
        <f t="shared" si="59"/>
        <v>0</v>
      </c>
      <c r="T86">
        <f t="shared" si="59"/>
        <v>0</v>
      </c>
      <c r="U86">
        <f t="shared" si="59"/>
        <v>0</v>
      </c>
      <c r="V86">
        <f t="shared" si="59"/>
        <v>0</v>
      </c>
      <c r="W86">
        <f t="shared" si="59"/>
        <v>0</v>
      </c>
      <c r="X86">
        <f t="shared" si="59"/>
        <v>0</v>
      </c>
      <c r="Y86">
        <f t="shared" si="59"/>
        <v>0</v>
      </c>
      <c r="Z86">
        <f t="shared" si="59"/>
        <v>100</v>
      </c>
      <c r="AA86">
        <f t="shared" si="59"/>
        <v>5.3706915572050171</v>
      </c>
      <c r="AB86">
        <f t="shared" si="59"/>
        <v>-24.319499947443262</v>
      </c>
      <c r="AC86">
        <f t="shared" si="59"/>
        <v>15.881192115074711</v>
      </c>
      <c r="AD86">
        <f t="shared" si="59"/>
        <v>-14.881728516900669</v>
      </c>
      <c r="AE86">
        <f t="shared" si="59"/>
        <v>-0.92771178156987499</v>
      </c>
      <c r="AF86">
        <f t="shared" si="59"/>
        <v>4.1781275213756057</v>
      </c>
      <c r="AG86">
        <f t="shared" si="59"/>
        <v>-8.7873452576035955</v>
      </c>
      <c r="AH86">
        <f t="shared" si="59"/>
        <v>-6.15684211141396</v>
      </c>
      <c r="AI86">
        <f t="shared" si="59"/>
        <v>-0.24646761153891941</v>
      </c>
      <c r="AJ86">
        <f t="shared" si="59"/>
        <v>17.507345814302898</v>
      </c>
      <c r="AK86">
        <f t="shared" si="59"/>
        <v>2.0431548517309097</v>
      </c>
      <c r="AL86">
        <f t="shared" si="59"/>
        <v>-16.502194483500606</v>
      </c>
      <c r="AM86">
        <f t="shared" si="59"/>
        <v>13.671498701981587</v>
      </c>
      <c r="AN86">
        <f t="shared" si="59"/>
        <v>-1.8554631230422243</v>
      </c>
      <c r="AO86">
        <f t="shared" si="59"/>
        <v>0.18518184239150265</v>
      </c>
      <c r="AP86">
        <f t="shared" si="59"/>
        <v>-2.102852967753265</v>
      </c>
      <c r="AQ86">
        <f t="shared" si="59"/>
        <v>0.34860626006818124</v>
      </c>
      <c r="AR86">
        <f t="shared" si="59"/>
        <v>-22.462545898911586</v>
      </c>
      <c r="AS86">
        <f t="shared" si="59"/>
        <v>16.732863463773828</v>
      </c>
      <c r="AT86">
        <f t="shared" si="59"/>
        <v>0.86052732945148724</v>
      </c>
      <c r="AU86">
        <f t="shared" si="59"/>
        <v>-2.3239437003862085</v>
      </c>
      <c r="AV86">
        <f t="shared" si="59"/>
        <v>1.1982991710069908</v>
      </c>
      <c r="AW86">
        <f t="shared" si="59"/>
        <v>-6.2553907366454258</v>
      </c>
      <c r="AX86">
        <f t="shared" si="59"/>
        <v>-2.9340887265592484</v>
      </c>
      <c r="AY86">
        <f t="shared" si="59"/>
        <v>-13.805883846760914</v>
      </c>
      <c r="AZ86">
        <f t="shared" si="59"/>
        <v>5.6980789356536912</v>
      </c>
      <c r="BA86">
        <f t="shared" si="59"/>
        <v>-2.1571453066787001</v>
      </c>
      <c r="BB86">
        <f t="shared" si="59"/>
        <v>-3.0689648016493782</v>
      </c>
      <c r="BC86">
        <f t="shared" si="59"/>
        <v>-7.2873373944686017</v>
      </c>
      <c r="BD86">
        <f t="shared" si="59"/>
        <v>0</v>
      </c>
    </row>
    <row r="87" spans="1:56" x14ac:dyDescent="0.2">
      <c r="A87">
        <v>197</v>
      </c>
      <c r="B87" t="s">
        <v>415</v>
      </c>
      <c r="C87" t="s">
        <v>551</v>
      </c>
      <c r="D87" t="s">
        <v>565</v>
      </c>
      <c r="E87" s="72" t="s">
        <v>570</v>
      </c>
      <c r="G87">
        <f t="shared" si="0"/>
        <v>0</v>
      </c>
      <c r="H87">
        <f t="shared" si="59"/>
        <v>0</v>
      </c>
      <c r="I87">
        <f t="shared" si="59"/>
        <v>0</v>
      </c>
      <c r="J87">
        <f t="shared" si="59"/>
        <v>0</v>
      </c>
      <c r="K87">
        <f t="shared" si="59"/>
        <v>0</v>
      </c>
      <c r="L87">
        <f t="shared" si="59"/>
        <v>0</v>
      </c>
      <c r="M87">
        <f t="shared" si="59"/>
        <v>0</v>
      </c>
      <c r="N87">
        <f t="shared" si="59"/>
        <v>0</v>
      </c>
      <c r="O87">
        <f t="shared" si="59"/>
        <v>0</v>
      </c>
      <c r="P87">
        <f t="shared" si="59"/>
        <v>0</v>
      </c>
      <c r="Q87">
        <f t="shared" si="59"/>
        <v>0</v>
      </c>
      <c r="R87">
        <f t="shared" si="59"/>
        <v>0</v>
      </c>
      <c r="S87">
        <f t="shared" si="59"/>
        <v>0</v>
      </c>
      <c r="T87">
        <f t="shared" si="59"/>
        <v>0</v>
      </c>
      <c r="U87">
        <f t="shared" si="59"/>
        <v>0</v>
      </c>
      <c r="V87">
        <f t="shared" si="59"/>
        <v>0</v>
      </c>
      <c r="W87">
        <f t="shared" si="59"/>
        <v>0</v>
      </c>
      <c r="X87">
        <f t="shared" si="59"/>
        <v>0</v>
      </c>
      <c r="Y87">
        <f t="shared" si="59"/>
        <v>0</v>
      </c>
      <c r="Z87">
        <f t="shared" si="59"/>
        <v>100</v>
      </c>
      <c r="AA87">
        <f t="shared" si="59"/>
        <v>0.60282646107444582</v>
      </c>
      <c r="AB87">
        <f t="shared" si="59"/>
        <v>14.00045576490221</v>
      </c>
      <c r="AC87">
        <f t="shared" si="59"/>
        <v>3.9613071657354122</v>
      </c>
      <c r="AD87">
        <f t="shared" si="59"/>
        <v>8.7011405065252827</v>
      </c>
      <c r="AE87">
        <f t="shared" si="59"/>
        <v>6.1481491130868138</v>
      </c>
      <c r="AF87">
        <f t="shared" si="59"/>
        <v>-17.418716545066079</v>
      </c>
      <c r="AG87">
        <f t="shared" si="59"/>
        <v>21.289164286519831</v>
      </c>
      <c r="AH87">
        <f t="shared" si="59"/>
        <v>-5.2799041738770534</v>
      </c>
      <c r="AI87">
        <f t="shared" si="59"/>
        <v>0.72470963094913055</v>
      </c>
      <c r="AJ87">
        <f t="shared" si="59"/>
        <v>5.1788181115141452</v>
      </c>
      <c r="AK87">
        <f t="shared" si="59"/>
        <v>-18.131249952105012</v>
      </c>
      <c r="AL87">
        <f t="shared" si="59"/>
        <v>-26.378753226270931</v>
      </c>
      <c r="AM87">
        <f t="shared" si="59"/>
        <v>13.093389275945722</v>
      </c>
      <c r="AN87">
        <f t="shared" si="59"/>
        <v>-11.480466401390604</v>
      </c>
      <c r="AO87">
        <f t="shared" si="59"/>
        <v>0.19449261584521205</v>
      </c>
      <c r="AP87">
        <f t="shared" si="59"/>
        <v>13.936787881138343</v>
      </c>
      <c r="AQ87">
        <f t="shared" si="59"/>
        <v>2.7980010387485246</v>
      </c>
      <c r="AR87">
        <f t="shared" si="59"/>
        <v>4.2998972192466542</v>
      </c>
      <c r="AS87">
        <f t="shared" si="59"/>
        <v>-8.546943236441642</v>
      </c>
      <c r="AT87">
        <f t="shared" si="59"/>
        <v>-2.28513947635874</v>
      </c>
      <c r="AU87">
        <f t="shared" si="59"/>
        <v>-4.9148787935755509</v>
      </c>
      <c r="AV87">
        <f t="shared" si="59"/>
        <v>22.742887955716455</v>
      </c>
      <c r="AW87">
        <f t="shared" si="59"/>
        <v>6.3918051463773846</v>
      </c>
      <c r="AX87">
        <f t="shared" si="59"/>
        <v>3.2135449763556632</v>
      </c>
      <c r="AY87">
        <f t="shared" si="59"/>
        <v>18.74917866530382</v>
      </c>
      <c r="AZ87">
        <f t="shared" si="59"/>
        <v>5.9136522701708012</v>
      </c>
      <c r="BA87">
        <f t="shared" si="59"/>
        <v>3.7398822229183963</v>
      </c>
      <c r="BB87">
        <f t="shared" si="59"/>
        <v>5.8959656156025879</v>
      </c>
      <c r="BC87">
        <f t="shared" si="59"/>
        <v>6.9912562169589965</v>
      </c>
      <c r="BD87">
        <f t="shared" si="59"/>
        <v>-1.7856500226283984</v>
      </c>
    </row>
    <row r="88" spans="1:56" x14ac:dyDescent="0.2">
      <c r="A88">
        <v>201</v>
      </c>
      <c r="B88" t="s">
        <v>416</v>
      </c>
      <c r="C88" t="s">
        <v>552</v>
      </c>
      <c r="D88" t="s">
        <v>565</v>
      </c>
      <c r="E88" s="72" t="s">
        <v>570</v>
      </c>
      <c r="G88">
        <f t="shared" si="0"/>
        <v>0</v>
      </c>
      <c r="H88">
        <f t="shared" si="59"/>
        <v>0</v>
      </c>
      <c r="I88">
        <f t="shared" si="59"/>
        <v>0</v>
      </c>
      <c r="J88">
        <f t="shared" si="59"/>
        <v>0</v>
      </c>
      <c r="K88">
        <f t="shared" si="59"/>
        <v>0</v>
      </c>
      <c r="L88">
        <f t="shared" si="59"/>
        <v>0</v>
      </c>
      <c r="M88">
        <f t="shared" si="59"/>
        <v>0</v>
      </c>
      <c r="N88">
        <f t="shared" si="59"/>
        <v>0</v>
      </c>
      <c r="O88">
        <f t="shared" si="59"/>
        <v>0</v>
      </c>
      <c r="P88">
        <f t="shared" si="59"/>
        <v>0</v>
      </c>
      <c r="Q88">
        <f t="shared" si="59"/>
        <v>0</v>
      </c>
      <c r="R88">
        <f t="shared" si="59"/>
        <v>0</v>
      </c>
      <c r="S88">
        <f t="shared" si="59"/>
        <v>0</v>
      </c>
      <c r="T88">
        <f t="shared" si="59"/>
        <v>0</v>
      </c>
      <c r="U88">
        <f t="shared" si="59"/>
        <v>0</v>
      </c>
      <c r="V88">
        <f t="shared" si="59"/>
        <v>0</v>
      </c>
      <c r="W88">
        <f t="shared" si="59"/>
        <v>0</v>
      </c>
      <c r="X88">
        <f t="shared" si="59"/>
        <v>0</v>
      </c>
      <c r="Y88">
        <f t="shared" si="59"/>
        <v>0</v>
      </c>
      <c r="Z88">
        <f t="shared" si="59"/>
        <v>0</v>
      </c>
      <c r="AA88">
        <f t="shared" si="59"/>
        <v>0</v>
      </c>
      <c r="AB88">
        <f t="shared" si="59"/>
        <v>0</v>
      </c>
      <c r="AC88">
        <f t="shared" si="59"/>
        <v>0</v>
      </c>
      <c r="AD88">
        <f t="shared" si="59"/>
        <v>0</v>
      </c>
      <c r="AE88">
        <f t="shared" si="59"/>
        <v>0</v>
      </c>
      <c r="AF88">
        <f t="shared" si="59"/>
        <v>0</v>
      </c>
      <c r="AG88">
        <f t="shared" si="59"/>
        <v>0</v>
      </c>
      <c r="AH88">
        <f t="shared" si="59"/>
        <v>0</v>
      </c>
      <c r="AI88">
        <f t="shared" si="59"/>
        <v>0</v>
      </c>
      <c r="AJ88">
        <f t="shared" si="59"/>
        <v>0</v>
      </c>
      <c r="AK88">
        <f t="shared" si="59"/>
        <v>0</v>
      </c>
      <c r="AL88">
        <f t="shared" si="59"/>
        <v>0</v>
      </c>
      <c r="AM88">
        <f t="shared" si="59"/>
        <v>0</v>
      </c>
      <c r="AN88">
        <f t="shared" si="59"/>
        <v>0</v>
      </c>
      <c r="AO88">
        <f t="shared" si="59"/>
        <v>0</v>
      </c>
      <c r="AP88">
        <f t="shared" si="59"/>
        <v>0</v>
      </c>
      <c r="AQ88">
        <f t="shared" si="59"/>
        <v>0</v>
      </c>
      <c r="AR88">
        <f t="shared" si="59"/>
        <v>0</v>
      </c>
      <c r="AS88">
        <f t="shared" si="59"/>
        <v>0</v>
      </c>
      <c r="AT88">
        <f t="shared" si="59"/>
        <v>0</v>
      </c>
      <c r="AU88">
        <f t="shared" si="59"/>
        <v>0</v>
      </c>
      <c r="AV88">
        <f t="shared" si="59"/>
        <v>0</v>
      </c>
      <c r="AW88">
        <f t="shared" si="59"/>
        <v>0</v>
      </c>
      <c r="AX88">
        <f t="shared" si="59"/>
        <v>0</v>
      </c>
      <c r="AY88">
        <f t="shared" si="59"/>
        <v>0</v>
      </c>
      <c r="AZ88">
        <f t="shared" si="59"/>
        <v>0</v>
      </c>
      <c r="BA88">
        <f t="shared" si="59"/>
        <v>0</v>
      </c>
      <c r="BB88">
        <f t="shared" si="59"/>
        <v>0</v>
      </c>
      <c r="BC88">
        <f t="shared" si="59"/>
        <v>0</v>
      </c>
      <c r="BD88">
        <f t="shared" si="59"/>
        <v>0</v>
      </c>
    </row>
    <row r="89" spans="1:56" x14ac:dyDescent="0.2">
      <c r="A89">
        <v>202</v>
      </c>
      <c r="B89" t="s">
        <v>417</v>
      </c>
      <c r="C89" t="s">
        <v>553</v>
      </c>
      <c r="D89" t="s">
        <v>565</v>
      </c>
      <c r="E89" s="72" t="s">
        <v>570</v>
      </c>
      <c r="G89">
        <f t="shared" si="0"/>
        <v>0</v>
      </c>
      <c r="H89">
        <f t="shared" si="59"/>
        <v>0</v>
      </c>
      <c r="I89">
        <f t="shared" si="59"/>
        <v>0</v>
      </c>
      <c r="J89">
        <f t="shared" si="59"/>
        <v>0</v>
      </c>
      <c r="K89">
        <f t="shared" si="59"/>
        <v>0</v>
      </c>
      <c r="L89">
        <f t="shared" si="59"/>
        <v>0</v>
      </c>
      <c r="M89">
        <f t="shared" si="59"/>
        <v>0</v>
      </c>
      <c r="N89">
        <f t="shared" si="59"/>
        <v>0</v>
      </c>
      <c r="O89">
        <f t="shared" si="59"/>
        <v>0</v>
      </c>
      <c r="P89">
        <f t="shared" si="59"/>
        <v>0</v>
      </c>
      <c r="Q89">
        <f t="shared" si="59"/>
        <v>0</v>
      </c>
      <c r="R89">
        <f t="shared" si="59"/>
        <v>0</v>
      </c>
      <c r="S89">
        <f t="shared" si="59"/>
        <v>0</v>
      </c>
      <c r="T89">
        <f t="shared" si="59"/>
        <v>0</v>
      </c>
      <c r="U89">
        <f t="shared" si="59"/>
        <v>0</v>
      </c>
      <c r="V89">
        <f t="shared" si="59"/>
        <v>0</v>
      </c>
      <c r="W89">
        <f t="shared" si="59"/>
        <v>0</v>
      </c>
      <c r="X89">
        <f t="shared" si="59"/>
        <v>0</v>
      </c>
      <c r="Y89">
        <f t="shared" si="59"/>
        <v>0</v>
      </c>
      <c r="Z89">
        <f t="shared" si="59"/>
        <v>100</v>
      </c>
      <c r="AA89">
        <f t="shared" si="59"/>
        <v>8.8930466137272095</v>
      </c>
      <c r="AB89">
        <f t="shared" si="59"/>
        <v>-13.773104597991725</v>
      </c>
      <c r="AC89">
        <f t="shared" si="59"/>
        <v>-31.177009134557572</v>
      </c>
      <c r="AD89">
        <f t="shared" si="59"/>
        <v>12.402551273692236</v>
      </c>
      <c r="AE89">
        <f t="shared" si="59"/>
        <v>6.3013523030416598</v>
      </c>
      <c r="AF89">
        <f t="shared" si="59"/>
        <v>-4.2852177906118234</v>
      </c>
      <c r="AG89">
        <f t="shared" si="59"/>
        <v>12.937501776123831</v>
      </c>
      <c r="AH89">
        <f t="shared" si="59"/>
        <v>7.9952441667772502</v>
      </c>
      <c r="AI89">
        <f t="shared" si="59"/>
        <v>-5.2318930644139039</v>
      </c>
      <c r="AJ89">
        <f t="shared" si="59"/>
        <v>-17.424840375002724</v>
      </c>
      <c r="AK89">
        <f t="shared" si="59"/>
        <v>-2.6576434169117804</v>
      </c>
      <c r="AL89">
        <f t="shared" si="59"/>
        <v>-22.520552653530803</v>
      </c>
      <c r="AM89">
        <f t="shared" si="59"/>
        <v>9.8995523638424103</v>
      </c>
      <c r="AN89">
        <f t="shared" si="59"/>
        <v>12.286344595837702</v>
      </c>
      <c r="AO89">
        <f t="shared" si="59"/>
        <v>-15.580058126683802</v>
      </c>
      <c r="AP89">
        <f t="shared" si="59"/>
        <v>11.764262826588617</v>
      </c>
      <c r="AQ89">
        <f t="shared" si="59"/>
        <v>-1.9479883682685928</v>
      </c>
      <c r="AR89">
        <f t="shared" si="59"/>
        <v>-5.8151532748521726</v>
      </c>
      <c r="AS89">
        <f t="shared" si="59"/>
        <v>-3.9171107609753801</v>
      </c>
      <c r="AT89">
        <f t="shared" si="59"/>
        <v>-3.8731520810906037</v>
      </c>
      <c r="AU89">
        <f t="shared" si="59"/>
        <v>9.2027632979491099</v>
      </c>
      <c r="AV89">
        <f t="shared" si="59"/>
        <v>18.405313115289733</v>
      </c>
      <c r="AW89">
        <f t="shared" si="59"/>
        <v>-17.473788239941896</v>
      </c>
      <c r="AX89">
        <f t="shared" si="59"/>
        <v>-5.6132256205934219</v>
      </c>
      <c r="AY89">
        <f t="shared" si="59"/>
        <v>-10.58808394923439</v>
      </c>
      <c r="AZ89">
        <f t="shared" si="59"/>
        <v>12.358464312326433</v>
      </c>
      <c r="BA89">
        <f t="shared" ref="H89:BD93" si="60">IF(BA41=0,0,(BA41-AZ41)/BA41*100)</f>
        <v>18.888496485036161</v>
      </c>
      <c r="BB89">
        <f t="shared" si="60"/>
        <v>-1.5296443549081213</v>
      </c>
      <c r="BC89">
        <f t="shared" si="60"/>
        <v>-7.0552043056298652</v>
      </c>
      <c r="BD89">
        <f t="shared" si="60"/>
        <v>0</v>
      </c>
    </row>
    <row r="90" spans="1:56" x14ac:dyDescent="0.2">
      <c r="A90">
        <v>206</v>
      </c>
      <c r="B90" t="s">
        <v>419</v>
      </c>
      <c r="C90" t="s">
        <v>554</v>
      </c>
      <c r="D90" t="s">
        <v>565</v>
      </c>
      <c r="E90" s="72" t="s">
        <v>570</v>
      </c>
      <c r="G90">
        <f t="shared" si="0"/>
        <v>0</v>
      </c>
      <c r="H90">
        <f t="shared" si="60"/>
        <v>0</v>
      </c>
      <c r="I90">
        <f t="shared" si="60"/>
        <v>0</v>
      </c>
      <c r="J90">
        <f t="shared" si="60"/>
        <v>0</v>
      </c>
      <c r="K90">
        <f t="shared" si="60"/>
        <v>0</v>
      </c>
      <c r="L90">
        <f t="shared" si="60"/>
        <v>0</v>
      </c>
      <c r="M90">
        <f t="shared" si="60"/>
        <v>0</v>
      </c>
      <c r="N90">
        <f t="shared" si="60"/>
        <v>0</v>
      </c>
      <c r="O90">
        <f t="shared" si="60"/>
        <v>0</v>
      </c>
      <c r="P90">
        <f t="shared" si="60"/>
        <v>0</v>
      </c>
      <c r="Q90">
        <f t="shared" si="60"/>
        <v>0</v>
      </c>
      <c r="R90">
        <f t="shared" si="60"/>
        <v>0</v>
      </c>
      <c r="S90">
        <f t="shared" si="60"/>
        <v>0</v>
      </c>
      <c r="T90">
        <f t="shared" si="60"/>
        <v>0</v>
      </c>
      <c r="U90">
        <f t="shared" si="60"/>
        <v>0</v>
      </c>
      <c r="V90">
        <f t="shared" si="60"/>
        <v>0</v>
      </c>
      <c r="W90">
        <f t="shared" si="60"/>
        <v>0</v>
      </c>
      <c r="X90">
        <f t="shared" si="60"/>
        <v>0</v>
      </c>
      <c r="Y90">
        <f t="shared" si="60"/>
        <v>0</v>
      </c>
      <c r="Z90">
        <f t="shared" si="60"/>
        <v>100</v>
      </c>
      <c r="AA90">
        <f t="shared" si="60"/>
        <v>15.900618752730436</v>
      </c>
      <c r="AB90">
        <f t="shared" si="60"/>
        <v>6.9959452782758671</v>
      </c>
      <c r="AC90">
        <f t="shared" si="60"/>
        <v>-7.2093417406569511</v>
      </c>
      <c r="AD90">
        <f t="shared" si="60"/>
        <v>-15.461510699686823</v>
      </c>
      <c r="AE90">
        <f t="shared" si="60"/>
        <v>2.1773544414433044</v>
      </c>
      <c r="AF90">
        <f t="shared" si="60"/>
        <v>12.229065150418075</v>
      </c>
      <c r="AG90">
        <f t="shared" si="60"/>
        <v>3.2792233398304735</v>
      </c>
      <c r="AH90">
        <f t="shared" si="60"/>
        <v>20.708194555503358</v>
      </c>
      <c r="AI90">
        <f t="shared" si="60"/>
        <v>2.6883291049813698</v>
      </c>
      <c r="AJ90">
        <f t="shared" si="60"/>
        <v>-2.1173717306557069</v>
      </c>
      <c r="AK90">
        <f t="shared" si="60"/>
        <v>9.6629817972253083</v>
      </c>
      <c r="AL90">
        <f t="shared" si="60"/>
        <v>2.6534488496807751</v>
      </c>
      <c r="AM90">
        <f t="shared" si="60"/>
        <v>6.9247829705381738</v>
      </c>
      <c r="AN90">
        <f t="shared" si="60"/>
        <v>-14.640973232466839</v>
      </c>
      <c r="AO90">
        <f t="shared" si="60"/>
        <v>12.837116718846625</v>
      </c>
      <c r="AP90">
        <f t="shared" si="60"/>
        <v>16.564265473068783</v>
      </c>
      <c r="AQ90">
        <f t="shared" si="60"/>
        <v>15.430959157569934</v>
      </c>
      <c r="AR90">
        <f t="shared" si="60"/>
        <v>3.1925497670555689</v>
      </c>
      <c r="AS90">
        <f t="shared" si="60"/>
        <v>0.60593762669485729</v>
      </c>
      <c r="AT90">
        <f t="shared" si="60"/>
        <v>-5.5719962604664129E-2</v>
      </c>
      <c r="AU90">
        <f t="shared" si="60"/>
        <v>8.2457472965679752</v>
      </c>
      <c r="AV90">
        <f t="shared" si="60"/>
        <v>3.4408650798536029</v>
      </c>
      <c r="AW90">
        <f t="shared" si="60"/>
        <v>-1.3270935064892999</v>
      </c>
      <c r="AX90">
        <f t="shared" si="60"/>
        <v>-8.069847750565911</v>
      </c>
      <c r="AY90">
        <f t="shared" si="60"/>
        <v>-3.6034668264873089</v>
      </c>
      <c r="AZ90">
        <f t="shared" si="60"/>
        <v>4.3971669093443664</v>
      </c>
      <c r="BA90">
        <f t="shared" si="60"/>
        <v>2.9808274993102448</v>
      </c>
      <c r="BB90">
        <f t="shared" si="60"/>
        <v>-0.29024920041539659</v>
      </c>
      <c r="BC90">
        <f t="shared" si="60"/>
        <v>14.957763550689092</v>
      </c>
      <c r="BD90">
        <f t="shared" si="60"/>
        <v>-20.297290396164591</v>
      </c>
    </row>
    <row r="91" spans="1:56" x14ac:dyDescent="0.2">
      <c r="A91">
        <v>209</v>
      </c>
      <c r="B91" t="s">
        <v>420</v>
      </c>
      <c r="C91" t="s">
        <v>555</v>
      </c>
      <c r="D91" t="s">
        <v>565</v>
      </c>
      <c r="E91" s="72" t="s">
        <v>570</v>
      </c>
      <c r="G91">
        <f t="shared" si="0"/>
        <v>0</v>
      </c>
      <c r="H91">
        <f t="shared" si="60"/>
        <v>0</v>
      </c>
      <c r="I91">
        <f t="shared" si="60"/>
        <v>0</v>
      </c>
      <c r="J91">
        <f t="shared" si="60"/>
        <v>0</v>
      </c>
      <c r="K91">
        <f t="shared" si="60"/>
        <v>0</v>
      </c>
      <c r="L91">
        <f t="shared" si="60"/>
        <v>0</v>
      </c>
      <c r="M91">
        <f t="shared" si="60"/>
        <v>0</v>
      </c>
      <c r="N91">
        <f t="shared" si="60"/>
        <v>0</v>
      </c>
      <c r="O91">
        <f t="shared" si="60"/>
        <v>0</v>
      </c>
      <c r="P91">
        <f t="shared" si="60"/>
        <v>0</v>
      </c>
      <c r="Q91">
        <f t="shared" si="60"/>
        <v>0</v>
      </c>
      <c r="R91">
        <f t="shared" si="60"/>
        <v>0</v>
      </c>
      <c r="S91">
        <f t="shared" si="60"/>
        <v>0</v>
      </c>
      <c r="T91">
        <f t="shared" si="60"/>
        <v>0</v>
      </c>
      <c r="U91">
        <f t="shared" si="60"/>
        <v>0</v>
      </c>
      <c r="V91">
        <f t="shared" si="60"/>
        <v>0</v>
      </c>
      <c r="W91">
        <f t="shared" si="60"/>
        <v>0</v>
      </c>
      <c r="X91">
        <f t="shared" si="60"/>
        <v>0</v>
      </c>
      <c r="Y91">
        <f t="shared" si="60"/>
        <v>0</v>
      </c>
      <c r="Z91">
        <f t="shared" si="60"/>
        <v>100</v>
      </c>
      <c r="AA91">
        <f t="shared" si="60"/>
        <v>12.771511296139165</v>
      </c>
      <c r="AB91">
        <f t="shared" si="60"/>
        <v>-10.349971805017406</v>
      </c>
      <c r="AC91">
        <f t="shared" si="60"/>
        <v>-16.857839048135983</v>
      </c>
      <c r="AD91">
        <f t="shared" si="60"/>
        <v>25.205457035760443</v>
      </c>
      <c r="AE91">
        <f t="shared" si="60"/>
        <v>-1.0437355399712933</v>
      </c>
      <c r="AF91">
        <f t="shared" si="60"/>
        <v>17.011533587360077</v>
      </c>
      <c r="AG91">
        <f t="shared" si="60"/>
        <v>-17.340138638146886</v>
      </c>
      <c r="AH91">
        <f t="shared" si="60"/>
        <v>3.9748839629469424</v>
      </c>
      <c r="AI91">
        <f t="shared" si="60"/>
        <v>6.7576607829566111</v>
      </c>
      <c r="AJ91">
        <f t="shared" si="60"/>
        <v>-34.108535481177015</v>
      </c>
      <c r="AK91">
        <f t="shared" si="60"/>
        <v>11.489891880076826</v>
      </c>
      <c r="AL91">
        <f t="shared" si="60"/>
        <v>-25.251135397329577</v>
      </c>
      <c r="AM91">
        <f t="shared" si="60"/>
        <v>14.19455471519781</v>
      </c>
      <c r="AN91">
        <f t="shared" si="60"/>
        <v>26.659880423586024</v>
      </c>
      <c r="AO91">
        <f t="shared" si="60"/>
        <v>-8.2558489657057237</v>
      </c>
      <c r="AP91">
        <f t="shared" si="60"/>
        <v>18.466934418431247</v>
      </c>
      <c r="AQ91">
        <f t="shared" si="60"/>
        <v>-5.5005080727535525</v>
      </c>
      <c r="AR91">
        <f t="shared" si="60"/>
        <v>5.1422893610650213</v>
      </c>
      <c r="AS91">
        <f t="shared" si="60"/>
        <v>4.8801070483412383</v>
      </c>
      <c r="AT91">
        <f t="shared" si="60"/>
        <v>1.2769590906141306</v>
      </c>
      <c r="AU91">
        <f t="shared" si="60"/>
        <v>-12.216334055767742</v>
      </c>
      <c r="AV91">
        <f t="shared" si="60"/>
        <v>3.7063420267679739E-2</v>
      </c>
      <c r="AW91">
        <f t="shared" si="60"/>
        <v>-8.5829129540820901</v>
      </c>
      <c r="AX91">
        <f t="shared" si="60"/>
        <v>-4.430721349573771</v>
      </c>
      <c r="AY91">
        <f t="shared" si="60"/>
        <v>-2.6046824219186639</v>
      </c>
      <c r="AZ91">
        <f t="shared" si="60"/>
        <v>-9.8445699886300169</v>
      </c>
      <c r="BA91">
        <f t="shared" si="60"/>
        <v>0.66956299398563246</v>
      </c>
      <c r="BB91">
        <f t="shared" si="60"/>
        <v>2.3437499879456904</v>
      </c>
      <c r="BC91">
        <f t="shared" si="60"/>
        <v>1.0924072024715439</v>
      </c>
      <c r="BD91">
        <f t="shared" si="60"/>
        <v>2.1939610417508857</v>
      </c>
    </row>
    <row r="92" spans="1:56" x14ac:dyDescent="0.2">
      <c r="A92">
        <v>215</v>
      </c>
      <c r="B92" t="s">
        <v>421</v>
      </c>
      <c r="C92" t="s">
        <v>556</v>
      </c>
      <c r="D92" t="s">
        <v>565</v>
      </c>
      <c r="E92" s="72" t="s">
        <v>570</v>
      </c>
      <c r="G92">
        <f t="shared" si="0"/>
        <v>0</v>
      </c>
      <c r="H92">
        <f t="shared" si="60"/>
        <v>0</v>
      </c>
      <c r="I92">
        <f t="shared" si="60"/>
        <v>0</v>
      </c>
      <c r="J92">
        <f t="shared" si="60"/>
        <v>0</v>
      </c>
      <c r="K92">
        <f t="shared" si="60"/>
        <v>0</v>
      </c>
      <c r="L92">
        <f t="shared" si="60"/>
        <v>0</v>
      </c>
      <c r="M92">
        <f t="shared" si="60"/>
        <v>0</v>
      </c>
      <c r="N92">
        <f t="shared" si="60"/>
        <v>0</v>
      </c>
      <c r="O92">
        <f t="shared" si="60"/>
        <v>0</v>
      </c>
      <c r="P92">
        <f t="shared" si="60"/>
        <v>0</v>
      </c>
      <c r="Q92">
        <f t="shared" si="60"/>
        <v>0</v>
      </c>
      <c r="R92">
        <f t="shared" si="60"/>
        <v>0</v>
      </c>
      <c r="S92">
        <f t="shared" si="60"/>
        <v>0</v>
      </c>
      <c r="T92">
        <f t="shared" si="60"/>
        <v>0</v>
      </c>
      <c r="U92">
        <f t="shared" si="60"/>
        <v>0</v>
      </c>
      <c r="V92">
        <f t="shared" si="60"/>
        <v>0</v>
      </c>
      <c r="W92">
        <f t="shared" si="60"/>
        <v>0</v>
      </c>
      <c r="X92">
        <f t="shared" si="60"/>
        <v>0</v>
      </c>
      <c r="Y92">
        <f t="shared" si="60"/>
        <v>0</v>
      </c>
      <c r="Z92">
        <f t="shared" si="60"/>
        <v>0</v>
      </c>
      <c r="AA92">
        <f t="shared" si="60"/>
        <v>0</v>
      </c>
      <c r="AB92">
        <f t="shared" si="60"/>
        <v>0</v>
      </c>
      <c r="AC92">
        <f t="shared" si="60"/>
        <v>0</v>
      </c>
      <c r="AD92">
        <f t="shared" si="60"/>
        <v>0</v>
      </c>
      <c r="AE92">
        <f t="shared" si="60"/>
        <v>0</v>
      </c>
      <c r="AF92">
        <f t="shared" si="60"/>
        <v>0</v>
      </c>
      <c r="AG92">
        <f t="shared" si="60"/>
        <v>0</v>
      </c>
      <c r="AH92">
        <f t="shared" si="60"/>
        <v>0</v>
      </c>
      <c r="AI92">
        <f t="shared" si="60"/>
        <v>0</v>
      </c>
      <c r="AJ92">
        <f t="shared" si="60"/>
        <v>100</v>
      </c>
      <c r="AK92">
        <f t="shared" si="60"/>
        <v>6.4706148081950632</v>
      </c>
      <c r="AL92">
        <f t="shared" si="60"/>
        <v>0.285150472605746</v>
      </c>
      <c r="AM92">
        <f t="shared" si="60"/>
        <v>1.4205031478923444</v>
      </c>
      <c r="AN92">
        <f t="shared" si="60"/>
        <v>-5.3030328371743405</v>
      </c>
      <c r="AO92">
        <f t="shared" si="60"/>
        <v>7.87843590536413</v>
      </c>
      <c r="AP92">
        <f t="shared" si="60"/>
        <v>6.1111914847099102</v>
      </c>
      <c r="AQ92">
        <f t="shared" si="60"/>
        <v>0.86459684721934971</v>
      </c>
      <c r="AR92">
        <f t="shared" si="60"/>
        <v>-33.656126638190941</v>
      </c>
      <c r="AS92">
        <f t="shared" si="60"/>
        <v>5.6371107833156398</v>
      </c>
      <c r="AT92">
        <f t="shared" si="60"/>
        <v>2.8659184246734397</v>
      </c>
      <c r="AU92">
        <f t="shared" si="60"/>
        <v>3.8916699289833669</v>
      </c>
      <c r="AV92">
        <f t="shared" si="60"/>
        <v>5.5079674082500647</v>
      </c>
      <c r="AW92">
        <f t="shared" si="60"/>
        <v>6.636514806957913</v>
      </c>
      <c r="AX92">
        <f t="shared" si="60"/>
        <v>9.4929400604865624</v>
      </c>
      <c r="AY92">
        <f t="shared" si="60"/>
        <v>2.2642578292426347</v>
      </c>
      <c r="AZ92">
        <f t="shared" si="60"/>
        <v>2.1514993655695998</v>
      </c>
      <c r="BA92">
        <f t="shared" si="60"/>
        <v>5.2913488886734692</v>
      </c>
      <c r="BB92">
        <f t="shared" si="60"/>
        <v>6.1287484897714473</v>
      </c>
      <c r="BC92">
        <f t="shared" si="60"/>
        <v>2.6645246727457566</v>
      </c>
      <c r="BD92">
        <f t="shared" si="60"/>
        <v>4.3803147723269937</v>
      </c>
    </row>
    <row r="93" spans="1:56" x14ac:dyDescent="0.2">
      <c r="A93">
        <v>217</v>
      </c>
      <c r="B93" t="s">
        <v>422</v>
      </c>
      <c r="C93" t="s">
        <v>557</v>
      </c>
      <c r="D93" t="s">
        <v>565</v>
      </c>
      <c r="E93" s="72" t="s">
        <v>570</v>
      </c>
      <c r="G93">
        <f t="shared" si="0"/>
        <v>0</v>
      </c>
      <c r="H93">
        <f t="shared" si="60"/>
        <v>0</v>
      </c>
      <c r="I93">
        <f t="shared" si="60"/>
        <v>0</v>
      </c>
      <c r="J93">
        <f t="shared" si="60"/>
        <v>0</v>
      </c>
      <c r="K93">
        <f t="shared" si="60"/>
        <v>0</v>
      </c>
      <c r="L93">
        <f t="shared" si="60"/>
        <v>0</v>
      </c>
      <c r="M93">
        <f t="shared" si="60"/>
        <v>0</v>
      </c>
      <c r="N93">
        <f t="shared" si="60"/>
        <v>0</v>
      </c>
      <c r="O93">
        <f t="shared" si="60"/>
        <v>0</v>
      </c>
      <c r="P93">
        <f t="shared" si="60"/>
        <v>0</v>
      </c>
      <c r="Q93">
        <f t="shared" si="60"/>
        <v>0</v>
      </c>
      <c r="R93">
        <f t="shared" si="60"/>
        <v>0</v>
      </c>
      <c r="S93">
        <f t="shared" si="60"/>
        <v>0</v>
      </c>
      <c r="T93">
        <f t="shared" si="60"/>
        <v>0</v>
      </c>
      <c r="U93">
        <f t="shared" si="60"/>
        <v>0</v>
      </c>
      <c r="V93">
        <f t="shared" si="60"/>
        <v>0</v>
      </c>
      <c r="W93">
        <f t="shared" si="60"/>
        <v>0</v>
      </c>
      <c r="X93">
        <f t="shared" si="60"/>
        <v>0</v>
      </c>
      <c r="Y93">
        <f t="shared" si="60"/>
        <v>0</v>
      </c>
      <c r="Z93">
        <f t="shared" si="60"/>
        <v>100</v>
      </c>
      <c r="AA93">
        <f t="shared" si="60"/>
        <v>-0.87826494997227633</v>
      </c>
      <c r="AB93">
        <f t="shared" si="60"/>
        <v>-8.4106411301514132</v>
      </c>
      <c r="AC93">
        <f t="shared" si="60"/>
        <v>17.314726942636959</v>
      </c>
      <c r="AD93">
        <f t="shared" si="60"/>
        <v>2.3897934863558867</v>
      </c>
      <c r="AE93">
        <f t="shared" si="60"/>
        <v>5.8356365691866667</v>
      </c>
      <c r="AF93">
        <f t="shared" si="60"/>
        <v>4.6587287770260559</v>
      </c>
      <c r="AG93">
        <f t="shared" si="60"/>
        <v>-3.2763277650716072</v>
      </c>
      <c r="AH93">
        <f t="shared" si="60"/>
        <v>6.4813232371816936</v>
      </c>
      <c r="AI93">
        <f t="shared" si="60"/>
        <v>-0.12828094696800821</v>
      </c>
      <c r="AJ93">
        <f t="shared" si="60"/>
        <v>4.3015429756459476</v>
      </c>
      <c r="AK93">
        <f t="shared" si="60"/>
        <v>-3.5579791394964109</v>
      </c>
      <c r="AL93">
        <f t="shared" si="60"/>
        <v>3.0577983749865569</v>
      </c>
      <c r="AM93">
        <f t="shared" si="60"/>
        <v>5.9139907492670574</v>
      </c>
      <c r="AN93">
        <f t="shared" si="60"/>
        <v>-9.9326598909318093</v>
      </c>
      <c r="AO93">
        <f t="shared" si="60"/>
        <v>14.248462358075798</v>
      </c>
      <c r="AP93">
        <f t="shared" si="60"/>
        <v>15.035711528026971</v>
      </c>
      <c r="AQ93">
        <f t="shared" si="60"/>
        <v>15.378502512778974</v>
      </c>
      <c r="AR93">
        <f t="shared" si="60"/>
        <v>-23.515391863382028</v>
      </c>
      <c r="AS93">
        <f t="shared" si="60"/>
        <v>7.6250656318952501</v>
      </c>
      <c r="AT93">
        <f t="shared" si="60"/>
        <v>-8.7890545585700774</v>
      </c>
      <c r="AU93">
        <f t="shared" si="60"/>
        <v>9.1709111916302657</v>
      </c>
      <c r="AV93">
        <f t="shared" si="60"/>
        <v>5.0021473283507669</v>
      </c>
      <c r="AW93">
        <f t="shared" si="60"/>
        <v>8.9324488015488708</v>
      </c>
      <c r="AX93">
        <f t="shared" si="60"/>
        <v>3.8595482988204424</v>
      </c>
      <c r="AY93">
        <f t="shared" si="60"/>
        <v>6.4257414231824459</v>
      </c>
      <c r="AZ93">
        <f t="shared" si="60"/>
        <v>0</v>
      </c>
      <c r="BA93">
        <f t="shared" si="60"/>
        <v>0</v>
      </c>
      <c r="BB93">
        <f t="shared" si="60"/>
        <v>0</v>
      </c>
      <c r="BC93">
        <f t="shared" si="60"/>
        <v>0</v>
      </c>
      <c r="BD93">
        <f t="shared" ref="H93:BD96" si="61">IF(BD45=0,0,(BD45-BC45)/BD45*100)</f>
        <v>0</v>
      </c>
    </row>
    <row r="94" spans="1:56" x14ac:dyDescent="0.2">
      <c r="A94">
        <v>226</v>
      </c>
      <c r="B94" t="s">
        <v>423</v>
      </c>
      <c r="C94" t="s">
        <v>558</v>
      </c>
      <c r="D94" t="s">
        <v>565</v>
      </c>
      <c r="E94" s="72" t="s">
        <v>570</v>
      </c>
      <c r="G94">
        <f t="shared" si="0"/>
        <v>0</v>
      </c>
      <c r="H94">
        <f t="shared" si="61"/>
        <v>0</v>
      </c>
      <c r="I94">
        <f t="shared" si="61"/>
        <v>0</v>
      </c>
      <c r="J94">
        <f t="shared" si="61"/>
        <v>0</v>
      </c>
      <c r="K94">
        <f t="shared" si="61"/>
        <v>0</v>
      </c>
      <c r="L94">
        <f t="shared" si="61"/>
        <v>0</v>
      </c>
      <c r="M94">
        <f t="shared" si="61"/>
        <v>0</v>
      </c>
      <c r="N94">
        <f t="shared" si="61"/>
        <v>0</v>
      </c>
      <c r="O94">
        <f t="shared" si="61"/>
        <v>0</v>
      </c>
      <c r="P94">
        <f t="shared" si="61"/>
        <v>0</v>
      </c>
      <c r="Q94">
        <f t="shared" si="61"/>
        <v>0</v>
      </c>
      <c r="R94">
        <f t="shared" si="61"/>
        <v>0</v>
      </c>
      <c r="S94">
        <f t="shared" si="61"/>
        <v>0</v>
      </c>
      <c r="T94">
        <f t="shared" si="61"/>
        <v>0</v>
      </c>
      <c r="U94">
        <f t="shared" si="61"/>
        <v>0</v>
      </c>
      <c r="V94">
        <f t="shared" si="61"/>
        <v>0</v>
      </c>
      <c r="W94">
        <f t="shared" si="61"/>
        <v>0</v>
      </c>
      <c r="X94">
        <f t="shared" si="61"/>
        <v>0</v>
      </c>
      <c r="Y94">
        <f t="shared" si="61"/>
        <v>0</v>
      </c>
      <c r="Z94">
        <f t="shared" si="61"/>
        <v>0</v>
      </c>
      <c r="AA94">
        <f t="shared" si="61"/>
        <v>0</v>
      </c>
      <c r="AB94">
        <f t="shared" si="61"/>
        <v>100</v>
      </c>
      <c r="AC94">
        <f t="shared" si="61"/>
        <v>11.738483442030926</v>
      </c>
      <c r="AD94">
        <f t="shared" si="61"/>
        <v>-5.3853132830647912</v>
      </c>
      <c r="AE94">
        <f t="shared" si="61"/>
        <v>-7.4930635737561424</v>
      </c>
      <c r="AF94">
        <f t="shared" si="61"/>
        <v>7.1882183839371585</v>
      </c>
      <c r="AG94">
        <f t="shared" si="61"/>
        <v>4.0642342336199251</v>
      </c>
      <c r="AH94">
        <f t="shared" si="61"/>
        <v>7.5648326641446468</v>
      </c>
      <c r="AI94">
        <f t="shared" si="61"/>
        <v>6.105544530264094</v>
      </c>
      <c r="AJ94">
        <f t="shared" si="61"/>
        <v>5.7330447804638949</v>
      </c>
      <c r="AK94">
        <f t="shared" si="61"/>
        <v>-1.4733040456324</v>
      </c>
      <c r="AL94">
        <f t="shared" si="61"/>
        <v>8.7610618897868614E-2</v>
      </c>
      <c r="AM94">
        <f t="shared" si="61"/>
        <v>8.4378175752179061</v>
      </c>
      <c r="AN94">
        <f t="shared" si="61"/>
        <v>2.9745783382765238</v>
      </c>
      <c r="AO94">
        <f t="shared" si="61"/>
        <v>9.3658210595988312</v>
      </c>
      <c r="AP94">
        <f t="shared" si="61"/>
        <v>-0.31137295015808153</v>
      </c>
      <c r="AQ94">
        <f t="shared" si="61"/>
        <v>-2.3045969738308956</v>
      </c>
      <c r="AR94">
        <f t="shared" si="61"/>
        <v>4.874193315898383</v>
      </c>
      <c r="AS94">
        <f t="shared" si="61"/>
        <v>-1.246162500449657</v>
      </c>
      <c r="AT94">
        <f t="shared" si="61"/>
        <v>-26.886347783710168</v>
      </c>
      <c r="AU94">
        <f t="shared" si="61"/>
        <v>5.9111688940457379</v>
      </c>
      <c r="AV94">
        <f t="shared" si="61"/>
        <v>-9.6485812608216577</v>
      </c>
      <c r="AW94">
        <f t="shared" si="61"/>
        <v>10.550425008462415</v>
      </c>
      <c r="AX94">
        <f t="shared" si="61"/>
        <v>-6.8371897233317016</v>
      </c>
      <c r="AY94">
        <f t="shared" si="61"/>
        <v>19.299791129070158</v>
      </c>
      <c r="AZ94">
        <f t="shared" si="61"/>
        <v>5.805384221480506</v>
      </c>
      <c r="BA94">
        <f t="shared" si="61"/>
        <v>0.10357961331698561</v>
      </c>
      <c r="BB94">
        <f t="shared" si="61"/>
        <v>4.4014759527777096</v>
      </c>
      <c r="BC94">
        <f t="shared" si="61"/>
        <v>14.104331170734193</v>
      </c>
      <c r="BD94">
        <f t="shared" si="61"/>
        <v>3.2291765073867911</v>
      </c>
    </row>
    <row r="95" spans="1:56" x14ac:dyDescent="0.2">
      <c r="A95">
        <v>251</v>
      </c>
      <c r="B95" t="s">
        <v>427</v>
      </c>
      <c r="C95" t="s">
        <v>559</v>
      </c>
      <c r="D95" t="s">
        <v>565</v>
      </c>
      <c r="E95" s="72" t="s">
        <v>570</v>
      </c>
      <c r="G95">
        <f t="shared" si="0"/>
        <v>0</v>
      </c>
      <c r="H95">
        <f t="shared" si="61"/>
        <v>0</v>
      </c>
      <c r="I95">
        <f t="shared" si="61"/>
        <v>0</v>
      </c>
      <c r="J95">
        <f t="shared" si="61"/>
        <v>0</v>
      </c>
      <c r="K95">
        <f t="shared" si="61"/>
        <v>0</v>
      </c>
      <c r="L95">
        <f t="shared" si="61"/>
        <v>0</v>
      </c>
      <c r="M95">
        <f t="shared" si="61"/>
        <v>0</v>
      </c>
      <c r="N95">
        <f t="shared" si="61"/>
        <v>0</v>
      </c>
      <c r="O95">
        <f t="shared" si="61"/>
        <v>0</v>
      </c>
      <c r="P95">
        <f t="shared" si="61"/>
        <v>0</v>
      </c>
      <c r="Q95">
        <f t="shared" si="61"/>
        <v>0</v>
      </c>
      <c r="R95">
        <f t="shared" si="61"/>
        <v>0</v>
      </c>
      <c r="S95">
        <f t="shared" si="61"/>
        <v>0</v>
      </c>
      <c r="T95">
        <f t="shared" si="61"/>
        <v>0</v>
      </c>
      <c r="U95">
        <f t="shared" si="61"/>
        <v>0</v>
      </c>
      <c r="V95">
        <f t="shared" si="61"/>
        <v>0</v>
      </c>
      <c r="W95">
        <f t="shared" si="61"/>
        <v>0</v>
      </c>
      <c r="X95">
        <f t="shared" si="61"/>
        <v>0</v>
      </c>
      <c r="Y95">
        <f t="shared" si="61"/>
        <v>0</v>
      </c>
      <c r="Z95">
        <f t="shared" si="61"/>
        <v>100</v>
      </c>
      <c r="AA95">
        <f t="shared" si="61"/>
        <v>18.465152859864382</v>
      </c>
      <c r="AB95">
        <f t="shared" si="61"/>
        <v>-20.292681540287202</v>
      </c>
      <c r="AC95">
        <f t="shared" si="61"/>
        <v>9.191585274625627</v>
      </c>
      <c r="AD95">
        <f t="shared" si="61"/>
        <v>-2.5876279379379832</v>
      </c>
      <c r="AE95">
        <f t="shared" si="61"/>
        <v>-10.503927924237965</v>
      </c>
      <c r="AF95">
        <f t="shared" si="61"/>
        <v>-6.6644040163273743</v>
      </c>
      <c r="AG95">
        <f t="shared" si="61"/>
        <v>-9.6244566914255429</v>
      </c>
      <c r="AH95">
        <f t="shared" si="61"/>
        <v>34.926504790157409</v>
      </c>
      <c r="AI95">
        <f t="shared" si="61"/>
        <v>17.146916708462495</v>
      </c>
      <c r="AJ95">
        <f t="shared" si="61"/>
        <v>-3.6052718195466182</v>
      </c>
      <c r="AK95">
        <f t="shared" si="61"/>
        <v>-18.272982263078401</v>
      </c>
      <c r="AL95">
        <f t="shared" si="61"/>
        <v>25.523022501673999</v>
      </c>
      <c r="AM95">
        <f t="shared" si="61"/>
        <v>34.616695205971965</v>
      </c>
      <c r="AN95">
        <f t="shared" si="61"/>
        <v>-140.89564293159771</v>
      </c>
      <c r="AO95">
        <f t="shared" si="61"/>
        <v>13.382882520099553</v>
      </c>
      <c r="AP95">
        <f t="shared" si="61"/>
        <v>2.0575551638022627</v>
      </c>
      <c r="AQ95">
        <f t="shared" si="61"/>
        <v>8.8184472343999953</v>
      </c>
      <c r="AR95">
        <f t="shared" si="61"/>
        <v>10.07225935505957</v>
      </c>
      <c r="AS95">
        <f t="shared" si="61"/>
        <v>14.50037910804595</v>
      </c>
      <c r="AT95">
        <f t="shared" si="61"/>
        <v>-4.6549859956763022</v>
      </c>
      <c r="AU95">
        <f t="shared" si="61"/>
        <v>3.8525904786572718</v>
      </c>
      <c r="AV95">
        <f t="shared" si="61"/>
        <v>2.9671743794589851</v>
      </c>
      <c r="AW95">
        <f t="shared" si="61"/>
        <v>6.9820482888659354</v>
      </c>
      <c r="AX95">
        <f t="shared" si="61"/>
        <v>6.9660519956104334</v>
      </c>
      <c r="AY95">
        <f t="shared" si="61"/>
        <v>6.2624577583171233</v>
      </c>
      <c r="AZ95">
        <f t="shared" si="61"/>
        <v>2.1748870702536998</v>
      </c>
      <c r="BA95">
        <f t="shared" si="61"/>
        <v>2.9096333476994229</v>
      </c>
      <c r="BB95">
        <f t="shared" si="61"/>
        <v>-8.6909220153043893</v>
      </c>
      <c r="BC95">
        <f t="shared" si="61"/>
        <v>17.379582558467384</v>
      </c>
      <c r="BD95">
        <f t="shared" si="61"/>
        <v>-118.69092095988059</v>
      </c>
    </row>
    <row r="96" spans="1:56" x14ac:dyDescent="0.2">
      <c r="A96">
        <v>181</v>
      </c>
      <c r="B96" t="s">
        <v>409</v>
      </c>
      <c r="C96" t="s">
        <v>560</v>
      </c>
      <c r="D96" t="s">
        <v>565</v>
      </c>
      <c r="E96" s="72" t="s">
        <v>570</v>
      </c>
      <c r="G96">
        <f t="shared" si="0"/>
        <v>0</v>
      </c>
      <c r="H96">
        <f t="shared" si="61"/>
        <v>0</v>
      </c>
      <c r="I96">
        <f t="shared" si="61"/>
        <v>0</v>
      </c>
      <c r="J96">
        <f t="shared" si="61"/>
        <v>0</v>
      </c>
      <c r="K96">
        <f t="shared" si="61"/>
        <v>0</v>
      </c>
      <c r="L96">
        <f t="shared" si="61"/>
        <v>0</v>
      </c>
      <c r="M96">
        <f t="shared" si="61"/>
        <v>0</v>
      </c>
      <c r="N96">
        <f t="shared" si="61"/>
        <v>0</v>
      </c>
      <c r="O96">
        <f t="shared" si="61"/>
        <v>0</v>
      </c>
      <c r="P96">
        <f t="shared" si="61"/>
        <v>0</v>
      </c>
      <c r="Q96">
        <f t="shared" si="61"/>
        <v>0</v>
      </c>
      <c r="R96">
        <f t="shared" si="61"/>
        <v>0</v>
      </c>
      <c r="S96">
        <f t="shared" si="61"/>
        <v>0</v>
      </c>
      <c r="T96">
        <f t="shared" si="61"/>
        <v>0</v>
      </c>
      <c r="U96">
        <f t="shared" si="61"/>
        <v>0</v>
      </c>
      <c r="V96">
        <f t="shared" si="61"/>
        <v>0</v>
      </c>
      <c r="W96">
        <f t="shared" si="61"/>
        <v>0</v>
      </c>
      <c r="X96">
        <f t="shared" si="61"/>
        <v>0</v>
      </c>
      <c r="Y96">
        <f t="shared" si="61"/>
        <v>0</v>
      </c>
      <c r="Z96">
        <f t="shared" si="61"/>
        <v>0</v>
      </c>
      <c r="AA96">
        <f t="shared" si="61"/>
        <v>0</v>
      </c>
      <c r="AB96">
        <f t="shared" si="61"/>
        <v>0</v>
      </c>
      <c r="AC96">
        <f t="shared" si="61"/>
        <v>0</v>
      </c>
      <c r="AD96">
        <f t="shared" si="61"/>
        <v>0</v>
      </c>
      <c r="AE96">
        <f t="shared" si="61"/>
        <v>0</v>
      </c>
      <c r="AF96">
        <f t="shared" si="61"/>
        <v>0</v>
      </c>
      <c r="AG96">
        <f t="shared" si="61"/>
        <v>0</v>
      </c>
      <c r="AH96">
        <f t="shared" si="61"/>
        <v>0</v>
      </c>
      <c r="AI96">
        <f t="shared" si="61"/>
        <v>0</v>
      </c>
      <c r="AJ96">
        <f t="shared" si="61"/>
        <v>0</v>
      </c>
      <c r="AK96">
        <f t="shared" si="61"/>
        <v>0</v>
      </c>
      <c r="AL96">
        <f t="shared" si="61"/>
        <v>0</v>
      </c>
      <c r="AM96">
        <f t="shared" si="61"/>
        <v>0</v>
      </c>
      <c r="AN96">
        <f t="shared" si="61"/>
        <v>0</v>
      </c>
      <c r="AO96">
        <f t="shared" si="61"/>
        <v>0</v>
      </c>
      <c r="AP96">
        <f t="shared" si="61"/>
        <v>0</v>
      </c>
      <c r="AQ96">
        <f t="shared" si="61"/>
        <v>0</v>
      </c>
      <c r="AR96">
        <f t="shared" si="61"/>
        <v>0</v>
      </c>
      <c r="AS96">
        <f t="shared" si="61"/>
        <v>0</v>
      </c>
      <c r="AT96">
        <f t="shared" si="61"/>
        <v>0</v>
      </c>
      <c r="AU96">
        <f t="shared" si="61"/>
        <v>0</v>
      </c>
      <c r="AV96">
        <f t="shared" si="61"/>
        <v>0</v>
      </c>
      <c r="AW96">
        <f t="shared" si="61"/>
        <v>0</v>
      </c>
      <c r="AX96">
        <f t="shared" si="61"/>
        <v>0</v>
      </c>
      <c r="AY96">
        <f t="shared" si="61"/>
        <v>0</v>
      </c>
      <c r="AZ96">
        <f t="shared" si="61"/>
        <v>0</v>
      </c>
      <c r="BA96">
        <f t="shared" si="61"/>
        <v>0</v>
      </c>
      <c r="BB96">
        <f t="shared" si="61"/>
        <v>0</v>
      </c>
      <c r="BC96">
        <f t="shared" si="61"/>
        <v>0</v>
      </c>
      <c r="BD96">
        <f t="shared" si="61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1"/>
  <sheetViews>
    <sheetView workbookViewId="0"/>
  </sheetViews>
  <sheetFormatPr defaultRowHeight="12.75" x14ac:dyDescent="0.2"/>
  <cols>
    <col min="1" max="1" width="26.28515625" customWidth="1"/>
  </cols>
  <sheetData>
    <row r="1" spans="1:42" x14ac:dyDescent="0.2">
      <c r="A1" s="18" t="s">
        <v>214</v>
      </c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</row>
    <row r="2" spans="1:42" x14ac:dyDescent="0.2">
      <c r="A2" t="str">
        <f>RUT_data!D243</f>
        <v>Angola</v>
      </c>
      <c r="B2">
        <f>RUT_data!G243/RUT_data!$G243*100</f>
        <v>100</v>
      </c>
      <c r="C2">
        <f>RUT_data!H243/RUT_data!$G243*100</f>
        <v>104.821593482195</v>
      </c>
      <c r="D2">
        <f>RUT_data!I243/RUT_data!$G243*100</f>
        <v>102.07428467085613</v>
      </c>
      <c r="E2">
        <f>RUT_data!J243/RUT_data!$G243*100</f>
        <v>108.4464797301361</v>
      </c>
      <c r="F2">
        <f>RUT_data!K243/RUT_data!$G243*100</f>
        <v>111.14017411077998</v>
      </c>
      <c r="G2">
        <f>RUT_data!L243/RUT_data!$G243*100</f>
        <v>114.08731860127151</v>
      </c>
      <c r="H2">
        <f>RUT_data!M243/RUT_data!$G243*100</f>
        <v>115.73203009184621</v>
      </c>
      <c r="I2">
        <f>RUT_data!N243/RUT_data!$G243*100</f>
        <v>112.13095231955894</v>
      </c>
      <c r="J2">
        <f>RUT_data!O243/RUT_data!$G243*100</f>
        <v>118.41137318319855</v>
      </c>
      <c r="K2">
        <f>RUT_data!P243/RUT_data!$G243*100</f>
        <v>120.47023997129718</v>
      </c>
      <c r="L2">
        <f>RUT_data!Q243/RUT_data!$G243*100</f>
        <v>121.2187878947974</v>
      </c>
      <c r="M2">
        <f>RUT_data!R243/RUT_data!$G243*100</f>
        <v>114.9394385386578</v>
      </c>
      <c r="N2">
        <f>RUT_data!S243/RUT_data!$G243*100</f>
        <v>115.94407332258922</v>
      </c>
      <c r="O2">
        <f>RUT_data!T243/RUT_data!$G243*100</f>
        <v>115.17373876910067</v>
      </c>
      <c r="P2">
        <f>RUT_data!U243/RUT_data!$G243*100</f>
        <v>101.44161916589131</v>
      </c>
      <c r="Q2">
        <f>RUT_data!V243/RUT_data!$G243*100</f>
        <v>85.177505541998272</v>
      </c>
      <c r="R2">
        <f>RUT_data!W243/RUT_data!$G243*100</f>
        <v>80.489340182367656</v>
      </c>
      <c r="S2">
        <f>RUT_data!X243/RUT_data!$G243*100</f>
        <v>76.924447732655011</v>
      </c>
      <c r="T2">
        <f>RUT_data!Y243/RUT_data!$G243*100</f>
        <v>71.140603326653576</v>
      </c>
      <c r="U2">
        <f>RUT_data!Z243/RUT_data!$G243*100</f>
        <v>69.980849730741966</v>
      </c>
      <c r="V2">
        <f>RUT_data!AA243/RUT_data!$G243*100</f>
        <v>64.547985838908986</v>
      </c>
      <c r="W2">
        <f>RUT_data!AB243/RUT_data!$G243*100</f>
        <v>63.487248041895228</v>
      </c>
      <c r="X2">
        <f>RUT_data!AC243/RUT_data!$G243*100</f>
        <v>61.974174334052115</v>
      </c>
      <c r="Y2">
        <f>RUT_data!AD243/RUT_data!$G243*100</f>
        <v>60.781896328937137</v>
      </c>
      <c r="Z2">
        <f>RUT_data!AE243/RUT_data!$G243*100</f>
        <v>59.745967492750566</v>
      </c>
      <c r="AA2">
        <f>RUT_data!AF243/RUT_data!$G243*100</f>
        <v>60.554131468655747</v>
      </c>
      <c r="AB2">
        <f>RUT_data!AG243/RUT_data!$G243*100</f>
        <v>59.632766360619108</v>
      </c>
      <c r="AC2">
        <f>RUT_data!AH243/RUT_data!$G243*100</f>
        <v>58.480022035860834</v>
      </c>
      <c r="AD2">
        <f>RUT_data!AI243/RUT_data!$G243*100</f>
        <v>56.991101764891326</v>
      </c>
      <c r="AE2">
        <f>RUT_data!AJ243/RUT_data!$G243*100</f>
        <v>55.250369510277366</v>
      </c>
      <c r="AF2">
        <f>RUT_data!AK243/RUT_data!$G243*100</f>
        <v>56.347423280466039</v>
      </c>
      <c r="AG2">
        <f>RUT_data!AL243/RUT_data!$G243*100</f>
        <v>57.484722850935952</v>
      </c>
      <c r="AH2">
        <f>RUT_data!AM243/RUT_data!$G243*100</f>
        <v>56.044619796185444</v>
      </c>
      <c r="AI2">
        <f>RUT_data!AN243/RUT_data!$G243*100</f>
        <v>61.267614459386685</v>
      </c>
      <c r="AJ2">
        <f>RUT_data!AO243/RUT_data!$G243*100</f>
        <v>59.711527852145998</v>
      </c>
      <c r="AK2">
        <f>RUT_data!AP243/RUT_data!$G243*100</f>
        <v>60.362319825808399</v>
      </c>
      <c r="AL2">
        <f>RUT_data!AQ243/RUT_data!$G243*100</f>
        <v>59.265352625284585</v>
      </c>
      <c r="AM2">
        <f>RUT_data!AR243/RUT_data!$G243*100</f>
        <v>66.144450691606806</v>
      </c>
      <c r="AN2">
        <f>RUT_data!AS243/RUT_data!$G243*100</f>
        <v>61.670170793973014</v>
      </c>
      <c r="AO2">
        <f>RUT_data!AT243/RUT_data!$G243*100</f>
        <v>67.917512691020562</v>
      </c>
      <c r="AP2">
        <f>RUT_data!AU243/RUT_data!$G243*100</f>
        <v>74.258524848157506</v>
      </c>
    </row>
    <row r="3" spans="1:42" x14ac:dyDescent="0.2">
      <c r="A3" t="str">
        <f>RUT_data!D277</f>
        <v>Rwanda</v>
      </c>
      <c r="B3">
        <f>RUT_data!G277/RUT_data!$G277*100</f>
        <v>100</v>
      </c>
      <c r="C3">
        <f>RUT_data!H277/RUT_data!$G277*100</f>
        <v>130.4052532560454</v>
      </c>
      <c r="D3">
        <f>RUT_data!I277/RUT_data!$G277*100</f>
        <v>93.80748561468927</v>
      </c>
      <c r="E3">
        <f>RUT_data!J277/RUT_data!$G277*100</f>
        <v>92.774897039286657</v>
      </c>
      <c r="F3">
        <f>RUT_data!K277/RUT_data!$G277*100</f>
        <v>102.19687783485693</v>
      </c>
      <c r="G3">
        <f>RUT_data!L277/RUT_data!$G277*100</f>
        <v>108.91867294720412</v>
      </c>
      <c r="H3">
        <f>RUT_data!M277/RUT_data!$G277*100</f>
        <v>128.10413690104389</v>
      </c>
      <c r="I3">
        <f>RUT_data!N277/RUT_data!$G277*100</f>
        <v>121.98609845659369</v>
      </c>
      <c r="J3">
        <f>RUT_data!O277/RUT_data!$G277*100</f>
        <v>127.38442881438183</v>
      </c>
      <c r="K3">
        <f>RUT_data!P277/RUT_data!$G277*100</f>
        <v>129.53221013074926</v>
      </c>
      <c r="L3">
        <f>RUT_data!Q277/RUT_data!$G277*100</f>
        <v>128.30381733924074</v>
      </c>
      <c r="M3">
        <f>RUT_data!R277/RUT_data!$G277*100</f>
        <v>121.71984192297064</v>
      </c>
      <c r="N3">
        <f>RUT_data!S277/RUT_data!$G277*100</f>
        <v>123.77609380926114</v>
      </c>
      <c r="O3">
        <f>RUT_data!T277/RUT_data!$G277*100</f>
        <v>115.11652082283067</v>
      </c>
      <c r="P3">
        <f>RUT_data!U277/RUT_data!$G277*100</f>
        <v>125.55092582870063</v>
      </c>
      <c r="Q3">
        <f>RUT_data!V277/RUT_data!$G277*100</f>
        <v>128.88971379763527</v>
      </c>
      <c r="R3">
        <f>RUT_data!W277/RUT_data!$G277*100</f>
        <v>129.97421554648514</v>
      </c>
      <c r="S3">
        <f>RUT_data!X277/RUT_data!$G277*100</f>
        <v>127.51337115476259</v>
      </c>
      <c r="T3">
        <f>RUT_data!Y277/RUT_data!$G277*100</f>
        <v>132.68344810899828</v>
      </c>
      <c r="U3">
        <f>RUT_data!Z277/RUT_data!$G277*100</f>
        <v>129.2537509189072</v>
      </c>
      <c r="V3">
        <f>RUT_data!AA277/RUT_data!$G277*100</f>
        <v>137.61134545350089</v>
      </c>
      <c r="W3">
        <f>RUT_data!AB277/RUT_data!$G277*100</f>
        <v>140.04939561124007</v>
      </c>
      <c r="X3">
        <f>RUT_data!AC277/RUT_data!$G277*100</f>
        <v>136.87655164285195</v>
      </c>
      <c r="Y3">
        <f>RUT_data!AD277/RUT_data!$G277*100</f>
        <v>122.09885366086901</v>
      </c>
      <c r="Z3">
        <f>RUT_data!AE277/RUT_data!$G277*100</f>
        <v>141.17645592196158</v>
      </c>
      <c r="AA3">
        <f>RUT_data!AF277/RUT_data!$G277*100</f>
        <v>124.95563608872398</v>
      </c>
      <c r="AB3">
        <f>RUT_data!AG277/RUT_data!$G277*100</f>
        <v>119.53618494680127</v>
      </c>
      <c r="AC3">
        <f>RUT_data!AH277/RUT_data!$G277*100</f>
        <v>111.80970110439254</v>
      </c>
      <c r="AD3">
        <f>RUT_data!AI277/RUT_data!$G277*100</f>
        <v>122.30066809967653</v>
      </c>
      <c r="AE3">
        <f>RUT_data!AJ277/RUT_data!$G277*100</f>
        <v>118.57605489776293</v>
      </c>
      <c r="AF3">
        <f>RUT_data!AK277/RUT_data!$G277*100</f>
        <v>139.09680626896304</v>
      </c>
      <c r="AG3">
        <f>RUT_data!AL277/RUT_data!$G277*100</f>
        <v>155.73612825806217</v>
      </c>
      <c r="AH3">
        <f>RUT_data!AM277/RUT_data!$G277*100</f>
        <v>122.11787459775294</v>
      </c>
      <c r="AI3">
        <f>RUT_data!AN277/RUT_data!$G277*100</f>
        <v>88.335826813834387</v>
      </c>
      <c r="AJ3">
        <f>RUT_data!AO277/RUT_data!$G277*100</f>
        <v>111.11937097793752</v>
      </c>
      <c r="AK3">
        <f>RUT_data!AP277/RUT_data!$G277*100</f>
        <v>117.93643301370832</v>
      </c>
      <c r="AL3">
        <f>RUT_data!AQ277/RUT_data!$G277*100</f>
        <v>110.46724511926847</v>
      </c>
      <c r="AM3">
        <f>RUT_data!AR277/RUT_data!$G277*100</f>
        <v>111.79536070293392</v>
      </c>
      <c r="AN3">
        <f>RUT_data!AS277/RUT_data!$G277*100</f>
        <v>110.57681308662035</v>
      </c>
      <c r="AO3">
        <f>RUT_data!AT277/RUT_data!$G277*100</f>
        <v>115.59041169237322</v>
      </c>
      <c r="AP3">
        <f>RUT_data!AU277/RUT_data!$G277*100</f>
        <v>108.3899321859047</v>
      </c>
    </row>
    <row r="4" spans="1:42" x14ac:dyDescent="0.2">
      <c r="A4" t="str">
        <f>RUT_data!D251</f>
        <v>Congo</v>
      </c>
      <c r="B4">
        <f>RUT_data!G251/RUT_data!$G251*100</f>
        <v>100</v>
      </c>
      <c r="C4">
        <f>RUT_data!H251/RUT_data!$G251*100</f>
        <v>100.58207157207626</v>
      </c>
      <c r="D4">
        <f>RUT_data!I251/RUT_data!$G251*100</f>
        <v>100.95713100625694</v>
      </c>
      <c r="E4">
        <f>RUT_data!J251/RUT_data!$G251*100</f>
        <v>102.46135607389415</v>
      </c>
      <c r="F4">
        <f>RUT_data!K251/RUT_data!$G251*100</f>
        <v>104.46329687976186</v>
      </c>
      <c r="G4">
        <f>RUT_data!L251/RUT_data!$G251*100</f>
        <v>104.56812852589492</v>
      </c>
      <c r="H4">
        <f>RUT_data!M251/RUT_data!$G251*100</f>
        <v>110.63791662263884</v>
      </c>
      <c r="I4">
        <f>RUT_data!N251/RUT_data!$G251*100</f>
        <v>107.93960651694023</v>
      </c>
      <c r="J4">
        <f>RUT_data!O251/RUT_data!$G251*100</f>
        <v>104.87975030987992</v>
      </c>
      <c r="K4">
        <f>RUT_data!P251/RUT_data!$G251*100</f>
        <v>102.15205434424254</v>
      </c>
      <c r="L4">
        <f>RUT_data!Q251/RUT_data!$G251*100</f>
        <v>103.52287415990082</v>
      </c>
      <c r="M4">
        <f>RUT_data!R251/RUT_data!$G251*100</f>
        <v>98.194878278524101</v>
      </c>
      <c r="N4">
        <f>RUT_data!S251/RUT_data!$G251*100</f>
        <v>99.468531111127334</v>
      </c>
      <c r="O4">
        <f>RUT_data!T251/RUT_data!$G251*100</f>
        <v>94.980582860573776</v>
      </c>
      <c r="P4">
        <f>RUT_data!U251/RUT_data!$G251*100</f>
        <v>96.237458209832397</v>
      </c>
      <c r="Q4">
        <f>RUT_data!V251/RUT_data!$G251*100</f>
        <v>97.169088800375874</v>
      </c>
      <c r="R4">
        <f>RUT_data!W251/RUT_data!$G251*100</f>
        <v>97.698576787717826</v>
      </c>
      <c r="S4">
        <f>RUT_data!X251/RUT_data!$G251*100</f>
        <v>95.084622187044786</v>
      </c>
      <c r="T4">
        <f>RUT_data!Y251/RUT_data!$G251*100</f>
        <v>96.286211722210453</v>
      </c>
      <c r="U4">
        <f>RUT_data!Z251/RUT_data!$G251*100</f>
        <v>96.739517032893858</v>
      </c>
      <c r="V4">
        <f>RUT_data!AA251/RUT_data!$G251*100</f>
        <v>99.102388878165641</v>
      </c>
      <c r="W4">
        <f>RUT_data!AB251/RUT_data!$G251*100</f>
        <v>101.68662266239279</v>
      </c>
      <c r="X4">
        <f>RUT_data!AC251/RUT_data!$G251*100</f>
        <v>99.714504499455785</v>
      </c>
      <c r="Y4">
        <f>RUT_data!AD251/RUT_data!$G251*100</f>
        <v>101.83880315632379</v>
      </c>
      <c r="Z4">
        <f>RUT_data!AE251/RUT_data!$G251*100</f>
        <v>105.39021680550916</v>
      </c>
      <c r="AA4">
        <f>RUT_data!AF251/RUT_data!$G251*100</f>
        <v>103.00905162544854</v>
      </c>
      <c r="AB4">
        <f>RUT_data!AG251/RUT_data!$G251*100</f>
        <v>104.33075780953946</v>
      </c>
      <c r="AC4">
        <f>RUT_data!AH251/RUT_data!$G251*100</f>
        <v>105.85301682168698</v>
      </c>
      <c r="AD4">
        <f>RUT_data!AI251/RUT_data!$G251*100</f>
        <v>102.90417445730016</v>
      </c>
      <c r="AE4">
        <f>RUT_data!AJ251/RUT_data!$G251*100</f>
        <v>101.9544153073264</v>
      </c>
      <c r="AF4">
        <f>RUT_data!AK251/RUT_data!$G251*100</f>
        <v>97.701821643101411</v>
      </c>
      <c r="AG4">
        <f>RUT_data!AL251/RUT_data!$G251*100</f>
        <v>98.734974619478962</v>
      </c>
      <c r="AH4">
        <f>RUT_data!AM251/RUT_data!$G251*100</f>
        <v>99.701190526969768</v>
      </c>
      <c r="AI4">
        <f>RUT_data!AN251/RUT_data!$G251*100</f>
        <v>105.04634728019968</v>
      </c>
      <c r="AJ4">
        <f>RUT_data!AO251/RUT_data!$G251*100</f>
        <v>110.48105892860724</v>
      </c>
      <c r="AK4">
        <f>RUT_data!AP251/RUT_data!$G251*100</f>
        <v>112.94974084845725</v>
      </c>
      <c r="AL4">
        <f>RUT_data!AQ251/RUT_data!$G251*100</f>
        <v>113.13996861276567</v>
      </c>
      <c r="AM4">
        <f>RUT_data!AR251/RUT_data!$G251*100</f>
        <v>112.1272355669835</v>
      </c>
      <c r="AN4">
        <f>RUT_data!AS251/RUT_data!$G251*100</f>
        <v>119.02187716659658</v>
      </c>
      <c r="AO4">
        <f>RUT_data!AT251/RUT_data!$G251*100</f>
        <v>120.30917877262209</v>
      </c>
      <c r="AP4">
        <f>RUT_data!AU251/RUT_data!$G251*100</f>
        <v>121.50303629293117</v>
      </c>
    </row>
    <row r="5" spans="1:42" x14ac:dyDescent="0.2">
      <c r="A5" t="str">
        <f>RUT_data!D279</f>
        <v>Senegal</v>
      </c>
      <c r="B5">
        <f>RUT_data!G279/RUT_data!$G279*100</f>
        <v>100</v>
      </c>
      <c r="C5">
        <f>RUT_data!H279/RUT_data!$G279*100</f>
        <v>99.163718509038617</v>
      </c>
      <c r="D5">
        <f>RUT_data!I279/RUT_data!$G279*100</f>
        <v>104.62172842068964</v>
      </c>
      <c r="E5">
        <f>RUT_data!J279/RUT_data!$G279*100</f>
        <v>100.4674587640189</v>
      </c>
      <c r="F5">
        <f>RUT_data!K279/RUT_data!$G279*100</f>
        <v>105.30428632534878</v>
      </c>
      <c r="G5">
        <f>RUT_data!L279/RUT_data!$G279*100</f>
        <v>95.698110200014114</v>
      </c>
      <c r="H5">
        <f>RUT_data!M279/RUT_data!$G279*100</f>
        <v>102.13250383249184</v>
      </c>
      <c r="I5">
        <f>RUT_data!N279/RUT_data!$G279*100</f>
        <v>82.847490905092286</v>
      </c>
      <c r="J5">
        <f>RUT_data!O279/RUT_data!$G279*100</f>
        <v>86.699779816926082</v>
      </c>
      <c r="K5">
        <f>RUT_data!P279/RUT_data!$G279*100</f>
        <v>67.083909658820943</v>
      </c>
      <c r="L5">
        <f>RUT_data!Q279/RUT_data!$G279*100</f>
        <v>91.273137238355957</v>
      </c>
      <c r="M5">
        <f>RUT_data!R279/RUT_data!$G279*100</f>
        <v>61.88114142301545</v>
      </c>
      <c r="N5">
        <f>RUT_data!S279/RUT_data!$G279*100</f>
        <v>70.116813743798588</v>
      </c>
      <c r="O5">
        <f>RUT_data!T279/RUT_data!$G279*100</f>
        <v>87.386654202766863</v>
      </c>
      <c r="P5">
        <f>RUT_data!U279/RUT_data!$G279*100</f>
        <v>104.44401435018835</v>
      </c>
      <c r="Q5">
        <f>RUT_data!V279/RUT_data!$G279*100</f>
        <v>92.965561795215748</v>
      </c>
      <c r="R5">
        <f>RUT_data!W279/RUT_data!$G279*100</f>
        <v>57.448627642225972</v>
      </c>
      <c r="S5">
        <f>RUT_data!X279/RUT_data!$G279*100</f>
        <v>88.259900962108603</v>
      </c>
      <c r="T5">
        <f>RUT_data!Y279/RUT_data!$G279*100</f>
        <v>64.182357019415008</v>
      </c>
      <c r="U5">
        <f>RUT_data!Z279/RUT_data!$G279*100</f>
        <v>56.178521562871552</v>
      </c>
      <c r="V5">
        <f>RUT_data!AA279/RUT_data!$G279*100</f>
        <v>80.881338007485567</v>
      </c>
      <c r="W5">
        <f>RUT_data!AB279/RUT_data!$G279*100</f>
        <v>78.657810502931994</v>
      </c>
      <c r="X5">
        <f>RUT_data!AC279/RUT_data!$G279*100</f>
        <v>54.714821892612456</v>
      </c>
      <c r="Y5">
        <f>RUT_data!AD279/RUT_data!$G279*100</f>
        <v>55.841972533500908</v>
      </c>
      <c r="Z5">
        <f>RUT_data!AE279/RUT_data!$G279*100</f>
        <v>66.924061330243589</v>
      </c>
      <c r="AA5">
        <f>RUT_data!AF279/RUT_data!$G279*100</f>
        <v>71.536483988604431</v>
      </c>
      <c r="AB5">
        <f>RUT_data!AG279/RUT_data!$G279*100</f>
        <v>77.106900899375546</v>
      </c>
      <c r="AC5">
        <f>RUT_data!AH279/RUT_data!$G279*100</f>
        <v>65.252109032249678</v>
      </c>
      <c r="AD5">
        <f>RUT_data!AI279/RUT_data!$G279*100</f>
        <v>71.189280789684801</v>
      </c>
      <c r="AE5">
        <f>RUT_data!AJ279/RUT_data!$G279*100</f>
        <v>64.191144729352729</v>
      </c>
      <c r="AF5">
        <f>RUT_data!AK279/RUT_data!$G279*100</f>
        <v>65.17024951815273</v>
      </c>
      <c r="AG5">
        <f>RUT_data!AL279/RUT_data!$G279*100</f>
        <v>57.708680669279211</v>
      </c>
      <c r="AH5">
        <f>RUT_data!AM279/RUT_data!$G279*100</f>
        <v>61.956191232507521</v>
      </c>
      <c r="AI5">
        <f>RUT_data!AN279/RUT_data!$G279*100</f>
        <v>59.324584437061937</v>
      </c>
      <c r="AJ5">
        <f>RUT_data!AO279/RUT_data!$G279*100</f>
        <v>64.145800314950336</v>
      </c>
      <c r="AK5">
        <f>RUT_data!AP279/RUT_data!$G279*100</f>
        <v>58.205941702404829</v>
      </c>
      <c r="AL5">
        <f>RUT_data!AQ279/RUT_data!$G279*100</f>
        <v>53.251946891690991</v>
      </c>
      <c r="AM5">
        <f>RUT_data!AR279/RUT_data!$G279*100</f>
        <v>51.715104698072579</v>
      </c>
      <c r="AN5">
        <f>RUT_data!AS279/RUT_data!$G279*100</f>
        <v>68.271750084587765</v>
      </c>
      <c r="AO5">
        <f>RUT_data!AT279/RUT_data!$G279*100</f>
        <v>68.111001313356653</v>
      </c>
      <c r="AP5">
        <f>RUT_data!AU279/RUT_data!$G279*100</f>
        <v>63.850000910275661</v>
      </c>
    </row>
    <row r="6" spans="1:42" x14ac:dyDescent="0.2">
      <c r="A6" t="str">
        <f>RUT_data!D280</f>
        <v>Seychelles</v>
      </c>
      <c r="B6">
        <f>RUT_data!G280/RUT_data!$G280*100</f>
        <v>100</v>
      </c>
      <c r="C6">
        <f>RUT_data!H280/RUT_data!$G280*100</f>
        <v>101.77857991269067</v>
      </c>
      <c r="D6">
        <f>RUT_data!I280/RUT_data!$G280*100</f>
        <v>90.747121359366261</v>
      </c>
      <c r="E6">
        <f>RUT_data!J280/RUT_data!$G280*100</f>
        <v>109.12330300085402</v>
      </c>
      <c r="F6">
        <f>RUT_data!K280/RUT_data!$G280*100</f>
        <v>97.44677091615867</v>
      </c>
      <c r="G6">
        <f>RUT_data!L280/RUT_data!$G280*100</f>
        <v>107.39285362177999</v>
      </c>
      <c r="H6">
        <f>RUT_data!M280/RUT_data!$G280*100</f>
        <v>127.3362347009197</v>
      </c>
      <c r="I6">
        <f>RUT_data!N280/RUT_data!$G280*100</f>
        <v>136.46286672018707</v>
      </c>
      <c r="J6">
        <f>RUT_data!O280/RUT_data!$G280*100</f>
        <v>95.970479289024112</v>
      </c>
      <c r="K6">
        <f>RUT_data!P280/RUT_data!$G280*100</f>
        <v>91.92828270024367</v>
      </c>
      <c r="L6">
        <f>RUT_data!Q280/RUT_data!$G280*100</f>
        <v>85.111477303136567</v>
      </c>
      <c r="M6">
        <f>RUT_data!R280/RUT_data!$G280*100</f>
        <v>98.275024295432473</v>
      </c>
      <c r="N6">
        <f>RUT_data!S280/RUT_data!$G280*100</f>
        <v>88.875931324910908</v>
      </c>
      <c r="O6">
        <f>RUT_data!T280/RUT_data!$G280*100</f>
        <v>86.828636216391303</v>
      </c>
      <c r="P6">
        <f>RUT_data!U280/RUT_data!$G280*100</f>
        <v>77.882435025292168</v>
      </c>
      <c r="Q6">
        <f>RUT_data!V280/RUT_data!$G280*100</f>
        <v>77.795220652363511</v>
      </c>
      <c r="R6">
        <f>RUT_data!W280/RUT_data!$G280*100</f>
        <v>69.64690638160026</v>
      </c>
      <c r="S6">
        <f>RUT_data!X280/RUT_data!$G280*100</f>
        <v>65.807628165904802</v>
      </c>
      <c r="T6">
        <f>RUT_data!Y280/RUT_data!$G280*100</f>
        <v>73.414198130751416</v>
      </c>
      <c r="U6">
        <f>RUT_data!Z280/RUT_data!$G280*100</f>
        <v>78.129311689402385</v>
      </c>
      <c r="V6">
        <f>RUT_data!AA280/RUT_data!$G280*100</f>
        <v>78.105316200554299</v>
      </c>
      <c r="W6">
        <f>RUT_data!AB280/RUT_data!$G280*100</f>
        <v>75.393825960719383</v>
      </c>
      <c r="X6">
        <f>RUT_data!AC280/RUT_data!$G280*100</f>
        <v>85.603906465584473</v>
      </c>
      <c r="Y6">
        <f>RUT_data!AD280/RUT_data!$G280*100</f>
        <v>69.676900742660379</v>
      </c>
      <c r="Z6">
        <f>RUT_data!AE280/RUT_data!$G280*100</f>
        <v>78.783188760513028</v>
      </c>
      <c r="AA6">
        <f>RUT_data!AF280/RUT_data!$G280*100</f>
        <v>83.301839254220198</v>
      </c>
      <c r="AB6">
        <f>RUT_data!AG280/RUT_data!$G280*100</f>
        <v>68.055705527360857</v>
      </c>
      <c r="AC6">
        <f>RUT_data!AH280/RUT_data!$G280*100</f>
        <v>60.068387143217073</v>
      </c>
      <c r="AD6">
        <f>RUT_data!AI280/RUT_data!$G280*100</f>
        <v>66.028866573084258</v>
      </c>
      <c r="AE6">
        <f>RUT_data!AJ280/RUT_data!$G280*100</f>
        <v>65.609425428019534</v>
      </c>
      <c r="AF6">
        <f>RUT_data!AK280/RUT_data!$G280*100</f>
        <v>64.720447940402593</v>
      </c>
      <c r="AG6">
        <f>RUT_data!AL280/RUT_data!$G280*100</f>
        <v>59.212098894638579</v>
      </c>
      <c r="AH6">
        <f>RUT_data!AM280/RUT_data!$G280*100</f>
        <v>62.130780951642627</v>
      </c>
      <c r="AI6">
        <f>RUT_data!AN280/RUT_data!$G280*100</f>
        <v>70.770079840374621</v>
      </c>
      <c r="AJ6">
        <f>RUT_data!AO280/RUT_data!$G280*100</f>
        <v>77.909353041628165</v>
      </c>
      <c r="AK6">
        <f>RUT_data!AP280/RUT_data!$G280*100</f>
        <v>74.68995828784189</v>
      </c>
      <c r="AL6">
        <f>RUT_data!AQ280/RUT_data!$G280*100</f>
        <v>81.905490656645441</v>
      </c>
      <c r="AM6">
        <f>RUT_data!AR280/RUT_data!$G280*100</f>
        <v>75.374718441821827</v>
      </c>
      <c r="AN6">
        <f>RUT_data!AS280/RUT_data!$G280*100</f>
        <v>75.31339663698779</v>
      </c>
      <c r="AO6">
        <f>RUT_data!AT280/RUT_data!$G280*100</f>
        <v>72.7123300819446</v>
      </c>
      <c r="AP6">
        <f>RUT_data!AU280/RUT_data!$G280*100</f>
        <v>73.402200386327365</v>
      </c>
    </row>
    <row r="7" spans="1:42" x14ac:dyDescent="0.2">
      <c r="A7" t="str">
        <f>RUT_data!D262</f>
        <v>Lesotho</v>
      </c>
      <c r="B7">
        <f>RUT_data!G262/RUT_data!$G262*100</f>
        <v>100</v>
      </c>
      <c r="C7">
        <f>RUT_data!H262/RUT_data!$G262*100</f>
        <v>101.74447208007737</v>
      </c>
      <c r="D7">
        <f>RUT_data!I262/RUT_data!$G262*100</f>
        <v>101.12669357933048</v>
      </c>
      <c r="E7">
        <f>RUT_data!J262/RUT_data!$G262*100</f>
        <v>92.615741769775994</v>
      </c>
      <c r="F7">
        <f>RUT_data!K262/RUT_data!$G262*100</f>
        <v>97.164354509719161</v>
      </c>
      <c r="G7">
        <f>RUT_data!L262/RUT_data!$G262*100</f>
        <v>102.05971290323367</v>
      </c>
      <c r="H7">
        <f>RUT_data!M262/RUT_data!$G262*100</f>
        <v>105.67031896584184</v>
      </c>
      <c r="I7">
        <f>RUT_data!N262/RUT_data!$G262*100</f>
        <v>106.42702001410942</v>
      </c>
      <c r="J7">
        <f>RUT_data!O262/RUT_data!$G262*100</f>
        <v>113.74215291085706</v>
      </c>
      <c r="K7">
        <f>RUT_data!P262/RUT_data!$G262*100</f>
        <v>110.72061413886478</v>
      </c>
      <c r="L7">
        <f>RUT_data!Q262/RUT_data!$G262*100</f>
        <v>109.98257295947562</v>
      </c>
      <c r="M7">
        <f>RUT_data!R262/RUT_data!$G262*100</f>
        <v>93.63319334121033</v>
      </c>
      <c r="N7">
        <f>RUT_data!S262/RUT_data!$G262*100</f>
        <v>107.57381269911832</v>
      </c>
      <c r="O7">
        <f>RUT_data!T262/RUT_data!$G262*100</f>
        <v>125.72591160005774</v>
      </c>
      <c r="P7">
        <f>RUT_data!U262/RUT_data!$G262*100</f>
        <v>105.08876122131447</v>
      </c>
      <c r="Q7">
        <f>RUT_data!V262/RUT_data!$G262*100</f>
        <v>87.999857031322421</v>
      </c>
      <c r="R7">
        <f>RUT_data!W262/RUT_data!$G262*100</f>
        <v>110.5304479103167</v>
      </c>
      <c r="S7">
        <f>RUT_data!X262/RUT_data!$G262*100</f>
        <v>108.26570392549107</v>
      </c>
      <c r="T7">
        <f>RUT_data!Y262/RUT_data!$G262*100</f>
        <v>103.86214649954417</v>
      </c>
      <c r="U7">
        <f>RUT_data!Z262/RUT_data!$G262*100</f>
        <v>103.71416928629644</v>
      </c>
      <c r="V7">
        <f>RUT_data!AA262/RUT_data!$G262*100</f>
        <v>106.44262466791562</v>
      </c>
      <c r="W7">
        <f>RUT_data!AB262/RUT_data!$G262*100</f>
        <v>103.47829924507035</v>
      </c>
      <c r="X7">
        <f>RUT_data!AC262/RUT_data!$G262*100</f>
        <v>100.67518922792509</v>
      </c>
      <c r="Y7">
        <f>RUT_data!AD262/RUT_data!$G262*100</f>
        <v>101.71892545654542</v>
      </c>
      <c r="Z7">
        <f>RUT_data!AE262/RUT_data!$G262*100</f>
        <v>95.341788122228238</v>
      </c>
      <c r="AA7">
        <f>RUT_data!AF262/RUT_data!$G262*100</f>
        <v>92.225678571050565</v>
      </c>
      <c r="AB7">
        <f>RUT_data!AG262/RUT_data!$G262*100</f>
        <v>93.870747996909358</v>
      </c>
      <c r="AC7">
        <f>RUT_data!AH262/RUT_data!$G262*100</f>
        <v>102.34825078807881</v>
      </c>
      <c r="AD7">
        <f>RUT_data!AI262/RUT_data!$G262*100</f>
        <v>97.714213054066363</v>
      </c>
      <c r="AE7">
        <f>RUT_data!AJ262/RUT_data!$G262*100</f>
        <v>96.980672215334181</v>
      </c>
      <c r="AF7">
        <f>RUT_data!AK262/RUT_data!$G262*100</f>
        <v>73.216651319340826</v>
      </c>
      <c r="AG7">
        <f>RUT_data!AL262/RUT_data!$G262*100</f>
        <v>81.683787541218649</v>
      </c>
      <c r="AH7">
        <f>RUT_data!AM262/RUT_data!$G262*100</f>
        <v>89.452780943223615</v>
      </c>
      <c r="AI7">
        <f>RUT_data!AN262/RUT_data!$G262*100</f>
        <v>94.347269867157578</v>
      </c>
      <c r="AJ7">
        <f>RUT_data!AO262/RUT_data!$G262*100</f>
        <v>79.744394215836451</v>
      </c>
      <c r="AK7">
        <f>RUT_data!AP262/RUT_data!$G262*100</f>
        <v>91.57841450894108</v>
      </c>
      <c r="AL7">
        <f>RUT_data!AQ262/RUT_data!$G262*100</f>
        <v>90.988856700348151</v>
      </c>
      <c r="AM7">
        <f>RUT_data!AR262/RUT_data!$G262*100</f>
        <v>79.191807041386213</v>
      </c>
      <c r="AN7">
        <f>RUT_data!AS262/RUT_data!$G262*100</f>
        <v>89.022783456001179</v>
      </c>
      <c r="AO7">
        <f>RUT_data!AT262/RUT_data!$G262*100</f>
        <v>85.080173627345019</v>
      </c>
      <c r="AP7">
        <f>RUT_data!AU262/RUT_data!$G262*100</f>
        <v>94.229995064550891</v>
      </c>
    </row>
    <row r="8" spans="1:42" x14ac:dyDescent="0.2">
      <c r="A8" t="str">
        <f>RUT_data!D281</f>
        <v>Sierra Leone</v>
      </c>
      <c r="B8">
        <f>RUT_data!G281/RUT_data!$G281*100</f>
        <v>100</v>
      </c>
      <c r="C8">
        <f>RUT_data!H281/RUT_data!$G281*100</f>
        <v>106.35808849807947</v>
      </c>
      <c r="D8">
        <f>RUT_data!I281/RUT_data!$G281*100</f>
        <v>107.54187489161539</v>
      </c>
      <c r="E8">
        <f>RUT_data!J281/RUT_data!$G281*100</f>
        <v>114.758004100926</v>
      </c>
      <c r="F8">
        <f>RUT_data!K281/RUT_data!$G281*100</f>
        <v>116.36204415708582</v>
      </c>
      <c r="G8">
        <f>RUT_data!L281/RUT_data!$G281*100</f>
        <v>122.45565699225986</v>
      </c>
      <c r="H8">
        <f>RUT_data!M281/RUT_data!$G281*100</f>
        <v>121.08345677634715</v>
      </c>
      <c r="I8">
        <f>RUT_data!N281/RUT_data!$G281*100</f>
        <v>121.78866402483055</v>
      </c>
      <c r="J8">
        <f>RUT_data!O281/RUT_data!$G281*100</f>
        <v>131.35346286146847</v>
      </c>
      <c r="K8">
        <f>RUT_data!P281/RUT_data!$G281*100</f>
        <v>126.36088762902469</v>
      </c>
      <c r="L8">
        <f>RUT_data!Q281/RUT_data!$G281*100</f>
        <v>126.16499831885048</v>
      </c>
      <c r="M8">
        <f>RUT_data!R281/RUT_data!$G281*100</f>
        <v>126.27010809067572</v>
      </c>
      <c r="N8">
        <f>RUT_data!S281/RUT_data!$G281*100</f>
        <v>126.29031835092508</v>
      </c>
      <c r="O8">
        <f>RUT_data!T281/RUT_data!$G281*100</f>
        <v>126.27666103273999</v>
      </c>
      <c r="P8">
        <f>RUT_data!U281/RUT_data!$G281*100</f>
        <v>134.17771152855269</v>
      </c>
      <c r="Q8">
        <f>RUT_data!V281/RUT_data!$G281*100</f>
        <v>133.26768012346153</v>
      </c>
      <c r="R8">
        <f>RUT_data!W281/RUT_data!$G281*100</f>
        <v>136.45993128981598</v>
      </c>
      <c r="S8">
        <f>RUT_data!X281/RUT_data!$G281*100</f>
        <v>136.86210018258643</v>
      </c>
      <c r="T8">
        <f>RUT_data!Y281/RUT_data!$G281*100</f>
        <v>128.72771470666157</v>
      </c>
      <c r="U8">
        <f>RUT_data!Z281/RUT_data!$G281*100</f>
        <v>129.15507700927077</v>
      </c>
      <c r="V8">
        <f>RUT_data!AA281/RUT_data!$G281*100</f>
        <v>128.11197156723654</v>
      </c>
      <c r="W8">
        <f>RUT_data!AB281/RUT_data!$G281*100</f>
        <v>133.44157521620215</v>
      </c>
      <c r="X8">
        <f>RUT_data!AC281/RUT_data!$G281*100</f>
        <v>127.95135051632734</v>
      </c>
      <c r="Y8">
        <f>RUT_data!AD281/RUT_data!$G281*100</f>
        <v>131.66176919346441</v>
      </c>
      <c r="Z8">
        <f>RUT_data!AE281/RUT_data!$G281*100</f>
        <v>127.18429068614682</v>
      </c>
      <c r="AA8">
        <f>RUT_data!AF281/RUT_data!$G281*100</f>
        <v>134.73857573752852</v>
      </c>
      <c r="AB8">
        <f>RUT_data!AG281/RUT_data!$G281*100</f>
        <v>128.67241486877271</v>
      </c>
      <c r="AC8">
        <f>RUT_data!AH281/RUT_data!$G281*100</f>
        <v>129.0057670098951</v>
      </c>
      <c r="AD8">
        <f>RUT_data!AI281/RUT_data!$G281*100</f>
        <v>130.43862081793014</v>
      </c>
      <c r="AE8">
        <f>RUT_data!AJ281/RUT_data!$G281*100</f>
        <v>127.31253272795928</v>
      </c>
      <c r="AF8">
        <f>RUT_data!AK281/RUT_data!$G281*100</f>
        <v>128.33824191679187</v>
      </c>
      <c r="AG8">
        <f>RUT_data!AL281/RUT_data!$G281*100</f>
        <v>121.70696461913755</v>
      </c>
      <c r="AH8">
        <f>RUT_data!AM281/RUT_data!$G281*100</f>
        <v>122.38133341261708</v>
      </c>
      <c r="AI8">
        <f>RUT_data!AN281/RUT_data!$G281*100</f>
        <v>129.96754198565864</v>
      </c>
      <c r="AJ8">
        <f>RUT_data!AO281/RUT_data!$G281*100</f>
        <v>122.82669627251472</v>
      </c>
      <c r="AK8">
        <f>RUT_data!AP281/RUT_data!$G281*100</f>
        <v>135.97888649498958</v>
      </c>
      <c r="AL8">
        <f>RUT_data!AQ281/RUT_data!$G281*100</f>
        <v>143.81088732708159</v>
      </c>
      <c r="AM8">
        <f>RUT_data!AR281/RUT_data!$G281*100</f>
        <v>128.2090114867591</v>
      </c>
      <c r="AN8">
        <f>RUT_data!AS281/RUT_data!$G281*100</f>
        <v>110.8791771908846</v>
      </c>
      <c r="AO8">
        <f>RUT_data!AT281/RUT_data!$G281*100</f>
        <v>99.447408924285313</v>
      </c>
      <c r="AP8">
        <f>RUT_data!AU281/RUT_data!$G281*100</f>
        <v>113.4243493321778</v>
      </c>
    </row>
    <row r="9" spans="1:42" x14ac:dyDescent="0.2">
      <c r="A9" t="str">
        <f>RUT_data!D282</f>
        <v>Somalia</v>
      </c>
      <c r="B9">
        <f>RUT_data!G282/RUT_data!$G282*100</f>
        <v>100</v>
      </c>
      <c r="C9">
        <f>RUT_data!H282/RUT_data!$G282*100</f>
        <v>101.88468286723713</v>
      </c>
      <c r="D9">
        <f>RUT_data!I282/RUT_data!$G282*100</f>
        <v>105.63109187829144</v>
      </c>
      <c r="E9">
        <f>RUT_data!J282/RUT_data!$G282*100</f>
        <v>107.9708070692794</v>
      </c>
      <c r="F9">
        <f>RUT_data!K282/RUT_data!$G282*100</f>
        <v>109.64717716608756</v>
      </c>
      <c r="G9">
        <f>RUT_data!L282/RUT_data!$G282*100</f>
        <v>111.74201766099441</v>
      </c>
      <c r="H9">
        <f>RUT_data!M282/RUT_data!$G282*100</f>
        <v>114.30355275826918</v>
      </c>
      <c r="I9">
        <f>RUT_data!N282/RUT_data!$G282*100</f>
        <v>117.32697382742971</v>
      </c>
      <c r="J9">
        <f>RUT_data!O282/RUT_data!$G282*100</f>
        <v>118.34168704500412</v>
      </c>
      <c r="K9">
        <f>RUT_data!P282/RUT_data!$G282*100</f>
        <v>120.2564096569395</v>
      </c>
      <c r="L9">
        <f>RUT_data!Q282/RUT_data!$G282*100</f>
        <v>118.82264292130118</v>
      </c>
      <c r="M9">
        <f>RUT_data!R282/RUT_data!$G282*100</f>
        <v>126.36983439673098</v>
      </c>
      <c r="N9">
        <f>RUT_data!S282/RUT_data!$G282*100</f>
        <v>119.55651869517212</v>
      </c>
      <c r="O9">
        <f>RUT_data!T282/RUT_data!$G282*100</f>
        <v>111.0080451823861</v>
      </c>
      <c r="P9">
        <f>RUT_data!U282/RUT_data!$G282*100</f>
        <v>115.00487366128714</v>
      </c>
      <c r="Q9">
        <f>RUT_data!V282/RUT_data!$G282*100</f>
        <v>106.93607380629931</v>
      </c>
      <c r="R9">
        <f>RUT_data!W282/RUT_data!$G282*100</f>
        <v>102.0315357954547</v>
      </c>
      <c r="S9">
        <f>RUT_data!X282/RUT_data!$G282*100</f>
        <v>96.441142256476269</v>
      </c>
      <c r="T9">
        <f>RUT_data!Y282/RUT_data!$G282*100</f>
        <v>90.920565457718808</v>
      </c>
      <c r="U9">
        <f>RUT_data!Z282/RUT_data!$G282*100</f>
        <v>90.600806740712841</v>
      </c>
      <c r="V9">
        <f>RUT_data!AA282/RUT_data!$G282*100</f>
        <v>91.912713104749201</v>
      </c>
      <c r="W9">
        <f>RUT_data!AB282/RUT_data!$G282*100</f>
        <v>95.92262876390383</v>
      </c>
      <c r="X9">
        <f>RUT_data!AC282/RUT_data!$G282*100</f>
        <v>93.531704124475866</v>
      </c>
      <c r="Y9">
        <f>RUT_data!AD282/RUT_data!$G282*100</f>
        <v>94.512794076613133</v>
      </c>
      <c r="Z9">
        <f>RUT_data!AE282/RUT_data!$G282*100</f>
        <v>102.52416215940193</v>
      </c>
      <c r="AA9">
        <f>RUT_data!AF282/RUT_data!$G282*100</f>
        <v>102.26592253424818</v>
      </c>
      <c r="AB9">
        <f>RUT_data!AG282/RUT_data!$G282*100</f>
        <v>108.54284383551165</v>
      </c>
      <c r="AC9">
        <f>RUT_data!AH282/RUT_data!$G282*100</f>
        <v>111.39163317754928</v>
      </c>
      <c r="AD9">
        <f>RUT_data!AI282/RUT_data!$G282*100</f>
        <v>111.45506523275866</v>
      </c>
      <c r="AE9">
        <f>RUT_data!AJ282/RUT_data!$G282*100</f>
        <v>102.81737848022752</v>
      </c>
      <c r="AF9">
        <f>RUT_data!AK282/RUT_data!$G282*100</f>
        <v>84.313563915019415</v>
      </c>
      <c r="AG9">
        <f>RUT_data!AL282/RUT_data!$G282*100</f>
        <v>75.616678013502053</v>
      </c>
      <c r="AH9">
        <f>RUT_data!AM282/RUT_data!$G282*100</f>
        <v>83.498040014287554</v>
      </c>
      <c r="AI9">
        <f>RUT_data!AN282/RUT_data!$G282*100</f>
        <v>95.263317174672181</v>
      </c>
      <c r="AJ9">
        <f>RUT_data!AO282/RUT_data!$G282*100</f>
        <v>97.367035522923089</v>
      </c>
      <c r="AK9">
        <f>RUT_data!AP282/RUT_data!$G282*100</f>
        <v>98.590355811373527</v>
      </c>
      <c r="AL9">
        <f>RUT_data!AQ282/RUT_data!$G282*100</f>
        <v>101.30085938936797</v>
      </c>
      <c r="AM9">
        <f>RUT_data!AR282/RUT_data!$G282*100</f>
        <v>97.439593123849704</v>
      </c>
      <c r="AN9">
        <f>RUT_data!AS282/RUT_data!$G282*100</f>
        <v>95.315146488802824</v>
      </c>
      <c r="AO9">
        <f>RUT_data!AT282/RUT_data!$G282*100</f>
        <v>95.071995578751427</v>
      </c>
      <c r="AP9">
        <f>RUT_data!AU282/RUT_data!$G282*100</f>
        <v>90.925450818973374</v>
      </c>
    </row>
    <row r="10" spans="1:42" x14ac:dyDescent="0.2">
      <c r="A10" t="str">
        <f>RUT_data!D267</f>
        <v>Mauritania</v>
      </c>
      <c r="B10">
        <f>RUT_data!G267/RUT_data!$G267*100</f>
        <v>100</v>
      </c>
      <c r="C10">
        <f>RUT_data!H267/RUT_data!$G267*100</f>
        <v>100.62798102809853</v>
      </c>
      <c r="D10">
        <f>RUT_data!I267/RUT_data!$G267*100</f>
        <v>102.3800904982608</v>
      </c>
      <c r="E10">
        <f>RUT_data!J267/RUT_data!$G267*100</f>
        <v>104.40993835686207</v>
      </c>
      <c r="F10">
        <f>RUT_data!K267/RUT_data!$G267*100</f>
        <v>106.31905831194754</v>
      </c>
      <c r="G10">
        <f>RUT_data!L267/RUT_data!$G267*100</f>
        <v>106.46799859267691</v>
      </c>
      <c r="H10">
        <f>RUT_data!M267/RUT_data!$G267*100</f>
        <v>107.33776373234613</v>
      </c>
      <c r="I10">
        <f>RUT_data!N267/RUT_data!$G267*100</f>
        <v>109.37772202973936</v>
      </c>
      <c r="J10">
        <f>RUT_data!O267/RUT_data!$G267*100</f>
        <v>105.09855078201251</v>
      </c>
      <c r="K10">
        <f>RUT_data!P267/RUT_data!$G267*100</f>
        <v>103.63289555485534</v>
      </c>
      <c r="L10">
        <f>RUT_data!Q267/RUT_data!$G267*100</f>
        <v>100.10450427338171</v>
      </c>
      <c r="M10">
        <f>RUT_data!R267/RUT_data!$G267*100</f>
        <v>94.234581860681615</v>
      </c>
      <c r="N10">
        <f>RUT_data!S267/RUT_data!$G267*100</f>
        <v>81.799484657992593</v>
      </c>
      <c r="O10">
        <f>RUT_data!T267/RUT_data!$G267*100</f>
        <v>77.800090875160237</v>
      </c>
      <c r="P10">
        <f>RUT_data!U267/RUT_data!$G267*100</f>
        <v>80.084990484444745</v>
      </c>
      <c r="Q10">
        <f>RUT_data!V267/RUT_data!$G267*100</f>
        <v>87.206731369755033</v>
      </c>
      <c r="R10">
        <f>RUT_data!W267/RUT_data!$G267*100</f>
        <v>92.488329891670716</v>
      </c>
      <c r="S10">
        <f>RUT_data!X267/RUT_data!$G267*100</f>
        <v>96.853535244159062</v>
      </c>
      <c r="T10">
        <f>RUT_data!Y267/RUT_data!$G267*100</f>
        <v>98.001784362266903</v>
      </c>
      <c r="U10">
        <f>RUT_data!Z267/RUT_data!$G267*100</f>
        <v>102.59238286891097</v>
      </c>
      <c r="V10">
        <f>RUT_data!AA267/RUT_data!$G267*100</f>
        <v>105.76250415438754</v>
      </c>
      <c r="W10">
        <f>RUT_data!AB267/RUT_data!$G267*100</f>
        <v>101.75820396657392</v>
      </c>
      <c r="X10">
        <f>RUT_data!AC267/RUT_data!$G267*100</f>
        <v>96.315928260054079</v>
      </c>
      <c r="Y10">
        <f>RUT_data!AD267/RUT_data!$G267*100</f>
        <v>92.645295617467553</v>
      </c>
      <c r="Z10">
        <f>RUT_data!AE267/RUT_data!$G267*100</f>
        <v>100.92317967331248</v>
      </c>
      <c r="AA10">
        <f>RUT_data!AF267/RUT_data!$G267*100</f>
        <v>102.61517683154393</v>
      </c>
      <c r="AB10">
        <f>RUT_data!AG267/RUT_data!$G267*100</f>
        <v>105.34924902202356</v>
      </c>
      <c r="AC10">
        <f>RUT_data!AH267/RUT_data!$G267*100</f>
        <v>108.78754672077382</v>
      </c>
      <c r="AD10">
        <f>RUT_data!AI267/RUT_data!$G267*100</f>
        <v>115.09716177137462</v>
      </c>
      <c r="AE10">
        <f>RUT_data!AJ267/RUT_data!$G267*100</f>
        <v>116.66273968041472</v>
      </c>
      <c r="AF10">
        <f>RUT_data!AK267/RUT_data!$G267*100</f>
        <v>115.68631603781931</v>
      </c>
      <c r="AG10">
        <f>RUT_data!AL267/RUT_data!$G267*100</f>
        <v>109.22341968281479</v>
      </c>
      <c r="AH10">
        <f>RUT_data!AM267/RUT_data!$G267*100</f>
        <v>103.33697661833601</v>
      </c>
      <c r="AI10">
        <f>RUT_data!AN267/RUT_data!$G267*100</f>
        <v>103.51506145230556</v>
      </c>
      <c r="AJ10">
        <f>RUT_data!AO267/RUT_data!$G267*100</f>
        <v>104.95196983434072</v>
      </c>
      <c r="AK10">
        <f>RUT_data!AP267/RUT_data!$G267*100</f>
        <v>108.52513428556823</v>
      </c>
      <c r="AL10">
        <f>RUT_data!AQ267/RUT_data!$G267*100</f>
        <v>104.54100412302741</v>
      </c>
      <c r="AM10">
        <f>RUT_data!AR267/RUT_data!$G267*100</f>
        <v>104.39565084341058</v>
      </c>
      <c r="AN10">
        <f>RUT_data!AS267/RUT_data!$G267*100</f>
        <v>103.46355271908317</v>
      </c>
      <c r="AO10">
        <f>RUT_data!AT267/RUT_data!$G267*100</f>
        <v>103.45277786230173</v>
      </c>
      <c r="AP10">
        <f>RUT_data!AU267/RUT_data!$G267*100</f>
        <v>101.53057134430628</v>
      </c>
    </row>
    <row r="12" spans="1:42" x14ac:dyDescent="0.2">
      <c r="A12" t="str">
        <f>RUT_data!D268</f>
        <v>Mauritius</v>
      </c>
      <c r="B12">
        <f>RUT_data!G268/RUT_data!$G268*100</f>
        <v>100</v>
      </c>
      <c r="C12">
        <f>RUT_data!H268/RUT_data!$G268*100</f>
        <v>94.822252077397579</v>
      </c>
      <c r="D12">
        <f>RUT_data!I268/RUT_data!$G268*100</f>
        <v>113.14276627063468</v>
      </c>
      <c r="E12">
        <f>RUT_data!J268/RUT_data!$G268*100</f>
        <v>87.202126123311743</v>
      </c>
      <c r="F12">
        <f>RUT_data!K268/RUT_data!$G268*100</f>
        <v>114.45349196137174</v>
      </c>
      <c r="G12">
        <f>RUT_data!L268/RUT_data!$G268*100</f>
        <v>95.51095600836905</v>
      </c>
      <c r="H12">
        <f>RUT_data!M268/RUT_data!$G268*100</f>
        <v>111.78346280528895</v>
      </c>
      <c r="I12">
        <f>RUT_data!N268/RUT_data!$G268*100</f>
        <v>100.74912567869816</v>
      </c>
      <c r="J12">
        <f>RUT_data!O268/RUT_data!$G268*100</f>
        <v>110.43945488202107</v>
      </c>
      <c r="K12">
        <f>RUT_data!P268/RUT_data!$G268*100</f>
        <v>97.908941896738085</v>
      </c>
      <c r="L12">
        <f>RUT_data!Q268/RUT_data!$G268*100</f>
        <v>100.87392414018058</v>
      </c>
      <c r="M12">
        <f>RUT_data!R268/RUT_data!$G268*100</f>
        <v>117.59182392833165</v>
      </c>
      <c r="N12">
        <f>RUT_data!S268/RUT_data!$G268*100</f>
        <v>115.41348038986806</v>
      </c>
      <c r="O12">
        <f>RUT_data!T268/RUT_data!$G268*100</f>
        <v>110.98444951887258</v>
      </c>
      <c r="P12">
        <f>RUT_data!U268/RUT_data!$G268*100</f>
        <v>82.889818784491894</v>
      </c>
      <c r="Q12">
        <f>RUT_data!V268/RUT_data!$G268*100</f>
        <v>117.10031158711193</v>
      </c>
      <c r="R12">
        <f>RUT_data!W268/RUT_data!$G268*100</f>
        <v>110.29447664469045</v>
      </c>
      <c r="S12">
        <f>RUT_data!X268/RUT_data!$G268*100</f>
        <v>111.23578212893908</v>
      </c>
      <c r="T12">
        <f>RUT_data!Y268/RUT_data!$G268*100</f>
        <v>112.28359769609584</v>
      </c>
      <c r="U12">
        <f>RUT_data!Z268/RUT_data!$G268*100</f>
        <v>85.131773868875527</v>
      </c>
      <c r="V12">
        <f>RUT_data!AA268/RUT_data!$G268*100</f>
        <v>98.275952950640345</v>
      </c>
      <c r="W12">
        <f>RUT_data!AB268/RUT_data!$G268*100</f>
        <v>120.91788613851658</v>
      </c>
      <c r="X12">
        <f>RUT_data!AC268/RUT_data!$G268*100</f>
        <v>104.70624341349148</v>
      </c>
      <c r="Y12">
        <f>RUT_data!AD268/RUT_data!$G268*100</f>
        <v>104.46756896324476</v>
      </c>
      <c r="Z12">
        <f>RUT_data!AE268/RUT_data!$G268*100</f>
        <v>117.11608940234028</v>
      </c>
      <c r="AA12">
        <f>RUT_data!AF268/RUT_data!$G268*100</f>
        <v>127.10358381577539</v>
      </c>
      <c r="AB12">
        <f>RUT_data!AG268/RUT_data!$G268*100</f>
        <v>134.65125676338175</v>
      </c>
      <c r="AC12">
        <f>RUT_data!AH268/RUT_data!$G268*100</f>
        <v>126.63402509315738</v>
      </c>
      <c r="AD12">
        <f>RUT_data!AI268/RUT_data!$G268*100</f>
        <v>130.42608378252189</v>
      </c>
      <c r="AE12">
        <f>RUT_data!AJ268/RUT_data!$G268*100</f>
        <v>145.75455898914291</v>
      </c>
      <c r="AF12">
        <f>RUT_data!AK268/RUT_data!$G268*100</f>
        <v>146.72694594577783</v>
      </c>
      <c r="AG12">
        <f>RUT_data!AL268/RUT_data!$G268*100</f>
        <v>155.71083426779393</v>
      </c>
      <c r="AH12">
        <f>RUT_data!AM268/RUT_data!$G268*100</f>
        <v>151.33305736494412</v>
      </c>
      <c r="AI12">
        <f>RUT_data!AN268/RUT_data!$G268*100</f>
        <v>142.02298503819694</v>
      </c>
      <c r="AJ12">
        <f>RUT_data!AO268/RUT_data!$G268*100</f>
        <v>161.28687251297035</v>
      </c>
      <c r="AK12">
        <f>RUT_data!AP268/RUT_data!$G268*100</f>
        <v>164.07544081909791</v>
      </c>
      <c r="AL12">
        <f>RUT_data!AQ268/RUT_data!$G268*100</f>
        <v>182.1993916634338</v>
      </c>
      <c r="AM12">
        <f>RUT_data!AR268/RUT_data!$G268*100</f>
        <v>180.1372272593207</v>
      </c>
      <c r="AN12">
        <f>RUT_data!AS268/RUT_data!$G268*100</f>
        <v>142.75164260628645</v>
      </c>
      <c r="AO12">
        <f>RUT_data!AT268/RUT_data!$G268*100</f>
        <v>179.43802217265468</v>
      </c>
      <c r="AP12">
        <f>RUT_data!AU268/RUT_data!$G268*100</f>
        <v>207.42209022178773</v>
      </c>
    </row>
    <row r="13" spans="1:42" x14ac:dyDescent="0.2">
      <c r="A13" t="str">
        <f>RUT_data!D269</f>
        <v>Mozambique</v>
      </c>
      <c r="B13">
        <f>RUT_data!G269/RUT_data!$G269*100</f>
        <v>100</v>
      </c>
      <c r="C13">
        <f>RUT_data!H269/RUT_data!$G269*100</f>
        <v>101.53211944267507</v>
      </c>
      <c r="D13">
        <f>RUT_data!I269/RUT_data!$G269*100</f>
        <v>101.31009376945966</v>
      </c>
      <c r="E13">
        <f>RUT_data!J269/RUT_data!$G269*100</f>
        <v>105.00831636946326</v>
      </c>
      <c r="F13">
        <f>RUT_data!K269/RUT_data!$G269*100</f>
        <v>100.3788809237778</v>
      </c>
      <c r="G13">
        <f>RUT_data!L269/RUT_data!$G269*100</f>
        <v>100.58732242893385</v>
      </c>
      <c r="H13">
        <f>RUT_data!M269/RUT_data!$G269*100</f>
        <v>103.26399663693557</v>
      </c>
      <c r="I13">
        <f>RUT_data!N269/RUT_data!$G269*100</f>
        <v>111.09697267926406</v>
      </c>
      <c r="J13">
        <f>RUT_data!O269/RUT_data!$G269*100</f>
        <v>109.0730744608104</v>
      </c>
      <c r="K13">
        <f>RUT_data!P269/RUT_data!$G269*100</f>
        <v>112.21815282223272</v>
      </c>
      <c r="L13">
        <f>RUT_data!Q269/RUT_data!$G269*100</f>
        <v>113.91750846247987</v>
      </c>
      <c r="M13">
        <f>RUT_data!R269/RUT_data!$G269*100</f>
        <v>115.8445548918925</v>
      </c>
      <c r="N13">
        <f>RUT_data!S269/RUT_data!$G269*100</f>
        <v>118.40439679840252</v>
      </c>
      <c r="O13">
        <f>RUT_data!T269/RUT_data!$G269*100</f>
        <v>112.32058902911865</v>
      </c>
      <c r="P13">
        <f>RUT_data!U269/RUT_data!$G269*100</f>
        <v>101.8054897472267</v>
      </c>
      <c r="Q13">
        <f>RUT_data!V269/RUT_data!$G269*100</f>
        <v>93.730460660898117</v>
      </c>
      <c r="R13">
        <f>RUT_data!W269/RUT_data!$G269*100</f>
        <v>89.269972084906357</v>
      </c>
      <c r="S13">
        <f>RUT_data!X269/RUT_data!$G269*100</f>
        <v>85.552103447957293</v>
      </c>
      <c r="T13">
        <f>RUT_data!Y269/RUT_data!$G269*100</f>
        <v>83.553794665048187</v>
      </c>
      <c r="U13">
        <f>RUT_data!Z269/RUT_data!$G269*100</f>
        <v>84.830736766038157</v>
      </c>
      <c r="V13">
        <f>RUT_data!AA269/RUT_data!$G269*100</f>
        <v>84.053463019126994</v>
      </c>
      <c r="W13">
        <f>RUT_data!AB269/RUT_data!$G269*100</f>
        <v>79.407419544376509</v>
      </c>
      <c r="X13">
        <f>RUT_data!AC269/RUT_data!$G269*100</f>
        <v>73.654933014432416</v>
      </c>
      <c r="Y13">
        <f>RUT_data!AD269/RUT_data!$G269*100</f>
        <v>71.192302613691055</v>
      </c>
      <c r="Z13">
        <f>RUT_data!AE269/RUT_data!$G269*100</f>
        <v>70.49254762259045</v>
      </c>
      <c r="AA13">
        <f>RUT_data!AF269/RUT_data!$G269*100</f>
        <v>72.521251673157906</v>
      </c>
      <c r="AB13">
        <f>RUT_data!AG269/RUT_data!$G269*100</f>
        <v>72.643005599279093</v>
      </c>
      <c r="AC13">
        <f>RUT_data!AH269/RUT_data!$G269*100</f>
        <v>74.021595763785882</v>
      </c>
      <c r="AD13">
        <f>RUT_data!AI269/RUT_data!$G269*100</f>
        <v>76.772133502761008</v>
      </c>
      <c r="AE13">
        <f>RUT_data!AJ269/RUT_data!$G269*100</f>
        <v>80.157242578434136</v>
      </c>
      <c r="AF13">
        <f>RUT_data!AK269/RUT_data!$G269*100</f>
        <v>70.016503516371586</v>
      </c>
      <c r="AG13">
        <f>RUT_data!AL269/RUT_data!$G269*100</f>
        <v>59.45423365601615</v>
      </c>
      <c r="AH13">
        <f>RUT_data!AM269/RUT_data!$G269*100</f>
        <v>64.062531336093969</v>
      </c>
      <c r="AI13">
        <f>RUT_data!AN269/RUT_data!$G269*100</f>
        <v>60.599860001207759</v>
      </c>
      <c r="AJ13">
        <f>RUT_data!AO269/RUT_data!$G269*100</f>
        <v>79.355724993022065</v>
      </c>
      <c r="AK13">
        <f>RUT_data!AP269/RUT_data!$G269*100</f>
        <v>85.635968815587233</v>
      </c>
      <c r="AL13">
        <f>RUT_data!AQ269/RUT_data!$G269*100</f>
        <v>89.386199359125712</v>
      </c>
      <c r="AM13">
        <f>RUT_data!AR269/RUT_data!$G269*100</f>
        <v>92.908844938284588</v>
      </c>
      <c r="AN13">
        <f>RUT_data!AS269/RUT_data!$G269*100</f>
        <v>91.654007312820653</v>
      </c>
      <c r="AO13">
        <f>RUT_data!AT269/RUT_data!$G269*100</f>
        <v>83.053359967027717</v>
      </c>
      <c r="AP13">
        <f>RUT_data!AU269/RUT_data!$G269*100</f>
        <v>86.971803426342902</v>
      </c>
    </row>
    <row r="14" spans="1:42" x14ac:dyDescent="0.2">
      <c r="A14" t="str">
        <f>RUT_data!D270</f>
        <v>Namibia</v>
      </c>
      <c r="B14">
        <f>RUT_data!G270/RUT_data!$G270*100</f>
        <v>100</v>
      </c>
      <c r="C14">
        <f>RUT_data!H270/RUT_data!$G270*100</f>
        <v>86.175865738181827</v>
      </c>
      <c r="D14">
        <f>RUT_data!I270/RUT_data!$G270*100</f>
        <v>105.49095428178263</v>
      </c>
      <c r="E14">
        <f>RUT_data!J270/RUT_data!$G270*100</f>
        <v>105.15912101037182</v>
      </c>
      <c r="F14">
        <f>RUT_data!K270/RUT_data!$G270*100</f>
        <v>102.42432035487796</v>
      </c>
      <c r="G14">
        <f>RUT_data!L270/RUT_data!$G270*100</f>
        <v>95.949506852470932</v>
      </c>
      <c r="H14">
        <f>RUT_data!M270/RUT_data!$G270*100</f>
        <v>109.48158056771484</v>
      </c>
      <c r="I14">
        <f>RUT_data!N270/RUT_data!$G270*100</f>
        <v>114.08731671669632</v>
      </c>
      <c r="J14">
        <f>RUT_data!O270/RUT_data!$G270*100</f>
        <v>110.95084039366247</v>
      </c>
      <c r="K14">
        <f>RUT_data!P270/RUT_data!$G270*100</f>
        <v>118.92019030143317</v>
      </c>
      <c r="L14">
        <f>RUT_data!Q270/RUT_data!$G270*100</f>
        <v>127.93650370390124</v>
      </c>
      <c r="M14">
        <f>RUT_data!R270/RUT_data!$G270*100</f>
        <v>140.52891922312349</v>
      </c>
      <c r="N14">
        <f>RUT_data!S270/RUT_data!$G270*100</f>
        <v>144.49677210114478</v>
      </c>
      <c r="O14">
        <f>RUT_data!T270/RUT_data!$G270*100</f>
        <v>146.6749444910464</v>
      </c>
      <c r="P14">
        <f>RUT_data!U270/RUT_data!$G270*100</f>
        <v>97.892356977364074</v>
      </c>
      <c r="Q14">
        <f>RUT_data!V270/RUT_data!$G270*100</f>
        <v>107.917154958056</v>
      </c>
      <c r="R14">
        <f>RUT_data!W270/RUT_data!$G270*100</f>
        <v>102.81006570268103</v>
      </c>
      <c r="S14">
        <f>RUT_data!X270/RUT_data!$G270*100</f>
        <v>112.29955733378907</v>
      </c>
      <c r="T14">
        <f>RUT_data!Y270/RUT_data!$G270*100</f>
        <v>116.86407015291667</v>
      </c>
      <c r="U14">
        <f>RUT_data!Z270/RUT_data!$G270*100</f>
        <v>124.30946700748169</v>
      </c>
      <c r="V14">
        <f>RUT_data!AA270/RUT_data!$G270*100</f>
        <v>127.3828380762521</v>
      </c>
      <c r="W14">
        <f>RUT_data!AB270/RUT_data!$G270*100</f>
        <v>98.62459793400491</v>
      </c>
      <c r="X14">
        <f>RUT_data!AC270/RUT_data!$G270*100</f>
        <v>84.408702292298017</v>
      </c>
      <c r="Y14">
        <f>RUT_data!AD270/RUT_data!$G270*100</f>
        <v>86.24236101586618</v>
      </c>
      <c r="Z14">
        <f>RUT_data!AE270/RUT_data!$G270*100</f>
        <v>91.23211147594462</v>
      </c>
      <c r="AA14">
        <f>RUT_data!AF270/RUT_data!$G270*100</f>
        <v>92.150189360347028</v>
      </c>
      <c r="AB14">
        <f>RUT_data!AG270/RUT_data!$G270*100</f>
        <v>95.683508285393543</v>
      </c>
      <c r="AC14">
        <f>RUT_data!AH270/RUT_data!$G270*100</f>
        <v>92.75416497187507</v>
      </c>
      <c r="AD14">
        <f>RUT_data!AI270/RUT_data!$G270*100</f>
        <v>96.31992631702893</v>
      </c>
      <c r="AE14">
        <f>RUT_data!AJ270/RUT_data!$G270*100</f>
        <v>88.821467763706082</v>
      </c>
      <c r="AF14">
        <f>RUT_data!AK270/RUT_data!$G270*100</f>
        <v>92.615159422736269</v>
      </c>
      <c r="AG14">
        <f>RUT_data!AL270/RUT_data!$G270*100</f>
        <v>90.808802956877159</v>
      </c>
      <c r="AH14">
        <f>RUT_data!AM270/RUT_data!$G270*100</f>
        <v>91.638625657661294</v>
      </c>
      <c r="AI14">
        <f>RUT_data!AN270/RUT_data!$G270*100</f>
        <v>96.43840468790016</v>
      </c>
      <c r="AJ14">
        <f>RUT_data!AO270/RUT_data!$G270*100</f>
        <v>92.189397103497512</v>
      </c>
      <c r="AK14">
        <f>RUT_data!AP270/RUT_data!$G270*100</f>
        <v>100.05242117378342</v>
      </c>
      <c r="AL14">
        <f>RUT_data!AQ270/RUT_data!$G270*100</f>
        <v>64.42600005762344</v>
      </c>
      <c r="AM14">
        <f>RUT_data!AR270/RUT_data!$G270*100</f>
        <v>86.604295378006725</v>
      </c>
      <c r="AN14">
        <f>RUT_data!AS270/RUT_data!$G270*100</f>
        <v>83.978510788944874</v>
      </c>
      <c r="AO14">
        <f>RUT_data!AT270/RUT_data!$G270*100</f>
        <v>80.25101762650975</v>
      </c>
      <c r="AP14">
        <f>RUT_data!AU270/RUT_data!$G270*100</f>
        <v>81.672634604907543</v>
      </c>
    </row>
    <row r="15" spans="1:42" x14ac:dyDescent="0.2">
      <c r="A15" t="str">
        <f>RUT_data!D271</f>
        <v>Niger</v>
      </c>
      <c r="B15">
        <f>RUT_data!G271/RUT_data!$G271*100</f>
        <v>100</v>
      </c>
      <c r="C15">
        <f>RUT_data!H271/RUT_data!$G271*100</f>
        <v>109.65366477881604</v>
      </c>
      <c r="D15">
        <f>RUT_data!I271/RUT_data!$G271*100</f>
        <v>111.7863937256357</v>
      </c>
      <c r="E15">
        <f>RUT_data!J271/RUT_data!$G271*100</f>
        <v>108.56033152063146</v>
      </c>
      <c r="F15">
        <f>RUT_data!K271/RUT_data!$G271*100</f>
        <v>106.02346862196748</v>
      </c>
      <c r="G15">
        <f>RUT_data!L271/RUT_data!$G271*100</f>
        <v>109.4566183852086</v>
      </c>
      <c r="H15">
        <f>RUT_data!M271/RUT_data!$G271*100</f>
        <v>115.88536411885433</v>
      </c>
      <c r="I15">
        <f>RUT_data!N271/RUT_data!$G271*100</f>
        <v>105.03863628701924</v>
      </c>
      <c r="J15">
        <f>RUT_data!O271/RUT_data!$G271*100</f>
        <v>110.8763932804695</v>
      </c>
      <c r="K15">
        <f>RUT_data!P271/RUT_data!$G271*100</f>
        <v>103.15560650514657</v>
      </c>
      <c r="L15">
        <f>RUT_data!Q271/RUT_data!$G271*100</f>
        <v>101.48467184482229</v>
      </c>
      <c r="M15">
        <f>RUT_data!R271/RUT_data!$G271*100</f>
        <v>97.701439580100114</v>
      </c>
      <c r="N15">
        <f>RUT_data!S271/RUT_data!$G271*100</f>
        <v>71.554616357639105</v>
      </c>
      <c r="O15">
        <f>RUT_data!T271/RUT_data!$G271*100</f>
        <v>80.874234889437588</v>
      </c>
      <c r="P15">
        <f>RUT_data!U271/RUT_data!$G271*100</f>
        <v>75.185505144969042</v>
      </c>
      <c r="Q15">
        <f>RUT_data!V271/RUT_data!$G271*100</f>
        <v>84.914205189891945</v>
      </c>
      <c r="R15">
        <f>RUT_data!W271/RUT_data!$G271*100</f>
        <v>97.359418973466944</v>
      </c>
      <c r="S15">
        <f>RUT_data!X271/RUT_data!$G271*100</f>
        <v>97.866242551837274</v>
      </c>
      <c r="T15">
        <f>RUT_data!Y271/RUT_data!$G271*100</f>
        <v>95.776498092483322</v>
      </c>
      <c r="U15">
        <f>RUT_data!Z271/RUT_data!$G271*100</f>
        <v>100.30753975383621</v>
      </c>
      <c r="V15">
        <f>RUT_data!AA271/RUT_data!$G271*100</f>
        <v>96.492318951457392</v>
      </c>
      <c r="W15">
        <f>RUT_data!AB271/RUT_data!$G271*100</f>
        <v>94.477126486867263</v>
      </c>
      <c r="X15">
        <f>RUT_data!AC271/RUT_data!$G271*100</f>
        <v>92.362015487165976</v>
      </c>
      <c r="Y15">
        <f>RUT_data!AD271/RUT_data!$G271*100</f>
        <v>71.406691718659715</v>
      </c>
      <c r="Z15">
        <f>RUT_data!AE271/RUT_data!$G271*100</f>
        <v>71.496718421319358</v>
      </c>
      <c r="AA15">
        <f>RUT_data!AF271/RUT_data!$G271*100</f>
        <v>77.23802085581714</v>
      </c>
      <c r="AB15">
        <f>RUT_data!AG271/RUT_data!$G271*100</f>
        <v>69.765579013230592</v>
      </c>
      <c r="AC15">
        <f>RUT_data!AH271/RUT_data!$G271*100</f>
        <v>85.402018652481814</v>
      </c>
      <c r="AD15">
        <f>RUT_data!AI271/RUT_data!$G271*100</f>
        <v>79.729896280127448</v>
      </c>
      <c r="AE15">
        <f>RUT_data!AJ271/RUT_data!$G271*100</f>
        <v>81.459575021830133</v>
      </c>
      <c r="AF15">
        <f>RUT_data!AK271/RUT_data!$G271*100</f>
        <v>86.964537462958802</v>
      </c>
      <c r="AG15">
        <f>RUT_data!AL271/RUT_data!$G271*100</f>
        <v>87.243489733677194</v>
      </c>
      <c r="AH15">
        <f>RUT_data!AM271/RUT_data!$G271*100</f>
        <v>77.396150137023511</v>
      </c>
      <c r="AI15">
        <f>RUT_data!AN271/RUT_data!$G271*100</f>
        <v>90.305309021997644</v>
      </c>
      <c r="AJ15">
        <f>RUT_data!AO271/RUT_data!$G271*100</f>
        <v>78.637451969424475</v>
      </c>
      <c r="AK15">
        <f>RUT_data!AP271/RUT_data!$G271*100</f>
        <v>92.574828134705641</v>
      </c>
      <c r="AL15">
        <f>RUT_data!AQ271/RUT_data!$G271*100</f>
        <v>79.607658901274476</v>
      </c>
      <c r="AM15">
        <f>RUT_data!AR271/RUT_data!$G271*100</f>
        <v>106.07012440625763</v>
      </c>
      <c r="AN15">
        <f>RUT_data!AS271/RUT_data!$G271*100</f>
        <v>95.891699067210482</v>
      </c>
      <c r="AO15">
        <f>RUT_data!AT271/RUT_data!$G271*100</f>
        <v>91.383027279950085</v>
      </c>
      <c r="AP15">
        <f>RUT_data!AU271/RUT_data!$G271*100</f>
        <v>104.87267953171519</v>
      </c>
    </row>
    <row r="16" spans="1:42" x14ac:dyDescent="0.2">
      <c r="A16" t="str">
        <f>RUT_data!D272</f>
        <v>Nigeria</v>
      </c>
      <c r="B16">
        <f>RUT_data!G272/RUT_data!$G272*100</f>
        <v>100</v>
      </c>
      <c r="C16">
        <f>RUT_data!H272/RUT_data!$G272*100</f>
        <v>102.25711510841519</v>
      </c>
      <c r="D16">
        <f>RUT_data!I272/RUT_data!$G272*100</f>
        <v>105.76054240347004</v>
      </c>
      <c r="E16">
        <f>RUT_data!J272/RUT_data!$G272*100</f>
        <v>107.59873286761325</v>
      </c>
      <c r="F16">
        <f>RUT_data!K272/RUT_data!$G272*100</f>
        <v>110.75022287325645</v>
      </c>
      <c r="G16">
        <f>RUT_data!L272/RUT_data!$G272*100</f>
        <v>106.17389315333834</v>
      </c>
      <c r="H16">
        <f>RUT_data!M272/RUT_data!$G272*100</f>
        <v>109.04046965337182</v>
      </c>
      <c r="I16">
        <f>RUT_data!N272/RUT_data!$G272*100</f>
        <v>109.09253812603485</v>
      </c>
      <c r="J16">
        <f>RUT_data!O272/RUT_data!$G272*100</f>
        <v>119.55423522126003</v>
      </c>
      <c r="K16">
        <f>RUT_data!P272/RUT_data!$G272*100</f>
        <v>128.25020816831312</v>
      </c>
      <c r="L16">
        <f>RUT_data!Q272/RUT_data!$G272*100</f>
        <v>115.73649056782327</v>
      </c>
      <c r="M16">
        <f>RUT_data!R272/RUT_data!$G272*100</f>
        <v>101.93974795470186</v>
      </c>
      <c r="N16">
        <f>RUT_data!S272/RUT_data!$G272*100</f>
        <v>106.86679926336508</v>
      </c>
      <c r="O16">
        <f>RUT_data!T272/RUT_data!$G272*100</f>
        <v>117.79030330391886</v>
      </c>
      <c r="P16">
        <f>RUT_data!U272/RUT_data!$G272*100</f>
        <v>114.67299972960102</v>
      </c>
      <c r="Q16">
        <f>RUT_data!V272/RUT_data!$G272*100</f>
        <v>108.08621549920727</v>
      </c>
      <c r="R16">
        <f>RUT_data!W272/RUT_data!$G272*100</f>
        <v>106.51425645950505</v>
      </c>
      <c r="S16">
        <f>RUT_data!X272/RUT_data!$G272*100</f>
        <v>104.19842824486729</v>
      </c>
      <c r="T16">
        <f>RUT_data!Y272/RUT_data!$G272*100</f>
        <v>106.8422613135637</v>
      </c>
      <c r="U16">
        <f>RUT_data!Z272/RUT_data!$G272*100</f>
        <v>112.98599128968823</v>
      </c>
      <c r="V16">
        <f>RUT_data!AA272/RUT_data!$G272*100</f>
        <v>112.30101476771004</v>
      </c>
      <c r="W16">
        <f>RUT_data!AB272/RUT_data!$G272*100</f>
        <v>115.12878902803976</v>
      </c>
      <c r="X16">
        <f>RUT_data!AC272/RUT_data!$G272*100</f>
        <v>116.93350251716372</v>
      </c>
      <c r="Y16">
        <f>RUT_data!AD272/RUT_data!$G272*100</f>
        <v>123.16307394626553</v>
      </c>
      <c r="Z16">
        <f>RUT_data!AE272/RUT_data!$G272*100</f>
        <v>132.75469278430489</v>
      </c>
      <c r="AA16">
        <f>RUT_data!AF272/RUT_data!$G272*100</f>
        <v>140.45752432958071</v>
      </c>
      <c r="AB16">
        <f>RUT_data!AG272/RUT_data!$G272*100</f>
        <v>143.5783683763575</v>
      </c>
      <c r="AC16">
        <f>RUT_data!AH272/RUT_data!$G272*100</f>
        <v>165.3976863250715</v>
      </c>
      <c r="AD16">
        <f>RUT_data!AI272/RUT_data!$G272*100</f>
        <v>180.93856168423562</v>
      </c>
      <c r="AE16">
        <f>RUT_data!AJ272/RUT_data!$G272*100</f>
        <v>193.54807936010869</v>
      </c>
      <c r="AF16">
        <f>RUT_data!AK272/RUT_data!$G272*100</f>
        <v>219.7891471081538</v>
      </c>
      <c r="AG16">
        <f>RUT_data!AL272/RUT_data!$G272*100</f>
        <v>237.08922520245054</v>
      </c>
      <c r="AH16">
        <f>RUT_data!AM272/RUT_data!$G272*100</f>
        <v>251.77858844367228</v>
      </c>
      <c r="AI16">
        <f>RUT_data!AN272/RUT_data!$G272*100</f>
        <v>260.65453366117225</v>
      </c>
      <c r="AJ16">
        <f>RUT_data!AO272/RUT_data!$G272*100</f>
        <v>268.94586312747936</v>
      </c>
      <c r="AK16">
        <f>RUT_data!AP272/RUT_data!$G272*100</f>
        <v>280.45335696826805</v>
      </c>
      <c r="AL16">
        <f>RUT_data!AQ272/RUT_data!$G272*100</f>
        <v>292.30395126002276</v>
      </c>
      <c r="AM16">
        <f>RUT_data!AR272/RUT_data!$G272*100</f>
        <v>309.30015059537459</v>
      </c>
      <c r="AN16">
        <f>RUT_data!AS272/RUT_data!$G272*100</f>
        <v>322.83604519077585</v>
      </c>
      <c r="AO16">
        <f>RUT_data!AT272/RUT_data!$G272*100</f>
        <v>325.10808110404651</v>
      </c>
      <c r="AP16">
        <f>RUT_data!AU272/RUT_data!$G272*100</f>
        <v>325.50891384075624</v>
      </c>
    </row>
    <row r="17" spans="1:42" x14ac:dyDescent="0.2">
      <c r="A17" t="str">
        <f>RUT_data!D273</f>
        <v>Guinea-Bissau</v>
      </c>
      <c r="B17">
        <f>RUT_data!G273/RUT_data!$G273*100</f>
        <v>100</v>
      </c>
      <c r="C17">
        <f>RUT_data!H273/RUT_data!$G273*100</f>
        <v>101.22617978649106</v>
      </c>
      <c r="D17">
        <f>RUT_data!I273/RUT_data!$G273*100</f>
        <v>99.11057692307692</v>
      </c>
      <c r="E17">
        <f>RUT_data!J273/RUT_data!$G273*100</f>
        <v>97.17040177670097</v>
      </c>
      <c r="F17">
        <f>RUT_data!K273/RUT_data!$G273*100</f>
        <v>89.908786865308571</v>
      </c>
      <c r="G17">
        <f>RUT_data!L273/RUT_data!$G273*100</f>
        <v>85.68055133272523</v>
      </c>
      <c r="H17">
        <f>RUT_data!M273/RUT_data!$G273*100</f>
        <v>84.189723320158095</v>
      </c>
      <c r="I17">
        <f>RUT_data!N273/RUT_data!$G273*100</f>
        <v>84.298405007066407</v>
      </c>
      <c r="J17">
        <f>RUT_data!O273/RUT_data!$G273*100</f>
        <v>80.147235576923066</v>
      </c>
      <c r="K17">
        <f>RUT_data!P273/RUT_data!$G273*100</f>
        <v>81.0236456150853</v>
      </c>
      <c r="L17">
        <f>RUT_data!Q273/RUT_data!$G273*100</f>
        <v>74.410454410454406</v>
      </c>
      <c r="M17">
        <f>RUT_data!R273/RUT_data!$G273*100</f>
        <v>78.68467410452142</v>
      </c>
      <c r="N17">
        <f>RUT_data!S273/RUT_data!$G273*100</f>
        <v>76.061925495887749</v>
      </c>
      <c r="O17">
        <f>RUT_data!T273/RUT_data!$G273*100</f>
        <v>78.260413687922963</v>
      </c>
      <c r="P17">
        <f>RUT_data!U273/RUT_data!$G273*100</f>
        <v>86.050724637681157</v>
      </c>
      <c r="Q17">
        <f>RUT_data!V273/RUT_data!$G273*100</f>
        <v>92.331166486096052</v>
      </c>
      <c r="R17">
        <f>RUT_data!W273/RUT_data!$G273*100</f>
        <v>84.515960230245923</v>
      </c>
      <c r="S17">
        <f>RUT_data!X273/RUT_data!$G273*100</f>
        <v>78.29676334594366</v>
      </c>
      <c r="T17">
        <f>RUT_data!Y273/RUT_data!$G273*100</f>
        <v>79.086232239098464</v>
      </c>
      <c r="U17">
        <f>RUT_data!Z273/RUT_data!$G273*100</f>
        <v>79.514963880288946</v>
      </c>
      <c r="V17">
        <f>RUT_data!AA273/RUT_data!$G273*100</f>
        <v>85.390013495276634</v>
      </c>
      <c r="W17">
        <f>RUT_data!AB273/RUT_data!$G273*100</f>
        <v>92.711560953666208</v>
      </c>
      <c r="X17">
        <f>RUT_data!AC273/RUT_data!$G273*100</f>
        <v>84.251546612151088</v>
      </c>
      <c r="Y17">
        <f>RUT_data!AD273/RUT_data!$G273*100</f>
        <v>96.118635350591447</v>
      </c>
      <c r="Z17">
        <f>RUT_data!AE273/RUT_data!$G273*100</f>
        <v>94.666979097508786</v>
      </c>
      <c r="AA17">
        <f>RUT_data!AF273/RUT_data!$G273*100</f>
        <v>99.503536104135691</v>
      </c>
      <c r="AB17">
        <f>RUT_data!AG273/RUT_data!$G273*100</f>
        <v>97.17389567856857</v>
      </c>
      <c r="AC17">
        <f>RUT_data!AH273/RUT_data!$G273*100</f>
        <v>93.968065305583409</v>
      </c>
      <c r="AD17">
        <f>RUT_data!AI273/RUT_data!$G273*100</f>
        <v>100.95227062094531</v>
      </c>
      <c r="AE17">
        <f>RUT_data!AJ273/RUT_data!$G273*100</f>
        <v>103.28027054436274</v>
      </c>
      <c r="AF17">
        <f>RUT_data!AK273/RUT_data!$G273*100</f>
        <v>98.418384960612613</v>
      </c>
      <c r="AG17">
        <f>RUT_data!AL273/RUT_data!$G273*100</f>
        <v>102.16079100108657</v>
      </c>
      <c r="AH17">
        <f>RUT_data!AM273/RUT_data!$G273*100</f>
        <v>105.6771777765106</v>
      </c>
      <c r="AI17">
        <f>RUT_data!AN273/RUT_data!$G273*100</f>
        <v>102.10961163592742</v>
      </c>
      <c r="AJ17">
        <f>RUT_data!AO273/RUT_data!$G273*100</f>
        <v>104.9256653613858</v>
      </c>
      <c r="AK17">
        <f>RUT_data!AP273/RUT_data!$G273*100</f>
        <v>106.53091579237588</v>
      </c>
      <c r="AL17">
        <f>RUT_data!AQ273/RUT_data!$G273*100</f>
        <v>112.57952573742047</v>
      </c>
      <c r="AM17">
        <f>RUT_data!AR273/RUT_data!$G273*100</f>
        <v>116.15217700120746</v>
      </c>
      <c r="AN17">
        <f>RUT_data!AS273/RUT_data!$G273*100</f>
        <v>121.14313756419017</v>
      </c>
      <c r="AO17">
        <f>RUT_data!AT273/RUT_data!$G273*100</f>
        <v>124.14304993252361</v>
      </c>
      <c r="AP17">
        <f>RUT_data!AU273/RUT_data!$G273*100</f>
        <v>126.0612148468439</v>
      </c>
    </row>
    <row r="18" spans="1:42" x14ac:dyDescent="0.2">
      <c r="A18" t="str">
        <f>RUT_data!D274</f>
        <v>Eritrea</v>
      </c>
      <c r="B18" t="e">
        <f>RUT_data!G274/RUT_data!$G274*100</f>
        <v>#DIV/0!</v>
      </c>
      <c r="C18" t="e">
        <f>RUT_data!H274/RUT_data!$G274*100</f>
        <v>#DIV/0!</v>
      </c>
      <c r="D18" t="e">
        <f>RUT_data!I274/RUT_data!$G274*100</f>
        <v>#DIV/0!</v>
      </c>
      <c r="E18" t="e">
        <f>RUT_data!J274/RUT_data!$G274*100</f>
        <v>#DIV/0!</v>
      </c>
      <c r="F18" t="e">
        <f>RUT_data!K274/RUT_data!$G274*100</f>
        <v>#DIV/0!</v>
      </c>
      <c r="G18" t="e">
        <f>RUT_data!L274/RUT_data!$G274*100</f>
        <v>#DIV/0!</v>
      </c>
      <c r="H18" t="e">
        <f>RUT_data!M274/RUT_data!$G274*100</f>
        <v>#DIV/0!</v>
      </c>
      <c r="I18" t="e">
        <f>RUT_data!N274/RUT_data!$G274*100</f>
        <v>#DIV/0!</v>
      </c>
      <c r="J18" t="e">
        <f>RUT_data!O274/RUT_data!$G274*100</f>
        <v>#DIV/0!</v>
      </c>
      <c r="K18" t="e">
        <f>RUT_data!P274/RUT_data!$G274*100</f>
        <v>#DIV/0!</v>
      </c>
      <c r="L18" t="e">
        <f>RUT_data!Q274/RUT_data!$G274*100</f>
        <v>#DIV/0!</v>
      </c>
      <c r="M18" t="e">
        <f>RUT_data!R274/RUT_data!$G274*100</f>
        <v>#DIV/0!</v>
      </c>
      <c r="N18" t="e">
        <f>RUT_data!S274/RUT_data!$G274*100</f>
        <v>#DIV/0!</v>
      </c>
      <c r="O18" t="e">
        <f>RUT_data!T274/RUT_data!$G274*100</f>
        <v>#DIV/0!</v>
      </c>
      <c r="P18" t="e">
        <f>RUT_data!U274/RUT_data!$G274*100</f>
        <v>#DIV/0!</v>
      </c>
      <c r="Q18" t="e">
        <f>RUT_data!V274/RUT_data!$G274*100</f>
        <v>#DIV/0!</v>
      </c>
      <c r="R18" t="e">
        <f>RUT_data!W274/RUT_data!$G274*100</f>
        <v>#DIV/0!</v>
      </c>
      <c r="S18" t="e">
        <f>RUT_data!X274/RUT_data!$G274*100</f>
        <v>#DIV/0!</v>
      </c>
      <c r="T18" t="e">
        <f>RUT_data!Y274/RUT_data!$G274*100</f>
        <v>#DIV/0!</v>
      </c>
      <c r="U18" t="e">
        <f>RUT_data!Z274/RUT_data!$G274*100</f>
        <v>#DIV/0!</v>
      </c>
      <c r="V18" t="e">
        <f>RUT_data!AA274/RUT_data!$G274*100</f>
        <v>#DIV/0!</v>
      </c>
      <c r="W18" t="e">
        <f>RUT_data!AB274/RUT_data!$G274*100</f>
        <v>#DIV/0!</v>
      </c>
      <c r="X18" t="e">
        <f>RUT_data!AC274/RUT_data!$G274*100</f>
        <v>#DIV/0!</v>
      </c>
      <c r="Y18" t="e">
        <f>RUT_data!AD274/RUT_data!$G274*100</f>
        <v>#DIV/0!</v>
      </c>
      <c r="Z18" t="e">
        <f>RUT_data!AE274/RUT_data!$G274*100</f>
        <v>#DIV/0!</v>
      </c>
      <c r="AA18" t="e">
        <f>RUT_data!AF274/RUT_data!$G274*100</f>
        <v>#DIV/0!</v>
      </c>
      <c r="AB18" t="e">
        <f>RUT_data!AG274/RUT_data!$G274*100</f>
        <v>#DIV/0!</v>
      </c>
      <c r="AC18" t="e">
        <f>RUT_data!AH274/RUT_data!$G274*100</f>
        <v>#DIV/0!</v>
      </c>
      <c r="AD18" t="e">
        <f>RUT_data!AI274/RUT_data!$G274*100</f>
        <v>#DIV/0!</v>
      </c>
      <c r="AE18" t="e">
        <f>RUT_data!AJ274/RUT_data!$G274*100</f>
        <v>#DIV/0!</v>
      </c>
      <c r="AF18" t="e">
        <f>RUT_data!AK274/RUT_data!$G274*100</f>
        <v>#DIV/0!</v>
      </c>
      <c r="AG18" t="e">
        <f>RUT_data!AL274/RUT_data!$G274*100</f>
        <v>#DIV/0!</v>
      </c>
      <c r="AH18" t="e">
        <f>RUT_data!AM274/RUT_data!$G274*100</f>
        <v>#DIV/0!</v>
      </c>
      <c r="AI18" t="e">
        <f>RUT_data!AN274/RUT_data!$G274*100</f>
        <v>#DIV/0!</v>
      </c>
      <c r="AJ18" t="e">
        <f>RUT_data!AO274/RUT_data!$G274*100</f>
        <v>#DIV/0!</v>
      </c>
      <c r="AK18" t="e">
        <f>RUT_data!AP274/RUT_data!$G274*100</f>
        <v>#DIV/0!</v>
      </c>
      <c r="AL18" t="e">
        <f>RUT_data!AQ274/RUT_data!$G274*100</f>
        <v>#DIV/0!</v>
      </c>
      <c r="AM18" t="e">
        <f>RUT_data!AR274/RUT_data!$G274*100</f>
        <v>#DIV/0!</v>
      </c>
      <c r="AN18" t="e">
        <f>RUT_data!AS274/RUT_data!$G274*100</f>
        <v>#DIV/0!</v>
      </c>
      <c r="AO18" t="e">
        <f>RUT_data!AT274/RUT_data!$G274*100</f>
        <v>#DIV/0!</v>
      </c>
      <c r="AP18" t="e">
        <f>RUT_data!AU274/RUT_data!$G274*100</f>
        <v>#DIV/0!</v>
      </c>
    </row>
    <row r="19" spans="1:42" x14ac:dyDescent="0.2">
      <c r="A19" t="str">
        <f>RUT_data!D275</f>
        <v>Zimbabwe</v>
      </c>
      <c r="B19">
        <f>RUT_data!G275/RUT_data!$G275*100</f>
        <v>100</v>
      </c>
      <c r="C19">
        <f>RUT_data!H275/RUT_data!$G275*100</f>
        <v>103.18362457662829</v>
      </c>
      <c r="D19">
        <f>RUT_data!I275/RUT_data!$G275*100</f>
        <v>94.145961990142794</v>
      </c>
      <c r="E19">
        <f>RUT_data!J275/RUT_data!$G275*100</f>
        <v>105.8885405141063</v>
      </c>
      <c r="F19">
        <f>RUT_data!K275/RUT_data!$G275*100</f>
        <v>98.915834321546299</v>
      </c>
      <c r="G19">
        <f>RUT_data!L275/RUT_data!$G275*100</f>
        <v>108.77857978668889</v>
      </c>
      <c r="H19">
        <f>RUT_data!M275/RUT_data!$G275*100</f>
        <v>110.23690616596579</v>
      </c>
      <c r="I19">
        <f>RUT_data!N275/RUT_data!$G275*100</f>
        <v>92.086035154261864</v>
      </c>
      <c r="J19">
        <f>RUT_data!O275/RUT_data!$G275*100</f>
        <v>125.74779302733383</v>
      </c>
      <c r="K19">
        <f>RUT_data!P275/RUT_data!$G275*100</f>
        <v>105.08269568781796</v>
      </c>
      <c r="L19">
        <f>RUT_data!Q275/RUT_data!$G275*100</f>
        <v>130.09012342987921</v>
      </c>
      <c r="M19">
        <f>RUT_data!R275/RUT_data!$G275*100</f>
        <v>144.3988870300328</v>
      </c>
      <c r="N19">
        <f>RUT_data!S275/RUT_data!$G275*100</f>
        <v>118.6743173465152</v>
      </c>
      <c r="O19">
        <f>RUT_data!T275/RUT_data!$G275*100</f>
        <v>137.97315655871972</v>
      </c>
      <c r="P19">
        <f>RUT_data!U275/RUT_data!$G275*100</f>
        <v>128.45825125623566</v>
      </c>
      <c r="Q19">
        <f>RUT_data!V275/RUT_data!$G275*100</f>
        <v>137.00264576815681</v>
      </c>
      <c r="R19">
        <f>RUT_data!W275/RUT_data!$G275*100</f>
        <v>130.78174977626142</v>
      </c>
      <c r="S19">
        <f>RUT_data!X275/RUT_data!$G275*100</f>
        <v>127.27747517449943</v>
      </c>
      <c r="T19">
        <f>RUT_data!Y275/RUT_data!$G275*100</f>
        <v>114.94165889958055</v>
      </c>
      <c r="U19">
        <f>RUT_data!Z275/RUT_data!$G275*100</f>
        <v>114.6363059868163</v>
      </c>
      <c r="V19">
        <f>RUT_data!AA275/RUT_data!$G275*100</f>
        <v>121.95128644027888</v>
      </c>
      <c r="W19">
        <f>RUT_data!AB275/RUT_data!$G275*100</f>
        <v>109.29122211853073</v>
      </c>
      <c r="X19">
        <f>RUT_data!AC275/RUT_data!$G275*100</f>
        <v>92.949482480579221</v>
      </c>
      <c r="Y19">
        <f>RUT_data!AD275/RUT_data!$G275*100</f>
        <v>104.27840796635741</v>
      </c>
      <c r="Z19">
        <f>RUT_data!AE275/RUT_data!$G275*100</f>
        <v>123.79061332976551</v>
      </c>
      <c r="AA19">
        <f>RUT_data!AF275/RUT_data!$G275*100</f>
        <v>114.87848348852407</v>
      </c>
      <c r="AB19">
        <f>RUT_data!AG275/RUT_data!$G275*100</f>
        <v>97.643788213912501</v>
      </c>
      <c r="AC19">
        <f>RUT_data!AH275/RUT_data!$G275*100</f>
        <v>115.3288340527145</v>
      </c>
      <c r="AD19">
        <f>RUT_data!AI275/RUT_data!$G275*100</f>
        <v>104.47924747438257</v>
      </c>
      <c r="AE19">
        <f>RUT_data!AJ275/RUT_data!$G275*100</f>
        <v>99.849484581127925</v>
      </c>
      <c r="AF19">
        <f>RUT_data!AK275/RUT_data!$G275*100</f>
        <v>97.398704247520499</v>
      </c>
      <c r="AG19">
        <f>RUT_data!AL275/RUT_data!$G275*100</f>
        <v>69.107256714384121</v>
      </c>
      <c r="AH19">
        <f>RUT_data!AM275/RUT_data!$G275*100</f>
        <v>90.307016433599202</v>
      </c>
      <c r="AI19">
        <f>RUT_data!AN275/RUT_data!$G275*100</f>
        <v>94.62688478540737</v>
      </c>
      <c r="AJ19">
        <f>RUT_data!AO275/RUT_data!$G275*100</f>
        <v>75.911228088251406</v>
      </c>
      <c r="AK19">
        <f>RUT_data!AP275/RUT_data!$G275*100</f>
        <v>100.04944984349846</v>
      </c>
      <c r="AL19">
        <f>RUT_data!AQ275/RUT_data!$G275*100</f>
        <v>102.86406451714554</v>
      </c>
      <c r="AM19">
        <f>RUT_data!AR275/RUT_data!$G275*100</f>
        <v>101.1494399998752</v>
      </c>
      <c r="AN19">
        <f>RUT_data!AS275/RUT_data!$G275*100</f>
        <v>101.09897071556202</v>
      </c>
      <c r="AO19">
        <f>RUT_data!AT275/RUT_data!$G275*100</f>
        <v>115.42162447323341</v>
      </c>
      <c r="AP19">
        <f>RUT_data!AU275/RUT_data!$G275*100</f>
        <v>109.30113966238675</v>
      </c>
    </row>
    <row r="20" spans="1:42" x14ac:dyDescent="0.2">
      <c r="A20" t="str">
        <f>RUT_data!D276</f>
        <v>Réunion</v>
      </c>
      <c r="B20">
        <f>RUT_data!G276/RUT_data!$G276*100</f>
        <v>100</v>
      </c>
      <c r="C20">
        <f>RUT_data!H276/RUT_data!$G276*100</f>
        <v>76.219569420200088</v>
      </c>
      <c r="D20">
        <f>RUT_data!I276/RUT_data!$G276*100</f>
        <v>83.463783621450148</v>
      </c>
      <c r="E20">
        <f>RUT_data!J276/RUT_data!$G276*100</f>
        <v>77.852544249863911</v>
      </c>
      <c r="F20">
        <f>RUT_data!K276/RUT_data!$G276*100</f>
        <v>91.33659055284123</v>
      </c>
      <c r="G20">
        <f>RUT_data!L276/RUT_data!$G276*100</f>
        <v>81.859390117174897</v>
      </c>
      <c r="H20">
        <f>RUT_data!M276/RUT_data!$G276*100</f>
        <v>85.813595155337367</v>
      </c>
      <c r="I20">
        <f>RUT_data!N276/RUT_data!$G276*100</f>
        <v>86.621994481671265</v>
      </c>
      <c r="J20">
        <f>RUT_data!O276/RUT_data!$G276*100</f>
        <v>92.721937546533525</v>
      </c>
      <c r="K20">
        <f>RUT_data!P276/RUT_data!$G276*100</f>
        <v>78.179827442736382</v>
      </c>
      <c r="L20">
        <f>RUT_data!Q276/RUT_data!$G276*100</f>
        <v>71.226714195129475</v>
      </c>
      <c r="M20">
        <f>RUT_data!R276/RUT_data!$G276*100</f>
        <v>84.137375537694297</v>
      </c>
      <c r="N20">
        <f>RUT_data!S276/RUT_data!$G276*100</f>
        <v>83.473290946170593</v>
      </c>
      <c r="O20">
        <f>RUT_data!T276/RUT_data!$G276*100</f>
        <v>82.122842796181729</v>
      </c>
      <c r="P20">
        <f>RUT_data!U276/RUT_data!$G276*100</f>
        <v>80.30677882236516</v>
      </c>
      <c r="Q20">
        <f>RUT_data!V276/RUT_data!$G276*100</f>
        <v>87.759877221378915</v>
      </c>
      <c r="R20">
        <f>RUT_data!W276/RUT_data!$G276*100</f>
        <v>92.510839574300348</v>
      </c>
      <c r="S20">
        <f>RUT_data!X276/RUT_data!$G276*100</f>
        <v>97.301218561041267</v>
      </c>
      <c r="T20">
        <f>RUT_data!Y276/RUT_data!$G276*100</f>
        <v>96.148666403889109</v>
      </c>
      <c r="U20">
        <f>RUT_data!Z276/RUT_data!$G276*100</f>
        <v>89.368184207068708</v>
      </c>
      <c r="V20">
        <f>RUT_data!AA276/RUT_data!$G276*100</f>
        <v>100.86657683672944</v>
      </c>
      <c r="W20">
        <f>RUT_data!AB276/RUT_data!$G276*100</f>
        <v>110.18119333858887</v>
      </c>
      <c r="X20">
        <f>RUT_data!AC276/RUT_data!$G276*100</f>
        <v>105.80287757449905</v>
      </c>
      <c r="Y20">
        <f>RUT_data!AD276/RUT_data!$G276*100</f>
        <v>123.09064874938626</v>
      </c>
      <c r="Z20">
        <f>RUT_data!AE276/RUT_data!$G276*100</f>
        <v>131.75699645250296</v>
      </c>
      <c r="AA20">
        <f>RUT_data!AF276/RUT_data!$G276*100</f>
        <v>153.60659633261068</v>
      </c>
      <c r="AB20">
        <f>RUT_data!AG276/RUT_data!$G276*100</f>
        <v>190.5662856392064</v>
      </c>
      <c r="AC20">
        <f>RUT_data!AH276/RUT_data!$G276*100</f>
        <v>239.89113892173606</v>
      </c>
      <c r="AD20">
        <f>RUT_data!AI276/RUT_data!$G276*100</f>
        <v>253.89658060701615</v>
      </c>
      <c r="AE20">
        <f>RUT_data!AJ276/RUT_data!$G276*100</f>
        <v>341.4706612961503</v>
      </c>
      <c r="AF20">
        <f>RUT_data!AK276/RUT_data!$G276*100</f>
        <v>401.5197302150396</v>
      </c>
      <c r="AG20">
        <f>RUT_data!AL276/RUT_data!$G276*100</f>
        <v>409.14881969079835</v>
      </c>
      <c r="AH20">
        <f>RUT_data!AM276/RUT_data!$G276*100</f>
        <v>406.97961831559581</v>
      </c>
      <c r="AI20">
        <f>RUT_data!AN276/RUT_data!$G276*100</f>
        <v>448.08829325975557</v>
      </c>
      <c r="AJ20">
        <f>RUT_data!AO276/RUT_data!$G276*100</f>
        <v>458.61202914809536</v>
      </c>
      <c r="AK20">
        <f>RUT_data!AP276/RUT_data!$G276*100</f>
        <v>512.48891407173824</v>
      </c>
      <c r="AL20">
        <f>RUT_data!AQ276/RUT_data!$G276*100</f>
        <v>557.3272511277537</v>
      </c>
      <c r="AM20">
        <f>RUT_data!AR276/RUT_data!$G276*100</f>
        <v>575.13370301358077</v>
      </c>
      <c r="AN20">
        <f>RUT_data!AS276/RUT_data!$G276*100</f>
        <v>620.63535433164918</v>
      </c>
      <c r="AO20">
        <f>RUT_data!AT276/RUT_data!$G276*100</f>
        <v>667.49704375246347</v>
      </c>
      <c r="AP20">
        <f>RUT_data!AU276/RUT_data!$G276*100</f>
        <v>739.41006438050192</v>
      </c>
    </row>
    <row r="21" spans="1:42" x14ac:dyDescent="0.2">
      <c r="A21" t="str">
        <f>RUT_data!D283</f>
        <v>South Africa</v>
      </c>
      <c r="B21">
        <f>RUT_data!G283/RUT_data!$G283*100</f>
        <v>100</v>
      </c>
      <c r="C21">
        <f>RUT_data!H283/RUT_data!$G283*100</f>
        <v>100.42159385357223</v>
      </c>
      <c r="D21">
        <f>RUT_data!I283/RUT_data!$G283*100</f>
        <v>105.19174732049615</v>
      </c>
      <c r="E21">
        <f>RUT_data!J283/RUT_data!$G283*100</f>
        <v>100.89669137121847</v>
      </c>
      <c r="F21">
        <f>RUT_data!K283/RUT_data!$G283*100</f>
        <v>105.31183848075875</v>
      </c>
      <c r="G21">
        <f>RUT_data!L283/RUT_data!$G283*100</f>
        <v>109.67743796967224</v>
      </c>
      <c r="H21">
        <f>RUT_data!M283/RUT_data!$G283*100</f>
        <v>129.36308438154705</v>
      </c>
      <c r="I21">
        <f>RUT_data!N283/RUT_data!$G283*100</f>
        <v>114.77817210984023</v>
      </c>
      <c r="J21">
        <f>RUT_data!O283/RUT_data!$G283*100</f>
        <v>120.63866003611119</v>
      </c>
      <c r="K21">
        <f>RUT_data!P283/RUT_data!$G283*100</f>
        <v>117.64829790899371</v>
      </c>
      <c r="L21">
        <f>RUT_data!Q283/RUT_data!$G283*100</f>
        <v>133.17348166018033</v>
      </c>
      <c r="M21">
        <f>RUT_data!R283/RUT_data!$G283*100</f>
        <v>145.24355665684868</v>
      </c>
      <c r="N21">
        <f>RUT_data!S283/RUT_data!$G283*100</f>
        <v>128.41542466052883</v>
      </c>
      <c r="O21">
        <f>RUT_data!T283/RUT_data!$G283*100</f>
        <v>157.48245263285787</v>
      </c>
      <c r="P21">
        <f>RUT_data!U283/RUT_data!$G283*100</f>
        <v>157.94216423068704</v>
      </c>
      <c r="Q21">
        <f>RUT_data!V283/RUT_data!$G283*100</f>
        <v>162.24547179017512</v>
      </c>
      <c r="R21">
        <f>RUT_data!W283/RUT_data!$G283*100</f>
        <v>177.72763139268542</v>
      </c>
      <c r="S21">
        <f>RUT_data!X283/RUT_data!$G283*100</f>
        <v>194.39382900407222</v>
      </c>
      <c r="T21">
        <f>RUT_data!Y283/RUT_data!$G283*100</f>
        <v>201.52721998905497</v>
      </c>
      <c r="U21">
        <f>RUT_data!Z283/RUT_data!$G283*100</f>
        <v>220.01346001613533</v>
      </c>
      <c r="V21">
        <f>RUT_data!AA283/RUT_data!$G283*100</f>
        <v>237.76354808542101</v>
      </c>
      <c r="W21">
        <f>RUT_data!AB283/RUT_data!$G283*100</f>
        <v>218.17445581562586</v>
      </c>
      <c r="X21">
        <f>RUT_data!AC283/RUT_data!$G283*100</f>
        <v>191.85391413289398</v>
      </c>
      <c r="Y21">
        <f>RUT_data!AD283/RUT_data!$G283*100</f>
        <v>206.30932842166013</v>
      </c>
      <c r="Z21">
        <f>RUT_data!AE283/RUT_data!$G283*100</f>
        <v>216.4488726436816</v>
      </c>
      <c r="AA21">
        <f>RUT_data!AF283/RUT_data!$G283*100</f>
        <v>214.25043163376628</v>
      </c>
      <c r="AB21">
        <f>RUT_data!AG283/RUT_data!$G283*100</f>
        <v>226.13597313134494</v>
      </c>
      <c r="AC21">
        <f>RUT_data!AH283/RUT_data!$G283*100</f>
        <v>230.95871965799532</v>
      </c>
      <c r="AD21">
        <f>RUT_data!AI283/RUT_data!$G283*100</f>
        <v>244.97418434008392</v>
      </c>
      <c r="AE21">
        <f>RUT_data!AJ283/RUT_data!$G283*100</f>
        <v>243.37942833266069</v>
      </c>
      <c r="AF21">
        <f>RUT_data!AK283/RUT_data!$G283*100</f>
        <v>248.83181776348496</v>
      </c>
      <c r="AG21">
        <f>RUT_data!AL283/RUT_data!$G283*100</f>
        <v>214.5840876972951</v>
      </c>
      <c r="AH21">
        <f>RUT_data!AM283/RUT_data!$G283*100</f>
        <v>241.58407013876774</v>
      </c>
      <c r="AI21">
        <f>RUT_data!AN283/RUT_data!$G283*100</f>
        <v>255.59435242247034</v>
      </c>
      <c r="AJ21">
        <f>RUT_data!AO283/RUT_data!$G283*100</f>
        <v>224.69313706332574</v>
      </c>
      <c r="AK21">
        <f>RUT_data!AP283/RUT_data!$G283*100</f>
        <v>262.94258264952816</v>
      </c>
      <c r="AL21">
        <f>RUT_data!AQ283/RUT_data!$G283*100</f>
        <v>270.89650185801133</v>
      </c>
      <c r="AM21">
        <f>RUT_data!AR283/RUT_data!$G283*100</f>
        <v>261.03774380671467</v>
      </c>
      <c r="AN21">
        <f>RUT_data!AS283/RUT_data!$G283*100</f>
        <v>280.40354634136878</v>
      </c>
      <c r="AO21">
        <f>RUT_data!AT283/RUT_data!$G283*100</f>
        <v>311.92823927000052</v>
      </c>
      <c r="AP21">
        <f>RUT_data!AU283/RUT_data!$G283*100</f>
        <v>296.6266751922459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1"/>
  <sheetViews>
    <sheetView workbookViewId="0"/>
  </sheetViews>
  <sheetFormatPr defaultRowHeight="12.75" x14ac:dyDescent="0.2"/>
  <cols>
    <col min="1" max="1" width="28.85546875" bestFit="1" customWidth="1"/>
  </cols>
  <sheetData>
    <row r="1" spans="1:42" x14ac:dyDescent="0.2">
      <c r="A1" s="18" t="s">
        <v>257</v>
      </c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</row>
    <row r="2" spans="1:42" x14ac:dyDescent="0.2">
      <c r="A2" t="str">
        <f>RUT_data!D182</f>
        <v>Angola</v>
      </c>
      <c r="B2">
        <f>RUT_data!G182/RUT_data!$G182*100</f>
        <v>100</v>
      </c>
      <c r="C2">
        <f>RUT_data!H182/RUT_data!$G182*100</f>
        <v>105.40060939237013</v>
      </c>
      <c r="D2">
        <f>RUT_data!I182/RUT_data!$G182*100</f>
        <v>103.6349965659916</v>
      </c>
      <c r="E2">
        <f>RUT_data!J182/RUT_data!$G182*100</f>
        <v>111.15514141217066</v>
      </c>
      <c r="F2">
        <f>RUT_data!K182/RUT_data!$G182*100</f>
        <v>115.03366212621502</v>
      </c>
      <c r="G2">
        <f>RUT_data!L182/RUT_data!$G182*100</f>
        <v>119.22769827093076</v>
      </c>
      <c r="H2">
        <f>RUT_data!M182/RUT_data!$G182*100</f>
        <v>122.12015137711496</v>
      </c>
      <c r="I2">
        <f>RUT_data!N182/RUT_data!$G182*100</f>
        <v>119.56523212805817</v>
      </c>
      <c r="J2">
        <f>RUT_data!O182/RUT_data!$G182*100</f>
        <v>127.49393132499114</v>
      </c>
      <c r="K2">
        <f>RUT_data!P182/RUT_data!$G182*100</f>
        <v>131.39794620766864</v>
      </c>
      <c r="L2">
        <f>RUT_data!Q182/RUT_data!$G182*100</f>
        <v>134.26030454745998</v>
      </c>
      <c r="M2">
        <f>RUT_data!R182/RUT_data!$G182*100</f>
        <v>129.47656046919062</v>
      </c>
      <c r="N2">
        <f>RUT_data!S182/RUT_data!$G182*100</f>
        <v>132.76366223943936</v>
      </c>
      <c r="O2">
        <f>RUT_data!T182/RUT_data!$G182*100</f>
        <v>134.39679993275178</v>
      </c>
      <c r="P2">
        <f>RUT_data!U182/RUT_data!$G182*100</f>
        <v>121.22188379117532</v>
      </c>
      <c r="Q2">
        <f>RUT_data!V182/RUT_data!$G182*100</f>
        <v>104.20986004197728</v>
      </c>
      <c r="R2">
        <f>RUT_data!W182/RUT_data!$G182*100</f>
        <v>100.61117034130342</v>
      </c>
      <c r="S2">
        <f>RUT_data!X182/RUT_data!$G182*100</f>
        <v>98.32753815186544</v>
      </c>
      <c r="T2">
        <f>RUT_data!Y182/RUT_data!$G182*100</f>
        <v>93.239685196582244</v>
      </c>
      <c r="U2">
        <f>RUT_data!Z182/RUT_data!$G182*100</f>
        <v>94.288152211926146</v>
      </c>
      <c r="V2">
        <f>RUT_data!AA182/RUT_data!$G182*100</f>
        <v>89.762535684949384</v>
      </c>
      <c r="W2">
        <f>RUT_data!AB182/RUT_data!$G182*100</f>
        <v>91.19919078596655</v>
      </c>
      <c r="X2">
        <f>RUT_data!AC182/RUT_data!$G182*100</f>
        <v>91.965781499862231</v>
      </c>
      <c r="Y2">
        <f>RUT_data!AD182/RUT_data!$G182*100</f>
        <v>93.006947430076607</v>
      </c>
      <c r="Z2">
        <f>RUT_data!AE182/RUT_data!$G182*100</f>
        <v>93.99340182804707</v>
      </c>
      <c r="AA2">
        <f>RUT_data!AF182/RUT_data!$G182*100</f>
        <v>97.195588282464328</v>
      </c>
      <c r="AB2">
        <f>RUT_data!AG182/RUT_data!$G182*100</f>
        <v>97.778022327439416</v>
      </c>
      <c r="AC2">
        <f>RUT_data!AH182/RUT_data!$G182*100</f>
        <v>98.044535439051003</v>
      </c>
      <c r="AD2">
        <f>RUT_data!AI182/RUT_data!$G182*100</f>
        <v>97.691205034948027</v>
      </c>
      <c r="AE2">
        <f>RUT_data!AJ182/RUT_data!$G182*100</f>
        <v>97.488062090427746</v>
      </c>
      <c r="AF2">
        <f>RUT_data!AK182/RUT_data!$G182*100</f>
        <v>101.83940598826604</v>
      </c>
      <c r="AG2">
        <f>RUT_data!AL182/RUT_data!$G182*100</f>
        <v>106.71817717528766</v>
      </c>
      <c r="AH2">
        <f>RUT_data!AM182/RUT_data!$G182*100</f>
        <v>106.38723954984806</v>
      </c>
      <c r="AI2">
        <f>RUT_data!AN182/RUT_data!$G182*100</f>
        <v>120.30632555166312</v>
      </c>
      <c r="AJ2">
        <f>RUT_data!AO182/RUT_data!$G182*100</f>
        <v>120.35717097307068</v>
      </c>
      <c r="AK2">
        <f>RUT_data!AP182/RUT_data!$G182*100</f>
        <v>124.88364159658704</v>
      </c>
      <c r="AL2">
        <f>RUT_data!AQ182/RUT_data!$G182*100</f>
        <v>125.5723962455581</v>
      </c>
      <c r="AM2">
        <f>RUT_data!AR182/RUT_data!$G182*100</f>
        <v>143.36462957477781</v>
      </c>
      <c r="AN2">
        <f>RUT_data!AS182/RUT_data!$G182*100</f>
        <v>137.57484797749589</v>
      </c>
      <c r="AO2">
        <f>RUT_data!AT182/RUT_data!$G182*100</f>
        <v>155.43110854218978</v>
      </c>
      <c r="AP2">
        <f>RUT_data!AU182/RUT_data!$G182*100</f>
        <v>174.63285949890476</v>
      </c>
    </row>
    <row r="3" spans="1:42" x14ac:dyDescent="0.2">
      <c r="A3" t="str">
        <f>RUT_data!D216</f>
        <v>Rwanda</v>
      </c>
      <c r="B3">
        <f>RUT_data!G216/RUT_data!$G216*100</f>
        <v>100</v>
      </c>
      <c r="C3">
        <f>RUT_data!H216/RUT_data!$G216*100</f>
        <v>123.67258826645269</v>
      </c>
      <c r="D3">
        <f>RUT_data!I216/RUT_data!$G216*100</f>
        <v>98.111514845418569</v>
      </c>
      <c r="E3">
        <f>RUT_data!J216/RUT_data!$G216*100</f>
        <v>101.92437571615447</v>
      </c>
      <c r="F3">
        <f>RUT_data!K216/RUT_data!$G216*100</f>
        <v>111.99763755025023</v>
      </c>
      <c r="G3">
        <f>RUT_data!L216/RUT_data!$G216*100</f>
        <v>112.21067164991696</v>
      </c>
      <c r="H3">
        <f>RUT_data!M216/RUT_data!$G216*100</f>
        <v>131.36588613310926</v>
      </c>
      <c r="I3">
        <f>RUT_data!N216/RUT_data!$G216*100</f>
        <v>129.26405713147477</v>
      </c>
      <c r="J3">
        <f>RUT_data!O216/RUT_data!$G216*100</f>
        <v>136.8477814017688</v>
      </c>
      <c r="K3">
        <f>RUT_data!P216/RUT_data!$G216*100</f>
        <v>137.49001897706719</v>
      </c>
      <c r="L3">
        <f>RUT_data!Q216/RUT_data!$G216*100</f>
        <v>141.34201829918587</v>
      </c>
      <c r="M3">
        <f>RUT_data!R216/RUT_data!$G216*100</f>
        <v>138.96530963918156</v>
      </c>
      <c r="N3">
        <f>RUT_data!S216/RUT_data!$G216*100</f>
        <v>143.68196147956871</v>
      </c>
      <c r="O3">
        <f>RUT_data!T216/RUT_data!$G216*100</f>
        <v>130.87188476845785</v>
      </c>
      <c r="P3">
        <f>RUT_data!U216/RUT_data!$G216*100</f>
        <v>144.80083768387922</v>
      </c>
      <c r="Q3">
        <f>RUT_data!V216/RUT_data!$G216*100</f>
        <v>149.68098600797367</v>
      </c>
      <c r="R3">
        <f>RUT_data!W216/RUT_data!$G216*100</f>
        <v>152.16173842367328</v>
      </c>
      <c r="S3">
        <f>RUT_data!X216/RUT_data!$G216*100</f>
        <v>152.87734756207198</v>
      </c>
      <c r="T3">
        <f>RUT_data!Y216/RUT_data!$G216*100</f>
        <v>161.91154644318669</v>
      </c>
      <c r="U3">
        <f>RUT_data!Z216/RUT_data!$G216*100</f>
        <v>158.90742536532582</v>
      </c>
      <c r="V3">
        <f>RUT_data!AA216/RUT_data!$G216*100</f>
        <v>166.12475925477895</v>
      </c>
      <c r="W3">
        <f>RUT_data!AB216/RUT_data!$G216*100</f>
        <v>172.92789959341422</v>
      </c>
      <c r="X3">
        <f>RUT_data!AC216/RUT_data!$G216*100</f>
        <v>170.97617428592011</v>
      </c>
      <c r="Y3">
        <f>RUT_data!AD216/RUT_data!$G216*100</f>
        <v>155.18914877371662</v>
      </c>
      <c r="Z3">
        <f>RUT_data!AE216/RUT_data!$G216*100</f>
        <v>178.194845381753</v>
      </c>
      <c r="AA3">
        <f>RUT_data!AF216/RUT_data!$G216*100</f>
        <v>172.2270772617598</v>
      </c>
      <c r="AB3">
        <f>RUT_data!AG216/RUT_data!$G216*100</f>
        <v>175.85539799766997</v>
      </c>
      <c r="AC3">
        <f>RUT_data!AH216/RUT_data!$G216*100</f>
        <v>159.87966892029829</v>
      </c>
      <c r="AD3">
        <f>RUT_data!AI216/RUT_data!$G216*100</f>
        <v>170.65819940407096</v>
      </c>
      <c r="AE3">
        <f>RUT_data!AJ216/RUT_data!$G216*100</f>
        <v>152.62958500918532</v>
      </c>
      <c r="AF3">
        <f>RUT_data!AK216/RUT_data!$G216*100</f>
        <v>164.6740826529267</v>
      </c>
      <c r="AG3">
        <f>RUT_data!AL216/RUT_data!$G216*100</f>
        <v>172.21627335308477</v>
      </c>
      <c r="AH3">
        <f>RUT_data!AM216/RUT_data!$G216*100</f>
        <v>158.57828309758298</v>
      </c>
      <c r="AI3">
        <f>RUT_data!AN216/RUT_data!$G216*100</f>
        <v>138.9081701417885</v>
      </c>
      <c r="AJ3">
        <f>RUT_data!AO216/RUT_data!$G216*100</f>
        <v>164.3188589948183</v>
      </c>
      <c r="AK3">
        <f>RUT_data!AP216/RUT_data!$G216*100</f>
        <v>164.63844490348555</v>
      </c>
      <c r="AL3">
        <f>RUT_data!AQ216/RUT_data!$G216*100</f>
        <v>153.90295332421394</v>
      </c>
      <c r="AM3">
        <f>RUT_data!AR216/RUT_data!$G216*100</f>
        <v>168.83506648308199</v>
      </c>
      <c r="AN3">
        <f>RUT_data!AS216/RUT_data!$G216*100</f>
        <v>173.68114786500314</v>
      </c>
      <c r="AO3">
        <f>RUT_data!AT216/RUT_data!$G216*100</f>
        <v>178.27580362616575</v>
      </c>
      <c r="AP3">
        <f>RUT_data!AU216/RUT_data!$G216*100</f>
        <v>169.74375265692311</v>
      </c>
    </row>
    <row r="4" spans="1:42" x14ac:dyDescent="0.2">
      <c r="A4" t="str">
        <f>RUT_data!D190</f>
        <v>Congo</v>
      </c>
      <c r="B4">
        <f>RUT_data!G190/RUT_data!$G190*100</f>
        <v>100</v>
      </c>
      <c r="C4">
        <f>RUT_data!H190/RUT_data!$G190*100</f>
        <v>102.44524472592582</v>
      </c>
      <c r="D4">
        <f>RUT_data!I190/RUT_data!$G190*100</f>
        <v>104.48800457504343</v>
      </c>
      <c r="E4">
        <f>RUT_data!J190/RUT_data!$G190*100</f>
        <v>108.3080623363653</v>
      </c>
      <c r="F4">
        <f>RUT_data!K190/RUT_data!$G190*100</f>
        <v>112.42592070354638</v>
      </c>
      <c r="G4">
        <f>RUT_data!L190/RUT_data!$G190*100</f>
        <v>114.90818734378396</v>
      </c>
      <c r="H4">
        <f>RUT_data!M190/RUT_data!$G190*100</f>
        <v>123.93921330835546</v>
      </c>
      <c r="I4">
        <f>RUT_data!N190/RUT_data!$G190*100</f>
        <v>123.60076591412519</v>
      </c>
      <c r="J4">
        <f>RUT_data!O190/RUT_data!$G190*100</f>
        <v>122.41370160846618</v>
      </c>
      <c r="K4">
        <f>RUT_data!P190/RUT_data!$G190*100</f>
        <v>122.1572793367643</v>
      </c>
      <c r="L4">
        <f>RUT_data!Q190/RUT_data!$G190*100</f>
        <v>125.31582724655468</v>
      </c>
      <c r="M4">
        <f>RUT_data!R190/RUT_data!$G190*100</f>
        <v>120.76419203191901</v>
      </c>
      <c r="N4">
        <f>RUT_data!S190/RUT_data!$G190*100</f>
        <v>124.46465471577908</v>
      </c>
      <c r="O4">
        <f>RUT_data!T190/RUT_data!$G190*100</f>
        <v>120.58270167895799</v>
      </c>
      <c r="P4">
        <f>RUT_data!U190/RUT_data!$G190*100</f>
        <v>124.07472522855714</v>
      </c>
      <c r="Q4">
        <f>RUT_data!V190/RUT_data!$G190*100</f>
        <v>127.3227483872911</v>
      </c>
      <c r="R4">
        <f>RUT_data!W190/RUT_data!$G190*100</f>
        <v>129.91520305675309</v>
      </c>
      <c r="S4">
        <f>RUT_data!X190/RUT_data!$G190*100</f>
        <v>128.38213148978085</v>
      </c>
      <c r="T4">
        <f>RUT_data!Y190/RUT_data!$G190*100</f>
        <v>131.98259691673744</v>
      </c>
      <c r="U4">
        <f>RUT_data!Z190/RUT_data!$G190*100</f>
        <v>134.99938254733624</v>
      </c>
      <c r="V4">
        <f>RUT_data!AA190/RUT_data!$G190*100</f>
        <v>140.3088940767455</v>
      </c>
      <c r="W4">
        <f>RUT_data!AB190/RUT_data!$G190*100</f>
        <v>146.76871329091543</v>
      </c>
      <c r="X4">
        <f>RUT_data!AC190/RUT_data!$G190*100</f>
        <v>145.61866407272527</v>
      </c>
      <c r="Y4">
        <f>RUT_data!AD190/RUT_data!$G190*100</f>
        <v>150.31063066675134</v>
      </c>
      <c r="Z4">
        <f>RUT_data!AE190/RUT_data!$G190*100</f>
        <v>157.24487233409968</v>
      </c>
      <c r="AA4">
        <f>RUT_data!AF190/RUT_data!$G190*100</f>
        <v>154.07160081274893</v>
      </c>
      <c r="AB4">
        <f>RUT_data!AG190/RUT_data!$G190*100</f>
        <v>157.42509036895669</v>
      </c>
      <c r="AC4">
        <f>RUT_data!AH190/RUT_data!$G190*100</f>
        <v>162.18169757623269</v>
      </c>
      <c r="AD4">
        <f>RUT_data!AI190/RUT_data!$G190*100</f>
        <v>159.4160263341002</v>
      </c>
      <c r="AE4">
        <f>RUT_data!AJ190/RUT_data!$G190*100</f>
        <v>159.66157686344491</v>
      </c>
      <c r="AF4">
        <f>RUT_data!AK190/RUT_data!$G190*100</f>
        <v>155.03417864899359</v>
      </c>
      <c r="AG4">
        <f>RUT_data!AL190/RUT_data!$G190*100</f>
        <v>158.36586535518327</v>
      </c>
      <c r="AH4">
        <f>RUT_data!AM190/RUT_data!$G190*100</f>
        <v>161.39078626066788</v>
      </c>
      <c r="AI4">
        <f>RUT_data!AN190/RUT_data!$G190*100</f>
        <v>171.55142197244777</v>
      </c>
      <c r="AJ4">
        <f>RUT_data!AO190/RUT_data!$G190*100</f>
        <v>185.78282835413748</v>
      </c>
      <c r="AK4">
        <f>RUT_data!AP190/RUT_data!$G190*100</f>
        <v>192.21291384400175</v>
      </c>
      <c r="AL4">
        <f>RUT_data!AQ190/RUT_data!$G190*100</f>
        <v>193.35256763716561</v>
      </c>
      <c r="AM4">
        <f>RUT_data!AR190/RUT_data!$G190*100</f>
        <v>193.27918793558777</v>
      </c>
      <c r="AN4">
        <f>RUT_data!AS190/RUT_data!$G190*100</f>
        <v>207.10749313253402</v>
      </c>
      <c r="AO4">
        <f>RUT_data!AT190/RUT_data!$G190*100</f>
        <v>210.91302414088386</v>
      </c>
      <c r="AP4">
        <f>RUT_data!AU190/RUT_data!$G190*100</f>
        <v>213.99891943196258</v>
      </c>
    </row>
    <row r="5" spans="1:42" x14ac:dyDescent="0.2">
      <c r="A5" t="str">
        <f>RUT_data!D218</f>
        <v>Senegal</v>
      </c>
      <c r="B5">
        <f>RUT_data!G218/RUT_data!$G218*100</f>
        <v>100</v>
      </c>
      <c r="C5">
        <f>RUT_data!H218/RUT_data!$G218*100</f>
        <v>101.31462123319442</v>
      </c>
      <c r="D5">
        <f>RUT_data!I218/RUT_data!$G218*100</f>
        <v>107.24902864585653</v>
      </c>
      <c r="E5">
        <f>RUT_data!J218/RUT_data!$G218*100</f>
        <v>104.97632726312895</v>
      </c>
      <c r="F5">
        <f>RUT_data!K218/RUT_data!$G218*100</f>
        <v>111.05622193438869</v>
      </c>
      <c r="G5">
        <f>RUT_data!L218/RUT_data!$G218*100</f>
        <v>104.15259267141079</v>
      </c>
      <c r="H5">
        <f>RUT_data!M218/RUT_data!$G218*100</f>
        <v>110.09058121531361</v>
      </c>
      <c r="I5">
        <f>RUT_data!N218/RUT_data!$G218*100</f>
        <v>93.76602414225016</v>
      </c>
      <c r="J5">
        <f>RUT_data!O218/RUT_data!$G218*100</f>
        <v>103.4636114216874</v>
      </c>
      <c r="K5">
        <f>RUT_data!P218/RUT_data!$G218*100</f>
        <v>82.972958872292594</v>
      </c>
      <c r="L5">
        <f>RUT_data!Q218/RUT_data!$G218*100</f>
        <v>114.47341446250556</v>
      </c>
      <c r="M5">
        <f>RUT_data!R218/RUT_data!$G218*100</f>
        <v>79.894615156632383</v>
      </c>
      <c r="N5">
        <f>RUT_data!S218/RUT_data!$G218*100</f>
        <v>91.61173400931834</v>
      </c>
      <c r="O5">
        <f>RUT_data!T218/RUT_data!$G218*100</f>
        <v>113.7757470207541</v>
      </c>
      <c r="P5">
        <f>RUT_data!U218/RUT_data!$G218*100</f>
        <v>139.47088131737681</v>
      </c>
      <c r="Q5">
        <f>RUT_data!V218/RUT_data!$G218*100</f>
        <v>127.49725928354221</v>
      </c>
      <c r="R5">
        <f>RUT_data!W218/RUT_data!$G218*100</f>
        <v>82.446228858531853</v>
      </c>
      <c r="S5">
        <f>RUT_data!X218/RUT_data!$G218*100</f>
        <v>125.99153673523364</v>
      </c>
      <c r="T5">
        <f>RUT_data!Y218/RUT_data!$G218*100</f>
        <v>96.958096987752924</v>
      </c>
      <c r="U5">
        <f>RUT_data!Z218/RUT_data!$G218*100</f>
        <v>84.864526945453179</v>
      </c>
      <c r="V5">
        <f>RUT_data!AA218/RUT_data!$G218*100</f>
        <v>123.50443404289535</v>
      </c>
      <c r="W5">
        <f>RUT_data!AB218/RUT_data!$G218*100</f>
        <v>123.71053666582516</v>
      </c>
      <c r="X5">
        <f>RUT_data!AC218/RUT_data!$G218*100</f>
        <v>91.041909777666376</v>
      </c>
      <c r="Y5">
        <f>RUT_data!AD218/RUT_data!$G218*100</f>
        <v>94.456371238203445</v>
      </c>
      <c r="Z5">
        <f>RUT_data!AE218/RUT_data!$G218*100</f>
        <v>113.51567035825023</v>
      </c>
      <c r="AA5">
        <f>RUT_data!AF218/RUT_data!$G218*100</f>
        <v>126.6334727378843</v>
      </c>
      <c r="AB5">
        <f>RUT_data!AG218/RUT_data!$G218*100</f>
        <v>138.35994865129763</v>
      </c>
      <c r="AC5">
        <f>RUT_data!AH218/RUT_data!$G218*100</f>
        <v>119.36270167529395</v>
      </c>
      <c r="AD5">
        <f>RUT_data!AI218/RUT_data!$G218*100</f>
        <v>134.81581900530065</v>
      </c>
      <c r="AE5">
        <f>RUT_data!AJ218/RUT_data!$G218*100</f>
        <v>122.28312133505175</v>
      </c>
      <c r="AF5">
        <f>RUT_data!AK218/RUT_data!$G218*100</f>
        <v>129.9484324277384</v>
      </c>
      <c r="AG5">
        <f>RUT_data!AL218/RUT_data!$G218*100</f>
        <v>117.11181192965807</v>
      </c>
      <c r="AH5">
        <f>RUT_data!AM218/RUT_data!$G218*100</f>
        <v>128.51627361617705</v>
      </c>
      <c r="AI5">
        <f>RUT_data!AN218/RUT_data!$G218*100</f>
        <v>124.42163897691091</v>
      </c>
      <c r="AJ5">
        <f>RUT_data!AO218/RUT_data!$G218*100</f>
        <v>139.57732124933676</v>
      </c>
      <c r="AK5">
        <f>RUT_data!AP218/RUT_data!$G218*100</f>
        <v>128.02968624787675</v>
      </c>
      <c r="AL5">
        <f>RUT_data!AQ218/RUT_data!$G218*100</f>
        <v>124.26172496255148</v>
      </c>
      <c r="AM5">
        <f>RUT_data!AR218/RUT_data!$G218*100</f>
        <v>127.47737660569226</v>
      </c>
      <c r="AN5">
        <f>RUT_data!AS218/RUT_data!$G218*100</f>
        <v>156.60330713323017</v>
      </c>
      <c r="AO5">
        <f>RUT_data!AT218/RUT_data!$G218*100</f>
        <v>162.30975532516138</v>
      </c>
      <c r="AP5">
        <f>RUT_data!AU218/RUT_data!$G218*100</f>
        <v>160.50268062521027</v>
      </c>
    </row>
    <row r="6" spans="1:42" x14ac:dyDescent="0.2">
      <c r="A6" t="str">
        <f>RUT_data!D219</f>
        <v>Seychelles</v>
      </c>
      <c r="B6">
        <f>RUT_data!G219/RUT_data!$G219*100</f>
        <v>100</v>
      </c>
      <c r="C6">
        <f>RUT_data!H219/RUT_data!$G219*100</f>
        <v>97.286095981077096</v>
      </c>
      <c r="D6">
        <f>RUT_data!I219/RUT_data!$G219*100</f>
        <v>106.44282155504511</v>
      </c>
      <c r="E6">
        <f>RUT_data!J219/RUT_data!$G219*100</f>
        <v>104.48955493928116</v>
      </c>
      <c r="F6">
        <f>RUT_data!K219/RUT_data!$G219*100</f>
        <v>97.407072677211275</v>
      </c>
      <c r="G6">
        <f>RUT_data!L219/RUT_data!$G219*100</f>
        <v>95.675680217615067</v>
      </c>
      <c r="H6">
        <f>RUT_data!M219/RUT_data!$G219*100</f>
        <v>89.099002667130335</v>
      </c>
      <c r="I6">
        <f>RUT_data!N219/RUT_data!$G219*100</f>
        <v>87.268832505920784</v>
      </c>
      <c r="J6">
        <f>RUT_data!O219/RUT_data!$G219*100</f>
        <v>102.11184359556864</v>
      </c>
      <c r="K6">
        <f>RUT_data!P219/RUT_data!$G219*100</f>
        <v>106.39572706400988</v>
      </c>
      <c r="L6">
        <f>RUT_data!Q219/RUT_data!$G219*100</f>
        <v>110.74813089296302</v>
      </c>
      <c r="M6">
        <f>RUT_data!R219/RUT_data!$G219*100</f>
        <v>101.18210807199426</v>
      </c>
      <c r="N6">
        <f>RUT_data!S219/RUT_data!$G219*100</f>
        <v>110.27610864226362</v>
      </c>
      <c r="O6">
        <f>RUT_data!T219/RUT_data!$G219*100</f>
        <v>116.64084713049556</v>
      </c>
      <c r="P6">
        <f>RUT_data!U219/RUT_data!$G219*100</f>
        <v>129.04245470470423</v>
      </c>
      <c r="Q6">
        <f>RUT_data!V219/RUT_data!$G219*100</f>
        <v>131.28907347850176</v>
      </c>
      <c r="R6">
        <f>RUT_data!W219/RUT_data!$G219*100</f>
        <v>141.26257292465053</v>
      </c>
      <c r="S6">
        <f>RUT_data!X219/RUT_data!$G219*100</f>
        <v>158.35735979400886</v>
      </c>
      <c r="T6">
        <f>RUT_data!Y219/RUT_data!$G219*100</f>
        <v>168.77996837584632</v>
      </c>
      <c r="U6">
        <f>RUT_data!Z219/RUT_data!$G219*100</f>
        <v>171.43970994707689</v>
      </c>
      <c r="V6">
        <f>RUT_data!AA219/RUT_data!$G219*100</f>
        <v>190.8332298436616</v>
      </c>
      <c r="W6">
        <f>RUT_data!AB219/RUT_data!$G219*100</f>
        <v>155.30515714093204</v>
      </c>
      <c r="X6">
        <f>RUT_data!AC219/RUT_data!$G219*100</f>
        <v>156.45422927914871</v>
      </c>
      <c r="Y6">
        <f>RUT_data!AD219/RUT_data!$G219*100</f>
        <v>216.64193550907419</v>
      </c>
      <c r="Z6">
        <f>RUT_data!AE219/RUT_data!$G219*100</f>
        <v>176.70894494632245</v>
      </c>
      <c r="AA6">
        <f>RUT_data!AF219/RUT_data!$G219*100</f>
        <v>180.75581548976947</v>
      </c>
      <c r="AB6">
        <f>RUT_data!AG219/RUT_data!$G219*100</f>
        <v>241.29706083521461</v>
      </c>
      <c r="AC6">
        <f>RUT_data!AH219/RUT_data!$G219*100</f>
        <v>287.68662602541838</v>
      </c>
      <c r="AD6">
        <f>RUT_data!AI219/RUT_data!$G219*100</f>
        <v>347.45146345041769</v>
      </c>
      <c r="AE6">
        <f>RUT_data!AJ219/RUT_data!$G219*100</f>
        <v>376.65596664483695</v>
      </c>
      <c r="AF6">
        <f>RUT_data!AK219/RUT_data!$G219*100</f>
        <v>294.67642478198428</v>
      </c>
      <c r="AG6">
        <f>RUT_data!AL219/RUT_data!$G219*100</f>
        <v>363.28344160343192</v>
      </c>
      <c r="AH6">
        <f>RUT_data!AM219/RUT_data!$G219*100</f>
        <v>395.56023572769953</v>
      </c>
      <c r="AI6">
        <f>RUT_data!AN219/RUT_data!$G219*100</f>
        <v>335.61743539798323</v>
      </c>
      <c r="AJ6">
        <f>RUT_data!AO219/RUT_data!$G219*100</f>
        <v>335.1043687436952</v>
      </c>
      <c r="AK6">
        <f>RUT_data!AP219/RUT_data!$G219*100</f>
        <v>309.5461155702435</v>
      </c>
      <c r="AL6">
        <f>RUT_data!AQ219/RUT_data!$G219*100</f>
        <v>349.50189017425868</v>
      </c>
      <c r="AM6">
        <f>RUT_data!AR219/RUT_data!$G219*100</f>
        <v>333.06728569403947</v>
      </c>
      <c r="AN6">
        <f>RUT_data!AS219/RUT_data!$G219*100</f>
        <v>354.76101111354586</v>
      </c>
      <c r="AO6">
        <f>RUT_data!AT219/RUT_data!$G219*100</f>
        <v>345.55361270833356</v>
      </c>
      <c r="AP6">
        <f>RUT_data!AU219/RUT_data!$G219*100</f>
        <v>341.56765707737543</v>
      </c>
    </row>
    <row r="7" spans="1:42" x14ac:dyDescent="0.2">
      <c r="A7" t="str">
        <f>RUT_data!D201</f>
        <v>Lesotho</v>
      </c>
      <c r="B7">
        <f>RUT_data!G201/RUT_data!$G201*100</f>
        <v>100</v>
      </c>
      <c r="C7">
        <f>RUT_data!H201/RUT_data!$G201*100</f>
        <v>102.36343822415535</v>
      </c>
      <c r="D7">
        <f>RUT_data!I201/RUT_data!$G201*100</f>
        <v>101.78012313932439</v>
      </c>
      <c r="E7">
        <f>RUT_data!J201/RUT_data!$G201*100</f>
        <v>93.639630745633667</v>
      </c>
      <c r="F7">
        <f>RUT_data!K201/RUT_data!$G201*100</f>
        <v>98.298670172397024</v>
      </c>
      <c r="G7">
        <f>RUT_data!L201/RUT_data!$G201*100</f>
        <v>104.09435897275885</v>
      </c>
      <c r="H7">
        <f>RUT_data!M201/RUT_data!$G201*100</f>
        <v>107.84355128459404</v>
      </c>
      <c r="I7">
        <f>RUT_data!N201/RUT_data!$G201*100</f>
        <v>110.6498416563835</v>
      </c>
      <c r="J7">
        <f>RUT_data!O201/RUT_data!$G201*100</f>
        <v>121.52406061619318</v>
      </c>
      <c r="K7">
        <f>RUT_data!P201/RUT_data!$G201*100</f>
        <v>121.83550212540489</v>
      </c>
      <c r="L7">
        <f>RUT_data!Q201/RUT_data!$G201*100</f>
        <v>124.36695685489167</v>
      </c>
      <c r="M7">
        <f>RUT_data!R201/RUT_data!$G201*100</f>
        <v>109.21623082693424</v>
      </c>
      <c r="N7">
        <f>RUT_data!S201/RUT_data!$G201*100</f>
        <v>127.80973291001838</v>
      </c>
      <c r="O7">
        <f>RUT_data!T201/RUT_data!$G201*100</f>
        <v>148.24299120709529</v>
      </c>
      <c r="P7">
        <f>RUT_data!U201/RUT_data!$G201*100</f>
        <v>128.69709354779383</v>
      </c>
      <c r="Q7">
        <f>RUT_data!V201/RUT_data!$G201*100</f>
        <v>110.93475229191203</v>
      </c>
      <c r="R7">
        <f>RUT_data!W201/RUT_data!$G201*100</f>
        <v>143.89187434205272</v>
      </c>
      <c r="S7">
        <f>RUT_data!X201/RUT_data!$G201*100</f>
        <v>140.23365766512546</v>
      </c>
      <c r="T7">
        <f>RUT_data!Y201/RUT_data!$G201*100</f>
        <v>136.76049613657611</v>
      </c>
      <c r="U7">
        <f>RUT_data!Z201/RUT_data!$G201*100</f>
        <v>138.60314373339037</v>
      </c>
      <c r="V7">
        <f>RUT_data!AA201/RUT_data!$G201*100</f>
        <v>145.51344608582312</v>
      </c>
      <c r="W7">
        <f>RUT_data!AB201/RUT_data!$G201*100</f>
        <v>145.33687538539536</v>
      </c>
      <c r="X7">
        <f>RUT_data!AC201/RUT_data!$G201*100</f>
        <v>145.22520023126827</v>
      </c>
      <c r="Y7">
        <f>RUT_data!AD201/RUT_data!$G201*100</f>
        <v>148.98958277391893</v>
      </c>
      <c r="Z7">
        <f>RUT_data!AE201/RUT_data!$G201*100</f>
        <v>141.53674495271011</v>
      </c>
      <c r="AA7">
        <f>RUT_data!AF201/RUT_data!$G201*100</f>
        <v>141.33157480031494</v>
      </c>
      <c r="AB7">
        <f>RUT_data!AG201/RUT_data!$G201*100</f>
        <v>143.54897671726806</v>
      </c>
      <c r="AC7">
        <f>RUT_data!AH201/RUT_data!$G201*100</f>
        <v>155.77680218167589</v>
      </c>
      <c r="AD7">
        <f>RUT_data!AI201/RUT_data!$G201*100</f>
        <v>156.76613136583299</v>
      </c>
      <c r="AE7">
        <f>RUT_data!AJ201/RUT_data!$G201*100</f>
        <v>157.31363129832641</v>
      </c>
      <c r="AF7">
        <f>RUT_data!AK201/RUT_data!$G201*100</f>
        <v>125.07202360727368</v>
      </c>
      <c r="AG7">
        <f>RUT_data!AL201/RUT_data!$G201*100</f>
        <v>141.5245742096528</v>
      </c>
      <c r="AH7">
        <f>RUT_data!AM201/RUT_data!$G201*100</f>
        <v>156.77318460903683</v>
      </c>
      <c r="AI7">
        <f>RUT_data!AN201/RUT_data!$G201*100</f>
        <v>158.52108548450798</v>
      </c>
      <c r="AJ7">
        <f>RUT_data!AO201/RUT_data!$G201*100</f>
        <v>147.1653773340511</v>
      </c>
      <c r="AK7">
        <f>RUT_data!AP201/RUT_data!$G201*100</f>
        <v>162.85354082880013</v>
      </c>
      <c r="AL7">
        <f>RUT_data!AQ201/RUT_data!$G201*100</f>
        <v>165.10467895703152</v>
      </c>
      <c r="AM7">
        <f>RUT_data!AR201/RUT_data!$G201*100</f>
        <v>151.79923489773628</v>
      </c>
      <c r="AN7">
        <f>RUT_data!AS201/RUT_data!$G201*100</f>
        <v>168.34402074010831</v>
      </c>
      <c r="AO7">
        <f>RUT_data!AT201/RUT_data!$G201*100</f>
        <v>160.93967720754696</v>
      </c>
      <c r="AP7">
        <f>RUT_data!AU201/RUT_data!$G201*100</f>
        <v>175.97069267905098</v>
      </c>
    </row>
    <row r="8" spans="1:42" x14ac:dyDescent="0.2">
      <c r="A8" t="str">
        <f>RUT_data!D220</f>
        <v>Sierra Leone</v>
      </c>
      <c r="B8">
        <f>RUT_data!G220/RUT_data!$G220*100</f>
        <v>100</v>
      </c>
      <c r="C8">
        <f>RUT_data!H220/RUT_data!$G220*100</f>
        <v>107.61193555634082</v>
      </c>
      <c r="D8">
        <f>RUT_data!I220/RUT_data!$G220*100</f>
        <v>108.80229353263653</v>
      </c>
      <c r="E8">
        <f>RUT_data!J220/RUT_data!$G220*100</f>
        <v>116.3608137937396</v>
      </c>
      <c r="F8">
        <f>RUT_data!K220/RUT_data!$G220*100</f>
        <v>116.98978548225236</v>
      </c>
      <c r="G8">
        <f>RUT_data!L220/RUT_data!$G220*100</f>
        <v>122.51339840887981</v>
      </c>
      <c r="H8">
        <f>RUT_data!M220/RUT_data!$G220*100</f>
        <v>120.79942956181031</v>
      </c>
      <c r="I8">
        <f>RUT_data!N220/RUT_data!$G220*100</f>
        <v>123.45046905824526</v>
      </c>
      <c r="J8">
        <f>RUT_data!O220/RUT_data!$G220*100</f>
        <v>134.3114426034245</v>
      </c>
      <c r="K8">
        <f>RUT_data!P220/RUT_data!$G220*100</f>
        <v>128.76011707998566</v>
      </c>
      <c r="L8">
        <f>RUT_data!Q220/RUT_data!$G220*100</f>
        <v>128.30391976449349</v>
      </c>
      <c r="M8">
        <f>RUT_data!R220/RUT_data!$G220*100</f>
        <v>129.52481699700573</v>
      </c>
      <c r="N8">
        <f>RUT_data!S220/RUT_data!$G220*100</f>
        <v>130.3657081585865</v>
      </c>
      <c r="O8">
        <f>RUT_data!T220/RUT_data!$G220*100</f>
        <v>130.6710533060367</v>
      </c>
      <c r="P8">
        <f>RUT_data!U220/RUT_data!$G220*100</f>
        <v>139.3900013415728</v>
      </c>
      <c r="Q8">
        <f>RUT_data!V220/RUT_data!$G220*100</f>
        <v>138.45116517249986</v>
      </c>
      <c r="R8">
        <f>RUT_data!W220/RUT_data!$G220*100</f>
        <v>142.34461976748162</v>
      </c>
      <c r="S8">
        <f>RUT_data!X220/RUT_data!$G220*100</f>
        <v>143.04033830956101</v>
      </c>
      <c r="T8">
        <f>RUT_data!Y220/RUT_data!$G220*100</f>
        <v>136.66627224823623</v>
      </c>
      <c r="U8">
        <f>RUT_data!Z220/RUT_data!$G220*100</f>
        <v>137.68123535868804</v>
      </c>
      <c r="V8">
        <f>RUT_data!AA220/RUT_data!$G220*100</f>
        <v>138.85575586907231</v>
      </c>
      <c r="W8">
        <f>RUT_data!AB220/RUT_data!$G220*100</f>
        <v>146.5166007158376</v>
      </c>
      <c r="X8">
        <f>RUT_data!AC220/RUT_data!$G220*100</f>
        <v>144.34226514234155</v>
      </c>
      <c r="Y8">
        <f>RUT_data!AD220/RUT_data!$G220*100</f>
        <v>153.43137233105901</v>
      </c>
      <c r="Z8">
        <f>RUT_data!AE220/RUT_data!$G220*100</f>
        <v>148.00115815813115</v>
      </c>
      <c r="AA8">
        <f>RUT_data!AF220/RUT_data!$G220*100</f>
        <v>160.14459930806458</v>
      </c>
      <c r="AB8">
        <f>RUT_data!AG220/RUT_data!$G220*100</f>
        <v>155.49710812957633</v>
      </c>
      <c r="AC8">
        <f>RUT_data!AH220/RUT_data!$G220*100</f>
        <v>157.48361650034755</v>
      </c>
      <c r="AD8">
        <f>RUT_data!AI220/RUT_data!$G220*100</f>
        <v>161.18117909580027</v>
      </c>
      <c r="AE8">
        <f>RUT_data!AJ220/RUT_data!$G220*100</f>
        <v>157.98538554775601</v>
      </c>
      <c r="AF8">
        <f>RUT_data!AK220/RUT_data!$G220*100</f>
        <v>158.72502893011986</v>
      </c>
      <c r="AG8">
        <f>RUT_data!AL220/RUT_data!$G220*100</f>
        <v>152.91882173436048</v>
      </c>
      <c r="AH8">
        <f>RUT_data!AM220/RUT_data!$G220*100</f>
        <v>149.88385880398846</v>
      </c>
      <c r="AI8">
        <f>RUT_data!AN220/RUT_data!$G220*100</f>
        <v>155.54831851088505</v>
      </c>
      <c r="AJ8">
        <f>RUT_data!AO220/RUT_data!$G220*100</f>
        <v>150.27391419193236</v>
      </c>
      <c r="AK8">
        <f>RUT_data!AP220/RUT_data!$G220*100</f>
        <v>162.19971172448396</v>
      </c>
      <c r="AL8">
        <f>RUT_data!AQ220/RUT_data!$G220*100</f>
        <v>166.81313947873443</v>
      </c>
      <c r="AM8">
        <f>RUT_data!AR220/RUT_data!$G220*100</f>
        <v>152.14567538976712</v>
      </c>
      <c r="AN8">
        <f>RUT_data!AS220/RUT_data!$G220*100</f>
        <v>138.38084716818076</v>
      </c>
      <c r="AO8">
        <f>RUT_data!AT220/RUT_data!$G220*100</f>
        <v>129.76338078542767</v>
      </c>
      <c r="AP8">
        <f>RUT_data!AU220/RUT_data!$G220*100</f>
        <v>143.10935661605885</v>
      </c>
    </row>
    <row r="9" spans="1:42" x14ac:dyDescent="0.2">
      <c r="A9" t="str">
        <f>RUT_data!D221</f>
        <v>Somalia</v>
      </c>
      <c r="B9">
        <f>RUT_data!G221/RUT_data!$G221*100</f>
        <v>100</v>
      </c>
      <c r="C9">
        <f>RUT_data!H221/RUT_data!$G221*100</f>
        <v>103.50789386473815</v>
      </c>
      <c r="D9">
        <f>RUT_data!I221/RUT_data!$G221*100</f>
        <v>109.00495470059981</v>
      </c>
      <c r="E9">
        <f>RUT_data!J221/RUT_data!$G221*100</f>
        <v>113.24209080014896</v>
      </c>
      <c r="F9">
        <f>RUT_data!K221/RUT_data!$G221*100</f>
        <v>116.82390640456681</v>
      </c>
      <c r="G9">
        <f>RUT_data!L221/RUT_data!$G221*100</f>
        <v>121.26217219212012</v>
      </c>
      <c r="H9">
        <f>RUT_data!M221/RUT_data!$G221*100</f>
        <v>126.42215988563612</v>
      </c>
      <c r="I9">
        <f>RUT_data!N221/RUT_data!$G221*100</f>
        <v>132.46609928047891</v>
      </c>
      <c r="J9">
        <f>RUT_data!O221/RUT_data!$G221*100</f>
        <v>135.85958499042349</v>
      </c>
      <c r="K9">
        <f>RUT_data!P221/RUT_data!$G221*100</f>
        <v>139.80901853446147</v>
      </c>
      <c r="L9">
        <f>RUT_data!Q221/RUT_data!$G221*100</f>
        <v>139.01498586159499</v>
      </c>
      <c r="M9">
        <f>RUT_data!R221/RUT_data!$G221*100</f>
        <v>147.04173130030131</v>
      </c>
      <c r="N9">
        <f>RUT_data!S221/RUT_data!$G221*100</f>
        <v>140.76544112625174</v>
      </c>
      <c r="O9">
        <f>RUT_data!T221/RUT_data!$G221*100</f>
        <v>134.50558610233728</v>
      </c>
      <c r="P9">
        <f>RUT_data!U221/RUT_data!$G221*100</f>
        <v>146.96498808550808</v>
      </c>
      <c r="Q9">
        <f>RUT_data!V221/RUT_data!$G221*100</f>
        <v>148.58275746288393</v>
      </c>
      <c r="R9">
        <f>RUT_data!W221/RUT_data!$G221*100</f>
        <v>156.71808835442192</v>
      </c>
      <c r="S9">
        <f>RUT_data!X221/RUT_data!$G221*100</f>
        <v>163.44701091526596</v>
      </c>
      <c r="T9">
        <f>RUT_data!Y221/RUT_data!$G221*100</f>
        <v>166.08745715132122</v>
      </c>
      <c r="U9">
        <f>RUT_data!Z221/RUT_data!$G221*100</f>
        <v>173.57196240301246</v>
      </c>
      <c r="V9">
        <f>RUT_data!AA221/RUT_data!$G221*100</f>
        <v>178.86967314694604</v>
      </c>
      <c r="W9">
        <f>RUT_data!AB221/RUT_data!$G221*100</f>
        <v>185.92987211863905</v>
      </c>
      <c r="X9">
        <f>RUT_data!AC221/RUT_data!$G221*100</f>
        <v>179.41170368552491</v>
      </c>
      <c r="Y9">
        <f>RUT_data!AD221/RUT_data!$G221*100</f>
        <v>177.23071363310487</v>
      </c>
      <c r="Z9">
        <f>RUT_data!AE221/RUT_data!$G221*100</f>
        <v>190.10473001377244</v>
      </c>
      <c r="AA9">
        <f>RUT_data!AF221/RUT_data!$G221*100</f>
        <v>189.32572317178574</v>
      </c>
      <c r="AB9">
        <f>RUT_data!AG221/RUT_data!$G221*100</f>
        <v>201.34172201681827</v>
      </c>
      <c r="AC9">
        <f>RUT_data!AH221/RUT_data!$G221*100</f>
        <v>208.08585827937156</v>
      </c>
      <c r="AD9">
        <f>RUT_data!AI221/RUT_data!$G221*100</f>
        <v>210.06734551703281</v>
      </c>
      <c r="AE9">
        <f>RUT_data!AJ221/RUT_data!$G221*100</f>
        <v>195.28126390102872</v>
      </c>
      <c r="AF9">
        <f>RUT_data!AK221/RUT_data!$G221*100</f>
        <v>161.03326325558271</v>
      </c>
      <c r="AG9">
        <f>RUT_data!AL221/RUT_data!$G221*100</f>
        <v>144.10737204707158</v>
      </c>
      <c r="AH9">
        <f>RUT_data!AM221/RUT_data!$G221*100</f>
        <v>157.98801094554727</v>
      </c>
      <c r="AI9">
        <f>RUT_data!AN221/RUT_data!$G221*100</f>
        <v>177.28513928205868</v>
      </c>
      <c r="AJ9">
        <f>RUT_data!AO221/RUT_data!$G221*100</f>
        <v>183.68294235865997</v>
      </c>
      <c r="AK9">
        <f>RUT_data!AP221/RUT_data!$G221*100</f>
        <v>188.36147586218084</v>
      </c>
      <c r="AL9">
        <f>RUT_data!AQ221/RUT_data!$G221*100</f>
        <v>196.99539074044978</v>
      </c>
      <c r="AM9">
        <f>RUT_data!AR221/RUT_data!$G221*100</f>
        <v>194.48600784160081</v>
      </c>
      <c r="AN9">
        <f>RUT_data!AS221/RUT_data!$G221*100</f>
        <v>194.52958587029093</v>
      </c>
      <c r="AO9">
        <f>RUT_data!AT221/RUT_data!$G221*100</f>
        <v>198.22038062115777</v>
      </c>
      <c r="AP9">
        <f>RUT_data!AU221/RUT_data!$G221*100</f>
        <v>193.57474652427987</v>
      </c>
    </row>
    <row r="10" spans="1:42" x14ac:dyDescent="0.2">
      <c r="A10" t="str">
        <f>RUT_data!D206</f>
        <v>Mauritania</v>
      </c>
      <c r="B10">
        <f>RUT_data!G206/RUT_data!$G206*100</f>
        <v>100</v>
      </c>
      <c r="C10">
        <f>RUT_data!H206/RUT_data!$G206*100</f>
        <v>102.04619255637819</v>
      </c>
      <c r="D10">
        <f>RUT_data!I206/RUT_data!$G206*100</f>
        <v>104.97461494326865</v>
      </c>
      <c r="E10">
        <f>RUT_data!J206/RUT_data!$G206*100</f>
        <v>108.27787108900941</v>
      </c>
      <c r="F10">
        <f>RUT_data!K206/RUT_data!$G206*100</f>
        <v>111.58880810053373</v>
      </c>
      <c r="G10">
        <f>RUT_data!L206/RUT_data!$G206*100</f>
        <v>113.38942791017837</v>
      </c>
      <c r="H10">
        <f>RUT_data!M206/RUT_data!$G206*100</f>
        <v>115.56714182763376</v>
      </c>
      <c r="I10">
        <f>RUT_data!N206/RUT_data!$G206*100</f>
        <v>119.32116839589622</v>
      </c>
      <c r="J10">
        <f>RUT_data!O206/RUT_data!$G206*100</f>
        <v>116.02756733087685</v>
      </c>
      <c r="K10">
        <f>RUT_data!P206/RUT_data!$G206*100</f>
        <v>115.93892564084297</v>
      </c>
      <c r="L10">
        <f>RUT_data!Q206/RUT_data!$G206*100</f>
        <v>112.90915506326529</v>
      </c>
      <c r="M10">
        <f>RUT_data!R206/RUT_data!$G206*100</f>
        <v>107.35850831969667</v>
      </c>
      <c r="N10">
        <f>RUT_data!S206/RUT_data!$G206*100</f>
        <v>93.986372175433772</v>
      </c>
      <c r="O10">
        <f>RUT_data!T206/RUT_data!$G206*100</f>
        <v>90.034400312224676</v>
      </c>
      <c r="P10">
        <f>RUT_data!U206/RUT_data!$G206*100</f>
        <v>93.325095232334675</v>
      </c>
      <c r="Q10">
        <f>RUT_data!V206/RUT_data!$G206*100</f>
        <v>102.32681441822065</v>
      </c>
      <c r="R10">
        <f>RUT_data!W206/RUT_data!$G206*100</f>
        <v>109.18443892497574</v>
      </c>
      <c r="S10">
        <f>RUT_data!X206/RUT_data!$G206*100</f>
        <v>114.86917084372932</v>
      </c>
      <c r="T10">
        <f>RUT_data!Y206/RUT_data!$G206*100</f>
        <v>116.929302513571</v>
      </c>
      <c r="U10">
        <f>RUT_data!Z206/RUT_data!$G206*100</f>
        <v>123.12864254183631</v>
      </c>
      <c r="V10">
        <f>RUT_data!AA206/RUT_data!$G206*100</f>
        <v>127.42786000080383</v>
      </c>
      <c r="W10">
        <f>RUT_data!AB206/RUT_data!$G206*100</f>
        <v>123.47718987247198</v>
      </c>
      <c r="X10">
        <f>RUT_data!AC206/RUT_data!$G206*100</f>
        <v>117.52672769640012</v>
      </c>
      <c r="Y10">
        <f>RUT_data!AD206/RUT_data!$G206*100</f>
        <v>113.56222833993712</v>
      </c>
      <c r="Z10">
        <f>RUT_data!AE206/RUT_data!$G206*100</f>
        <v>123.77849804353443</v>
      </c>
      <c r="AA10">
        <f>RUT_data!AF206/RUT_data!$G206*100</f>
        <v>125.81007390159256</v>
      </c>
      <c r="AB10">
        <f>RUT_data!AG206/RUT_data!$G206*100</f>
        <v>129.25827255142443</v>
      </c>
      <c r="AC10">
        <f>RUT_data!AH206/RUT_data!$G206*100</f>
        <v>133.29206055055229</v>
      </c>
      <c r="AD10">
        <f>RUT_data!AI206/RUT_data!$G206*100</f>
        <v>140.70573123284942</v>
      </c>
      <c r="AE10">
        <f>RUT_data!AJ206/RUT_data!$G206*100</f>
        <v>142.65889373131327</v>
      </c>
      <c r="AF10">
        <f>RUT_data!AK206/RUT_data!$G206*100</f>
        <v>145.14174107205173</v>
      </c>
      <c r="AG10">
        <f>RUT_data!AL206/RUT_data!$G206*100</f>
        <v>140.81162593082311</v>
      </c>
      <c r="AH10">
        <f>RUT_data!AM206/RUT_data!$G206*100</f>
        <v>136.45013100785275</v>
      </c>
      <c r="AI10">
        <f>RUT_data!AN206/RUT_data!$G206*100</f>
        <v>139.64957849712323</v>
      </c>
      <c r="AJ10">
        <f>RUT_data!AO206/RUT_data!$G206*100</f>
        <v>145.450673762371</v>
      </c>
      <c r="AK10">
        <f>RUT_data!AP206/RUT_data!$G206*100</f>
        <v>154.66060623337415</v>
      </c>
      <c r="AL10">
        <f>RUT_data!AQ206/RUT_data!$G206*100</f>
        <v>153.32610575144327</v>
      </c>
      <c r="AM10">
        <f>RUT_data!AR206/RUT_data!$G206*100</f>
        <v>157.41276562688677</v>
      </c>
      <c r="AN10">
        <f>RUT_data!AS206/RUT_data!$G206*100</f>
        <v>160.48157550903815</v>
      </c>
      <c r="AO10">
        <f>RUT_data!AT206/RUT_data!$G206*100</f>
        <v>165.18680344164537</v>
      </c>
      <c r="AP10">
        <f>RUT_data!AU206/RUT_data!$G206*100</f>
        <v>166.6667239454992</v>
      </c>
    </row>
    <row r="12" spans="1:42" x14ac:dyDescent="0.2">
      <c r="A12" t="str">
        <f>RUT_data!D207</f>
        <v>Mauritius</v>
      </c>
      <c r="B12">
        <f>RUT_data!G207/RUT_data!$G207*100</f>
        <v>100</v>
      </c>
      <c r="C12">
        <f>RUT_data!H207/RUT_data!$G207*100</f>
        <v>92.075412823818169</v>
      </c>
      <c r="D12">
        <f>RUT_data!I207/RUT_data!$G207*100</f>
        <v>115.60330705102456</v>
      </c>
      <c r="E12">
        <f>RUT_data!J207/RUT_data!$G207*100</f>
        <v>89.381097853887539</v>
      </c>
      <c r="F12">
        <f>RUT_data!K207/RUT_data!$G207*100</f>
        <v>118.09069778123423</v>
      </c>
      <c r="G12">
        <f>RUT_data!L207/RUT_data!$G207*100</f>
        <v>98.847149997816217</v>
      </c>
      <c r="H12">
        <f>RUT_data!M207/RUT_data!$G207*100</f>
        <v>118.72996894752235</v>
      </c>
      <c r="I12">
        <f>RUT_data!N207/RUT_data!$G207*100</f>
        <v>109.1694515142561</v>
      </c>
      <c r="J12">
        <f>RUT_data!O207/RUT_data!$G207*100</f>
        <v>121.65543455339449</v>
      </c>
      <c r="K12">
        <f>RUT_data!P207/RUT_data!$G207*100</f>
        <v>106.96362479259518</v>
      </c>
      <c r="L12">
        <f>RUT_data!Q207/RUT_data!$G207*100</f>
        <v>111.17961507591583</v>
      </c>
      <c r="M12">
        <f>RUT_data!R207/RUT_data!$G207*100</f>
        <v>130.04834354600544</v>
      </c>
      <c r="N12">
        <f>RUT_data!S207/RUT_data!$G207*100</f>
        <v>128.56709060289825</v>
      </c>
      <c r="O12">
        <f>RUT_data!T207/RUT_data!$G207*100</f>
        <v>125.20913974087489</v>
      </c>
      <c r="P12">
        <f>RUT_data!U207/RUT_data!$G207*100</f>
        <v>93.422607065164954</v>
      </c>
      <c r="Q12">
        <f>RUT_data!V207/RUT_data!$G207*100</f>
        <v>131.74387330046292</v>
      </c>
      <c r="R12">
        <f>RUT_data!W207/RUT_data!$G207*100</f>
        <v>124.42051006905498</v>
      </c>
      <c r="S12">
        <f>RUT_data!X207/RUT_data!$G207*100</f>
        <v>127.49729928183764</v>
      </c>
      <c r="T12">
        <f>RUT_data!Y207/RUT_data!$G207*100</f>
        <v>133.67447648098545</v>
      </c>
      <c r="U12">
        <f>RUT_data!Z207/RUT_data!$G207*100</f>
        <v>101.97723664265797</v>
      </c>
      <c r="V12">
        <f>RUT_data!AA207/RUT_data!$G207*100</f>
        <v>117.02061498588267</v>
      </c>
      <c r="W12">
        <f>RUT_data!AB207/RUT_data!$G207*100</f>
        <v>139.45689720867827</v>
      </c>
      <c r="X12">
        <f>RUT_data!AC207/RUT_data!$G207*100</f>
        <v>118.11622718397517</v>
      </c>
      <c r="Y12">
        <f>RUT_data!AD207/RUT_data!$G207*100</f>
        <v>114.87314763679279</v>
      </c>
      <c r="Z12">
        <f>RUT_data!AE207/RUT_data!$G207*100</f>
        <v>126.14502855040772</v>
      </c>
      <c r="AA12">
        <f>RUT_data!AF207/RUT_data!$G207*100</f>
        <v>135.04290235804183</v>
      </c>
      <c r="AB12">
        <f>RUT_data!AG207/RUT_data!$G207*100</f>
        <v>140.36551838501902</v>
      </c>
      <c r="AC12">
        <f>RUT_data!AH207/RUT_data!$G207*100</f>
        <v>130.0966931650708</v>
      </c>
      <c r="AD12">
        <f>RUT_data!AI207/RUT_data!$G207*100</f>
        <v>129.46871901582398</v>
      </c>
      <c r="AE12">
        <f>RUT_data!AJ207/RUT_data!$G207*100</f>
        <v>134.169346766969</v>
      </c>
      <c r="AF12">
        <f>RUT_data!AK207/RUT_data!$G207*100</f>
        <v>135.98884067299184</v>
      </c>
      <c r="AG12">
        <f>RUT_data!AL207/RUT_data!$G207*100</f>
        <v>142.57095425933755</v>
      </c>
      <c r="AH12">
        <f>RUT_data!AM207/RUT_data!$G207*100</f>
        <v>140.03957573842848</v>
      </c>
      <c r="AI12">
        <f>RUT_data!AN207/RUT_data!$G207*100</f>
        <v>130.67777256734564</v>
      </c>
      <c r="AJ12">
        <f>RUT_data!AO207/RUT_data!$G207*100</f>
        <v>142.22424499146547</v>
      </c>
      <c r="AK12">
        <f>RUT_data!AP207/RUT_data!$G207*100</f>
        <v>145.13364609462695</v>
      </c>
      <c r="AL12">
        <f>RUT_data!AQ207/RUT_data!$G207*100</f>
        <v>154.89419812794222</v>
      </c>
      <c r="AM12">
        <f>RUT_data!AR207/RUT_data!$G207*100</f>
        <v>148.61420803689606</v>
      </c>
      <c r="AN12">
        <f>RUT_data!AS207/RUT_data!$G207*100</f>
        <v>120.27906108083116</v>
      </c>
      <c r="AO12">
        <f>RUT_data!AT207/RUT_data!$G207*100</f>
        <v>146.5323040519373</v>
      </c>
      <c r="AP12">
        <f>RUT_data!AU207/RUT_data!$G207*100</f>
        <v>165.14360231326296</v>
      </c>
    </row>
    <row r="13" spans="1:42" x14ac:dyDescent="0.2">
      <c r="A13" t="str">
        <f>RUT_data!D208</f>
        <v>Mozambique</v>
      </c>
      <c r="B13">
        <f>RUT_data!G208/RUT_data!$G208*100</f>
        <v>100</v>
      </c>
      <c r="C13">
        <f>RUT_data!H208/RUT_data!$G208*100</f>
        <v>103.25006595868891</v>
      </c>
      <c r="D13">
        <f>RUT_data!I208/RUT_data!$G208*100</f>
        <v>104.59376157614786</v>
      </c>
      <c r="E13">
        <f>RUT_data!J208/RUT_data!$G208*100</f>
        <v>110.03694451167063</v>
      </c>
      <c r="F13">
        <f>RUT_data!K208/RUT_data!$G208*100</f>
        <v>106.74475750245587</v>
      </c>
      <c r="G13">
        <f>RUT_data!L208/RUT_data!$G208*100</f>
        <v>108.68481128496958</v>
      </c>
      <c r="H13">
        <f>RUT_data!M208/RUT_data!$G208*100</f>
        <v>113.15316814179026</v>
      </c>
      <c r="I13">
        <f>RUT_data!N208/RUT_data!$G208*100</f>
        <v>123.60464214735354</v>
      </c>
      <c r="J13">
        <f>RUT_data!O208/RUT_data!$G208*100</f>
        <v>123.47934025683367</v>
      </c>
      <c r="K13">
        <f>RUT_data!P208/RUT_data!$G208*100</f>
        <v>129.532984820347</v>
      </c>
      <c r="L13">
        <f>RUT_data!Q208/RUT_data!$G208*100</f>
        <v>133.61628023762091</v>
      </c>
      <c r="M13">
        <f>RUT_data!R208/RUT_data!$G208*100</f>
        <v>138.19614148178601</v>
      </c>
      <c r="N13">
        <f>RUT_data!S208/RUT_data!$G208*100</f>
        <v>143.04970834495896</v>
      </c>
      <c r="O13">
        <f>RUT_data!T208/RUT_data!$G208*100</f>
        <v>138.66627683359778</v>
      </c>
      <c r="P13">
        <f>RUT_data!U208/RUT_data!$G208*100</f>
        <v>128.96238020679405</v>
      </c>
      <c r="Q13">
        <f>RUT_data!V208/RUT_data!$G208*100</f>
        <v>121.82119355498729</v>
      </c>
      <c r="R13">
        <f>RUT_data!W208/RUT_data!$G208*100</f>
        <v>119.20823898888099</v>
      </c>
      <c r="S13">
        <f>RUT_data!X208/RUT_data!$G208*100</f>
        <v>117.06495001029798</v>
      </c>
      <c r="T13">
        <f>RUT_data!Y208/RUT_data!$G208*100</f>
        <v>116.79193656996935</v>
      </c>
      <c r="U13">
        <f>RUT_data!Z208/RUT_data!$G208*100</f>
        <v>120.72517047120452</v>
      </c>
      <c r="V13">
        <f>RUT_data!AA208/RUT_data!$G208*100</f>
        <v>121.84307624986654</v>
      </c>
      <c r="W13">
        <f>RUT_data!AB208/RUT_data!$G208*100</f>
        <v>117.03435402587662</v>
      </c>
      <c r="X13">
        <f>RUT_data!AC208/RUT_data!$G208*100</f>
        <v>110.44671579036871</v>
      </c>
      <c r="Y13">
        <f>RUT_data!AD208/RUT_data!$G208*100</f>
        <v>107.74109953675099</v>
      </c>
      <c r="Z13">
        <f>RUT_data!AE208/RUT_data!$G208*100</f>
        <v>106.80977124596451</v>
      </c>
      <c r="AA13">
        <f>RUT_data!AF208/RUT_data!$G208*100</f>
        <v>108.67361221830534</v>
      </c>
      <c r="AB13">
        <f>RUT_data!AG208/RUT_data!$G208*100</f>
        <v>107.35687643992043</v>
      </c>
      <c r="AC13">
        <f>RUT_data!AH208/RUT_data!$G208*100</f>
        <v>107.6141150061797</v>
      </c>
      <c r="AD13">
        <f>RUT_data!AI208/RUT_data!$G208*100</f>
        <v>110.6499597573312</v>
      </c>
      <c r="AE13">
        <f>RUT_data!AJ208/RUT_data!$G208*100</f>
        <v>116.83994925546519</v>
      </c>
      <c r="AF13">
        <f>RUT_data!AK208/RUT_data!$G208*100</f>
        <v>104.4376735425418</v>
      </c>
      <c r="AG13">
        <f>RUT_data!AL208/RUT_data!$G208*100</f>
        <v>92.685286083012997</v>
      </c>
      <c r="AH13">
        <f>RUT_data!AM208/RUT_data!$G208*100</f>
        <v>105.16061638701615</v>
      </c>
      <c r="AI13">
        <f>RUT_data!AN208/RUT_data!$G208*100</f>
        <v>103.13308607782589</v>
      </c>
      <c r="AJ13">
        <f>RUT_data!AO208/RUT_data!$G208*100</f>
        <v>138.96541619241017</v>
      </c>
      <c r="AK13">
        <f>RUT_data!AP208/RUT_data!$G208*100</f>
        <v>154.41519010129747</v>
      </c>
      <c r="AL13">
        <f>RUT_data!AQ208/RUT_data!$G208*100</f>
        <v>163.79842198607949</v>
      </c>
      <c r="AM13">
        <f>RUT_data!AR208/RUT_data!$G208*100</f>
        <v>173.11947374141678</v>
      </c>
      <c r="AN13">
        <f>RUT_data!AS208/RUT_data!$G208*100</f>
        <v>175.94074862639377</v>
      </c>
      <c r="AO13">
        <f>RUT_data!AT208/RUT_data!$G208*100</f>
        <v>163.66252675978615</v>
      </c>
      <c r="AP13">
        <f>RUT_data!AU208/RUT_data!$G208*100</f>
        <v>175.28685673045476</v>
      </c>
    </row>
    <row r="14" spans="1:42" x14ac:dyDescent="0.2">
      <c r="A14" t="str">
        <f>RUT_data!D209</f>
        <v>Namibia</v>
      </c>
      <c r="B14">
        <f>RUT_data!G209/RUT_data!$G209*100</f>
        <v>100</v>
      </c>
      <c r="C14">
        <f>RUT_data!H209/RUT_data!$G209*100</f>
        <v>87.007930007644106</v>
      </c>
      <c r="D14">
        <f>RUT_data!I209/RUT_data!$G209*100</f>
        <v>107.53845021389799</v>
      </c>
      <c r="E14">
        <f>RUT_data!J209/RUT_data!$G209*100</f>
        <v>108.19166692083438</v>
      </c>
      <c r="F14">
        <f>RUT_data!K209/RUT_data!$G209*100</f>
        <v>106.3350078788359</v>
      </c>
      <c r="G14">
        <f>RUT_data!L209/RUT_data!$G209*100</f>
        <v>100.51866155661126</v>
      </c>
      <c r="H14">
        <f>RUT_data!M209/RUT_data!$G209*100</f>
        <v>115.72870210842649</v>
      </c>
      <c r="I14">
        <f>RUT_data!N209/RUT_data!$G209*100</f>
        <v>121.68642064286077</v>
      </c>
      <c r="J14">
        <f>RUT_data!O209/RUT_data!$G209*100</f>
        <v>119.39987341575578</v>
      </c>
      <c r="K14">
        <f>RUT_data!P209/RUT_data!$G209*100</f>
        <v>129.1339148870475</v>
      </c>
      <c r="L14">
        <f>RUT_data!Q209/RUT_data!$G209*100</f>
        <v>140.1298315267928</v>
      </c>
      <c r="M14">
        <f>RUT_data!R209/RUT_data!$G209*100</f>
        <v>155.2812472687404</v>
      </c>
      <c r="N14">
        <f>RUT_data!S209/RUT_data!$G209*100</f>
        <v>161.04707767367339</v>
      </c>
      <c r="O14">
        <f>RUT_data!T209/RUT_data!$G209*100</f>
        <v>164.89166697827929</v>
      </c>
      <c r="P14">
        <f>RUT_data!U209/RUT_data!$G209*100</f>
        <v>110.50364917321667</v>
      </c>
      <c r="Q14">
        <f>RUT_data!V209/RUT_data!$G209*100</f>
        <v>121.81482207871784</v>
      </c>
      <c r="R14">
        <f>RUT_data!W209/RUT_data!$G209*100</f>
        <v>116.02513656067308</v>
      </c>
      <c r="S14">
        <f>RUT_data!X209/RUT_data!$G209*100</f>
        <v>126.18482416661554</v>
      </c>
      <c r="T14">
        <f>RUT_data!Y209/RUT_data!$G209*100</f>
        <v>131.29550744662345</v>
      </c>
      <c r="U14">
        <f>RUT_data!Z209/RUT_data!$G209*100</f>
        <v>139.04046117561205</v>
      </c>
      <c r="V14">
        <f>RUT_data!AA209/RUT_data!$G209*100</f>
        <v>142.47318949495266</v>
      </c>
      <c r="W14">
        <f>RUT_data!AB209/RUT_data!$G209*100</f>
        <v>110.9136284778472</v>
      </c>
      <c r="X14">
        <f>RUT_data!AC209/RUT_data!$G209*100</f>
        <v>95.441694990459624</v>
      </c>
      <c r="Y14">
        <f>RUT_data!AD209/RUT_data!$G209*100</f>
        <v>98.598652984498813</v>
      </c>
      <c r="Z14">
        <f>RUT_data!AE209/RUT_data!$G209*100</f>
        <v>106.07535870355859</v>
      </c>
      <c r="AA14">
        <f>RUT_data!AF209/RUT_data!$G209*100</f>
        <v>110.61509359149504</v>
      </c>
      <c r="AB14">
        <f>RUT_data!AG209/RUT_data!$G209*100</f>
        <v>119.10301069328553</v>
      </c>
      <c r="AC14">
        <f>RUT_data!AH209/RUT_data!$G209*100</f>
        <v>119.51025202788628</v>
      </c>
      <c r="AD14">
        <f>RUT_data!AI209/RUT_data!$G209*100</f>
        <v>128.94362083703885</v>
      </c>
      <c r="AE14">
        <f>RUT_data!AJ209/RUT_data!$G209*100</f>
        <v>122.83811939791059</v>
      </c>
      <c r="AF14">
        <f>RUT_data!AK209/RUT_data!$G209*100</f>
        <v>131.02187745275924</v>
      </c>
      <c r="AG14">
        <f>RUT_data!AL209/RUT_data!$G209*100</f>
        <v>130.24967562037705</v>
      </c>
      <c r="AH14">
        <f>RUT_data!AM209/RUT_data!$G209*100</f>
        <v>133.69682222193055</v>
      </c>
      <c r="AI14">
        <f>RUT_data!AN209/RUT_data!$G209*100</f>
        <v>142.00704947079097</v>
      </c>
      <c r="AJ14">
        <f>RUT_data!AO209/RUT_data!$G209*100</f>
        <v>135.84397035927194</v>
      </c>
      <c r="AK14">
        <f>RUT_data!AP209/RUT_data!$G209*100</f>
        <v>148.02963739885624</v>
      </c>
      <c r="AL14">
        <f>RUT_data!AQ209/RUT_data!$G209*100</f>
        <v>96.050211815980774</v>
      </c>
      <c r="AM14">
        <f>RUT_data!AR209/RUT_data!$G209*100</f>
        <v>132.65620694048727</v>
      </c>
      <c r="AN14">
        <f>RUT_data!AS209/RUT_data!$G209*100</f>
        <v>131.1738690618767</v>
      </c>
      <c r="AO14">
        <f>RUT_data!AT209/RUT_data!$G209*100</f>
        <v>127.80093176353509</v>
      </c>
      <c r="AP14">
        <f>RUT_data!AU209/RUT_data!$G209*100</f>
        <v>130.73009446129271</v>
      </c>
    </row>
    <row r="15" spans="1:42" x14ac:dyDescent="0.2">
      <c r="A15" t="str">
        <f>RUT_data!D210</f>
        <v>Niger</v>
      </c>
      <c r="B15">
        <f>RUT_data!G210/RUT_data!$G210*100</f>
        <v>100</v>
      </c>
      <c r="C15">
        <f>RUT_data!H210/RUT_data!$G210*100</f>
        <v>111.76746671061586</v>
      </c>
      <c r="D15">
        <f>RUT_data!I210/RUT_data!$G210*100</f>
        <v>116.89580322780427</v>
      </c>
      <c r="E15">
        <f>RUT_data!J210/RUT_data!$G210*100</f>
        <v>117.7476257656929</v>
      </c>
      <c r="F15">
        <f>RUT_data!K210/RUT_data!$G210*100</f>
        <v>118.20813428031731</v>
      </c>
      <c r="G15">
        <f>RUT_data!L210/RUT_data!$G210*100</f>
        <v>124.76195591181319</v>
      </c>
      <c r="H15">
        <f>RUT_data!M210/RUT_data!$G210*100</f>
        <v>134.86302781115918</v>
      </c>
      <c r="I15">
        <f>RUT_data!N210/RUT_data!$G210*100</f>
        <v>124.68441567984219</v>
      </c>
      <c r="J15">
        <f>RUT_data!O210/RUT_data!$G210*100</f>
        <v>132.71388577644905</v>
      </c>
      <c r="K15">
        <f>RUT_data!P210/RUT_data!$G210*100</f>
        <v>126.76548729663996</v>
      </c>
      <c r="L15">
        <f>RUT_data!Q210/RUT_data!$G210*100</f>
        <v>128.05480776645555</v>
      </c>
      <c r="M15">
        <f>RUT_data!R210/RUT_data!$G210*100</f>
        <v>128.37558229652592</v>
      </c>
      <c r="N15">
        <f>RUT_data!S210/RUT_data!$G210*100</f>
        <v>98.779591585460963</v>
      </c>
      <c r="O15">
        <f>RUT_data!T210/RUT_data!$G210*100</f>
        <v>113.58987814682476</v>
      </c>
      <c r="P15">
        <f>RUT_data!U210/RUT_data!$G210*100</f>
        <v>110.13816513023498</v>
      </c>
      <c r="Q15">
        <f>RUT_data!V210/RUT_data!$G210*100</f>
        <v>125.46704995369006</v>
      </c>
      <c r="R15">
        <f>RUT_data!W210/RUT_data!$G210*100</f>
        <v>147.14337711184265</v>
      </c>
      <c r="S15">
        <f>RUT_data!X210/RUT_data!$G210*100</f>
        <v>150.50949274144074</v>
      </c>
      <c r="T15">
        <f>RUT_data!Y210/RUT_data!$G210*100</f>
        <v>151.45541662083562</v>
      </c>
      <c r="U15">
        <f>RUT_data!Z210/RUT_data!$G210*100</f>
        <v>157.61503716609295</v>
      </c>
      <c r="V15">
        <f>RUT_data!AA210/RUT_data!$G210*100</f>
        <v>153.53847732082036</v>
      </c>
      <c r="W15">
        <f>RUT_data!AB210/RUT_data!$G210*100</f>
        <v>151.75420103282087</v>
      </c>
      <c r="X15">
        <f>RUT_data!AC210/RUT_data!$G210*100</f>
        <v>147.59674160011394</v>
      </c>
      <c r="Y15">
        <f>RUT_data!AD210/RUT_data!$G210*100</f>
        <v>116.94424773329743</v>
      </c>
      <c r="Z15">
        <f>RUT_data!AE210/RUT_data!$G210*100</f>
        <v>119.00773778668403</v>
      </c>
      <c r="AA15">
        <f>RUT_data!AF210/RUT_data!$G210*100</f>
        <v>129.19483487313983</v>
      </c>
      <c r="AB15">
        <f>RUT_data!AG210/RUT_data!$G210*100</f>
        <v>118.60786049666973</v>
      </c>
      <c r="AC15">
        <f>RUT_data!AH210/RUT_data!$G210*100</f>
        <v>144.36469400209083</v>
      </c>
      <c r="AD15">
        <f>RUT_data!AI210/RUT_data!$G210*100</f>
        <v>136.47532279069642</v>
      </c>
      <c r="AE15">
        <f>RUT_data!AJ210/RUT_data!$G210*100</f>
        <v>133.28672636751719</v>
      </c>
      <c r="AF15">
        <f>RUT_data!AK210/RUT_data!$G210*100</f>
        <v>147.34917480904315</v>
      </c>
      <c r="AG15">
        <f>RUT_data!AL210/RUT_data!$G210*100</f>
        <v>141.79122032949826</v>
      </c>
      <c r="AH15">
        <f>RUT_data!AM210/RUT_data!$G210*100</f>
        <v>134.767027753582</v>
      </c>
      <c r="AI15">
        <f>RUT_data!AN210/RUT_data!$G210*100</f>
        <v>163.68306374987128</v>
      </c>
      <c r="AJ15">
        <f>RUT_data!AO210/RUT_data!$G210*100</f>
        <v>143.55892041579912</v>
      </c>
      <c r="AK15">
        <f>RUT_data!AP210/RUT_data!$G210*100</f>
        <v>176.20810254775566</v>
      </c>
      <c r="AL15">
        <f>RUT_data!AQ210/RUT_data!$G210*100</f>
        <v>160.01964901465664</v>
      </c>
      <c r="AM15">
        <f>RUT_data!AR210/RUT_data!$G210*100</f>
        <v>210.04392939504118</v>
      </c>
      <c r="AN15">
        <f>RUT_data!AS210/RUT_data!$G210*100</f>
        <v>190.96016565396354</v>
      </c>
      <c r="AO15">
        <f>RUT_data!AT210/RUT_data!$G210*100</f>
        <v>194.86177895260707</v>
      </c>
      <c r="AP15">
        <f>RUT_data!AU210/RUT_data!$G210*100</f>
        <v>215.87750651942974</v>
      </c>
    </row>
    <row r="16" spans="1:42" x14ac:dyDescent="0.2">
      <c r="A16" t="str">
        <f>RUT_data!D211</f>
        <v>Nigeria</v>
      </c>
      <c r="B16">
        <f>RUT_data!G211/RUT_data!$G211*100</f>
        <v>100</v>
      </c>
      <c r="C16">
        <f>RUT_data!H211/RUT_data!$G211*100</f>
        <v>103.40278260532396</v>
      </c>
      <c r="D16">
        <f>RUT_data!I211/RUT_data!$G211*100</f>
        <v>105.56375803544607</v>
      </c>
      <c r="E16">
        <f>RUT_data!J211/RUT_data!$G211*100</f>
        <v>108.05710858220709</v>
      </c>
      <c r="F16">
        <f>RUT_data!K211/RUT_data!$G211*100</f>
        <v>110.34170006232048</v>
      </c>
      <c r="G16">
        <f>RUT_data!L211/RUT_data!$G211*100</f>
        <v>110.72081568786723</v>
      </c>
      <c r="H16">
        <f>RUT_data!M211/RUT_data!$G211*100</f>
        <v>113.96862388962887</v>
      </c>
      <c r="I16">
        <f>RUT_data!N211/RUT_data!$G211*100</f>
        <v>116.09353931665711</v>
      </c>
      <c r="J16">
        <f>RUT_data!O211/RUT_data!$G211*100</f>
        <v>121.91847959391431</v>
      </c>
      <c r="K16">
        <f>RUT_data!P211/RUT_data!$G211*100</f>
        <v>136.33061687651804</v>
      </c>
      <c r="L16">
        <f>RUT_data!Q211/RUT_data!$G211*100</f>
        <v>124.7304948652403</v>
      </c>
      <c r="M16">
        <f>RUT_data!R211/RUT_data!$G211*100</f>
        <v>117.19138637799263</v>
      </c>
      <c r="N16">
        <f>RUT_data!S211/RUT_data!$G211*100</f>
        <v>113.89517956683366</v>
      </c>
      <c r="O16">
        <f>RUT_data!T211/RUT_data!$G211*100</f>
        <v>131.87631872893388</v>
      </c>
      <c r="P16">
        <f>RUT_data!U211/RUT_data!$G211*100</f>
        <v>131.52190798199709</v>
      </c>
      <c r="Q16">
        <f>RUT_data!V211/RUT_data!$G211*100</f>
        <v>123.60110120982748</v>
      </c>
      <c r="R16">
        <f>RUT_data!W211/RUT_data!$G211*100</f>
        <v>128.94222098934952</v>
      </c>
      <c r="S16">
        <f>RUT_data!X211/RUT_data!$G211*100</f>
        <v>129.19882676253255</v>
      </c>
      <c r="T16">
        <f>RUT_data!Y211/RUT_data!$G211*100</f>
        <v>132.86044626984324</v>
      </c>
      <c r="U16">
        <f>RUT_data!Z211/RUT_data!$G211*100</f>
        <v>136.76487222491977</v>
      </c>
      <c r="V16">
        <f>RUT_data!AA211/RUT_data!$G211*100</f>
        <v>142.24707710560352</v>
      </c>
      <c r="W16">
        <f>RUT_data!AB211/RUT_data!$G211*100</f>
        <v>144.41534383604755</v>
      </c>
      <c r="X16">
        <f>RUT_data!AC211/RUT_data!$G211*100</f>
        <v>146.74796862136964</v>
      </c>
      <c r="Y16">
        <f>RUT_data!AD211/RUT_data!$G211*100</f>
        <v>146.27998465755928</v>
      </c>
      <c r="Z16">
        <f>RUT_data!AE211/RUT_data!$G211*100</f>
        <v>153.37535356557055</v>
      </c>
      <c r="AA16">
        <f>RUT_data!AF211/RUT_data!$G211*100</f>
        <v>152.29516844284058</v>
      </c>
      <c r="AB16">
        <f>RUT_data!AG211/RUT_data!$G211*100</f>
        <v>154.42134017959367</v>
      </c>
      <c r="AC16">
        <f>RUT_data!AH211/RUT_data!$G211*100</f>
        <v>177.24139481865632</v>
      </c>
      <c r="AD16">
        <f>RUT_data!AI211/RUT_data!$G211*100</f>
        <v>186.04246720289066</v>
      </c>
      <c r="AE16">
        <f>RUT_data!AJ211/RUT_data!$G211*100</f>
        <v>193.56265493422924</v>
      </c>
      <c r="AF16">
        <f>RUT_data!AK211/RUT_data!$G211*100</f>
        <v>208.62863521946616</v>
      </c>
      <c r="AG16">
        <f>RUT_data!AL211/RUT_data!$G211*100</f>
        <v>220.94176766273225</v>
      </c>
      <c r="AH16">
        <f>RUT_data!AM211/RUT_data!$G211*100</f>
        <v>229.7632818752144</v>
      </c>
      <c r="AI16">
        <f>RUT_data!AN211/RUT_data!$G211*100</f>
        <v>232.51405448068431</v>
      </c>
      <c r="AJ16">
        <f>RUT_data!AO211/RUT_data!$G211*100</f>
        <v>232.90330803574895</v>
      </c>
      <c r="AK16">
        <f>RUT_data!AP211/RUT_data!$G211*100</f>
        <v>240.88841109044137</v>
      </c>
      <c r="AL16">
        <f>RUT_data!AQ211/RUT_data!$G211*100</f>
        <v>251.91920352379026</v>
      </c>
      <c r="AM16">
        <f>RUT_data!AR211/RUT_data!$G211*100</f>
        <v>257.5111013979369</v>
      </c>
      <c r="AN16">
        <f>RUT_data!AS211/RUT_data!$G211*100</f>
        <v>270.78196602762398</v>
      </c>
      <c r="AO16">
        <f>RUT_data!AT211/RUT_data!$G211*100</f>
        <v>269.70096221282762</v>
      </c>
      <c r="AP16">
        <f>RUT_data!AU211/RUT_data!$G211*100</f>
        <v>276.26393149199464</v>
      </c>
    </row>
    <row r="17" spans="1:42" x14ac:dyDescent="0.2">
      <c r="A17" t="str">
        <f>RUT_data!D212</f>
        <v>Guinea-Bissau</v>
      </c>
      <c r="B17">
        <f>RUT_data!G212/RUT_data!$G212*100</f>
        <v>100</v>
      </c>
      <c r="C17">
        <f>RUT_data!H212/RUT_data!$G212*100</f>
        <v>100.14401063070547</v>
      </c>
      <c r="D17">
        <f>RUT_data!I212/RUT_data!$G212*100</f>
        <v>98.147106628119289</v>
      </c>
      <c r="E17">
        <f>RUT_data!J212/RUT_data!$G212*100</f>
        <v>94.009904726813645</v>
      </c>
      <c r="F17">
        <f>RUT_data!K212/RUT_data!$G212*100</f>
        <v>87.946994902495064</v>
      </c>
      <c r="G17">
        <f>RUT_data!L212/RUT_data!$G212*100</f>
        <v>84.72567332666226</v>
      </c>
      <c r="H17">
        <f>RUT_data!M212/RUT_data!$G212*100</f>
        <v>83.967417418487997</v>
      </c>
      <c r="I17">
        <f>RUT_data!N212/RUT_data!$G212*100</f>
        <v>84.905892365535536</v>
      </c>
      <c r="J17">
        <f>RUT_data!O212/RUT_data!$G212*100</f>
        <v>81.770964907900165</v>
      </c>
      <c r="K17">
        <f>RUT_data!P212/RUT_data!$G212*100</f>
        <v>83.020264452275015</v>
      </c>
      <c r="L17">
        <f>RUT_data!Q212/RUT_data!$G212*100</f>
        <v>77.481269561144273</v>
      </c>
      <c r="M17">
        <f>RUT_data!R212/RUT_data!$G212*100</f>
        <v>82.751295573813181</v>
      </c>
      <c r="N17">
        <f>RUT_data!S212/RUT_data!$G212*100</f>
        <v>80.795239937963231</v>
      </c>
      <c r="O17">
        <f>RUT_data!T212/RUT_data!$G212*100</f>
        <v>82.966718039259689</v>
      </c>
      <c r="P17">
        <f>RUT_data!U212/RUT_data!$G212*100</f>
        <v>91.055148836494524</v>
      </c>
      <c r="Q17">
        <f>RUT_data!V212/RUT_data!$G212*100</f>
        <v>99.159138085223603</v>
      </c>
      <c r="R17">
        <f>RUT_data!W212/RUT_data!$G212*100</f>
        <v>94.462939527917868</v>
      </c>
      <c r="S17">
        <f>RUT_data!X212/RUT_data!$G212*100</f>
        <v>91.712016699393416</v>
      </c>
      <c r="T17">
        <f>RUT_data!Y212/RUT_data!$G212*100</f>
        <v>94.51515789744434</v>
      </c>
      <c r="U17">
        <f>RUT_data!Z212/RUT_data!$G212*100</f>
        <v>96.943453554856717</v>
      </c>
      <c r="V17">
        <f>RUT_data!AA212/RUT_data!$G212*100</f>
        <v>103.50782363185553</v>
      </c>
      <c r="W17">
        <f>RUT_data!AB212/RUT_data!$G212*100</f>
        <v>109.04361314796074</v>
      </c>
      <c r="X17">
        <f>RUT_data!AC212/RUT_data!$G212*100</f>
        <v>101.95179257444356</v>
      </c>
      <c r="Y17">
        <f>RUT_data!AD212/RUT_data!$G212*100</f>
        <v>118.21197348694506</v>
      </c>
      <c r="Z17">
        <f>RUT_data!AE212/RUT_data!$G212*100</f>
        <v>125.36067552263192</v>
      </c>
      <c r="AA17">
        <f>RUT_data!AF212/RUT_data!$G212*100</f>
        <v>133.54438056327754</v>
      </c>
      <c r="AB17">
        <f>RUT_data!AG212/RUT_data!$G212*100</f>
        <v>135.98923875182081</v>
      </c>
      <c r="AC17">
        <f>RUT_data!AH212/RUT_data!$G212*100</f>
        <v>136.94977107343558</v>
      </c>
      <c r="AD17">
        <f>RUT_data!AI212/RUT_data!$G212*100</f>
        <v>144.80153101911412</v>
      </c>
      <c r="AE17">
        <f>RUT_data!AJ212/RUT_data!$G212*100</f>
        <v>149.85291706945358</v>
      </c>
      <c r="AF17">
        <f>RUT_data!AK212/RUT_data!$G212*100</f>
        <v>146.42182015415003</v>
      </c>
      <c r="AG17">
        <f>RUT_data!AL212/RUT_data!$G212*100</f>
        <v>152.19945260944451</v>
      </c>
      <c r="AH17">
        <f>RUT_data!AM212/RUT_data!$G212*100</f>
        <v>158.99042495557981</v>
      </c>
      <c r="AI17">
        <f>RUT_data!AN212/RUT_data!$G212*100</f>
        <v>154.32910653222626</v>
      </c>
      <c r="AJ17">
        <f>RUT_data!AO212/RUT_data!$G212*100</f>
        <v>159.01132355872187</v>
      </c>
      <c r="AK17">
        <f>RUT_data!AP212/RUT_data!$G212*100</f>
        <v>164.09289991979031</v>
      </c>
      <c r="AL17">
        <f>RUT_data!AQ212/RUT_data!$G212*100</f>
        <v>170.48045432382835</v>
      </c>
      <c r="AM17">
        <f>RUT_data!AR212/RUT_data!$G212*100</f>
        <v>175.75694131739095</v>
      </c>
      <c r="AN17">
        <f>RUT_data!AS212/RUT_data!$G212*100</f>
        <v>179.21400224317864</v>
      </c>
      <c r="AO17">
        <f>RUT_data!AT212/RUT_data!$G212*100</f>
        <v>181.74341583618613</v>
      </c>
      <c r="AP17">
        <f>RUT_data!AU212/RUT_data!$G212*100</f>
        <v>189.83088069010418</v>
      </c>
    </row>
    <row r="18" spans="1:42" x14ac:dyDescent="0.2">
      <c r="A18" t="str">
        <f>RUT_data!D213</f>
        <v>Eritrea</v>
      </c>
      <c r="B18" t="e">
        <f>RUT_data!G213/RUT_data!$G213*100</f>
        <v>#DIV/0!</v>
      </c>
      <c r="C18" t="e">
        <f>RUT_data!H213/RUT_data!$G213*100</f>
        <v>#DIV/0!</v>
      </c>
      <c r="D18" t="e">
        <f>RUT_data!I213/RUT_data!$G213*100</f>
        <v>#DIV/0!</v>
      </c>
      <c r="E18" t="e">
        <f>RUT_data!J213/RUT_data!$G213*100</f>
        <v>#DIV/0!</v>
      </c>
      <c r="F18" t="e">
        <f>RUT_data!K213/RUT_data!$G213*100</f>
        <v>#DIV/0!</v>
      </c>
      <c r="G18" t="e">
        <f>RUT_data!L213/RUT_data!$G213*100</f>
        <v>#DIV/0!</v>
      </c>
      <c r="H18" t="e">
        <f>RUT_data!M213/RUT_data!$G213*100</f>
        <v>#DIV/0!</v>
      </c>
      <c r="I18" t="e">
        <f>RUT_data!N213/RUT_data!$G213*100</f>
        <v>#DIV/0!</v>
      </c>
      <c r="J18" t="e">
        <f>RUT_data!O213/RUT_data!$G213*100</f>
        <v>#DIV/0!</v>
      </c>
      <c r="K18" t="e">
        <f>RUT_data!P213/RUT_data!$G213*100</f>
        <v>#DIV/0!</v>
      </c>
      <c r="L18" t="e">
        <f>RUT_data!Q213/RUT_data!$G213*100</f>
        <v>#DIV/0!</v>
      </c>
      <c r="M18" t="e">
        <f>RUT_data!R213/RUT_data!$G213*100</f>
        <v>#DIV/0!</v>
      </c>
      <c r="N18" t="e">
        <f>RUT_data!S213/RUT_data!$G213*100</f>
        <v>#DIV/0!</v>
      </c>
      <c r="O18" t="e">
        <f>RUT_data!T213/RUT_data!$G213*100</f>
        <v>#DIV/0!</v>
      </c>
      <c r="P18" t="e">
        <f>RUT_data!U213/RUT_data!$G213*100</f>
        <v>#DIV/0!</v>
      </c>
      <c r="Q18" t="e">
        <f>RUT_data!V213/RUT_data!$G213*100</f>
        <v>#DIV/0!</v>
      </c>
      <c r="R18" t="e">
        <f>RUT_data!W213/RUT_data!$G213*100</f>
        <v>#DIV/0!</v>
      </c>
      <c r="S18" t="e">
        <f>RUT_data!X213/RUT_data!$G213*100</f>
        <v>#DIV/0!</v>
      </c>
      <c r="T18" t="e">
        <f>RUT_data!Y213/RUT_data!$G213*100</f>
        <v>#DIV/0!</v>
      </c>
      <c r="U18" t="e">
        <f>RUT_data!Z213/RUT_data!$G213*100</f>
        <v>#DIV/0!</v>
      </c>
      <c r="V18" t="e">
        <f>RUT_data!AA213/RUT_data!$G213*100</f>
        <v>#DIV/0!</v>
      </c>
      <c r="W18" t="e">
        <f>RUT_data!AB213/RUT_data!$G213*100</f>
        <v>#DIV/0!</v>
      </c>
      <c r="X18" t="e">
        <f>RUT_data!AC213/RUT_data!$G213*100</f>
        <v>#DIV/0!</v>
      </c>
      <c r="Y18" t="e">
        <f>RUT_data!AD213/RUT_data!$G213*100</f>
        <v>#DIV/0!</v>
      </c>
      <c r="Z18" t="e">
        <f>RUT_data!AE213/RUT_data!$G213*100</f>
        <v>#DIV/0!</v>
      </c>
      <c r="AA18" t="e">
        <f>RUT_data!AF213/RUT_data!$G213*100</f>
        <v>#DIV/0!</v>
      </c>
      <c r="AB18" t="e">
        <f>RUT_data!AG213/RUT_data!$G213*100</f>
        <v>#DIV/0!</v>
      </c>
      <c r="AC18" t="e">
        <f>RUT_data!AH213/RUT_data!$G213*100</f>
        <v>#DIV/0!</v>
      </c>
      <c r="AD18" t="e">
        <f>RUT_data!AI213/RUT_data!$G213*100</f>
        <v>#DIV/0!</v>
      </c>
      <c r="AE18" t="e">
        <f>RUT_data!AJ213/RUT_data!$G213*100</f>
        <v>#DIV/0!</v>
      </c>
      <c r="AF18" t="e">
        <f>RUT_data!AK213/RUT_data!$G213*100</f>
        <v>#DIV/0!</v>
      </c>
      <c r="AG18" t="e">
        <f>RUT_data!AL213/RUT_data!$G213*100</f>
        <v>#DIV/0!</v>
      </c>
      <c r="AH18" t="e">
        <f>RUT_data!AM213/RUT_data!$G213*100</f>
        <v>#DIV/0!</v>
      </c>
      <c r="AI18" t="e">
        <f>RUT_data!AN213/RUT_data!$G213*100</f>
        <v>#DIV/0!</v>
      </c>
      <c r="AJ18" t="e">
        <f>RUT_data!AO213/RUT_data!$G213*100</f>
        <v>#DIV/0!</v>
      </c>
      <c r="AK18" t="e">
        <f>RUT_data!AP213/RUT_data!$G213*100</f>
        <v>#DIV/0!</v>
      </c>
      <c r="AL18" t="e">
        <f>RUT_data!AQ213/RUT_data!$G213*100</f>
        <v>#DIV/0!</v>
      </c>
      <c r="AM18" t="e">
        <f>RUT_data!AR213/RUT_data!$G213*100</f>
        <v>#DIV/0!</v>
      </c>
      <c r="AN18" t="e">
        <f>RUT_data!AS213/RUT_data!$G213*100</f>
        <v>#DIV/0!</v>
      </c>
      <c r="AO18" t="e">
        <f>RUT_data!AT213/RUT_data!$G213*100</f>
        <v>#DIV/0!</v>
      </c>
      <c r="AP18" t="e">
        <f>RUT_data!AU213/RUT_data!$G213*100</f>
        <v>#DIV/0!</v>
      </c>
    </row>
    <row r="19" spans="1:42" x14ac:dyDescent="0.2">
      <c r="A19" t="str">
        <f>RUT_data!D214</f>
        <v>Zimbabwe</v>
      </c>
      <c r="B19">
        <f>RUT_data!G214/RUT_data!$G214*100</f>
        <v>100</v>
      </c>
      <c r="C19">
        <f>RUT_data!H214/RUT_data!$G214*100</f>
        <v>104.86241430433452</v>
      </c>
      <c r="D19">
        <f>RUT_data!I214/RUT_data!$G214*100</f>
        <v>98.408192334998034</v>
      </c>
      <c r="E19">
        <f>RUT_data!J214/RUT_data!$G214*100</f>
        <v>112.43334155721763</v>
      </c>
      <c r="F19">
        <f>RUT_data!K214/RUT_data!$G214*100</f>
        <v>107.35412180634833</v>
      </c>
      <c r="G19">
        <f>RUT_data!L214/RUT_data!$G214*100</f>
        <v>119.61463267139605</v>
      </c>
      <c r="H19">
        <f>RUT_data!M214/RUT_data!$G214*100</f>
        <v>121.4178750391977</v>
      </c>
      <c r="I19">
        <f>RUT_data!N214/RUT_data!$G214*100</f>
        <v>105.3574691983455</v>
      </c>
      <c r="J19">
        <f>RUT_data!O214/RUT_data!$G214*100</f>
        <v>139.97920839855763</v>
      </c>
      <c r="K19">
        <f>RUT_data!P214/RUT_data!$G214*100</f>
        <v>120.91648769349288</v>
      </c>
      <c r="L19">
        <f>RUT_data!Q214/RUT_data!$G214*100</f>
        <v>151.35360270547008</v>
      </c>
      <c r="M19">
        <f>RUT_data!R214/RUT_data!$G214*100</f>
        <v>170.64622431828383</v>
      </c>
      <c r="N19">
        <f>RUT_data!S214/RUT_data!$G214*100</f>
        <v>146.85679814638038</v>
      </c>
      <c r="O19">
        <f>RUT_data!T214/RUT_data!$G214*100</f>
        <v>167.33521479676349</v>
      </c>
      <c r="P19">
        <f>RUT_data!U214/RUT_data!$G214*100</f>
        <v>160.61290016778321</v>
      </c>
      <c r="Q19">
        <f>RUT_data!V214/RUT_data!$G214*100</f>
        <v>174.33081901637985</v>
      </c>
      <c r="R19">
        <f>RUT_data!W214/RUT_data!$G214*100</f>
        <v>173.85786214229915</v>
      </c>
      <c r="S19">
        <f>RUT_data!X214/RUT_data!$G214*100</f>
        <v>170.38646402507271</v>
      </c>
      <c r="T19">
        <f>RUT_data!Y214/RUT_data!$G214*100</f>
        <v>160.12783347188576</v>
      </c>
      <c r="U19">
        <f>RUT_data!Z214/RUT_data!$G214*100</f>
        <v>158.46472860407269</v>
      </c>
      <c r="V19">
        <f>RUT_data!AA214/RUT_data!$G214*100</f>
        <v>169.68965128820653</v>
      </c>
      <c r="W19">
        <f>RUT_data!AB214/RUT_data!$G214*100</f>
        <v>156.2173712918748</v>
      </c>
      <c r="X19">
        <f>RUT_data!AC214/RUT_data!$G214*100</f>
        <v>138.09804271720932</v>
      </c>
      <c r="Y19">
        <f>RUT_data!AD214/RUT_data!$G214*100</f>
        <v>161.20931612604201</v>
      </c>
      <c r="Z19">
        <f>RUT_data!AE214/RUT_data!$G214*100</f>
        <v>197.48396334931329</v>
      </c>
      <c r="AA19">
        <f>RUT_data!AF214/RUT_data!$G214*100</f>
        <v>189.6086195452736</v>
      </c>
      <c r="AB19">
        <f>RUT_data!AG214/RUT_data!$G214*100</f>
        <v>165.40186597232324</v>
      </c>
      <c r="AC19">
        <f>RUT_data!AH214/RUT_data!$G214*100</f>
        <v>198.33486726693241</v>
      </c>
      <c r="AD19">
        <f>RUT_data!AI214/RUT_data!$G214*100</f>
        <v>189.68189724260762</v>
      </c>
      <c r="AE19">
        <f>RUT_data!AJ214/RUT_data!$G214*100</f>
        <v>188.65371816682958</v>
      </c>
      <c r="AF19">
        <f>RUT_data!AK214/RUT_data!$G214*100</f>
        <v>186.6226346193688</v>
      </c>
      <c r="AG19">
        <f>RUT_data!AL214/RUT_data!$G214*100</f>
        <v>139.82590486343912</v>
      </c>
      <c r="AH19">
        <f>RUT_data!AM214/RUT_data!$G214*100</f>
        <v>177.21071578723954</v>
      </c>
      <c r="AI19">
        <f>RUT_data!AN214/RUT_data!$G214*100</f>
        <v>183.5781715452635</v>
      </c>
      <c r="AJ19">
        <f>RUT_data!AO214/RUT_data!$G214*100</f>
        <v>148.72901475440119</v>
      </c>
      <c r="AK19">
        <f>RUT_data!AP214/RUT_data!$G214*100</f>
        <v>194.64937184177165</v>
      </c>
      <c r="AL19">
        <f>RUT_data!AQ214/RUT_data!$G214*100</f>
        <v>199.51381563230885</v>
      </c>
      <c r="AM19">
        <f>RUT_data!AR214/RUT_data!$G214*100</f>
        <v>199.69506248649341</v>
      </c>
      <c r="AN19">
        <f>RUT_data!AS214/RUT_data!$G214*100</f>
        <v>192.54463054543095</v>
      </c>
      <c r="AO19">
        <f>RUT_data!AT214/RUT_data!$G214*100</f>
        <v>217.28940002983714</v>
      </c>
      <c r="AP19">
        <f>RUT_data!AU214/RUT_data!$G214*100</f>
        <v>205.36305157760597</v>
      </c>
    </row>
    <row r="20" spans="1:42" x14ac:dyDescent="0.2">
      <c r="A20" t="str">
        <f>RUT_data!D215</f>
        <v>Réunion</v>
      </c>
      <c r="B20">
        <f>RUT_data!G215/RUT_data!$G215*100</f>
        <v>100</v>
      </c>
      <c r="C20">
        <f>RUT_data!H215/RUT_data!$G215*100</f>
        <v>78.311085045468701</v>
      </c>
      <c r="D20">
        <f>RUT_data!I215/RUT_data!$G215*100</f>
        <v>85.095255893693789</v>
      </c>
      <c r="E20">
        <f>RUT_data!J215/RUT_data!$G215*100</f>
        <v>80.246326496642951</v>
      </c>
      <c r="F20">
        <f>RUT_data!K215/RUT_data!$G215*100</f>
        <v>96.759499250225346</v>
      </c>
      <c r="G20">
        <f>RUT_data!L215/RUT_data!$G215*100</f>
        <v>88.578674829855899</v>
      </c>
      <c r="H20">
        <f>RUT_data!M215/RUT_data!$G215*100</f>
        <v>97.402410582901538</v>
      </c>
      <c r="I20">
        <f>RUT_data!N215/RUT_data!$G215*100</f>
        <v>100.6993705573819</v>
      </c>
      <c r="J20">
        <f>RUT_data!O215/RUT_data!$G215*100</f>
        <v>102.17309507839325</v>
      </c>
      <c r="K20">
        <f>RUT_data!P215/RUT_data!$G215*100</f>
        <v>85.512297227264185</v>
      </c>
      <c r="L20">
        <f>RUT_data!Q215/RUT_data!$G215*100</f>
        <v>71.94117654887458</v>
      </c>
      <c r="M20">
        <f>RUT_data!R215/RUT_data!$G215*100</f>
        <v>88.093917186628843</v>
      </c>
      <c r="N20">
        <f>RUT_data!S215/RUT_data!$G215*100</f>
        <v>102.75824620486938</v>
      </c>
      <c r="O20">
        <f>RUT_data!T215/RUT_data!$G215*100</f>
        <v>102.86421653849322</v>
      </c>
      <c r="P20">
        <f>RUT_data!U215/RUT_data!$G215*100</f>
        <v>102.60506200947745</v>
      </c>
      <c r="Q20">
        <f>RUT_data!V215/RUT_data!$G215*100</f>
        <v>108.39272836729923</v>
      </c>
      <c r="R20">
        <f>RUT_data!W215/RUT_data!$G215*100</f>
        <v>119.41120950559765</v>
      </c>
      <c r="S20">
        <f>RUT_data!X215/RUT_data!$G215*100</f>
        <v>113.84759767783422</v>
      </c>
      <c r="T20">
        <f>RUT_data!Y215/RUT_data!$G215*100</f>
        <v>108.67178305077007</v>
      </c>
      <c r="U20">
        <f>RUT_data!Z215/RUT_data!$G215*100</f>
        <v>101.024973998021</v>
      </c>
      <c r="V20">
        <f>RUT_data!AA215/RUT_data!$G215*100</f>
        <v>103.35104700705801</v>
      </c>
      <c r="W20">
        <f>RUT_data!AB215/RUT_data!$G215*100</f>
        <v>109.38718345540761</v>
      </c>
      <c r="X20">
        <f>RUT_data!AC215/RUT_data!$G215*100</f>
        <v>95.000145049462603</v>
      </c>
      <c r="Y20">
        <f>RUT_data!AD215/RUT_data!$G215*100</f>
        <v>102.47174105559176</v>
      </c>
      <c r="Z20">
        <f>RUT_data!AE215/RUT_data!$G215*100</f>
        <v>93.258280532488541</v>
      </c>
      <c r="AA20">
        <f>RUT_data!AF215/RUT_data!$G215*100</f>
        <v>97.902821733548834</v>
      </c>
      <c r="AB20">
        <f>RUT_data!AG215/RUT_data!$G215*100</f>
        <v>104.95641562340248</v>
      </c>
      <c r="AC20">
        <f>RUT_data!AH215/RUT_data!$G215*100</f>
        <v>109.85766347956742</v>
      </c>
      <c r="AD20">
        <f>RUT_data!AI215/RUT_data!$G215*100</f>
        <v>101.29996470614171</v>
      </c>
      <c r="AE20">
        <f>RUT_data!AJ215/RUT_data!$G215*100</f>
        <v>103.43251665294298</v>
      </c>
      <c r="AF20">
        <f>RUT_data!AK215/RUT_data!$G215*100</f>
        <v>117.49947701086647</v>
      </c>
      <c r="AG20">
        <f>RUT_data!AL215/RUT_data!$G215*100</f>
        <v>120.52754143244488</v>
      </c>
      <c r="AH20">
        <f>RUT_data!AM215/RUT_data!$G215*100</f>
        <v>126.35019844296245</v>
      </c>
      <c r="AI20">
        <f>RUT_data!AN215/RUT_data!$G215*100</f>
        <v>125.38008496858977</v>
      </c>
      <c r="AJ20">
        <f>RUT_data!AO215/RUT_data!$G215*100</f>
        <v>130.52294861604247</v>
      </c>
      <c r="AK20">
        <f>RUT_data!AP215/RUT_data!$G215*100</f>
        <v>131.54308793500192</v>
      </c>
      <c r="AL20">
        <f>RUT_data!AQ215/RUT_data!$G215*100</f>
        <v>140.92775658102556</v>
      </c>
      <c r="AM20">
        <f>RUT_data!AR215/RUT_data!$G215*100</f>
        <v>135.27185640811086</v>
      </c>
      <c r="AN20">
        <f>RUT_data!AS215/RUT_data!$G215*100</f>
        <v>158.53445171323472</v>
      </c>
      <c r="AO20">
        <f>RUT_data!AT215/RUT_data!$G215*100</f>
        <v>162.79317826189163</v>
      </c>
      <c r="AP20">
        <f>RUT_data!AU215/RUT_data!$G215*100</f>
        <v>159.44604152463316</v>
      </c>
    </row>
    <row r="21" spans="1:42" x14ac:dyDescent="0.2">
      <c r="A21" t="str">
        <f>RUT_data!D222</f>
        <v>South Africa</v>
      </c>
      <c r="B21">
        <f>RUT_data!G222/RUT_data!$G222*100</f>
        <v>100</v>
      </c>
      <c r="C21">
        <f>RUT_data!H222/RUT_data!$G222*100</f>
        <v>102.2415146181262</v>
      </c>
      <c r="D21">
        <f>RUT_data!I222/RUT_data!$G222*100</f>
        <v>108.42301457043439</v>
      </c>
      <c r="E21">
        <f>RUT_data!J222/RUT_data!$G222*100</f>
        <v>106.38003036798003</v>
      </c>
      <c r="F21">
        <f>RUT_data!K222/RUT_data!$G222*100</f>
        <v>113.02032507172646</v>
      </c>
      <c r="G21">
        <f>RUT_data!L222/RUT_data!$G222*100</f>
        <v>118.84657382800101</v>
      </c>
      <c r="H21">
        <f>RUT_data!M222/RUT_data!$G222*100</f>
        <v>139.96783739850741</v>
      </c>
      <c r="I21">
        <f>RUT_data!N222/RUT_data!$G222*100</f>
        <v>124.82114812612683</v>
      </c>
      <c r="J21">
        <f>RUT_data!O222/RUT_data!$G222*100</f>
        <v>132.22015687080435</v>
      </c>
      <c r="K21">
        <f>RUT_data!P222/RUT_data!$G222*100</f>
        <v>129.56641500216656</v>
      </c>
      <c r="L21">
        <f>RUT_data!Q222/RUT_data!$G222*100</f>
        <v>143.93567415498907</v>
      </c>
      <c r="M21">
        <f>RUT_data!R222/RUT_data!$G222*100</f>
        <v>154.04840379958299</v>
      </c>
      <c r="N21">
        <f>RUT_data!S222/RUT_data!$G222*100</f>
        <v>135.16262707472234</v>
      </c>
      <c r="O21">
        <f>RUT_data!T222/RUT_data!$G222*100</f>
        <v>160.60795411744294</v>
      </c>
      <c r="P21">
        <f>RUT_data!U222/RUT_data!$G222*100</f>
        <v>157.51705490474532</v>
      </c>
      <c r="Q21">
        <f>RUT_data!V222/RUT_data!$G222*100</f>
        <v>156.60884387122286</v>
      </c>
      <c r="R21">
        <f>RUT_data!W222/RUT_data!$G222*100</f>
        <v>165.80980495276393</v>
      </c>
      <c r="S21">
        <f>RUT_data!X222/RUT_data!$G222*100</f>
        <v>174.08429625191235</v>
      </c>
      <c r="T21">
        <f>RUT_data!Y222/RUT_data!$G222*100</f>
        <v>172.26199828412544</v>
      </c>
      <c r="U21">
        <f>RUT_data!Z222/RUT_data!$G222*100</f>
        <v>179.56810864269647</v>
      </c>
      <c r="V21">
        <f>RUT_data!AA222/RUT_data!$G222*100</f>
        <v>195.07079588922079</v>
      </c>
      <c r="W21">
        <f>RUT_data!AB222/RUT_data!$G222*100</f>
        <v>179.888005820952</v>
      </c>
      <c r="X21">
        <f>RUT_data!AC222/RUT_data!$G222*100</f>
        <v>159.58142310267502</v>
      </c>
      <c r="Y21">
        <f>RUT_data!AD222/RUT_data!$G222*100</f>
        <v>171.54549148249797</v>
      </c>
      <c r="Z21">
        <f>RUT_data!AE222/RUT_data!$G222*100</f>
        <v>181.45981283182545</v>
      </c>
      <c r="AA21">
        <f>RUT_data!AF222/RUT_data!$G222*100</f>
        <v>178.07551087091019</v>
      </c>
      <c r="AB21">
        <f>RUT_data!AG222/RUT_data!$G222*100</f>
        <v>185.98584693818054</v>
      </c>
      <c r="AC21">
        <f>RUT_data!AH222/RUT_data!$G222*100</f>
        <v>188.1701098078789</v>
      </c>
      <c r="AD21">
        <f>RUT_data!AI222/RUT_data!$G222*100</f>
        <v>199.25148606885097</v>
      </c>
      <c r="AE21">
        <f>RUT_data!AJ222/RUT_data!$G222*100</f>
        <v>197.99310868978012</v>
      </c>
      <c r="AF21">
        <f>RUT_data!AK222/RUT_data!$G222*100</f>
        <v>201.50198193093689</v>
      </c>
      <c r="AG21">
        <f>RUT_data!AL222/RUT_data!$G222*100</f>
        <v>173.9723154685025</v>
      </c>
      <c r="AH21">
        <f>RUT_data!AM222/RUT_data!$G222*100</f>
        <v>194.28172505873488</v>
      </c>
      <c r="AI21">
        <f>RUT_data!AN222/RUT_data!$G222*100</f>
        <v>203.57892270630961</v>
      </c>
      <c r="AJ21">
        <f>RUT_data!AO222/RUT_data!$G222*100</f>
        <v>178.90439090183577</v>
      </c>
      <c r="AK21">
        <f>RUT_data!AP222/RUT_data!$G222*100</f>
        <v>205.88824534920832</v>
      </c>
      <c r="AL21">
        <f>RUT_data!AQ222/RUT_data!$G222*100</f>
        <v>209.11721645747735</v>
      </c>
      <c r="AM21">
        <f>RUT_data!AR222/RUT_data!$G222*100</f>
        <v>201.02743213852406</v>
      </c>
      <c r="AN21">
        <f>RUT_data!AS222/RUT_data!$G222*100</f>
        <v>212.24648073906653</v>
      </c>
      <c r="AO21">
        <f>RUT_data!AT222/RUT_data!$G222*100</f>
        <v>231.89001856230979</v>
      </c>
      <c r="AP21">
        <f>RUT_data!AU222/RUT_data!$G222*100</f>
        <v>218.33037859282803</v>
      </c>
    </row>
  </sheetData>
  <phoneticPr fontId="0" type="noConversion"/>
  <pageMargins left="0.75" right="0.75" top="1" bottom="1" header="0.5" footer="0.5"/>
  <pageSetup orientation="portrait" horizontalDpi="360" verticalDpi="36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"/>
  <sheetViews>
    <sheetView workbookViewId="0"/>
  </sheetViews>
  <sheetFormatPr defaultRowHeight="12.75" x14ac:dyDescent="0.2"/>
  <cols>
    <col min="1" max="1" width="9.5703125" customWidth="1"/>
    <col min="2" max="2" width="27.5703125" customWidth="1"/>
    <col min="3" max="7" width="8.28515625" customWidth="1"/>
    <col min="8" max="8" width="10.5703125" style="25" customWidth="1"/>
  </cols>
  <sheetData>
    <row r="1" spans="1:8" x14ac:dyDescent="0.2">
      <c r="A1" s="18" t="s">
        <v>252</v>
      </c>
    </row>
    <row r="3" spans="1:8" x14ac:dyDescent="0.2">
      <c r="A3" s="31" t="s">
        <v>254</v>
      </c>
      <c r="B3" s="19" t="s">
        <v>247</v>
      </c>
      <c r="C3" s="19">
        <v>1961</v>
      </c>
      <c r="D3" s="19">
        <v>1971</v>
      </c>
      <c r="E3" s="19">
        <v>1981</v>
      </c>
      <c r="F3" s="19">
        <v>1991</v>
      </c>
      <c r="G3" s="19">
        <v>2001</v>
      </c>
      <c r="H3" s="32" t="s">
        <v>220</v>
      </c>
    </row>
    <row r="4" spans="1:8" x14ac:dyDescent="0.2">
      <c r="A4" s="30"/>
      <c r="E4" s="30" t="s">
        <v>322</v>
      </c>
      <c r="H4" s="25" t="s">
        <v>216</v>
      </c>
    </row>
    <row r="5" spans="1:8" x14ac:dyDescent="0.2">
      <c r="A5" s="30"/>
      <c r="E5" s="30"/>
    </row>
    <row r="6" spans="1:8" x14ac:dyDescent="0.2">
      <c r="A6" s="30">
        <v>1</v>
      </c>
      <c r="B6" t="str">
        <f>'temp-LabProd-cntr'!C2</f>
        <v>Argentina</v>
      </c>
      <c r="C6" s="29">
        <f>'temp-LabProd-cntr'!G2</f>
        <v>7545.3194786683353</v>
      </c>
      <c r="D6" s="29">
        <f>'temp-LabProd-cntr'!H2</f>
        <v>9630.0296243538978</v>
      </c>
      <c r="E6" s="29">
        <f>'temp-LabProd-cntr'!I2</f>
        <v>13588.150176179106</v>
      </c>
      <c r="F6" s="29">
        <f>'temp-LabProd-cntr'!J2</f>
        <v>14243.572773737535</v>
      </c>
      <c r="G6" s="29">
        <f>'temp-LabProd-cntr'!K2</f>
        <v>18722.084830570235</v>
      </c>
      <c r="H6" s="25">
        <f>'temp-LabProd-cntr'!L2</f>
        <v>2.0389624343720936</v>
      </c>
    </row>
    <row r="7" spans="1:8" x14ac:dyDescent="0.2">
      <c r="A7" s="30">
        <f>A6+1</f>
        <v>2</v>
      </c>
      <c r="B7" t="str">
        <f>'temp-LabProd-cntr'!C3</f>
        <v>Martinique</v>
      </c>
      <c r="C7" s="29">
        <f>'temp-LabProd-cntr'!G3</f>
        <v>1674.6623180745003</v>
      </c>
      <c r="D7" s="29">
        <f>'temp-LabProd-cntr'!H3</f>
        <v>2215.8064976035712</v>
      </c>
      <c r="E7" s="29">
        <f>'temp-LabProd-cntr'!I3</f>
        <v>3645.2407797924993</v>
      </c>
      <c r="F7" s="29">
        <f>'temp-LabProd-cntr'!J3</f>
        <v>5389.8168486566665</v>
      </c>
      <c r="G7" s="29">
        <f>'temp-LabProd-cntr'!K3</f>
        <v>11366.657455285713</v>
      </c>
      <c r="H7" s="25">
        <f>'temp-LabProd-cntr'!L3</f>
        <v>4.6200056111717736</v>
      </c>
    </row>
    <row r="8" spans="1:8" x14ac:dyDescent="0.2">
      <c r="A8" s="30">
        <f t="shared" ref="A8:A46" si="0">A7+1</f>
        <v>3</v>
      </c>
      <c r="B8" t="str">
        <f>'temp-LabProd-cntr'!C4</f>
        <v>Uruguay</v>
      </c>
      <c r="C8" s="29">
        <f>'temp-LabProd-cntr'!G4</f>
        <v>7041.8864630326016</v>
      </c>
      <c r="D8" s="29">
        <f>'temp-LabProd-cntr'!H4</f>
        <v>7936.8697212449506</v>
      </c>
      <c r="E8" s="29">
        <f>'temp-LabProd-cntr'!I4</f>
        <v>10003.48398324552</v>
      </c>
      <c r="F8" s="29">
        <f>'temp-LabProd-cntr'!J4</f>
        <v>9970.0318397626033</v>
      </c>
      <c r="G8" s="29">
        <f>'temp-LabProd-cntr'!K4</f>
        <v>10982.387408660001</v>
      </c>
      <c r="H8" s="25">
        <f>'temp-LabProd-cntr'!L4</f>
        <v>1.4204934149066428</v>
      </c>
    </row>
    <row r="9" spans="1:8" x14ac:dyDescent="0.2">
      <c r="A9" s="30">
        <f t="shared" si="0"/>
        <v>4</v>
      </c>
      <c r="B9" t="str">
        <f>'temp-LabProd-cntr'!C5</f>
        <v>Puerto Rico</v>
      </c>
      <c r="C9" s="29">
        <f>'temp-LabProd-cntr'!G5</f>
        <v>2543.2821075115198</v>
      </c>
      <c r="D9" s="29">
        <f>'temp-LabProd-cntr'!H5</f>
        <v>3228.9798201514272</v>
      </c>
      <c r="E9" s="29">
        <f>'temp-LabProd-cntr'!I5</f>
        <v>5728.8486578415232</v>
      </c>
      <c r="F9" s="29">
        <f>'temp-LabProd-cntr'!J5</f>
        <v>6930.2510273411799</v>
      </c>
      <c r="G9" s="29">
        <f>'temp-LabProd-cntr'!K5</f>
        <v>9548.0029832903183</v>
      </c>
      <c r="H9" s="25">
        <f>'temp-LabProd-cntr'!L5</f>
        <v>3.299668820968038</v>
      </c>
    </row>
    <row r="10" spans="1:8" x14ac:dyDescent="0.2">
      <c r="A10" s="30">
        <f t="shared" si="0"/>
        <v>5</v>
      </c>
      <c r="B10" t="str">
        <f>'temp-LabProd-cntr'!C6</f>
        <v>Guadeloupe</v>
      </c>
      <c r="C10" s="29">
        <f>'temp-LabProd-cntr'!G6</f>
        <v>1747.5025068292687</v>
      </c>
      <c r="D10" s="29">
        <f>'temp-LabProd-cntr'!H6</f>
        <v>2367.6105156787107</v>
      </c>
      <c r="E10" s="29">
        <f>'temp-LabProd-cntr'!I6</f>
        <v>2456.2773927173912</v>
      </c>
      <c r="F10" s="29">
        <f>'temp-LabProd-cntr'!J6</f>
        <v>4786.4059302654532</v>
      </c>
      <c r="G10" s="29">
        <f>'temp-LabProd-cntr'!K6</f>
        <v>9419.1472799100011</v>
      </c>
      <c r="H10" s="25">
        <f>'temp-LabProd-cntr'!L6</f>
        <v>3.9774254965653455</v>
      </c>
    </row>
    <row r="11" spans="1:8" x14ac:dyDescent="0.2">
      <c r="A11" s="30">
        <f t="shared" si="0"/>
        <v>6</v>
      </c>
      <c r="B11" t="str">
        <f>'temp-LabProd-cntr'!C7</f>
        <v>Barbados</v>
      </c>
      <c r="C11" s="29">
        <f>'temp-LabProd-cntr'!G7</f>
        <v>1453.4664097104346</v>
      </c>
      <c r="D11" s="29">
        <f>'temp-LabProd-cntr'!H7</f>
        <v>2367.7299834893329</v>
      </c>
      <c r="E11" s="29">
        <f>'temp-LabProd-cntr'!I7</f>
        <v>3651.1885608454563</v>
      </c>
      <c r="F11" s="29">
        <f>'temp-LabProd-cntr'!J7</f>
        <v>4849.4804875875006</v>
      </c>
      <c r="G11" s="29">
        <f>'temp-LabProd-cntr'!K7</f>
        <v>6306.0584306499986</v>
      </c>
      <c r="H11" s="25">
        <f>'temp-LabProd-cntr'!L7</f>
        <v>3.4902831043344351</v>
      </c>
    </row>
    <row r="12" spans="1:8" x14ac:dyDescent="0.2">
      <c r="A12" s="30">
        <f t="shared" si="0"/>
        <v>7</v>
      </c>
      <c r="B12" t="str">
        <f>'temp-LabProd-cntr'!C8</f>
        <v>Brazil</v>
      </c>
      <c r="C12" s="29">
        <f>'temp-LabProd-cntr'!G8</f>
        <v>1215.7006932664683</v>
      </c>
      <c r="D12" s="29">
        <f>'temp-LabProd-cntr'!H8</f>
        <v>1481.0254705358541</v>
      </c>
      <c r="E12" s="29">
        <f>'temp-LabProd-cntr'!I8</f>
        <v>2119.6183171586531</v>
      </c>
      <c r="F12" s="29">
        <f>'temp-LabProd-cntr'!J8</f>
        <v>3213.9391877326943</v>
      </c>
      <c r="G12" s="29">
        <f>'temp-LabProd-cntr'!K8</f>
        <v>5512.7117595400778</v>
      </c>
      <c r="H12" s="25">
        <f>'temp-LabProd-cntr'!L8</f>
        <v>3.9429055089123421</v>
      </c>
    </row>
    <row r="13" spans="1:8" x14ac:dyDescent="0.2">
      <c r="A13" s="30">
        <f t="shared" si="0"/>
        <v>8</v>
      </c>
      <c r="B13" t="str">
        <f>'temp-LabProd-cntr'!C9</f>
        <v>Venezuela</v>
      </c>
      <c r="C13" s="29">
        <f>'temp-LabProd-cntr'!G9</f>
        <v>1410.5890937489207</v>
      </c>
      <c r="D13" s="29">
        <f>'temp-LabProd-cntr'!H9</f>
        <v>2225.4146429056086</v>
      </c>
      <c r="E13" s="29">
        <f>'temp-LabProd-cntr'!I9</f>
        <v>3562.8157843555427</v>
      </c>
      <c r="F13" s="29">
        <f>'temp-LabProd-cntr'!J9</f>
        <v>3640.4987771831607</v>
      </c>
      <c r="G13" s="29">
        <f>'temp-LabProd-cntr'!K9</f>
        <v>5343.4991836035515</v>
      </c>
      <c r="H13" s="25">
        <f>'temp-LabProd-cntr'!L9</f>
        <v>2.9490289566962424</v>
      </c>
    </row>
    <row r="14" spans="1:8" x14ac:dyDescent="0.2">
      <c r="A14" s="30">
        <f t="shared" si="0"/>
        <v>9</v>
      </c>
      <c r="B14" t="str">
        <f>'temp-LabProd-cntr'!C10</f>
        <v>Chile</v>
      </c>
      <c r="C14" s="29">
        <f>'temp-LabProd-cntr'!G10</f>
        <v>2336.7089508182958</v>
      </c>
      <c r="D14" s="29">
        <f>'temp-LabProd-cntr'!H10</f>
        <v>2946.0895932763983</v>
      </c>
      <c r="E14" s="29">
        <f>'temp-LabProd-cntr'!I10</f>
        <v>3238.8381236929799</v>
      </c>
      <c r="F14" s="29">
        <f>'temp-LabProd-cntr'!J10</f>
        <v>3741.4728406657468</v>
      </c>
      <c r="G14" s="29">
        <f>'temp-LabProd-cntr'!K10</f>
        <v>5004.2006899384305</v>
      </c>
      <c r="H14" s="25">
        <f>'temp-LabProd-cntr'!L10</f>
        <v>1.7259255981665556</v>
      </c>
    </row>
    <row r="15" spans="1:8" x14ac:dyDescent="0.2">
      <c r="A15" s="30">
        <f t="shared" si="0"/>
        <v>10</v>
      </c>
      <c r="B15" t="str">
        <f>'temp-LabProd-cntr'!C11</f>
        <v>Costa Rica</v>
      </c>
      <c r="C15" s="29">
        <f>'temp-LabProd-cntr'!G11</f>
        <v>1425.3711478513846</v>
      </c>
      <c r="D15" s="29">
        <f>'temp-LabProd-cntr'!H11</f>
        <v>2391.3689797062348</v>
      </c>
      <c r="E15" s="29">
        <f>'temp-LabProd-cntr'!I11</f>
        <v>2677.2177614163138</v>
      </c>
      <c r="F15" s="29">
        <f>'temp-LabProd-cntr'!J11</f>
        <v>3830.6339054634309</v>
      </c>
      <c r="G15" s="29">
        <f>'temp-LabProd-cntr'!K11</f>
        <v>4833.3114541283385</v>
      </c>
      <c r="H15" s="25">
        <f>'temp-LabProd-cntr'!L11</f>
        <v>3.0136660108977864</v>
      </c>
    </row>
    <row r="16" spans="1:8" x14ac:dyDescent="0.2">
      <c r="A16" s="30">
        <f t="shared" si="0"/>
        <v>11</v>
      </c>
      <c r="B16" t="str">
        <f>'temp-LabProd-cntr'!C12</f>
        <v>Belize</v>
      </c>
      <c r="C16" s="29">
        <f>'temp-LabProd-cntr'!G12</f>
        <v>1459.9436945266671</v>
      </c>
      <c r="D16" s="29">
        <f>'temp-LabProd-cntr'!H12</f>
        <v>2049.6963337519996</v>
      </c>
      <c r="E16" s="29">
        <f>'temp-LabProd-cntr'!I12</f>
        <v>2783.2599757647063</v>
      </c>
      <c r="F16" s="29">
        <f>'temp-LabProd-cntr'!J12</f>
        <v>3083.8493709179997</v>
      </c>
      <c r="G16" s="29">
        <f>'temp-LabProd-cntr'!K12</f>
        <v>4538.8313510080779</v>
      </c>
      <c r="H16" s="25">
        <f>'temp-LabProd-cntr'!L12</f>
        <v>2.8366488790268818</v>
      </c>
    </row>
    <row r="17" spans="1:8" x14ac:dyDescent="0.2">
      <c r="A17" s="30">
        <f t="shared" si="0"/>
        <v>12</v>
      </c>
      <c r="B17" t="str">
        <f>'temp-LabProd-cntr'!C13</f>
        <v>Bahamas, The</v>
      </c>
      <c r="C17" s="29">
        <f>'temp-LabProd-cntr'!G13</f>
        <v>783.39524308888883</v>
      </c>
      <c r="D17" s="29">
        <f>'temp-LabProd-cntr'!H13</f>
        <v>2577.7941704199998</v>
      </c>
      <c r="E17" s="29">
        <f>'temp-LabProd-cntr'!I13</f>
        <v>3894.248878320001</v>
      </c>
      <c r="F17" s="29">
        <f>'temp-LabProd-cntr'!J13</f>
        <v>2492.0327271428573</v>
      </c>
      <c r="G17" s="29">
        <f>'temp-LabProd-cntr'!K13</f>
        <v>4286.3987277700007</v>
      </c>
      <c r="H17" s="25">
        <f>'temp-LabProd-cntr'!L13</f>
        <v>3.0012149904289798</v>
      </c>
    </row>
    <row r="18" spans="1:8" x14ac:dyDescent="0.2">
      <c r="A18" s="30">
        <f t="shared" si="0"/>
        <v>13</v>
      </c>
      <c r="B18" t="str">
        <f>'temp-LabProd-cntr'!C14</f>
        <v>Paraguay</v>
      </c>
      <c r="C18" s="29">
        <f>'temp-LabProd-cntr'!G14</f>
        <v>1813.3386241936896</v>
      </c>
      <c r="D18" s="29">
        <f>'temp-LabProd-cntr'!H14</f>
        <v>2066.6131791517987</v>
      </c>
      <c r="E18" s="29">
        <f>'temp-LabProd-cntr'!I14</f>
        <v>2547.6334135726056</v>
      </c>
      <c r="F18" s="29">
        <f>'temp-LabProd-cntr'!J14</f>
        <v>3439.7482523056915</v>
      </c>
      <c r="G18" s="29">
        <f>'temp-LabProd-cntr'!K14</f>
        <v>3876.5966681410027</v>
      </c>
      <c r="H18" s="25">
        <f>'temp-LabProd-cntr'!L14</f>
        <v>2.0403044142409232</v>
      </c>
    </row>
    <row r="19" spans="1:8" x14ac:dyDescent="0.2">
      <c r="A19" s="30">
        <f t="shared" si="0"/>
        <v>14</v>
      </c>
      <c r="B19" t="str">
        <f>'temp-LabProd-cntr'!C15</f>
        <v>Guyana</v>
      </c>
      <c r="C19" s="29">
        <f>'temp-LabProd-cntr'!G15</f>
        <v>2174.9696079554838</v>
      </c>
      <c r="D19" s="29">
        <f>'temp-LabProd-cntr'!H15</f>
        <v>2458.4163219870311</v>
      </c>
      <c r="E19" s="29">
        <f>'temp-LabProd-cntr'!I15</f>
        <v>2539.6701196257577</v>
      </c>
      <c r="F19" s="29">
        <f>'temp-LabProd-cntr'!J15</f>
        <v>2253.3682535586208</v>
      </c>
      <c r="G19" s="29">
        <f>'temp-LabProd-cntr'!K15</f>
        <v>3731.9184543014289</v>
      </c>
      <c r="H19" s="25">
        <f>'temp-LabProd-cntr'!L15</f>
        <v>1.1419592640400822</v>
      </c>
    </row>
    <row r="20" spans="1:8" x14ac:dyDescent="0.2">
      <c r="A20" s="30">
        <f t="shared" si="0"/>
        <v>15</v>
      </c>
      <c r="B20" t="str">
        <f>'temp-LabProd-cntr'!C16</f>
        <v>Cuba</v>
      </c>
      <c r="C20" s="29">
        <f>'temp-LabProd-cntr'!G16</f>
        <v>2032.9718697040357</v>
      </c>
      <c r="D20" s="29">
        <f>'temp-LabProd-cntr'!H16</f>
        <v>2372.9623410089825</v>
      </c>
      <c r="E20" s="29">
        <f>'temp-LabProd-cntr'!I16</f>
        <v>2985.5628727035883</v>
      </c>
      <c r="F20" s="29">
        <f>'temp-LabProd-cntr'!J16</f>
        <v>3181.9393295236364</v>
      </c>
      <c r="G20" s="29">
        <f>'temp-LabProd-cntr'!K16</f>
        <v>3201.584201492079</v>
      </c>
      <c r="H20" s="25">
        <f>'temp-LabProd-cntr'!L16</f>
        <v>0.96476166742465175</v>
      </c>
    </row>
    <row r="21" spans="1:8" x14ac:dyDescent="0.2">
      <c r="A21" s="30">
        <f t="shared" si="0"/>
        <v>16</v>
      </c>
      <c r="B21" t="str">
        <f>'temp-LabProd-cntr'!C17</f>
        <v>Ecuador</v>
      </c>
      <c r="C21" s="29">
        <f>'temp-LabProd-cntr'!G17</f>
        <v>1341.1793652761755</v>
      </c>
      <c r="D21" s="29">
        <f>'temp-LabProd-cntr'!H17</f>
        <v>1474.7134055424574</v>
      </c>
      <c r="E21" s="29">
        <f>'temp-LabProd-cntr'!I17</f>
        <v>1677.5268103757448</v>
      </c>
      <c r="F21" s="29">
        <f>'temp-LabProd-cntr'!J17</f>
        <v>2026.1957755448723</v>
      </c>
      <c r="G21" s="29">
        <f>'temp-LabProd-cntr'!K17</f>
        <v>2853.2471879991194</v>
      </c>
      <c r="H21" s="25">
        <f>'temp-LabProd-cntr'!L17</f>
        <v>1.7078988470426992</v>
      </c>
    </row>
    <row r="22" spans="1:8" x14ac:dyDescent="0.2">
      <c r="A22" s="30">
        <f t="shared" si="0"/>
        <v>17</v>
      </c>
      <c r="B22" t="str">
        <f>'temp-LabProd-cntr'!C18</f>
        <v>Montserrat</v>
      </c>
      <c r="C22" s="29">
        <f>'temp-LabProd-cntr'!G18</f>
        <v>650.79780859999983</v>
      </c>
      <c r="D22" s="29">
        <f>'temp-LabProd-cntr'!H18</f>
        <v>832.35906018999992</v>
      </c>
      <c r="E22" s="29">
        <f>'temp-LabProd-cntr'!I18</f>
        <v>1038.7718817199998</v>
      </c>
      <c r="F22" s="29">
        <f>'temp-LabProd-cntr'!J18</f>
        <v>2656.3020699799995</v>
      </c>
      <c r="G22" s="29">
        <f>'temp-LabProd-cntr'!K18</f>
        <v>2852.3261403999995</v>
      </c>
      <c r="H22" s="25">
        <f>'temp-LabProd-cntr'!L18</f>
        <v>4.8304447983094079</v>
      </c>
    </row>
    <row r="23" spans="1:8" x14ac:dyDescent="0.2">
      <c r="A23" s="30">
        <f t="shared" si="0"/>
        <v>18</v>
      </c>
      <c r="B23" t="str">
        <f>'temp-LabProd-cntr'!C19</f>
        <v>Mexico</v>
      </c>
      <c r="C23" s="29">
        <f>'temp-LabProd-cntr'!G19</f>
        <v>1077.853300984006</v>
      </c>
      <c r="D23" s="29">
        <f>'temp-LabProd-cntr'!H19</f>
        <v>1538.1586848765874</v>
      </c>
      <c r="E23" s="29">
        <f>'temp-LabProd-cntr'!I19</f>
        <v>1997.5287492124987</v>
      </c>
      <c r="F23" s="29">
        <f>'temp-LabProd-cntr'!J19</f>
        <v>2120.334046365314</v>
      </c>
      <c r="G23" s="29">
        <f>'temp-LabProd-cntr'!K19</f>
        <v>2843.9608045532636</v>
      </c>
      <c r="H23" s="25">
        <f>'temp-LabProd-cntr'!L19</f>
        <v>1.993579855465466</v>
      </c>
    </row>
    <row r="24" spans="1:8" x14ac:dyDescent="0.2">
      <c r="A24" s="30">
        <f t="shared" si="0"/>
        <v>19</v>
      </c>
      <c r="B24" t="str">
        <f>'temp-LabProd-cntr'!C20</f>
        <v>Dominica</v>
      </c>
      <c r="C24" s="29">
        <f>'temp-LabProd-cntr'!G20</f>
        <v>1177.6317429749997</v>
      </c>
      <c r="D24" s="29">
        <f>'temp-LabProd-cntr'!H20</f>
        <v>1506.0236428636365</v>
      </c>
      <c r="E24" s="29">
        <f>'temp-LabProd-cntr'!I20</f>
        <v>1846.6170013110004</v>
      </c>
      <c r="F24" s="29">
        <f>'temp-LabProd-cntr'!J20</f>
        <v>2865.1721804322224</v>
      </c>
      <c r="G24" s="29">
        <f>'temp-LabProd-cntr'!K20</f>
        <v>2670.2666984375001</v>
      </c>
      <c r="H24" s="25">
        <f>'temp-LabProd-cntr'!L20</f>
        <v>2.4349573684640413</v>
      </c>
    </row>
    <row r="25" spans="1:8" x14ac:dyDescent="0.2">
      <c r="A25" s="30">
        <f t="shared" si="0"/>
        <v>20</v>
      </c>
      <c r="B25" t="str">
        <f>'temp-LabProd-cntr'!C21</f>
        <v>Suriname</v>
      </c>
      <c r="C25" s="29">
        <f>'temp-LabProd-cntr'!G21</f>
        <v>1287.3556655686957</v>
      </c>
      <c r="D25" s="29">
        <f>'temp-LabProd-cntr'!H21</f>
        <v>2144.6331371299998</v>
      </c>
      <c r="E25" s="29">
        <f>'temp-LabProd-cntr'!I21</f>
        <v>3679.7724281258329</v>
      </c>
      <c r="F25" s="29">
        <f>'temp-LabProd-cntr'!J21</f>
        <v>3325.5757854785716</v>
      </c>
      <c r="G25" s="29">
        <f>'temp-LabProd-cntr'!K21</f>
        <v>2376.5367206183328</v>
      </c>
      <c r="H25" s="25">
        <f>'temp-LabProd-cntr'!L21</f>
        <v>1.5151743931731465</v>
      </c>
    </row>
    <row r="26" spans="1:8" x14ac:dyDescent="0.2">
      <c r="A26" s="30">
        <f t="shared" si="0"/>
        <v>21</v>
      </c>
      <c r="B26" t="str">
        <f>'temp-LabProd-cntr'!C22</f>
        <v>Dominican Republic</v>
      </c>
      <c r="C26" s="29">
        <f>'temp-LabProd-cntr'!G22</f>
        <v>1081.9667442513037</v>
      </c>
      <c r="D26" s="29">
        <f>'temp-LabProd-cntr'!H22</f>
        <v>1243.7134446071709</v>
      </c>
      <c r="E26" s="29">
        <f>'temp-LabProd-cntr'!I22</f>
        <v>1571.7832521919652</v>
      </c>
      <c r="F26" s="29">
        <f>'temp-LabProd-cntr'!J22</f>
        <v>1859.5611822298829</v>
      </c>
      <c r="G26" s="29">
        <f>'temp-LabProd-cntr'!K22</f>
        <v>2334.0264608264415</v>
      </c>
      <c r="H26" s="25">
        <f>'temp-LabProd-cntr'!L22</f>
        <v>2.0583486281283481</v>
      </c>
    </row>
    <row r="27" spans="1:8" x14ac:dyDescent="0.2">
      <c r="A27" s="30">
        <f t="shared" si="0"/>
        <v>22</v>
      </c>
      <c r="B27" t="str">
        <f>'temp-LabProd-cntr'!C23</f>
        <v>Colombia</v>
      </c>
      <c r="C27" s="29">
        <f>'temp-LabProd-cntr'!G23</f>
        <v>1063.0589332504592</v>
      </c>
      <c r="D27" s="29">
        <f>'temp-LabProd-cntr'!H23</f>
        <v>1288.4328704364443</v>
      </c>
      <c r="E27" s="29">
        <f>'temp-LabProd-cntr'!I23</f>
        <v>1526.2897172673518</v>
      </c>
      <c r="F27" s="29">
        <f>'temp-LabProd-cntr'!J23</f>
        <v>2058.0355426541732</v>
      </c>
      <c r="G27" s="29">
        <f>'temp-LabProd-cntr'!K23</f>
        <v>2237.7991288625312</v>
      </c>
      <c r="H27" s="25">
        <f>'temp-LabProd-cntr'!L23</f>
        <v>1.9861737187838902</v>
      </c>
    </row>
    <row r="28" spans="1:8" x14ac:dyDescent="0.2">
      <c r="A28" s="30">
        <f t="shared" si="0"/>
        <v>23</v>
      </c>
      <c r="B28" t="str">
        <f>'temp-LabProd-cntr'!C24</f>
        <v>Panama</v>
      </c>
      <c r="C28" s="29">
        <f>'temp-LabProd-cntr'!G24</f>
        <v>1276.6590642818558</v>
      </c>
      <c r="D28" s="29">
        <f>'temp-LabProd-cntr'!H24</f>
        <v>1886.8060667402369</v>
      </c>
      <c r="E28" s="29">
        <f>'temp-LabProd-cntr'!I24</f>
        <v>2346.6860245026237</v>
      </c>
      <c r="F28" s="29">
        <f>'temp-LabProd-cntr'!J24</f>
        <v>2144.376391830569</v>
      </c>
      <c r="G28" s="29">
        <f>'temp-LabProd-cntr'!K24</f>
        <v>2232.0382287836401</v>
      </c>
      <c r="H28" s="25">
        <f>'temp-LabProd-cntr'!L24</f>
        <v>1.3098147670994376</v>
      </c>
    </row>
    <row r="29" spans="1:8" x14ac:dyDescent="0.2">
      <c r="A29" s="30">
        <f t="shared" si="0"/>
        <v>24</v>
      </c>
      <c r="B29" t="str">
        <f>'temp-LabProd-cntr'!C25</f>
        <v>Trinidad and Tobago</v>
      </c>
      <c r="C29" s="29">
        <f>'temp-LabProd-cntr'!G25</f>
        <v>1619.3865751481965</v>
      </c>
      <c r="D29" s="29">
        <f>'temp-LabProd-cntr'!H25</f>
        <v>1970.6496783477967</v>
      </c>
      <c r="E29" s="29">
        <f>'temp-LabProd-cntr'!I25</f>
        <v>2039.2274969851064</v>
      </c>
      <c r="F29" s="29">
        <f>'temp-LabProd-cntr'!J25</f>
        <v>1797.1043920898076</v>
      </c>
      <c r="G29" s="29">
        <f>'temp-LabProd-cntr'!K25</f>
        <v>2207.9231568673472</v>
      </c>
      <c r="H29" s="25">
        <f>'temp-LabProd-cntr'!L25</f>
        <v>8.8843085919987352E-2</v>
      </c>
    </row>
    <row r="30" spans="1:8" x14ac:dyDescent="0.2">
      <c r="A30" s="30">
        <f t="shared" si="0"/>
        <v>25</v>
      </c>
      <c r="B30" t="str">
        <f>'temp-LabProd-cntr'!C26</f>
        <v>St. Lucia</v>
      </c>
      <c r="C30" s="29">
        <f>'temp-LabProd-cntr'!G26</f>
        <v>1644.4649335428571</v>
      </c>
      <c r="D30" s="29">
        <f>'temp-LabProd-cntr'!H26</f>
        <v>1911.5005512499999</v>
      </c>
      <c r="E30" s="29">
        <f>'temp-LabProd-cntr'!I26</f>
        <v>1783.2195567592312</v>
      </c>
      <c r="F30" s="29">
        <f>'temp-LabProd-cntr'!J26</f>
        <v>2496.912566721428</v>
      </c>
      <c r="G30" s="29">
        <f>'temp-LabProd-cntr'!K26</f>
        <v>2000.7368460799996</v>
      </c>
      <c r="H30" s="25">
        <f>'temp-LabProd-cntr'!L26</f>
        <v>0.44475684864533349</v>
      </c>
    </row>
    <row r="31" spans="1:8" x14ac:dyDescent="0.2">
      <c r="A31" s="30">
        <f t="shared" si="0"/>
        <v>26</v>
      </c>
      <c r="B31" t="str">
        <f>'temp-LabProd-cntr'!C27</f>
        <v>Grenada</v>
      </c>
      <c r="C31" s="29">
        <f>'temp-LabProd-cntr'!G27</f>
        <v>703.75343309411767</v>
      </c>
      <c r="D31" s="29">
        <f>'temp-LabProd-cntr'!H27</f>
        <v>1221.5835033064286</v>
      </c>
      <c r="E31" s="29">
        <f>'temp-LabProd-cntr'!I27</f>
        <v>1644.2073890441675</v>
      </c>
      <c r="F31" s="29">
        <f>'temp-LabProd-cntr'!J27</f>
        <v>1566.8254020729996</v>
      </c>
      <c r="G31" s="29">
        <f>'temp-LabProd-cntr'!K27</f>
        <v>1921.0190528625005</v>
      </c>
      <c r="H31" s="25">
        <f>'temp-LabProd-cntr'!L27</f>
        <v>1.9638599969319159</v>
      </c>
    </row>
    <row r="32" spans="1:8" x14ac:dyDescent="0.2">
      <c r="A32" s="30">
        <f t="shared" si="0"/>
        <v>27</v>
      </c>
      <c r="B32" t="str">
        <f>'temp-LabProd-cntr'!C28</f>
        <v>Nicaragua</v>
      </c>
      <c r="C32" s="29">
        <f>'temp-LabProd-cntr'!G28</f>
        <v>992.43559087308154</v>
      </c>
      <c r="D32" s="29">
        <f>'temp-LabProd-cntr'!H28</f>
        <v>1691.8765627322825</v>
      </c>
      <c r="E32" s="29">
        <f>'temp-LabProd-cntr'!I28</f>
        <v>1482.1455658280304</v>
      </c>
      <c r="F32" s="29">
        <f>'temp-LabProd-cntr'!J28</f>
        <v>1304.0631095788806</v>
      </c>
      <c r="G32" s="29">
        <f>'temp-LabProd-cntr'!K28</f>
        <v>1795.6616172541915</v>
      </c>
      <c r="H32" s="25">
        <f>'temp-LabProd-cntr'!L28</f>
        <v>-7.5504610340559886E-3</v>
      </c>
    </row>
    <row r="33" spans="1:8" x14ac:dyDescent="0.2">
      <c r="A33" s="30">
        <f t="shared" si="0"/>
        <v>28</v>
      </c>
      <c r="B33" t="str">
        <f>'temp-LabProd-cntr'!C29</f>
        <v>St. Vincent and the Grenadines</v>
      </c>
      <c r="C33" s="29">
        <f>'temp-LabProd-cntr'!G29</f>
        <v>1256.7651344599999</v>
      </c>
      <c r="D33" s="29">
        <f>'temp-LabProd-cntr'!H29</f>
        <v>1303.1798151645455</v>
      </c>
      <c r="E33" s="29">
        <f>'temp-LabProd-cntr'!I29</f>
        <v>1436.713144389091</v>
      </c>
      <c r="F33" s="29">
        <f>'temp-LabProd-cntr'!J29</f>
        <v>1837.2649892458332</v>
      </c>
      <c r="G33" s="29">
        <f>'temp-LabProd-cntr'!K29</f>
        <v>1531.9135753749999</v>
      </c>
      <c r="H33" s="25">
        <f>'temp-LabProd-cntr'!L29</f>
        <v>1.0452117470798106</v>
      </c>
    </row>
    <row r="34" spans="1:8" x14ac:dyDescent="0.2">
      <c r="A34" s="30">
        <f t="shared" si="0"/>
        <v>29</v>
      </c>
      <c r="B34" t="str">
        <f>'temp-LabProd-cntr'!C30</f>
        <v>Jamaica</v>
      </c>
      <c r="C34" s="29">
        <f>'temp-LabProd-cntr'!G30</f>
        <v>897.57374466110298</v>
      </c>
      <c r="D34" s="29">
        <f>'temp-LabProd-cntr'!H30</f>
        <v>1208.8556600097529</v>
      </c>
      <c r="E34" s="29">
        <f>'temp-LabProd-cntr'!I30</f>
        <v>989.16720941167807</v>
      </c>
      <c r="F34" s="29">
        <f>'temp-LabProd-cntr'!J30</f>
        <v>1194.0226207559631</v>
      </c>
      <c r="G34" s="29">
        <f>'temp-LabProd-cntr'!K30</f>
        <v>1529.874076717083</v>
      </c>
      <c r="H34" s="25">
        <f>'temp-LabProd-cntr'!L30</f>
        <v>0.89551647743819629</v>
      </c>
    </row>
    <row r="35" spans="1:8" x14ac:dyDescent="0.2">
      <c r="A35" s="30">
        <f t="shared" si="0"/>
        <v>30</v>
      </c>
      <c r="B35" t="str">
        <f>'temp-LabProd-cntr'!C31</f>
        <v>Peru</v>
      </c>
      <c r="C35" s="29">
        <f>'temp-LabProd-cntr'!G31</f>
        <v>945.18236456007719</v>
      </c>
      <c r="D35" s="29">
        <f>'temp-LabProd-cntr'!H31</f>
        <v>1110.7069338431929</v>
      </c>
      <c r="E35" s="29">
        <f>'temp-LabProd-cntr'!I31</f>
        <v>1015.9741103940837</v>
      </c>
      <c r="F35" s="29">
        <f>'temp-LabProd-cntr'!J31</f>
        <v>986.23908750962801</v>
      </c>
      <c r="G35" s="29">
        <f>'temp-LabProd-cntr'!K31</f>
        <v>1493.2200320663226</v>
      </c>
      <c r="H35" s="25">
        <f>'temp-LabProd-cntr'!L31</f>
        <v>0.57801320003352252</v>
      </c>
    </row>
    <row r="36" spans="1:8" x14ac:dyDescent="0.2">
      <c r="A36" s="30">
        <f t="shared" si="0"/>
        <v>31</v>
      </c>
      <c r="B36" t="str">
        <f>'temp-LabProd-cntr'!C32</f>
        <v>Netherlands Antilles</v>
      </c>
      <c r="C36" s="29">
        <f>'temp-LabProd-cntr'!G32</f>
        <v>4017.2806049999999</v>
      </c>
      <c r="D36" s="29">
        <f>'temp-LabProd-cntr'!H32</f>
        <v>6513.2666629999994</v>
      </c>
      <c r="E36" s="29">
        <f>'temp-LabProd-cntr'!I32</f>
        <v>2298.2096349999997</v>
      </c>
      <c r="F36" s="29">
        <f>'temp-LabProd-cntr'!J32</f>
        <v>1339.2245720000001</v>
      </c>
      <c r="G36" s="29">
        <f>'temp-LabProd-cntr'!K32</f>
        <v>1414.7826890000001</v>
      </c>
      <c r="H36" s="25">
        <f>'temp-LabProd-cntr'!L32</f>
        <v>-3.7888677834495788</v>
      </c>
    </row>
    <row r="37" spans="1:8" x14ac:dyDescent="0.2">
      <c r="A37" s="30">
        <f t="shared" si="0"/>
        <v>32</v>
      </c>
      <c r="B37" t="str">
        <f>'temp-LabProd-cntr'!C33</f>
        <v>Honduras</v>
      </c>
      <c r="C37" s="29">
        <f>'temp-LabProd-cntr'!G33</f>
        <v>699.559325517567</v>
      </c>
      <c r="D37" s="29">
        <f>'temp-LabProd-cntr'!H33</f>
        <v>1002.057683495629</v>
      </c>
      <c r="E37" s="29">
        <f>'temp-LabProd-cntr'!I33</f>
        <v>1113.2252459125984</v>
      </c>
      <c r="F37" s="29">
        <f>'temp-LabProd-cntr'!J33</f>
        <v>1201.7670019766099</v>
      </c>
      <c r="G37" s="29">
        <f>'temp-LabProd-cntr'!K33</f>
        <v>1369.3117830877031</v>
      </c>
      <c r="H37" s="25">
        <f>'temp-LabProd-cntr'!L33</f>
        <v>1.5656721047514477</v>
      </c>
    </row>
    <row r="38" spans="1:8" x14ac:dyDescent="0.2">
      <c r="A38" s="30">
        <f t="shared" si="0"/>
        <v>33</v>
      </c>
      <c r="B38" t="str">
        <f>'temp-LabProd-cntr'!C34</f>
        <v>French Guiana</v>
      </c>
      <c r="C38" s="29">
        <f>'temp-LabProd-cntr'!G34</f>
        <v>651.17753433333337</v>
      </c>
      <c r="D38" s="29">
        <f>'temp-LabProd-cntr'!H34</f>
        <v>596.6817426428571</v>
      </c>
      <c r="E38" s="29">
        <f>'temp-LabProd-cntr'!I34</f>
        <v>546.33317694444452</v>
      </c>
      <c r="F38" s="29">
        <f>'temp-LabProd-cntr'!J34</f>
        <v>1227.592331750833</v>
      </c>
      <c r="G38" s="29">
        <f>'temp-LabProd-cntr'!K34</f>
        <v>1323.2237288469228</v>
      </c>
      <c r="H38" s="25">
        <f>'temp-LabProd-cntr'!L34</f>
        <v>2.9446079033116357</v>
      </c>
    </row>
    <row r="39" spans="1:8" x14ac:dyDescent="0.2">
      <c r="A39" s="30">
        <f t="shared" si="0"/>
        <v>34</v>
      </c>
      <c r="B39" t="str">
        <f>'temp-LabProd-cntr'!C35</f>
        <v>St. Kitts and Nevis</v>
      </c>
      <c r="C39" s="29">
        <f>'temp-LabProd-cntr'!G35</f>
        <v>889.88470678999988</v>
      </c>
      <c r="D39" s="29">
        <f>'temp-LabProd-cntr'!H35</f>
        <v>919.48527666857149</v>
      </c>
      <c r="E39" s="29">
        <f>'temp-LabProd-cntr'!I35</f>
        <v>1293.9219435666664</v>
      </c>
      <c r="F39" s="29">
        <f>'temp-LabProd-cntr'!J35</f>
        <v>1074.8588802599998</v>
      </c>
      <c r="G39" s="29">
        <f>'temp-LabProd-cntr'!K35</f>
        <v>1323.1040698749998</v>
      </c>
      <c r="H39" s="25">
        <f>'temp-LabProd-cntr'!L35</f>
        <v>1.0295933532157298</v>
      </c>
    </row>
    <row r="40" spans="1:8" x14ac:dyDescent="0.2">
      <c r="A40" s="30">
        <f t="shared" si="0"/>
        <v>35</v>
      </c>
      <c r="B40" t="str">
        <f>'temp-LabProd-cntr'!C36</f>
        <v>Bolivia</v>
      </c>
      <c r="C40" s="29">
        <f>'temp-LabProd-cntr'!G36</f>
        <v>610.53613863324415</v>
      </c>
      <c r="D40" s="29">
        <f>'temp-LabProd-cntr'!H36</f>
        <v>740.82586621258429</v>
      </c>
      <c r="E40" s="29">
        <f>'temp-LabProd-cntr'!I36</f>
        <v>931.68121284741244</v>
      </c>
      <c r="F40" s="29">
        <f>'temp-LabProd-cntr'!J36</f>
        <v>1049.4550333705263</v>
      </c>
      <c r="G40" s="29">
        <f>'temp-LabProd-cntr'!K36</f>
        <v>1252.2759288511129</v>
      </c>
      <c r="H40" s="25">
        <f>'temp-LabProd-cntr'!L36</f>
        <v>1.7704113379899411</v>
      </c>
    </row>
    <row r="41" spans="1:8" x14ac:dyDescent="0.2">
      <c r="A41" s="30">
        <f t="shared" si="0"/>
        <v>36</v>
      </c>
      <c r="B41" t="str">
        <f>'temp-LabProd-cntr'!C37</f>
        <v>Guatemala</v>
      </c>
      <c r="C41" s="29">
        <f>'temp-LabProd-cntr'!G37</f>
        <v>612.28913340920042</v>
      </c>
      <c r="D41" s="29">
        <f>'temp-LabProd-cntr'!H37</f>
        <v>771.97892783738166</v>
      </c>
      <c r="E41" s="29">
        <f>'temp-LabProd-cntr'!I37</f>
        <v>974.30463804630347</v>
      </c>
      <c r="F41" s="29">
        <f>'temp-LabProd-cntr'!J37</f>
        <v>939.73242425888679</v>
      </c>
      <c r="G41" s="29">
        <f>'temp-LabProd-cntr'!K37</f>
        <v>1014.1591646706992</v>
      </c>
      <c r="H41" s="25">
        <f>'temp-LabProd-cntr'!L37</f>
        <v>0.9590991344411437</v>
      </c>
    </row>
    <row r="42" spans="1:8" x14ac:dyDescent="0.2">
      <c r="A42" s="30">
        <f t="shared" si="0"/>
        <v>37</v>
      </c>
      <c r="B42" t="str">
        <f>'temp-LabProd-cntr'!C38</f>
        <v>El Salvador</v>
      </c>
      <c r="C42" s="29">
        <f>'temp-LabProd-cntr'!G38</f>
        <v>786.93550524952389</v>
      </c>
      <c r="D42" s="29">
        <f>'temp-LabProd-cntr'!H38</f>
        <v>830.0075367731572</v>
      </c>
      <c r="E42" s="29">
        <f>'temp-LabProd-cntr'!I38</f>
        <v>969.58634350114653</v>
      </c>
      <c r="F42" s="29">
        <f>'temp-LabProd-cntr'!J38</f>
        <v>997.64538338980424</v>
      </c>
      <c r="G42" s="29">
        <f>'temp-LabProd-cntr'!K38</f>
        <v>1008.3904230794205</v>
      </c>
      <c r="H42" s="25">
        <f>'temp-LabProd-cntr'!L38</f>
        <v>0.61638065268663222</v>
      </c>
    </row>
    <row r="43" spans="1:8" x14ac:dyDescent="0.2">
      <c r="A43" s="30">
        <f t="shared" si="0"/>
        <v>38</v>
      </c>
      <c r="B43" t="str">
        <f>'temp-LabProd-cntr'!C39</f>
        <v>Antigua and Barbuda</v>
      </c>
      <c r="C43" s="29">
        <f>'temp-LabProd-cntr'!G39</f>
        <v>540.28506432909103</v>
      </c>
      <c r="D43" s="29">
        <f>'temp-LabProd-cntr'!H39</f>
        <v>601.26165516600008</v>
      </c>
      <c r="E43" s="29">
        <f>'temp-LabProd-cntr'!I39</f>
        <v>659.42886998625033</v>
      </c>
      <c r="F43" s="29">
        <f>'temp-LabProd-cntr'!J39</f>
        <v>841.75476854285716</v>
      </c>
      <c r="G43" s="29">
        <f>'temp-LabProd-cntr'!K39</f>
        <v>721.63817879375006</v>
      </c>
      <c r="H43" s="25">
        <f>'temp-LabProd-cntr'!L39</f>
        <v>1.4879138419134241</v>
      </c>
    </row>
    <row r="44" spans="1:8" x14ac:dyDescent="0.2">
      <c r="A44" s="30">
        <f t="shared" si="0"/>
        <v>39</v>
      </c>
      <c r="B44" t="str">
        <f>'temp-LabProd-cntr'!C40</f>
        <v>British Virgin Islands</v>
      </c>
      <c r="C44" s="29">
        <f>'temp-LabProd-cntr'!G40</f>
        <v>422.74658799999997</v>
      </c>
      <c r="D44" s="29">
        <f>'temp-LabProd-cntr'!H40</f>
        <v>222.75624450000001</v>
      </c>
      <c r="E44" s="29">
        <f>'temp-LabProd-cntr'!I40</f>
        <v>275.73740815000002</v>
      </c>
      <c r="F44" s="29">
        <f>'temp-LabProd-cntr'!J40</f>
        <v>300.96279535000002</v>
      </c>
      <c r="G44" s="29">
        <f>'temp-LabProd-cntr'!K40</f>
        <v>321.36908925</v>
      </c>
      <c r="H44" s="25">
        <f>'temp-LabProd-cntr'!L40</f>
        <v>0.47034335810032246</v>
      </c>
    </row>
    <row r="45" spans="1:8" x14ac:dyDescent="0.2">
      <c r="A45" s="30">
        <f t="shared" si="0"/>
        <v>40</v>
      </c>
      <c r="B45" t="str">
        <f>'temp-LabProd-cntr'!C41</f>
        <v>Haiti</v>
      </c>
      <c r="C45" s="29">
        <f>'temp-LabProd-cntr'!G41</f>
        <v>263.02777850414475</v>
      </c>
      <c r="D45" s="29">
        <f>'temp-LabProd-cntr'!H41</f>
        <v>311.62045166353806</v>
      </c>
      <c r="E45" s="29">
        <f>'temp-LabProd-cntr'!I41</f>
        <v>344.95450217956915</v>
      </c>
      <c r="F45" s="29">
        <f>'temp-LabProd-cntr'!J41</f>
        <v>300.03657114719999</v>
      </c>
      <c r="G45" s="29">
        <f>'temp-LabProd-cntr'!K41</f>
        <v>279.56513534639078</v>
      </c>
      <c r="H45" s="25">
        <f>'temp-LabProd-cntr'!L41</f>
        <v>2.4856607724843549E-2</v>
      </c>
    </row>
    <row r="46" spans="1:8" x14ac:dyDescent="0.2">
      <c r="A46" s="30">
        <f t="shared" si="0"/>
        <v>41</v>
      </c>
      <c r="B46" t="str">
        <f>'temp-LabProd-cntr'!C42</f>
        <v>Virgin Islands</v>
      </c>
      <c r="C46" s="29">
        <f>'temp-LabProd-cntr'!G42</f>
        <v>602.80167419999998</v>
      </c>
      <c r="D46" s="29">
        <f>'temp-LabProd-cntr'!H42</f>
        <v>256.99170230909084</v>
      </c>
      <c r="E46" s="29">
        <f>'temp-LabProd-cntr'!I42</f>
        <v>217.61642576923077</v>
      </c>
      <c r="F46" s="29">
        <f>'temp-LabProd-cntr'!J42</f>
        <v>162.25095761538461</v>
      </c>
      <c r="G46" s="29">
        <f>'temp-LabProd-cntr'!K42</f>
        <v>179.81876699999998</v>
      </c>
      <c r="H46" s="25">
        <f>'temp-LabProd-cntr'!L42</f>
        <v>-2.4118106677044504</v>
      </c>
    </row>
    <row r="47" spans="1:8" x14ac:dyDescent="0.2">
      <c r="A47" s="30"/>
      <c r="C47" s="33"/>
      <c r="D47" s="29"/>
      <c r="E47" s="29"/>
      <c r="F47" s="29"/>
      <c r="G47" s="29"/>
    </row>
    <row r="48" spans="1:8" x14ac:dyDescent="0.2">
      <c r="A48" s="34"/>
      <c r="B48" s="20" t="s">
        <v>249</v>
      </c>
      <c r="C48" s="35">
        <f>RUT_data!G267</f>
        <v>665.80763268133387</v>
      </c>
      <c r="D48" s="37">
        <f>RUT_data!Q267</f>
        <v>666.50343010998745</v>
      </c>
      <c r="E48" s="37">
        <f>RUT_data!AA267</f>
        <v>704.17482517482517</v>
      </c>
      <c r="F48" s="37">
        <f>RUT_data!AK267</f>
        <v>770.24832214765104</v>
      </c>
      <c r="G48" s="37">
        <f>RUT_data!AU267</f>
        <v>675.99829351535834</v>
      </c>
      <c r="H48" s="28">
        <f>RUT_data!BD267</f>
        <v>9.4587258645506544E-2</v>
      </c>
    </row>
    <row r="49" spans="1:1" x14ac:dyDescent="0.2">
      <c r="A49" s="36" t="s">
        <v>250</v>
      </c>
    </row>
    <row r="50" spans="1:1" x14ac:dyDescent="0.2">
      <c r="A50" s="36" t="s">
        <v>251</v>
      </c>
    </row>
    <row r="51" spans="1:1" x14ac:dyDescent="0.2">
      <c r="A51" s="36" t="s">
        <v>253</v>
      </c>
    </row>
    <row r="52" spans="1:1" x14ac:dyDescent="0.2">
      <c r="A52" s="30"/>
    </row>
    <row r="53" spans="1:1" x14ac:dyDescent="0.2">
      <c r="A53" s="30"/>
    </row>
    <row r="54" spans="1:1" x14ac:dyDescent="0.2">
      <c r="A54" s="30"/>
    </row>
    <row r="55" spans="1:1" x14ac:dyDescent="0.2">
      <c r="A55" s="30"/>
    </row>
    <row r="56" spans="1:1" x14ac:dyDescent="0.2">
      <c r="A56" s="30"/>
    </row>
    <row r="57" spans="1:1" x14ac:dyDescent="0.2">
      <c r="A57" s="30"/>
    </row>
    <row r="58" spans="1:1" x14ac:dyDescent="0.2">
      <c r="A58" s="30"/>
    </row>
  </sheetData>
  <phoneticPr fontId="0" type="noConversion"/>
  <pageMargins left="0.75" right="0.75" top="1" bottom="0.76" header="0.5" footer="0.5"/>
  <pageSetup orientation="portrait" horizontalDpi="360" verticalDpi="36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"/>
  <sheetViews>
    <sheetView workbookViewId="0"/>
  </sheetViews>
  <sheetFormatPr defaultRowHeight="12.75" x14ac:dyDescent="0.2"/>
  <cols>
    <col min="1" max="1" width="9.5703125" customWidth="1"/>
    <col min="2" max="2" width="27.5703125" customWidth="1"/>
    <col min="3" max="7" width="8.28515625" customWidth="1"/>
    <col min="8" max="8" width="10.5703125" style="25" customWidth="1"/>
  </cols>
  <sheetData>
    <row r="1" spans="1:8" x14ac:dyDescent="0.2">
      <c r="A1" s="18" t="s">
        <v>246</v>
      </c>
    </row>
    <row r="3" spans="1:8" x14ac:dyDescent="0.2">
      <c r="A3" s="31" t="s">
        <v>254</v>
      </c>
      <c r="B3" s="19" t="s">
        <v>247</v>
      </c>
      <c r="C3" s="19">
        <v>1961</v>
      </c>
      <c r="D3" s="19">
        <v>1971</v>
      </c>
      <c r="E3" s="19">
        <v>1981</v>
      </c>
      <c r="F3" s="19">
        <v>1991</v>
      </c>
      <c r="G3" s="19">
        <v>2001</v>
      </c>
      <c r="H3" s="32" t="s">
        <v>220</v>
      </c>
    </row>
    <row r="4" spans="1:8" x14ac:dyDescent="0.2">
      <c r="A4" s="30"/>
      <c r="E4" s="30" t="s">
        <v>248</v>
      </c>
      <c r="H4" s="25" t="s">
        <v>216</v>
      </c>
    </row>
    <row r="5" spans="1:8" x14ac:dyDescent="0.2">
      <c r="A5" s="30"/>
      <c r="E5" s="30"/>
    </row>
    <row r="6" spans="1:8" x14ac:dyDescent="0.2">
      <c r="A6" s="30">
        <v>1</v>
      </c>
      <c r="B6" t="str">
        <f>'temp-LandProd-cntr'!C2</f>
        <v>Barbados</v>
      </c>
      <c r="C6" s="29">
        <f>'temp-LandProd-cntr'!G2</f>
        <v>1315.8201772549789</v>
      </c>
      <c r="D6" s="29">
        <f>'temp-LandProd-cntr'!H2</f>
        <v>1385.0694077037672</v>
      </c>
      <c r="E6" s="29">
        <f>'temp-LandProd-cntr'!I2</f>
        <v>1813.8864677671402</v>
      </c>
      <c r="F6" s="29">
        <f>'temp-LandProd-cntr'!J2</f>
        <v>2341.8956839731982</v>
      </c>
      <c r="G6" s="29">
        <f>'temp-LandProd-cntr'!K2</f>
        <v>2504.0602636598273</v>
      </c>
      <c r="H6" s="25">
        <f>'temp-LandProd-cntr'!L2</f>
        <v>1.7498460020711981</v>
      </c>
    </row>
    <row r="7" spans="1:8" x14ac:dyDescent="0.2">
      <c r="A7" s="30">
        <f>A6+1</f>
        <v>2</v>
      </c>
      <c r="B7" t="str">
        <f>'temp-LandProd-cntr'!C3</f>
        <v>Martinique</v>
      </c>
      <c r="C7" s="29">
        <f>'temp-LandProd-cntr'!G3</f>
        <v>1594.7266449941676</v>
      </c>
      <c r="D7" s="29">
        <f>'temp-LandProd-cntr'!H3</f>
        <v>1712.2280097392022</v>
      </c>
      <c r="E7" s="29">
        <f>'temp-LandProd-cntr'!I3</f>
        <v>1609.9997923226408</v>
      </c>
      <c r="F7" s="29">
        <f>'temp-LandProd-cntr'!J3</f>
        <v>1754.5452671752164</v>
      </c>
      <c r="G7" s="29">
        <f>'temp-LandProd-cntr'!K3</f>
        <v>2467.640559080759</v>
      </c>
      <c r="H7" s="25">
        <f>'temp-LandProd-cntr'!L3</f>
        <v>0.69999602175392361</v>
      </c>
    </row>
    <row r="8" spans="1:8" x14ac:dyDescent="0.2">
      <c r="A8" s="30">
        <f t="shared" ref="A8:A46" si="0">A7+1</f>
        <v>3</v>
      </c>
      <c r="B8" t="str">
        <f>'temp-LandProd-cntr'!C4</f>
        <v>Bahamas, The</v>
      </c>
      <c r="C8" s="29">
        <f>'temp-LandProd-cntr'!G4</f>
        <v>1935.3711742519899</v>
      </c>
      <c r="D8" s="29">
        <f>'temp-LandProd-cntr'!H4</f>
        <v>2724.9409835306556</v>
      </c>
      <c r="E8" s="29">
        <f>'temp-LandProd-cntr'!I4</f>
        <v>2476.6273711015015</v>
      </c>
      <c r="F8" s="29">
        <f>'temp-LandProd-cntr'!J4</f>
        <v>2019.4754677008566</v>
      </c>
      <c r="G8" s="29">
        <f>'temp-LandProd-cntr'!K4</f>
        <v>2174.2917357055903</v>
      </c>
      <c r="H8" s="25">
        <f>'temp-LandProd-cntr'!L4</f>
        <v>0.36230692031531397</v>
      </c>
    </row>
    <row r="9" spans="1:8" x14ac:dyDescent="0.2">
      <c r="A9" s="30">
        <f t="shared" si="0"/>
        <v>4</v>
      </c>
      <c r="B9" t="str">
        <f>'temp-LandProd-cntr'!C5</f>
        <v>Montserrat</v>
      </c>
      <c r="C9" s="29">
        <f>'temp-LandProd-cntr'!G5</f>
        <v>1033.0123946031745</v>
      </c>
      <c r="D9" s="29">
        <f>'temp-LandProd-cntr'!H5</f>
        <v>1445.0678128298609</v>
      </c>
      <c r="E9" s="29">
        <f>'temp-LandProd-cntr'!I5</f>
        <v>1674.0884475745363</v>
      </c>
      <c r="F9" s="29">
        <f>'temp-LandProd-cntr'!J5</f>
        <v>2007.7869009674978</v>
      </c>
      <c r="G9" s="29">
        <f>'temp-LandProd-cntr'!K5</f>
        <v>2109.7086837278102</v>
      </c>
      <c r="H9" s="25">
        <f>'temp-LandProd-cntr'!L5</f>
        <v>1.8559351557013049</v>
      </c>
    </row>
    <row r="10" spans="1:8" x14ac:dyDescent="0.2">
      <c r="A10" s="30">
        <f t="shared" si="0"/>
        <v>5</v>
      </c>
      <c r="B10" t="str">
        <f>'temp-LandProd-cntr'!C6</f>
        <v>Trinidad and Tobago</v>
      </c>
      <c r="C10" s="29">
        <f>'temp-LandProd-cntr'!G6</f>
        <v>1152.9649857492675</v>
      </c>
      <c r="D10" s="29">
        <f>'temp-LandProd-cntr'!H6</f>
        <v>1233.1975458997476</v>
      </c>
      <c r="E10" s="29">
        <f>'temp-LandProd-cntr'!I6</f>
        <v>1032.1755444807013</v>
      </c>
      <c r="F10" s="29">
        <f>'temp-LandProd-cntr'!J6</f>
        <v>1070.4892364904463</v>
      </c>
      <c r="G10" s="29">
        <f>'temp-LandProd-cntr'!K6</f>
        <v>1807.777206271096</v>
      </c>
      <c r="H10" s="25">
        <f>'temp-LandProd-cntr'!L6</f>
        <v>0.20110901793581881</v>
      </c>
    </row>
    <row r="11" spans="1:8" x14ac:dyDescent="0.2">
      <c r="A11" s="30">
        <f t="shared" si="0"/>
        <v>6</v>
      </c>
      <c r="B11" t="str">
        <f>'temp-LandProd-cntr'!C7</f>
        <v>St. Lucia</v>
      </c>
      <c r="C11" s="29">
        <f>'temp-LandProd-cntr'!G7</f>
        <v>1988.8138449896337</v>
      </c>
      <c r="D11" s="29">
        <f>'temp-LandProd-cntr'!H7</f>
        <v>2197.1270704022986</v>
      </c>
      <c r="E11" s="29">
        <f>'temp-LandProd-cntr'!I7</f>
        <v>2116.6777061605189</v>
      </c>
      <c r="F11" s="29">
        <f>'temp-LandProd-cntr'!J7</f>
        <v>1202.2553285905899</v>
      </c>
      <c r="G11" s="29">
        <f>'temp-LandProd-cntr'!K7</f>
        <v>1273.273342859567</v>
      </c>
      <c r="H11" s="25">
        <f>'temp-LandProd-cntr'!L7</f>
        <v>-1.9686368666808285</v>
      </c>
    </row>
    <row r="12" spans="1:8" x14ac:dyDescent="0.2">
      <c r="A12" s="30">
        <f t="shared" si="0"/>
        <v>7</v>
      </c>
      <c r="B12" t="str">
        <f>'temp-LandProd-cntr'!C8</f>
        <v>Guadeloupe</v>
      </c>
      <c r="C12" s="29">
        <f>'temp-LandProd-cntr'!G8</f>
        <v>1146.1232508438247</v>
      </c>
      <c r="D12" s="29">
        <f>'temp-LandProd-cntr'!H8</f>
        <v>1212.2341027655011</v>
      </c>
      <c r="E12" s="29">
        <f>'temp-LandProd-cntr'!I8</f>
        <v>1002.846949133738</v>
      </c>
      <c r="F12" s="29">
        <f>'temp-LandProd-cntr'!J8</f>
        <v>1054.823601252554</v>
      </c>
      <c r="G12" s="29">
        <f>'temp-LandProd-cntr'!K8</f>
        <v>1170.6378540393978</v>
      </c>
      <c r="H12" s="25">
        <f>'temp-LandProd-cntr'!L8</f>
        <v>-0.3076972726697158</v>
      </c>
    </row>
    <row r="13" spans="1:8" x14ac:dyDescent="0.2">
      <c r="A13" s="30">
        <f t="shared" si="0"/>
        <v>8</v>
      </c>
      <c r="B13" t="str">
        <f>'temp-LandProd-cntr'!C9</f>
        <v>Grenada</v>
      </c>
      <c r="C13" s="29">
        <f>'temp-LandProd-cntr'!G9</f>
        <v>735.51016615025208</v>
      </c>
      <c r="D13" s="29">
        <f>'temp-LandProd-cntr'!H9</f>
        <v>963.71965774202636</v>
      </c>
      <c r="E13" s="29">
        <f>'temp-LandProd-cntr'!I9</f>
        <v>1431.9245713426235</v>
      </c>
      <c r="F13" s="29">
        <f>'temp-LandProd-cntr'!J9</f>
        <v>963.84436643270158</v>
      </c>
      <c r="G13" s="29">
        <f>'temp-LandProd-cntr'!K9</f>
        <v>1092.6521452470674</v>
      </c>
      <c r="H13" s="25">
        <f>'temp-LandProd-cntr'!L9</f>
        <v>0.52168649997681449</v>
      </c>
    </row>
    <row r="14" spans="1:8" x14ac:dyDescent="0.2">
      <c r="A14" s="30">
        <f t="shared" si="0"/>
        <v>9</v>
      </c>
      <c r="B14" t="str">
        <f>'temp-LandProd-cntr'!C10</f>
        <v>Puerto Rico</v>
      </c>
      <c r="C14" s="29">
        <f>'temp-LandProd-cntr'!G10</f>
        <v>687.48408568401373</v>
      </c>
      <c r="D14" s="29">
        <f>'temp-LandProd-cntr'!H10</f>
        <v>704.62181997194307</v>
      </c>
      <c r="E14" s="29">
        <f>'temp-LandProd-cntr'!I10</f>
        <v>753.29524716546507</v>
      </c>
      <c r="F14" s="29">
        <f>'temp-LandProd-cntr'!J10</f>
        <v>901.35008235720193</v>
      </c>
      <c r="G14" s="29">
        <f>'temp-LandProd-cntr'!K10</f>
        <v>1081.0454878487055</v>
      </c>
      <c r="H14" s="25">
        <f>'temp-LandProd-cntr'!L10</f>
        <v>1.0948890049254034</v>
      </c>
    </row>
    <row r="15" spans="1:8" x14ac:dyDescent="0.2">
      <c r="A15" s="30">
        <f t="shared" si="0"/>
        <v>10</v>
      </c>
      <c r="B15" t="str">
        <f>'temp-LandProd-cntr'!C11</f>
        <v>Dominica</v>
      </c>
      <c r="C15" s="29">
        <f>'temp-LandProd-cntr'!G11</f>
        <v>1547.4792943166883</v>
      </c>
      <c r="D15" s="29">
        <f>'temp-LandProd-cntr'!H11</f>
        <v>1586.0469192436574</v>
      </c>
      <c r="E15" s="29">
        <f>'temp-LandProd-cntr'!I11</f>
        <v>1736.1949993522005</v>
      </c>
      <c r="F15" s="29">
        <f>'temp-LandProd-cntr'!J11</f>
        <v>1142.6662659587007</v>
      </c>
      <c r="G15" s="29">
        <f>'temp-LandProd-cntr'!K11</f>
        <v>974.50543257606876</v>
      </c>
      <c r="H15" s="25">
        <f>'temp-LandProd-cntr'!L11</f>
        <v>-1.3405138566430996</v>
      </c>
    </row>
    <row r="16" spans="1:8" x14ac:dyDescent="0.2">
      <c r="A16" s="30">
        <f t="shared" si="0"/>
        <v>11</v>
      </c>
      <c r="B16" t="str">
        <f>'temp-LandProd-cntr'!C12</f>
        <v>Jamaica</v>
      </c>
      <c r="C16" s="29">
        <f>'temp-LandProd-cntr'!G12</f>
        <v>515.56048457652207</v>
      </c>
      <c r="D16" s="29">
        <f>'temp-LandProd-cntr'!H12</f>
        <v>647.88976877350569</v>
      </c>
      <c r="E16" s="29">
        <f>'temp-LandProd-cntr'!I12</f>
        <v>675.25514256548195</v>
      </c>
      <c r="F16" s="29">
        <f>'temp-LandProd-cntr'!J12</f>
        <v>779.57132273638922</v>
      </c>
      <c r="G16" s="29">
        <f>'temp-LandProd-cntr'!K12</f>
        <v>971.70617435783231</v>
      </c>
      <c r="H16" s="25">
        <f>'temp-LandProd-cntr'!L12</f>
        <v>1.3648731866325869</v>
      </c>
    </row>
    <row r="17" spans="1:8" x14ac:dyDescent="0.2">
      <c r="A17" s="30">
        <f t="shared" si="0"/>
        <v>12</v>
      </c>
      <c r="B17" t="str">
        <f>'temp-LandProd-cntr'!C13</f>
        <v>Antigua and Barbuda</v>
      </c>
      <c r="C17" s="29">
        <f>'temp-LandProd-cntr'!G13</f>
        <v>766.26298447911313</v>
      </c>
      <c r="D17" s="29">
        <f>'temp-LandProd-cntr'!H13</f>
        <v>807.38774696656378</v>
      </c>
      <c r="E17" s="29">
        <f>'temp-LandProd-cntr'!I13</f>
        <v>1451.6871105916352</v>
      </c>
      <c r="F17" s="29">
        <f>'temp-LandProd-cntr'!J13</f>
        <v>930.99753196397535</v>
      </c>
      <c r="G17" s="29">
        <f>'temp-LandProd-cntr'!K13</f>
        <v>908.00651625511171</v>
      </c>
      <c r="H17" s="25">
        <f>'temp-LandProd-cntr'!L13</f>
        <v>0.18500956225098175</v>
      </c>
    </row>
    <row r="18" spans="1:8" x14ac:dyDescent="0.2">
      <c r="A18" s="30">
        <f t="shared" si="0"/>
        <v>13</v>
      </c>
      <c r="B18" t="str">
        <f>'temp-LandProd-cntr'!C14</f>
        <v>St. Vincent and the Grenadines</v>
      </c>
      <c r="C18" s="29">
        <f>'temp-LandProd-cntr'!G14</f>
        <v>1628.6373232742978</v>
      </c>
      <c r="D18" s="29">
        <f>'temp-LandProd-cntr'!H14</f>
        <v>1567.1780875489233</v>
      </c>
      <c r="E18" s="29">
        <f>'temp-LandProd-cntr'!I14</f>
        <v>1232.1725080523936</v>
      </c>
      <c r="F18" s="29">
        <f>'temp-LandProd-cntr'!J14</f>
        <v>932.89806080269113</v>
      </c>
      <c r="G18" s="29">
        <f>'temp-LandProd-cntr'!K14</f>
        <v>885.75517512286785</v>
      </c>
      <c r="H18" s="25">
        <f>'temp-LandProd-cntr'!L14</f>
        <v>-1.6419089551763189</v>
      </c>
    </row>
    <row r="19" spans="1:8" x14ac:dyDescent="0.2">
      <c r="A19" s="30">
        <f t="shared" si="0"/>
        <v>14</v>
      </c>
      <c r="B19" t="str">
        <f>'temp-LandProd-cntr'!C15</f>
        <v>Suriname</v>
      </c>
      <c r="C19" s="29">
        <f>'temp-LandProd-cntr'!G15</f>
        <v>703.67366101240555</v>
      </c>
      <c r="D19" s="29">
        <f>'temp-LandProd-cntr'!H15</f>
        <v>907.9881709364771</v>
      </c>
      <c r="E19" s="29">
        <f>'temp-LandProd-cntr'!I15</f>
        <v>830.2111216347671</v>
      </c>
      <c r="F19" s="29">
        <f>'temp-LandProd-cntr'!J15</f>
        <v>945.66776342493858</v>
      </c>
      <c r="G19" s="29">
        <f>'temp-LandProd-cntr'!K15</f>
        <v>848.3187570623719</v>
      </c>
      <c r="H19" s="25">
        <f>'temp-LandProd-cntr'!L15</f>
        <v>0.16334340636241507</v>
      </c>
    </row>
    <row r="20" spans="1:8" x14ac:dyDescent="0.2">
      <c r="A20" s="30">
        <f t="shared" si="0"/>
        <v>15</v>
      </c>
      <c r="B20" t="str">
        <f>'temp-LandProd-cntr'!C16</f>
        <v>Belize</v>
      </c>
      <c r="C20" s="29">
        <f>'temp-LandProd-cntr'!G16</f>
        <v>332.39715277805192</v>
      </c>
      <c r="D20" s="29">
        <f>'temp-LandProd-cntr'!H16</f>
        <v>443.03070702729184</v>
      </c>
      <c r="E20" s="29">
        <f>'temp-LandProd-cntr'!I16</f>
        <v>504.70857605495593</v>
      </c>
      <c r="F20" s="29">
        <f>'temp-LandProd-cntr'!J16</f>
        <v>501.39000600234118</v>
      </c>
      <c r="G20" s="29">
        <f>'temp-LandProd-cntr'!K16</f>
        <v>837.89248248883518</v>
      </c>
      <c r="H20" s="25">
        <f>'temp-LandProd-cntr'!L16</f>
        <v>2.0303392213983695</v>
      </c>
    </row>
    <row r="21" spans="1:8" x14ac:dyDescent="0.2">
      <c r="A21" s="30">
        <f t="shared" si="0"/>
        <v>16</v>
      </c>
      <c r="B21" t="str">
        <f>'temp-LandProd-cntr'!C17</f>
        <v>St. Kitts and Nevis</v>
      </c>
      <c r="C21" s="29">
        <f>'temp-LandProd-cntr'!G17</f>
        <v>899.78231222446902</v>
      </c>
      <c r="D21" s="29">
        <f>'temp-LandProd-cntr'!H17</f>
        <v>1146.490369910937</v>
      </c>
      <c r="E21" s="29">
        <f>'temp-LandProd-cntr'!I17</f>
        <v>1293.9219435666664</v>
      </c>
      <c r="F21" s="29">
        <f>'temp-LandProd-cntr'!J17</f>
        <v>705.19543384070323</v>
      </c>
      <c r="G21" s="29">
        <f>'temp-LandProd-cntr'!K17</f>
        <v>817.23537361025308</v>
      </c>
      <c r="H21" s="25">
        <f>'temp-LandProd-cntr'!L17</f>
        <v>-0.1754158025633723</v>
      </c>
    </row>
    <row r="22" spans="1:8" x14ac:dyDescent="0.2">
      <c r="A22" s="30">
        <f t="shared" si="0"/>
        <v>17</v>
      </c>
      <c r="B22" t="str">
        <f>'temp-LandProd-cntr'!C18</f>
        <v>French Guiana</v>
      </c>
      <c r="C22" s="29">
        <f>'temp-LandProd-cntr'!G18</f>
        <v>698.93831949910555</v>
      </c>
      <c r="D22" s="29">
        <f>'temp-LandProd-cntr'!H18</f>
        <v>570.2856633670126</v>
      </c>
      <c r="E22" s="29">
        <f>'temp-LandProd-cntr'!I18</f>
        <v>589.63887666386859</v>
      </c>
      <c r="F22" s="29">
        <f>'temp-LandProd-cntr'!J18</f>
        <v>687.53420988565279</v>
      </c>
      <c r="G22" s="29">
        <f>'temp-LandProd-cntr'!K18</f>
        <v>767.87378247522531</v>
      </c>
      <c r="H22" s="25">
        <f>'temp-LandProd-cntr'!L18</f>
        <v>3.4091403649894048E-2</v>
      </c>
    </row>
    <row r="23" spans="1:8" x14ac:dyDescent="0.2">
      <c r="A23" s="30">
        <f t="shared" si="0"/>
        <v>18</v>
      </c>
      <c r="B23" t="str">
        <f>'temp-LandProd-cntr'!C19</f>
        <v>Costa Rica</v>
      </c>
      <c r="C23" s="29">
        <f>'temp-LandProd-cntr'!G19</f>
        <v>259.37439549390172</v>
      </c>
      <c r="D23" s="29">
        <f>'temp-LandProd-cntr'!H19</f>
        <v>338.60314968215334</v>
      </c>
      <c r="E23" s="29">
        <f>'temp-LandProd-cntr'!I19</f>
        <v>314.49439091690817</v>
      </c>
      <c r="F23" s="29">
        <f>'temp-LandProd-cntr'!J19</f>
        <v>426.63005051017234</v>
      </c>
      <c r="G23" s="29">
        <f>'temp-LandProd-cntr'!K19</f>
        <v>560.47211265762041</v>
      </c>
      <c r="H23" s="25">
        <f>'temp-LandProd-cntr'!L19</f>
        <v>1.8282289208696456</v>
      </c>
    </row>
    <row r="24" spans="1:8" x14ac:dyDescent="0.2">
      <c r="A24" s="30">
        <f t="shared" si="0"/>
        <v>19</v>
      </c>
      <c r="B24" t="str">
        <f>'temp-LandProd-cntr'!C20</f>
        <v>Cuba</v>
      </c>
      <c r="C24" s="29">
        <f>'temp-LandProd-cntr'!G20</f>
        <v>458.57799389544158</v>
      </c>
      <c r="D24" s="29">
        <f>'temp-LandProd-cntr'!H20</f>
        <v>452.70161816433057</v>
      </c>
      <c r="E24" s="29">
        <f>'temp-LandProd-cntr'!I20</f>
        <v>578.91409991288663</v>
      </c>
      <c r="F24" s="29">
        <f>'temp-LandProd-cntr'!J20</f>
        <v>523.31749351592657</v>
      </c>
      <c r="G24" s="29">
        <f>'temp-LandProd-cntr'!K20</f>
        <v>554.23593757879189</v>
      </c>
      <c r="H24" s="25">
        <f>'temp-LandProd-cntr'!L20</f>
        <v>0.44068861017769745</v>
      </c>
    </row>
    <row r="25" spans="1:8" x14ac:dyDescent="0.2">
      <c r="A25" s="30">
        <f t="shared" si="0"/>
        <v>20</v>
      </c>
      <c r="B25" t="str">
        <f>'temp-LandProd-cntr'!C21</f>
        <v>El Salvador</v>
      </c>
      <c r="C25" s="29">
        <f>'temp-LandProd-cntr'!G21</f>
        <v>351.863721323748</v>
      </c>
      <c r="D25" s="29">
        <f>'temp-LandProd-cntr'!H21</f>
        <v>438.66085796057115</v>
      </c>
      <c r="E25" s="29">
        <f>'temp-LandProd-cntr'!I21</f>
        <v>485.78666812413661</v>
      </c>
      <c r="F25" s="29">
        <f>'temp-LandProd-cntr'!J21</f>
        <v>477.17137382770323</v>
      </c>
      <c r="G25" s="29">
        <f>'temp-LandProd-cntr'!K21</f>
        <v>497.48050523513689</v>
      </c>
      <c r="H25" s="25">
        <f>'temp-LandProd-cntr'!L21</f>
        <v>0.60706055535546533</v>
      </c>
    </row>
    <row r="26" spans="1:8" x14ac:dyDescent="0.2">
      <c r="A26" s="30">
        <f t="shared" si="0"/>
        <v>21</v>
      </c>
      <c r="B26" t="str">
        <f>'temp-LandProd-cntr'!C22</f>
        <v>Guatemala</v>
      </c>
      <c r="C26" s="29">
        <f>'temp-LandProd-cntr'!G22</f>
        <v>247.91826121162507</v>
      </c>
      <c r="D26" s="29">
        <f>'temp-LandProd-cntr'!H22</f>
        <v>334.66334214696906</v>
      </c>
      <c r="E26" s="29">
        <f>'temp-LandProd-cntr'!I22</f>
        <v>447.50174871028582</v>
      </c>
      <c r="F26" s="29">
        <f>'temp-LandProd-cntr'!J22</f>
        <v>365.94806220203674</v>
      </c>
      <c r="G26" s="29">
        <f>'temp-LandProd-cntr'!K22</f>
        <v>471.71448071791258</v>
      </c>
      <c r="H26" s="25">
        <f>'temp-LandProd-cntr'!L22</f>
        <v>0.99223761132911648</v>
      </c>
    </row>
    <row r="27" spans="1:8" x14ac:dyDescent="0.2">
      <c r="A27" s="30">
        <f t="shared" si="0"/>
        <v>22</v>
      </c>
      <c r="B27" t="str">
        <f>'temp-LandProd-cntr'!C23</f>
        <v>Ecuador</v>
      </c>
      <c r="C27" s="29">
        <f>'temp-LandProd-cntr'!G23</f>
        <v>337.83893328616836</v>
      </c>
      <c r="D27" s="29">
        <f>'temp-LandProd-cntr'!H23</f>
        <v>362.79944194695247</v>
      </c>
      <c r="E27" s="29">
        <f>'temp-LandProd-cntr'!I23</f>
        <v>296.67923214913714</v>
      </c>
      <c r="F27" s="29">
        <f>'temp-LandProd-cntr'!J23</f>
        <v>333.36703847737601</v>
      </c>
      <c r="G27" s="29">
        <f>'temp-LandProd-cntr'!K23</f>
        <v>464.18866089423318</v>
      </c>
      <c r="H27" s="25">
        <f>'temp-LandProd-cntr'!L23</f>
        <v>0.26101933050619586</v>
      </c>
    </row>
    <row r="28" spans="1:8" x14ac:dyDescent="0.2">
      <c r="A28" s="30">
        <f t="shared" si="0"/>
        <v>23</v>
      </c>
      <c r="B28" t="str">
        <f>'temp-LandProd-cntr'!C24</f>
        <v>Dominican Republic</v>
      </c>
      <c r="C28" s="29">
        <f>'temp-LandProd-cntr'!G24</f>
        <v>247.35865825147278</v>
      </c>
      <c r="D28" s="29">
        <f>'temp-LandProd-cntr'!H24</f>
        <v>302.62121799030058</v>
      </c>
      <c r="E28" s="29">
        <f>'temp-LandProd-cntr'!I24</f>
        <v>358.36526071251899</v>
      </c>
      <c r="F28" s="29">
        <f>'temp-LandProd-cntr'!J24</f>
        <v>406.0492768563189</v>
      </c>
      <c r="G28" s="29">
        <f>'temp-LandProd-cntr'!K24</f>
        <v>462.06989392020921</v>
      </c>
      <c r="H28" s="25">
        <f>'temp-LandProd-cntr'!L24</f>
        <v>1.5917287931375146</v>
      </c>
    </row>
    <row r="29" spans="1:8" x14ac:dyDescent="0.2">
      <c r="A29" s="30">
        <f t="shared" si="0"/>
        <v>24</v>
      </c>
      <c r="B29" t="str">
        <f>'temp-LandProd-cntr'!C25</f>
        <v>Honduras</v>
      </c>
      <c r="C29" s="29">
        <f>'temp-LandProd-cntr'!G25</f>
        <v>165.94432050608953</v>
      </c>
      <c r="D29" s="29">
        <f>'temp-LandProd-cntr'!H25</f>
        <v>274.27232842461308</v>
      </c>
      <c r="E29" s="29">
        <f>'temp-LandProd-cntr'!I25</f>
        <v>331.8787127783736</v>
      </c>
      <c r="F29" s="29">
        <f>'temp-LandProd-cntr'!J25</f>
        <v>344.80140962396956</v>
      </c>
      <c r="G29" s="29">
        <f>'temp-LandProd-cntr'!K25</f>
        <v>439.14005372593647</v>
      </c>
      <c r="H29" s="25">
        <f>'temp-LandProd-cntr'!L25</f>
        <v>2.1458605983047274</v>
      </c>
    </row>
    <row r="30" spans="1:8" x14ac:dyDescent="0.2">
      <c r="A30" s="30">
        <f t="shared" si="0"/>
        <v>25</v>
      </c>
      <c r="B30" t="str">
        <f>'temp-LandProd-cntr'!C26</f>
        <v>Virgin Islands</v>
      </c>
      <c r="C30" s="29">
        <f>'temp-LandProd-cntr'!G26</f>
        <v>420.55930758139527</v>
      </c>
      <c r="D30" s="29">
        <f>'temp-LandProd-cntr'!H26</f>
        <v>314.10096948888884</v>
      </c>
      <c r="E30" s="29">
        <f>'temp-LandProd-cntr'!I26</f>
        <v>314.33483722222223</v>
      </c>
      <c r="F30" s="29">
        <f>'temp-LandProd-cntr'!J26</f>
        <v>351.54374150000001</v>
      </c>
      <c r="G30" s="29">
        <f>'temp-LandProd-cntr'!K26</f>
        <v>431.56504079999996</v>
      </c>
      <c r="H30" s="25">
        <f>'temp-LandProd-cntr'!L26</f>
        <v>0.7008171310912692</v>
      </c>
    </row>
    <row r="31" spans="1:8" x14ac:dyDescent="0.2">
      <c r="A31" s="30">
        <f t="shared" si="0"/>
        <v>26</v>
      </c>
      <c r="B31" t="str">
        <f>'temp-LandProd-cntr'!C27</f>
        <v>Haiti</v>
      </c>
      <c r="C31" s="29">
        <f>'temp-LandProd-cntr'!G27</f>
        <v>294.79142553779218</v>
      </c>
      <c r="D31" s="29">
        <f>'temp-LandProd-cntr'!H27</f>
        <v>340.28807683007045</v>
      </c>
      <c r="E31" s="29">
        <f>'temp-LandProd-cntr'!I27</f>
        <v>383.79257277578949</v>
      </c>
      <c r="F31" s="29">
        <f>'temp-LandProd-cntr'!J27</f>
        <v>361.17436112696737</v>
      </c>
      <c r="G31" s="29">
        <f>'temp-LandProd-cntr'!K27</f>
        <v>391.97993433528575</v>
      </c>
      <c r="H31" s="25">
        <f>'temp-LandProd-cntr'!L27</f>
        <v>0.46961827186955407</v>
      </c>
    </row>
    <row r="32" spans="1:8" x14ac:dyDescent="0.2">
      <c r="A32" s="30">
        <f t="shared" si="0"/>
        <v>27</v>
      </c>
      <c r="B32" t="str">
        <f>'temp-LandProd-cntr'!C28</f>
        <v>Chile</v>
      </c>
      <c r="C32" s="29">
        <f>'temp-LandProd-cntr'!G28</f>
        <v>162.87377046823411</v>
      </c>
      <c r="D32" s="29">
        <f>'temp-LandProd-cntr'!H28</f>
        <v>168.04046436443548</v>
      </c>
      <c r="E32" s="29">
        <f>'temp-LandProd-cntr'!I28</f>
        <v>185.20159584520826</v>
      </c>
      <c r="F32" s="29">
        <f>'temp-LandProd-cntr'!J28</f>
        <v>248.46013054847703</v>
      </c>
      <c r="G32" s="29">
        <f>'temp-LandProd-cntr'!K28</f>
        <v>346.05603187067743</v>
      </c>
      <c r="H32" s="25">
        <f>'temp-LandProd-cntr'!L28</f>
        <v>2.0172121315911395</v>
      </c>
    </row>
    <row r="33" spans="1:8" x14ac:dyDescent="0.2">
      <c r="A33" s="30">
        <f t="shared" si="0"/>
        <v>28</v>
      </c>
      <c r="B33" t="str">
        <f>'temp-LandProd-cntr'!C29</f>
        <v>Panama</v>
      </c>
      <c r="C33" s="29">
        <f>'temp-LandProd-cntr'!G29</f>
        <v>186.14064758352666</v>
      </c>
      <c r="D33" s="29">
        <f>'temp-LandProd-cntr'!H29</f>
        <v>279.73678687545009</v>
      </c>
      <c r="E33" s="29">
        <f>'temp-LandProd-cntr'!I29</f>
        <v>293.5297442551946</v>
      </c>
      <c r="F33" s="29">
        <f>'temp-LandProd-cntr'!J29</f>
        <v>294.07639635363427</v>
      </c>
      <c r="G33" s="29">
        <f>'temp-LandProd-cntr'!K29</f>
        <v>308.4338391428505</v>
      </c>
      <c r="H33" s="25">
        <f>'temp-LandProd-cntr'!L29</f>
        <v>1.2016894758062113</v>
      </c>
    </row>
    <row r="34" spans="1:8" x14ac:dyDescent="0.2">
      <c r="A34" s="30">
        <f t="shared" si="0"/>
        <v>29</v>
      </c>
      <c r="B34" t="str">
        <f>'temp-LandProd-cntr'!C30</f>
        <v>Brazil</v>
      </c>
      <c r="C34" s="29">
        <f>'temp-LandProd-cntr'!G30</f>
        <v>114.72576666727488</v>
      </c>
      <c r="D34" s="29">
        <f>'temp-LandProd-cntr'!H30</f>
        <v>123.60637087194833</v>
      </c>
      <c r="E34" s="29">
        <f>'temp-LandProd-cntr'!I30</f>
        <v>166.63541104115671</v>
      </c>
      <c r="F34" s="29">
        <f>'temp-LandProd-cntr'!J30</f>
        <v>203.88895485698322</v>
      </c>
      <c r="G34" s="29">
        <f>'temp-LandProd-cntr'!K30</f>
        <v>287.43216307316084</v>
      </c>
      <c r="H34" s="25">
        <f>'temp-LandProd-cntr'!L30</f>
        <v>2.478964451075405</v>
      </c>
    </row>
    <row r="35" spans="1:8" x14ac:dyDescent="0.2">
      <c r="A35" s="30">
        <f t="shared" si="0"/>
        <v>30</v>
      </c>
      <c r="B35" t="str">
        <f>'temp-LandProd-cntr'!C31</f>
        <v>Mexico</v>
      </c>
      <c r="C35" s="29">
        <f>'temp-LandProd-cntr'!G31</f>
        <v>76.457472978922681</v>
      </c>
      <c r="D35" s="29">
        <f>'temp-LandProd-cntr'!H31</f>
        <v>114.71716734257653</v>
      </c>
      <c r="E35" s="29">
        <f>'temp-LandProd-cntr'!I31</f>
        <v>176.9480572450575</v>
      </c>
      <c r="F35" s="29">
        <f>'temp-LandProd-cntr'!J31</f>
        <v>193.47222497620385</v>
      </c>
      <c r="G35" s="29">
        <f>'temp-LandProd-cntr'!K31</f>
        <v>250.79844945078355</v>
      </c>
      <c r="H35" s="25">
        <f>'temp-LandProd-cntr'!L31</f>
        <v>2.7368487462427815</v>
      </c>
    </row>
    <row r="36" spans="1:8" x14ac:dyDescent="0.2">
      <c r="A36" s="30">
        <f t="shared" si="0"/>
        <v>31</v>
      </c>
      <c r="B36" t="str">
        <f>'temp-LandProd-cntr'!C32</f>
        <v>Venezuela</v>
      </c>
      <c r="C36" s="29">
        <f>'temp-LandProd-cntr'!G32</f>
        <v>65.691801616906361</v>
      </c>
      <c r="D36" s="29">
        <f>'temp-LandProd-cntr'!H32</f>
        <v>100.81570566718294</v>
      </c>
      <c r="E36" s="29">
        <f>'temp-LandProd-cntr'!I32</f>
        <v>142.26558393328011</v>
      </c>
      <c r="F36" s="29">
        <f>'temp-LandProd-cntr'!J32</f>
        <v>156.32101968805179</v>
      </c>
      <c r="G36" s="29">
        <f>'temp-LandProd-cntr'!K32</f>
        <v>211.72778300338817</v>
      </c>
      <c r="H36" s="25">
        <f>'temp-LandProd-cntr'!L32</f>
        <v>2.5836161158586224</v>
      </c>
    </row>
    <row r="37" spans="1:8" x14ac:dyDescent="0.2">
      <c r="A37" s="30">
        <f t="shared" si="0"/>
        <v>32</v>
      </c>
      <c r="B37" t="str">
        <f>'temp-LandProd-cntr'!C33</f>
        <v>Colombia</v>
      </c>
      <c r="C37" s="29">
        <f>'temp-LandProd-cntr'!G33</f>
        <v>78.939450584630109</v>
      </c>
      <c r="D37" s="29">
        <f>'temp-LandProd-cntr'!H33</f>
        <v>93.253620184532892</v>
      </c>
      <c r="E37" s="29">
        <f>'temp-LandProd-cntr'!I33</f>
        <v>130.35825114377118</v>
      </c>
      <c r="F37" s="29">
        <f>'temp-LandProd-cntr'!J33</f>
        <v>170.30927619910872</v>
      </c>
      <c r="G37" s="29">
        <f>'temp-LandProd-cntr'!K33</f>
        <v>181.53274912029588</v>
      </c>
      <c r="H37" s="25">
        <f>'temp-LandProd-cntr'!L33</f>
        <v>2.4312762968758506</v>
      </c>
    </row>
    <row r="38" spans="1:8" x14ac:dyDescent="0.2">
      <c r="A38" s="30">
        <f t="shared" si="0"/>
        <v>33</v>
      </c>
      <c r="B38" t="str">
        <f>'temp-LandProd-cntr'!C34</f>
        <v>Argentina</v>
      </c>
      <c r="C38" s="29">
        <f>'temp-LandProd-cntr'!G34</f>
        <v>77.673824787243149</v>
      </c>
      <c r="D38" s="29">
        <f>'temp-LandProd-cntr'!H34</f>
        <v>89.164753793179671</v>
      </c>
      <c r="E38" s="29">
        <f>'temp-LandProd-cntr'!I34</f>
        <v>117.18492101697387</v>
      </c>
      <c r="F38" s="29">
        <f>'temp-LandProd-cntr'!J34</f>
        <v>131.63958330261937</v>
      </c>
      <c r="G38" s="29">
        <f>'temp-LandProd-cntr'!K34</f>
        <v>163.09591575210834</v>
      </c>
      <c r="H38" s="25">
        <f>'temp-LandProd-cntr'!L34</f>
        <v>1.7524265352879986</v>
      </c>
    </row>
    <row r="39" spans="1:8" x14ac:dyDescent="0.2">
      <c r="A39" s="30">
        <f t="shared" si="0"/>
        <v>34</v>
      </c>
      <c r="B39" t="str">
        <f>'temp-LandProd-cntr'!C35</f>
        <v>Peru</v>
      </c>
      <c r="C39" s="29">
        <f>'temp-LandProd-cntr'!G35</f>
        <v>53.404803397014724</v>
      </c>
      <c r="D39" s="29">
        <f>'temp-LandProd-cntr'!H35</f>
        <v>74.310275170315549</v>
      </c>
      <c r="E39" s="29">
        <f>'temp-LandProd-cntr'!I35</f>
        <v>78.14374200882709</v>
      </c>
      <c r="F39" s="29">
        <f>'temp-LandProd-cntr'!J35</f>
        <v>91.583311412367564</v>
      </c>
      <c r="G39" s="29">
        <f>'temp-LandProd-cntr'!K35</f>
        <v>150.44670032779015</v>
      </c>
      <c r="H39" s="25">
        <f>'temp-LandProd-cntr'!L35</f>
        <v>2.1089785674738515</v>
      </c>
    </row>
    <row r="40" spans="1:8" x14ac:dyDescent="0.2">
      <c r="A40" s="30">
        <f t="shared" si="0"/>
        <v>35</v>
      </c>
      <c r="B40" t="str">
        <f>'temp-LandProd-cntr'!C36</f>
        <v>Uruguay</v>
      </c>
      <c r="C40" s="29">
        <f>'temp-LandProd-cntr'!G36</f>
        <v>102.23690958625548</v>
      </c>
      <c r="D40" s="29">
        <f>'temp-LandProd-cntr'!H36</f>
        <v>111.76029080021151</v>
      </c>
      <c r="E40" s="29">
        <f>'temp-LandProd-cntr'!I36</f>
        <v>132.24563319899974</v>
      </c>
      <c r="F40" s="29">
        <f>'temp-LandProd-cntr'!J36</f>
        <v>135.29507980319144</v>
      </c>
      <c r="G40" s="29">
        <f>'temp-LandProd-cntr'!K36</f>
        <v>146.4526746434791</v>
      </c>
      <c r="H40" s="25">
        <f>'temp-LandProd-cntr'!L36</f>
        <v>1.1942711187807431</v>
      </c>
    </row>
    <row r="41" spans="1:8" x14ac:dyDescent="0.2">
      <c r="A41" s="30">
        <f t="shared" si="0"/>
        <v>36</v>
      </c>
      <c r="B41" t="str">
        <f>'temp-LandProd-cntr'!C37</f>
        <v>Guyana</v>
      </c>
      <c r="C41" s="29">
        <f>'temp-LandProd-cntr'!G37</f>
        <v>115.6533590057703</v>
      </c>
      <c r="D41" s="29">
        <f>'temp-LandProd-cntr'!H37</f>
        <v>133.62558238305536</v>
      </c>
      <c r="E41" s="29">
        <f>'temp-LandProd-cntr'!I37</f>
        <v>120.48489746261673</v>
      </c>
      <c r="F41" s="29">
        <f>'temp-LandProd-cntr'!J37</f>
        <v>94.794707196820241</v>
      </c>
      <c r="G41" s="29">
        <f>'temp-LandProd-cntr'!K37</f>
        <v>145.13923331380437</v>
      </c>
      <c r="H41" s="25">
        <f>'temp-LandProd-cntr'!L37</f>
        <v>6.4628217699502777E-2</v>
      </c>
    </row>
    <row r="42" spans="1:8" x14ac:dyDescent="0.2">
      <c r="A42" s="30">
        <f t="shared" si="0"/>
        <v>37</v>
      </c>
      <c r="B42" t="str">
        <f>'temp-LandProd-cntr'!C38</f>
        <v>British Virgin Islands</v>
      </c>
      <c r="C42" s="29">
        <f>'temp-LandProd-cntr'!G38</f>
        <v>105.68664699999999</v>
      </c>
      <c r="D42" s="29">
        <f>'temp-LandProd-cntr'!H38</f>
        <v>88.588683436070795</v>
      </c>
      <c r="E42" s="29">
        <f>'temp-LandProd-cntr'!I38</f>
        <v>109.52826540218472</v>
      </c>
      <c r="F42" s="29">
        <f>'temp-LandProd-cntr'!J38</f>
        <v>119.31131629335978</v>
      </c>
      <c r="G42" s="29">
        <f>'temp-LandProd-cntr'!K38</f>
        <v>127.32531269809826</v>
      </c>
      <c r="H42" s="25">
        <f>'temp-LandProd-cntr'!L38</f>
        <v>0.9921099416684509</v>
      </c>
    </row>
    <row r="43" spans="1:8" x14ac:dyDescent="0.2">
      <c r="A43" s="30">
        <f t="shared" si="0"/>
        <v>38</v>
      </c>
      <c r="B43" t="str">
        <f>'temp-LandProd-cntr'!C39</f>
        <v>Nicaragua</v>
      </c>
      <c r="C43" s="29">
        <f>'temp-LandProd-cntr'!G39</f>
        <v>71.784351580577379</v>
      </c>
      <c r="D43" s="29">
        <f>'temp-LandProd-cntr'!H39</f>
        <v>118.54509255484641</v>
      </c>
      <c r="E43" s="29">
        <f>'temp-LandProd-cntr'!I39</f>
        <v>106.54312065864612</v>
      </c>
      <c r="F43" s="29">
        <f>'temp-LandProd-cntr'!J39</f>
        <v>93.640244190523021</v>
      </c>
      <c r="G43" s="29">
        <f>'temp-LandProd-cntr'!K39</f>
        <v>124.05391456316771</v>
      </c>
      <c r="H43" s="25">
        <f>'temp-LandProd-cntr'!L39</f>
        <v>2.0059023460072822E-2</v>
      </c>
    </row>
    <row r="44" spans="1:8" x14ac:dyDescent="0.2">
      <c r="A44" s="30">
        <f t="shared" si="0"/>
        <v>39</v>
      </c>
      <c r="B44" t="str">
        <f>'temp-LandProd-cntr'!C40</f>
        <v>Paraguay</v>
      </c>
      <c r="C44" s="29">
        <f>'temp-LandProd-cntr'!G40</f>
        <v>46.116520881772416</v>
      </c>
      <c r="D44" s="29">
        <f>'temp-LandProd-cntr'!H40</f>
        <v>56.356147616010482</v>
      </c>
      <c r="E44" s="29">
        <f>'temp-LandProd-cntr'!I40</f>
        <v>76.041779312009169</v>
      </c>
      <c r="F44" s="29">
        <f>'temp-LandProd-cntr'!J40</f>
        <v>89.564467046459896</v>
      </c>
      <c r="G44" s="29">
        <f>'temp-LandProd-cntr'!K40</f>
        <v>112.87683093611534</v>
      </c>
      <c r="H44" s="25">
        <f>'temp-LandProd-cntr'!L40</f>
        <v>2.1596504859747734</v>
      </c>
    </row>
    <row r="45" spans="1:8" x14ac:dyDescent="0.2">
      <c r="A45" s="30">
        <f t="shared" si="0"/>
        <v>40</v>
      </c>
      <c r="B45" t="str">
        <f>'temp-LandProd-cntr'!C41</f>
        <v>Bolivia</v>
      </c>
      <c r="C45" s="29">
        <f>'temp-LandProd-cntr'!G41</f>
        <v>15.602693833993756</v>
      </c>
      <c r="D45" s="29">
        <f>'temp-LandProd-cntr'!H41</f>
        <v>22.120207056994506</v>
      </c>
      <c r="E45" s="29">
        <f>'temp-LandProd-cntr'!I41</f>
        <v>30.423327076143199</v>
      </c>
      <c r="F45" s="29">
        <f>'temp-LandProd-cntr'!J41</f>
        <v>38.229049336623582</v>
      </c>
      <c r="G45" s="29">
        <f>'temp-LandProd-cntr'!K41</f>
        <v>53.179440098419953</v>
      </c>
      <c r="H45" s="25">
        <f>'temp-LandProd-cntr'!L41</f>
        <v>2.9444719823257914</v>
      </c>
    </row>
    <row r="46" spans="1:8" x14ac:dyDescent="0.2">
      <c r="A46" s="30">
        <f t="shared" si="0"/>
        <v>41</v>
      </c>
      <c r="B46" t="str">
        <f>'temp-LandProd-cntr'!C42</f>
        <v>Cayman Islands</v>
      </c>
      <c r="C46" s="29">
        <f>'temp-LandProd-cntr'!G42</f>
        <v>0</v>
      </c>
      <c r="D46" s="29">
        <f>'temp-LandProd-cntr'!H42</f>
        <v>100.46107956305859</v>
      </c>
      <c r="E46" s="29">
        <f>'temp-LandProd-cntr'!I42</f>
        <v>105.63408142290531</v>
      </c>
      <c r="F46" s="29">
        <f>'temp-LandProd-cntr'!J42</f>
        <v>44.766123551963062</v>
      </c>
      <c r="G46" s="29">
        <f>'temp-LandProd-cntr'!K42</f>
        <v>48.851641696832587</v>
      </c>
      <c r="H46" s="25">
        <f>'temp-LandProd-cntr'!L42</f>
        <v>-2.7279367885340577</v>
      </c>
    </row>
    <row r="47" spans="1:8" x14ac:dyDescent="0.2">
      <c r="A47" s="30"/>
      <c r="C47" s="33"/>
      <c r="D47" s="33"/>
      <c r="E47" s="33"/>
      <c r="F47" s="33"/>
      <c r="G47" s="33"/>
    </row>
    <row r="48" spans="1:8" x14ac:dyDescent="0.2">
      <c r="A48" s="34"/>
      <c r="B48" s="20" t="s">
        <v>249</v>
      </c>
      <c r="C48" s="35">
        <f>RUT_data!G206</f>
        <v>6.0047684345713277</v>
      </c>
      <c r="D48" s="35">
        <f>RUT_data!Q206</f>
        <v>6.7799333029801483</v>
      </c>
      <c r="E48" s="35">
        <f>RUT_data!AA206</f>
        <v>7.6517479141780118</v>
      </c>
      <c r="F48" s="35">
        <f>RUT_data!AK206</f>
        <v>8.7154254532818101</v>
      </c>
      <c r="G48" s="35">
        <f>RUT_data!AU206</f>
        <v>10.007950830413469</v>
      </c>
      <c r="H48" s="28">
        <f>RUT_data!BD206</f>
        <v>1.3894461030261374</v>
      </c>
    </row>
    <row r="49" spans="1:1" x14ac:dyDescent="0.2">
      <c r="A49" s="36" t="s">
        <v>250</v>
      </c>
    </row>
    <row r="50" spans="1:1" x14ac:dyDescent="0.2">
      <c r="A50" s="36" t="s">
        <v>251</v>
      </c>
    </row>
    <row r="51" spans="1:1" x14ac:dyDescent="0.2">
      <c r="A51" s="36" t="s">
        <v>253</v>
      </c>
    </row>
    <row r="52" spans="1:1" x14ac:dyDescent="0.2">
      <c r="A52" s="30"/>
    </row>
    <row r="53" spans="1:1" x14ac:dyDescent="0.2">
      <c r="A53" s="30"/>
    </row>
    <row r="54" spans="1:1" x14ac:dyDescent="0.2">
      <c r="A54" s="30"/>
    </row>
    <row r="55" spans="1:1" x14ac:dyDescent="0.2">
      <c r="A55" s="30"/>
    </row>
    <row r="56" spans="1:1" x14ac:dyDescent="0.2">
      <c r="A56" s="30"/>
    </row>
    <row r="57" spans="1:1" x14ac:dyDescent="0.2">
      <c r="A57" s="30"/>
    </row>
    <row r="58" spans="1:1" x14ac:dyDescent="0.2">
      <c r="A58" s="30"/>
    </row>
  </sheetData>
  <phoneticPr fontId="0" type="noConversion"/>
  <pageMargins left="0.75" right="0.63" top="1" bottom="0.79" header="0.5" footer="0.5"/>
  <pageSetup orientation="portrait" horizontalDpi="360" verticalDpi="36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/>
  </sheetViews>
  <sheetFormatPr defaultRowHeight="12.75" x14ac:dyDescent="0.2"/>
  <cols>
    <col min="12" max="12" width="9.140625" style="25"/>
  </cols>
  <sheetData>
    <row r="1" spans="1:12" x14ac:dyDescent="0.2">
      <c r="A1">
        <f>'LabProd-cntr'!A1</f>
        <v>0</v>
      </c>
      <c r="B1">
        <f>'LabProd-cntr'!B1</f>
        <v>0</v>
      </c>
      <c r="C1" t="str">
        <f>'LabProd-cntr'!C1</f>
        <v>Country</v>
      </c>
      <c r="D1">
        <f>'LabProd-cntr'!D1</f>
        <v>0</v>
      </c>
      <c r="E1">
        <f>'LabProd-cntr'!E1</f>
        <v>0</v>
      </c>
      <c r="F1">
        <f>'LabProd-cntr'!F1</f>
        <v>0</v>
      </c>
      <c r="G1">
        <f>'LabProd-cntr'!G1</f>
        <v>1961</v>
      </c>
      <c r="H1">
        <f>'LabProd-cntr'!Q1</f>
        <v>1971</v>
      </c>
      <c r="I1">
        <f>'LabProd-cntr'!AA1</f>
        <v>1981</v>
      </c>
      <c r="J1">
        <f>'LabProd-cntr'!AK1</f>
        <v>1991</v>
      </c>
      <c r="K1">
        <f>'LabProd-cntr'!AU1</f>
        <v>2001</v>
      </c>
      <c r="L1" s="25" t="str">
        <f>'LabProd-cntr'!AW1</f>
        <v>Growth rate</v>
      </c>
    </row>
    <row r="2" spans="1:12" x14ac:dyDescent="0.2">
      <c r="A2" t="str">
        <f>'LabProd-cntr'!A3</f>
        <v>Labor Productivity</v>
      </c>
      <c r="B2">
        <f>'LabProd-cntr'!B3</f>
        <v>9</v>
      </c>
      <c r="C2" t="str">
        <f>'LabProd-cntr'!C3</f>
        <v>Argentina</v>
      </c>
      <c r="D2">
        <f>'LabProd-cntr'!D3</f>
        <v>0</v>
      </c>
      <c r="E2">
        <f>'LabProd-cntr'!E3</f>
        <v>0</v>
      </c>
      <c r="F2" t="str">
        <f>'LabProd-cntr'!F3</f>
        <v>US$89/worker</v>
      </c>
      <c r="G2" s="29">
        <f>'LabProd-cntr'!G3</f>
        <v>7545.3194786683353</v>
      </c>
      <c r="H2" s="29">
        <f>'LabProd-cntr'!Q3</f>
        <v>9630.0296243538978</v>
      </c>
      <c r="I2" s="29">
        <f>'LabProd-cntr'!AA3</f>
        <v>13588.150176179106</v>
      </c>
      <c r="J2" s="29">
        <f>'LabProd-cntr'!AK3</f>
        <v>14243.572773737535</v>
      </c>
      <c r="K2" s="29">
        <f>'LabProd-cntr'!AU3</f>
        <v>18722.084830570235</v>
      </c>
      <c r="L2" s="25">
        <f>'LabProd-cntr'!AW3</f>
        <v>2.0389624343720936</v>
      </c>
    </row>
    <row r="3" spans="1:12" x14ac:dyDescent="0.2">
      <c r="A3" t="str">
        <f>'LabProd-cntr'!A26</f>
        <v>Labor Productivity</v>
      </c>
      <c r="B3">
        <f>'LabProd-cntr'!B26</f>
        <v>135</v>
      </c>
      <c r="C3" t="str">
        <f>'LabProd-cntr'!C26</f>
        <v>Martinique</v>
      </c>
      <c r="D3">
        <f>'LabProd-cntr'!D26</f>
        <v>0</v>
      </c>
      <c r="E3">
        <f>'LabProd-cntr'!E26</f>
        <v>0</v>
      </c>
      <c r="F3" t="str">
        <f>'LabProd-cntr'!F26</f>
        <v>US$89/worker</v>
      </c>
      <c r="G3" s="29">
        <f>'LabProd-cntr'!G26</f>
        <v>1674.6623180745003</v>
      </c>
      <c r="H3" s="29">
        <f>'LabProd-cntr'!Q26</f>
        <v>2215.8064976035712</v>
      </c>
      <c r="I3" s="29">
        <f>'LabProd-cntr'!AA26</f>
        <v>3645.2407797924993</v>
      </c>
      <c r="J3" s="29">
        <f>'LabProd-cntr'!AK26</f>
        <v>5389.8168486566665</v>
      </c>
      <c r="K3" s="29">
        <f>'LabProd-cntr'!AU26</f>
        <v>11366.657455285713</v>
      </c>
      <c r="L3" s="25">
        <f>'LabProd-cntr'!AW26</f>
        <v>4.6200056111717736</v>
      </c>
    </row>
    <row r="4" spans="1:12" x14ac:dyDescent="0.2">
      <c r="A4" t="str">
        <f>'LabProd-cntr'!A40</f>
        <v>Labor Productivity</v>
      </c>
      <c r="B4">
        <f>'LabProd-cntr'!B40</f>
        <v>234</v>
      </c>
      <c r="C4" t="str">
        <f>'LabProd-cntr'!C40</f>
        <v>Uruguay</v>
      </c>
      <c r="D4">
        <f>'LabProd-cntr'!D40</f>
        <v>0</v>
      </c>
      <c r="E4">
        <f>'LabProd-cntr'!E40</f>
        <v>0</v>
      </c>
      <c r="F4" t="str">
        <f>'LabProd-cntr'!F40</f>
        <v>US$89/worker</v>
      </c>
      <c r="G4" s="29">
        <f>'LabProd-cntr'!G40</f>
        <v>7041.8864630326016</v>
      </c>
      <c r="H4" s="29">
        <f>'LabProd-cntr'!Q40</f>
        <v>7936.8697212449506</v>
      </c>
      <c r="I4" s="29">
        <f>'LabProd-cntr'!AA40</f>
        <v>10003.48398324552</v>
      </c>
      <c r="J4" s="29">
        <f>'LabProd-cntr'!AK40</f>
        <v>9970.0318397626033</v>
      </c>
      <c r="K4" s="29">
        <f>'LabProd-cntr'!AU40</f>
        <v>10982.387408660001</v>
      </c>
      <c r="L4" s="25">
        <f>'LabProd-cntr'!AW40</f>
        <v>1.4204934149066428</v>
      </c>
    </row>
    <row r="5" spans="1:12" x14ac:dyDescent="0.2">
      <c r="A5" t="str">
        <f>'LabProd-cntr'!A34</f>
        <v>Labor Productivity</v>
      </c>
      <c r="B5">
        <f>'LabProd-cntr'!B34</f>
        <v>177</v>
      </c>
      <c r="C5" t="str">
        <f>'LabProd-cntr'!C34</f>
        <v>Puerto Rico</v>
      </c>
      <c r="D5">
        <f>'LabProd-cntr'!D34</f>
        <v>0</v>
      </c>
      <c r="E5">
        <f>'LabProd-cntr'!E34</f>
        <v>0</v>
      </c>
      <c r="F5" t="str">
        <f>'LabProd-cntr'!F34</f>
        <v>US$89/worker</v>
      </c>
      <c r="G5" s="29">
        <f>'LabProd-cntr'!G34</f>
        <v>2543.2821075115198</v>
      </c>
      <c r="H5" s="29">
        <f>'LabProd-cntr'!Q34</f>
        <v>3228.9798201514272</v>
      </c>
      <c r="I5" s="29">
        <f>'LabProd-cntr'!AA34</f>
        <v>5728.8486578415232</v>
      </c>
      <c r="J5" s="29">
        <f>'LabProd-cntr'!AK34</f>
        <v>6930.2510273411799</v>
      </c>
      <c r="K5" s="29">
        <f>'LabProd-cntr'!AU34</f>
        <v>9548.0029832903183</v>
      </c>
      <c r="L5" s="25">
        <f>'LabProd-cntr'!AW34</f>
        <v>3.299668820968038</v>
      </c>
    </row>
    <row r="6" spans="1:12" x14ac:dyDescent="0.2">
      <c r="A6" t="str">
        <f>'LabProd-cntr'!A20</f>
        <v>Labor Productivity</v>
      </c>
      <c r="B6">
        <f>'LabProd-cntr'!B20</f>
        <v>87</v>
      </c>
      <c r="C6" t="str">
        <f>'LabProd-cntr'!C20</f>
        <v>Guadeloupe</v>
      </c>
      <c r="D6">
        <f>'LabProd-cntr'!D20</f>
        <v>0</v>
      </c>
      <c r="E6">
        <f>'LabProd-cntr'!E20</f>
        <v>0</v>
      </c>
      <c r="F6" t="str">
        <f>'LabProd-cntr'!F20</f>
        <v>US$89/worker</v>
      </c>
      <c r="G6" s="29">
        <f>'LabProd-cntr'!G20</f>
        <v>1747.5025068292687</v>
      </c>
      <c r="H6" s="29">
        <f>'LabProd-cntr'!Q20</f>
        <v>2367.6105156787107</v>
      </c>
      <c r="I6" s="29">
        <f>'LabProd-cntr'!AA20</f>
        <v>2456.2773927173912</v>
      </c>
      <c r="J6" s="29">
        <f>'LabProd-cntr'!AK20</f>
        <v>4786.4059302654532</v>
      </c>
      <c r="K6" s="29">
        <f>'LabProd-cntr'!AU20</f>
        <v>9419.1472799100011</v>
      </c>
      <c r="L6" s="25">
        <f>'LabProd-cntr'!AW20</f>
        <v>3.9774254965653455</v>
      </c>
    </row>
    <row r="7" spans="1:12" x14ac:dyDescent="0.2">
      <c r="A7" t="str">
        <f>'LabProd-cntr'!A5</f>
        <v>Labor Productivity</v>
      </c>
      <c r="B7">
        <f>'LabProd-cntr'!B5</f>
        <v>14</v>
      </c>
      <c r="C7" t="str">
        <f>'LabProd-cntr'!C5</f>
        <v>Barbados</v>
      </c>
      <c r="D7">
        <f>'LabProd-cntr'!D5</f>
        <v>0</v>
      </c>
      <c r="E7">
        <f>'LabProd-cntr'!E5</f>
        <v>0</v>
      </c>
      <c r="F7" t="str">
        <f>'LabProd-cntr'!F5</f>
        <v>US$89/worker</v>
      </c>
      <c r="G7" s="29">
        <f>'LabProd-cntr'!G5</f>
        <v>1453.4664097104346</v>
      </c>
      <c r="H7" s="29">
        <f>'LabProd-cntr'!Q5</f>
        <v>2367.7299834893329</v>
      </c>
      <c r="I7" s="29">
        <f>'LabProd-cntr'!AA5</f>
        <v>3651.1885608454563</v>
      </c>
      <c r="J7" s="29">
        <f>'LabProd-cntr'!AK5</f>
        <v>4849.4804875875006</v>
      </c>
      <c r="K7" s="29">
        <f>'LabProd-cntr'!AU5</f>
        <v>6306.0584306499986</v>
      </c>
      <c r="L7" s="25">
        <f>'LabProd-cntr'!AW5</f>
        <v>3.4902831043344351</v>
      </c>
    </row>
    <row r="8" spans="1:12" x14ac:dyDescent="0.2">
      <c r="A8" t="str">
        <f>'LabProd-cntr'!A7</f>
        <v>Labor Productivity</v>
      </c>
      <c r="B8">
        <f>'LabProd-cntr'!B7</f>
        <v>21</v>
      </c>
      <c r="C8" t="str">
        <f>'LabProd-cntr'!C7</f>
        <v>Brazil</v>
      </c>
      <c r="D8">
        <f>'LabProd-cntr'!D7</f>
        <v>0</v>
      </c>
      <c r="E8">
        <f>'LabProd-cntr'!E7</f>
        <v>0</v>
      </c>
      <c r="F8" t="str">
        <f>'LabProd-cntr'!F7</f>
        <v>US$89/worker</v>
      </c>
      <c r="G8" s="29">
        <f>'LabProd-cntr'!G7</f>
        <v>1215.7006932664683</v>
      </c>
      <c r="H8" s="29">
        <f>'LabProd-cntr'!Q7</f>
        <v>1481.0254705358541</v>
      </c>
      <c r="I8" s="29">
        <f>'LabProd-cntr'!AA7</f>
        <v>2119.6183171586531</v>
      </c>
      <c r="J8" s="29">
        <f>'LabProd-cntr'!AK7</f>
        <v>3213.9391877326943</v>
      </c>
      <c r="K8" s="29">
        <f>'LabProd-cntr'!AU7</f>
        <v>5512.7117595400778</v>
      </c>
      <c r="L8" s="25">
        <f>'LabProd-cntr'!AW7</f>
        <v>3.9429055089123421</v>
      </c>
    </row>
    <row r="9" spans="1:12" x14ac:dyDescent="0.2">
      <c r="A9" t="str">
        <f>'LabProd-cntr'!A41</f>
        <v>Labor Productivity</v>
      </c>
      <c r="B9">
        <f>'LabProd-cntr'!B41</f>
        <v>236</v>
      </c>
      <c r="C9" t="str">
        <f>'LabProd-cntr'!C41</f>
        <v>Venezuela</v>
      </c>
      <c r="D9">
        <f>'LabProd-cntr'!D41</f>
        <v>0</v>
      </c>
      <c r="E9">
        <f>'LabProd-cntr'!E41</f>
        <v>0</v>
      </c>
      <c r="F9" t="str">
        <f>'LabProd-cntr'!F41</f>
        <v>US$89/worker</v>
      </c>
      <c r="G9" s="29">
        <f>'LabProd-cntr'!G41</f>
        <v>1410.5890937489207</v>
      </c>
      <c r="H9" s="29">
        <f>'LabProd-cntr'!Q41</f>
        <v>2225.4146429056086</v>
      </c>
      <c r="I9" s="29">
        <f>'LabProd-cntr'!AA41</f>
        <v>3562.8157843555427</v>
      </c>
      <c r="J9" s="29">
        <f>'LabProd-cntr'!AK41</f>
        <v>3640.4987771831607</v>
      </c>
      <c r="K9" s="29">
        <f>'LabProd-cntr'!AU41</f>
        <v>5343.4991836035515</v>
      </c>
      <c r="L9" s="25">
        <f>'LabProd-cntr'!AW41</f>
        <v>2.9490289566962424</v>
      </c>
    </row>
    <row r="10" spans="1:12" x14ac:dyDescent="0.2">
      <c r="A10" t="str">
        <f>'LabProd-cntr'!A10</f>
        <v>Labor Productivity</v>
      </c>
      <c r="B10">
        <f>'LabProd-cntr'!B10</f>
        <v>40</v>
      </c>
      <c r="C10" t="str">
        <f>'LabProd-cntr'!C10</f>
        <v>Chile</v>
      </c>
      <c r="D10">
        <f>'LabProd-cntr'!D10</f>
        <v>0</v>
      </c>
      <c r="E10">
        <f>'LabProd-cntr'!E10</f>
        <v>0</v>
      </c>
      <c r="F10" t="str">
        <f>'LabProd-cntr'!F10</f>
        <v>US$89/worker</v>
      </c>
      <c r="G10" s="29">
        <f>'LabProd-cntr'!G10</f>
        <v>2336.7089508182958</v>
      </c>
      <c r="H10" s="29">
        <f>'LabProd-cntr'!Q10</f>
        <v>2946.0895932763983</v>
      </c>
      <c r="I10" s="29">
        <f>'LabProd-cntr'!AA10</f>
        <v>3238.8381236929799</v>
      </c>
      <c r="J10" s="29">
        <f>'LabProd-cntr'!AK10</f>
        <v>3741.4728406657468</v>
      </c>
      <c r="K10" s="29">
        <f>'LabProd-cntr'!AU10</f>
        <v>5004.2006899384305</v>
      </c>
      <c r="L10" s="25">
        <f>'LabProd-cntr'!AW10</f>
        <v>1.7259255981665556</v>
      </c>
    </row>
    <row r="11" spans="1:12" x14ac:dyDescent="0.2">
      <c r="A11" t="str">
        <f>'LabProd-cntr'!A12</f>
        <v>Labor Productivity</v>
      </c>
      <c r="B11">
        <f>'LabProd-cntr'!B12</f>
        <v>48</v>
      </c>
      <c r="C11" t="str">
        <f>'LabProd-cntr'!C12</f>
        <v>Costa Rica</v>
      </c>
      <c r="D11">
        <f>'LabProd-cntr'!D12</f>
        <v>0</v>
      </c>
      <c r="E11">
        <f>'LabProd-cntr'!E12</f>
        <v>0</v>
      </c>
      <c r="F11" t="str">
        <f>'LabProd-cntr'!F12</f>
        <v>US$89/worker</v>
      </c>
      <c r="G11" s="29">
        <f>'LabProd-cntr'!G12</f>
        <v>1425.3711478513846</v>
      </c>
      <c r="H11" s="29">
        <f>'LabProd-cntr'!Q12</f>
        <v>2391.3689797062348</v>
      </c>
      <c r="I11" s="29">
        <f>'LabProd-cntr'!AA12</f>
        <v>2677.2177614163138</v>
      </c>
      <c r="J11" s="29">
        <f>'LabProd-cntr'!AK12</f>
        <v>3830.6339054634309</v>
      </c>
      <c r="K11" s="29">
        <f>'LabProd-cntr'!AU12</f>
        <v>4833.3114541283385</v>
      </c>
      <c r="L11" s="25">
        <f>'LabProd-cntr'!AW12</f>
        <v>3.0136660108977864</v>
      </c>
    </row>
    <row r="12" spans="1:12" x14ac:dyDescent="0.2">
      <c r="A12" t="str">
        <f>'LabProd-cntr'!A8</f>
        <v>Labor Productivity</v>
      </c>
      <c r="B12">
        <f>'LabProd-cntr'!B8</f>
        <v>23</v>
      </c>
      <c r="C12" t="str">
        <f>'LabProd-cntr'!C8</f>
        <v>Belize</v>
      </c>
      <c r="D12">
        <f>'LabProd-cntr'!D8</f>
        <v>0</v>
      </c>
      <c r="E12">
        <f>'LabProd-cntr'!E8</f>
        <v>0</v>
      </c>
      <c r="F12" t="str">
        <f>'LabProd-cntr'!F8</f>
        <v>US$89/worker</v>
      </c>
      <c r="G12" s="29">
        <f>'LabProd-cntr'!G8</f>
        <v>1459.9436945266671</v>
      </c>
      <c r="H12" s="29">
        <f>'LabProd-cntr'!Q8</f>
        <v>2049.6963337519996</v>
      </c>
      <c r="I12" s="29">
        <f>'LabProd-cntr'!AA8</f>
        <v>2783.2599757647063</v>
      </c>
      <c r="J12" s="29">
        <f>'LabProd-cntr'!AK8</f>
        <v>3083.8493709179997</v>
      </c>
      <c r="K12" s="29">
        <f>'LabProd-cntr'!AU8</f>
        <v>4538.8313510080779</v>
      </c>
      <c r="L12" s="25">
        <f>'LabProd-cntr'!AW8</f>
        <v>2.8366488790268818</v>
      </c>
    </row>
    <row r="13" spans="1:12" x14ac:dyDescent="0.2">
      <c r="A13" t="str">
        <f>'LabProd-cntr'!A4</f>
        <v>Labor Productivity</v>
      </c>
      <c r="B13">
        <f>'LabProd-cntr'!B4</f>
        <v>12</v>
      </c>
      <c r="C13" t="str">
        <f>'LabProd-cntr'!C4</f>
        <v>Bahamas, The</v>
      </c>
      <c r="D13">
        <f>'LabProd-cntr'!D4</f>
        <v>0</v>
      </c>
      <c r="E13">
        <f>'LabProd-cntr'!E4</f>
        <v>0</v>
      </c>
      <c r="F13" t="str">
        <f>'LabProd-cntr'!F4</f>
        <v>US$89/worker</v>
      </c>
      <c r="G13" s="29">
        <f>'LabProd-cntr'!G4</f>
        <v>783.39524308888883</v>
      </c>
      <c r="H13" s="29">
        <f>'LabProd-cntr'!Q4</f>
        <v>2577.7941704199998</v>
      </c>
      <c r="I13" s="29">
        <f>'LabProd-cntr'!AA4</f>
        <v>3894.248878320001</v>
      </c>
      <c r="J13" s="29">
        <f>'LabProd-cntr'!AK4</f>
        <v>2492.0327271428573</v>
      </c>
      <c r="K13" s="29">
        <f>'LabProd-cntr'!AU4</f>
        <v>4286.3987277700007</v>
      </c>
      <c r="L13" s="25">
        <f>'LabProd-cntr'!AW4</f>
        <v>3.0012149904289798</v>
      </c>
    </row>
    <row r="14" spans="1:12" x14ac:dyDescent="0.2">
      <c r="A14" t="str">
        <f>'LabProd-cntr'!A32</f>
        <v>Labor Productivity</v>
      </c>
      <c r="B14">
        <f>'LabProd-cntr'!B32</f>
        <v>169</v>
      </c>
      <c r="C14" t="str">
        <f>'LabProd-cntr'!C32</f>
        <v>Paraguay</v>
      </c>
      <c r="D14">
        <f>'LabProd-cntr'!D32</f>
        <v>0</v>
      </c>
      <c r="E14">
        <f>'LabProd-cntr'!E32</f>
        <v>0</v>
      </c>
      <c r="F14" t="str">
        <f>'LabProd-cntr'!F32</f>
        <v>US$89/worker</v>
      </c>
      <c r="G14" s="29">
        <f>'LabProd-cntr'!G32</f>
        <v>1813.3386241936896</v>
      </c>
      <c r="H14" s="29">
        <f>'LabProd-cntr'!Q32</f>
        <v>2066.6131791517987</v>
      </c>
      <c r="I14" s="29">
        <f>'LabProd-cntr'!AA32</f>
        <v>2547.6334135726056</v>
      </c>
      <c r="J14" s="29">
        <f>'LabProd-cntr'!AK32</f>
        <v>3439.7482523056915</v>
      </c>
      <c r="K14" s="29">
        <f>'LabProd-cntr'!AU32</f>
        <v>3876.5966681410027</v>
      </c>
      <c r="L14" s="25">
        <f>'LabProd-cntr'!AW32</f>
        <v>2.0403044142409232</v>
      </c>
    </row>
    <row r="15" spans="1:12" x14ac:dyDescent="0.2">
      <c r="A15" t="str">
        <f>'LabProd-cntr'!A22</f>
        <v>Labor Productivity</v>
      </c>
      <c r="B15">
        <f>'LabProd-cntr'!B22</f>
        <v>91</v>
      </c>
      <c r="C15" t="str">
        <f>'LabProd-cntr'!C22</f>
        <v>Guyana</v>
      </c>
      <c r="D15">
        <f>'LabProd-cntr'!D22</f>
        <v>0</v>
      </c>
      <c r="E15">
        <f>'LabProd-cntr'!E22</f>
        <v>0</v>
      </c>
      <c r="F15" t="str">
        <f>'LabProd-cntr'!F22</f>
        <v>US$89/worker</v>
      </c>
      <c r="G15" s="29">
        <f>'LabProd-cntr'!G22</f>
        <v>2174.9696079554838</v>
      </c>
      <c r="H15" s="29">
        <f>'LabProd-cntr'!Q22</f>
        <v>2458.4163219870311</v>
      </c>
      <c r="I15" s="29">
        <f>'LabProd-cntr'!AA22</f>
        <v>2539.6701196257577</v>
      </c>
      <c r="J15" s="29">
        <f>'LabProd-cntr'!AK22</f>
        <v>2253.3682535586208</v>
      </c>
      <c r="K15" s="29">
        <f>'LabProd-cntr'!AU22</f>
        <v>3731.9184543014289</v>
      </c>
      <c r="L15" s="25">
        <f>'LabProd-cntr'!AW22</f>
        <v>1.1419592640400822</v>
      </c>
    </row>
    <row r="16" spans="1:12" x14ac:dyDescent="0.2">
      <c r="A16" t="str">
        <f>'LabProd-cntr'!A13</f>
        <v>Labor Productivity</v>
      </c>
      <c r="B16">
        <f>'LabProd-cntr'!B13</f>
        <v>49</v>
      </c>
      <c r="C16" t="str">
        <f>'LabProd-cntr'!C13</f>
        <v>Cuba</v>
      </c>
      <c r="D16">
        <f>'LabProd-cntr'!D13</f>
        <v>0</v>
      </c>
      <c r="E16">
        <f>'LabProd-cntr'!E13</f>
        <v>0</v>
      </c>
      <c r="F16" t="str">
        <f>'LabProd-cntr'!F13</f>
        <v>US$89/worker</v>
      </c>
      <c r="G16" s="29">
        <f>'LabProd-cntr'!G13</f>
        <v>2032.9718697040357</v>
      </c>
      <c r="H16" s="29">
        <f>'LabProd-cntr'!Q13</f>
        <v>2372.9623410089825</v>
      </c>
      <c r="I16" s="29">
        <f>'LabProd-cntr'!AA13</f>
        <v>2985.5628727035883</v>
      </c>
      <c r="J16" s="29">
        <f>'LabProd-cntr'!AK13</f>
        <v>3181.9393295236364</v>
      </c>
      <c r="K16" s="29">
        <f>'LabProd-cntr'!AU13</f>
        <v>3201.584201492079</v>
      </c>
      <c r="L16" s="25">
        <f>'LabProd-cntr'!AW13</f>
        <v>0.96476166742465175</v>
      </c>
    </row>
    <row r="17" spans="1:12" x14ac:dyDescent="0.2">
      <c r="A17" t="str">
        <f>'LabProd-cntr'!A16</f>
        <v>Labor Productivity</v>
      </c>
      <c r="B17">
        <f>'LabProd-cntr'!B16</f>
        <v>58</v>
      </c>
      <c r="C17" t="str">
        <f>'LabProd-cntr'!C16</f>
        <v>Ecuador</v>
      </c>
      <c r="D17">
        <f>'LabProd-cntr'!D16</f>
        <v>0</v>
      </c>
      <c r="E17">
        <f>'LabProd-cntr'!E16</f>
        <v>0</v>
      </c>
      <c r="F17" t="str">
        <f>'LabProd-cntr'!F16</f>
        <v>US$89/worker</v>
      </c>
      <c r="G17" s="29">
        <f>'LabProd-cntr'!G16</f>
        <v>1341.1793652761755</v>
      </c>
      <c r="H17" s="29">
        <f>'LabProd-cntr'!Q16</f>
        <v>1474.7134055424574</v>
      </c>
      <c r="I17" s="29">
        <f>'LabProd-cntr'!AA16</f>
        <v>1677.5268103757448</v>
      </c>
      <c r="J17" s="29">
        <f>'LabProd-cntr'!AK16</f>
        <v>2026.1957755448723</v>
      </c>
      <c r="K17" s="29">
        <f>'LabProd-cntr'!AU16</f>
        <v>2853.2471879991194</v>
      </c>
      <c r="L17" s="25">
        <f>'LabProd-cntr'!AW16</f>
        <v>1.7078988470426992</v>
      </c>
    </row>
    <row r="18" spans="1:12" x14ac:dyDescent="0.2">
      <c r="A18" t="str">
        <f>'LabProd-cntr'!A28</f>
        <v>Labor Productivity</v>
      </c>
      <c r="B18">
        <f>'LabProd-cntr'!B28</f>
        <v>142</v>
      </c>
      <c r="C18" t="str">
        <f>'LabProd-cntr'!C28</f>
        <v>Montserrat</v>
      </c>
      <c r="D18">
        <f>'LabProd-cntr'!D28</f>
        <v>0</v>
      </c>
      <c r="E18">
        <f>'LabProd-cntr'!E28</f>
        <v>0</v>
      </c>
      <c r="F18" t="str">
        <f>'LabProd-cntr'!F28</f>
        <v>US$89/worker</v>
      </c>
      <c r="G18" s="29">
        <f>'LabProd-cntr'!G28</f>
        <v>650.79780859999983</v>
      </c>
      <c r="H18" s="29">
        <f>'LabProd-cntr'!Q28</f>
        <v>832.35906018999992</v>
      </c>
      <c r="I18" s="29">
        <f>'LabProd-cntr'!AA28</f>
        <v>1038.7718817199998</v>
      </c>
      <c r="J18" s="29">
        <f>'LabProd-cntr'!AK28</f>
        <v>2656.3020699799995</v>
      </c>
      <c r="K18" s="29">
        <f>'LabProd-cntr'!AU28</f>
        <v>2852.3261403999995</v>
      </c>
      <c r="L18" s="25">
        <f>'LabProd-cntr'!AW28</f>
        <v>4.8304447983094079</v>
      </c>
    </row>
    <row r="19" spans="1:12" x14ac:dyDescent="0.2">
      <c r="A19" t="str">
        <f>'LabProd-cntr'!A27</f>
        <v>Labor Productivity</v>
      </c>
      <c r="B19">
        <f>'LabProd-cntr'!B27</f>
        <v>138</v>
      </c>
      <c r="C19" t="str">
        <f>'LabProd-cntr'!C27</f>
        <v>Mexico</v>
      </c>
      <c r="D19">
        <f>'LabProd-cntr'!D27</f>
        <v>0</v>
      </c>
      <c r="E19">
        <f>'LabProd-cntr'!E27</f>
        <v>0</v>
      </c>
      <c r="F19" t="str">
        <f>'LabProd-cntr'!F27</f>
        <v>US$89/worker</v>
      </c>
      <c r="G19" s="29">
        <f>'LabProd-cntr'!G27</f>
        <v>1077.853300984006</v>
      </c>
      <c r="H19" s="29">
        <f>'LabProd-cntr'!Q27</f>
        <v>1538.1586848765874</v>
      </c>
      <c r="I19" s="29">
        <f>'LabProd-cntr'!AA27</f>
        <v>1997.5287492124987</v>
      </c>
      <c r="J19" s="29">
        <f>'LabProd-cntr'!AK27</f>
        <v>2120.334046365314</v>
      </c>
      <c r="K19" s="29">
        <f>'LabProd-cntr'!AU27</f>
        <v>2843.9608045532636</v>
      </c>
      <c r="L19" s="25">
        <f>'LabProd-cntr'!AW27</f>
        <v>1.993579855465466</v>
      </c>
    </row>
    <row r="20" spans="1:12" x14ac:dyDescent="0.2">
      <c r="A20" t="str">
        <f>'LabProd-cntr'!A14</f>
        <v>Labor Productivity</v>
      </c>
      <c r="B20">
        <f>'LabProd-cntr'!B14</f>
        <v>55</v>
      </c>
      <c r="C20" t="str">
        <f>'LabProd-cntr'!C14</f>
        <v>Dominica</v>
      </c>
      <c r="D20">
        <f>'LabProd-cntr'!D14</f>
        <v>0</v>
      </c>
      <c r="E20">
        <f>'LabProd-cntr'!E14</f>
        <v>0</v>
      </c>
      <c r="F20" t="str">
        <f>'LabProd-cntr'!F14</f>
        <v>US$89/worker</v>
      </c>
      <c r="G20" s="29">
        <f>'LabProd-cntr'!G14</f>
        <v>1177.6317429749997</v>
      </c>
      <c r="H20" s="29">
        <f>'LabProd-cntr'!Q14</f>
        <v>1506.0236428636365</v>
      </c>
      <c r="I20" s="29">
        <f>'LabProd-cntr'!AA14</f>
        <v>1846.6170013110004</v>
      </c>
      <c r="J20" s="29">
        <f>'LabProd-cntr'!AK14</f>
        <v>2865.1721804322224</v>
      </c>
      <c r="K20" s="29">
        <f>'LabProd-cntr'!AU14</f>
        <v>2670.2666984375001</v>
      </c>
      <c r="L20" s="25">
        <f>'LabProd-cntr'!AW14</f>
        <v>2.4349573684640413</v>
      </c>
    </row>
    <row r="21" spans="1:12" x14ac:dyDescent="0.2">
      <c r="A21" t="str">
        <f>'LabProd-cntr'!A38</f>
        <v>Labor Productivity</v>
      </c>
      <c r="B21">
        <f>'LabProd-cntr'!B38</f>
        <v>207</v>
      </c>
      <c r="C21" t="str">
        <f>'LabProd-cntr'!C38</f>
        <v>Suriname</v>
      </c>
      <c r="D21">
        <f>'LabProd-cntr'!D38</f>
        <v>0</v>
      </c>
      <c r="E21">
        <f>'LabProd-cntr'!E38</f>
        <v>0</v>
      </c>
      <c r="F21" t="str">
        <f>'LabProd-cntr'!F38</f>
        <v>US$89/worker</v>
      </c>
      <c r="G21" s="29">
        <f>'LabProd-cntr'!G38</f>
        <v>1287.3556655686957</v>
      </c>
      <c r="H21" s="29">
        <f>'LabProd-cntr'!Q38</f>
        <v>2144.6331371299998</v>
      </c>
      <c r="I21" s="29">
        <f>'LabProd-cntr'!AA38</f>
        <v>3679.7724281258329</v>
      </c>
      <c r="J21" s="29">
        <f>'LabProd-cntr'!AK38</f>
        <v>3325.5757854785716</v>
      </c>
      <c r="K21" s="29">
        <f>'LabProd-cntr'!AU38</f>
        <v>2376.5367206183328</v>
      </c>
      <c r="L21" s="25">
        <f>'LabProd-cntr'!AW38</f>
        <v>1.5151743931731465</v>
      </c>
    </row>
    <row r="22" spans="1:12" x14ac:dyDescent="0.2">
      <c r="A22" t="str">
        <f>'LabProd-cntr'!A15</f>
        <v>Labor Productivity</v>
      </c>
      <c r="B22">
        <f>'LabProd-cntr'!B15</f>
        <v>56</v>
      </c>
      <c r="C22" t="str">
        <f>'LabProd-cntr'!C15</f>
        <v>Dominican Republic</v>
      </c>
      <c r="D22">
        <f>'LabProd-cntr'!D15</f>
        <v>0</v>
      </c>
      <c r="E22">
        <f>'LabProd-cntr'!E15</f>
        <v>0</v>
      </c>
      <c r="F22" t="str">
        <f>'LabProd-cntr'!F15</f>
        <v>US$89/worker</v>
      </c>
      <c r="G22" s="29">
        <f>'LabProd-cntr'!G15</f>
        <v>1081.9667442513037</v>
      </c>
      <c r="H22" s="29">
        <f>'LabProd-cntr'!Q15</f>
        <v>1243.7134446071709</v>
      </c>
      <c r="I22" s="29">
        <f>'LabProd-cntr'!AA15</f>
        <v>1571.7832521919652</v>
      </c>
      <c r="J22" s="29">
        <f>'LabProd-cntr'!AK15</f>
        <v>1859.5611822298829</v>
      </c>
      <c r="K22" s="29">
        <f>'LabProd-cntr'!AU15</f>
        <v>2334.0264608264415</v>
      </c>
      <c r="L22" s="25">
        <f>'LabProd-cntr'!AW15</f>
        <v>2.0583486281283481</v>
      </c>
    </row>
    <row r="23" spans="1:12" x14ac:dyDescent="0.2">
      <c r="A23" t="str">
        <f>'LabProd-cntr'!A11</f>
        <v>Labor Productivity</v>
      </c>
      <c r="B23">
        <f>'LabProd-cntr'!B11</f>
        <v>44</v>
      </c>
      <c r="C23" t="str">
        <f>'LabProd-cntr'!C11</f>
        <v>Colombia</v>
      </c>
      <c r="D23">
        <f>'LabProd-cntr'!D11</f>
        <v>0</v>
      </c>
      <c r="E23">
        <f>'LabProd-cntr'!E11</f>
        <v>0</v>
      </c>
      <c r="F23" t="str">
        <f>'LabProd-cntr'!F11</f>
        <v>US$89/worker</v>
      </c>
      <c r="G23" s="29">
        <f>'LabProd-cntr'!G11</f>
        <v>1063.0589332504592</v>
      </c>
      <c r="H23" s="29">
        <f>'LabProd-cntr'!Q11</f>
        <v>1288.4328704364443</v>
      </c>
      <c r="I23" s="29">
        <f>'LabProd-cntr'!AA11</f>
        <v>1526.2897172673518</v>
      </c>
      <c r="J23" s="29">
        <f>'LabProd-cntr'!AK11</f>
        <v>2058.0355426541732</v>
      </c>
      <c r="K23" s="29">
        <f>'LabProd-cntr'!AU11</f>
        <v>2237.7991288625312</v>
      </c>
      <c r="L23" s="25">
        <f>'LabProd-cntr'!AW11</f>
        <v>1.9861737187838902</v>
      </c>
    </row>
    <row r="24" spans="1:12" x14ac:dyDescent="0.2">
      <c r="A24" t="str">
        <f>'LabProd-cntr'!A31</f>
        <v>Labor Productivity</v>
      </c>
      <c r="B24">
        <f>'LabProd-cntr'!B31</f>
        <v>166</v>
      </c>
      <c r="C24" t="str">
        <f>'LabProd-cntr'!C31</f>
        <v>Panama</v>
      </c>
      <c r="D24">
        <f>'LabProd-cntr'!D31</f>
        <v>0</v>
      </c>
      <c r="E24">
        <f>'LabProd-cntr'!E31</f>
        <v>0</v>
      </c>
      <c r="F24" t="str">
        <f>'LabProd-cntr'!F31</f>
        <v>US$89/worker</v>
      </c>
      <c r="G24" s="29">
        <f>'LabProd-cntr'!G31</f>
        <v>1276.6590642818558</v>
      </c>
      <c r="H24" s="29">
        <f>'LabProd-cntr'!Q31</f>
        <v>1886.8060667402369</v>
      </c>
      <c r="I24" s="29">
        <f>'LabProd-cntr'!AA31</f>
        <v>2346.6860245026237</v>
      </c>
      <c r="J24" s="29">
        <f>'LabProd-cntr'!AK31</f>
        <v>2144.376391830569</v>
      </c>
      <c r="K24" s="29">
        <f>'LabProd-cntr'!AU31</f>
        <v>2232.0382287836401</v>
      </c>
      <c r="L24" s="25">
        <f>'LabProd-cntr'!AW31</f>
        <v>1.3098147670994376</v>
      </c>
    </row>
    <row r="25" spans="1:12" x14ac:dyDescent="0.2">
      <c r="A25" t="str">
        <f>'LabProd-cntr'!A39</f>
        <v>Labor Productivity</v>
      </c>
      <c r="B25">
        <f>'LabProd-cntr'!B39</f>
        <v>220</v>
      </c>
      <c r="C25" t="str">
        <f>'LabProd-cntr'!C39</f>
        <v>Trinidad and Tobago</v>
      </c>
      <c r="D25">
        <f>'LabProd-cntr'!D39</f>
        <v>0</v>
      </c>
      <c r="E25">
        <f>'LabProd-cntr'!E39</f>
        <v>0</v>
      </c>
      <c r="F25" t="str">
        <f>'LabProd-cntr'!F39</f>
        <v>US$89/worker</v>
      </c>
      <c r="G25" s="29">
        <f>'LabProd-cntr'!G39</f>
        <v>1619.3865751481965</v>
      </c>
      <c r="H25" s="29">
        <f>'LabProd-cntr'!Q39</f>
        <v>1970.6496783477967</v>
      </c>
      <c r="I25" s="29">
        <f>'LabProd-cntr'!AA39</f>
        <v>2039.2274969851064</v>
      </c>
      <c r="J25" s="29">
        <f>'LabProd-cntr'!AK39</f>
        <v>1797.1043920898076</v>
      </c>
      <c r="K25" s="29">
        <f>'LabProd-cntr'!AU39</f>
        <v>2207.9231568673472</v>
      </c>
      <c r="L25" s="25">
        <f>'LabProd-cntr'!AW39</f>
        <v>8.8843085919987352E-2</v>
      </c>
    </row>
    <row r="26" spans="1:12" x14ac:dyDescent="0.2">
      <c r="A26" t="str">
        <f>'LabProd-cntr'!A36</f>
        <v>Labor Productivity</v>
      </c>
      <c r="B26">
        <f>'LabProd-cntr'!B36</f>
        <v>189</v>
      </c>
      <c r="C26" t="str">
        <f>'LabProd-cntr'!C36</f>
        <v>St. Lucia</v>
      </c>
      <c r="D26">
        <f>'LabProd-cntr'!D36</f>
        <v>0</v>
      </c>
      <c r="E26">
        <f>'LabProd-cntr'!E36</f>
        <v>0</v>
      </c>
      <c r="F26" t="str">
        <f>'LabProd-cntr'!F36</f>
        <v>US$89/worker</v>
      </c>
      <c r="G26" s="29">
        <f>'LabProd-cntr'!G36</f>
        <v>1644.4649335428571</v>
      </c>
      <c r="H26" s="29">
        <f>'LabProd-cntr'!Q36</f>
        <v>1911.5005512499999</v>
      </c>
      <c r="I26" s="29">
        <f>'LabProd-cntr'!AA36</f>
        <v>1783.2195567592312</v>
      </c>
      <c r="J26" s="29">
        <f>'LabProd-cntr'!AK36</f>
        <v>2496.912566721428</v>
      </c>
      <c r="K26" s="29">
        <f>'LabProd-cntr'!AU36</f>
        <v>2000.7368460799996</v>
      </c>
      <c r="L26" s="25">
        <f>'LabProd-cntr'!AW36</f>
        <v>0.44475684864533349</v>
      </c>
    </row>
    <row r="27" spans="1:12" x14ac:dyDescent="0.2">
      <c r="A27" t="str">
        <f>'LabProd-cntr'!A19</f>
        <v>Labor Productivity</v>
      </c>
      <c r="B27">
        <f>'LabProd-cntr'!B19</f>
        <v>86</v>
      </c>
      <c r="C27" t="str">
        <f>'LabProd-cntr'!C19</f>
        <v>Grenada</v>
      </c>
      <c r="D27">
        <f>'LabProd-cntr'!D19</f>
        <v>0</v>
      </c>
      <c r="E27">
        <f>'LabProd-cntr'!E19</f>
        <v>0</v>
      </c>
      <c r="F27" t="str">
        <f>'LabProd-cntr'!F19</f>
        <v>US$89/worker</v>
      </c>
      <c r="G27" s="29">
        <f>'LabProd-cntr'!G19</f>
        <v>703.75343309411767</v>
      </c>
      <c r="H27" s="29">
        <f>'LabProd-cntr'!Q19</f>
        <v>1221.5835033064286</v>
      </c>
      <c r="I27" s="29">
        <f>'LabProd-cntr'!AA19</f>
        <v>1644.2073890441675</v>
      </c>
      <c r="J27" s="29">
        <f>'LabProd-cntr'!AK19</f>
        <v>1566.8254020729996</v>
      </c>
      <c r="K27" s="29">
        <f>'LabProd-cntr'!AU19</f>
        <v>1921.0190528625005</v>
      </c>
      <c r="L27" s="25">
        <f>'LabProd-cntr'!AW19</f>
        <v>1.9638599969319159</v>
      </c>
    </row>
    <row r="28" spans="1:12" x14ac:dyDescent="0.2">
      <c r="A28" t="str">
        <f>'LabProd-cntr'!A30</f>
        <v>Labor Productivity</v>
      </c>
      <c r="B28">
        <f>'LabProd-cntr'!B30</f>
        <v>157</v>
      </c>
      <c r="C28" t="str">
        <f>'LabProd-cntr'!C30</f>
        <v>Nicaragua</v>
      </c>
      <c r="D28">
        <f>'LabProd-cntr'!D30</f>
        <v>0</v>
      </c>
      <c r="E28">
        <f>'LabProd-cntr'!E30</f>
        <v>0</v>
      </c>
      <c r="F28" t="str">
        <f>'LabProd-cntr'!F30</f>
        <v>US$89/worker</v>
      </c>
      <c r="G28" s="29">
        <f>'LabProd-cntr'!G30</f>
        <v>992.43559087308154</v>
      </c>
      <c r="H28" s="29">
        <f>'LabProd-cntr'!Q30</f>
        <v>1691.8765627322825</v>
      </c>
      <c r="I28" s="29">
        <f>'LabProd-cntr'!AA30</f>
        <v>1482.1455658280304</v>
      </c>
      <c r="J28" s="29">
        <f>'LabProd-cntr'!AK30</f>
        <v>1304.0631095788806</v>
      </c>
      <c r="K28" s="29">
        <f>'LabProd-cntr'!AU30</f>
        <v>1795.6616172541915</v>
      </c>
      <c r="L28" s="25">
        <f>'LabProd-cntr'!AW30</f>
        <v>-7.5504610340559886E-3</v>
      </c>
    </row>
    <row r="29" spans="1:12" x14ac:dyDescent="0.2">
      <c r="A29" t="str">
        <f>'LabProd-cntr'!A37</f>
        <v>Labor Productivity</v>
      </c>
      <c r="B29">
        <f>'LabProd-cntr'!B37</f>
        <v>191</v>
      </c>
      <c r="C29" t="str">
        <f>'LabProd-cntr'!C37</f>
        <v>St. Vincent and the Grenadines</v>
      </c>
      <c r="D29">
        <f>'LabProd-cntr'!D37</f>
        <v>0</v>
      </c>
      <c r="E29">
        <f>'LabProd-cntr'!E37</f>
        <v>0</v>
      </c>
      <c r="F29" t="str">
        <f>'LabProd-cntr'!F37</f>
        <v>US$89/worker</v>
      </c>
      <c r="G29" s="29">
        <f>'LabProd-cntr'!G37</f>
        <v>1256.7651344599999</v>
      </c>
      <c r="H29" s="29">
        <f>'LabProd-cntr'!Q37</f>
        <v>1303.1798151645455</v>
      </c>
      <c r="I29" s="29">
        <f>'LabProd-cntr'!AA37</f>
        <v>1436.713144389091</v>
      </c>
      <c r="J29" s="29">
        <f>'LabProd-cntr'!AK37</f>
        <v>1837.2649892458332</v>
      </c>
      <c r="K29" s="29">
        <f>'LabProd-cntr'!AU37</f>
        <v>1531.9135753749999</v>
      </c>
      <c r="L29" s="25">
        <f>'LabProd-cntr'!AW37</f>
        <v>1.0452117470798106</v>
      </c>
    </row>
    <row r="30" spans="1:12" x14ac:dyDescent="0.2">
      <c r="A30" t="str">
        <f>'LabProd-cntr'!A25</f>
        <v>Labor Productivity</v>
      </c>
      <c r="B30">
        <f>'LabProd-cntr'!B25</f>
        <v>109</v>
      </c>
      <c r="C30" t="str">
        <f>'LabProd-cntr'!C25</f>
        <v>Jamaica</v>
      </c>
      <c r="D30">
        <f>'LabProd-cntr'!D25</f>
        <v>0</v>
      </c>
      <c r="E30">
        <f>'LabProd-cntr'!E25</f>
        <v>0</v>
      </c>
      <c r="F30" t="str">
        <f>'LabProd-cntr'!F25</f>
        <v>US$89/worker</v>
      </c>
      <c r="G30" s="29">
        <f>'LabProd-cntr'!G25</f>
        <v>897.57374466110298</v>
      </c>
      <c r="H30" s="29">
        <f>'LabProd-cntr'!Q25</f>
        <v>1208.8556600097529</v>
      </c>
      <c r="I30" s="29">
        <f>'LabProd-cntr'!AA25</f>
        <v>989.16720941167807</v>
      </c>
      <c r="J30" s="29">
        <f>'LabProd-cntr'!AK25</f>
        <v>1194.0226207559631</v>
      </c>
      <c r="K30" s="29">
        <f>'LabProd-cntr'!AU25</f>
        <v>1529.874076717083</v>
      </c>
      <c r="L30" s="25">
        <f>'LabProd-cntr'!AW25</f>
        <v>0.89551647743819629</v>
      </c>
    </row>
    <row r="31" spans="1:12" x14ac:dyDescent="0.2">
      <c r="A31" t="str">
        <f>'LabProd-cntr'!A33</f>
        <v>Labor Productivity</v>
      </c>
      <c r="B31">
        <f>'LabProd-cntr'!B33</f>
        <v>170</v>
      </c>
      <c r="C31" t="str">
        <f>'LabProd-cntr'!C33</f>
        <v>Peru</v>
      </c>
      <c r="D31">
        <f>'LabProd-cntr'!D33</f>
        <v>0</v>
      </c>
      <c r="E31">
        <f>'LabProd-cntr'!E33</f>
        <v>0</v>
      </c>
      <c r="F31" t="str">
        <f>'LabProd-cntr'!F33</f>
        <v>US$89/worker</v>
      </c>
      <c r="G31" s="29">
        <f>'LabProd-cntr'!G33</f>
        <v>945.18236456007719</v>
      </c>
      <c r="H31" s="29">
        <f>'LabProd-cntr'!Q33</f>
        <v>1110.7069338431929</v>
      </c>
      <c r="I31" s="29">
        <f>'LabProd-cntr'!AA33</f>
        <v>1015.9741103940837</v>
      </c>
      <c r="J31" s="29">
        <f>'LabProd-cntr'!AK33</f>
        <v>986.23908750962801</v>
      </c>
      <c r="K31" s="29">
        <f>'LabProd-cntr'!AU33</f>
        <v>1493.2200320663226</v>
      </c>
      <c r="L31" s="25">
        <f>'LabProd-cntr'!AW33</f>
        <v>0.57801320003352252</v>
      </c>
    </row>
    <row r="32" spans="1:12" x14ac:dyDescent="0.2">
      <c r="A32" t="str">
        <f>'LabProd-cntr'!A29</f>
        <v>Labor Productivity</v>
      </c>
      <c r="B32">
        <f>'LabProd-cntr'!B29</f>
        <v>151</v>
      </c>
      <c r="C32" t="str">
        <f>'LabProd-cntr'!C29</f>
        <v>Netherlands Antilles</v>
      </c>
      <c r="D32">
        <f>'LabProd-cntr'!D29</f>
        <v>0</v>
      </c>
      <c r="E32">
        <f>'LabProd-cntr'!E29</f>
        <v>0</v>
      </c>
      <c r="F32" t="str">
        <f>'LabProd-cntr'!F29</f>
        <v>US$89/worker</v>
      </c>
      <c r="G32" s="29">
        <f>'LabProd-cntr'!G29</f>
        <v>4017.2806049999999</v>
      </c>
      <c r="H32" s="29">
        <f>'LabProd-cntr'!Q29</f>
        <v>6513.2666629999994</v>
      </c>
      <c r="I32" s="29">
        <f>'LabProd-cntr'!AA29</f>
        <v>2298.2096349999997</v>
      </c>
      <c r="J32" s="29">
        <f>'LabProd-cntr'!AK29</f>
        <v>1339.2245720000001</v>
      </c>
      <c r="K32" s="29">
        <f>'LabProd-cntr'!AU29</f>
        <v>1414.7826890000001</v>
      </c>
      <c r="L32" s="25">
        <f>'LabProd-cntr'!AW29</f>
        <v>-3.7888677834495788</v>
      </c>
    </row>
    <row r="33" spans="1:12" x14ac:dyDescent="0.2">
      <c r="A33" t="str">
        <f>'LabProd-cntr'!A24</f>
        <v>Labor Productivity</v>
      </c>
      <c r="B33">
        <f>'LabProd-cntr'!B24</f>
        <v>95</v>
      </c>
      <c r="C33" t="str">
        <f>'LabProd-cntr'!C24</f>
        <v>Honduras</v>
      </c>
      <c r="D33">
        <f>'LabProd-cntr'!D24</f>
        <v>0</v>
      </c>
      <c r="E33">
        <f>'LabProd-cntr'!E24</f>
        <v>0</v>
      </c>
      <c r="F33" t="str">
        <f>'LabProd-cntr'!F24</f>
        <v>US$89/worker</v>
      </c>
      <c r="G33" s="29">
        <f>'LabProd-cntr'!G24</f>
        <v>699.559325517567</v>
      </c>
      <c r="H33" s="29">
        <f>'LabProd-cntr'!Q24</f>
        <v>1002.057683495629</v>
      </c>
      <c r="I33" s="29">
        <f>'LabProd-cntr'!AA24</f>
        <v>1113.2252459125984</v>
      </c>
      <c r="J33" s="29">
        <f>'LabProd-cntr'!AK24</f>
        <v>1201.7670019766099</v>
      </c>
      <c r="K33" s="29">
        <f>'LabProd-cntr'!AU24</f>
        <v>1369.3117830877031</v>
      </c>
      <c r="L33" s="25">
        <f>'LabProd-cntr'!AW24</f>
        <v>1.5656721047514477</v>
      </c>
    </row>
    <row r="34" spans="1:12" x14ac:dyDescent="0.2">
      <c r="A34" t="str">
        <f>'LabProd-cntr'!A18</f>
        <v>Labor Productivity</v>
      </c>
      <c r="B34">
        <f>'LabProd-cntr'!B18</f>
        <v>69</v>
      </c>
      <c r="C34" t="str">
        <f>'LabProd-cntr'!C18</f>
        <v>French Guiana</v>
      </c>
      <c r="D34">
        <f>'LabProd-cntr'!D18</f>
        <v>0</v>
      </c>
      <c r="E34">
        <f>'LabProd-cntr'!E18</f>
        <v>0</v>
      </c>
      <c r="F34" t="str">
        <f>'LabProd-cntr'!F18</f>
        <v>US$89/worker</v>
      </c>
      <c r="G34" s="29">
        <f>'LabProd-cntr'!G18</f>
        <v>651.17753433333337</v>
      </c>
      <c r="H34" s="29">
        <f>'LabProd-cntr'!Q18</f>
        <v>596.6817426428571</v>
      </c>
      <c r="I34" s="29">
        <f>'LabProd-cntr'!AA18</f>
        <v>546.33317694444452</v>
      </c>
      <c r="J34" s="29">
        <f>'LabProd-cntr'!AK18</f>
        <v>1227.592331750833</v>
      </c>
      <c r="K34" s="29">
        <f>'LabProd-cntr'!AU18</f>
        <v>1323.2237288469228</v>
      </c>
      <c r="L34" s="25">
        <f>'LabProd-cntr'!AW18</f>
        <v>2.9446079033116357</v>
      </c>
    </row>
    <row r="35" spans="1:12" x14ac:dyDescent="0.2">
      <c r="A35" t="str">
        <f>'LabProd-cntr'!A35</f>
        <v>Labor Productivity</v>
      </c>
      <c r="B35">
        <f>'LabProd-cntr'!B35</f>
        <v>188</v>
      </c>
      <c r="C35" t="str">
        <f>'LabProd-cntr'!C35</f>
        <v>St. Kitts and Nevis</v>
      </c>
      <c r="D35">
        <f>'LabProd-cntr'!D35</f>
        <v>0</v>
      </c>
      <c r="E35">
        <f>'LabProd-cntr'!E35</f>
        <v>0</v>
      </c>
      <c r="F35" t="str">
        <f>'LabProd-cntr'!F35</f>
        <v>US$89/worker</v>
      </c>
      <c r="G35" s="29">
        <f>'LabProd-cntr'!G35</f>
        <v>889.88470678999988</v>
      </c>
      <c r="H35" s="29">
        <f>'LabProd-cntr'!Q35</f>
        <v>919.48527666857149</v>
      </c>
      <c r="I35" s="29">
        <f>'LabProd-cntr'!AA35</f>
        <v>1293.9219435666664</v>
      </c>
      <c r="J35" s="29">
        <f>'LabProd-cntr'!AK35</f>
        <v>1074.8588802599998</v>
      </c>
      <c r="K35" s="29">
        <f>'LabProd-cntr'!AU35</f>
        <v>1323.1040698749998</v>
      </c>
      <c r="L35" s="25">
        <f>'LabProd-cntr'!AW35</f>
        <v>1.0295933532157298</v>
      </c>
    </row>
    <row r="36" spans="1:12" x14ac:dyDescent="0.2">
      <c r="A36" t="str">
        <f>'LabProd-cntr'!A6</f>
        <v>Labor Productivity</v>
      </c>
      <c r="B36">
        <f>'LabProd-cntr'!B6</f>
        <v>19</v>
      </c>
      <c r="C36" t="str">
        <f>'LabProd-cntr'!C6</f>
        <v>Bolivia</v>
      </c>
      <c r="D36">
        <f>'LabProd-cntr'!D6</f>
        <v>0</v>
      </c>
      <c r="E36">
        <f>'LabProd-cntr'!E6</f>
        <v>0</v>
      </c>
      <c r="F36" t="str">
        <f>'LabProd-cntr'!F6</f>
        <v>US$89/worker</v>
      </c>
      <c r="G36" s="29">
        <f>'LabProd-cntr'!G6</f>
        <v>610.53613863324415</v>
      </c>
      <c r="H36" s="29">
        <f>'LabProd-cntr'!Q6</f>
        <v>740.82586621258429</v>
      </c>
      <c r="I36" s="29">
        <f>'LabProd-cntr'!AA6</f>
        <v>931.68121284741244</v>
      </c>
      <c r="J36" s="29">
        <f>'LabProd-cntr'!AK6</f>
        <v>1049.4550333705263</v>
      </c>
      <c r="K36" s="29">
        <f>'LabProd-cntr'!AU6</f>
        <v>1252.2759288511129</v>
      </c>
      <c r="L36" s="25">
        <f>'LabProd-cntr'!AW6</f>
        <v>1.7704113379899411</v>
      </c>
    </row>
    <row r="37" spans="1:12" x14ac:dyDescent="0.2">
      <c r="A37" t="str">
        <f>'LabProd-cntr'!A21</f>
        <v>Labor Productivity</v>
      </c>
      <c r="B37">
        <f>'LabProd-cntr'!B21</f>
        <v>89</v>
      </c>
      <c r="C37" t="str">
        <f>'LabProd-cntr'!C21</f>
        <v>Guatemala</v>
      </c>
      <c r="D37">
        <f>'LabProd-cntr'!D21</f>
        <v>0</v>
      </c>
      <c r="E37">
        <f>'LabProd-cntr'!E21</f>
        <v>0</v>
      </c>
      <c r="F37" t="str">
        <f>'LabProd-cntr'!F21</f>
        <v>US$89/worker</v>
      </c>
      <c r="G37" s="29">
        <f>'LabProd-cntr'!G21</f>
        <v>612.28913340920042</v>
      </c>
      <c r="H37" s="29">
        <f>'LabProd-cntr'!Q21</f>
        <v>771.97892783738166</v>
      </c>
      <c r="I37" s="29">
        <f>'LabProd-cntr'!AA21</f>
        <v>974.30463804630347</v>
      </c>
      <c r="J37" s="29">
        <f>'LabProd-cntr'!AK21</f>
        <v>939.73242425888679</v>
      </c>
      <c r="K37" s="29">
        <f>'LabProd-cntr'!AU21</f>
        <v>1014.1591646706992</v>
      </c>
      <c r="L37" s="25">
        <f>'LabProd-cntr'!AW21</f>
        <v>0.9590991344411437</v>
      </c>
    </row>
    <row r="38" spans="1:12" x14ac:dyDescent="0.2">
      <c r="A38" t="str">
        <f>'LabProd-cntr'!A17</f>
        <v>Labor Productivity</v>
      </c>
      <c r="B38">
        <f>'LabProd-cntr'!B17</f>
        <v>60</v>
      </c>
      <c r="C38" t="str">
        <f>'LabProd-cntr'!C17</f>
        <v>El Salvador</v>
      </c>
      <c r="D38">
        <f>'LabProd-cntr'!D17</f>
        <v>0</v>
      </c>
      <c r="E38">
        <f>'LabProd-cntr'!E17</f>
        <v>0</v>
      </c>
      <c r="F38" t="str">
        <f>'LabProd-cntr'!F17</f>
        <v>US$89/worker</v>
      </c>
      <c r="G38" s="29">
        <f>'LabProd-cntr'!G17</f>
        <v>786.93550524952389</v>
      </c>
      <c r="H38" s="29">
        <f>'LabProd-cntr'!Q17</f>
        <v>830.0075367731572</v>
      </c>
      <c r="I38" s="29">
        <f>'LabProd-cntr'!AA17</f>
        <v>969.58634350114653</v>
      </c>
      <c r="J38" s="29">
        <f>'LabProd-cntr'!AK17</f>
        <v>997.64538338980424</v>
      </c>
      <c r="K38" s="29">
        <f>'LabProd-cntr'!AU17</f>
        <v>1008.3904230794205</v>
      </c>
      <c r="L38" s="25">
        <f>'LabProd-cntr'!AW17</f>
        <v>0.61638065268663222</v>
      </c>
    </row>
    <row r="39" spans="1:12" x14ac:dyDescent="0.2">
      <c r="A39" t="str">
        <f>'LabProd-cntr'!A2</f>
        <v>Labor Productivity</v>
      </c>
      <c r="B39">
        <f>'LabProd-cntr'!B2</f>
        <v>8</v>
      </c>
      <c r="C39" t="str">
        <f>'LabProd-cntr'!C2</f>
        <v>Antigua and Barbuda</v>
      </c>
      <c r="D39">
        <f>'LabProd-cntr'!D2</f>
        <v>0</v>
      </c>
      <c r="E39">
        <f>'LabProd-cntr'!E2</f>
        <v>0</v>
      </c>
      <c r="F39" t="str">
        <f>'LabProd-cntr'!F2</f>
        <v>US$89/worker</v>
      </c>
      <c r="G39" s="29">
        <f>'LabProd-cntr'!G2</f>
        <v>540.28506432909103</v>
      </c>
      <c r="H39" s="29">
        <f>'LabProd-cntr'!Q2</f>
        <v>601.26165516600008</v>
      </c>
      <c r="I39" s="29">
        <f>'LabProd-cntr'!AA2</f>
        <v>659.42886998625033</v>
      </c>
      <c r="J39" s="29">
        <f>'LabProd-cntr'!AK2</f>
        <v>841.75476854285716</v>
      </c>
      <c r="K39" s="29">
        <f>'LabProd-cntr'!AU2</f>
        <v>721.63817879375006</v>
      </c>
      <c r="L39" s="25">
        <f>'LabProd-cntr'!AW2</f>
        <v>1.4879138419134241</v>
      </c>
    </row>
    <row r="40" spans="1:12" x14ac:dyDescent="0.2">
      <c r="A40" t="str">
        <f>'LabProd-cntr'!A42</f>
        <v>Labor Productivity</v>
      </c>
      <c r="B40">
        <f>'LabProd-cntr'!B42</f>
        <v>239</v>
      </c>
      <c r="C40" t="str">
        <f>'LabProd-cntr'!C42</f>
        <v>British Virgin Islands</v>
      </c>
      <c r="D40">
        <f>'LabProd-cntr'!D42</f>
        <v>0</v>
      </c>
      <c r="E40">
        <f>'LabProd-cntr'!E42</f>
        <v>0</v>
      </c>
      <c r="F40" t="str">
        <f>'LabProd-cntr'!F42</f>
        <v>US$89/worker</v>
      </c>
      <c r="G40" s="29">
        <f>'LabProd-cntr'!G42</f>
        <v>422.74658799999997</v>
      </c>
      <c r="H40" s="29">
        <f>'LabProd-cntr'!Q42</f>
        <v>222.75624450000001</v>
      </c>
      <c r="I40" s="29">
        <f>'LabProd-cntr'!AA42</f>
        <v>275.73740815000002</v>
      </c>
      <c r="J40" s="29">
        <f>'LabProd-cntr'!AK42</f>
        <v>300.96279535000002</v>
      </c>
      <c r="K40" s="29">
        <f>'LabProd-cntr'!AU42</f>
        <v>321.36908925</v>
      </c>
      <c r="L40" s="25">
        <f>'LabProd-cntr'!AW42</f>
        <v>0.47034335810032246</v>
      </c>
    </row>
    <row r="41" spans="1:12" x14ac:dyDescent="0.2">
      <c r="A41" t="str">
        <f>'LabProd-cntr'!A23</f>
        <v>Labor Productivity</v>
      </c>
      <c r="B41">
        <f>'LabProd-cntr'!B23</f>
        <v>93</v>
      </c>
      <c r="C41" t="str">
        <f>'LabProd-cntr'!C23</f>
        <v>Haiti</v>
      </c>
      <c r="D41">
        <f>'LabProd-cntr'!D23</f>
        <v>0</v>
      </c>
      <c r="E41">
        <f>'LabProd-cntr'!E23</f>
        <v>0</v>
      </c>
      <c r="F41" t="str">
        <f>'LabProd-cntr'!F23</f>
        <v>US$89/worker</v>
      </c>
      <c r="G41" s="29">
        <f>'LabProd-cntr'!G23</f>
        <v>263.02777850414475</v>
      </c>
      <c r="H41" s="29">
        <f>'LabProd-cntr'!Q23</f>
        <v>311.62045166353806</v>
      </c>
      <c r="I41" s="29">
        <f>'LabProd-cntr'!AA23</f>
        <v>344.95450217956915</v>
      </c>
      <c r="J41" s="29">
        <f>'LabProd-cntr'!AK23</f>
        <v>300.03657114719999</v>
      </c>
      <c r="K41" s="29">
        <f>'LabProd-cntr'!AU23</f>
        <v>279.56513534639078</v>
      </c>
      <c r="L41" s="25">
        <f>'LabProd-cntr'!AW23</f>
        <v>2.4856607724843549E-2</v>
      </c>
    </row>
    <row r="42" spans="1:12" x14ac:dyDescent="0.2">
      <c r="A42" t="str">
        <f>'LabProd-cntr'!A43</f>
        <v>Labor Productivity</v>
      </c>
      <c r="B42">
        <f>'LabProd-cntr'!B43</f>
        <v>240</v>
      </c>
      <c r="C42" t="str">
        <f>'LabProd-cntr'!C43</f>
        <v>Virgin Islands</v>
      </c>
      <c r="D42">
        <f>'LabProd-cntr'!D43</f>
        <v>0</v>
      </c>
      <c r="E42">
        <f>'LabProd-cntr'!E43</f>
        <v>0</v>
      </c>
      <c r="F42" t="str">
        <f>'LabProd-cntr'!F43</f>
        <v>US$89/worker</v>
      </c>
      <c r="G42" s="29">
        <f>'LabProd-cntr'!G43</f>
        <v>602.80167419999998</v>
      </c>
      <c r="H42" s="29">
        <f>'LabProd-cntr'!Q43</f>
        <v>256.99170230909084</v>
      </c>
      <c r="I42" s="29">
        <f>'LabProd-cntr'!AA43</f>
        <v>217.61642576923077</v>
      </c>
      <c r="J42" s="29">
        <f>'LabProd-cntr'!AK43</f>
        <v>162.25095761538461</v>
      </c>
      <c r="K42" s="29">
        <f>'LabProd-cntr'!AU43</f>
        <v>179.81876699999998</v>
      </c>
      <c r="L42" s="25">
        <f>'LabProd-cntr'!AW43</f>
        <v>-2.4118106677044504</v>
      </c>
    </row>
    <row r="43" spans="1:12" x14ac:dyDescent="0.2">
      <c r="A43" t="str">
        <f>'LabProd-cntr'!A9</f>
        <v>Labor Productivity</v>
      </c>
      <c r="B43">
        <f>'LabProd-cntr'!B9</f>
        <v>36</v>
      </c>
      <c r="C43" t="str">
        <f>'LabProd-cntr'!C9</f>
        <v>Cayman Islands</v>
      </c>
      <c r="D43">
        <f>'LabProd-cntr'!D9</f>
        <v>0</v>
      </c>
      <c r="E43">
        <f>'LabProd-cntr'!E9</f>
        <v>0</v>
      </c>
      <c r="F43" t="str">
        <f>'LabProd-cntr'!F9</f>
        <v>US$89/worker</v>
      </c>
      <c r="G43" s="29">
        <f>'LabProd-cntr'!G9</f>
        <v>0</v>
      </c>
      <c r="H43" s="29">
        <f>'LabProd-cntr'!Q9</f>
        <v>101.16430712</v>
      </c>
      <c r="I43" s="29">
        <f>'LabProd-cntr'!AA9</f>
        <v>106.531971115</v>
      </c>
      <c r="J43" s="29">
        <f>'LabProd-cntr'!AK9</f>
        <v>32.306219163333346</v>
      </c>
      <c r="K43" s="29">
        <f>'LabProd-cntr'!AU9</f>
        <v>26.990532037500003</v>
      </c>
      <c r="L43" s="25">
        <f>'LabProd-cntr'!AW9</f>
        <v>-4.6716696645905831</v>
      </c>
    </row>
  </sheetData>
  <phoneticPr fontId="0" type="noConversion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RowHeight="12.75" x14ac:dyDescent="0.2"/>
  <cols>
    <col min="3" max="3" width="14.5703125" customWidth="1"/>
    <col min="12" max="12" width="9.140625" style="25"/>
  </cols>
  <sheetData>
    <row r="1" spans="1:12" x14ac:dyDescent="0.2">
      <c r="A1">
        <f>'LandProd-cntr'!A1</f>
        <v>0</v>
      </c>
      <c r="B1">
        <f>'LandProd-cntr'!B1</f>
        <v>0</v>
      </c>
      <c r="C1" t="str">
        <f>'LandProd-cntr'!C1</f>
        <v>Country</v>
      </c>
      <c r="D1">
        <f>'LandProd-cntr'!D1</f>
        <v>0</v>
      </c>
      <c r="E1">
        <f>'LandProd-cntr'!E1</f>
        <v>0</v>
      </c>
      <c r="F1">
        <f>'LandProd-cntr'!F1</f>
        <v>0</v>
      </c>
      <c r="G1">
        <f>'LandProd-cntr'!G1</f>
        <v>1961</v>
      </c>
      <c r="H1">
        <f>'LandProd-cntr'!Q1</f>
        <v>1971</v>
      </c>
      <c r="I1">
        <f>'LandProd-cntr'!AA1</f>
        <v>1981</v>
      </c>
      <c r="J1">
        <f>'LandProd-cntr'!AK1</f>
        <v>1991</v>
      </c>
      <c r="K1">
        <f>'LandProd-cntr'!AU1</f>
        <v>2001</v>
      </c>
      <c r="L1" s="25" t="str">
        <f>'LandProd-cntr'!AW1</f>
        <v>Growth rate</v>
      </c>
    </row>
    <row r="2" spans="1:12" x14ac:dyDescent="0.2">
      <c r="A2" t="str">
        <f>'LandProd-cntr'!A5</f>
        <v>Land Productivity</v>
      </c>
      <c r="B2">
        <f>'LandProd-cntr'!B5</f>
        <v>14</v>
      </c>
      <c r="C2" t="str">
        <f>'LandProd-cntr'!C5</f>
        <v>Barbados</v>
      </c>
      <c r="D2">
        <f>'LandProd-cntr'!D5</f>
        <v>0</v>
      </c>
      <c r="E2">
        <f>'LandProd-cntr'!E5</f>
        <v>0</v>
      </c>
      <c r="F2" t="str">
        <f>'LandProd-cntr'!F5</f>
        <v>US$89/ha</v>
      </c>
      <c r="G2" s="29">
        <f>'LandProd-cntr'!G5</f>
        <v>1315.8201772549789</v>
      </c>
      <c r="H2" s="29">
        <f>'LandProd-cntr'!Q5</f>
        <v>1385.0694077037672</v>
      </c>
      <c r="I2" s="29">
        <f>'LandProd-cntr'!AA5</f>
        <v>1813.8864677671402</v>
      </c>
      <c r="J2" s="29">
        <f>'LandProd-cntr'!AK5</f>
        <v>2341.8956839731982</v>
      </c>
      <c r="K2" s="29">
        <f>'LandProd-cntr'!AU5</f>
        <v>2504.0602636598273</v>
      </c>
      <c r="L2" s="25">
        <f>'LandProd-cntr'!AW5</f>
        <v>1.7498460020711981</v>
      </c>
    </row>
    <row r="3" spans="1:12" x14ac:dyDescent="0.2">
      <c r="A3" t="str">
        <f>'LandProd-cntr'!A26</f>
        <v>Land Productivity</v>
      </c>
      <c r="B3">
        <f>'LandProd-cntr'!B26</f>
        <v>135</v>
      </c>
      <c r="C3" t="str">
        <f>'LandProd-cntr'!C26</f>
        <v>Martinique</v>
      </c>
      <c r="D3">
        <f>'LandProd-cntr'!D26</f>
        <v>0</v>
      </c>
      <c r="E3">
        <f>'LandProd-cntr'!E26</f>
        <v>0</v>
      </c>
      <c r="F3" t="str">
        <f>'LandProd-cntr'!F26</f>
        <v>US$89/ha</v>
      </c>
      <c r="G3" s="29">
        <f>'LandProd-cntr'!G26</f>
        <v>1594.7266449941676</v>
      </c>
      <c r="H3" s="29">
        <f>'LandProd-cntr'!Q26</f>
        <v>1712.2280097392022</v>
      </c>
      <c r="I3" s="29">
        <f>'LandProd-cntr'!AA26</f>
        <v>1609.9997923226408</v>
      </c>
      <c r="J3" s="29">
        <f>'LandProd-cntr'!AK26</f>
        <v>1754.5452671752164</v>
      </c>
      <c r="K3" s="29">
        <f>'LandProd-cntr'!AU26</f>
        <v>2467.640559080759</v>
      </c>
      <c r="L3" s="25">
        <f>'LandProd-cntr'!AW26</f>
        <v>0.69999602175392361</v>
      </c>
    </row>
    <row r="4" spans="1:12" x14ac:dyDescent="0.2">
      <c r="A4" t="str">
        <f>'LandProd-cntr'!A4</f>
        <v>Land Productivity</v>
      </c>
      <c r="B4">
        <f>'LandProd-cntr'!B4</f>
        <v>12</v>
      </c>
      <c r="C4" t="str">
        <f>'LandProd-cntr'!C4</f>
        <v>Bahamas, The</v>
      </c>
      <c r="D4">
        <f>'LandProd-cntr'!D4</f>
        <v>0</v>
      </c>
      <c r="E4">
        <f>'LandProd-cntr'!E4</f>
        <v>0</v>
      </c>
      <c r="F4" t="str">
        <f>'LandProd-cntr'!F4</f>
        <v>US$89/ha</v>
      </c>
      <c r="G4" s="29">
        <f>'LandProd-cntr'!G4</f>
        <v>1935.3711742519899</v>
      </c>
      <c r="H4" s="29">
        <f>'LandProd-cntr'!Q4</f>
        <v>2724.9409835306556</v>
      </c>
      <c r="I4" s="29">
        <f>'LandProd-cntr'!AA4</f>
        <v>2476.6273711015015</v>
      </c>
      <c r="J4" s="29">
        <f>'LandProd-cntr'!AK4</f>
        <v>2019.4754677008566</v>
      </c>
      <c r="K4" s="29">
        <f>'LandProd-cntr'!AU4</f>
        <v>2174.2917357055903</v>
      </c>
      <c r="L4" s="25">
        <f>'LandProd-cntr'!AW4</f>
        <v>0.36230692031531397</v>
      </c>
    </row>
    <row r="5" spans="1:12" x14ac:dyDescent="0.2">
      <c r="A5" t="str">
        <f>'LandProd-cntr'!A28</f>
        <v>Land Productivity</v>
      </c>
      <c r="B5">
        <f>'LandProd-cntr'!B28</f>
        <v>142</v>
      </c>
      <c r="C5" t="str">
        <f>'LandProd-cntr'!C28</f>
        <v>Montserrat</v>
      </c>
      <c r="D5">
        <f>'LandProd-cntr'!D28</f>
        <v>0</v>
      </c>
      <c r="E5">
        <f>'LandProd-cntr'!E28</f>
        <v>0</v>
      </c>
      <c r="F5" t="str">
        <f>'LandProd-cntr'!F28</f>
        <v>US$89/ha</v>
      </c>
      <c r="G5" s="29">
        <f>'LandProd-cntr'!G28</f>
        <v>1033.0123946031745</v>
      </c>
      <c r="H5" s="29">
        <f>'LandProd-cntr'!Q28</f>
        <v>1445.0678128298609</v>
      </c>
      <c r="I5" s="29">
        <f>'LandProd-cntr'!AA28</f>
        <v>1674.0884475745363</v>
      </c>
      <c r="J5" s="29">
        <f>'LandProd-cntr'!AK28</f>
        <v>2007.7869009674978</v>
      </c>
      <c r="K5" s="29">
        <f>'LandProd-cntr'!AU28</f>
        <v>2109.7086837278102</v>
      </c>
      <c r="L5" s="25">
        <f>'LandProd-cntr'!AW28</f>
        <v>1.8559351557013049</v>
      </c>
    </row>
    <row r="6" spans="1:12" x14ac:dyDescent="0.2">
      <c r="A6" t="str">
        <f>'LandProd-cntr'!A39</f>
        <v>Land Productivity</v>
      </c>
      <c r="B6">
        <f>'LandProd-cntr'!B39</f>
        <v>220</v>
      </c>
      <c r="C6" t="str">
        <f>'LandProd-cntr'!C39</f>
        <v>Trinidad and Tobago</v>
      </c>
      <c r="D6">
        <f>'LandProd-cntr'!D39</f>
        <v>0</v>
      </c>
      <c r="E6">
        <f>'LandProd-cntr'!E39</f>
        <v>0</v>
      </c>
      <c r="F6" t="str">
        <f>'LandProd-cntr'!F39</f>
        <v>US$89/ha</v>
      </c>
      <c r="G6" s="29">
        <f>'LandProd-cntr'!G39</f>
        <v>1152.9649857492675</v>
      </c>
      <c r="H6" s="29">
        <f>'LandProd-cntr'!Q39</f>
        <v>1233.1975458997476</v>
      </c>
      <c r="I6" s="29">
        <f>'LandProd-cntr'!AA39</f>
        <v>1032.1755444807013</v>
      </c>
      <c r="J6" s="29">
        <f>'LandProd-cntr'!AK39</f>
        <v>1070.4892364904463</v>
      </c>
      <c r="K6" s="29">
        <f>'LandProd-cntr'!AU39</f>
        <v>1807.777206271096</v>
      </c>
      <c r="L6" s="25">
        <f>'LandProd-cntr'!AW39</f>
        <v>0.20110901793581881</v>
      </c>
    </row>
    <row r="7" spans="1:12" x14ac:dyDescent="0.2">
      <c r="A7" t="str">
        <f>'LandProd-cntr'!A36</f>
        <v>Land Productivity</v>
      </c>
      <c r="B7">
        <f>'LandProd-cntr'!B36</f>
        <v>189</v>
      </c>
      <c r="C7" t="str">
        <f>'LandProd-cntr'!C36</f>
        <v>St. Lucia</v>
      </c>
      <c r="D7">
        <f>'LandProd-cntr'!D36</f>
        <v>0</v>
      </c>
      <c r="E7">
        <f>'LandProd-cntr'!E36</f>
        <v>0</v>
      </c>
      <c r="F7" t="str">
        <f>'LandProd-cntr'!F36</f>
        <v>US$89/ha</v>
      </c>
      <c r="G7" s="29">
        <f>'LandProd-cntr'!G36</f>
        <v>1988.8138449896337</v>
      </c>
      <c r="H7" s="29">
        <f>'LandProd-cntr'!Q36</f>
        <v>2197.1270704022986</v>
      </c>
      <c r="I7" s="29">
        <f>'LandProd-cntr'!AA36</f>
        <v>2116.6777061605189</v>
      </c>
      <c r="J7" s="29">
        <f>'LandProd-cntr'!AK36</f>
        <v>1202.2553285905899</v>
      </c>
      <c r="K7" s="29">
        <f>'LandProd-cntr'!AU36</f>
        <v>1273.273342859567</v>
      </c>
      <c r="L7" s="25">
        <f>'LandProd-cntr'!AW36</f>
        <v>-1.9686368666808285</v>
      </c>
    </row>
    <row r="8" spans="1:12" x14ac:dyDescent="0.2">
      <c r="A8" t="str">
        <f>'LandProd-cntr'!A20</f>
        <v>Land Productivity</v>
      </c>
      <c r="B8">
        <f>'LandProd-cntr'!B20</f>
        <v>87</v>
      </c>
      <c r="C8" t="str">
        <f>'LandProd-cntr'!C20</f>
        <v>Guadeloupe</v>
      </c>
      <c r="D8">
        <f>'LandProd-cntr'!D20</f>
        <v>0</v>
      </c>
      <c r="E8">
        <f>'LandProd-cntr'!E20</f>
        <v>0</v>
      </c>
      <c r="F8" t="str">
        <f>'LandProd-cntr'!F20</f>
        <v>US$89/ha</v>
      </c>
      <c r="G8" s="29">
        <f>'LandProd-cntr'!G20</f>
        <v>1146.1232508438247</v>
      </c>
      <c r="H8" s="29">
        <f>'LandProd-cntr'!Q20</f>
        <v>1212.2341027655011</v>
      </c>
      <c r="I8" s="29">
        <f>'LandProd-cntr'!AA20</f>
        <v>1002.846949133738</v>
      </c>
      <c r="J8" s="29">
        <f>'LandProd-cntr'!AK20</f>
        <v>1054.823601252554</v>
      </c>
      <c r="K8" s="29">
        <f>'LandProd-cntr'!AU20</f>
        <v>1170.6378540393978</v>
      </c>
      <c r="L8" s="25">
        <f>'LandProd-cntr'!AW20</f>
        <v>-0.3076972726697158</v>
      </c>
    </row>
    <row r="9" spans="1:12" x14ac:dyDescent="0.2">
      <c r="A9" t="str">
        <f>'LandProd-cntr'!A19</f>
        <v>Land Productivity</v>
      </c>
      <c r="B9">
        <f>'LandProd-cntr'!B19</f>
        <v>86</v>
      </c>
      <c r="C9" t="str">
        <f>'LandProd-cntr'!C19</f>
        <v>Grenada</v>
      </c>
      <c r="D9">
        <f>'LandProd-cntr'!D19</f>
        <v>0</v>
      </c>
      <c r="E9">
        <f>'LandProd-cntr'!E19</f>
        <v>0</v>
      </c>
      <c r="F9" t="str">
        <f>'LandProd-cntr'!F19</f>
        <v>US$89/ha</v>
      </c>
      <c r="G9" s="29">
        <f>'LandProd-cntr'!G19</f>
        <v>735.51016615025208</v>
      </c>
      <c r="H9" s="29">
        <f>'LandProd-cntr'!Q19</f>
        <v>963.71965774202636</v>
      </c>
      <c r="I9" s="29">
        <f>'LandProd-cntr'!AA19</f>
        <v>1431.9245713426235</v>
      </c>
      <c r="J9" s="29">
        <f>'LandProd-cntr'!AK19</f>
        <v>963.84436643270158</v>
      </c>
      <c r="K9" s="29">
        <f>'LandProd-cntr'!AU19</f>
        <v>1092.6521452470674</v>
      </c>
      <c r="L9" s="25">
        <f>'LandProd-cntr'!AW19</f>
        <v>0.52168649997681449</v>
      </c>
    </row>
    <row r="10" spans="1:12" x14ac:dyDescent="0.2">
      <c r="A10" t="str">
        <f>'LandProd-cntr'!A34</f>
        <v>Land Productivity</v>
      </c>
      <c r="B10">
        <f>'LandProd-cntr'!B34</f>
        <v>177</v>
      </c>
      <c r="C10" t="str">
        <f>'LandProd-cntr'!C34</f>
        <v>Puerto Rico</v>
      </c>
      <c r="D10">
        <f>'LandProd-cntr'!D34</f>
        <v>0</v>
      </c>
      <c r="E10">
        <f>'LandProd-cntr'!E34</f>
        <v>0</v>
      </c>
      <c r="F10" t="str">
        <f>'LandProd-cntr'!F34</f>
        <v>US$89/ha</v>
      </c>
      <c r="G10" s="29">
        <f>'LandProd-cntr'!G34</f>
        <v>687.48408568401373</v>
      </c>
      <c r="H10" s="29">
        <f>'LandProd-cntr'!Q34</f>
        <v>704.62181997194307</v>
      </c>
      <c r="I10" s="29">
        <f>'LandProd-cntr'!AA34</f>
        <v>753.29524716546507</v>
      </c>
      <c r="J10" s="29">
        <f>'LandProd-cntr'!AK34</f>
        <v>901.35008235720193</v>
      </c>
      <c r="K10" s="29">
        <f>'LandProd-cntr'!AU34</f>
        <v>1081.0454878487055</v>
      </c>
      <c r="L10" s="25">
        <f>'LandProd-cntr'!AW34</f>
        <v>1.0948890049254034</v>
      </c>
    </row>
    <row r="11" spans="1:12" x14ac:dyDescent="0.2">
      <c r="A11" t="str">
        <f>'LandProd-cntr'!A14</f>
        <v>Land Productivity</v>
      </c>
      <c r="B11">
        <f>'LandProd-cntr'!B14</f>
        <v>55</v>
      </c>
      <c r="C11" t="str">
        <f>'LandProd-cntr'!C14</f>
        <v>Dominica</v>
      </c>
      <c r="D11">
        <f>'LandProd-cntr'!D14</f>
        <v>0</v>
      </c>
      <c r="E11">
        <f>'LandProd-cntr'!E14</f>
        <v>0</v>
      </c>
      <c r="F11" t="str">
        <f>'LandProd-cntr'!F14</f>
        <v>US$89/ha</v>
      </c>
      <c r="G11" s="29">
        <f>'LandProd-cntr'!G14</f>
        <v>1547.4792943166883</v>
      </c>
      <c r="H11" s="29">
        <f>'LandProd-cntr'!Q14</f>
        <v>1586.0469192436574</v>
      </c>
      <c r="I11" s="29">
        <f>'LandProd-cntr'!AA14</f>
        <v>1736.1949993522005</v>
      </c>
      <c r="J11" s="29">
        <f>'LandProd-cntr'!AK14</f>
        <v>1142.6662659587007</v>
      </c>
      <c r="K11" s="29">
        <f>'LandProd-cntr'!AU14</f>
        <v>974.50543257606876</v>
      </c>
      <c r="L11" s="25">
        <f>'LandProd-cntr'!AW14</f>
        <v>-1.3405138566430996</v>
      </c>
    </row>
    <row r="12" spans="1:12" x14ac:dyDescent="0.2">
      <c r="A12" t="str">
        <f>'LandProd-cntr'!A25</f>
        <v>Land Productivity</v>
      </c>
      <c r="B12">
        <f>'LandProd-cntr'!B25</f>
        <v>109</v>
      </c>
      <c r="C12" t="str">
        <f>'LandProd-cntr'!C25</f>
        <v>Jamaica</v>
      </c>
      <c r="D12">
        <f>'LandProd-cntr'!D25</f>
        <v>0</v>
      </c>
      <c r="E12">
        <f>'LandProd-cntr'!E25</f>
        <v>0</v>
      </c>
      <c r="F12" t="str">
        <f>'LandProd-cntr'!F25</f>
        <v>US$89/ha</v>
      </c>
      <c r="G12" s="29">
        <f>'LandProd-cntr'!G25</f>
        <v>515.56048457652207</v>
      </c>
      <c r="H12" s="29">
        <f>'LandProd-cntr'!Q25</f>
        <v>647.88976877350569</v>
      </c>
      <c r="I12" s="29">
        <f>'LandProd-cntr'!AA25</f>
        <v>675.25514256548195</v>
      </c>
      <c r="J12" s="29">
        <f>'LandProd-cntr'!AK25</f>
        <v>779.57132273638922</v>
      </c>
      <c r="K12" s="29">
        <f>'LandProd-cntr'!AU25</f>
        <v>971.70617435783231</v>
      </c>
      <c r="L12" s="25">
        <f>'LandProd-cntr'!AW25</f>
        <v>1.3648731866325869</v>
      </c>
    </row>
    <row r="13" spans="1:12" x14ac:dyDescent="0.2">
      <c r="A13" t="str">
        <f>'LandProd-cntr'!A2</f>
        <v>Land Productivity</v>
      </c>
      <c r="B13">
        <f>'LandProd-cntr'!B2</f>
        <v>8</v>
      </c>
      <c r="C13" t="str">
        <f>'LandProd-cntr'!C2</f>
        <v>Antigua and Barbuda</v>
      </c>
      <c r="D13">
        <f>'LandProd-cntr'!D2</f>
        <v>0</v>
      </c>
      <c r="E13">
        <f>'LandProd-cntr'!E2</f>
        <v>0</v>
      </c>
      <c r="F13" t="str">
        <f>'LandProd-cntr'!F2</f>
        <v>US$89/ha</v>
      </c>
      <c r="G13" s="29">
        <f>'LandProd-cntr'!G2</f>
        <v>766.26298447911313</v>
      </c>
      <c r="H13" s="29">
        <f>'LandProd-cntr'!Q2</f>
        <v>807.38774696656378</v>
      </c>
      <c r="I13" s="29">
        <f>'LandProd-cntr'!AA2</f>
        <v>1451.6871105916352</v>
      </c>
      <c r="J13" s="29">
        <f>'LandProd-cntr'!AK2</f>
        <v>930.99753196397535</v>
      </c>
      <c r="K13" s="29">
        <f>'LandProd-cntr'!AU2</f>
        <v>908.00651625511171</v>
      </c>
      <c r="L13" s="25">
        <f>'LandProd-cntr'!AW2</f>
        <v>0.18500956225098175</v>
      </c>
    </row>
    <row r="14" spans="1:12" x14ac:dyDescent="0.2">
      <c r="A14" t="str">
        <f>'LandProd-cntr'!A37</f>
        <v>Land Productivity</v>
      </c>
      <c r="B14">
        <f>'LandProd-cntr'!B37</f>
        <v>191</v>
      </c>
      <c r="C14" t="str">
        <f>'LandProd-cntr'!C37</f>
        <v>St. Vincent and the Grenadines</v>
      </c>
      <c r="D14">
        <f>'LandProd-cntr'!D37</f>
        <v>0</v>
      </c>
      <c r="E14">
        <f>'LandProd-cntr'!E37</f>
        <v>0</v>
      </c>
      <c r="F14" t="str">
        <f>'LandProd-cntr'!F37</f>
        <v>US$89/ha</v>
      </c>
      <c r="G14" s="29">
        <f>'LandProd-cntr'!G37</f>
        <v>1628.6373232742978</v>
      </c>
      <c r="H14" s="29">
        <f>'LandProd-cntr'!Q37</f>
        <v>1567.1780875489233</v>
      </c>
      <c r="I14" s="29">
        <f>'LandProd-cntr'!AA37</f>
        <v>1232.1725080523936</v>
      </c>
      <c r="J14" s="29">
        <f>'LandProd-cntr'!AK37</f>
        <v>932.89806080269113</v>
      </c>
      <c r="K14" s="29">
        <f>'LandProd-cntr'!AU37</f>
        <v>885.75517512286785</v>
      </c>
      <c r="L14" s="25">
        <f>'LandProd-cntr'!AW37</f>
        <v>-1.6419089551763189</v>
      </c>
    </row>
    <row r="15" spans="1:12" x14ac:dyDescent="0.2">
      <c r="A15" t="str">
        <f>'LandProd-cntr'!A38</f>
        <v>Land Productivity</v>
      </c>
      <c r="B15">
        <f>'LandProd-cntr'!B38</f>
        <v>207</v>
      </c>
      <c r="C15" t="str">
        <f>'LandProd-cntr'!C38</f>
        <v>Suriname</v>
      </c>
      <c r="D15">
        <f>'LandProd-cntr'!D38</f>
        <v>0</v>
      </c>
      <c r="E15">
        <f>'LandProd-cntr'!E38</f>
        <v>0</v>
      </c>
      <c r="F15" t="str">
        <f>'LandProd-cntr'!F38</f>
        <v>US$89/ha</v>
      </c>
      <c r="G15" s="29">
        <f>'LandProd-cntr'!G38</f>
        <v>703.67366101240555</v>
      </c>
      <c r="H15" s="29">
        <f>'LandProd-cntr'!Q38</f>
        <v>907.9881709364771</v>
      </c>
      <c r="I15" s="29">
        <f>'LandProd-cntr'!AA38</f>
        <v>830.2111216347671</v>
      </c>
      <c r="J15" s="29">
        <f>'LandProd-cntr'!AK38</f>
        <v>945.66776342493858</v>
      </c>
      <c r="K15" s="29">
        <f>'LandProd-cntr'!AU38</f>
        <v>848.3187570623719</v>
      </c>
      <c r="L15" s="25">
        <f>'LandProd-cntr'!AW38</f>
        <v>0.16334340636241507</v>
      </c>
    </row>
    <row r="16" spans="1:12" x14ac:dyDescent="0.2">
      <c r="A16" t="str">
        <f>'LandProd-cntr'!A8</f>
        <v>Land Productivity</v>
      </c>
      <c r="B16">
        <f>'LandProd-cntr'!B8</f>
        <v>23</v>
      </c>
      <c r="C16" t="str">
        <f>'LandProd-cntr'!C8</f>
        <v>Belize</v>
      </c>
      <c r="D16">
        <f>'LandProd-cntr'!D8</f>
        <v>0</v>
      </c>
      <c r="E16">
        <f>'LandProd-cntr'!E8</f>
        <v>0</v>
      </c>
      <c r="F16" t="str">
        <f>'LandProd-cntr'!F8</f>
        <v>US$89/ha</v>
      </c>
      <c r="G16" s="29">
        <f>'LandProd-cntr'!G8</f>
        <v>332.39715277805192</v>
      </c>
      <c r="H16" s="29">
        <f>'LandProd-cntr'!Q8</f>
        <v>443.03070702729184</v>
      </c>
      <c r="I16" s="29">
        <f>'LandProd-cntr'!AA8</f>
        <v>504.70857605495593</v>
      </c>
      <c r="J16" s="29">
        <f>'LandProd-cntr'!AK8</f>
        <v>501.39000600234118</v>
      </c>
      <c r="K16" s="29">
        <f>'LandProd-cntr'!AU8</f>
        <v>837.89248248883518</v>
      </c>
      <c r="L16" s="25">
        <f>'LandProd-cntr'!AW8</f>
        <v>2.0303392213983695</v>
      </c>
    </row>
    <row r="17" spans="1:12" x14ac:dyDescent="0.2">
      <c r="A17" t="str">
        <f>'LandProd-cntr'!A35</f>
        <v>Land Productivity</v>
      </c>
      <c r="B17">
        <f>'LandProd-cntr'!B35</f>
        <v>188</v>
      </c>
      <c r="C17" t="str">
        <f>'LandProd-cntr'!C35</f>
        <v>St. Kitts and Nevis</v>
      </c>
      <c r="D17">
        <f>'LandProd-cntr'!D35</f>
        <v>0</v>
      </c>
      <c r="E17">
        <f>'LandProd-cntr'!E35</f>
        <v>0</v>
      </c>
      <c r="F17" t="str">
        <f>'LandProd-cntr'!F35</f>
        <v>US$89/ha</v>
      </c>
      <c r="G17" s="29">
        <f>'LandProd-cntr'!G35</f>
        <v>899.78231222446902</v>
      </c>
      <c r="H17" s="29">
        <f>'LandProd-cntr'!Q35</f>
        <v>1146.490369910937</v>
      </c>
      <c r="I17" s="29">
        <f>'LandProd-cntr'!AA35</f>
        <v>1293.9219435666664</v>
      </c>
      <c r="J17" s="29">
        <f>'LandProd-cntr'!AK35</f>
        <v>705.19543384070323</v>
      </c>
      <c r="K17" s="29">
        <f>'LandProd-cntr'!AU35</f>
        <v>817.23537361025308</v>
      </c>
      <c r="L17" s="25">
        <f>'LandProd-cntr'!AW35</f>
        <v>-0.1754158025633723</v>
      </c>
    </row>
    <row r="18" spans="1:12" x14ac:dyDescent="0.2">
      <c r="A18" t="str">
        <f>'LandProd-cntr'!A18</f>
        <v>Land Productivity</v>
      </c>
      <c r="B18">
        <f>'LandProd-cntr'!B18</f>
        <v>69</v>
      </c>
      <c r="C18" t="str">
        <f>'LandProd-cntr'!C18</f>
        <v>French Guiana</v>
      </c>
      <c r="D18">
        <f>'LandProd-cntr'!D18</f>
        <v>0</v>
      </c>
      <c r="E18">
        <f>'LandProd-cntr'!E18</f>
        <v>0</v>
      </c>
      <c r="F18" t="str">
        <f>'LandProd-cntr'!F18</f>
        <v>US$89/ha</v>
      </c>
      <c r="G18" s="29">
        <f>'LandProd-cntr'!G18</f>
        <v>698.93831949910555</v>
      </c>
      <c r="H18" s="29">
        <f>'LandProd-cntr'!Q18</f>
        <v>570.2856633670126</v>
      </c>
      <c r="I18" s="29">
        <f>'LandProd-cntr'!AA18</f>
        <v>589.63887666386859</v>
      </c>
      <c r="J18" s="29">
        <f>'LandProd-cntr'!AK18</f>
        <v>687.53420988565279</v>
      </c>
      <c r="K18" s="29">
        <f>'LandProd-cntr'!AU18</f>
        <v>767.87378247522531</v>
      </c>
      <c r="L18" s="25">
        <f>'LandProd-cntr'!AW18</f>
        <v>3.4091403649894048E-2</v>
      </c>
    </row>
    <row r="19" spans="1:12" x14ac:dyDescent="0.2">
      <c r="A19" t="str">
        <f>'LandProd-cntr'!A12</f>
        <v>Land Productivity</v>
      </c>
      <c r="B19">
        <f>'LandProd-cntr'!B12</f>
        <v>48</v>
      </c>
      <c r="C19" t="str">
        <f>'LandProd-cntr'!C12</f>
        <v>Costa Rica</v>
      </c>
      <c r="D19">
        <f>'LandProd-cntr'!D12</f>
        <v>0</v>
      </c>
      <c r="E19">
        <f>'LandProd-cntr'!E12</f>
        <v>0</v>
      </c>
      <c r="F19" t="str">
        <f>'LandProd-cntr'!F12</f>
        <v>US$89/ha</v>
      </c>
      <c r="G19" s="29">
        <f>'LandProd-cntr'!G12</f>
        <v>259.37439549390172</v>
      </c>
      <c r="H19" s="29">
        <f>'LandProd-cntr'!Q12</f>
        <v>338.60314968215334</v>
      </c>
      <c r="I19" s="29">
        <f>'LandProd-cntr'!AA12</f>
        <v>314.49439091690817</v>
      </c>
      <c r="J19" s="29">
        <f>'LandProd-cntr'!AK12</f>
        <v>426.63005051017234</v>
      </c>
      <c r="K19" s="29">
        <f>'LandProd-cntr'!AU12</f>
        <v>560.47211265762041</v>
      </c>
      <c r="L19" s="25">
        <f>'LandProd-cntr'!AW12</f>
        <v>1.8282289208696456</v>
      </c>
    </row>
    <row r="20" spans="1:12" x14ac:dyDescent="0.2">
      <c r="A20" t="str">
        <f>'LandProd-cntr'!A13</f>
        <v>Land Productivity</v>
      </c>
      <c r="B20">
        <f>'LandProd-cntr'!B13</f>
        <v>49</v>
      </c>
      <c r="C20" t="str">
        <f>'LandProd-cntr'!C13</f>
        <v>Cuba</v>
      </c>
      <c r="D20">
        <f>'LandProd-cntr'!D13</f>
        <v>0</v>
      </c>
      <c r="E20">
        <f>'LandProd-cntr'!E13</f>
        <v>0</v>
      </c>
      <c r="F20" t="str">
        <f>'LandProd-cntr'!F13</f>
        <v>US$89/ha</v>
      </c>
      <c r="G20" s="29">
        <f>'LandProd-cntr'!G13</f>
        <v>458.57799389544158</v>
      </c>
      <c r="H20" s="29">
        <f>'LandProd-cntr'!Q13</f>
        <v>452.70161816433057</v>
      </c>
      <c r="I20" s="29">
        <f>'LandProd-cntr'!AA13</f>
        <v>578.91409991288663</v>
      </c>
      <c r="J20" s="29">
        <f>'LandProd-cntr'!AK13</f>
        <v>523.31749351592657</v>
      </c>
      <c r="K20" s="29">
        <f>'LandProd-cntr'!AU13</f>
        <v>554.23593757879189</v>
      </c>
      <c r="L20" s="25">
        <f>'LandProd-cntr'!AW13</f>
        <v>0.44068861017769745</v>
      </c>
    </row>
    <row r="21" spans="1:12" x14ac:dyDescent="0.2">
      <c r="A21" t="str">
        <f>'LandProd-cntr'!A17</f>
        <v>Land Productivity</v>
      </c>
      <c r="B21">
        <f>'LandProd-cntr'!B17</f>
        <v>60</v>
      </c>
      <c r="C21" t="str">
        <f>'LandProd-cntr'!C17</f>
        <v>El Salvador</v>
      </c>
      <c r="D21">
        <f>'LandProd-cntr'!D17</f>
        <v>0</v>
      </c>
      <c r="E21">
        <f>'LandProd-cntr'!E17</f>
        <v>0</v>
      </c>
      <c r="F21" t="str">
        <f>'LandProd-cntr'!F17</f>
        <v>US$89/ha</v>
      </c>
      <c r="G21" s="29">
        <f>'LandProd-cntr'!G17</f>
        <v>351.863721323748</v>
      </c>
      <c r="H21" s="29">
        <f>'LandProd-cntr'!Q17</f>
        <v>438.66085796057115</v>
      </c>
      <c r="I21" s="29">
        <f>'LandProd-cntr'!AA17</f>
        <v>485.78666812413661</v>
      </c>
      <c r="J21" s="29">
        <f>'LandProd-cntr'!AK17</f>
        <v>477.17137382770323</v>
      </c>
      <c r="K21" s="29">
        <f>'LandProd-cntr'!AU17</f>
        <v>497.48050523513689</v>
      </c>
      <c r="L21" s="25">
        <f>'LandProd-cntr'!AW17</f>
        <v>0.60706055535546533</v>
      </c>
    </row>
    <row r="22" spans="1:12" x14ac:dyDescent="0.2">
      <c r="A22" t="str">
        <f>'LandProd-cntr'!A21</f>
        <v>Land Productivity</v>
      </c>
      <c r="B22">
        <f>'LandProd-cntr'!B21</f>
        <v>89</v>
      </c>
      <c r="C22" t="str">
        <f>'LandProd-cntr'!C21</f>
        <v>Guatemala</v>
      </c>
      <c r="D22">
        <f>'LandProd-cntr'!D21</f>
        <v>0</v>
      </c>
      <c r="E22">
        <f>'LandProd-cntr'!E21</f>
        <v>0</v>
      </c>
      <c r="F22" t="str">
        <f>'LandProd-cntr'!F21</f>
        <v>US$89/ha</v>
      </c>
      <c r="G22" s="29">
        <f>'LandProd-cntr'!G21</f>
        <v>247.91826121162507</v>
      </c>
      <c r="H22" s="29">
        <f>'LandProd-cntr'!Q21</f>
        <v>334.66334214696906</v>
      </c>
      <c r="I22" s="29">
        <f>'LandProd-cntr'!AA21</f>
        <v>447.50174871028582</v>
      </c>
      <c r="J22" s="29">
        <f>'LandProd-cntr'!AK21</f>
        <v>365.94806220203674</v>
      </c>
      <c r="K22" s="29">
        <f>'LandProd-cntr'!AU21</f>
        <v>471.71448071791258</v>
      </c>
      <c r="L22" s="25">
        <f>'LandProd-cntr'!AW21</f>
        <v>0.99223761132911648</v>
      </c>
    </row>
    <row r="23" spans="1:12" x14ac:dyDescent="0.2">
      <c r="A23" t="str">
        <f>'LandProd-cntr'!A16</f>
        <v>Land Productivity</v>
      </c>
      <c r="B23">
        <f>'LandProd-cntr'!B16</f>
        <v>58</v>
      </c>
      <c r="C23" t="str">
        <f>'LandProd-cntr'!C16</f>
        <v>Ecuador</v>
      </c>
      <c r="D23">
        <f>'LandProd-cntr'!D16</f>
        <v>0</v>
      </c>
      <c r="E23">
        <f>'LandProd-cntr'!E16</f>
        <v>0</v>
      </c>
      <c r="F23" t="str">
        <f>'LandProd-cntr'!F16</f>
        <v>US$89/ha</v>
      </c>
      <c r="G23" s="29">
        <f>'LandProd-cntr'!G16</f>
        <v>337.83893328616836</v>
      </c>
      <c r="H23" s="29">
        <f>'LandProd-cntr'!Q16</f>
        <v>362.79944194695247</v>
      </c>
      <c r="I23" s="29">
        <f>'LandProd-cntr'!AA16</f>
        <v>296.67923214913714</v>
      </c>
      <c r="J23" s="29">
        <f>'LandProd-cntr'!AK16</f>
        <v>333.36703847737601</v>
      </c>
      <c r="K23" s="29">
        <f>'LandProd-cntr'!AU16</f>
        <v>464.18866089423318</v>
      </c>
      <c r="L23" s="25">
        <f>'LandProd-cntr'!AW16</f>
        <v>0.26101933050619586</v>
      </c>
    </row>
    <row r="24" spans="1:12" x14ac:dyDescent="0.2">
      <c r="A24" t="str">
        <f>'LandProd-cntr'!A15</f>
        <v>Land Productivity</v>
      </c>
      <c r="B24">
        <f>'LandProd-cntr'!B15</f>
        <v>56</v>
      </c>
      <c r="C24" t="str">
        <f>'LandProd-cntr'!C15</f>
        <v>Dominican Republic</v>
      </c>
      <c r="D24">
        <f>'LandProd-cntr'!D15</f>
        <v>0</v>
      </c>
      <c r="E24">
        <f>'LandProd-cntr'!E15</f>
        <v>0</v>
      </c>
      <c r="F24" t="str">
        <f>'LandProd-cntr'!F15</f>
        <v>US$89/ha</v>
      </c>
      <c r="G24" s="29">
        <f>'LandProd-cntr'!G15</f>
        <v>247.35865825147278</v>
      </c>
      <c r="H24" s="29">
        <f>'LandProd-cntr'!Q15</f>
        <v>302.62121799030058</v>
      </c>
      <c r="I24" s="29">
        <f>'LandProd-cntr'!AA15</f>
        <v>358.36526071251899</v>
      </c>
      <c r="J24" s="29">
        <f>'LandProd-cntr'!AK15</f>
        <v>406.0492768563189</v>
      </c>
      <c r="K24" s="29">
        <f>'LandProd-cntr'!AU15</f>
        <v>462.06989392020921</v>
      </c>
      <c r="L24" s="25">
        <f>'LandProd-cntr'!AW15</f>
        <v>1.5917287931375146</v>
      </c>
    </row>
    <row r="25" spans="1:12" x14ac:dyDescent="0.2">
      <c r="A25" t="str">
        <f>'LandProd-cntr'!A24</f>
        <v>Land Productivity</v>
      </c>
      <c r="B25">
        <f>'LandProd-cntr'!B24</f>
        <v>95</v>
      </c>
      <c r="C25" t="str">
        <f>'LandProd-cntr'!C24</f>
        <v>Honduras</v>
      </c>
      <c r="D25">
        <f>'LandProd-cntr'!D24</f>
        <v>0</v>
      </c>
      <c r="E25">
        <f>'LandProd-cntr'!E24</f>
        <v>0</v>
      </c>
      <c r="F25" t="str">
        <f>'LandProd-cntr'!F24</f>
        <v>US$89/ha</v>
      </c>
      <c r="G25" s="29">
        <f>'LandProd-cntr'!G24</f>
        <v>165.94432050608953</v>
      </c>
      <c r="H25" s="29">
        <f>'LandProd-cntr'!Q24</f>
        <v>274.27232842461308</v>
      </c>
      <c r="I25" s="29">
        <f>'LandProd-cntr'!AA24</f>
        <v>331.8787127783736</v>
      </c>
      <c r="J25" s="29">
        <f>'LandProd-cntr'!AK24</f>
        <v>344.80140962396956</v>
      </c>
      <c r="K25" s="29">
        <f>'LandProd-cntr'!AU24</f>
        <v>439.14005372593647</v>
      </c>
      <c r="L25" s="25">
        <f>'LandProd-cntr'!AW24</f>
        <v>2.1458605983047274</v>
      </c>
    </row>
    <row r="26" spans="1:12" x14ac:dyDescent="0.2">
      <c r="A26" t="str">
        <f>'LandProd-cntr'!A43</f>
        <v>Land Productivity</v>
      </c>
      <c r="B26">
        <f>'LandProd-cntr'!B43</f>
        <v>240</v>
      </c>
      <c r="C26" t="str">
        <f>'LandProd-cntr'!C43</f>
        <v>Virgin Islands</v>
      </c>
      <c r="D26">
        <f>'LandProd-cntr'!D43</f>
        <v>0</v>
      </c>
      <c r="E26">
        <f>'LandProd-cntr'!E43</f>
        <v>0</v>
      </c>
      <c r="F26" t="str">
        <f>'LandProd-cntr'!F43</f>
        <v>US$89/ha</v>
      </c>
      <c r="G26" s="29">
        <f>'LandProd-cntr'!G43</f>
        <v>420.55930758139527</v>
      </c>
      <c r="H26" s="29">
        <f>'LandProd-cntr'!Q43</f>
        <v>314.10096948888884</v>
      </c>
      <c r="I26" s="29">
        <f>'LandProd-cntr'!AA43</f>
        <v>314.33483722222223</v>
      </c>
      <c r="J26" s="29">
        <f>'LandProd-cntr'!AK43</f>
        <v>351.54374150000001</v>
      </c>
      <c r="K26" s="29">
        <f>'LandProd-cntr'!AU43</f>
        <v>431.56504079999996</v>
      </c>
      <c r="L26" s="25">
        <f>'LandProd-cntr'!AW43</f>
        <v>0.7008171310912692</v>
      </c>
    </row>
    <row r="27" spans="1:12" x14ac:dyDescent="0.2">
      <c r="A27" t="str">
        <f>'LandProd-cntr'!A23</f>
        <v>Land Productivity</v>
      </c>
      <c r="B27">
        <f>'LandProd-cntr'!B23</f>
        <v>93</v>
      </c>
      <c r="C27" t="str">
        <f>'LandProd-cntr'!C23</f>
        <v>Haiti</v>
      </c>
      <c r="D27">
        <f>'LandProd-cntr'!D23</f>
        <v>0</v>
      </c>
      <c r="E27">
        <f>'LandProd-cntr'!E23</f>
        <v>0</v>
      </c>
      <c r="F27" t="str">
        <f>'LandProd-cntr'!F23</f>
        <v>US$89/ha</v>
      </c>
      <c r="G27" s="29">
        <f>'LandProd-cntr'!G23</f>
        <v>294.79142553779218</v>
      </c>
      <c r="H27" s="29">
        <f>'LandProd-cntr'!Q23</f>
        <v>340.28807683007045</v>
      </c>
      <c r="I27" s="29">
        <f>'LandProd-cntr'!AA23</f>
        <v>383.79257277578949</v>
      </c>
      <c r="J27" s="29">
        <f>'LandProd-cntr'!AK23</f>
        <v>361.17436112696737</v>
      </c>
      <c r="K27" s="29">
        <f>'LandProd-cntr'!AU23</f>
        <v>391.97993433528575</v>
      </c>
      <c r="L27" s="25">
        <f>'LandProd-cntr'!AW23</f>
        <v>0.46961827186955407</v>
      </c>
    </row>
    <row r="28" spans="1:12" x14ac:dyDescent="0.2">
      <c r="A28" t="str">
        <f>'LandProd-cntr'!A10</f>
        <v>Land Productivity</v>
      </c>
      <c r="B28">
        <f>'LandProd-cntr'!B10</f>
        <v>40</v>
      </c>
      <c r="C28" t="str">
        <f>'LandProd-cntr'!C10</f>
        <v>Chile</v>
      </c>
      <c r="D28">
        <f>'LandProd-cntr'!D10</f>
        <v>0</v>
      </c>
      <c r="E28">
        <f>'LandProd-cntr'!E10</f>
        <v>0</v>
      </c>
      <c r="F28" t="str">
        <f>'LandProd-cntr'!F10</f>
        <v>US$89/ha</v>
      </c>
      <c r="G28" s="29">
        <f>'LandProd-cntr'!G10</f>
        <v>162.87377046823411</v>
      </c>
      <c r="H28" s="29">
        <f>'LandProd-cntr'!Q10</f>
        <v>168.04046436443548</v>
      </c>
      <c r="I28" s="29">
        <f>'LandProd-cntr'!AA10</f>
        <v>185.20159584520826</v>
      </c>
      <c r="J28" s="29">
        <f>'LandProd-cntr'!AK10</f>
        <v>248.46013054847703</v>
      </c>
      <c r="K28" s="29">
        <f>'LandProd-cntr'!AU10</f>
        <v>346.05603187067743</v>
      </c>
      <c r="L28" s="25">
        <f>'LandProd-cntr'!AW10</f>
        <v>2.0172121315911395</v>
      </c>
    </row>
    <row r="29" spans="1:12" x14ac:dyDescent="0.2">
      <c r="A29" t="str">
        <f>'LandProd-cntr'!A31</f>
        <v>Land Productivity</v>
      </c>
      <c r="B29">
        <f>'LandProd-cntr'!B31</f>
        <v>166</v>
      </c>
      <c r="C29" t="str">
        <f>'LandProd-cntr'!C31</f>
        <v>Panama</v>
      </c>
      <c r="D29">
        <f>'LandProd-cntr'!D31</f>
        <v>0</v>
      </c>
      <c r="E29">
        <f>'LandProd-cntr'!E31</f>
        <v>0</v>
      </c>
      <c r="F29" t="str">
        <f>'LandProd-cntr'!F31</f>
        <v>US$89/ha</v>
      </c>
      <c r="G29" s="29">
        <f>'LandProd-cntr'!G31</f>
        <v>186.14064758352666</v>
      </c>
      <c r="H29" s="29">
        <f>'LandProd-cntr'!Q31</f>
        <v>279.73678687545009</v>
      </c>
      <c r="I29" s="29">
        <f>'LandProd-cntr'!AA31</f>
        <v>293.5297442551946</v>
      </c>
      <c r="J29" s="29">
        <f>'LandProd-cntr'!AK31</f>
        <v>294.07639635363427</v>
      </c>
      <c r="K29" s="29">
        <f>'LandProd-cntr'!AU31</f>
        <v>308.4338391428505</v>
      </c>
      <c r="L29" s="25">
        <f>'LandProd-cntr'!AW31</f>
        <v>1.2016894758062113</v>
      </c>
    </row>
    <row r="30" spans="1:12" x14ac:dyDescent="0.2">
      <c r="A30" t="str">
        <f>'LandProd-cntr'!A7</f>
        <v>Land Productivity</v>
      </c>
      <c r="B30">
        <f>'LandProd-cntr'!B7</f>
        <v>21</v>
      </c>
      <c r="C30" t="str">
        <f>'LandProd-cntr'!C7</f>
        <v>Brazil</v>
      </c>
      <c r="D30">
        <f>'LandProd-cntr'!D7</f>
        <v>0</v>
      </c>
      <c r="E30">
        <f>'LandProd-cntr'!E7</f>
        <v>0</v>
      </c>
      <c r="F30" t="str">
        <f>'LandProd-cntr'!F7</f>
        <v>US$89/ha</v>
      </c>
      <c r="G30" s="29">
        <f>'LandProd-cntr'!G7</f>
        <v>114.72576666727488</v>
      </c>
      <c r="H30" s="29">
        <f>'LandProd-cntr'!Q7</f>
        <v>123.60637087194833</v>
      </c>
      <c r="I30" s="29">
        <f>'LandProd-cntr'!AA7</f>
        <v>166.63541104115671</v>
      </c>
      <c r="J30" s="29">
        <f>'LandProd-cntr'!AK7</f>
        <v>203.88895485698322</v>
      </c>
      <c r="K30" s="29">
        <f>'LandProd-cntr'!AU7</f>
        <v>287.43216307316084</v>
      </c>
      <c r="L30" s="25">
        <f>'LandProd-cntr'!AW7</f>
        <v>2.478964451075405</v>
      </c>
    </row>
    <row r="31" spans="1:12" x14ac:dyDescent="0.2">
      <c r="A31" t="str">
        <f>'LandProd-cntr'!A27</f>
        <v>Land Productivity</v>
      </c>
      <c r="B31">
        <f>'LandProd-cntr'!B27</f>
        <v>138</v>
      </c>
      <c r="C31" t="str">
        <f>'LandProd-cntr'!C27</f>
        <v>Mexico</v>
      </c>
      <c r="D31">
        <f>'LandProd-cntr'!D27</f>
        <v>0</v>
      </c>
      <c r="E31">
        <f>'LandProd-cntr'!E27</f>
        <v>0</v>
      </c>
      <c r="F31" t="str">
        <f>'LandProd-cntr'!F27</f>
        <v>US$89/ha</v>
      </c>
      <c r="G31" s="29">
        <f>'LandProd-cntr'!G27</f>
        <v>76.457472978922681</v>
      </c>
      <c r="H31" s="29">
        <f>'LandProd-cntr'!Q27</f>
        <v>114.71716734257653</v>
      </c>
      <c r="I31" s="29">
        <f>'LandProd-cntr'!AA27</f>
        <v>176.9480572450575</v>
      </c>
      <c r="J31" s="29">
        <f>'LandProd-cntr'!AK27</f>
        <v>193.47222497620385</v>
      </c>
      <c r="K31" s="29">
        <f>'LandProd-cntr'!AU27</f>
        <v>250.79844945078355</v>
      </c>
      <c r="L31" s="25">
        <f>'LandProd-cntr'!AW27</f>
        <v>2.7368487462427815</v>
      </c>
    </row>
    <row r="32" spans="1:12" x14ac:dyDescent="0.2">
      <c r="A32" t="str">
        <f>'LandProd-cntr'!A41</f>
        <v>Land Productivity</v>
      </c>
      <c r="B32">
        <f>'LandProd-cntr'!B41</f>
        <v>236</v>
      </c>
      <c r="C32" t="str">
        <f>'LandProd-cntr'!C41</f>
        <v>Venezuela</v>
      </c>
      <c r="D32">
        <f>'LandProd-cntr'!D41</f>
        <v>0</v>
      </c>
      <c r="E32">
        <f>'LandProd-cntr'!E41</f>
        <v>0</v>
      </c>
      <c r="F32" t="str">
        <f>'LandProd-cntr'!F41</f>
        <v>US$89/ha</v>
      </c>
      <c r="G32" s="29">
        <f>'LandProd-cntr'!G41</f>
        <v>65.691801616906361</v>
      </c>
      <c r="H32" s="29">
        <f>'LandProd-cntr'!Q41</f>
        <v>100.81570566718294</v>
      </c>
      <c r="I32" s="29">
        <f>'LandProd-cntr'!AA41</f>
        <v>142.26558393328011</v>
      </c>
      <c r="J32" s="29">
        <f>'LandProd-cntr'!AK41</f>
        <v>156.32101968805179</v>
      </c>
      <c r="K32" s="29">
        <f>'LandProd-cntr'!AU41</f>
        <v>211.72778300338817</v>
      </c>
      <c r="L32" s="25">
        <f>'LandProd-cntr'!AW41</f>
        <v>2.5836161158586224</v>
      </c>
    </row>
    <row r="33" spans="1:12" x14ac:dyDescent="0.2">
      <c r="A33" t="str">
        <f>'LandProd-cntr'!A11</f>
        <v>Land Productivity</v>
      </c>
      <c r="B33">
        <f>'LandProd-cntr'!B11</f>
        <v>44</v>
      </c>
      <c r="C33" t="str">
        <f>'LandProd-cntr'!C11</f>
        <v>Colombia</v>
      </c>
      <c r="D33">
        <f>'LandProd-cntr'!D11</f>
        <v>0</v>
      </c>
      <c r="E33">
        <f>'LandProd-cntr'!E11</f>
        <v>0</v>
      </c>
      <c r="F33" t="str">
        <f>'LandProd-cntr'!F11</f>
        <v>US$89/ha</v>
      </c>
      <c r="G33" s="29">
        <f>'LandProd-cntr'!G11</f>
        <v>78.939450584630109</v>
      </c>
      <c r="H33" s="29">
        <f>'LandProd-cntr'!Q11</f>
        <v>93.253620184532892</v>
      </c>
      <c r="I33" s="29">
        <f>'LandProd-cntr'!AA11</f>
        <v>130.35825114377118</v>
      </c>
      <c r="J33" s="29">
        <f>'LandProd-cntr'!AK11</f>
        <v>170.30927619910872</v>
      </c>
      <c r="K33" s="29">
        <f>'LandProd-cntr'!AU11</f>
        <v>181.53274912029588</v>
      </c>
      <c r="L33" s="25">
        <f>'LandProd-cntr'!AW11</f>
        <v>2.4312762968758506</v>
      </c>
    </row>
    <row r="34" spans="1:12" x14ac:dyDescent="0.2">
      <c r="A34" t="str">
        <f>'LandProd-cntr'!A3</f>
        <v>Land Productivity</v>
      </c>
      <c r="B34">
        <f>'LandProd-cntr'!B3</f>
        <v>9</v>
      </c>
      <c r="C34" t="str">
        <f>'LandProd-cntr'!C3</f>
        <v>Argentina</v>
      </c>
      <c r="D34">
        <f>'LandProd-cntr'!D3</f>
        <v>0</v>
      </c>
      <c r="E34">
        <f>'LandProd-cntr'!E3</f>
        <v>0</v>
      </c>
      <c r="F34" t="str">
        <f>'LandProd-cntr'!F3</f>
        <v>US$89/ha</v>
      </c>
      <c r="G34" s="29">
        <f>'LandProd-cntr'!G3</f>
        <v>77.673824787243149</v>
      </c>
      <c r="H34" s="29">
        <f>'LandProd-cntr'!Q3</f>
        <v>89.164753793179671</v>
      </c>
      <c r="I34" s="29">
        <f>'LandProd-cntr'!AA3</f>
        <v>117.18492101697387</v>
      </c>
      <c r="J34" s="29">
        <f>'LandProd-cntr'!AK3</f>
        <v>131.63958330261937</v>
      </c>
      <c r="K34" s="29">
        <f>'LandProd-cntr'!AU3</f>
        <v>163.09591575210834</v>
      </c>
      <c r="L34" s="25">
        <f>'LandProd-cntr'!AW3</f>
        <v>1.7524265352879986</v>
      </c>
    </row>
    <row r="35" spans="1:12" x14ac:dyDescent="0.2">
      <c r="A35" t="str">
        <f>'LandProd-cntr'!A33</f>
        <v>Land Productivity</v>
      </c>
      <c r="B35">
        <f>'LandProd-cntr'!B33</f>
        <v>170</v>
      </c>
      <c r="C35" t="str">
        <f>'LandProd-cntr'!C33</f>
        <v>Peru</v>
      </c>
      <c r="D35">
        <f>'LandProd-cntr'!D33</f>
        <v>0</v>
      </c>
      <c r="E35">
        <f>'LandProd-cntr'!E33</f>
        <v>0</v>
      </c>
      <c r="F35" t="str">
        <f>'LandProd-cntr'!F33</f>
        <v>US$89/ha</v>
      </c>
      <c r="G35" s="29">
        <f>'LandProd-cntr'!G33</f>
        <v>53.404803397014724</v>
      </c>
      <c r="H35" s="29">
        <f>'LandProd-cntr'!Q33</f>
        <v>74.310275170315549</v>
      </c>
      <c r="I35" s="29">
        <f>'LandProd-cntr'!AA33</f>
        <v>78.14374200882709</v>
      </c>
      <c r="J35" s="29">
        <f>'LandProd-cntr'!AK33</f>
        <v>91.583311412367564</v>
      </c>
      <c r="K35" s="29">
        <f>'LandProd-cntr'!AU33</f>
        <v>150.44670032779015</v>
      </c>
      <c r="L35" s="25">
        <f>'LandProd-cntr'!AW33</f>
        <v>2.1089785674738515</v>
      </c>
    </row>
    <row r="36" spans="1:12" x14ac:dyDescent="0.2">
      <c r="A36" t="str">
        <f>'LandProd-cntr'!A40</f>
        <v>Land Productivity</v>
      </c>
      <c r="B36">
        <f>'LandProd-cntr'!B40</f>
        <v>234</v>
      </c>
      <c r="C36" t="str">
        <f>'LandProd-cntr'!C40</f>
        <v>Uruguay</v>
      </c>
      <c r="D36">
        <f>'LandProd-cntr'!D40</f>
        <v>0</v>
      </c>
      <c r="E36">
        <f>'LandProd-cntr'!E40</f>
        <v>0</v>
      </c>
      <c r="F36" t="str">
        <f>'LandProd-cntr'!F40</f>
        <v>US$89/ha</v>
      </c>
      <c r="G36" s="29">
        <f>'LandProd-cntr'!G40</f>
        <v>102.23690958625548</v>
      </c>
      <c r="H36" s="29">
        <f>'LandProd-cntr'!Q40</f>
        <v>111.76029080021151</v>
      </c>
      <c r="I36" s="29">
        <f>'LandProd-cntr'!AA40</f>
        <v>132.24563319899974</v>
      </c>
      <c r="J36" s="29">
        <f>'LandProd-cntr'!AK40</f>
        <v>135.29507980319144</v>
      </c>
      <c r="K36" s="29">
        <f>'LandProd-cntr'!AU40</f>
        <v>146.4526746434791</v>
      </c>
      <c r="L36" s="25">
        <f>'LandProd-cntr'!AW40</f>
        <v>1.1942711187807431</v>
      </c>
    </row>
    <row r="37" spans="1:12" x14ac:dyDescent="0.2">
      <c r="A37" t="str">
        <f>'LandProd-cntr'!A22</f>
        <v>Land Productivity</v>
      </c>
      <c r="B37">
        <f>'LandProd-cntr'!B22</f>
        <v>91</v>
      </c>
      <c r="C37" t="str">
        <f>'LandProd-cntr'!C22</f>
        <v>Guyana</v>
      </c>
      <c r="D37">
        <f>'LandProd-cntr'!D22</f>
        <v>0</v>
      </c>
      <c r="E37">
        <f>'LandProd-cntr'!E22</f>
        <v>0</v>
      </c>
      <c r="F37" t="str">
        <f>'LandProd-cntr'!F22</f>
        <v>US$89/ha</v>
      </c>
      <c r="G37" s="29">
        <f>'LandProd-cntr'!G22</f>
        <v>115.6533590057703</v>
      </c>
      <c r="H37" s="29">
        <f>'LandProd-cntr'!Q22</f>
        <v>133.62558238305536</v>
      </c>
      <c r="I37" s="29">
        <f>'LandProd-cntr'!AA22</f>
        <v>120.48489746261673</v>
      </c>
      <c r="J37" s="29">
        <f>'LandProd-cntr'!AK22</f>
        <v>94.794707196820241</v>
      </c>
      <c r="K37" s="29">
        <f>'LandProd-cntr'!AU22</f>
        <v>145.13923331380437</v>
      </c>
      <c r="L37" s="25">
        <f>'LandProd-cntr'!AW22</f>
        <v>6.4628217699502777E-2</v>
      </c>
    </row>
    <row r="38" spans="1:12" x14ac:dyDescent="0.2">
      <c r="A38" t="str">
        <f>'LandProd-cntr'!A42</f>
        <v>Land Productivity</v>
      </c>
      <c r="B38">
        <f>'LandProd-cntr'!B42</f>
        <v>239</v>
      </c>
      <c r="C38" t="str">
        <f>'LandProd-cntr'!C42</f>
        <v>British Virgin Islands</v>
      </c>
      <c r="D38">
        <f>'LandProd-cntr'!D42</f>
        <v>0</v>
      </c>
      <c r="E38">
        <f>'LandProd-cntr'!E42</f>
        <v>0</v>
      </c>
      <c r="F38" t="str">
        <f>'LandProd-cntr'!F42</f>
        <v>US$89/ha</v>
      </c>
      <c r="G38" s="29">
        <f>'LandProd-cntr'!G42</f>
        <v>105.68664699999999</v>
      </c>
      <c r="H38" s="29">
        <f>'LandProd-cntr'!Q42</f>
        <v>88.588683436070795</v>
      </c>
      <c r="I38" s="29">
        <f>'LandProd-cntr'!AA42</f>
        <v>109.52826540218472</v>
      </c>
      <c r="J38" s="29">
        <f>'LandProd-cntr'!AK42</f>
        <v>119.31131629335978</v>
      </c>
      <c r="K38" s="29">
        <f>'LandProd-cntr'!AU42</f>
        <v>127.32531269809826</v>
      </c>
      <c r="L38" s="25">
        <f>'LandProd-cntr'!AW42</f>
        <v>0.9921099416684509</v>
      </c>
    </row>
    <row r="39" spans="1:12" x14ac:dyDescent="0.2">
      <c r="A39" t="str">
        <f>'LandProd-cntr'!A30</f>
        <v>Land Productivity</v>
      </c>
      <c r="B39">
        <f>'LandProd-cntr'!B30</f>
        <v>157</v>
      </c>
      <c r="C39" t="str">
        <f>'LandProd-cntr'!C30</f>
        <v>Nicaragua</v>
      </c>
      <c r="D39">
        <f>'LandProd-cntr'!D30</f>
        <v>0</v>
      </c>
      <c r="E39">
        <f>'LandProd-cntr'!E30</f>
        <v>0</v>
      </c>
      <c r="F39" t="str">
        <f>'LandProd-cntr'!F30</f>
        <v>US$89/ha</v>
      </c>
      <c r="G39" s="29">
        <f>'LandProd-cntr'!G30</f>
        <v>71.784351580577379</v>
      </c>
      <c r="H39" s="29">
        <f>'LandProd-cntr'!Q30</f>
        <v>118.54509255484641</v>
      </c>
      <c r="I39" s="29">
        <f>'LandProd-cntr'!AA30</f>
        <v>106.54312065864612</v>
      </c>
      <c r="J39" s="29">
        <f>'LandProd-cntr'!AK30</f>
        <v>93.640244190523021</v>
      </c>
      <c r="K39" s="29">
        <f>'LandProd-cntr'!AU30</f>
        <v>124.05391456316771</v>
      </c>
      <c r="L39" s="25">
        <f>'LandProd-cntr'!AW30</f>
        <v>2.0059023460072822E-2</v>
      </c>
    </row>
    <row r="40" spans="1:12" x14ac:dyDescent="0.2">
      <c r="A40" t="str">
        <f>'LandProd-cntr'!A32</f>
        <v>Land Productivity</v>
      </c>
      <c r="B40">
        <f>'LandProd-cntr'!B32</f>
        <v>169</v>
      </c>
      <c r="C40" t="str">
        <f>'LandProd-cntr'!C32</f>
        <v>Paraguay</v>
      </c>
      <c r="D40">
        <f>'LandProd-cntr'!D32</f>
        <v>0</v>
      </c>
      <c r="E40">
        <f>'LandProd-cntr'!E32</f>
        <v>0</v>
      </c>
      <c r="F40" t="str">
        <f>'LandProd-cntr'!F32</f>
        <v>US$89/ha</v>
      </c>
      <c r="G40" s="29">
        <f>'LandProd-cntr'!G32</f>
        <v>46.116520881772416</v>
      </c>
      <c r="H40" s="29">
        <f>'LandProd-cntr'!Q32</f>
        <v>56.356147616010482</v>
      </c>
      <c r="I40" s="29">
        <f>'LandProd-cntr'!AA32</f>
        <v>76.041779312009169</v>
      </c>
      <c r="J40" s="29">
        <f>'LandProd-cntr'!AK32</f>
        <v>89.564467046459896</v>
      </c>
      <c r="K40" s="29">
        <f>'LandProd-cntr'!AU32</f>
        <v>112.87683093611534</v>
      </c>
      <c r="L40" s="25">
        <f>'LandProd-cntr'!AW32</f>
        <v>2.1596504859747734</v>
      </c>
    </row>
    <row r="41" spans="1:12" x14ac:dyDescent="0.2">
      <c r="A41" t="str">
        <f>'LandProd-cntr'!A6</f>
        <v>Land Productivity</v>
      </c>
      <c r="B41">
        <f>'LandProd-cntr'!B6</f>
        <v>19</v>
      </c>
      <c r="C41" t="str">
        <f>'LandProd-cntr'!C6</f>
        <v>Bolivia</v>
      </c>
      <c r="D41">
        <f>'LandProd-cntr'!D6</f>
        <v>0</v>
      </c>
      <c r="E41">
        <f>'LandProd-cntr'!E6</f>
        <v>0</v>
      </c>
      <c r="F41" t="str">
        <f>'LandProd-cntr'!F6</f>
        <v>US$89/ha</v>
      </c>
      <c r="G41" s="29">
        <f>'LandProd-cntr'!G6</f>
        <v>15.602693833993756</v>
      </c>
      <c r="H41" s="29">
        <f>'LandProd-cntr'!Q6</f>
        <v>22.120207056994506</v>
      </c>
      <c r="I41" s="29">
        <f>'LandProd-cntr'!AA6</f>
        <v>30.423327076143199</v>
      </c>
      <c r="J41" s="29">
        <f>'LandProd-cntr'!AK6</f>
        <v>38.229049336623582</v>
      </c>
      <c r="K41" s="29">
        <f>'LandProd-cntr'!AU6</f>
        <v>53.179440098419953</v>
      </c>
      <c r="L41" s="25">
        <f>'LandProd-cntr'!AW6</f>
        <v>2.9444719823257914</v>
      </c>
    </row>
    <row r="42" spans="1:12" x14ac:dyDescent="0.2">
      <c r="A42" t="str">
        <f>'LandProd-cntr'!A9</f>
        <v>Land Productivity</v>
      </c>
      <c r="B42">
        <f>'LandProd-cntr'!B9</f>
        <v>36</v>
      </c>
      <c r="C42" t="str">
        <f>'LandProd-cntr'!C9</f>
        <v>Cayman Islands</v>
      </c>
      <c r="D42">
        <f>'LandProd-cntr'!D9</f>
        <v>0</v>
      </c>
      <c r="E42">
        <f>'LandProd-cntr'!E9</f>
        <v>0</v>
      </c>
      <c r="F42" t="str">
        <f>'LandProd-cntr'!F9</f>
        <v>US$89/ha</v>
      </c>
      <c r="G42" s="29">
        <f>'LandProd-cntr'!G9</f>
        <v>0</v>
      </c>
      <c r="H42" s="29">
        <f>'LandProd-cntr'!Q9</f>
        <v>100.46107956305859</v>
      </c>
      <c r="I42" s="29">
        <f>'LandProd-cntr'!AA9</f>
        <v>105.63408142290531</v>
      </c>
      <c r="J42" s="29">
        <f>'LandProd-cntr'!AK9</f>
        <v>44.766123551963062</v>
      </c>
      <c r="K42" s="29">
        <f>'LandProd-cntr'!AU9</f>
        <v>48.851641696832587</v>
      </c>
      <c r="L42" s="25">
        <f>'LandProd-cntr'!AW9</f>
        <v>-2.7279367885340577</v>
      </c>
    </row>
  </sheetData>
  <phoneticPr fontId="0" type="noConversion"/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"/>
  <sheetViews>
    <sheetView workbookViewId="0"/>
  </sheetViews>
  <sheetFormatPr defaultRowHeight="12.75" x14ac:dyDescent="0.2"/>
  <cols>
    <col min="1" max="1" width="15.28515625" bestFit="1" customWidth="1"/>
    <col min="2" max="2" width="4" bestFit="1" customWidth="1"/>
    <col min="3" max="3" width="28.28515625" bestFit="1" customWidth="1"/>
    <col min="7" max="7" width="12" bestFit="1" customWidth="1"/>
    <col min="8" max="16" width="12" hidden="1" customWidth="1"/>
    <col min="17" max="17" width="12" bestFit="1" customWidth="1"/>
    <col min="18" max="26" width="12" hidden="1" customWidth="1"/>
    <col min="27" max="27" width="12" bestFit="1" customWidth="1"/>
    <col min="28" max="36" width="12" hidden="1" customWidth="1"/>
    <col min="37" max="37" width="12" bestFit="1" customWidth="1"/>
    <col min="38" max="46" width="12" hidden="1" customWidth="1"/>
    <col min="47" max="47" width="12" bestFit="1" customWidth="1"/>
    <col min="48" max="48" width="12" hidden="1" customWidth="1"/>
    <col min="49" max="49" width="11" customWidth="1"/>
  </cols>
  <sheetData>
    <row r="1" spans="1:49" x14ac:dyDescent="0.2">
      <c r="C1" t="s">
        <v>245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 t="s">
        <v>220</v>
      </c>
    </row>
    <row r="2" spans="1:49" x14ac:dyDescent="0.2">
      <c r="A2" t="s">
        <v>214</v>
      </c>
      <c r="B2">
        <f>'q-ValProd-cntr'!C2</f>
        <v>8</v>
      </c>
      <c r="C2" t="str">
        <f>'q-ValProd-cntr'!D2</f>
        <v>Antigua and Barbuda</v>
      </c>
      <c r="F2" t="s">
        <v>244</v>
      </c>
      <c r="G2">
        <f>'q-ValProd-cntr'!G2*1000/('q-AgLab-cntr'!G2)</f>
        <v>540.28506432909103</v>
      </c>
      <c r="H2">
        <f>'q-ValProd-cntr'!H2*1000/('q-AgLab-cntr'!H2)</f>
        <v>598.77719768199995</v>
      </c>
      <c r="I2">
        <f>'q-ValProd-cntr'!I2*1000/('q-AgLab-cntr'!I2)</f>
        <v>711.48328230999994</v>
      </c>
      <c r="J2">
        <f>'q-ValProd-cntr'!J2*1000/('q-AgLab-cntr'!J2)</f>
        <v>736.57149832999983</v>
      </c>
      <c r="K2">
        <f>'q-ValProd-cntr'!K2*1000/('q-AgLab-cntr'!K2)</f>
        <v>520.89367358200002</v>
      </c>
      <c r="L2">
        <f>'q-ValProd-cntr'!L2*1000/('q-AgLab-cntr'!L2)</f>
        <v>442.71014994199993</v>
      </c>
      <c r="M2">
        <f>'q-ValProd-cntr'!M2*1000/('q-AgLab-cntr'!M2)</f>
        <v>379.9638260860001</v>
      </c>
      <c r="N2">
        <f>'q-ValProd-cntr'!N2*1000/('q-AgLab-cntr'!N2)</f>
        <v>318.34948388999993</v>
      </c>
      <c r="O2">
        <f>'q-ValProd-cntr'!O2*1000/('q-AgLab-cntr'!O2)</f>
        <v>383.92566997599994</v>
      </c>
      <c r="P2">
        <f>'q-ValProd-cntr'!P2*1000/('q-AgLab-cntr'!P2)</f>
        <v>396.98471067999992</v>
      </c>
      <c r="Q2">
        <f>'q-ValProd-cntr'!Q2*1000/('q-AgLab-cntr'!Q2)</f>
        <v>601.26165516600008</v>
      </c>
      <c r="R2">
        <f>'q-ValProd-cntr'!R2*1000/('q-AgLab-cntr'!R2)</f>
        <v>378.93998625899997</v>
      </c>
      <c r="S2">
        <f>'q-ValProd-cntr'!S2*1000/('q-AgLab-cntr'!S2)</f>
        <v>371.60728331500002</v>
      </c>
      <c r="T2">
        <f>'q-ValProd-cntr'!T2*1000/('q-AgLab-cntr'!T2)</f>
        <v>385.32624721333332</v>
      </c>
      <c r="U2">
        <f>'q-ValProd-cntr'!U2*1000/('q-AgLab-cntr'!U2)</f>
        <v>374.37889975555555</v>
      </c>
      <c r="V2">
        <f>'q-ValProd-cntr'!V2*1000/('q-AgLab-cntr'!V2)</f>
        <v>386.61702904222221</v>
      </c>
      <c r="W2">
        <f>'q-ValProd-cntr'!W2*1000/('q-AgLab-cntr'!W2)</f>
        <v>409.56208412555554</v>
      </c>
      <c r="X2">
        <f>'q-ValProd-cntr'!X2*1000/('q-AgLab-cntr'!X2)</f>
        <v>485.74589298888907</v>
      </c>
      <c r="Y2">
        <f>'q-ValProd-cntr'!Y2*1000/('q-AgLab-cntr'!Y2)</f>
        <v>529.62176776111141</v>
      </c>
      <c r="Z2">
        <f>'q-ValProd-cntr'!Z2*1000/('q-AgLab-cntr'!Z2)</f>
        <v>663.34658116625008</v>
      </c>
      <c r="AA2">
        <f>'q-ValProd-cntr'!AA2*1000/('q-AgLab-cntr'!AA2)</f>
        <v>659.42886998625033</v>
      </c>
      <c r="AB2">
        <f>'q-ValProd-cntr'!AB2*1000/('q-AgLab-cntr'!AB2)</f>
        <v>648.80489301249986</v>
      </c>
      <c r="AC2">
        <f>'q-ValProd-cntr'!AC2*1000/('q-AgLab-cntr'!AC2)</f>
        <v>642.81140704749998</v>
      </c>
      <c r="AD2">
        <f>'q-ValProd-cntr'!AD2*1000/('q-AgLab-cntr'!AD2)</f>
        <v>624.23145236375012</v>
      </c>
      <c r="AE2">
        <f>'q-ValProd-cntr'!AE2*1000/('q-AgLab-cntr'!AE2)</f>
        <v>739.55942482124988</v>
      </c>
      <c r="AF2">
        <f>'q-ValProd-cntr'!AF2*1000/('q-AgLab-cntr'!AF2)</f>
        <v>744.41079111250019</v>
      </c>
      <c r="AG2">
        <f>'q-ValProd-cntr'!AG2*1000/('q-AgLab-cntr'!AG2)</f>
        <v>757.26174359624997</v>
      </c>
      <c r="AH2">
        <f>'q-ValProd-cntr'!AH2*1000/('q-AgLab-cntr'!AH2)</f>
        <v>774.00687372375012</v>
      </c>
      <c r="AI2">
        <f>'q-ValProd-cntr'!AI2*1000/('q-AgLab-cntr'!AI2)</f>
        <v>660.13066826249985</v>
      </c>
      <c r="AJ2">
        <f>'q-ValProd-cntr'!AJ2*1000/('q-AgLab-cntr'!AJ2)</f>
        <v>705.6675044937499</v>
      </c>
      <c r="AK2">
        <f>'q-ValProd-cntr'!AK2*1000/('q-AgLab-cntr'!AK2)</f>
        <v>841.75476854285716</v>
      </c>
      <c r="AL2">
        <f>'q-ValProd-cntr'!AL2*1000/('q-AgLab-cntr'!AL2)</f>
        <v>858.36789131428566</v>
      </c>
      <c r="AM2">
        <f>'q-ValProd-cntr'!AM2*1000/('q-AgLab-cntr'!AM2)</f>
        <v>753.77359107500001</v>
      </c>
      <c r="AN2">
        <f>'q-ValProd-cntr'!AN2*1000/('q-AgLab-cntr'!AN2)</f>
        <v>756.1959263</v>
      </c>
      <c r="AO2">
        <f>'q-ValProd-cntr'!AO2*1000/('q-AgLab-cntr'!AO2)</f>
        <v>713.71566132500038</v>
      </c>
      <c r="AP2">
        <f>'q-ValProd-cntr'!AP2*1000/('q-AgLab-cntr'!AP2)</f>
        <v>699.46510945000045</v>
      </c>
      <c r="AQ2">
        <f>'q-ValProd-cntr'!AQ2*1000/('q-AgLab-cntr'!AQ2)</f>
        <v>699.40222582500041</v>
      </c>
      <c r="AR2">
        <f>'q-ValProd-cntr'!AR2*1000/('q-AgLab-cntr'!AR2)</f>
        <v>692.73136695000039</v>
      </c>
      <c r="AS2">
        <f>'q-ValProd-cntr'!AS2*1000/('q-AgLab-cntr'!AS2)</f>
        <v>692.03531747500028</v>
      </c>
      <c r="AT2">
        <f>'q-ValProd-cntr'!AT2*1000/('q-AgLab-cntr'!AT2)</f>
        <v>696.78329885000005</v>
      </c>
      <c r="AU2">
        <f>'q-ValProd-cntr'!AU2*1000/('q-AgLab-cntr'!AU2)</f>
        <v>721.63817879375006</v>
      </c>
      <c r="AV2">
        <f>'q-ValProd-cntr'!AV2*1000/('q-AgLab-cntr'!AV2)</f>
        <v>733.9827924650001</v>
      </c>
      <c r="AW2">
        <f>(LOGEST(G2:AU2,G$1:AU$1)-1)*100</f>
        <v>1.4879138419134241</v>
      </c>
    </row>
    <row r="3" spans="1:49" x14ac:dyDescent="0.2">
      <c r="A3" t="s">
        <v>214</v>
      </c>
      <c r="B3">
        <f>'q-ValProd-cntr'!C3</f>
        <v>9</v>
      </c>
      <c r="C3" t="str">
        <f>'q-ValProd-cntr'!D3</f>
        <v>Argentina</v>
      </c>
      <c r="F3" t="s">
        <v>244</v>
      </c>
      <c r="G3">
        <f>'q-ValProd-cntr'!G3*1000/('q-AgLab-cntr'!G3)</f>
        <v>7545.3194786683353</v>
      </c>
      <c r="H3">
        <f>'q-ValProd-cntr'!H3*1000/('q-AgLab-cntr'!H3)</f>
        <v>7982.7158238149686</v>
      </c>
      <c r="I3">
        <f>'q-ValProd-cntr'!I3*1000/('q-AgLab-cntr'!I3)</f>
        <v>8749.9782177931211</v>
      </c>
      <c r="J3">
        <f>'q-ValProd-cntr'!J3*1000/('q-AgLab-cntr'!J3)</f>
        <v>8298.303701448538</v>
      </c>
      <c r="K3">
        <f>'q-ValProd-cntr'!K3*1000/('q-AgLab-cntr'!K3)</f>
        <v>8019.3120953446332</v>
      </c>
      <c r="L3">
        <f>'q-ValProd-cntr'!L3*1000/('q-AgLab-cntr'!L3)</f>
        <v>8937.8925821952344</v>
      </c>
      <c r="M3">
        <f>'q-ValProd-cntr'!M3*1000/('q-AgLab-cntr'!M3)</f>
        <v>9760.8177819146676</v>
      </c>
      <c r="N3">
        <f>'q-ValProd-cntr'!N3*1000/('q-AgLab-cntr'!N3)</f>
        <v>9409.7011491850117</v>
      </c>
      <c r="O3">
        <f>'q-ValProd-cntr'!O3*1000/('q-AgLab-cntr'!O3)</f>
        <v>10260.613087754966</v>
      </c>
      <c r="P3">
        <f>'q-ValProd-cntr'!P3*1000/('q-AgLab-cntr'!P3)</f>
        <v>10270.83650013913</v>
      </c>
      <c r="Q3">
        <f>'q-ValProd-cntr'!Q3*1000/('q-AgLab-cntr'!Q3)</f>
        <v>9630.0296243538978</v>
      </c>
      <c r="R3">
        <f>'q-ValProd-cntr'!R3*1000/('q-AgLab-cntr'!R3)</f>
        <v>9599.8318026736688</v>
      </c>
      <c r="S3">
        <f>'q-ValProd-cntr'!S3*1000/('q-AgLab-cntr'!S3)</f>
        <v>10056.05680434878</v>
      </c>
      <c r="T3">
        <f>'q-ValProd-cntr'!T3*1000/('q-AgLab-cntr'!T3)</f>
        <v>10649.720858689145</v>
      </c>
      <c r="U3">
        <f>'q-ValProd-cntr'!U3*1000/('q-AgLab-cntr'!U3)</f>
        <v>11097.970380202678</v>
      </c>
      <c r="V3">
        <f>'q-ValProd-cntr'!V3*1000/('q-AgLab-cntr'!V3)</f>
        <v>12199.575161132503</v>
      </c>
      <c r="W3">
        <f>'q-ValProd-cntr'!W3*1000/('q-AgLab-cntr'!W3)</f>
        <v>12373.830266580062</v>
      </c>
      <c r="X3">
        <f>'q-ValProd-cntr'!X3*1000/('q-AgLab-cntr'!X3)</f>
        <v>13504.615527051685</v>
      </c>
      <c r="Y3">
        <f>'q-ValProd-cntr'!Y3*1000/('q-AgLab-cntr'!Y3)</f>
        <v>13684.216642575104</v>
      </c>
      <c r="Z3">
        <f>'q-ValProd-cntr'!Z3*1000/('q-AgLab-cntr'!Z3)</f>
        <v>12750.289735492994</v>
      </c>
      <c r="AA3">
        <f>'q-ValProd-cntr'!AA3*1000/('q-AgLab-cntr'!AA3)</f>
        <v>13588.150176179106</v>
      </c>
      <c r="AB3">
        <f>'q-ValProd-cntr'!AB3*1000/('q-AgLab-cntr'!AB3)</f>
        <v>13800.476584297501</v>
      </c>
      <c r="AC3">
        <f>'q-ValProd-cntr'!AC3*1000/('q-AgLab-cntr'!AC3)</f>
        <v>13310.725746276894</v>
      </c>
      <c r="AD3">
        <f>'q-ValProd-cntr'!AD3*1000/('q-AgLab-cntr'!AD3)</f>
        <v>13763.395951541614</v>
      </c>
      <c r="AE3">
        <f>'q-ValProd-cntr'!AE3*1000/('q-AgLab-cntr'!AE3)</f>
        <v>13817.496288542485</v>
      </c>
      <c r="AF3">
        <f>'q-ValProd-cntr'!AF3*1000/('q-AgLab-cntr'!AF3)</f>
        <v>14001.855165444811</v>
      </c>
      <c r="AG3">
        <f>'q-ValProd-cntr'!AG3*1000/('q-AgLab-cntr'!AG3)</f>
        <v>13102.007591867698</v>
      </c>
      <c r="AH3">
        <f>'q-ValProd-cntr'!AH3*1000/('q-AgLab-cntr'!AH3)</f>
        <v>13500.910742020078</v>
      </c>
      <c r="AI3">
        <f>'q-ValProd-cntr'!AI3*1000/('q-AgLab-cntr'!AI3)</f>
        <v>12424.421434282151</v>
      </c>
      <c r="AJ3">
        <f>'q-ValProd-cntr'!AJ3*1000/('q-AgLab-cntr'!AJ3)</f>
        <v>14052.52376118428</v>
      </c>
      <c r="AK3">
        <f>'q-ValProd-cntr'!AK3*1000/('q-AgLab-cntr'!AK3)</f>
        <v>14243.572773737535</v>
      </c>
      <c r="AL3">
        <f>'q-ValProd-cntr'!AL3*1000/('q-AgLab-cntr'!AL3)</f>
        <v>14376.392053575271</v>
      </c>
      <c r="AM3">
        <f>'q-ValProd-cntr'!AM3*1000/('q-AgLab-cntr'!AM3)</f>
        <v>14298.408402103112</v>
      </c>
      <c r="AN3">
        <f>'q-ValProd-cntr'!AN3*1000/('q-AgLab-cntr'!AN3)</f>
        <v>15100.550870329256</v>
      </c>
      <c r="AO3">
        <f>'q-ValProd-cntr'!AO3*1000/('q-AgLab-cntr'!AO3)</f>
        <v>15785.54879503037</v>
      </c>
      <c r="AP3">
        <f>'q-ValProd-cntr'!AP3*1000/('q-AgLab-cntr'!AP3)</f>
        <v>16374.101717749905</v>
      </c>
      <c r="AQ3">
        <f>'q-ValProd-cntr'!AQ3*1000/('q-AgLab-cntr'!AQ3)</f>
        <v>16726.071466427857</v>
      </c>
      <c r="AR3">
        <f>'q-ValProd-cntr'!AR3*1000/('q-AgLab-cntr'!AR3)</f>
        <v>18107.343140993817</v>
      </c>
      <c r="AS3">
        <f>'q-ValProd-cntr'!AS3*1000/('q-AgLab-cntr'!AS3)</f>
        <v>18915.159451025069</v>
      </c>
      <c r="AT3">
        <f>'q-ValProd-cntr'!AT3*1000/('q-AgLab-cntr'!AT3)</f>
        <v>18762.033352511124</v>
      </c>
      <c r="AU3">
        <f>'q-ValProd-cntr'!AU3*1000/('q-AgLab-cntr'!AU3)</f>
        <v>18722.084830570235</v>
      </c>
      <c r="AV3">
        <f>'q-ValProd-cntr'!AV3*1000/('q-AgLab-cntr'!AV3)</f>
        <v>18872.588459436916</v>
      </c>
      <c r="AW3">
        <f t="shared" ref="AW3:AW43" si="0">(LOGEST(G3:AU3,G$1:AU$1)-1)*100</f>
        <v>2.0389624343720936</v>
      </c>
    </row>
    <row r="4" spans="1:49" x14ac:dyDescent="0.2">
      <c r="A4" t="s">
        <v>214</v>
      </c>
      <c r="B4">
        <f>'q-ValProd-cntr'!C4</f>
        <v>12</v>
      </c>
      <c r="C4" t="str">
        <f>'q-ValProd-cntr'!D4</f>
        <v>Bahamas, The</v>
      </c>
      <c r="F4" t="s">
        <v>244</v>
      </c>
      <c r="G4">
        <f>'q-ValProd-cntr'!G4*1000/('q-AgLab-cntr'!G4)</f>
        <v>783.39524308888883</v>
      </c>
      <c r="H4">
        <f>'q-ValProd-cntr'!H4*1000/('q-AgLab-cntr'!H4)</f>
        <v>812.86185524444443</v>
      </c>
      <c r="I4">
        <f>'q-ValProd-cntr'!I4*1000/('q-AgLab-cntr'!I4)</f>
        <v>964.85393488749992</v>
      </c>
      <c r="J4">
        <f>'q-ValProd-cntr'!J4*1000/('q-AgLab-cntr'!J4)</f>
        <v>1015.5482172500001</v>
      </c>
      <c r="K4">
        <f>'q-ValProd-cntr'!K4*1000/('q-AgLab-cntr'!K4)</f>
        <v>1077.9141647375</v>
      </c>
      <c r="L4">
        <f>'q-ValProd-cntr'!L4*1000/('q-AgLab-cntr'!L4)</f>
        <v>1174.3376558875</v>
      </c>
      <c r="M4">
        <f>'q-ValProd-cntr'!M4*1000/('q-AgLab-cntr'!M4)</f>
        <v>1416.2140396714287</v>
      </c>
      <c r="N4">
        <f>'q-ValProd-cntr'!N4*1000/('q-AgLab-cntr'!N4)</f>
        <v>1570.5166814714285</v>
      </c>
      <c r="O4">
        <f>'q-ValProd-cntr'!O4*1000/('q-AgLab-cntr'!O4)</f>
        <v>2025.5094371499999</v>
      </c>
      <c r="P4">
        <f>'q-ValProd-cntr'!P4*1000/('q-AgLab-cntr'!P4)</f>
        <v>2594.0958059</v>
      </c>
      <c r="Q4">
        <f>'q-ValProd-cntr'!Q4*1000/('q-AgLab-cntr'!Q4)</f>
        <v>2577.7941704199998</v>
      </c>
      <c r="R4">
        <f>'q-ValProd-cntr'!R4*1000/('q-AgLab-cntr'!R4)</f>
        <v>2856.2633085400003</v>
      </c>
      <c r="S4">
        <f>'q-ValProd-cntr'!S4*1000/('q-AgLab-cntr'!S4)</f>
        <v>2769.3183308599996</v>
      </c>
      <c r="T4">
        <f>'q-ValProd-cntr'!T4*1000/('q-AgLab-cntr'!T4)</f>
        <v>2941.5934890800004</v>
      </c>
      <c r="U4">
        <f>'q-ValProd-cntr'!U4*1000/('q-AgLab-cntr'!U4)</f>
        <v>2894.36722642</v>
      </c>
      <c r="V4">
        <f>'q-ValProd-cntr'!V4*1000/('q-AgLab-cntr'!V4)</f>
        <v>3232.9868259599998</v>
      </c>
      <c r="W4">
        <f>'q-ValProd-cntr'!W4*1000/('q-AgLab-cntr'!W4)</f>
        <v>3121.414146900001</v>
      </c>
      <c r="X4">
        <f>'q-ValProd-cntr'!X4*1000/('q-AgLab-cntr'!X4)</f>
        <v>3115.2268685299996</v>
      </c>
      <c r="Y4">
        <f>'q-ValProd-cntr'!Y4*1000/('q-AgLab-cntr'!Y4)</f>
        <v>3013.5547087800001</v>
      </c>
      <c r="Z4">
        <f>'q-ValProd-cntr'!Z4*1000/('q-AgLab-cntr'!Z4)</f>
        <v>3935.5992275399999</v>
      </c>
      <c r="AA4">
        <f>'q-ValProd-cntr'!AA4*1000/('q-AgLab-cntr'!AA4)</f>
        <v>3894.248878320001</v>
      </c>
      <c r="AB4">
        <f>'q-ValProd-cntr'!AB4*1000/('q-AgLab-cntr'!AB4)</f>
        <v>3746.4483193600008</v>
      </c>
      <c r="AC4">
        <f>'q-ValProd-cntr'!AC4*1000/('q-AgLab-cntr'!AC4)</f>
        <v>3084.8681325833336</v>
      </c>
      <c r="AD4">
        <f>'q-ValProd-cntr'!AD4*1000/('q-AgLab-cntr'!AD4)</f>
        <v>3414.9610195833338</v>
      </c>
      <c r="AE4">
        <f>'q-ValProd-cntr'!AE4*1000/('q-AgLab-cntr'!AE4)</f>
        <v>3159.0757610333344</v>
      </c>
      <c r="AF4">
        <f>'q-ValProd-cntr'!AF4*1000/('q-AgLab-cntr'!AF4)</f>
        <v>3314.6538810333336</v>
      </c>
      <c r="AG4">
        <f>'q-ValProd-cntr'!AG4*1000/('q-AgLab-cntr'!AG4)</f>
        <v>3339.1181716333335</v>
      </c>
      <c r="AH4">
        <f>'q-ValProd-cntr'!AH4*1000/('q-AgLab-cntr'!AH4)</f>
        <v>3358.9453195666665</v>
      </c>
      <c r="AI4">
        <f>'q-ValProd-cntr'!AI4*1000/('q-AgLab-cntr'!AI4)</f>
        <v>2756.9170761666669</v>
      </c>
      <c r="AJ4">
        <f>'q-ValProd-cntr'!AJ4*1000/('q-AgLab-cntr'!AJ4)</f>
        <v>2422.1263704285716</v>
      </c>
      <c r="AK4">
        <f>'q-ValProd-cntr'!AK4*1000/('q-AgLab-cntr'!AK4)</f>
        <v>2492.0327271428573</v>
      </c>
      <c r="AL4">
        <f>'q-ValProd-cntr'!AL4*1000/('q-AgLab-cntr'!AL4)</f>
        <v>2569.508339333333</v>
      </c>
      <c r="AM4">
        <f>'q-ValProd-cntr'!AM4*1000/('q-AgLab-cntr'!AM4)</f>
        <v>2509.569018666667</v>
      </c>
      <c r="AN4">
        <f>'q-ValProd-cntr'!AN4*1000/('q-AgLab-cntr'!AN4)</f>
        <v>2470.6084106666663</v>
      </c>
      <c r="AO4">
        <f>'q-ValProd-cntr'!AO4*1000/('q-AgLab-cntr'!AO4)</f>
        <v>3319.7468143000001</v>
      </c>
      <c r="AP4">
        <f>'q-ValProd-cntr'!AP4*1000/('q-AgLab-cntr'!AP4)</f>
        <v>3622.3027447766663</v>
      </c>
      <c r="AQ4">
        <f>'q-ValProd-cntr'!AQ4*1000/('q-AgLab-cntr'!AQ4)</f>
        <v>3899.6368238066666</v>
      </c>
      <c r="AR4">
        <f>'q-ValProd-cntr'!AR4*1000/('q-AgLab-cntr'!AR4)</f>
        <v>4169.1328405333343</v>
      </c>
      <c r="AS4">
        <f>'q-ValProd-cntr'!AS4*1000/('q-AgLab-cntr'!AS4)</f>
        <v>4149.17742378</v>
      </c>
      <c r="AT4">
        <f>'q-ValProd-cntr'!AT4*1000/('q-AgLab-cntr'!AT4)</f>
        <v>3429.3588960400002</v>
      </c>
      <c r="AU4">
        <f>'q-ValProd-cntr'!AU4*1000/('q-AgLab-cntr'!AU4)</f>
        <v>4286.3987277700007</v>
      </c>
      <c r="AV4">
        <f>'q-ValProd-cntr'!AV4*1000/('q-AgLab-cntr'!AV4)</f>
        <v>5018.9053130200009</v>
      </c>
      <c r="AW4">
        <f t="shared" si="0"/>
        <v>3.0012149904289798</v>
      </c>
    </row>
    <row r="5" spans="1:49" x14ac:dyDescent="0.2">
      <c r="A5" t="s">
        <v>214</v>
      </c>
      <c r="B5">
        <f>'q-ValProd-cntr'!C5</f>
        <v>14</v>
      </c>
      <c r="C5" t="str">
        <f>'q-ValProd-cntr'!D5</f>
        <v>Barbados</v>
      </c>
      <c r="F5" t="s">
        <v>244</v>
      </c>
      <c r="G5">
        <f>'q-ValProd-cntr'!G5*1000/('q-AgLab-cntr'!G5)</f>
        <v>1453.4664097104346</v>
      </c>
      <c r="H5">
        <f>'q-ValProd-cntr'!H5*1000/('q-AgLab-cntr'!H5)</f>
        <v>1577.1040547677276</v>
      </c>
      <c r="I5">
        <f>'q-ValProd-cntr'!I5*1000/('q-AgLab-cntr'!I5)</f>
        <v>1781.1943652104546</v>
      </c>
      <c r="J5">
        <f>'q-ValProd-cntr'!J5*1000/('q-AgLab-cntr'!J5)</f>
        <v>1702.0630724438095</v>
      </c>
      <c r="K5">
        <f>'q-ValProd-cntr'!K5*1000/('q-AgLab-cntr'!K5)</f>
        <v>1979.7044509</v>
      </c>
      <c r="L5">
        <f>'q-ValProd-cntr'!L5*1000/('q-AgLab-cntr'!L5)</f>
        <v>1931.2030259999997</v>
      </c>
      <c r="M5">
        <f>'q-ValProd-cntr'!M5*1000/('q-AgLab-cntr'!M5)</f>
        <v>2317.5118858333335</v>
      </c>
      <c r="N5">
        <f>'q-ValProd-cntr'!N5*1000/('q-AgLab-cntr'!N5)</f>
        <v>2038.967532794117</v>
      </c>
      <c r="O5">
        <f>'q-ValProd-cntr'!O5*1000/('q-AgLab-cntr'!O5)</f>
        <v>2100.62831437875</v>
      </c>
      <c r="P5">
        <f>'q-ValProd-cntr'!P5*1000/('q-AgLab-cntr'!P5)</f>
        <v>2371.6058911612499</v>
      </c>
      <c r="Q5">
        <f>'q-ValProd-cntr'!Q5*1000/('q-AgLab-cntr'!Q5)</f>
        <v>2367.7299834893329</v>
      </c>
      <c r="R5">
        <f>'q-ValProd-cntr'!R5*1000/('q-AgLab-cntr'!R5)</f>
        <v>2214.992656533333</v>
      </c>
      <c r="S5">
        <f>'q-ValProd-cntr'!S5*1000/('q-AgLab-cntr'!S5)</f>
        <v>2215.2363629506667</v>
      </c>
      <c r="T5">
        <f>'q-ValProd-cntr'!T5*1000/('q-AgLab-cntr'!T5)</f>
        <v>2328.1372658371429</v>
      </c>
      <c r="U5">
        <f>'q-ValProd-cntr'!U5*1000/('q-AgLab-cntr'!U5)</f>
        <v>2243.5599066342861</v>
      </c>
      <c r="V5">
        <f>'q-ValProd-cntr'!V5*1000/('q-AgLab-cntr'!V5)</f>
        <v>2553.9407023446156</v>
      </c>
      <c r="W5">
        <f>'q-ValProd-cntr'!W5*1000/('q-AgLab-cntr'!W5)</f>
        <v>2835.588214013846</v>
      </c>
      <c r="X5">
        <f>'q-ValProd-cntr'!X5*1000/('q-AgLab-cntr'!X5)</f>
        <v>3081.9865733566671</v>
      </c>
      <c r="Y5">
        <f>'q-ValProd-cntr'!Y5*1000/('q-AgLab-cntr'!Y5)</f>
        <v>3314.8414276983326</v>
      </c>
      <c r="Z5">
        <f>'q-ValProd-cntr'!Z5*1000/('q-AgLab-cntr'!Z5)</f>
        <v>3960.9411311109093</v>
      </c>
      <c r="AA5">
        <f>'q-ValProd-cntr'!AA5*1000/('q-AgLab-cntr'!AA5)</f>
        <v>3651.1885608454563</v>
      </c>
      <c r="AB5">
        <f>'q-ValProd-cntr'!AB5*1000/('q-AgLab-cntr'!AB5)</f>
        <v>3502.5821843545446</v>
      </c>
      <c r="AC5">
        <f>'q-ValProd-cntr'!AC5*1000/('q-AgLab-cntr'!AC5)</f>
        <v>3542.8529674299994</v>
      </c>
      <c r="AD5">
        <f>'q-ValProd-cntr'!AD5*1000/('q-AgLab-cntr'!AD5)</f>
        <v>3663.0607342540002</v>
      </c>
      <c r="AE5">
        <f>'q-ValProd-cntr'!AE5*1000/('q-AgLab-cntr'!AE5)</f>
        <v>3503.8053890519991</v>
      </c>
      <c r="AF5">
        <f>'q-ValProd-cntr'!AF5*1000/('q-AgLab-cntr'!AF5)</f>
        <v>3830.2188906139991</v>
      </c>
      <c r="AG5">
        <f>'q-ValProd-cntr'!AG5*1000/('q-AgLab-cntr'!AG5)</f>
        <v>4095.8802362511115</v>
      </c>
      <c r="AH5">
        <f>'q-ValProd-cntr'!AH5*1000/('q-AgLab-cntr'!AH5)</f>
        <v>4138.7332565177785</v>
      </c>
      <c r="AI5">
        <f>'q-ValProd-cntr'!AI5*1000/('q-AgLab-cntr'!AI5)</f>
        <v>4257.898500115557</v>
      </c>
      <c r="AJ5">
        <f>'q-ValProd-cntr'!AJ5*1000/('q-AgLab-cntr'!AJ5)</f>
        <v>4356.0822786799999</v>
      </c>
      <c r="AK5">
        <f>'q-ValProd-cntr'!AK5*1000/('q-AgLab-cntr'!AK5)</f>
        <v>4849.4804875875006</v>
      </c>
      <c r="AL5">
        <f>'q-ValProd-cntr'!AL5*1000/('q-AgLab-cntr'!AL5)</f>
        <v>4368.4153442850002</v>
      </c>
      <c r="AM5">
        <f>'q-ValProd-cntr'!AM5*1000/('q-AgLab-cntr'!AM5)</f>
        <v>4140.8091433137488</v>
      </c>
      <c r="AN5">
        <f>'q-ValProd-cntr'!AN5*1000/('q-AgLab-cntr'!AN5)</f>
        <v>4262.6803124512498</v>
      </c>
      <c r="AO5">
        <f>'q-ValProd-cntr'!AO5*1000/('q-AgLab-cntr'!AO5)</f>
        <v>5212.6920956685699</v>
      </c>
      <c r="AP5">
        <f>'q-ValProd-cntr'!AP5*1000/('q-AgLab-cntr'!AP5)</f>
        <v>5859.9539298000009</v>
      </c>
      <c r="AQ5">
        <f>'q-ValProd-cntr'!AQ5*1000/('q-AgLab-cntr'!AQ5)</f>
        <v>5558.0448445171423</v>
      </c>
      <c r="AR5">
        <f>'q-ValProd-cntr'!AR5*1000/('q-AgLab-cntr'!AR5)</f>
        <v>5337.7978972999972</v>
      </c>
      <c r="AS5">
        <f>'q-ValProd-cntr'!AS5*1000/('q-AgLab-cntr'!AS5)</f>
        <v>6349.5714775166662</v>
      </c>
      <c r="AT5">
        <f>'q-ValProd-cntr'!AT5*1000/('q-AgLab-cntr'!AT5)</f>
        <v>6454.6894622083328</v>
      </c>
      <c r="AU5">
        <f>'q-ValProd-cntr'!AU5*1000/('q-AgLab-cntr'!AU5)</f>
        <v>6306.0584306499986</v>
      </c>
      <c r="AV5">
        <f>'q-ValProd-cntr'!AV5*1000/('q-AgLab-cntr'!AV5)</f>
        <v>6302.8330224249985</v>
      </c>
      <c r="AW5">
        <f t="shared" si="0"/>
        <v>3.4902831043344351</v>
      </c>
    </row>
    <row r="6" spans="1:49" x14ac:dyDescent="0.2">
      <c r="A6" t="s">
        <v>214</v>
      </c>
      <c r="B6">
        <f>'q-ValProd-cntr'!C6</f>
        <v>19</v>
      </c>
      <c r="C6" t="str">
        <f>'q-ValProd-cntr'!D6</f>
        <v>Bolivia</v>
      </c>
      <c r="F6" t="s">
        <v>244</v>
      </c>
      <c r="G6">
        <f>'q-ValProd-cntr'!G6*1000/('q-AgLab-cntr'!G6)</f>
        <v>610.53613863324415</v>
      </c>
      <c r="H6">
        <f>'q-ValProd-cntr'!H6*1000/('q-AgLab-cntr'!H6)</f>
        <v>625.23693558068339</v>
      </c>
      <c r="I6">
        <f>'q-ValProd-cntr'!I6*1000/('q-AgLab-cntr'!I6)</f>
        <v>644.47330651498692</v>
      </c>
      <c r="J6">
        <f>'q-ValProd-cntr'!J6*1000/('q-AgLab-cntr'!J6)</f>
        <v>642.08186225381678</v>
      </c>
      <c r="K6">
        <f>'q-ValProd-cntr'!K6*1000/('q-AgLab-cntr'!K6)</f>
        <v>655.91038058137508</v>
      </c>
      <c r="L6">
        <f>'q-ValProd-cntr'!L6*1000/('q-AgLab-cntr'!L6)</f>
        <v>666.31247850405896</v>
      </c>
      <c r="M6">
        <f>'q-ValProd-cntr'!M6*1000/('q-AgLab-cntr'!M6)</f>
        <v>672.14090038730376</v>
      </c>
      <c r="N6">
        <f>'q-ValProd-cntr'!N6*1000/('q-AgLab-cntr'!N6)</f>
        <v>708.60288408254144</v>
      </c>
      <c r="O6">
        <f>'q-ValProd-cntr'!O6*1000/('q-AgLab-cntr'!O6)</f>
        <v>708.40418899934639</v>
      </c>
      <c r="P6">
        <f>'q-ValProd-cntr'!P6*1000/('q-AgLab-cntr'!P6)</f>
        <v>727.18932792642238</v>
      </c>
      <c r="Q6">
        <f>'q-ValProd-cntr'!Q6*1000/('q-AgLab-cntr'!Q6)</f>
        <v>740.82586621258429</v>
      </c>
      <c r="R6">
        <f>'q-ValProd-cntr'!R6*1000/('q-AgLab-cntr'!R6)</f>
        <v>788.94717228193815</v>
      </c>
      <c r="S6">
        <f>'q-ValProd-cntr'!S6*1000/('q-AgLab-cntr'!S6)</f>
        <v>840.14429683644028</v>
      </c>
      <c r="T6">
        <f>'q-ValProd-cntr'!T6*1000/('q-AgLab-cntr'!T6)</f>
        <v>840.80295069847739</v>
      </c>
      <c r="U6">
        <f>'q-ValProd-cntr'!U6*1000/('q-AgLab-cntr'!U6)</f>
        <v>873.54992264031068</v>
      </c>
      <c r="V6">
        <f>'q-ValProd-cntr'!V6*1000/('q-AgLab-cntr'!V6)</f>
        <v>880.47186319715752</v>
      </c>
      <c r="W6">
        <f>'q-ValProd-cntr'!W6*1000/('q-AgLab-cntr'!W6)</f>
        <v>857.60525724966158</v>
      </c>
      <c r="X6">
        <f>'q-ValProd-cntr'!X6*1000/('q-AgLab-cntr'!X6)</f>
        <v>851.12371921201179</v>
      </c>
      <c r="Y6">
        <f>'q-ValProd-cntr'!Y6*1000/('q-AgLab-cntr'!Y6)</f>
        <v>853.21380844382179</v>
      </c>
      <c r="Z6">
        <f>'q-ValProd-cntr'!Z6*1000/('q-AgLab-cntr'!Z6)</f>
        <v>932.23351215042294</v>
      </c>
      <c r="AA6">
        <f>'q-ValProd-cntr'!AA6*1000/('q-AgLab-cntr'!AA6)</f>
        <v>931.68121284741244</v>
      </c>
      <c r="AB6">
        <f>'q-ValProd-cntr'!AB6*1000/('q-AgLab-cntr'!AB6)</f>
        <v>923.95893100414935</v>
      </c>
      <c r="AC6">
        <f>'q-ValProd-cntr'!AC6*1000/('q-AgLab-cntr'!AC6)</f>
        <v>777.62158945891576</v>
      </c>
      <c r="AD6">
        <f>'q-ValProd-cntr'!AD6*1000/('q-AgLab-cntr'!AD6)</f>
        <v>874.06858745777765</v>
      </c>
      <c r="AE6">
        <f>'q-ValProd-cntr'!AE6*1000/('q-AgLab-cntr'!AE6)</f>
        <v>947.20502942184066</v>
      </c>
      <c r="AF6">
        <f>'q-ValProd-cntr'!AF6*1000/('q-AgLab-cntr'!AF6)</f>
        <v>916.89819119642743</v>
      </c>
      <c r="AG6">
        <f>'q-ValProd-cntr'!AG6*1000/('q-AgLab-cntr'!AG6)</f>
        <v>946.65016167863746</v>
      </c>
      <c r="AH6">
        <f>'q-ValProd-cntr'!AH6*1000/('q-AgLab-cntr'!AH6)</f>
        <v>978.89901659549241</v>
      </c>
      <c r="AI6">
        <f>'q-ValProd-cntr'!AI6*1000/('q-AgLab-cntr'!AI6)</f>
        <v>988.74921518743463</v>
      </c>
      <c r="AJ6">
        <f>'q-ValProd-cntr'!AJ6*1000/('q-AgLab-cntr'!AJ6)</f>
        <v>1001.1457208824983</v>
      </c>
      <c r="AK6">
        <f>'q-ValProd-cntr'!AK6*1000/('q-AgLab-cntr'!AK6)</f>
        <v>1049.4550333705263</v>
      </c>
      <c r="AL6">
        <f>'q-ValProd-cntr'!AL6*1000/('q-AgLab-cntr'!AL6)</f>
        <v>992.82728700412167</v>
      </c>
      <c r="AM6">
        <f>'q-ValProd-cntr'!AM6*1000/('q-AgLab-cntr'!AM6)</f>
        <v>1037.466040308133</v>
      </c>
      <c r="AN6">
        <f>'q-ValProd-cntr'!AN6*1000/('q-AgLab-cntr'!AN6)</f>
        <v>1093.121180364144</v>
      </c>
      <c r="AO6">
        <f>'q-ValProd-cntr'!AO6*1000/('q-AgLab-cntr'!AO6)</f>
        <v>1176.5325722096215</v>
      </c>
      <c r="AP6">
        <f>'q-ValProd-cntr'!AP6*1000/('q-AgLab-cntr'!AP6)</f>
        <v>1198.7126222711427</v>
      </c>
      <c r="AQ6">
        <f>'q-ValProd-cntr'!AQ6*1000/('q-AgLab-cntr'!AQ6)</f>
        <v>1229.5619390244001</v>
      </c>
      <c r="AR6">
        <f>'q-ValProd-cntr'!AR6*1000/('q-AgLab-cntr'!AR6)</f>
        <v>1233.509710536018</v>
      </c>
      <c r="AS6">
        <f>'q-ValProd-cntr'!AS6*1000/('q-AgLab-cntr'!AS6)</f>
        <v>1229.0028694234397</v>
      </c>
      <c r="AT6">
        <f>'q-ValProd-cntr'!AT6*1000/('q-AgLab-cntr'!AT6)</f>
        <v>1330.2503801469807</v>
      </c>
      <c r="AU6">
        <f>'q-ValProd-cntr'!AU6*1000/('q-AgLab-cntr'!AU6)</f>
        <v>1252.2759288511129</v>
      </c>
      <c r="AV6">
        <f>'q-ValProd-cntr'!AV6*1000/('q-AgLab-cntr'!AV6)</f>
        <v>1346.6446602332289</v>
      </c>
      <c r="AW6">
        <f t="shared" si="0"/>
        <v>1.7704113379899411</v>
      </c>
    </row>
    <row r="7" spans="1:49" x14ac:dyDescent="0.2">
      <c r="A7" t="s">
        <v>214</v>
      </c>
      <c r="B7">
        <f>'q-ValProd-cntr'!C7</f>
        <v>21</v>
      </c>
      <c r="C7" t="str">
        <f>'q-ValProd-cntr'!D7</f>
        <v>Brazil</v>
      </c>
      <c r="F7" t="s">
        <v>244</v>
      </c>
      <c r="G7">
        <f>'q-ValProd-cntr'!G7*1000/('q-AgLab-cntr'!G7)</f>
        <v>1215.7006932664683</v>
      </c>
      <c r="H7">
        <f>'q-ValProd-cntr'!H7*1000/('q-AgLab-cntr'!H7)</f>
        <v>1243.958520342655</v>
      </c>
      <c r="I7">
        <f>'q-ValProd-cntr'!I7*1000/('q-AgLab-cntr'!I7)</f>
        <v>1223.2884138862064</v>
      </c>
      <c r="J7">
        <f>'q-ValProd-cntr'!J7*1000/('q-AgLab-cntr'!J7)</f>
        <v>1209.602858649175</v>
      </c>
      <c r="K7">
        <f>'q-ValProd-cntr'!K7*1000/('q-AgLab-cntr'!K7)</f>
        <v>1380.5569769946071</v>
      </c>
      <c r="L7">
        <f>'q-ValProd-cntr'!L7*1000/('q-AgLab-cntr'!L7)</f>
        <v>1278.3728909983508</v>
      </c>
      <c r="M7">
        <f>'q-ValProd-cntr'!M7*1000/('q-AgLab-cntr'!M7)</f>
        <v>1353.6946411008412</v>
      </c>
      <c r="N7">
        <f>'q-ValProd-cntr'!N7*1000/('q-AgLab-cntr'!N7)</f>
        <v>1371.3903626135198</v>
      </c>
      <c r="O7">
        <f>'q-ValProd-cntr'!O7*1000/('q-AgLab-cntr'!O7)</f>
        <v>1407.9387029098361</v>
      </c>
      <c r="P7">
        <f>'q-ValProd-cntr'!P7*1000/('q-AgLab-cntr'!P7)</f>
        <v>1421.1587669373334</v>
      </c>
      <c r="Q7">
        <f>'q-ValProd-cntr'!Q7*1000/('q-AgLab-cntr'!Q7)</f>
        <v>1481.0254705358541</v>
      </c>
      <c r="R7">
        <f>'q-ValProd-cntr'!R7*1000/('q-AgLab-cntr'!R7)</f>
        <v>1543.5026523398499</v>
      </c>
      <c r="S7">
        <f>'q-ValProd-cntr'!S7*1000/('q-AgLab-cntr'!S7)</f>
        <v>1508.1514531675291</v>
      </c>
      <c r="T7">
        <f>'q-ValProd-cntr'!T7*1000/('q-AgLab-cntr'!T7)</f>
        <v>1606.0146489990007</v>
      </c>
      <c r="U7">
        <f>'q-ValProd-cntr'!U7*1000/('q-AgLab-cntr'!U7)</f>
        <v>1639.4438994411751</v>
      </c>
      <c r="V7">
        <f>'q-ValProd-cntr'!V7*1000/('q-AgLab-cntr'!V7)</f>
        <v>1686.0117989241808</v>
      </c>
      <c r="W7">
        <f>'q-ValProd-cntr'!W7*1000/('q-AgLab-cntr'!W7)</f>
        <v>1779.3032317925765</v>
      </c>
      <c r="X7">
        <f>'q-ValProd-cntr'!X7*1000/('q-AgLab-cntr'!X7)</f>
        <v>1735.4748792655828</v>
      </c>
      <c r="Y7">
        <f>'q-ValProd-cntr'!Y7*1000/('q-AgLab-cntr'!Y7)</f>
        <v>1833.7592375998654</v>
      </c>
      <c r="Z7">
        <f>'q-ValProd-cntr'!Z7*1000/('q-AgLab-cntr'!Z7)</f>
        <v>2025.4300369131001</v>
      </c>
      <c r="AA7">
        <f>'q-ValProd-cntr'!AA7*1000/('q-AgLab-cntr'!AA7)</f>
        <v>2119.6183171586531</v>
      </c>
      <c r="AB7">
        <f>'q-ValProd-cntr'!AB7*1000/('q-AgLab-cntr'!AB7)</f>
        <v>2133.768974865076</v>
      </c>
      <c r="AC7">
        <f>'q-ValProd-cntr'!AC7*1000/('q-AgLab-cntr'!AC7)</f>
        <v>2157.6587836355338</v>
      </c>
      <c r="AD7">
        <f>'q-ValProd-cntr'!AD7*1000/('q-AgLab-cntr'!AD7)</f>
        <v>2295.5671359853527</v>
      </c>
      <c r="AE7">
        <f>'q-ValProd-cntr'!AE7*1000/('q-AgLab-cntr'!AE7)</f>
        <v>2537.8989268500104</v>
      </c>
      <c r="AF7">
        <f>'q-ValProd-cntr'!AF7*1000/('q-AgLab-cntr'!AF7)</f>
        <v>2475.0205009321453</v>
      </c>
      <c r="AG7">
        <f>'q-ValProd-cntr'!AG7*1000/('q-AgLab-cntr'!AG7)</f>
        <v>2776.3544214358776</v>
      </c>
      <c r="AH7">
        <f>'q-ValProd-cntr'!AH7*1000/('q-AgLab-cntr'!AH7)</f>
        <v>2915.9925470457542</v>
      </c>
      <c r="AI7">
        <f>'q-ValProd-cntr'!AI7*1000/('q-AgLab-cntr'!AI7)</f>
        <v>3122.5298621802544</v>
      </c>
      <c r="AJ7">
        <f>'q-ValProd-cntr'!AJ7*1000/('q-AgLab-cntr'!AJ7)</f>
        <v>3054.4795989550944</v>
      </c>
      <c r="AK7">
        <f>'q-ValProd-cntr'!AK7*1000/('q-AgLab-cntr'!AK7)</f>
        <v>3213.9391877326943</v>
      </c>
      <c r="AL7">
        <f>'q-ValProd-cntr'!AL7*1000/('q-AgLab-cntr'!AL7)</f>
        <v>3456.4900286806246</v>
      </c>
      <c r="AM7">
        <f>'q-ValProd-cntr'!AM7*1000/('q-AgLab-cntr'!AM7)</f>
        <v>3522.7504426506848</v>
      </c>
      <c r="AN7">
        <f>'q-ValProd-cntr'!AN7*1000/('q-AgLab-cntr'!AN7)</f>
        <v>3817.7827512855106</v>
      </c>
      <c r="AO7">
        <f>'q-ValProd-cntr'!AO7*1000/('q-AgLab-cntr'!AO7)</f>
        <v>4100.4854488705396</v>
      </c>
      <c r="AP7">
        <f>'q-ValProd-cntr'!AP7*1000/('q-AgLab-cntr'!AP7)</f>
        <v>4156.7446801470014</v>
      </c>
      <c r="AQ7">
        <f>'q-ValProd-cntr'!AQ7*1000/('q-AgLab-cntr'!AQ7)</f>
        <v>4359.8888898673722</v>
      </c>
      <c r="AR7">
        <f>'q-ValProd-cntr'!AR7*1000/('q-AgLab-cntr'!AR7)</f>
        <v>4489.7949708284677</v>
      </c>
      <c r="AS7">
        <f>'q-ValProd-cntr'!AS7*1000/('q-AgLab-cntr'!AS7)</f>
        <v>4924.4592951032455</v>
      </c>
      <c r="AT7">
        <f>'q-ValProd-cntr'!AT7*1000/('q-AgLab-cntr'!AT7)</f>
        <v>5172.7775892605378</v>
      </c>
      <c r="AU7">
        <f>'q-ValProd-cntr'!AU7*1000/('q-AgLab-cntr'!AU7)</f>
        <v>5512.7117595400778</v>
      </c>
      <c r="AV7">
        <f>'q-ValProd-cntr'!AV7*1000/('q-AgLab-cntr'!AV7)</f>
        <v>5997.5944757692505</v>
      </c>
      <c r="AW7">
        <f t="shared" si="0"/>
        <v>3.9429055089123421</v>
      </c>
    </row>
    <row r="8" spans="1:49" x14ac:dyDescent="0.2">
      <c r="A8" t="s">
        <v>214</v>
      </c>
      <c r="B8">
        <f>'q-ValProd-cntr'!C8</f>
        <v>23</v>
      </c>
      <c r="C8" t="str">
        <f>'q-ValProd-cntr'!D8</f>
        <v>Belize</v>
      </c>
      <c r="F8" t="s">
        <v>244</v>
      </c>
      <c r="G8">
        <f>'q-ValProd-cntr'!G8*1000/('q-AgLab-cntr'!G8)</f>
        <v>1459.9436945266671</v>
      </c>
      <c r="H8">
        <f>'q-ValProd-cntr'!H8*1000/('q-AgLab-cntr'!H8)</f>
        <v>1246.681624305</v>
      </c>
      <c r="I8">
        <f>'q-ValProd-cntr'!I8*1000/('q-AgLab-cntr'!I8)</f>
        <v>1265.2591693815386</v>
      </c>
      <c r="J8">
        <f>'q-ValProd-cntr'!J8*1000/('q-AgLab-cntr'!J8)</f>
        <v>1502.4918831384614</v>
      </c>
      <c r="K8">
        <f>'q-ValProd-cntr'!K8*1000/('q-AgLab-cntr'!K8)</f>
        <v>1577.614667123077</v>
      </c>
      <c r="L8">
        <f>'q-ValProd-cntr'!L8*1000/('q-AgLab-cntr'!L8)</f>
        <v>1784.2235867846155</v>
      </c>
      <c r="M8">
        <f>'q-ValProd-cntr'!M8*1000/('q-AgLab-cntr'!M8)</f>
        <v>1765.0771777971427</v>
      </c>
      <c r="N8">
        <f>'q-ValProd-cntr'!N8*1000/('q-AgLab-cntr'!N8)</f>
        <v>1975.4596931085714</v>
      </c>
      <c r="O8">
        <f>'q-ValProd-cntr'!O8*1000/('q-AgLab-cntr'!O8)</f>
        <v>1876.7513756971432</v>
      </c>
      <c r="P8">
        <f>'q-ValProd-cntr'!P8*1000/('q-AgLab-cntr'!P8)</f>
        <v>1991.295245324286</v>
      </c>
      <c r="Q8">
        <f>'q-ValProd-cntr'!Q8*1000/('q-AgLab-cntr'!Q8)</f>
        <v>2049.6963337519996</v>
      </c>
      <c r="R8">
        <f>'q-ValProd-cntr'!R8*1000/('q-AgLab-cntr'!R8)</f>
        <v>2137.9046417999998</v>
      </c>
      <c r="S8">
        <f>'q-ValProd-cntr'!S8*1000/('q-AgLab-cntr'!S8)</f>
        <v>2285.2583933320002</v>
      </c>
      <c r="T8">
        <f>'q-ValProd-cntr'!T8*1000/('q-AgLab-cntr'!T8)</f>
        <v>2444.988015686667</v>
      </c>
      <c r="U8">
        <f>'q-ValProd-cntr'!U8*1000/('q-AgLab-cntr'!U8)</f>
        <v>2127.5734542575001</v>
      </c>
      <c r="V8">
        <f>'q-ValProd-cntr'!V8*1000/('q-AgLab-cntr'!V8)</f>
        <v>2100.9665692875001</v>
      </c>
      <c r="W8">
        <f>'q-ValProd-cntr'!W8*1000/('q-AgLab-cntr'!W8)</f>
        <v>2396.20032322</v>
      </c>
      <c r="X8">
        <f>'q-ValProd-cntr'!X8*1000/('q-AgLab-cntr'!X8)</f>
        <v>2673.7175565687503</v>
      </c>
      <c r="Y8">
        <f>'q-ValProd-cntr'!Y8*1000/('q-AgLab-cntr'!Y8)</f>
        <v>2441.6218610999999</v>
      </c>
      <c r="Z8">
        <f>'q-ValProd-cntr'!Z8*1000/('q-AgLab-cntr'!Z8)</f>
        <v>2749.5264380235294</v>
      </c>
      <c r="AA8">
        <f>'q-ValProd-cntr'!AA8*1000/('q-AgLab-cntr'!AA8)</f>
        <v>2783.2599757647063</v>
      </c>
      <c r="AB8">
        <f>'q-ValProd-cntr'!AB8*1000/('q-AgLab-cntr'!AB8)</f>
        <v>2942.8530363882346</v>
      </c>
      <c r="AC8">
        <f>'q-ValProd-cntr'!AC8*1000/('q-AgLab-cntr'!AC8)</f>
        <v>2483.7577404333342</v>
      </c>
      <c r="AD8">
        <f>'q-ValProd-cntr'!AD8*1000/('q-AgLab-cntr'!AD8)</f>
        <v>2593.4713724833332</v>
      </c>
      <c r="AE8">
        <f>'q-ValProd-cntr'!AE8*1000/('q-AgLab-cntr'!AE8)</f>
        <v>2633.3533174111117</v>
      </c>
      <c r="AF8">
        <f>'q-ValProd-cntr'!AF8*1000/('q-AgLab-cntr'!AF8)</f>
        <v>2756.3190702555557</v>
      </c>
      <c r="AG8">
        <f>'q-ValProd-cntr'!AG8*1000/('q-AgLab-cntr'!AG8)</f>
        <v>3079.5049520052639</v>
      </c>
      <c r="AH8">
        <f>'q-ValProd-cntr'!AH8*1000/('q-AgLab-cntr'!AH8)</f>
        <v>2925.5877518315788</v>
      </c>
      <c r="AI8">
        <f>'q-ValProd-cntr'!AI8*1000/('q-AgLab-cntr'!AI8)</f>
        <v>2897.7140925326325</v>
      </c>
      <c r="AJ8">
        <f>'q-ValProd-cntr'!AJ8*1000/('q-AgLab-cntr'!AJ8)</f>
        <v>3211.9162248620005</v>
      </c>
      <c r="AK8">
        <f>'q-ValProd-cntr'!AK8*1000/('q-AgLab-cntr'!AK8)</f>
        <v>3083.8493709179997</v>
      </c>
      <c r="AL8">
        <f>'q-ValProd-cntr'!AL8*1000/('q-AgLab-cntr'!AL8)</f>
        <v>3624.0885602247622</v>
      </c>
      <c r="AM8">
        <f>'q-ValProd-cntr'!AM8*1000/('q-AgLab-cntr'!AM8)</f>
        <v>4055.0443782042862</v>
      </c>
      <c r="AN8">
        <f>'q-ValProd-cntr'!AN8*1000/('q-AgLab-cntr'!AN8)</f>
        <v>3389.8435593218192</v>
      </c>
      <c r="AO8">
        <f>'q-ValProd-cntr'!AO8*1000/('q-AgLab-cntr'!AO8)</f>
        <v>3674.1650846039129</v>
      </c>
      <c r="AP8">
        <f>'q-ValProd-cntr'!AP8*1000/('q-AgLab-cntr'!AP8)</f>
        <v>4021.8579027539131</v>
      </c>
      <c r="AQ8">
        <f>'q-ValProd-cntr'!AQ8*1000/('q-AgLab-cntr'!AQ8)</f>
        <v>4138.7230260145825</v>
      </c>
      <c r="AR8">
        <f>'q-ValProd-cntr'!AR8*1000/('q-AgLab-cntr'!AR8)</f>
        <v>3976.0474737362497</v>
      </c>
      <c r="AS8">
        <f>'q-ValProd-cntr'!AS8*1000/('q-AgLab-cntr'!AS8)</f>
        <v>4134.0483540980022</v>
      </c>
      <c r="AT8">
        <f>'q-ValProd-cntr'!AT8*1000/('q-AgLab-cntr'!AT8)</f>
        <v>4504.9485044591984</v>
      </c>
      <c r="AU8">
        <f>'q-ValProd-cntr'!AU8*1000/('q-AgLab-cntr'!AU8)</f>
        <v>4538.8313510080779</v>
      </c>
      <c r="AV8">
        <f>'q-ValProd-cntr'!AV8*1000/('q-AgLab-cntr'!AV8)</f>
        <v>4031.361616480739</v>
      </c>
      <c r="AW8">
        <f t="shared" si="0"/>
        <v>2.8366488790268818</v>
      </c>
    </row>
    <row r="9" spans="1:49" x14ac:dyDescent="0.2">
      <c r="A9" t="s">
        <v>214</v>
      </c>
      <c r="B9">
        <f>'q-ValProd-cntr'!C9</f>
        <v>36</v>
      </c>
      <c r="C9" t="str">
        <f>'q-ValProd-cntr'!D9</f>
        <v>Cayman Islands</v>
      </c>
      <c r="F9" t="s">
        <v>244</v>
      </c>
      <c r="G9">
        <f>'q-ValProd-cntr'!G9*1000/('q-AgLab-cntr'!G9)</f>
        <v>0</v>
      </c>
      <c r="H9">
        <f>'q-ValProd-cntr'!H9*1000/('q-AgLab-cntr'!H9)</f>
        <v>0</v>
      </c>
      <c r="I9">
        <f>'q-ValProd-cntr'!I9*1000/('q-AgLab-cntr'!I9)</f>
        <v>0</v>
      </c>
      <c r="J9">
        <f>'q-ValProd-cntr'!J9*1000/('q-AgLab-cntr'!J9)</f>
        <v>0</v>
      </c>
      <c r="K9">
        <f>'q-ValProd-cntr'!K9*1000/('q-AgLab-cntr'!K9)</f>
        <v>0</v>
      </c>
      <c r="L9">
        <f>'q-ValProd-cntr'!L9*1000/('q-AgLab-cntr'!L9)</f>
        <v>97.474110109999998</v>
      </c>
      <c r="M9">
        <f>'q-ValProd-cntr'!M9*1000/('q-AgLab-cntr'!M9)</f>
        <v>98.600047459999999</v>
      </c>
      <c r="N9">
        <f>'q-ValProd-cntr'!N9*1000/('q-AgLab-cntr'!N9)</f>
        <v>98.652964409999996</v>
      </c>
      <c r="O9">
        <f>'q-ValProd-cntr'!O9*1000/('q-AgLab-cntr'!O9)</f>
        <v>100.37465251</v>
      </c>
      <c r="P9">
        <f>'q-ValProd-cntr'!P9*1000/('q-AgLab-cntr'!P9)</f>
        <v>100.61113967000003</v>
      </c>
      <c r="Q9">
        <f>'q-ValProd-cntr'!Q9*1000/('q-AgLab-cntr'!Q9)</f>
        <v>101.16430712</v>
      </c>
      <c r="R9">
        <f>'q-ValProd-cntr'!R9*1000/('q-AgLab-cntr'!R9)</f>
        <v>101.80193817</v>
      </c>
      <c r="S9">
        <f>'q-ValProd-cntr'!S9*1000/('q-AgLab-cntr'!S9)</f>
        <v>102.20328832000001</v>
      </c>
      <c r="T9">
        <f>'q-ValProd-cntr'!T9*1000/('q-AgLab-cntr'!T9)</f>
        <v>100.00928327</v>
      </c>
      <c r="U9">
        <f>'q-ValProd-cntr'!U9*1000/('q-AgLab-cntr'!U9)</f>
        <v>102.57472267000001</v>
      </c>
      <c r="V9">
        <f>'q-ValProd-cntr'!V9*1000/('q-AgLab-cntr'!V9)</f>
        <v>103.66423452000001</v>
      </c>
      <c r="W9">
        <f>'q-ValProd-cntr'!W9*1000/('q-AgLab-cntr'!W9)</f>
        <v>104.12183073000001</v>
      </c>
      <c r="X9">
        <f>'q-ValProd-cntr'!X9*1000/('q-AgLab-cntr'!X9)</f>
        <v>102.74425503000001</v>
      </c>
      <c r="Y9">
        <f>'q-ValProd-cntr'!Y9*1000/('q-AgLab-cntr'!Y9)</f>
        <v>104.67421099000001</v>
      </c>
      <c r="Z9">
        <f>'q-ValProd-cntr'!Z9*1000/('q-AgLab-cntr'!Z9)</f>
        <v>110.80705473</v>
      </c>
      <c r="AA9">
        <f>'q-ValProd-cntr'!AA9*1000/('q-AgLab-cntr'!AA9)</f>
        <v>106.531971115</v>
      </c>
      <c r="AB9">
        <f>'q-ValProd-cntr'!AB9*1000/('q-AgLab-cntr'!AB9)</f>
        <v>109.37393933999998</v>
      </c>
      <c r="AC9">
        <f>'q-ValProd-cntr'!AC9*1000/('q-AgLab-cntr'!AC9)</f>
        <v>80.89757961333332</v>
      </c>
      <c r="AD9">
        <f>'q-ValProd-cntr'!AD9*1000/('q-AgLab-cntr'!AD9)</f>
        <v>64.342901163333323</v>
      </c>
      <c r="AE9">
        <f>'q-ValProd-cntr'!AE9*1000/('q-AgLab-cntr'!AE9)</f>
        <v>65.157823769999993</v>
      </c>
      <c r="AF9">
        <f>'q-ValProd-cntr'!AF9*1000/('q-AgLab-cntr'!AF9)</f>
        <v>53.52965062666668</v>
      </c>
      <c r="AG9">
        <f>'q-ValProd-cntr'!AG9*1000/('q-AgLab-cntr'!AG9)</f>
        <v>59.764706560000008</v>
      </c>
      <c r="AH9">
        <f>'q-ValProd-cntr'!AH9*1000/('q-AgLab-cntr'!AH9)</f>
        <v>42.148191699999998</v>
      </c>
      <c r="AI9">
        <f>'q-ValProd-cntr'!AI9*1000/('q-AgLab-cntr'!AI9)</f>
        <v>58.877686800000006</v>
      </c>
      <c r="AJ9">
        <f>'q-ValProd-cntr'!AJ9*1000/('q-AgLab-cntr'!AJ9)</f>
        <v>35.938599459999992</v>
      </c>
      <c r="AK9">
        <f>'q-ValProd-cntr'!AK9*1000/('q-AgLab-cntr'!AK9)</f>
        <v>32.306219163333346</v>
      </c>
      <c r="AL9">
        <f>'q-ValProd-cntr'!AL9*1000/('q-AgLab-cntr'!AL9)</f>
        <v>38.212537746666662</v>
      </c>
      <c r="AM9">
        <f>'q-ValProd-cntr'!AM9*1000/('q-AgLab-cntr'!AM9)</f>
        <v>35.987376050000009</v>
      </c>
      <c r="AN9">
        <f>'q-ValProd-cntr'!AN9*1000/('q-AgLab-cntr'!AN9)</f>
        <v>35.987376050000009</v>
      </c>
      <c r="AO9">
        <f>'q-ValProd-cntr'!AO9*1000/('q-AgLab-cntr'!AO9)</f>
        <v>35.987376050000009</v>
      </c>
      <c r="AP9">
        <f>'q-ValProd-cntr'!AP9*1000/('q-AgLab-cntr'!AP9)</f>
        <v>26.990532037500003</v>
      </c>
      <c r="AQ9">
        <f>'q-ValProd-cntr'!AQ9*1000/('q-AgLab-cntr'!AQ9)</f>
        <v>26.990532037500003</v>
      </c>
      <c r="AR9">
        <f>'q-ValProd-cntr'!AR9*1000/('q-AgLab-cntr'!AR9)</f>
        <v>26.990532037500003</v>
      </c>
      <c r="AS9">
        <f>'q-ValProd-cntr'!AS9*1000/('q-AgLab-cntr'!AS9)</f>
        <v>26.990532037500003</v>
      </c>
      <c r="AT9">
        <f>'q-ValProd-cntr'!AT9*1000/('q-AgLab-cntr'!AT9)</f>
        <v>26.990532037500003</v>
      </c>
      <c r="AU9">
        <f>'q-ValProd-cntr'!AU9*1000/('q-AgLab-cntr'!AU9)</f>
        <v>26.990532037500003</v>
      </c>
      <c r="AV9">
        <f>'q-ValProd-cntr'!AV9*1000/('q-AgLab-cntr'!AV9)</f>
        <v>26.990532037500003</v>
      </c>
      <c r="AW9">
        <f>(LOGEST(L9:AU9,L$1:AU$1)-1)*100</f>
        <v>-4.6716696645905831</v>
      </c>
    </row>
    <row r="10" spans="1:49" x14ac:dyDescent="0.2">
      <c r="A10" t="s">
        <v>214</v>
      </c>
      <c r="B10">
        <f>'q-ValProd-cntr'!C10</f>
        <v>40</v>
      </c>
      <c r="C10" t="str">
        <f>'q-ValProd-cntr'!D10</f>
        <v>Chile</v>
      </c>
      <c r="F10" t="s">
        <v>244</v>
      </c>
      <c r="G10">
        <f>'q-ValProd-cntr'!G10*1000/('q-AgLab-cntr'!G10)</f>
        <v>2336.7089508182958</v>
      </c>
      <c r="H10">
        <f>'q-ValProd-cntr'!H10*1000/('q-AgLab-cntr'!H10)</f>
        <v>2390.6266921563383</v>
      </c>
      <c r="I10">
        <f>'q-ValProd-cntr'!I10*1000/('q-AgLab-cntr'!I10)</f>
        <v>2437.7515973829986</v>
      </c>
      <c r="J10">
        <f>'q-ValProd-cntr'!J10*1000/('q-AgLab-cntr'!J10)</f>
        <v>2427.1892775666674</v>
      </c>
      <c r="K10">
        <f>'q-ValProd-cntr'!K10*1000/('q-AgLab-cntr'!K10)</f>
        <v>2406.7772088696038</v>
      </c>
      <c r="L10">
        <f>'q-ValProd-cntr'!L10*1000/('q-AgLab-cntr'!L10)</f>
        <v>2693.0158037625479</v>
      </c>
      <c r="M10">
        <f>'q-ValProd-cntr'!M10*1000/('q-AgLab-cntr'!M10)</f>
        <v>2770.8485958612382</v>
      </c>
      <c r="N10">
        <f>'q-ValProd-cntr'!N10*1000/('q-AgLab-cntr'!N10)</f>
        <v>2930.5345538549714</v>
      </c>
      <c r="O10">
        <f>'q-ValProd-cntr'!O10*1000/('q-AgLab-cntr'!O10)</f>
        <v>2782.1534532384831</v>
      </c>
      <c r="P10">
        <f>'q-ValProd-cntr'!P10*1000/('q-AgLab-cntr'!P10)</f>
        <v>2972.9081872467264</v>
      </c>
      <c r="Q10">
        <f>'q-ValProd-cntr'!Q10*1000/('q-AgLab-cntr'!Q10)</f>
        <v>2946.0895932763983</v>
      </c>
      <c r="R10">
        <f>'q-ValProd-cntr'!R10*1000/('q-AgLab-cntr'!R10)</f>
        <v>2781.7646316022478</v>
      </c>
      <c r="S10">
        <f>'q-ValProd-cntr'!S10*1000/('q-AgLab-cntr'!S10)</f>
        <v>2401.1399163448596</v>
      </c>
      <c r="T10">
        <f>'q-ValProd-cntr'!T10*1000/('q-AgLab-cntr'!T10)</f>
        <v>2775.1247472869686</v>
      </c>
      <c r="U10">
        <f>'q-ValProd-cntr'!U10*1000/('q-AgLab-cntr'!U10)</f>
        <v>2851.6117383124997</v>
      </c>
      <c r="V10">
        <f>'q-ValProd-cntr'!V10*1000/('q-AgLab-cntr'!V10)</f>
        <v>2764.558138221224</v>
      </c>
      <c r="W10">
        <f>'q-ValProd-cntr'!W10*1000/('q-AgLab-cntr'!W10)</f>
        <v>2939.865568924743</v>
      </c>
      <c r="X10">
        <f>'q-ValProd-cntr'!X10*1000/('q-AgLab-cntr'!X10)</f>
        <v>2837.9760697235965</v>
      </c>
      <c r="Y10">
        <f>'q-ValProd-cntr'!Y10*1000/('q-AgLab-cntr'!Y10)</f>
        <v>3049.0879188166659</v>
      </c>
      <c r="Z10">
        <f>'q-ValProd-cntr'!Z10*1000/('q-AgLab-cntr'!Z10)</f>
        <v>3080.0850663414858</v>
      </c>
      <c r="AA10">
        <f>'q-ValProd-cntr'!AA10*1000/('q-AgLab-cntr'!AA10)</f>
        <v>3238.8381236929799</v>
      </c>
      <c r="AB10">
        <f>'q-ValProd-cntr'!AB10*1000/('q-AgLab-cntr'!AB10)</f>
        <v>3173.4147762334946</v>
      </c>
      <c r="AC10">
        <f>'q-ValProd-cntr'!AC10*1000/('q-AgLab-cntr'!AC10)</f>
        <v>2958.6938586667857</v>
      </c>
      <c r="AD10">
        <f>'q-ValProd-cntr'!AD10*1000/('q-AgLab-cntr'!AD10)</f>
        <v>3052.3544375754113</v>
      </c>
      <c r="AE10">
        <f>'q-ValProd-cntr'!AE10*1000/('q-AgLab-cntr'!AE10)</f>
        <v>3010.8794339369301</v>
      </c>
      <c r="AF10">
        <f>'q-ValProd-cntr'!AF10*1000/('q-AgLab-cntr'!AF10)</f>
        <v>3121.227322589099</v>
      </c>
      <c r="AG10">
        <f>'q-ValProd-cntr'!AG10*1000/('q-AgLab-cntr'!AG10)</f>
        <v>3204.0442434757401</v>
      </c>
      <c r="AH10">
        <f>'q-ValProd-cntr'!AH10*1000/('q-AgLab-cntr'!AH10)</f>
        <v>3353.5371292495347</v>
      </c>
      <c r="AI10">
        <f>'q-ValProd-cntr'!AI10*1000/('q-AgLab-cntr'!AI10)</f>
        <v>3526.5454804535998</v>
      </c>
      <c r="AJ10">
        <f>'q-ValProd-cntr'!AJ10*1000/('q-AgLab-cntr'!AJ10)</f>
        <v>3659.962372832762</v>
      </c>
      <c r="AK10">
        <f>'q-ValProd-cntr'!AK10*1000/('q-AgLab-cntr'!AK10)</f>
        <v>3741.4728406657468</v>
      </c>
      <c r="AL10">
        <f>'q-ValProd-cntr'!AL10*1000/('q-AgLab-cntr'!AL10)</f>
        <v>3868.3301860376182</v>
      </c>
      <c r="AM10">
        <f>'q-ValProd-cntr'!AM10*1000/('q-AgLab-cntr'!AM10)</f>
        <v>4039.1201553449228</v>
      </c>
      <c r="AN10">
        <f>'q-ValProd-cntr'!AN10*1000/('q-AgLab-cntr'!AN10)</f>
        <v>4259.6016377565629</v>
      </c>
      <c r="AO10">
        <f>'q-ValProd-cntr'!AO10*1000/('q-AgLab-cntr'!AO10)</f>
        <v>4478.9989090683939</v>
      </c>
      <c r="AP10">
        <f>'q-ValProd-cntr'!AP10*1000/('q-AgLab-cntr'!AP10)</f>
        <v>4568.711997574821</v>
      </c>
      <c r="AQ10">
        <f>'q-ValProd-cntr'!AQ10*1000/('q-AgLab-cntr'!AQ10)</f>
        <v>4563.9596705938266</v>
      </c>
      <c r="AR10">
        <f>'q-ValProd-cntr'!AR10*1000/('q-AgLab-cntr'!AR10)</f>
        <v>4665.1240687976415</v>
      </c>
      <c r="AS10">
        <f>'q-ValProd-cntr'!AS10*1000/('q-AgLab-cntr'!AS10)</f>
        <v>4555.6047337891523</v>
      </c>
      <c r="AT10">
        <f>'q-ValProd-cntr'!AT10*1000/('q-AgLab-cntr'!AT10)</f>
        <v>4654.3295063704072</v>
      </c>
      <c r="AU10">
        <f>'q-ValProd-cntr'!AU10*1000/('q-AgLab-cntr'!AU10)</f>
        <v>5004.2006899384305</v>
      </c>
      <c r="AV10">
        <f>'q-ValProd-cntr'!AV10*1000/('q-AgLab-cntr'!AV10)</f>
        <v>4970.6999276216266</v>
      </c>
      <c r="AW10">
        <f t="shared" si="0"/>
        <v>1.7259255981665556</v>
      </c>
    </row>
    <row r="11" spans="1:49" x14ac:dyDescent="0.2">
      <c r="A11" t="s">
        <v>214</v>
      </c>
      <c r="B11">
        <f>'q-ValProd-cntr'!C11</f>
        <v>44</v>
      </c>
      <c r="C11" t="str">
        <f>'q-ValProd-cntr'!D11</f>
        <v>Colombia</v>
      </c>
      <c r="F11" t="s">
        <v>244</v>
      </c>
      <c r="G11">
        <f>'q-ValProd-cntr'!G11*1000/('q-AgLab-cntr'!G11)</f>
        <v>1063.0589332504592</v>
      </c>
      <c r="H11">
        <f>'q-ValProd-cntr'!H11*1000/('q-AgLab-cntr'!H11)</f>
        <v>1133.2866087844279</v>
      </c>
      <c r="I11">
        <f>'q-ValProd-cntr'!I11*1000/('q-AgLab-cntr'!I11)</f>
        <v>1117.1900137030052</v>
      </c>
      <c r="J11">
        <f>'q-ValProd-cntr'!J11*1000/('q-AgLab-cntr'!J11)</f>
        <v>1144.0450752864997</v>
      </c>
      <c r="K11">
        <f>'q-ValProd-cntr'!K11*1000/('q-AgLab-cntr'!K11)</f>
        <v>1154.950729880886</v>
      </c>
      <c r="L11">
        <f>'q-ValProd-cntr'!L11*1000/('q-AgLab-cntr'!L11)</f>
        <v>1144.4669966448762</v>
      </c>
      <c r="M11">
        <f>'q-ValProd-cntr'!M11*1000/('q-AgLab-cntr'!M11)</f>
        <v>1150.8422620313202</v>
      </c>
      <c r="N11">
        <f>'q-ValProd-cntr'!N11*1000/('q-AgLab-cntr'!N11)</f>
        <v>1196.8197243404607</v>
      </c>
      <c r="O11">
        <f>'q-ValProd-cntr'!O11*1000/('q-AgLab-cntr'!O11)</f>
        <v>1210.2472402919009</v>
      </c>
      <c r="P11">
        <f>'q-ValProd-cntr'!P11*1000/('q-AgLab-cntr'!P11)</f>
        <v>1260.3569795761041</v>
      </c>
      <c r="Q11">
        <f>'q-ValProd-cntr'!Q11*1000/('q-AgLab-cntr'!Q11)</f>
        <v>1288.4328704364443</v>
      </c>
      <c r="R11">
        <f>'q-ValProd-cntr'!R11*1000/('q-AgLab-cntr'!R11)</f>
        <v>1267.3279573215666</v>
      </c>
      <c r="S11">
        <f>'q-ValProd-cntr'!S11*1000/('q-AgLab-cntr'!S11)</f>
        <v>1255.9259197087974</v>
      </c>
      <c r="T11">
        <f>'q-ValProd-cntr'!T11*1000/('q-AgLab-cntr'!T11)</f>
        <v>1269.3899865730825</v>
      </c>
      <c r="U11">
        <f>'q-ValProd-cntr'!U11*1000/('q-AgLab-cntr'!U11)</f>
        <v>1356.4220191982743</v>
      </c>
      <c r="V11">
        <f>'q-ValProd-cntr'!V11*1000/('q-AgLab-cntr'!V11)</f>
        <v>1409.1160912769847</v>
      </c>
      <c r="W11">
        <f>'q-ValProd-cntr'!W11*1000/('q-AgLab-cntr'!W11)</f>
        <v>1435.243632701209</v>
      </c>
      <c r="X11">
        <f>'q-ValProd-cntr'!X11*1000/('q-AgLab-cntr'!X11)</f>
        <v>1465.0426700547087</v>
      </c>
      <c r="Y11">
        <f>'q-ValProd-cntr'!Y11*1000/('q-AgLab-cntr'!Y11)</f>
        <v>1484.6749999326944</v>
      </c>
      <c r="Z11">
        <f>'q-ValProd-cntr'!Z11*1000/('q-AgLab-cntr'!Z11)</f>
        <v>1469.5671281432203</v>
      </c>
      <c r="AA11">
        <f>'q-ValProd-cntr'!AA11*1000/('q-AgLab-cntr'!AA11)</f>
        <v>1526.2897172673518</v>
      </c>
      <c r="AB11">
        <f>'q-ValProd-cntr'!AB11*1000/('q-AgLab-cntr'!AB11)</f>
        <v>1469.5137808651511</v>
      </c>
      <c r="AC11">
        <f>'q-ValProd-cntr'!AC11*1000/('q-AgLab-cntr'!AC11)</f>
        <v>1461.5444480639819</v>
      </c>
      <c r="AD11">
        <f>'q-ValProd-cntr'!AD11*1000/('q-AgLab-cntr'!AD11)</f>
        <v>1525.8870360406245</v>
      </c>
      <c r="AE11">
        <f>'q-ValProd-cntr'!AE11*1000/('q-AgLab-cntr'!AE11)</f>
        <v>1504.3473833043406</v>
      </c>
      <c r="AF11">
        <f>'q-ValProd-cntr'!AF11*1000/('q-AgLab-cntr'!AF11)</f>
        <v>1578.4591961865667</v>
      </c>
      <c r="AG11">
        <f>'q-ValProd-cntr'!AG11*1000/('q-AgLab-cntr'!AG11)</f>
        <v>1605.1984945444647</v>
      </c>
      <c r="AH11">
        <f>'q-ValProd-cntr'!AH11*1000/('q-AgLab-cntr'!AH11)</f>
        <v>1719.623879518474</v>
      </c>
      <c r="AI11">
        <f>'q-ValProd-cntr'!AI11*1000/('q-AgLab-cntr'!AI11)</f>
        <v>1844.1633910061846</v>
      </c>
      <c r="AJ11">
        <f>'q-ValProd-cntr'!AJ11*1000/('q-AgLab-cntr'!AJ11)</f>
        <v>1996.203679399659</v>
      </c>
      <c r="AK11">
        <f>'q-ValProd-cntr'!AK11*1000/('q-AgLab-cntr'!AK11)</f>
        <v>2058.0355426541732</v>
      </c>
      <c r="AL11">
        <f>'q-ValProd-cntr'!AL11*1000/('q-AgLab-cntr'!AL11)</f>
        <v>2025.0634663623891</v>
      </c>
      <c r="AM11">
        <f>'q-ValProd-cntr'!AM11*1000/('q-AgLab-cntr'!AM11)</f>
        <v>2011.0244217058548</v>
      </c>
      <c r="AN11">
        <f>'q-ValProd-cntr'!AN11*1000/('q-AgLab-cntr'!AN11)</f>
        <v>2049.3610259330458</v>
      </c>
      <c r="AO11">
        <f>'q-ValProd-cntr'!AO11*1000/('q-AgLab-cntr'!AO11)</f>
        <v>2178.7040893761059</v>
      </c>
      <c r="AP11">
        <f>'q-ValProd-cntr'!AP11*1000/('q-AgLab-cntr'!AP11)</f>
        <v>2158.3538779314285</v>
      </c>
      <c r="AQ11">
        <f>'q-ValProd-cntr'!AQ11*1000/('q-AgLab-cntr'!AQ11)</f>
        <v>2174.1031669405097</v>
      </c>
      <c r="AR11">
        <f>'q-ValProd-cntr'!AR11*1000/('q-AgLab-cntr'!AR11)</f>
        <v>2160.0261757941162</v>
      </c>
      <c r="AS11">
        <f>'q-ValProd-cntr'!AS11*1000/('q-AgLab-cntr'!AS11)</f>
        <v>2154.1051707299275</v>
      </c>
      <c r="AT11">
        <f>'q-ValProd-cntr'!AT11*1000/('q-AgLab-cntr'!AT11)</f>
        <v>2208.6628308277218</v>
      </c>
      <c r="AU11">
        <f>'q-ValProd-cntr'!AU11*1000/('q-AgLab-cntr'!AU11)</f>
        <v>2237.7991288625312</v>
      </c>
      <c r="AV11">
        <f>'q-ValProd-cntr'!AV11*1000/('q-AgLab-cntr'!AV11)</f>
        <v>2272.0318461953339</v>
      </c>
      <c r="AW11">
        <f t="shared" si="0"/>
        <v>1.9861737187838902</v>
      </c>
    </row>
    <row r="12" spans="1:49" s="55" customFormat="1" x14ac:dyDescent="0.2">
      <c r="A12" s="55" t="s">
        <v>214</v>
      </c>
      <c r="B12" s="55">
        <f>'q-ValProd-cntr'!C12</f>
        <v>48</v>
      </c>
      <c r="C12" s="55" t="str">
        <f>'q-ValProd-cntr'!D12</f>
        <v>Costa Rica</v>
      </c>
      <c r="F12" s="55" t="s">
        <v>244</v>
      </c>
      <c r="G12" s="55">
        <f>'q-ValProd-cntr'!G12*1000/('q-AgLab-cntr'!G12)</f>
        <v>1425.3711478513846</v>
      </c>
      <c r="H12" s="55">
        <f>'q-ValProd-cntr'!H12*1000/('q-AgLab-cntr'!H12)</f>
        <v>1417.1505073474998</v>
      </c>
      <c r="I12" s="55">
        <f>'q-ValProd-cntr'!I12*1000/('q-AgLab-cntr'!I12)</f>
        <v>1530.8352744604326</v>
      </c>
      <c r="J12" s="55">
        <f>'q-ValProd-cntr'!J12*1000/('q-AgLab-cntr'!J12)</f>
        <v>1514.3212452331622</v>
      </c>
      <c r="K12" s="55">
        <f>'q-ValProd-cntr'!K12*1000/('q-AgLab-cntr'!K12)</f>
        <v>1594.3407213973305</v>
      </c>
      <c r="L12" s="55">
        <f>'q-ValProd-cntr'!L12*1000/('q-AgLab-cntr'!L12)</f>
        <v>1645.1102475231933</v>
      </c>
      <c r="M12" s="55">
        <f>'q-ValProd-cntr'!M12*1000/('q-AgLab-cntr'!M12)</f>
        <v>1737.2602038300417</v>
      </c>
      <c r="N12" s="55">
        <f>'q-ValProd-cntr'!N12*1000/('q-AgLab-cntr'!N12)</f>
        <v>1933.0898500982228</v>
      </c>
      <c r="O12" s="55">
        <f>'q-ValProd-cntr'!O12*1000/('q-AgLab-cntr'!O12)</f>
        <v>2111.5750631577775</v>
      </c>
      <c r="P12" s="55">
        <f>'q-ValProd-cntr'!P12*1000/('q-AgLab-cntr'!P12)</f>
        <v>2230.399110865103</v>
      </c>
      <c r="Q12" s="55">
        <f>'q-ValProd-cntr'!Q12*1000/('q-AgLab-cntr'!Q12)</f>
        <v>2391.3689797062348</v>
      </c>
      <c r="R12" s="55">
        <f>'q-ValProd-cntr'!R12*1000/('q-AgLab-cntr'!R12)</f>
        <v>2355.870380583267</v>
      </c>
      <c r="S12" s="55">
        <f>'q-ValProd-cntr'!S12*1000/('q-AgLab-cntr'!S12)</f>
        <v>2489.7381586219217</v>
      </c>
      <c r="T12" s="55">
        <f>'q-ValProd-cntr'!T12*1000/('q-AgLab-cntr'!T12)</f>
        <v>2376.7658264108882</v>
      </c>
      <c r="U12" s="55">
        <f>'q-ValProd-cntr'!U12*1000/('q-AgLab-cntr'!U12)</f>
        <v>2574.3690735022428</v>
      </c>
      <c r="V12" s="55">
        <f>'q-ValProd-cntr'!V12*1000/('q-AgLab-cntr'!V12)</f>
        <v>2671.1194203029099</v>
      </c>
      <c r="W12" s="55">
        <f>'q-ValProd-cntr'!W12*1000/('q-AgLab-cntr'!W12)</f>
        <v>2684.2580418330663</v>
      </c>
      <c r="X12" s="55">
        <f>'q-ValProd-cntr'!X12*1000/('q-AgLab-cntr'!X12)</f>
        <v>2683.5127349682075</v>
      </c>
      <c r="Y12" s="55">
        <f>'q-ValProd-cntr'!Y12*1000/('q-AgLab-cntr'!Y12)</f>
        <v>2708.2593836601054</v>
      </c>
      <c r="Z12" s="55">
        <f>'q-ValProd-cntr'!Z12*1000/('q-AgLab-cntr'!Z12)</f>
        <v>2620.6844402154829</v>
      </c>
      <c r="AA12" s="55">
        <f>'q-ValProd-cntr'!AA12*1000/('q-AgLab-cntr'!AA12)</f>
        <v>2677.2177614163138</v>
      </c>
      <c r="AB12" s="55">
        <f>'q-ValProd-cntr'!AB12*1000/('q-AgLab-cntr'!AB12)</f>
        <v>2505.7902798055929</v>
      </c>
      <c r="AC12" s="55">
        <f>'q-ValProd-cntr'!AC12*1000/('q-AgLab-cntr'!AC12)</f>
        <v>2650.6020810742089</v>
      </c>
      <c r="AD12" s="55">
        <f>'q-ValProd-cntr'!AD12*1000/('q-AgLab-cntr'!AD12)</f>
        <v>2782.6239367789967</v>
      </c>
      <c r="AE12" s="55">
        <f>'q-ValProd-cntr'!AE12*1000/('q-AgLab-cntr'!AE12)</f>
        <v>2828.6462731582733</v>
      </c>
      <c r="AF12" s="55">
        <f>'q-ValProd-cntr'!AF12*1000/('q-AgLab-cntr'!AF12)</f>
        <v>2881.3065428979135</v>
      </c>
      <c r="AG12" s="55">
        <f>'q-ValProd-cntr'!AG12*1000/('q-AgLab-cntr'!AG12)</f>
        <v>2975.2002369316119</v>
      </c>
      <c r="AH12" s="55">
        <f>'q-ValProd-cntr'!AH12*1000/('q-AgLab-cntr'!AH12)</f>
        <v>3050.161917851246</v>
      </c>
      <c r="AI12" s="55">
        <f>'q-ValProd-cntr'!AI12*1000/('q-AgLab-cntr'!AI12)</f>
        <v>3446.8388764098045</v>
      </c>
      <c r="AJ12" s="55">
        <f>'q-ValProd-cntr'!AJ12*1000/('q-AgLab-cntr'!AJ12)</f>
        <v>3675.5250447315962</v>
      </c>
      <c r="AK12" s="55">
        <f>'q-ValProd-cntr'!AK12*1000/('q-AgLab-cntr'!AK12)</f>
        <v>3830.6339054634309</v>
      </c>
      <c r="AL12" s="55">
        <f>'q-ValProd-cntr'!AL12*1000/('q-AgLab-cntr'!AL12)</f>
        <v>3963.6290194620597</v>
      </c>
      <c r="AM12" s="55">
        <f>'q-ValProd-cntr'!AM12*1000/('q-AgLab-cntr'!AM12)</f>
        <v>4003.6307234551114</v>
      </c>
      <c r="AN12" s="55">
        <f>'q-ValProd-cntr'!AN12*1000/('q-AgLab-cntr'!AN12)</f>
        <v>4164.1383034815299</v>
      </c>
      <c r="AO12" s="55">
        <f>'q-ValProd-cntr'!AO12*1000/('q-AgLab-cntr'!AO12)</f>
        <v>4347.674541753956</v>
      </c>
      <c r="AP12" s="55">
        <f>'q-ValProd-cntr'!AP12*1000/('q-AgLab-cntr'!AP12)</f>
        <v>4463.2887931691193</v>
      </c>
      <c r="AQ12" s="55">
        <f>'q-ValProd-cntr'!AQ12*1000/('q-AgLab-cntr'!AQ12)</f>
        <v>4446.5364211360948</v>
      </c>
      <c r="AR12" s="55">
        <f>'q-ValProd-cntr'!AR12*1000/('q-AgLab-cntr'!AR12)</f>
        <v>4664.1911572706522</v>
      </c>
      <c r="AS12" s="55">
        <f>'q-ValProd-cntr'!AS12*1000/('q-AgLab-cntr'!AS12)</f>
        <v>4829.9509167252309</v>
      </c>
      <c r="AT12" s="55">
        <f>'q-ValProd-cntr'!AT12*1000/('q-AgLab-cntr'!AT12)</f>
        <v>4870.7572361004022</v>
      </c>
      <c r="AU12" s="55">
        <f>'q-ValProd-cntr'!AU12*1000/('q-AgLab-cntr'!AU12)</f>
        <v>4833.3114541283385</v>
      </c>
      <c r="AV12" s="55">
        <f>'q-ValProd-cntr'!AV12*1000/('q-AgLab-cntr'!AV12)</f>
        <v>4791.9820973015649</v>
      </c>
      <c r="AW12" s="55">
        <f t="shared" si="0"/>
        <v>3.0136660108977864</v>
      </c>
    </row>
    <row r="13" spans="1:49" x14ac:dyDescent="0.2">
      <c r="A13" t="s">
        <v>214</v>
      </c>
      <c r="B13">
        <f>'q-ValProd-cntr'!C13</f>
        <v>49</v>
      </c>
      <c r="C13" t="str">
        <f>'q-ValProd-cntr'!D13</f>
        <v>Cuba</v>
      </c>
      <c r="F13" t="s">
        <v>244</v>
      </c>
      <c r="G13">
        <f>'q-ValProd-cntr'!G13*1000/('q-AgLab-cntr'!G13)</f>
        <v>2032.9718697040357</v>
      </c>
      <c r="H13">
        <f>'q-ValProd-cntr'!H13*1000/('q-AgLab-cntr'!H13)</f>
        <v>1739.8198920159955</v>
      </c>
      <c r="I13">
        <f>'q-ValProd-cntr'!I13*1000/('q-AgLab-cntr'!I13)</f>
        <v>1649.7901718864966</v>
      </c>
      <c r="J13">
        <f>'q-ValProd-cntr'!J13*1000/('q-AgLab-cntr'!J13)</f>
        <v>1780.1290868241949</v>
      </c>
      <c r="K13">
        <f>'q-ValProd-cntr'!K13*1000/('q-AgLab-cntr'!K13)</f>
        <v>2053.1002188582911</v>
      </c>
      <c r="L13">
        <f>'q-ValProd-cntr'!L13*1000/('q-AgLab-cntr'!L13)</f>
        <v>1872.1659011163231</v>
      </c>
      <c r="M13">
        <f>'q-ValProd-cntr'!M13*1000/('q-AgLab-cntr'!M13)</f>
        <v>2195.1285522155358</v>
      </c>
      <c r="N13">
        <f>'q-ValProd-cntr'!N13*1000/('q-AgLab-cntr'!N13)</f>
        <v>2261.9208360339021</v>
      </c>
      <c r="O13">
        <f>'q-ValProd-cntr'!O13*1000/('q-AgLab-cntr'!O13)</f>
        <v>2200.5835813890176</v>
      </c>
      <c r="P13">
        <f>'q-ValProd-cntr'!P13*1000/('q-AgLab-cntr'!P13)</f>
        <v>2968.7087362816746</v>
      </c>
      <c r="Q13">
        <f>'q-ValProd-cntr'!Q13*1000/('q-AgLab-cntr'!Q13)</f>
        <v>2372.9623410089825</v>
      </c>
      <c r="R13">
        <f>'q-ValProd-cntr'!R13*1000/('q-AgLab-cntr'!R13)</f>
        <v>2244.1121385900697</v>
      </c>
      <c r="S13">
        <f>'q-ValProd-cntr'!S13*1000/('q-AgLab-cntr'!S13)</f>
        <v>2285.8255164439011</v>
      </c>
      <c r="T13">
        <f>'q-ValProd-cntr'!T13*1000/('q-AgLab-cntr'!T13)</f>
        <v>2362.5527762720362</v>
      </c>
      <c r="U13">
        <f>'q-ValProd-cntr'!U13*1000/('q-AgLab-cntr'!U13)</f>
        <v>2276.2165471302515</v>
      </c>
      <c r="V13">
        <f>'q-ValProd-cntr'!V13*1000/('q-AgLab-cntr'!V13)</f>
        <v>2423.7712777478841</v>
      </c>
      <c r="W13">
        <f>'q-ValProd-cntr'!W13*1000/('q-AgLab-cntr'!W13)</f>
        <v>2670.863940612353</v>
      </c>
      <c r="X13">
        <f>'q-ValProd-cntr'!X13*1000/('q-AgLab-cntr'!X13)</f>
        <v>2831.8836341426631</v>
      </c>
      <c r="Y13">
        <f>'q-ValProd-cntr'!Y13*1000/('q-AgLab-cntr'!Y13)</f>
        <v>2963.5608659500804</v>
      </c>
      <c r="Z13">
        <f>'q-ValProd-cntr'!Z13*1000/('q-AgLab-cntr'!Z13)</f>
        <v>2753.8466156704994</v>
      </c>
      <c r="AA13">
        <f>'q-ValProd-cntr'!AA13*1000/('q-AgLab-cntr'!AA13)</f>
        <v>2985.5628727035883</v>
      </c>
      <c r="AB13">
        <f>'q-ValProd-cntr'!AB13*1000/('q-AgLab-cntr'!AB13)</f>
        <v>3070.9624040994408</v>
      </c>
      <c r="AC13">
        <f>'q-ValProd-cntr'!AC13*1000/('q-AgLab-cntr'!AC13)</f>
        <v>3020.8808342307648</v>
      </c>
      <c r="AD13">
        <f>'q-ValProd-cntr'!AD13*1000/('q-AgLab-cntr'!AD13)</f>
        <v>3256.8075433608001</v>
      </c>
      <c r="AE13">
        <f>'q-ValProd-cntr'!AE13*1000/('q-AgLab-cntr'!AE13)</f>
        <v>3135.6367484714056</v>
      </c>
      <c r="AF13">
        <f>'q-ValProd-cntr'!AF13*1000/('q-AgLab-cntr'!AF13)</f>
        <v>3175.1111949211104</v>
      </c>
      <c r="AG13">
        <f>'q-ValProd-cntr'!AG13*1000/('q-AgLab-cntr'!AG13)</f>
        <v>3191.854544129817</v>
      </c>
      <c r="AH13">
        <f>'q-ValProd-cntr'!AH13*1000/('q-AgLab-cntr'!AH13)</f>
        <v>3333.3156635034206</v>
      </c>
      <c r="AI13">
        <f>'q-ValProd-cntr'!AI13*1000/('q-AgLab-cntr'!AI13)</f>
        <v>3437.9182343487614</v>
      </c>
      <c r="AJ13">
        <f>'q-ValProd-cntr'!AJ13*1000/('q-AgLab-cntr'!AJ13)</f>
        <v>3431.1180932216103</v>
      </c>
      <c r="AK13">
        <f>'q-ValProd-cntr'!AK13*1000/('q-AgLab-cntr'!AK13)</f>
        <v>3181.9393295236364</v>
      </c>
      <c r="AL13">
        <f>'q-ValProd-cntr'!AL13*1000/('q-AgLab-cntr'!AL13)</f>
        <v>2794.4934200574235</v>
      </c>
      <c r="AM13">
        <f>'q-ValProd-cntr'!AM13*1000/('q-AgLab-cntr'!AM13)</f>
        <v>2137.1195939066711</v>
      </c>
      <c r="AN13">
        <f>'q-ValProd-cntr'!AN13*1000/('q-AgLab-cntr'!AN13)</f>
        <v>2172.5184542245534</v>
      </c>
      <c r="AO13">
        <f>'q-ValProd-cntr'!AO13*1000/('q-AgLab-cntr'!AO13)</f>
        <v>2094.6194456186749</v>
      </c>
      <c r="AP13">
        <f>'q-ValProd-cntr'!AP13*1000/('q-AgLab-cntr'!AP13)</f>
        <v>2447.4527862964678</v>
      </c>
      <c r="AQ13">
        <f>'q-ValProd-cntr'!AQ13*1000/('q-AgLab-cntr'!AQ13)</f>
        <v>2378.973644063276</v>
      </c>
      <c r="AR13">
        <f>'q-ValProd-cntr'!AR13*1000/('q-AgLab-cntr'!AR13)</f>
        <v>2316.8992512916561</v>
      </c>
      <c r="AS13">
        <f>'q-ValProd-cntr'!AS13*1000/('q-AgLab-cntr'!AS13)</f>
        <v>2716.4135201988797</v>
      </c>
      <c r="AT13">
        <f>'q-ValProd-cntr'!AT13*1000/('q-AgLab-cntr'!AT13)</f>
        <v>3166.2826655339663</v>
      </c>
      <c r="AU13">
        <f>'q-ValProd-cntr'!AU13*1000/('q-AgLab-cntr'!AU13)</f>
        <v>3201.584201492079</v>
      </c>
      <c r="AV13">
        <f>'q-ValProd-cntr'!AV13*1000/('q-AgLab-cntr'!AV13)</f>
        <v>3322.8502342839943</v>
      </c>
      <c r="AW13">
        <f t="shared" si="0"/>
        <v>0.96476166742465175</v>
      </c>
    </row>
    <row r="14" spans="1:49" x14ac:dyDescent="0.2">
      <c r="A14" t="s">
        <v>214</v>
      </c>
      <c r="B14">
        <f>'q-ValProd-cntr'!C14</f>
        <v>55</v>
      </c>
      <c r="C14" t="str">
        <f>'q-ValProd-cntr'!D14</f>
        <v>Dominica</v>
      </c>
      <c r="F14" t="s">
        <v>244</v>
      </c>
      <c r="G14">
        <f>'q-ValProd-cntr'!G14*1000/('q-AgLab-cntr'!G14)</f>
        <v>1177.6317429749997</v>
      </c>
      <c r="H14">
        <f>'q-ValProd-cntr'!H14*1000/('q-AgLab-cntr'!H14)</f>
        <v>1136.3595857666667</v>
      </c>
      <c r="I14">
        <f>'q-ValProd-cntr'!I14*1000/('q-AgLab-cntr'!I14)</f>
        <v>1244.684828627273</v>
      </c>
      <c r="J14">
        <f>'q-ValProd-cntr'!J14*1000/('q-AgLab-cntr'!J14)</f>
        <v>1448.1657150727276</v>
      </c>
      <c r="K14">
        <f>'q-ValProd-cntr'!K14*1000/('q-AgLab-cntr'!K14)</f>
        <v>1624.3664874727272</v>
      </c>
      <c r="L14">
        <f>'q-ValProd-cntr'!L14*1000/('q-AgLab-cntr'!L14)</f>
        <v>1585.4960793727273</v>
      </c>
      <c r="M14">
        <f>'q-ValProd-cntr'!M14*1000/('q-AgLab-cntr'!M14)</f>
        <v>1573.7546491181818</v>
      </c>
      <c r="N14">
        <f>'q-ValProd-cntr'!N14*1000/('q-AgLab-cntr'!N14)</f>
        <v>1694.0377487363635</v>
      </c>
      <c r="O14">
        <f>'q-ValProd-cntr'!O14*1000/('q-AgLab-cntr'!O14)</f>
        <v>1765.9583566999997</v>
      </c>
      <c r="P14">
        <f>'q-ValProd-cntr'!P14*1000/('q-AgLab-cntr'!P14)</f>
        <v>1558.8805264090906</v>
      </c>
      <c r="Q14">
        <f>'q-ValProd-cntr'!Q14*1000/('q-AgLab-cntr'!Q14)</f>
        <v>1506.0236428636365</v>
      </c>
      <c r="R14">
        <f>'q-ValProd-cntr'!R14*1000/('q-AgLab-cntr'!R14)</f>
        <v>1505.3084002272728</v>
      </c>
      <c r="S14">
        <f>'q-ValProd-cntr'!S14*1000/('q-AgLab-cntr'!S14)</f>
        <v>1430.5437115454547</v>
      </c>
      <c r="T14">
        <f>'q-ValProd-cntr'!T14*1000/('q-AgLab-cntr'!T14)</f>
        <v>1544.0522995454544</v>
      </c>
      <c r="U14">
        <f>'q-ValProd-cntr'!U14*1000/('q-AgLab-cntr'!U14)</f>
        <v>1785.6189588089999</v>
      </c>
      <c r="V14">
        <f>'q-ValProd-cntr'!V14*1000/('q-AgLab-cntr'!V14)</f>
        <v>2008.7313515599999</v>
      </c>
      <c r="W14">
        <f>'q-ValProd-cntr'!W14*1000/('q-AgLab-cntr'!W14)</f>
        <v>2009.9807066870001</v>
      </c>
      <c r="X14">
        <f>'q-ValProd-cntr'!X14*1000/('q-AgLab-cntr'!X14)</f>
        <v>2192.6266028169998</v>
      </c>
      <c r="Y14">
        <f>'q-ValProd-cntr'!Y14*1000/('q-AgLab-cntr'!Y14)</f>
        <v>1695.6024237639997</v>
      </c>
      <c r="Z14">
        <f>'q-ValProd-cntr'!Z14*1000/('q-AgLab-cntr'!Z14)</f>
        <v>1503.6434966690001</v>
      </c>
      <c r="AA14">
        <f>'q-ValProd-cntr'!AA14*1000/('q-AgLab-cntr'!AA14)</f>
        <v>1846.6170013110004</v>
      </c>
      <c r="AB14">
        <f>'q-ValProd-cntr'!AB14*1000/('q-AgLab-cntr'!AB14)</f>
        <v>1946.943689832</v>
      </c>
      <c r="AC14">
        <f>'q-ValProd-cntr'!AC14*1000/('q-AgLab-cntr'!AC14)</f>
        <v>1947.8216649060003</v>
      </c>
      <c r="AD14">
        <f>'q-ValProd-cntr'!AD14*1000/('q-AgLab-cntr'!AD14)</f>
        <v>2235.2951117811112</v>
      </c>
      <c r="AE14">
        <f>'q-ValProd-cntr'!AE14*1000/('q-AgLab-cntr'!AE14)</f>
        <v>2347.4294284333332</v>
      </c>
      <c r="AF14">
        <f>'q-ValProd-cntr'!AF14*1000/('q-AgLab-cntr'!AF14)</f>
        <v>2785.3568998144442</v>
      </c>
      <c r="AG14">
        <f>'q-ValProd-cntr'!AG14*1000/('q-AgLab-cntr'!AG14)</f>
        <v>3095.0407412711106</v>
      </c>
      <c r="AH14">
        <f>'q-ValProd-cntr'!AH14*1000/('q-AgLab-cntr'!AH14)</f>
        <v>3427.7509794544435</v>
      </c>
      <c r="AI14">
        <f>'q-ValProd-cntr'!AI14*1000/('q-AgLab-cntr'!AI14)</f>
        <v>3066.5858475755549</v>
      </c>
      <c r="AJ14">
        <f>'q-ValProd-cntr'!AJ14*1000/('q-AgLab-cntr'!AJ14)</f>
        <v>3005.2228803288886</v>
      </c>
      <c r="AK14">
        <f>'q-ValProd-cntr'!AK14*1000/('q-AgLab-cntr'!AK14)</f>
        <v>2865.1721804322224</v>
      </c>
      <c r="AL14">
        <f>'q-ValProd-cntr'!AL14*1000/('q-AgLab-cntr'!AL14)</f>
        <v>3152.4220898649996</v>
      </c>
      <c r="AM14">
        <f>'q-ValProd-cntr'!AM14*1000/('q-AgLab-cntr'!AM14)</f>
        <v>3185.00495635375</v>
      </c>
      <c r="AN14">
        <f>'q-ValProd-cntr'!AN14*1000/('q-AgLab-cntr'!AN14)</f>
        <v>2894.3093979749997</v>
      </c>
      <c r="AO14">
        <f>'q-ValProd-cntr'!AO14*1000/('q-AgLab-cntr'!AO14)</f>
        <v>2595.0546750624999</v>
      </c>
      <c r="AP14">
        <f>'q-ValProd-cntr'!AP14*1000/('q-AgLab-cntr'!AP14)</f>
        <v>3061.3264343500005</v>
      </c>
      <c r="AQ14">
        <f>'q-ValProd-cntr'!AQ14*1000/('q-AgLab-cntr'!AQ14)</f>
        <v>3031.9297835249995</v>
      </c>
      <c r="AR14">
        <f>'q-ValProd-cntr'!AR14*1000/('q-AgLab-cntr'!AR14)</f>
        <v>2774.2225251250006</v>
      </c>
      <c r="AS14">
        <f>'q-ValProd-cntr'!AS14*1000/('q-AgLab-cntr'!AS14)</f>
        <v>2783.4304904375003</v>
      </c>
      <c r="AT14">
        <f>'q-ValProd-cntr'!AT14*1000/('q-AgLab-cntr'!AT14)</f>
        <v>2788.0295825624999</v>
      </c>
      <c r="AU14">
        <f>'q-ValProd-cntr'!AU14*1000/('q-AgLab-cntr'!AU14)</f>
        <v>2670.2666984375001</v>
      </c>
      <c r="AV14">
        <f>'q-ValProd-cntr'!AV14*1000/('q-AgLab-cntr'!AV14)</f>
        <v>2680.7751126875</v>
      </c>
      <c r="AW14">
        <f t="shared" si="0"/>
        <v>2.4349573684640413</v>
      </c>
    </row>
    <row r="15" spans="1:49" x14ac:dyDescent="0.2">
      <c r="A15" t="s">
        <v>214</v>
      </c>
      <c r="B15">
        <f>'q-ValProd-cntr'!C15</f>
        <v>56</v>
      </c>
      <c r="C15" t="str">
        <f>'q-ValProd-cntr'!D15</f>
        <v>Dominican Republic</v>
      </c>
      <c r="F15" t="s">
        <v>244</v>
      </c>
      <c r="G15">
        <f>'q-ValProd-cntr'!G15*1000/('q-AgLab-cntr'!G15)</f>
        <v>1081.9667442513037</v>
      </c>
      <c r="H15">
        <f>'q-ValProd-cntr'!H15*1000/('q-AgLab-cntr'!H15)</f>
        <v>1091.828736956043</v>
      </c>
      <c r="I15">
        <f>'q-ValProd-cntr'!I15*1000/('q-AgLab-cntr'!I15)</f>
        <v>1072.5499398955756</v>
      </c>
      <c r="J15">
        <f>'q-ValProd-cntr'!J15*1000/('q-AgLab-cntr'!J15)</f>
        <v>1092.6799726171751</v>
      </c>
      <c r="K15">
        <f>'q-ValProd-cntr'!K15*1000/('q-AgLab-cntr'!K15)</f>
        <v>981.09008425434251</v>
      </c>
      <c r="L15">
        <f>'q-ValProd-cntr'!L15*1000/('q-AgLab-cntr'!L15)</f>
        <v>1035.3372550755266</v>
      </c>
      <c r="M15">
        <f>'q-ValProd-cntr'!M15*1000/('q-AgLab-cntr'!M15)</f>
        <v>1017.8389598783672</v>
      </c>
      <c r="N15">
        <f>'q-ValProd-cntr'!N15*1000/('q-AgLab-cntr'!N15)</f>
        <v>1007.3391786765091</v>
      </c>
      <c r="O15">
        <f>'q-ValProd-cntr'!O15*1000/('q-AgLab-cntr'!O15)</f>
        <v>1136.0134004444471</v>
      </c>
      <c r="P15">
        <f>'q-ValProd-cntr'!P15*1000/('q-AgLab-cntr'!P15)</f>
        <v>1175.9490627185671</v>
      </c>
      <c r="Q15">
        <f>'q-ValProd-cntr'!Q15*1000/('q-AgLab-cntr'!Q15)</f>
        <v>1243.7134446071709</v>
      </c>
      <c r="R15">
        <f>'q-ValProd-cntr'!R15*1000/('q-AgLab-cntr'!R15)</f>
        <v>1283.3828920096084</v>
      </c>
      <c r="S15">
        <f>'q-ValProd-cntr'!S15*1000/('q-AgLab-cntr'!S15)</f>
        <v>1382.6063165644332</v>
      </c>
      <c r="T15">
        <f>'q-ValProd-cntr'!T15*1000/('q-AgLab-cntr'!T15)</f>
        <v>1381.5507607209381</v>
      </c>
      <c r="U15">
        <f>'q-ValProd-cntr'!U15*1000/('q-AgLab-cntr'!U15)</f>
        <v>1339.860606645042</v>
      </c>
      <c r="V15">
        <f>'q-ValProd-cntr'!V15*1000/('q-AgLab-cntr'!V15)</f>
        <v>1471.8806231378669</v>
      </c>
      <c r="W15">
        <f>'q-ValProd-cntr'!W15*1000/('q-AgLab-cntr'!W15)</f>
        <v>1480.4967592066996</v>
      </c>
      <c r="X15">
        <f>'q-ValProd-cntr'!X15*1000/('q-AgLab-cntr'!X15)</f>
        <v>1556.8294623837789</v>
      </c>
      <c r="Y15">
        <f>'q-ValProd-cntr'!Y15*1000/('q-AgLab-cntr'!Y15)</f>
        <v>1564.2766193237014</v>
      </c>
      <c r="Z15">
        <f>'q-ValProd-cntr'!Z15*1000/('q-AgLab-cntr'!Z15)</f>
        <v>1576.4192072230942</v>
      </c>
      <c r="AA15">
        <f>'q-ValProd-cntr'!AA15*1000/('q-AgLab-cntr'!AA15)</f>
        <v>1571.7832521919652</v>
      </c>
      <c r="AB15">
        <f>'q-ValProd-cntr'!AB15*1000/('q-AgLab-cntr'!AB15)</f>
        <v>1629.4049041280523</v>
      </c>
      <c r="AC15">
        <f>'q-ValProd-cntr'!AC15*1000/('q-AgLab-cntr'!AC15)</f>
        <v>1697.6873613904734</v>
      </c>
      <c r="AD15">
        <f>'q-ValProd-cntr'!AD15*1000/('q-AgLab-cntr'!AD15)</f>
        <v>1696.217910060956</v>
      </c>
      <c r="AE15">
        <f>'q-ValProd-cntr'!AE15*1000/('q-AgLab-cntr'!AE15)</f>
        <v>1639.7660400715506</v>
      </c>
      <c r="AF15">
        <f>'q-ValProd-cntr'!AF15*1000/('q-AgLab-cntr'!AF15)</f>
        <v>1639.6278174857546</v>
      </c>
      <c r="AG15">
        <f>'q-ValProd-cntr'!AG15*1000/('q-AgLab-cntr'!AG15)</f>
        <v>1708.355937223371</v>
      </c>
      <c r="AH15">
        <f>'q-ValProd-cntr'!AH15*1000/('q-AgLab-cntr'!AH15)</f>
        <v>1756.4199157525964</v>
      </c>
      <c r="AI15">
        <f>'q-ValProd-cntr'!AI15*1000/('q-AgLab-cntr'!AI15)</f>
        <v>1846.4157822181676</v>
      </c>
      <c r="AJ15">
        <f>'q-ValProd-cntr'!AJ15*1000/('q-AgLab-cntr'!AJ15)</f>
        <v>1793.3558821512931</v>
      </c>
      <c r="AK15">
        <f>'q-ValProd-cntr'!AK15*1000/('q-AgLab-cntr'!AK15)</f>
        <v>1859.5611822298829</v>
      </c>
      <c r="AL15">
        <f>'q-ValProd-cntr'!AL15*1000/('q-AgLab-cntr'!AL15)</f>
        <v>1889.0467107209677</v>
      </c>
      <c r="AM15">
        <f>'q-ValProd-cntr'!AM15*1000/('q-AgLab-cntr'!AM15)</f>
        <v>1933.9431402923501</v>
      </c>
      <c r="AN15">
        <f>'q-ValProd-cntr'!AN15*1000/('q-AgLab-cntr'!AN15)</f>
        <v>1911.19042028939</v>
      </c>
      <c r="AO15">
        <f>'q-ValProd-cntr'!AO15*1000/('q-AgLab-cntr'!AO15)</f>
        <v>1935.1862769287504</v>
      </c>
      <c r="AP15">
        <f>'q-ValProd-cntr'!AP15*1000/('q-AgLab-cntr'!AP15)</f>
        <v>2054.1568017533486</v>
      </c>
      <c r="AQ15">
        <f>'q-ValProd-cntr'!AQ15*1000/('q-AgLab-cntr'!AQ15)</f>
        <v>2113.2166648015864</v>
      </c>
      <c r="AR15">
        <f>'q-ValProd-cntr'!AR15*1000/('q-AgLab-cntr'!AR15)</f>
        <v>2154.0386302971337</v>
      </c>
      <c r="AS15">
        <f>'q-ValProd-cntr'!AS15*1000/('q-AgLab-cntr'!AS15)</f>
        <v>2051.9678815982352</v>
      </c>
      <c r="AT15">
        <f>'q-ValProd-cntr'!AT15*1000/('q-AgLab-cntr'!AT15)</f>
        <v>2163.7849416298018</v>
      </c>
      <c r="AU15">
        <f>'q-ValProd-cntr'!AU15*1000/('q-AgLab-cntr'!AU15)</f>
        <v>2334.0264608264415</v>
      </c>
      <c r="AV15">
        <f>'q-ValProd-cntr'!AV15*1000/('q-AgLab-cntr'!AV15)</f>
        <v>2465.6823517474922</v>
      </c>
      <c r="AW15">
        <f t="shared" si="0"/>
        <v>2.0583486281283481</v>
      </c>
    </row>
    <row r="16" spans="1:49" x14ac:dyDescent="0.2">
      <c r="A16" t="s">
        <v>214</v>
      </c>
      <c r="B16">
        <f>'q-ValProd-cntr'!C16</f>
        <v>58</v>
      </c>
      <c r="C16" t="str">
        <f>'q-ValProd-cntr'!D16</f>
        <v>Ecuador</v>
      </c>
      <c r="F16" t="s">
        <v>244</v>
      </c>
      <c r="G16">
        <f>'q-ValProd-cntr'!G16*1000/('q-AgLab-cntr'!G16)</f>
        <v>1341.1793652761755</v>
      </c>
      <c r="H16">
        <f>'q-ValProd-cntr'!H16*1000/('q-AgLab-cntr'!H16)</f>
        <v>1349.9644341597366</v>
      </c>
      <c r="I16">
        <f>'q-ValProd-cntr'!I16*1000/('q-AgLab-cntr'!I16)</f>
        <v>1344.709323193694</v>
      </c>
      <c r="J16">
        <f>'q-ValProd-cntr'!J16*1000/('q-AgLab-cntr'!J16)</f>
        <v>1534.3178808255777</v>
      </c>
      <c r="K16">
        <f>'q-ValProd-cntr'!K16*1000/('q-AgLab-cntr'!K16)</f>
        <v>1612.7588552880084</v>
      </c>
      <c r="L16">
        <f>'q-ValProd-cntr'!L16*1000/('q-AgLab-cntr'!L16)</f>
        <v>1498.8291269207957</v>
      </c>
      <c r="M16">
        <f>'q-ValProd-cntr'!M16*1000/('q-AgLab-cntr'!M16)</f>
        <v>1460.6253436831882</v>
      </c>
      <c r="N16">
        <f>'q-ValProd-cntr'!N16*1000/('q-AgLab-cntr'!N16)</f>
        <v>1508.0803612840773</v>
      </c>
      <c r="O16">
        <f>'q-ValProd-cntr'!O16*1000/('q-AgLab-cntr'!O16)</f>
        <v>1498.8321926461394</v>
      </c>
      <c r="P16">
        <f>'q-ValProd-cntr'!P16*1000/('q-AgLab-cntr'!P16)</f>
        <v>1510.9007570305109</v>
      </c>
      <c r="Q16">
        <f>'q-ValProd-cntr'!Q16*1000/('q-AgLab-cntr'!Q16)</f>
        <v>1474.7134055424574</v>
      </c>
      <c r="R16">
        <f>'q-ValProd-cntr'!R16*1000/('q-AgLab-cntr'!R16)</f>
        <v>1423.1640449785893</v>
      </c>
      <c r="S16">
        <f>'q-ValProd-cntr'!S16*1000/('q-AgLab-cntr'!S16)</f>
        <v>1439.2441820727158</v>
      </c>
      <c r="T16">
        <f>'q-ValProd-cntr'!T16*1000/('q-AgLab-cntr'!T16)</f>
        <v>1577.8802169874211</v>
      </c>
      <c r="U16">
        <f>'q-ValProd-cntr'!U16*1000/('q-AgLab-cntr'!U16)</f>
        <v>1588.0739356995268</v>
      </c>
      <c r="V16">
        <f>'q-ValProd-cntr'!V16*1000/('q-AgLab-cntr'!V16)</f>
        <v>1606.4921082009544</v>
      </c>
      <c r="W16">
        <f>'q-ValProd-cntr'!W16*1000/('q-AgLab-cntr'!W16)</f>
        <v>1657.4108403524674</v>
      </c>
      <c r="X16">
        <f>'q-ValProd-cntr'!X16*1000/('q-AgLab-cntr'!X16)</f>
        <v>1595.1374661753055</v>
      </c>
      <c r="Y16">
        <f>'q-ValProd-cntr'!Y16*1000/('q-AgLab-cntr'!Y16)</f>
        <v>1628.294806587734</v>
      </c>
      <c r="Z16">
        <f>'q-ValProd-cntr'!Z16*1000/('q-AgLab-cntr'!Z16)</f>
        <v>1702.4546732380356</v>
      </c>
      <c r="AA16">
        <f>'q-ValProd-cntr'!AA16*1000/('q-AgLab-cntr'!AA16)</f>
        <v>1677.5268103757448</v>
      </c>
      <c r="AB16">
        <f>'q-ValProd-cntr'!AB16*1000/('q-AgLab-cntr'!AB16)</f>
        <v>1636.8677864413646</v>
      </c>
      <c r="AC16">
        <f>'q-ValProd-cntr'!AC16*1000/('q-AgLab-cntr'!AC16)</f>
        <v>1430.0861854544746</v>
      </c>
      <c r="AD16">
        <f>'q-ValProd-cntr'!AD16*1000/('q-AgLab-cntr'!AD16)</f>
        <v>1572.193514555699</v>
      </c>
      <c r="AE16">
        <f>'q-ValProd-cntr'!AE16*1000/('q-AgLab-cntr'!AE16)</f>
        <v>1700.0228637913651</v>
      </c>
      <c r="AF16">
        <f>'q-ValProd-cntr'!AF16*1000/('q-AgLab-cntr'!AF16)</f>
        <v>1715.432358067962</v>
      </c>
      <c r="AG16">
        <f>'q-ValProd-cntr'!AG16*1000/('q-AgLab-cntr'!AG16)</f>
        <v>1754.5909214641003</v>
      </c>
      <c r="AH16">
        <f>'q-ValProd-cntr'!AH16*1000/('q-AgLab-cntr'!AH16)</f>
        <v>1861.6900367016669</v>
      </c>
      <c r="AI16">
        <f>'q-ValProd-cntr'!AI16*1000/('q-AgLab-cntr'!AI16)</f>
        <v>1843.7391967626086</v>
      </c>
      <c r="AJ16">
        <f>'q-ValProd-cntr'!AJ16*1000/('q-AgLab-cntr'!AJ16)</f>
        <v>1936.2087504225231</v>
      </c>
      <c r="AK16">
        <f>'q-ValProd-cntr'!AK16*1000/('q-AgLab-cntr'!AK16)</f>
        <v>2026.1957755448723</v>
      </c>
      <c r="AL16">
        <f>'q-ValProd-cntr'!AL16*1000/('q-AgLab-cntr'!AL16)</f>
        <v>2146.977925501451</v>
      </c>
      <c r="AM16">
        <f>'q-ValProd-cntr'!AM16*1000/('q-AgLab-cntr'!AM16)</f>
        <v>2234.3213194375494</v>
      </c>
      <c r="AN16">
        <f>'q-ValProd-cntr'!AN16*1000/('q-AgLab-cntr'!AN16)</f>
        <v>2445.8376389113278</v>
      </c>
      <c r="AO16">
        <f>'q-ValProd-cntr'!AO16*1000/('q-AgLab-cntr'!AO16)</f>
        <v>2447.1795213790165</v>
      </c>
      <c r="AP16">
        <f>'q-ValProd-cntr'!AP16*1000/('q-AgLab-cntr'!AP16)</f>
        <v>2640.1408555314229</v>
      </c>
      <c r="AQ16">
        <f>'q-ValProd-cntr'!AQ16*1000/('q-AgLab-cntr'!AQ16)</f>
        <v>2783.0623494325096</v>
      </c>
      <c r="AR16">
        <f>'q-ValProd-cntr'!AR16*1000/('q-AgLab-cntr'!AR16)</f>
        <v>2346.4083167004887</v>
      </c>
      <c r="AS16">
        <f>'q-ValProd-cntr'!AS16*1000/('q-AgLab-cntr'!AS16)</f>
        <v>2684.2219683445792</v>
      </c>
      <c r="AT16">
        <f>'q-ValProd-cntr'!AT16*1000/('q-AgLab-cntr'!AT16)</f>
        <v>2716.0182703159085</v>
      </c>
      <c r="AU16">
        <f>'q-ValProd-cntr'!AU16*1000/('q-AgLab-cntr'!AU16)</f>
        <v>2853.2471879991194</v>
      </c>
      <c r="AV16">
        <f>'q-ValProd-cntr'!AV16*1000/('q-AgLab-cntr'!AV16)</f>
        <v>2813.8940495322367</v>
      </c>
      <c r="AW16">
        <f t="shared" si="0"/>
        <v>1.7078988470426992</v>
      </c>
    </row>
    <row r="17" spans="1:49" x14ac:dyDescent="0.2">
      <c r="A17" t="s">
        <v>214</v>
      </c>
      <c r="B17">
        <f>'q-ValProd-cntr'!C17</f>
        <v>60</v>
      </c>
      <c r="C17" t="str">
        <f>'q-ValProd-cntr'!D17</f>
        <v>El Salvador</v>
      </c>
      <c r="F17" t="s">
        <v>244</v>
      </c>
      <c r="G17">
        <f>'q-ValProd-cntr'!G17*1000/('q-AgLab-cntr'!G17)</f>
        <v>786.93550524952389</v>
      </c>
      <c r="H17">
        <f>'q-ValProd-cntr'!H17*1000/('q-AgLab-cntr'!H17)</f>
        <v>803.08516614498103</v>
      </c>
      <c r="I17">
        <f>'q-ValProd-cntr'!I17*1000/('q-AgLab-cntr'!I17)</f>
        <v>864.45494137985474</v>
      </c>
      <c r="J17">
        <f>'q-ValProd-cntr'!J17*1000/('q-AgLab-cntr'!J17)</f>
        <v>848.56257518920359</v>
      </c>
      <c r="K17">
        <f>'q-ValProd-cntr'!K17*1000/('q-AgLab-cntr'!K17)</f>
        <v>851.4764674447506</v>
      </c>
      <c r="L17">
        <f>'q-ValProd-cntr'!L17*1000/('q-AgLab-cntr'!L17)</f>
        <v>811.35624783444814</v>
      </c>
      <c r="M17">
        <f>'q-ValProd-cntr'!M17*1000/('q-AgLab-cntr'!M17)</f>
        <v>787.58056054716371</v>
      </c>
      <c r="N17">
        <f>'q-ValProd-cntr'!N17*1000/('q-AgLab-cntr'!N17)</f>
        <v>740.72848935377351</v>
      </c>
      <c r="O17">
        <f>'q-ValProd-cntr'!O17*1000/('q-AgLab-cntr'!O17)</f>
        <v>773.47349606366447</v>
      </c>
      <c r="P17">
        <f>'q-ValProd-cntr'!P17*1000/('q-AgLab-cntr'!P17)</f>
        <v>764.21923513759316</v>
      </c>
      <c r="Q17">
        <f>'q-ValProd-cntr'!Q17*1000/('q-AgLab-cntr'!Q17)</f>
        <v>830.0075367731572</v>
      </c>
      <c r="R17">
        <f>'q-ValProd-cntr'!R17*1000/('q-AgLab-cntr'!R17)</f>
        <v>837.77497701130812</v>
      </c>
      <c r="S17">
        <f>'q-ValProd-cntr'!S17*1000/('q-AgLab-cntr'!S17)</f>
        <v>862.94169630995714</v>
      </c>
      <c r="T17">
        <f>'q-ValProd-cntr'!T17*1000/('q-AgLab-cntr'!T17)</f>
        <v>939.07249078253949</v>
      </c>
      <c r="U17">
        <f>'q-ValProd-cntr'!U17*1000/('q-AgLab-cntr'!U17)</f>
        <v>983.19512070192843</v>
      </c>
      <c r="V17">
        <f>'q-ValProd-cntr'!V17*1000/('q-AgLab-cntr'!V17)</f>
        <v>937.02399193482245</v>
      </c>
      <c r="W17">
        <f>'q-ValProd-cntr'!W17*1000/('q-AgLab-cntr'!W17)</f>
        <v>960.70985530961707</v>
      </c>
      <c r="X17">
        <f>'q-ValProd-cntr'!X17*1000/('q-AgLab-cntr'!X17)</f>
        <v>1077.2795380236882</v>
      </c>
      <c r="Y17">
        <f>'q-ValProd-cntr'!Y17*1000/('q-AgLab-cntr'!Y17)</f>
        <v>1094.7505729582649</v>
      </c>
      <c r="Z17">
        <f>'q-ValProd-cntr'!Z17*1000/('q-AgLab-cntr'!Z17)</f>
        <v>1068.1544497989385</v>
      </c>
      <c r="AA17">
        <f>'q-ValProd-cntr'!AA17*1000/('q-AgLab-cntr'!AA17)</f>
        <v>969.58634350114653</v>
      </c>
      <c r="AB17">
        <f>'q-ValProd-cntr'!AB17*1000/('q-AgLab-cntr'!AB17)</f>
        <v>921.91781476315634</v>
      </c>
      <c r="AC17">
        <f>'q-ValProd-cntr'!AC17*1000/('q-AgLab-cntr'!AC17)</f>
        <v>921.73472342487025</v>
      </c>
      <c r="AD17">
        <f>'q-ValProd-cntr'!AD17*1000/('q-AgLab-cntr'!AD17)</f>
        <v>979.98776843018754</v>
      </c>
      <c r="AE17">
        <f>'q-ValProd-cntr'!AE17*1000/('q-AgLab-cntr'!AE17)</f>
        <v>965.66970603013044</v>
      </c>
      <c r="AF17">
        <f>'q-ValProd-cntr'!AF17*1000/('q-AgLab-cntr'!AF17)</f>
        <v>931.16167729059362</v>
      </c>
      <c r="AG17">
        <f>'q-ValProd-cntr'!AG17*1000/('q-AgLab-cntr'!AG17)</f>
        <v>894.15005850167142</v>
      </c>
      <c r="AH17">
        <f>'q-ValProd-cntr'!AH17*1000/('q-AgLab-cntr'!AH17)</f>
        <v>912.90120117406855</v>
      </c>
      <c r="AI17">
        <f>'q-ValProd-cntr'!AI17*1000/('q-AgLab-cntr'!AI17)</f>
        <v>927.52703805856277</v>
      </c>
      <c r="AJ17">
        <f>'q-ValProd-cntr'!AJ17*1000/('q-AgLab-cntr'!AJ17)</f>
        <v>967.48153528307444</v>
      </c>
      <c r="AK17">
        <f>'q-ValProd-cntr'!AK17*1000/('q-AgLab-cntr'!AK17)</f>
        <v>997.64538338980424</v>
      </c>
      <c r="AL17">
        <f>'q-ValProd-cntr'!AL17*1000/('q-AgLab-cntr'!AL17)</f>
        <v>1083.0362988532504</v>
      </c>
      <c r="AM17">
        <f>'q-ValProd-cntr'!AM17*1000/('q-AgLab-cntr'!AM17)</f>
        <v>998.55412761568289</v>
      </c>
      <c r="AN17">
        <f>'q-ValProd-cntr'!AN17*1000/('q-AgLab-cntr'!AN17)</f>
        <v>954.91884311387844</v>
      </c>
      <c r="AO17">
        <f>'q-ValProd-cntr'!AO17*1000/('q-AgLab-cntr'!AO17)</f>
        <v>957.29546804427036</v>
      </c>
      <c r="AP17">
        <f>'q-ValProd-cntr'!AP17*1000/('q-AgLab-cntr'!AP17)</f>
        <v>970.45556429717453</v>
      </c>
      <c r="AQ17">
        <f>'q-ValProd-cntr'!AQ17*1000/('q-AgLab-cntr'!AQ17)</f>
        <v>986.90270783802612</v>
      </c>
      <c r="AR17">
        <f>'q-ValProd-cntr'!AR17*1000/('q-AgLab-cntr'!AR17)</f>
        <v>961.61372078988279</v>
      </c>
      <c r="AS17">
        <f>'q-ValProd-cntr'!AS17*1000/('q-AgLab-cntr'!AS17)</f>
        <v>1046.3426064723246</v>
      </c>
      <c r="AT17">
        <f>'q-ValProd-cntr'!AT17*1000/('q-AgLab-cntr'!AT17)</f>
        <v>1023.5103730731224</v>
      </c>
      <c r="AU17">
        <f>'q-ValProd-cntr'!AU17*1000/('q-AgLab-cntr'!AU17)</f>
        <v>1008.3904230794205</v>
      </c>
      <c r="AV17">
        <f>'q-ValProd-cntr'!AV17*1000/('q-AgLab-cntr'!AV17)</f>
        <v>980.61547307558965</v>
      </c>
      <c r="AW17">
        <f t="shared" si="0"/>
        <v>0.61638065268663222</v>
      </c>
    </row>
    <row r="18" spans="1:49" x14ac:dyDescent="0.2">
      <c r="A18" t="s">
        <v>214</v>
      </c>
      <c r="B18">
        <f>'q-ValProd-cntr'!C18</f>
        <v>69</v>
      </c>
      <c r="C18" t="str">
        <f>'q-ValProd-cntr'!D18</f>
        <v>French Guiana</v>
      </c>
      <c r="F18" t="s">
        <v>244</v>
      </c>
      <c r="G18">
        <f>'q-ValProd-cntr'!G18*1000/('q-AgLab-cntr'!G18)</f>
        <v>651.17753433333337</v>
      </c>
      <c r="H18">
        <f>'q-ValProd-cntr'!H18*1000/('q-AgLab-cntr'!H18)</f>
        <v>754.97230725000009</v>
      </c>
      <c r="I18">
        <f>'q-ValProd-cntr'!I18*1000/('q-AgLab-cntr'!I18)</f>
        <v>655.92483333333337</v>
      </c>
      <c r="J18">
        <f>'q-ValProd-cntr'!J18*1000/('q-AgLab-cntr'!J18)</f>
        <v>587.50805656666671</v>
      </c>
      <c r="K18">
        <f>'q-ValProd-cntr'!K18*1000/('q-AgLab-cntr'!K18)</f>
        <v>463.32800488571417</v>
      </c>
      <c r="L18">
        <f>'q-ValProd-cntr'!L18*1000/('q-AgLab-cntr'!L18)</f>
        <v>510.24571095714288</v>
      </c>
      <c r="M18">
        <f>'q-ValProd-cntr'!M18*1000/('q-AgLab-cntr'!M18)</f>
        <v>516.95705371428573</v>
      </c>
      <c r="N18">
        <f>'q-ValProd-cntr'!N18*1000/('q-AgLab-cntr'!N18)</f>
        <v>549.57028325714282</v>
      </c>
      <c r="O18">
        <f>'q-ValProd-cntr'!O18*1000/('q-AgLab-cntr'!O18)</f>
        <v>475.41551140000001</v>
      </c>
      <c r="P18">
        <f>'q-ValProd-cntr'!P18*1000/('q-AgLab-cntr'!P18)</f>
        <v>526.3697624857142</v>
      </c>
      <c r="Q18">
        <f>'q-ValProd-cntr'!Q18*1000/('q-AgLab-cntr'!Q18)</f>
        <v>596.6817426428571</v>
      </c>
      <c r="R18">
        <f>'q-ValProd-cntr'!R18*1000/('q-AgLab-cntr'!R18)</f>
        <v>524.24158891249988</v>
      </c>
      <c r="S18">
        <f>'q-ValProd-cntr'!S18*1000/('q-AgLab-cntr'!S18)</f>
        <v>515.2294988750001</v>
      </c>
      <c r="T18">
        <f>'q-ValProd-cntr'!T18*1000/('q-AgLab-cntr'!T18)</f>
        <v>449.17643724999994</v>
      </c>
      <c r="U18">
        <f>'q-ValProd-cntr'!U18*1000/('q-AgLab-cntr'!U18)</f>
        <v>392.40953800000005</v>
      </c>
      <c r="V18">
        <f>'q-ValProd-cntr'!V18*1000/('q-AgLab-cntr'!V18)</f>
        <v>357.5072435875</v>
      </c>
      <c r="W18">
        <f>'q-ValProd-cntr'!W18*1000/('q-AgLab-cntr'!W18)</f>
        <v>461.99969043749996</v>
      </c>
      <c r="X18">
        <f>'q-ValProd-cntr'!X18*1000/('q-AgLab-cntr'!X18)</f>
        <v>491.92124593333341</v>
      </c>
      <c r="Y18">
        <f>'q-ValProd-cntr'!Y18*1000/('q-AgLab-cntr'!Y18)</f>
        <v>535.48721791111109</v>
      </c>
      <c r="Z18">
        <f>'q-ValProd-cntr'!Z18*1000/('q-AgLab-cntr'!Z18)</f>
        <v>549.83978469999988</v>
      </c>
      <c r="AA18">
        <f>'q-ValProd-cntr'!AA18*1000/('q-AgLab-cntr'!AA18)</f>
        <v>546.33317694444452</v>
      </c>
      <c r="AB18">
        <f>'q-ValProd-cntr'!AB18*1000/('q-AgLab-cntr'!AB18)</f>
        <v>537.15909351000016</v>
      </c>
      <c r="AC18">
        <f>'q-ValProd-cntr'!AC18*1000/('q-AgLab-cntr'!AC18)</f>
        <v>696.98752400999979</v>
      </c>
      <c r="AD18">
        <f>'q-ValProd-cntr'!AD18*1000/('q-AgLab-cntr'!AD18)</f>
        <v>720.73878723999997</v>
      </c>
      <c r="AE18">
        <f>'q-ValProd-cntr'!AE18*1000/('q-AgLab-cntr'!AE18)</f>
        <v>755.68118498181798</v>
      </c>
      <c r="AF18">
        <f>'q-ValProd-cntr'!AF18*1000/('q-AgLab-cntr'!AF18)</f>
        <v>839.42993117272715</v>
      </c>
      <c r="AG18">
        <f>'q-ValProd-cntr'!AG18*1000/('q-AgLab-cntr'!AG18)</f>
        <v>807.00418504272739</v>
      </c>
      <c r="AH18">
        <f>'q-ValProd-cntr'!AH18*1000/('q-AgLab-cntr'!AH18)</f>
        <v>829.82757138916645</v>
      </c>
      <c r="AI18">
        <f>'q-ValProd-cntr'!AI18*1000/('q-AgLab-cntr'!AI18)</f>
        <v>977.54526770333325</v>
      </c>
      <c r="AJ18">
        <f>'q-ValProd-cntr'!AJ18*1000/('q-AgLab-cntr'!AJ18)</f>
        <v>1080.7600529958331</v>
      </c>
      <c r="AK18">
        <f>'q-ValProd-cntr'!AK18*1000/('q-AgLab-cntr'!AK18)</f>
        <v>1227.592331750833</v>
      </c>
      <c r="AL18">
        <f>'q-ValProd-cntr'!AL18*1000/('q-AgLab-cntr'!AL18)</f>
        <v>1121.60202645</v>
      </c>
      <c r="AM18">
        <f>'q-ValProd-cntr'!AM18*1000/('q-AgLab-cntr'!AM18)</f>
        <v>1266.0954258916668</v>
      </c>
      <c r="AN18">
        <f>'q-ValProd-cntr'!AN18*1000/('q-AgLab-cntr'!AN18)</f>
        <v>1374.453937913333</v>
      </c>
      <c r="AO18">
        <f>'q-ValProd-cntr'!AO18*1000/('q-AgLab-cntr'!AO18)</f>
        <v>1369.5769319491667</v>
      </c>
      <c r="AP18">
        <f>'q-ValProd-cntr'!AP18*1000/('q-AgLab-cntr'!AP18)</f>
        <v>1505.2755184441664</v>
      </c>
      <c r="AQ18">
        <f>'q-ValProd-cntr'!AQ18*1000/('q-AgLab-cntr'!AQ18)</f>
        <v>1444.4866588775003</v>
      </c>
      <c r="AR18">
        <f>'q-ValProd-cntr'!AR18*1000/('q-AgLab-cntr'!AR18)</f>
        <v>1450.1778037575</v>
      </c>
      <c r="AS18">
        <f>'q-ValProd-cntr'!AS18*1000/('q-AgLab-cntr'!AS18)</f>
        <v>1264.2172022530765</v>
      </c>
      <c r="AT18">
        <f>'q-ValProd-cntr'!AT18*1000/('q-AgLab-cntr'!AT18)</f>
        <v>1265.6678313853845</v>
      </c>
      <c r="AU18">
        <f>'q-ValProd-cntr'!AU18*1000/('q-AgLab-cntr'!AU18)</f>
        <v>1323.2237288469228</v>
      </c>
      <c r="AV18">
        <f>'q-ValProd-cntr'!AV18*1000/('q-AgLab-cntr'!AV18)</f>
        <v>1326.8585802153848</v>
      </c>
      <c r="AW18">
        <f t="shared" si="0"/>
        <v>2.9446079033116357</v>
      </c>
    </row>
    <row r="19" spans="1:49" x14ac:dyDescent="0.2">
      <c r="A19" t="s">
        <v>214</v>
      </c>
      <c r="B19">
        <f>'q-ValProd-cntr'!C19</f>
        <v>86</v>
      </c>
      <c r="C19" t="str">
        <f>'q-ValProd-cntr'!D19</f>
        <v>Grenada</v>
      </c>
      <c r="F19" t="s">
        <v>244</v>
      </c>
      <c r="G19">
        <f>'q-ValProd-cntr'!G19*1000/('q-AgLab-cntr'!G19)</f>
        <v>703.75343309411767</v>
      </c>
      <c r="H19">
        <f>'q-ValProd-cntr'!H19*1000/('q-AgLab-cntr'!H19)</f>
        <v>765.07573022352915</v>
      </c>
      <c r="I19">
        <f>'q-ValProd-cntr'!I19*1000/('q-AgLab-cntr'!I19)</f>
        <v>865.6741435187497</v>
      </c>
      <c r="J19">
        <f>'q-ValProd-cntr'!J19*1000/('q-AgLab-cntr'!J19)</f>
        <v>825.40460985624986</v>
      </c>
      <c r="K19">
        <f>'q-ValProd-cntr'!K19*1000/('q-AgLab-cntr'!K19)</f>
        <v>1035.9164318312498</v>
      </c>
      <c r="L19">
        <f>'q-ValProd-cntr'!L19*1000/('q-AgLab-cntr'!L19)</f>
        <v>1037.3001607806248</v>
      </c>
      <c r="M19">
        <f>'q-ValProd-cntr'!M19*1000/('q-AgLab-cntr'!M19)</f>
        <v>1178.5511099786665</v>
      </c>
      <c r="N19">
        <f>'q-ValProd-cntr'!N19*1000/('q-AgLab-cntr'!N19)</f>
        <v>1228.142643056</v>
      </c>
      <c r="O19">
        <f>'q-ValProd-cntr'!O19*1000/('q-AgLab-cntr'!O19)</f>
        <v>1252.8922984933336</v>
      </c>
      <c r="P19">
        <f>'q-ValProd-cntr'!P19*1000/('q-AgLab-cntr'!P19)</f>
        <v>1251.1178099999995</v>
      </c>
      <c r="Q19">
        <f>'q-ValProd-cntr'!Q19*1000/('q-AgLab-cntr'!Q19)</f>
        <v>1221.5835033064286</v>
      </c>
      <c r="R19">
        <f>'q-ValProd-cntr'!R19*1000/('q-AgLab-cntr'!R19)</f>
        <v>1158.3671153299999</v>
      </c>
      <c r="S19">
        <f>'q-ValProd-cntr'!S19*1000/('q-AgLab-cntr'!S19)</f>
        <v>1125.7188394700001</v>
      </c>
      <c r="T19">
        <f>'q-ValProd-cntr'!T19*1000/('q-AgLab-cntr'!T19)</f>
        <v>1212.2531252576923</v>
      </c>
      <c r="U19">
        <f>'q-ValProd-cntr'!U19*1000/('q-AgLab-cntr'!U19)</f>
        <v>1196.6481827184616</v>
      </c>
      <c r="V19">
        <f>'q-ValProd-cntr'!V19*1000/('q-AgLab-cntr'!V19)</f>
        <v>1412.1252716599997</v>
      </c>
      <c r="W19">
        <f>'q-ValProd-cntr'!W19*1000/('q-AgLab-cntr'!W19)</f>
        <v>1400.7423387261535</v>
      </c>
      <c r="X19">
        <f>'q-ValProd-cntr'!X19*1000/('q-AgLab-cntr'!X19)</f>
        <v>1510.954455870833</v>
      </c>
      <c r="Y19">
        <f>'q-ValProd-cntr'!Y19*1000/('q-AgLab-cntr'!Y19)</f>
        <v>1590.0538180225003</v>
      </c>
      <c r="Z19">
        <f>'q-ValProd-cntr'!Z19*1000/('q-AgLab-cntr'!Z19)</f>
        <v>1486.4935097150005</v>
      </c>
      <c r="AA19">
        <f>'q-ValProd-cntr'!AA19*1000/('q-AgLab-cntr'!AA19)</f>
        <v>1644.2073890441675</v>
      </c>
      <c r="AB19">
        <f>'q-ValProd-cntr'!AB19*1000/('q-AgLab-cntr'!AB19)</f>
        <v>1409.5572947858329</v>
      </c>
      <c r="AC19">
        <f>'q-ValProd-cntr'!AC19*1000/('q-AgLab-cntr'!AC19)</f>
        <v>1425.9890439572732</v>
      </c>
      <c r="AD19">
        <f>'q-ValProd-cntr'!AD19*1000/('q-AgLab-cntr'!AD19)</f>
        <v>1636.3329425727272</v>
      </c>
      <c r="AE19">
        <f>'q-ValProd-cntr'!AE19*1000/('q-AgLab-cntr'!AE19)</f>
        <v>1446.9628042372728</v>
      </c>
      <c r="AF19">
        <f>'q-ValProd-cntr'!AF19*1000/('q-AgLab-cntr'!AF19)</f>
        <v>1566.8162646818184</v>
      </c>
      <c r="AG19">
        <f>'q-ValProd-cntr'!AG19*1000/('q-AgLab-cntr'!AG19)</f>
        <v>1740.4183627172731</v>
      </c>
      <c r="AH19">
        <f>'q-ValProd-cntr'!AH19*1000/('q-AgLab-cntr'!AH19)</f>
        <v>1484.0641846890912</v>
      </c>
      <c r="AI19">
        <f>'q-ValProd-cntr'!AI19*1000/('q-AgLab-cntr'!AI19)</f>
        <v>1598.0795455239997</v>
      </c>
      <c r="AJ19">
        <f>'q-ValProd-cntr'!AJ19*1000/('q-AgLab-cntr'!AJ19)</f>
        <v>1635.0956484579995</v>
      </c>
      <c r="AK19">
        <f>'q-ValProd-cntr'!AK19*1000/('q-AgLab-cntr'!AK19)</f>
        <v>1566.8254020729996</v>
      </c>
      <c r="AL19">
        <f>'q-ValProd-cntr'!AL19*1000/('q-AgLab-cntr'!AL19)</f>
        <v>1597.7803203900003</v>
      </c>
      <c r="AM19">
        <f>'q-ValProd-cntr'!AM19*1000/('q-AgLab-cntr'!AM19)</f>
        <v>1730.7440023809995</v>
      </c>
      <c r="AN19">
        <f>'q-ValProd-cntr'!AN19*1000/('q-AgLab-cntr'!AN19)</f>
        <v>1793.9171558179996</v>
      </c>
      <c r="AO19">
        <f>'q-ValProd-cntr'!AO19*1000/('q-AgLab-cntr'!AO19)</f>
        <v>1814.4981722844443</v>
      </c>
      <c r="AP19">
        <f>'q-ValProd-cntr'!AP19*1000/('q-AgLab-cntr'!AP19)</f>
        <v>1799.869574744444</v>
      </c>
      <c r="AQ19">
        <f>'q-ValProd-cntr'!AQ19*1000/('q-AgLab-cntr'!AQ19)</f>
        <v>1838.1143451222224</v>
      </c>
      <c r="AR19">
        <f>'q-ValProd-cntr'!AR19*1000/('q-AgLab-cntr'!AR19)</f>
        <v>1772.022937733333</v>
      </c>
      <c r="AS19">
        <f>'q-ValProd-cntr'!AS19*1000/('q-AgLab-cntr'!AS19)</f>
        <v>1884.4296802888889</v>
      </c>
      <c r="AT19">
        <f>'q-ValProd-cntr'!AT19*1000/('q-AgLab-cntr'!AT19)</f>
        <v>1862.8173822000001</v>
      </c>
      <c r="AU19">
        <f>'q-ValProd-cntr'!AU19*1000/('q-AgLab-cntr'!AU19)</f>
        <v>1921.0190528625005</v>
      </c>
      <c r="AV19">
        <f>'q-ValProd-cntr'!AV19*1000/('q-AgLab-cntr'!AV19)</f>
        <v>2052.9500669375002</v>
      </c>
      <c r="AW19">
        <f t="shared" si="0"/>
        <v>1.9638599969319159</v>
      </c>
    </row>
    <row r="20" spans="1:49" x14ac:dyDescent="0.2">
      <c r="A20" t="s">
        <v>214</v>
      </c>
      <c r="B20">
        <f>'q-ValProd-cntr'!C20</f>
        <v>87</v>
      </c>
      <c r="C20" t="str">
        <f>'q-ValProd-cntr'!D20</f>
        <v>Guadeloupe</v>
      </c>
      <c r="F20" t="s">
        <v>244</v>
      </c>
      <c r="G20">
        <f>'q-ValProd-cntr'!G20*1000/('q-AgLab-cntr'!G20)</f>
        <v>1747.5025068292687</v>
      </c>
      <c r="H20">
        <f>'q-ValProd-cntr'!H20*1000/('q-AgLab-cntr'!H20)</f>
        <v>1739.8714791390246</v>
      </c>
      <c r="I20">
        <f>'q-ValProd-cntr'!I20*1000/('q-AgLab-cntr'!I20)</f>
        <v>1753.1354249200001</v>
      </c>
      <c r="J20">
        <f>'q-ValProd-cntr'!J20*1000/('q-AgLab-cntr'!J20)</f>
        <v>1882.8740247368416</v>
      </c>
      <c r="K20">
        <f>'q-ValProd-cntr'!K20*1000/('q-AgLab-cntr'!K20)</f>
        <v>1899.4329810189181</v>
      </c>
      <c r="L20">
        <f>'q-ValProd-cntr'!L20*1000/('q-AgLab-cntr'!L20)</f>
        <v>2051.0385084500003</v>
      </c>
      <c r="M20">
        <f>'q-ValProd-cntr'!M20*1000/('q-AgLab-cntr'!M20)</f>
        <v>1976.176668345714</v>
      </c>
      <c r="N20">
        <f>'q-ValProd-cntr'!N20*1000/('q-AgLab-cntr'!N20)</f>
        <v>1885.9151229941174</v>
      </c>
      <c r="O20">
        <f>'q-ValProd-cntr'!O20*1000/('q-AgLab-cntr'!O20)</f>
        <v>2174.8187298715152</v>
      </c>
      <c r="P20">
        <f>'q-ValProd-cntr'!P20*1000/('q-AgLab-cntr'!P20)</f>
        <v>2268.8715655174192</v>
      </c>
      <c r="Q20">
        <f>'q-ValProd-cntr'!Q20*1000/('q-AgLab-cntr'!Q20)</f>
        <v>2367.6105156787107</v>
      </c>
      <c r="R20">
        <f>'q-ValProd-cntr'!R20*1000/('q-AgLab-cntr'!R20)</f>
        <v>2169.6973948960003</v>
      </c>
      <c r="S20">
        <f>'q-ValProd-cntr'!S20*1000/('q-AgLab-cntr'!S20)</f>
        <v>2300.1501918999993</v>
      </c>
      <c r="T20">
        <f>'q-ValProd-cntr'!T20*1000/('q-AgLab-cntr'!T20)</f>
        <v>2362.7712851137931</v>
      </c>
      <c r="U20">
        <f>'q-ValProd-cntr'!U20*1000/('q-AgLab-cntr'!U20)</f>
        <v>2304.2331056457137</v>
      </c>
      <c r="V20">
        <f>'q-ValProd-cntr'!V20*1000/('q-AgLab-cntr'!V20)</f>
        <v>2285.0791604821425</v>
      </c>
      <c r="W20">
        <f>'q-ValProd-cntr'!W20*1000/('q-AgLab-cntr'!W20)</f>
        <v>2192.3100295022223</v>
      </c>
      <c r="X20">
        <f>'q-ValProd-cntr'!X20*1000/('q-AgLab-cntr'!X20)</f>
        <v>2551.1032546876922</v>
      </c>
      <c r="Y20">
        <f>'q-ValProd-cntr'!Y20*1000/('q-AgLab-cntr'!Y20)</f>
        <v>2360.4760156728007</v>
      </c>
      <c r="Z20">
        <f>'q-ValProd-cntr'!Z20*1000/('q-AgLab-cntr'!Z20)</f>
        <v>2228.6088935925009</v>
      </c>
      <c r="AA20">
        <f>'q-ValProd-cntr'!AA20*1000/('q-AgLab-cntr'!AA20)</f>
        <v>2456.2773927173912</v>
      </c>
      <c r="AB20">
        <f>'q-ValProd-cntr'!AB20*1000/('q-AgLab-cntr'!AB20)</f>
        <v>2926.16118646</v>
      </c>
      <c r="AC20">
        <f>'q-ValProd-cntr'!AC20*1000/('q-AgLab-cntr'!AC20)</f>
        <v>2844.7011207000005</v>
      </c>
      <c r="AD20">
        <f>'q-ValProd-cntr'!AD20*1000/('q-AgLab-cntr'!AD20)</f>
        <v>3055.9016496700001</v>
      </c>
      <c r="AE20">
        <f>'q-ValProd-cntr'!AE20*1000/('q-AgLab-cntr'!AE20)</f>
        <v>3045.2034761099994</v>
      </c>
      <c r="AF20">
        <f>'q-ValProd-cntr'!AF20*1000/('q-AgLab-cntr'!AF20)</f>
        <v>3465.9846245061108</v>
      </c>
      <c r="AG20">
        <f>'q-ValProd-cntr'!AG20*1000/('q-AgLab-cntr'!AG20)</f>
        <v>3874.6328460512491</v>
      </c>
      <c r="AH20">
        <f>'q-ValProd-cntr'!AH20*1000/('q-AgLab-cntr'!AH20)</f>
        <v>4407.9534049386666</v>
      </c>
      <c r="AI20">
        <f>'q-ValProd-cntr'!AI20*1000/('q-AgLab-cntr'!AI20)</f>
        <v>4314.9539686646149</v>
      </c>
      <c r="AJ20">
        <f>'q-ValProd-cntr'!AJ20*1000/('q-AgLab-cntr'!AJ20)</f>
        <v>3725.2065894316656</v>
      </c>
      <c r="AK20">
        <f>'q-ValProd-cntr'!AK20*1000/('q-AgLab-cntr'!AK20)</f>
        <v>4786.4059302654532</v>
      </c>
      <c r="AL20">
        <f>'q-ValProd-cntr'!AL20*1000/('q-AgLab-cntr'!AL20)</f>
        <v>5466.2754012840005</v>
      </c>
      <c r="AM20">
        <f>'q-ValProd-cntr'!AM20*1000/('q-AgLab-cntr'!AM20)</f>
        <v>5737.2170341810006</v>
      </c>
      <c r="AN20">
        <f>'q-ValProd-cntr'!AN20*1000/('q-AgLab-cntr'!AN20)</f>
        <v>5630.79641928</v>
      </c>
      <c r="AO20">
        <f>'q-ValProd-cntr'!AO20*1000/('q-AgLab-cntr'!AO20)</f>
        <v>4565.1288600722228</v>
      </c>
      <c r="AP20">
        <f>'q-ValProd-cntr'!AP20*1000/('q-AgLab-cntr'!AP20)</f>
        <v>5554.6538774225</v>
      </c>
      <c r="AQ20">
        <f>'q-ValProd-cntr'!AQ20*1000/('q-AgLab-cntr'!AQ20)</f>
        <v>6863.8862638624996</v>
      </c>
      <c r="AR20">
        <f>'q-ValProd-cntr'!AR20*1000/('q-AgLab-cntr'!AR20)</f>
        <v>6784.2865704500009</v>
      </c>
      <c r="AS20">
        <f>'q-ValProd-cntr'!AS20*1000/('q-AgLab-cntr'!AS20)</f>
        <v>8068.9095542542864</v>
      </c>
      <c r="AT20">
        <f>'q-ValProd-cntr'!AT20*1000/('q-AgLab-cntr'!AT20)</f>
        <v>8073.5548113514287</v>
      </c>
      <c r="AU20">
        <f>'q-ValProd-cntr'!AU20*1000/('q-AgLab-cntr'!AU20)</f>
        <v>9419.1472799100011</v>
      </c>
      <c r="AV20">
        <f>'q-ValProd-cntr'!AV20*1000/('q-AgLab-cntr'!AV20)</f>
        <v>9474.0294145066655</v>
      </c>
      <c r="AW20">
        <f t="shared" si="0"/>
        <v>3.9774254965653455</v>
      </c>
    </row>
    <row r="21" spans="1:49" x14ac:dyDescent="0.2">
      <c r="A21" t="s">
        <v>214</v>
      </c>
      <c r="B21">
        <f>'q-ValProd-cntr'!C21</f>
        <v>89</v>
      </c>
      <c r="C21" t="str">
        <f>'q-ValProd-cntr'!D21</f>
        <v>Guatemala</v>
      </c>
      <c r="F21" t="s">
        <v>244</v>
      </c>
      <c r="G21">
        <f>'q-ValProd-cntr'!G21*1000/('q-AgLab-cntr'!G21)</f>
        <v>612.28913340920042</v>
      </c>
      <c r="H21">
        <f>'q-ValProd-cntr'!H21*1000/('q-AgLab-cntr'!H21)</f>
        <v>659.14043764143469</v>
      </c>
      <c r="I21">
        <f>'q-ValProd-cntr'!I21*1000/('q-AgLab-cntr'!I21)</f>
        <v>699.95564835251616</v>
      </c>
      <c r="J21">
        <f>'q-ValProd-cntr'!J21*1000/('q-AgLab-cntr'!J21)</f>
        <v>723.45130375938481</v>
      </c>
      <c r="K21">
        <f>'q-ValProd-cntr'!K21*1000/('q-AgLab-cntr'!K21)</f>
        <v>728.92776127660647</v>
      </c>
      <c r="L21">
        <f>'q-ValProd-cntr'!L21*1000/('q-AgLab-cntr'!L21)</f>
        <v>715.75227283064839</v>
      </c>
      <c r="M21">
        <f>'q-ValProd-cntr'!M21*1000/('q-AgLab-cntr'!M21)</f>
        <v>692.98686471963424</v>
      </c>
      <c r="N21">
        <f>'q-ValProd-cntr'!N21*1000/('q-AgLab-cntr'!N21)</f>
        <v>762.1432760442035</v>
      </c>
      <c r="O21">
        <f>'q-ValProd-cntr'!O21*1000/('q-AgLab-cntr'!O21)</f>
        <v>770.04429075872588</v>
      </c>
      <c r="P21">
        <f>'q-ValProd-cntr'!P21*1000/('q-AgLab-cntr'!P21)</f>
        <v>779.368471427396</v>
      </c>
      <c r="Q21">
        <f>'q-ValProd-cntr'!Q21*1000/('q-AgLab-cntr'!Q21)</f>
        <v>771.97892783738166</v>
      </c>
      <c r="R21">
        <f>'q-ValProd-cntr'!R21*1000/('q-AgLab-cntr'!R21)</f>
        <v>833.67935315733303</v>
      </c>
      <c r="S21">
        <f>'q-ValProd-cntr'!S21*1000/('q-AgLab-cntr'!S21)</f>
        <v>862.48354647158146</v>
      </c>
      <c r="T21">
        <f>'q-ValProd-cntr'!T21*1000/('q-AgLab-cntr'!T21)</f>
        <v>916.20986568511523</v>
      </c>
      <c r="U21">
        <f>'q-ValProd-cntr'!U21*1000/('q-AgLab-cntr'!U21)</f>
        <v>920.14491228132852</v>
      </c>
      <c r="V21">
        <f>'q-ValProd-cntr'!V21*1000/('q-AgLab-cntr'!V21)</f>
        <v>948.97248023773921</v>
      </c>
      <c r="W21">
        <f>'q-ValProd-cntr'!W21*1000/('q-AgLab-cntr'!W21)</f>
        <v>1005.3840719335252</v>
      </c>
      <c r="X21">
        <f>'q-ValProd-cntr'!X21*1000/('q-AgLab-cntr'!X21)</f>
        <v>1038.0965653952035</v>
      </c>
      <c r="Y21">
        <f>'q-ValProd-cntr'!Y21*1000/('q-AgLab-cntr'!Y21)</f>
        <v>975.60298783085261</v>
      </c>
      <c r="Z21">
        <f>'q-ValProd-cntr'!Z21*1000/('q-AgLab-cntr'!Z21)</f>
        <v>998.00137486929236</v>
      </c>
      <c r="AA21">
        <f>'q-ValProd-cntr'!AA21*1000/('q-AgLab-cntr'!AA21)</f>
        <v>974.30463804630347</v>
      </c>
      <c r="AB21">
        <f>'q-ValProd-cntr'!AB21*1000/('q-AgLab-cntr'!AB21)</f>
        <v>935.28701320889752</v>
      </c>
      <c r="AC21">
        <f>'q-ValProd-cntr'!AC21*1000/('q-AgLab-cntr'!AC21)</f>
        <v>890.51820103692228</v>
      </c>
      <c r="AD21">
        <f>'q-ValProd-cntr'!AD21*1000/('q-AgLab-cntr'!AD21)</f>
        <v>883.79140653703462</v>
      </c>
      <c r="AE21">
        <f>'q-ValProd-cntr'!AE21*1000/('q-AgLab-cntr'!AE21)</f>
        <v>889.44592561229581</v>
      </c>
      <c r="AF21">
        <f>'q-ValProd-cntr'!AF21*1000/('q-AgLab-cntr'!AF21)</f>
        <v>879.12330980568186</v>
      </c>
      <c r="AG21">
        <f>'q-ValProd-cntr'!AG21*1000/('q-AgLab-cntr'!AG21)</f>
        <v>877.26610013454763</v>
      </c>
      <c r="AH21">
        <f>'q-ValProd-cntr'!AH21*1000/('q-AgLab-cntr'!AH21)</f>
        <v>898.73811742354451</v>
      </c>
      <c r="AI21">
        <f>'q-ValProd-cntr'!AI21*1000/('q-AgLab-cntr'!AI21)</f>
        <v>935.16500014892506</v>
      </c>
      <c r="AJ21">
        <f>'q-ValProd-cntr'!AJ21*1000/('q-AgLab-cntr'!AJ21)</f>
        <v>963.29894419477409</v>
      </c>
      <c r="AK21">
        <f>'q-ValProd-cntr'!AK21*1000/('q-AgLab-cntr'!AK21)</f>
        <v>939.73242425888679</v>
      </c>
      <c r="AL21">
        <f>'q-ValProd-cntr'!AL21*1000/('q-AgLab-cntr'!AL21)</f>
        <v>949.40453163077916</v>
      </c>
      <c r="AM21">
        <f>'q-ValProd-cntr'!AM21*1000/('q-AgLab-cntr'!AM21)</f>
        <v>934.35176893869505</v>
      </c>
      <c r="AN21">
        <f>'q-ValProd-cntr'!AN21*1000/('q-AgLab-cntr'!AN21)</f>
        <v>937.2712157772894</v>
      </c>
      <c r="AO21">
        <f>'q-ValProd-cntr'!AO21*1000/('q-AgLab-cntr'!AO21)</f>
        <v>968.25570242272545</v>
      </c>
      <c r="AP21">
        <f>'q-ValProd-cntr'!AP21*1000/('q-AgLab-cntr'!AP21)</f>
        <v>978.13522665551784</v>
      </c>
      <c r="AQ21">
        <f>'q-ValProd-cntr'!AQ21*1000/('q-AgLab-cntr'!AQ21)</f>
        <v>1005.5816858127718</v>
      </c>
      <c r="AR21">
        <f>'q-ValProd-cntr'!AR21*1000/('q-AgLab-cntr'!AR21)</f>
        <v>1025.2560560817165</v>
      </c>
      <c r="AS21">
        <f>'q-ValProd-cntr'!AS21*1000/('q-AgLab-cntr'!AS21)</f>
        <v>1018.9131687583288</v>
      </c>
      <c r="AT21">
        <f>'q-ValProd-cntr'!AT21*1000/('q-AgLab-cntr'!AT21)</f>
        <v>1026.971821677834</v>
      </c>
      <c r="AU21">
        <f>'q-ValProd-cntr'!AU21*1000/('q-AgLab-cntr'!AU21)</f>
        <v>1014.1591646706992</v>
      </c>
      <c r="AV21">
        <f>'q-ValProd-cntr'!AV21*1000/('q-AgLab-cntr'!AV21)</f>
        <v>965.38119104113832</v>
      </c>
      <c r="AW21">
        <f t="shared" si="0"/>
        <v>0.9590991344411437</v>
      </c>
    </row>
    <row r="22" spans="1:49" x14ac:dyDescent="0.2">
      <c r="A22" t="s">
        <v>214</v>
      </c>
      <c r="B22">
        <f>'q-ValProd-cntr'!C22</f>
        <v>91</v>
      </c>
      <c r="C22" t="str">
        <f>'q-ValProd-cntr'!D22</f>
        <v>Guyana</v>
      </c>
      <c r="F22" t="s">
        <v>244</v>
      </c>
      <c r="G22">
        <f>'q-ValProd-cntr'!G22*1000/('q-AgLab-cntr'!G22)</f>
        <v>2174.9696079554838</v>
      </c>
      <c r="H22">
        <f>'q-ValProd-cntr'!H22*1000/('q-AgLab-cntr'!H22)</f>
        <v>2201.0584589571426</v>
      </c>
      <c r="I22">
        <f>'q-ValProd-cntr'!I22*1000/('q-AgLab-cntr'!I22)</f>
        <v>1919.9740018934374</v>
      </c>
      <c r="J22">
        <f>'q-ValProd-cntr'!J22*1000/('q-AgLab-cntr'!J22)</f>
        <v>2282.8986134784377</v>
      </c>
      <c r="K22">
        <f>'q-ValProd-cntr'!K22*1000/('q-AgLab-cntr'!K22)</f>
        <v>2241.3988027907817</v>
      </c>
      <c r="L22">
        <f>'q-ValProd-cntr'!L22*1000/('q-AgLab-cntr'!L22)</f>
        <v>2284.1233573858458</v>
      </c>
      <c r="M22">
        <f>'q-ValProd-cntr'!M22*1000/('q-AgLab-cntr'!M22)</f>
        <v>2220.9213531492301</v>
      </c>
      <c r="N22">
        <f>'q-ValProd-cntr'!N22*1000/('q-AgLab-cntr'!N22)</f>
        <v>2085.4413178529226</v>
      </c>
      <c r="O22">
        <f>'q-ValProd-cntr'!O22*1000/('q-AgLab-cntr'!O22)</f>
        <v>2391.4141904123435</v>
      </c>
      <c r="P22">
        <f>'q-ValProd-cntr'!P22*1000/('q-AgLab-cntr'!P22)</f>
        <v>2331.9209245767188</v>
      </c>
      <c r="Q22">
        <f>'q-ValProd-cntr'!Q22*1000/('q-AgLab-cntr'!Q22)</f>
        <v>2458.4163219870311</v>
      </c>
      <c r="R22">
        <f>'q-ValProd-cntr'!R22*1000/('q-AgLab-cntr'!R22)</f>
        <v>2221.9865478770766</v>
      </c>
      <c r="S22">
        <f>'q-ValProd-cntr'!S22*1000/('q-AgLab-cntr'!S22)</f>
        <v>2197.3976550069233</v>
      </c>
      <c r="T22">
        <f>'q-ValProd-cntr'!T22*1000/('q-AgLab-cntr'!T22)</f>
        <v>2598.3373219699997</v>
      </c>
      <c r="U22">
        <f>'q-ValProd-cntr'!U22*1000/('q-AgLab-cntr'!U22)</f>
        <v>2576.3969973793846</v>
      </c>
      <c r="V22">
        <f>'q-ValProd-cntr'!V22*1000/('q-AgLab-cntr'!V22)</f>
        <v>2318.6910620539393</v>
      </c>
      <c r="W22">
        <f>'q-ValProd-cntr'!W22*1000/('q-AgLab-cntr'!W22)</f>
        <v>2653.3158510492426</v>
      </c>
      <c r="X22">
        <f>'q-ValProd-cntr'!X22*1000/('q-AgLab-cntr'!X22)</f>
        <v>2707.6968586742419</v>
      </c>
      <c r="Y22">
        <f>'q-ValProd-cntr'!Y22*1000/('q-AgLab-cntr'!Y22)</f>
        <v>2330.4915561671646</v>
      </c>
      <c r="Z22">
        <f>'q-ValProd-cntr'!Z22*1000/('q-AgLab-cntr'!Z22)</f>
        <v>2421.3353003328352</v>
      </c>
      <c r="AA22">
        <f>'q-ValProd-cntr'!AA22*1000/('q-AgLab-cntr'!AA22)</f>
        <v>2539.6701196257577</v>
      </c>
      <c r="AB22">
        <f>'q-ValProd-cntr'!AB22*1000/('q-AgLab-cntr'!AB22)</f>
        <v>2459.6051242999993</v>
      </c>
      <c r="AC22">
        <f>'q-ValProd-cntr'!AC22*1000/('q-AgLab-cntr'!AC22)</f>
        <v>2157.777378012308</v>
      </c>
      <c r="AD22">
        <f>'q-ValProd-cntr'!AD22*1000/('q-AgLab-cntr'!AD22)</f>
        <v>2290.7882454062501</v>
      </c>
      <c r="AE22">
        <f>'q-ValProd-cntr'!AE22*1000/('q-AgLab-cntr'!AE22)</f>
        <v>2229.3770551238099</v>
      </c>
      <c r="AF22">
        <f>'q-ValProd-cntr'!AF22*1000/('q-AgLab-cntr'!AF22)</f>
        <v>2374.7792405048381</v>
      </c>
      <c r="AG22">
        <f>'q-ValProd-cntr'!AG22*1000/('q-AgLab-cntr'!AG22)</f>
        <v>2258.6397590885249</v>
      </c>
      <c r="AH22">
        <f>'q-ValProd-cntr'!AH22*1000/('q-AgLab-cntr'!AH22)</f>
        <v>2193.8039171666669</v>
      </c>
      <c r="AI22">
        <f>'q-ValProd-cntr'!AI22*1000/('q-AgLab-cntr'!AI22)</f>
        <v>2113.9327085525424</v>
      </c>
      <c r="AJ22">
        <f>'q-ValProd-cntr'!AJ22*1000/('q-AgLab-cntr'!AJ22)</f>
        <v>1879.7236696551722</v>
      </c>
      <c r="AK22">
        <f>'q-ValProd-cntr'!AK22*1000/('q-AgLab-cntr'!AK22)</f>
        <v>2253.3682535586208</v>
      </c>
      <c r="AL22">
        <f>'q-ValProd-cntr'!AL22*1000/('q-AgLab-cntr'!AL22)</f>
        <v>2573.0700330947366</v>
      </c>
      <c r="AM22">
        <f>'q-ValProd-cntr'!AM22*1000/('q-AgLab-cntr'!AM22)</f>
        <v>2807.9254670245614</v>
      </c>
      <c r="AN22">
        <f>'q-ValProd-cntr'!AN22*1000/('q-AgLab-cntr'!AN22)</f>
        <v>3068.8290389894723</v>
      </c>
      <c r="AO22">
        <f>'q-ValProd-cntr'!AO22*1000/('q-AgLab-cntr'!AO22)</f>
        <v>3590.1704364698244</v>
      </c>
      <c r="AP22">
        <f>'q-ValProd-cntr'!AP22*1000/('q-AgLab-cntr'!AP22)</f>
        <v>3793.0850090477188</v>
      </c>
      <c r="AQ22">
        <f>'q-ValProd-cntr'!AQ22*1000/('q-AgLab-cntr'!AQ22)</f>
        <v>3862.1935918147369</v>
      </c>
      <c r="AR22">
        <f>'q-ValProd-cntr'!AR22*1000/('q-AgLab-cntr'!AR22)</f>
        <v>3378.1926935596493</v>
      </c>
      <c r="AS22">
        <f>'q-ValProd-cntr'!AS22*1000/('q-AgLab-cntr'!AS22)</f>
        <v>3663.08006845614</v>
      </c>
      <c r="AT22">
        <f>'q-ValProd-cntr'!AT22*1000/('q-AgLab-cntr'!AT22)</f>
        <v>3905.7749403885709</v>
      </c>
      <c r="AU22">
        <f>'q-ValProd-cntr'!AU22*1000/('q-AgLab-cntr'!AU22)</f>
        <v>3731.9184543014289</v>
      </c>
      <c r="AV22">
        <f>'q-ValProd-cntr'!AV22*1000/('q-AgLab-cntr'!AV22)</f>
        <v>3667.2622181036359</v>
      </c>
      <c r="AW22">
        <f t="shared" si="0"/>
        <v>1.1419592640400822</v>
      </c>
    </row>
    <row r="23" spans="1:49" x14ac:dyDescent="0.2">
      <c r="A23" t="s">
        <v>214</v>
      </c>
      <c r="B23">
        <f>'q-ValProd-cntr'!C23</f>
        <v>93</v>
      </c>
      <c r="C23" t="str">
        <f>'q-ValProd-cntr'!D23</f>
        <v>Haiti</v>
      </c>
      <c r="F23" t="s">
        <v>244</v>
      </c>
      <c r="G23">
        <f>'q-ValProd-cntr'!G23*1000/('q-AgLab-cntr'!G23)</f>
        <v>263.02777850414475</v>
      </c>
      <c r="H23">
        <f>'q-ValProd-cntr'!H23*1000/('q-AgLab-cntr'!H23)</f>
        <v>259.0382461257426</v>
      </c>
      <c r="I23">
        <f>'q-ValProd-cntr'!I23*1000/('q-AgLab-cntr'!I23)</f>
        <v>266.50123295749125</v>
      </c>
      <c r="J23">
        <f>'q-ValProd-cntr'!J23*1000/('q-AgLab-cntr'!J23)</f>
        <v>271.25275915338733</v>
      </c>
      <c r="K23">
        <f>'q-ValProd-cntr'!K23*1000/('q-AgLab-cntr'!K23)</f>
        <v>277.32527672488453</v>
      </c>
      <c r="L23">
        <f>'q-ValProd-cntr'!L23*1000/('q-AgLab-cntr'!L23)</f>
        <v>278.18271849591252</v>
      </c>
      <c r="M23">
        <f>'q-ValProd-cntr'!M23*1000/('q-AgLab-cntr'!M23)</f>
        <v>287.41712460321281</v>
      </c>
      <c r="N23">
        <f>'q-ValProd-cntr'!N23*1000/('q-AgLab-cntr'!N23)</f>
        <v>286.33534098689933</v>
      </c>
      <c r="O23">
        <f>'q-ValProd-cntr'!O23*1000/('q-AgLab-cntr'!O23)</f>
        <v>293.54971775364879</v>
      </c>
      <c r="P23">
        <f>'q-ValProd-cntr'!P23*1000/('q-AgLab-cntr'!P23)</f>
        <v>302.3785548572809</v>
      </c>
      <c r="Q23">
        <f>'q-ValProd-cntr'!Q23*1000/('q-AgLab-cntr'!Q23)</f>
        <v>311.62045166353806</v>
      </c>
      <c r="R23">
        <f>'q-ValProd-cntr'!R23*1000/('q-AgLab-cntr'!R23)</f>
        <v>319.8804963493742</v>
      </c>
      <c r="S23">
        <f>'q-ValProd-cntr'!S23*1000/('q-AgLab-cntr'!S23)</f>
        <v>320.53712011558576</v>
      </c>
      <c r="T23">
        <f>'q-ValProd-cntr'!T23*1000/('q-AgLab-cntr'!T23)</f>
        <v>326.46527297214317</v>
      </c>
      <c r="U23">
        <f>'q-ValProd-cntr'!U23*1000/('q-AgLab-cntr'!U23)</f>
        <v>331.6334910215665</v>
      </c>
      <c r="V23">
        <f>'q-ValProd-cntr'!V23*1000/('q-AgLab-cntr'!V23)</f>
        <v>336.08157933397496</v>
      </c>
      <c r="W23">
        <f>'q-ValProd-cntr'!W23*1000/('q-AgLab-cntr'!W23)</f>
        <v>328.92152444089163</v>
      </c>
      <c r="X23">
        <f>'q-ValProd-cntr'!X23*1000/('q-AgLab-cntr'!X23)</f>
        <v>340.11355437339506</v>
      </c>
      <c r="Y23">
        <f>'q-ValProd-cntr'!Y23*1000/('q-AgLab-cntr'!Y23)</f>
        <v>354.08200268190274</v>
      </c>
      <c r="Z23">
        <f>'q-ValProd-cntr'!Z23*1000/('q-AgLab-cntr'!Z23)</f>
        <v>350.62476587212007</v>
      </c>
      <c r="AA23">
        <f>'q-ValProd-cntr'!AA23*1000/('q-AgLab-cntr'!AA23)</f>
        <v>344.95450217956915</v>
      </c>
      <c r="AB23">
        <f>'q-ValProd-cntr'!AB23*1000/('q-AgLab-cntr'!AB23)</f>
        <v>350.35176039408856</v>
      </c>
      <c r="AC23">
        <f>'q-ValProd-cntr'!AC23*1000/('q-AgLab-cntr'!AC23)</f>
        <v>359.12681390325372</v>
      </c>
      <c r="AD23">
        <f>'q-ValProd-cntr'!AD23*1000/('q-AgLab-cntr'!AD23)</f>
        <v>358.20857092090279</v>
      </c>
      <c r="AE23">
        <f>'q-ValProd-cntr'!AE23*1000/('q-AgLab-cntr'!AE23)</f>
        <v>355.84671990760643</v>
      </c>
      <c r="AF23">
        <f>'q-ValProd-cntr'!AF23*1000/('q-AgLab-cntr'!AF23)</f>
        <v>351.14705186159921</v>
      </c>
      <c r="AG23">
        <f>'q-ValProd-cntr'!AG23*1000/('q-AgLab-cntr'!AG23)</f>
        <v>337.83568564327783</v>
      </c>
      <c r="AH23">
        <f>'q-ValProd-cntr'!AH23*1000/('q-AgLab-cntr'!AH23)</f>
        <v>329.39991750303642</v>
      </c>
      <c r="AI23">
        <f>'q-ValProd-cntr'!AI23*1000/('q-AgLab-cntr'!AI23)</f>
        <v>323.87385820992858</v>
      </c>
      <c r="AJ23">
        <f>'q-ValProd-cntr'!AJ23*1000/('q-AgLab-cntr'!AJ23)</f>
        <v>304.83837039513435</v>
      </c>
      <c r="AK23">
        <f>'q-ValProd-cntr'!AK23*1000/('q-AgLab-cntr'!AK23)</f>
        <v>300.03657114719999</v>
      </c>
      <c r="AL23">
        <f>'q-ValProd-cntr'!AL23*1000/('q-AgLab-cntr'!AL23)</f>
        <v>288.45218331844779</v>
      </c>
      <c r="AM23">
        <f>'q-ValProd-cntr'!AM23*1000/('q-AgLab-cntr'!AM23)</f>
        <v>281.15640535007338</v>
      </c>
      <c r="AN23">
        <f>'q-ValProd-cntr'!AN23*1000/('q-AgLab-cntr'!AN23)</f>
        <v>279.02780937834945</v>
      </c>
      <c r="AO23">
        <f>'q-ValProd-cntr'!AO23*1000/('q-AgLab-cntr'!AO23)</f>
        <v>263.52309184340714</v>
      </c>
      <c r="AP23">
        <f>'q-ValProd-cntr'!AP23*1000/('q-AgLab-cntr'!AP23)</f>
        <v>270.72403536117474</v>
      </c>
      <c r="AQ23">
        <f>'q-ValProd-cntr'!AQ23*1000/('q-AgLab-cntr'!AQ23)</f>
        <v>276.75618012383876</v>
      </c>
      <c r="AR23">
        <f>'q-ValProd-cntr'!AR23*1000/('q-AgLab-cntr'!AR23)</f>
        <v>272.1576541935089</v>
      </c>
      <c r="AS23">
        <f>'q-ValProd-cntr'!AS23*1000/('q-AgLab-cntr'!AS23)</f>
        <v>277.30735705866414</v>
      </c>
      <c r="AT23">
        <f>'q-ValProd-cntr'!AT23*1000/('q-AgLab-cntr'!AT23)</f>
        <v>292.39790348005562</v>
      </c>
      <c r="AU23">
        <f>'q-ValProd-cntr'!AU23*1000/('q-AgLab-cntr'!AU23)</f>
        <v>279.56513534639078</v>
      </c>
      <c r="AV23">
        <f>'q-ValProd-cntr'!AV23*1000/('q-AgLab-cntr'!AV23)</f>
        <v>282.74825988277121</v>
      </c>
      <c r="AW23">
        <f t="shared" si="0"/>
        <v>2.4856607724843549E-2</v>
      </c>
    </row>
    <row r="24" spans="1:49" x14ac:dyDescent="0.2">
      <c r="A24" t="s">
        <v>214</v>
      </c>
      <c r="B24">
        <f>'q-ValProd-cntr'!C24</f>
        <v>95</v>
      </c>
      <c r="C24" t="str">
        <f>'q-ValProd-cntr'!D24</f>
        <v>Honduras</v>
      </c>
      <c r="F24" t="s">
        <v>244</v>
      </c>
      <c r="G24">
        <f>'q-ValProd-cntr'!G24*1000/('q-AgLab-cntr'!G24)</f>
        <v>699.559325517567</v>
      </c>
      <c r="H24">
        <f>'q-ValProd-cntr'!H24*1000/('q-AgLab-cntr'!H24)</f>
        <v>705.51592487969833</v>
      </c>
      <c r="I24">
        <f>'q-ValProd-cntr'!I24*1000/('q-AgLab-cntr'!I24)</f>
        <v>699.07032325153557</v>
      </c>
      <c r="J24">
        <f>'q-ValProd-cntr'!J24*1000/('q-AgLab-cntr'!J24)</f>
        <v>734.88113462730757</v>
      </c>
      <c r="K24">
        <f>'q-ValProd-cntr'!K24*1000/('q-AgLab-cntr'!K24)</f>
        <v>735.47156151532943</v>
      </c>
      <c r="L24">
        <f>'q-ValProd-cntr'!L24*1000/('q-AgLab-cntr'!L24)</f>
        <v>816.34691273140504</v>
      </c>
      <c r="M24">
        <f>'q-ValProd-cntr'!M24*1000/('q-AgLab-cntr'!M24)</f>
        <v>902.71157293379315</v>
      </c>
      <c r="N24">
        <f>'q-ValProd-cntr'!N24*1000/('q-AgLab-cntr'!N24)</f>
        <v>942.95981630453559</v>
      </c>
      <c r="O24">
        <f>'q-ValProd-cntr'!O24*1000/('q-AgLab-cntr'!O24)</f>
        <v>963.85687963005262</v>
      </c>
      <c r="P24">
        <f>'q-ValProd-cntr'!P24*1000/('q-AgLab-cntr'!P24)</f>
        <v>931.98588359448274</v>
      </c>
      <c r="Q24">
        <f>'q-ValProd-cntr'!Q24*1000/('q-AgLab-cntr'!Q24)</f>
        <v>1002.057683495629</v>
      </c>
      <c r="R24">
        <f>'q-ValProd-cntr'!R24*1000/('q-AgLab-cntr'!R24)</f>
        <v>1038.4024433267507</v>
      </c>
      <c r="S24">
        <f>'q-ValProd-cntr'!S24*1000/('q-AgLab-cntr'!S24)</f>
        <v>998.3367281130196</v>
      </c>
      <c r="T24">
        <f>'q-ValProd-cntr'!T24*1000/('q-AgLab-cntr'!T24)</f>
        <v>911.66651750873166</v>
      </c>
      <c r="U24">
        <f>'q-ValProd-cntr'!U24*1000/('q-AgLab-cntr'!U24)</f>
        <v>810.11967342362618</v>
      </c>
      <c r="V24">
        <f>'q-ValProd-cntr'!V24*1000/('q-AgLab-cntr'!V24)</f>
        <v>890.37630212704835</v>
      </c>
      <c r="W24">
        <f>'q-ValProd-cntr'!W24*1000/('q-AgLab-cntr'!W24)</f>
        <v>946.58573914257704</v>
      </c>
      <c r="X24">
        <f>'q-ValProd-cntr'!X24*1000/('q-AgLab-cntr'!X24)</f>
        <v>1044.1953928897879</v>
      </c>
      <c r="Y24">
        <f>'q-ValProd-cntr'!Y24*1000/('q-AgLab-cntr'!Y24)</f>
        <v>1088.2581954525297</v>
      </c>
      <c r="Z24">
        <f>'q-ValProd-cntr'!Z24*1000/('q-AgLab-cntr'!Z24)</f>
        <v>1083.2226086550002</v>
      </c>
      <c r="AA24">
        <f>'q-ValProd-cntr'!AA24*1000/('q-AgLab-cntr'!AA24)</f>
        <v>1113.2252459125984</v>
      </c>
      <c r="AB24">
        <f>'q-ValProd-cntr'!AB24*1000/('q-AgLab-cntr'!AB24)</f>
        <v>1053.2344627062914</v>
      </c>
      <c r="AC24">
        <f>'q-ValProd-cntr'!AC24*1000/('q-AgLab-cntr'!AC24)</f>
        <v>986.12395467252873</v>
      </c>
      <c r="AD24">
        <f>'q-ValProd-cntr'!AD24*1000/('q-AgLab-cntr'!AD24)</f>
        <v>957.12495771479951</v>
      </c>
      <c r="AE24">
        <f>'q-ValProd-cntr'!AE24*1000/('q-AgLab-cntr'!AE24)</f>
        <v>981.14991345037151</v>
      </c>
      <c r="AF24">
        <f>'q-ValProd-cntr'!AF24*1000/('q-AgLab-cntr'!AF24)</f>
        <v>962.7654536540573</v>
      </c>
      <c r="AG24">
        <f>'q-ValProd-cntr'!AG24*1000/('q-AgLab-cntr'!AG24)</f>
        <v>1067.6456848027144</v>
      </c>
      <c r="AH24">
        <f>'q-ValProd-cntr'!AH24*1000/('q-AgLab-cntr'!AH24)</f>
        <v>1107.3986089123318</v>
      </c>
      <c r="AI24">
        <f>'q-ValProd-cntr'!AI24*1000/('q-AgLab-cntr'!AI24)</f>
        <v>1149.733628158865</v>
      </c>
      <c r="AJ24">
        <f>'q-ValProd-cntr'!AJ24*1000/('q-AgLab-cntr'!AJ24)</f>
        <v>1226.595926291486</v>
      </c>
      <c r="AK24">
        <f>'q-ValProd-cntr'!AK24*1000/('q-AgLab-cntr'!AK24)</f>
        <v>1201.7670019766099</v>
      </c>
      <c r="AL24">
        <f>'q-ValProd-cntr'!AL24*1000/('q-AgLab-cntr'!AL24)</f>
        <v>1207.3240484006599</v>
      </c>
      <c r="AM24">
        <f>'q-ValProd-cntr'!AM24*1000/('q-AgLab-cntr'!AM24)</f>
        <v>1232.3321929976419</v>
      </c>
      <c r="AN24">
        <f>'q-ValProd-cntr'!AN24*1000/('q-AgLab-cntr'!AN24)</f>
        <v>1337.0472767081894</v>
      </c>
      <c r="AO24">
        <f>'q-ValProd-cntr'!AO24*1000/('q-AgLab-cntr'!AO24)</f>
        <v>1309.1418624365676</v>
      </c>
      <c r="AP24">
        <f>'q-ValProd-cntr'!AP24*1000/('q-AgLab-cntr'!AP24)</f>
        <v>1446.3689770024562</v>
      </c>
      <c r="AQ24">
        <f>'q-ValProd-cntr'!AQ24*1000/('q-AgLab-cntr'!AQ24)</f>
        <v>1422.4373118216351</v>
      </c>
      <c r="AR24">
        <f>'q-ValProd-cntr'!AR24*1000/('q-AgLab-cntr'!AR24)</f>
        <v>1401.3480252298416</v>
      </c>
      <c r="AS24">
        <f>'q-ValProd-cntr'!AS24*1000/('q-AgLab-cntr'!AS24)</f>
        <v>1245.675639936414</v>
      </c>
      <c r="AT24">
        <f>'q-ValProd-cntr'!AT24*1000/('q-AgLab-cntr'!AT24)</f>
        <v>1339.7625101263586</v>
      </c>
      <c r="AU24">
        <f>'q-ValProd-cntr'!AU24*1000/('q-AgLab-cntr'!AU24)</f>
        <v>1369.3117830877031</v>
      </c>
      <c r="AV24">
        <f>'q-ValProd-cntr'!AV24*1000/('q-AgLab-cntr'!AV24)</f>
        <v>1422.0210742971831</v>
      </c>
      <c r="AW24">
        <f t="shared" si="0"/>
        <v>1.5656721047514477</v>
      </c>
    </row>
    <row r="25" spans="1:49" x14ac:dyDescent="0.2">
      <c r="A25" t="s">
        <v>214</v>
      </c>
      <c r="B25">
        <f>'q-ValProd-cntr'!C25</f>
        <v>109</v>
      </c>
      <c r="C25" t="str">
        <f>'q-ValProd-cntr'!D25</f>
        <v>Jamaica</v>
      </c>
      <c r="F25" t="s">
        <v>244</v>
      </c>
      <c r="G25">
        <f>'q-ValProd-cntr'!G25*1000/('q-AgLab-cntr'!G25)</f>
        <v>897.57374466110298</v>
      </c>
      <c r="H25">
        <f>'q-ValProd-cntr'!H25*1000/('q-AgLab-cntr'!H25)</f>
        <v>917.27053949813478</v>
      </c>
      <c r="I25">
        <f>'q-ValProd-cntr'!I25*1000/('q-AgLab-cntr'!I25)</f>
        <v>982.97257431575758</v>
      </c>
      <c r="J25">
        <f>'q-ValProd-cntr'!J25*1000/('q-AgLab-cntr'!J25)</f>
        <v>1027.6957686567048</v>
      </c>
      <c r="K25">
        <f>'q-ValProd-cntr'!K25*1000/('q-AgLab-cntr'!K25)</f>
        <v>1079.8648444542025</v>
      </c>
      <c r="L25">
        <f>'q-ValProd-cntr'!L25*1000/('q-AgLab-cntr'!L25)</f>
        <v>1132.5055580441499</v>
      </c>
      <c r="M25">
        <f>'q-ValProd-cntr'!M25*1000/('q-AgLab-cntr'!M25)</f>
        <v>1150.1732622038155</v>
      </c>
      <c r="N25">
        <f>'q-ValProd-cntr'!N25*1000/('q-AgLab-cntr'!N25)</f>
        <v>1117.9801674808573</v>
      </c>
      <c r="O25">
        <f>'q-ValProd-cntr'!O25*1000/('q-AgLab-cntr'!O25)</f>
        <v>1096.4834117214523</v>
      </c>
      <c r="P25">
        <f>'q-ValProd-cntr'!P25*1000/('q-AgLab-cntr'!P25)</f>
        <v>1147.5643715959075</v>
      </c>
      <c r="Q25">
        <f>'q-ValProd-cntr'!Q25*1000/('q-AgLab-cntr'!Q25)</f>
        <v>1208.8556600097529</v>
      </c>
      <c r="R25">
        <f>'q-ValProd-cntr'!R25*1000/('q-AgLab-cntr'!R25)</f>
        <v>1163.8727936488756</v>
      </c>
      <c r="S25">
        <f>'q-ValProd-cntr'!S25*1000/('q-AgLab-cntr'!S25)</f>
        <v>1073.7153873123525</v>
      </c>
      <c r="T25">
        <f>'q-ValProd-cntr'!T25*1000/('q-AgLab-cntr'!T25)</f>
        <v>1070.739199401801</v>
      </c>
      <c r="U25">
        <f>'q-ValProd-cntr'!U25*1000/('q-AgLab-cntr'!U25)</f>
        <v>1035.3767754926121</v>
      </c>
      <c r="V25">
        <f>'q-ValProd-cntr'!V25*1000/('q-AgLab-cntr'!V25)</f>
        <v>1060.6579467819779</v>
      </c>
      <c r="W25">
        <f>'q-ValProd-cntr'!W25*1000/('q-AgLab-cntr'!W25)</f>
        <v>1050.0659606732975</v>
      </c>
      <c r="X25">
        <f>'q-ValProd-cntr'!X25*1000/('q-AgLab-cntr'!X25)</f>
        <v>1097.0285507436847</v>
      </c>
      <c r="Y25">
        <f>'q-ValProd-cntr'!Y25*1000/('q-AgLab-cntr'!Y25)</f>
        <v>1038.6152607821302</v>
      </c>
      <c r="Z25">
        <f>'q-ValProd-cntr'!Z25*1000/('q-AgLab-cntr'!Z25)</f>
        <v>998.44772667587245</v>
      </c>
      <c r="AA25">
        <f>'q-ValProd-cntr'!AA25*1000/('q-AgLab-cntr'!AA25)</f>
        <v>989.16720941167807</v>
      </c>
      <c r="AB25">
        <f>'q-ValProd-cntr'!AB25*1000/('q-AgLab-cntr'!AB25)</f>
        <v>938.25049016391313</v>
      </c>
      <c r="AC25">
        <f>'q-ValProd-cntr'!AC25*1000/('q-AgLab-cntr'!AC25)</f>
        <v>998.22144573448156</v>
      </c>
      <c r="AD25">
        <f>'q-ValProd-cntr'!AD25*1000/('q-AgLab-cntr'!AD25)</f>
        <v>1095.3836202102348</v>
      </c>
      <c r="AE25">
        <f>'q-ValProd-cntr'!AE25*1000/('q-AgLab-cntr'!AE25)</f>
        <v>1016.2142186676018</v>
      </c>
      <c r="AF25">
        <f>'q-ValProd-cntr'!AF25*1000/('q-AgLab-cntr'!AF25)</f>
        <v>1059.8384154989419</v>
      </c>
      <c r="AG25">
        <f>'q-ValProd-cntr'!AG25*1000/('q-AgLab-cntr'!AG25)</f>
        <v>1126.3904271302758</v>
      </c>
      <c r="AH25">
        <f>'q-ValProd-cntr'!AH25*1000/('q-AgLab-cntr'!AH25)</f>
        <v>1116.7655977406321</v>
      </c>
      <c r="AI25">
        <f>'q-ValProd-cntr'!AI25*1000/('q-AgLab-cntr'!AI25)</f>
        <v>1045.6202052415656</v>
      </c>
      <c r="AJ25">
        <f>'q-ValProd-cntr'!AJ25*1000/('q-AgLab-cntr'!AJ25)</f>
        <v>1166.7715673963044</v>
      </c>
      <c r="AK25">
        <f>'q-ValProd-cntr'!AK25*1000/('q-AgLab-cntr'!AK25)</f>
        <v>1194.0226207559631</v>
      </c>
      <c r="AL25">
        <f>'q-ValProd-cntr'!AL25*1000/('q-AgLab-cntr'!AL25)</f>
        <v>1300.2339993099631</v>
      </c>
      <c r="AM25">
        <f>'q-ValProd-cntr'!AM25*1000/('q-AgLab-cntr'!AM25)</f>
        <v>1328.7057465984249</v>
      </c>
      <c r="AN25">
        <f>'q-ValProd-cntr'!AN25*1000/('q-AgLab-cntr'!AN25)</f>
        <v>1395.0998877134189</v>
      </c>
      <c r="AO25">
        <f>'q-ValProd-cntr'!AO25*1000/('q-AgLab-cntr'!AO25)</f>
        <v>1431.7488842676012</v>
      </c>
      <c r="AP25">
        <f>'q-ValProd-cntr'!AP25*1000/('q-AgLab-cntr'!AP25)</f>
        <v>1513.591792228963</v>
      </c>
      <c r="AQ25">
        <f>'q-ValProd-cntr'!AQ25*1000/('q-AgLab-cntr'!AQ25)</f>
        <v>1437.4341525480224</v>
      </c>
      <c r="AR25">
        <f>'q-ValProd-cntr'!AR25*1000/('q-AgLab-cntr'!AR25)</f>
        <v>1410.5391539015357</v>
      </c>
      <c r="AS25">
        <f>'q-ValProd-cntr'!AS25*1000/('q-AgLab-cntr'!AS25)</f>
        <v>1504.2715974669916</v>
      </c>
      <c r="AT25">
        <f>'q-ValProd-cntr'!AT25*1000/('q-AgLab-cntr'!AT25)</f>
        <v>1450.7611746678401</v>
      </c>
      <c r="AU25">
        <f>'q-ValProd-cntr'!AU25*1000/('q-AgLab-cntr'!AU25)</f>
        <v>1529.874076717083</v>
      </c>
      <c r="AV25">
        <f>'q-ValProd-cntr'!AV25*1000/('q-AgLab-cntr'!AV25)</f>
        <v>1518.1733290329269</v>
      </c>
      <c r="AW25">
        <f t="shared" si="0"/>
        <v>0.89551647743819629</v>
      </c>
    </row>
    <row r="26" spans="1:49" x14ac:dyDescent="0.2">
      <c r="A26" t="s">
        <v>214</v>
      </c>
      <c r="B26">
        <f>'q-ValProd-cntr'!C26</f>
        <v>135</v>
      </c>
      <c r="C26" t="str">
        <f>'q-ValProd-cntr'!D26</f>
        <v>Martinique</v>
      </c>
      <c r="F26" t="s">
        <v>244</v>
      </c>
      <c r="G26">
        <f>'q-ValProd-cntr'!G26*1000/('q-AgLab-cntr'!G26)</f>
        <v>1674.6623180745003</v>
      </c>
      <c r="H26">
        <f>'q-ValProd-cntr'!H26*1000/('q-AgLab-cntr'!H26)</f>
        <v>1736.9600097379489</v>
      </c>
      <c r="I26">
        <f>'q-ValProd-cntr'!I26*1000/('q-AgLab-cntr'!I26)</f>
        <v>1776.3212810626312</v>
      </c>
      <c r="J26">
        <f>'q-ValProd-cntr'!J26*1000/('q-AgLab-cntr'!J26)</f>
        <v>1533.6629934535135</v>
      </c>
      <c r="K26">
        <f>'q-ValProd-cntr'!K26*1000/('q-AgLab-cntr'!K26)</f>
        <v>2026.0131856349992</v>
      </c>
      <c r="L26">
        <f>'q-ValProd-cntr'!L26*1000/('q-AgLab-cntr'!L26)</f>
        <v>2221.6483609297143</v>
      </c>
      <c r="M26">
        <f>'q-ValProd-cntr'!M26*1000/('q-AgLab-cntr'!M26)</f>
        <v>2193.6555048793939</v>
      </c>
      <c r="N26">
        <f>'q-ValProd-cntr'!N26*1000/('q-AgLab-cntr'!N26)</f>
        <v>2257.6673116425</v>
      </c>
      <c r="O26">
        <f>'q-ValProd-cntr'!O26*1000/('q-AgLab-cntr'!O26)</f>
        <v>2319.5538450753329</v>
      </c>
      <c r="P26">
        <f>'q-ValProd-cntr'!P26*1000/('q-AgLab-cntr'!P26)</f>
        <v>2000.2696134317239</v>
      </c>
      <c r="Q26">
        <f>'q-ValProd-cntr'!Q26*1000/('q-AgLab-cntr'!Q26)</f>
        <v>2215.8064976035712</v>
      </c>
      <c r="R26">
        <f>'q-ValProd-cntr'!R26*1000/('q-AgLab-cntr'!R26)</f>
        <v>2660.4168140955549</v>
      </c>
      <c r="S26">
        <f>'q-ValProd-cntr'!S26*1000/('q-AgLab-cntr'!S26)</f>
        <v>2582.9229495007694</v>
      </c>
      <c r="T26">
        <f>'q-ValProd-cntr'!T26*1000/('q-AgLab-cntr'!T26)</f>
        <v>2891.3370247525004</v>
      </c>
      <c r="U26">
        <f>'q-ValProd-cntr'!U26*1000/('q-AgLab-cntr'!U26)</f>
        <v>2885.1342465695657</v>
      </c>
      <c r="V26">
        <f>'q-ValProd-cntr'!V26*1000/('q-AgLab-cntr'!V26)</f>
        <v>3322.3062470927271</v>
      </c>
      <c r="W26">
        <f>'q-ValProd-cntr'!W26*1000/('q-AgLab-cntr'!W26)</f>
        <v>3673.0771060504762</v>
      </c>
      <c r="X26">
        <f>'q-ValProd-cntr'!X26*1000/('q-AgLab-cntr'!X26)</f>
        <v>4117.0919326342109</v>
      </c>
      <c r="Y26">
        <f>'q-ValProd-cntr'!Y26*1000/('q-AgLab-cntr'!Y26)</f>
        <v>3232.5477575555551</v>
      </c>
      <c r="Z26">
        <f>'q-ValProd-cntr'!Z26*1000/('q-AgLab-cntr'!Z26)</f>
        <v>2608.8435515388237</v>
      </c>
      <c r="AA26">
        <f>'q-ValProd-cntr'!AA26*1000/('q-AgLab-cntr'!AA26)</f>
        <v>3645.2407797924993</v>
      </c>
      <c r="AB26">
        <f>'q-ValProd-cntr'!AB26*1000/('q-AgLab-cntr'!AB26)</f>
        <v>3909.7675316787495</v>
      </c>
      <c r="AC26">
        <f>'q-ValProd-cntr'!AC26*1000/('q-AgLab-cntr'!AC26)</f>
        <v>3932.8173979337507</v>
      </c>
      <c r="AD26">
        <f>'q-ValProd-cntr'!AD26*1000/('q-AgLab-cntr'!AD26)</f>
        <v>4500.9337807106667</v>
      </c>
      <c r="AE26">
        <f>'q-ValProd-cntr'!AE26*1000/('q-AgLab-cntr'!AE26)</f>
        <v>4394.0895033066663</v>
      </c>
      <c r="AF26">
        <f>'q-ValProd-cntr'!AF26*1000/('q-AgLab-cntr'!AF26)</f>
        <v>4997.665175842857</v>
      </c>
      <c r="AG26">
        <f>'q-ValProd-cntr'!AG26*1000/('q-AgLab-cntr'!AG26)</f>
        <v>4507.4947710071428</v>
      </c>
      <c r="AH26">
        <f>'q-ValProd-cntr'!AH26*1000/('q-AgLab-cntr'!AH26)</f>
        <v>4579.753664357143</v>
      </c>
      <c r="AI26">
        <f>'q-ValProd-cntr'!AI26*1000/('q-AgLab-cntr'!AI26)</f>
        <v>5132.1186438769228</v>
      </c>
      <c r="AJ26">
        <f>'q-ValProd-cntr'!AJ26*1000/('q-AgLab-cntr'!AJ26)</f>
        <v>5669.4879958300007</v>
      </c>
      <c r="AK26">
        <f>'q-ValProd-cntr'!AK26*1000/('q-AgLab-cntr'!AK26)</f>
        <v>5389.8168486566665</v>
      </c>
      <c r="AL26">
        <f>'q-ValProd-cntr'!AL26*1000/('q-AgLab-cntr'!AL26)</f>
        <v>6107.6008001309092</v>
      </c>
      <c r="AM26">
        <f>'q-ValProd-cntr'!AM26*1000/('q-AgLab-cntr'!AM26)</f>
        <v>5773.5939660163622</v>
      </c>
      <c r="AN26">
        <f>'q-ValProd-cntr'!AN26*1000/('q-AgLab-cntr'!AN26)</f>
        <v>5655.5453733799995</v>
      </c>
      <c r="AO26">
        <f>'q-ValProd-cntr'!AO26*1000/('q-AgLab-cntr'!AO26)</f>
        <v>6168.3327912799996</v>
      </c>
      <c r="AP26">
        <f>'q-ValProd-cntr'!AP26*1000/('q-AgLab-cntr'!AP26)</f>
        <v>8346.933064644445</v>
      </c>
      <c r="AQ26">
        <f>'q-ValProd-cntr'!AQ26*1000/('q-AgLab-cntr'!AQ26)</f>
        <v>8783.4661334800021</v>
      </c>
      <c r="AR26">
        <f>'q-ValProd-cntr'!AR26*1000/('q-AgLab-cntr'!AR26)</f>
        <v>9247.2189068700009</v>
      </c>
      <c r="AS26">
        <f>'q-ValProd-cntr'!AS26*1000/('q-AgLab-cntr'!AS26)</f>
        <v>9853.998457072501</v>
      </c>
      <c r="AT26">
        <f>'q-ValProd-cntr'!AT26*1000/('q-AgLab-cntr'!AT26)</f>
        <v>11366.657455285713</v>
      </c>
      <c r="AU26">
        <f>'q-ValProd-cntr'!AU26*1000/('q-AgLab-cntr'!AU26)</f>
        <v>11366.657455285713</v>
      </c>
      <c r="AV26">
        <f>'q-ValProd-cntr'!AV26*1000/('q-AgLab-cntr'!AV26)</f>
        <v>11367.213249571425</v>
      </c>
      <c r="AW26">
        <f t="shared" si="0"/>
        <v>4.6200056111717736</v>
      </c>
    </row>
    <row r="27" spans="1:49" x14ac:dyDescent="0.2">
      <c r="A27" t="s">
        <v>214</v>
      </c>
      <c r="B27">
        <f>'q-ValProd-cntr'!C27</f>
        <v>138</v>
      </c>
      <c r="C27" t="str">
        <f>'q-ValProd-cntr'!D27</f>
        <v>Mexico</v>
      </c>
      <c r="F27" t="s">
        <v>244</v>
      </c>
      <c r="G27">
        <f>'q-ValProd-cntr'!G27*1000/('q-AgLab-cntr'!G27)</f>
        <v>1077.853300984006</v>
      </c>
      <c r="H27">
        <f>'q-ValProd-cntr'!H27*1000/('q-AgLab-cntr'!H27)</f>
        <v>1134.7744695337256</v>
      </c>
      <c r="I27">
        <f>'q-ValProd-cntr'!I27*1000/('q-AgLab-cntr'!I27)</f>
        <v>1181.4932963988697</v>
      </c>
      <c r="J27">
        <f>'q-ValProd-cntr'!J27*1000/('q-AgLab-cntr'!J27)</f>
        <v>1293.2789809091767</v>
      </c>
      <c r="K27">
        <f>'q-ValProd-cntr'!K27*1000/('q-AgLab-cntr'!K27)</f>
        <v>1358.5772161257603</v>
      </c>
      <c r="L27">
        <f>'q-ValProd-cntr'!L27*1000/('q-AgLab-cntr'!L27)</f>
        <v>1441.879035117955</v>
      </c>
      <c r="M27">
        <f>'q-ValProd-cntr'!M27*1000/('q-AgLab-cntr'!M27)</f>
        <v>1453.5870012620728</v>
      </c>
      <c r="N27">
        <f>'q-ValProd-cntr'!N27*1000/('q-AgLab-cntr'!N27)</f>
        <v>1484.9075922080369</v>
      </c>
      <c r="O27">
        <f>'q-ValProd-cntr'!O27*1000/('q-AgLab-cntr'!O27)</f>
        <v>1453.400271577166</v>
      </c>
      <c r="P27">
        <f>'q-ValProd-cntr'!P27*1000/('q-AgLab-cntr'!P27)</f>
        <v>1506.2619357923002</v>
      </c>
      <c r="Q27">
        <f>'q-ValProd-cntr'!Q27*1000/('q-AgLab-cntr'!Q27)</f>
        <v>1538.1586848765874</v>
      </c>
      <c r="R27">
        <f>'q-ValProd-cntr'!R27*1000/('q-AgLab-cntr'!R27)</f>
        <v>1577.3568011967836</v>
      </c>
      <c r="S27">
        <f>'q-ValProd-cntr'!S27*1000/('q-AgLab-cntr'!S27)</f>
        <v>1606.8173160110832</v>
      </c>
      <c r="T27">
        <f>'q-ValProd-cntr'!T27*1000/('q-AgLab-cntr'!T27)</f>
        <v>1621.8839375850584</v>
      </c>
      <c r="U27">
        <f>'q-ValProd-cntr'!U27*1000/('q-AgLab-cntr'!U27)</f>
        <v>1639.9741616992123</v>
      </c>
      <c r="V27">
        <f>'q-ValProd-cntr'!V27*1000/('q-AgLab-cntr'!V27)</f>
        <v>1609.7367282293762</v>
      </c>
      <c r="W27">
        <f>'q-ValProd-cntr'!W27*1000/('q-AgLab-cntr'!W27)</f>
        <v>1759.225310990174</v>
      </c>
      <c r="X27">
        <f>'q-ValProd-cntr'!X27*1000/('q-AgLab-cntr'!X27)</f>
        <v>1844.4052216743476</v>
      </c>
      <c r="Y27">
        <f>'q-ValProd-cntr'!Y27*1000/('q-AgLab-cntr'!Y27)</f>
        <v>1770.5345960198035</v>
      </c>
      <c r="Z27">
        <f>'q-ValProd-cntr'!Z27*1000/('q-AgLab-cntr'!Z27)</f>
        <v>1890.9425165667901</v>
      </c>
      <c r="AA27">
        <f>'q-ValProd-cntr'!AA27*1000/('q-AgLab-cntr'!AA27)</f>
        <v>1997.5287492124987</v>
      </c>
      <c r="AB27">
        <f>'q-ValProd-cntr'!AB27*1000/('q-AgLab-cntr'!AB27)</f>
        <v>1927.0144747028414</v>
      </c>
      <c r="AC27">
        <f>'q-ValProd-cntr'!AC27*1000/('q-AgLab-cntr'!AC27)</f>
        <v>2004.7316037857522</v>
      </c>
      <c r="AD27">
        <f>'q-ValProd-cntr'!AD27*1000/('q-AgLab-cntr'!AD27)</f>
        <v>2001.1292785636106</v>
      </c>
      <c r="AE27">
        <f>'q-ValProd-cntr'!AE27*1000/('q-AgLab-cntr'!AE27)</f>
        <v>2056.3690465828849</v>
      </c>
      <c r="AF27">
        <f>'q-ValProd-cntr'!AF27*1000/('q-AgLab-cntr'!AF27)</f>
        <v>2071.5843886753473</v>
      </c>
      <c r="AG27">
        <f>'q-ValProd-cntr'!AG27*1000/('q-AgLab-cntr'!AG27)</f>
        <v>2085.9769364707131</v>
      </c>
      <c r="AH27">
        <f>'q-ValProd-cntr'!AH27*1000/('q-AgLab-cntr'!AH27)</f>
        <v>2038.3356354523428</v>
      </c>
      <c r="AI27">
        <f>'q-ValProd-cntr'!AI27*1000/('q-AgLab-cntr'!AI27)</f>
        <v>1933.1308950431785</v>
      </c>
      <c r="AJ27">
        <f>'q-ValProd-cntr'!AJ27*1000/('q-AgLab-cntr'!AJ27)</f>
        <v>2062.8004432866915</v>
      </c>
      <c r="AK27">
        <f>'q-ValProd-cntr'!AK27*1000/('q-AgLab-cntr'!AK27)</f>
        <v>2120.334046365314</v>
      </c>
      <c r="AL27">
        <f>'q-ValProd-cntr'!AL27*1000/('q-AgLab-cntr'!AL27)</f>
        <v>2130.0274340006722</v>
      </c>
      <c r="AM27">
        <f>'q-ValProd-cntr'!AM27*1000/('q-AgLab-cntr'!AM27)</f>
        <v>2195.6493283159471</v>
      </c>
      <c r="AN27">
        <f>'q-ValProd-cntr'!AN27*1000/('q-AgLab-cntr'!AN27)</f>
        <v>2274.7533835517866</v>
      </c>
      <c r="AO27">
        <f>'q-ValProd-cntr'!AO27*1000/('q-AgLab-cntr'!AO27)</f>
        <v>2364.278869400277</v>
      </c>
      <c r="AP27">
        <f>'q-ValProd-cntr'!AP27*1000/('q-AgLab-cntr'!AP27)</f>
        <v>2444.2891568314308</v>
      </c>
      <c r="AQ27">
        <f>'q-ValProd-cntr'!AQ27*1000/('q-AgLab-cntr'!AQ27)</f>
        <v>2491.7087280666074</v>
      </c>
      <c r="AR27">
        <f>'q-ValProd-cntr'!AR27*1000/('q-AgLab-cntr'!AR27)</f>
        <v>2576.1048273475908</v>
      </c>
      <c r="AS27">
        <f>'q-ValProd-cntr'!AS27*1000/('q-AgLab-cntr'!AS27)</f>
        <v>2645.2134096889458</v>
      </c>
      <c r="AT27">
        <f>'q-ValProd-cntr'!AT27*1000/('q-AgLab-cntr'!AT27)</f>
        <v>2689.5328549331498</v>
      </c>
      <c r="AU27">
        <f>'q-ValProd-cntr'!AU27*1000/('q-AgLab-cntr'!AU27)</f>
        <v>2843.9608045532636</v>
      </c>
      <c r="AV27">
        <f>'q-ValProd-cntr'!AV27*1000/('q-AgLab-cntr'!AV27)</f>
        <v>2832.0052390751221</v>
      </c>
      <c r="AW27">
        <f t="shared" si="0"/>
        <v>1.993579855465466</v>
      </c>
    </row>
    <row r="28" spans="1:49" x14ac:dyDescent="0.2">
      <c r="A28" t="s">
        <v>214</v>
      </c>
      <c r="B28">
        <f>'q-ValProd-cntr'!C28</f>
        <v>142</v>
      </c>
      <c r="C28" t="str">
        <f>'q-ValProd-cntr'!D28</f>
        <v>Montserrat</v>
      </c>
      <c r="F28" t="s">
        <v>244</v>
      </c>
      <c r="G28">
        <f>'q-ValProd-cntr'!G28*1000/('q-AgLab-cntr'!G28)</f>
        <v>650.79780859999983</v>
      </c>
      <c r="H28">
        <f>'q-ValProd-cntr'!H28*1000/('q-AgLab-cntr'!H28)</f>
        <v>668.66134599999987</v>
      </c>
      <c r="I28">
        <f>'q-ValProd-cntr'!I28*1000/('q-AgLab-cntr'!I28)</f>
        <v>690.25913444999969</v>
      </c>
      <c r="J28">
        <f>'q-ValProd-cntr'!J28*1000/('q-AgLab-cntr'!J28)</f>
        <v>708.5904399499999</v>
      </c>
      <c r="K28">
        <f>'q-ValProd-cntr'!K28*1000/('q-AgLab-cntr'!K28)</f>
        <v>729.05845699999986</v>
      </c>
      <c r="L28">
        <f>'q-ValProd-cntr'!L28*1000/('q-AgLab-cntr'!L28)</f>
        <v>708.46246879999978</v>
      </c>
      <c r="M28">
        <f>'q-ValProd-cntr'!M28*1000/('q-AgLab-cntr'!M28)</f>
        <v>781.95528379999996</v>
      </c>
      <c r="N28">
        <f>'q-ValProd-cntr'!N28*1000/('q-AgLab-cntr'!N28)</f>
        <v>823.35607479999999</v>
      </c>
      <c r="O28">
        <f>'q-ValProd-cntr'!O28*1000/('q-AgLab-cntr'!O28)</f>
        <v>739.98212514999977</v>
      </c>
      <c r="P28">
        <f>'q-ValProd-cntr'!P28*1000/('q-AgLab-cntr'!P28)</f>
        <v>785.96966531999976</v>
      </c>
      <c r="Q28">
        <f>'q-ValProd-cntr'!Q28*1000/('q-AgLab-cntr'!Q28)</f>
        <v>832.35906018999992</v>
      </c>
      <c r="R28">
        <f>'q-ValProd-cntr'!R28*1000/('q-AgLab-cntr'!R28)</f>
        <v>818.07094853999956</v>
      </c>
      <c r="S28">
        <f>'q-ValProd-cntr'!S28*1000/('q-AgLab-cntr'!S28)</f>
        <v>832.14223411999978</v>
      </c>
      <c r="T28">
        <f>'q-ValProd-cntr'!T28*1000/('q-AgLab-cntr'!T28)</f>
        <v>848.30161065999982</v>
      </c>
      <c r="U28">
        <f>'q-ValProd-cntr'!U28*1000/('q-AgLab-cntr'!U28)</f>
        <v>857.82405623999978</v>
      </c>
      <c r="V28">
        <f>'q-ValProd-cntr'!V28*1000/('q-AgLab-cntr'!V28)</f>
        <v>875.43001821999974</v>
      </c>
      <c r="W28">
        <f>'q-ValProd-cntr'!W28*1000/('q-AgLab-cntr'!W28)</f>
        <v>880.14614363999999</v>
      </c>
      <c r="X28">
        <f>'q-ValProd-cntr'!X28*1000/('q-AgLab-cntr'!X28)</f>
        <v>905.85561454999981</v>
      </c>
      <c r="Y28">
        <f>'q-ValProd-cntr'!Y28*1000/('q-AgLab-cntr'!Y28)</f>
        <v>933.47558050999965</v>
      </c>
      <c r="Z28">
        <f>'q-ValProd-cntr'!Z28*1000/('q-AgLab-cntr'!Z28)</f>
        <v>980.27036446999989</v>
      </c>
      <c r="AA28">
        <f>'q-ValProd-cntr'!AA28*1000/('q-AgLab-cntr'!AA28)</f>
        <v>1038.7718817199998</v>
      </c>
      <c r="AB28">
        <f>'q-ValProd-cntr'!AB28*1000/('q-AgLab-cntr'!AB28)</f>
        <v>1128.0220702699996</v>
      </c>
      <c r="AC28">
        <f>'q-ValProd-cntr'!AC28*1000/('q-AgLab-cntr'!AC28)</f>
        <v>2245.3680358999991</v>
      </c>
      <c r="AD28">
        <f>'q-ValProd-cntr'!AD28*1000/('q-AgLab-cntr'!AD28)</f>
        <v>2269.0766734999988</v>
      </c>
      <c r="AE28">
        <f>'q-ValProd-cntr'!AE28*1000/('q-AgLab-cntr'!AE28)</f>
        <v>2271.8728154999994</v>
      </c>
      <c r="AF28">
        <f>'q-ValProd-cntr'!AF28*1000/('q-AgLab-cntr'!AF28)</f>
        <v>2337.4157702999996</v>
      </c>
      <c r="AG28">
        <f>'q-ValProd-cntr'!AG28*1000/('q-AgLab-cntr'!AG28)</f>
        <v>2407.5663013999992</v>
      </c>
      <c r="AH28">
        <f>'q-ValProd-cntr'!AH28*1000/('q-AgLab-cntr'!AH28)</f>
        <v>2472.4320159399995</v>
      </c>
      <c r="AI28">
        <f>'q-ValProd-cntr'!AI28*1000/('q-AgLab-cntr'!AI28)</f>
        <v>2514.0549126399987</v>
      </c>
      <c r="AJ28">
        <f>'q-ValProd-cntr'!AJ28*1000/('q-AgLab-cntr'!AJ28)</f>
        <v>2590.3696813799997</v>
      </c>
      <c r="AK28">
        <f>'q-ValProd-cntr'!AK28*1000/('q-AgLab-cntr'!AK28)</f>
        <v>2656.3020699799995</v>
      </c>
      <c r="AL28">
        <f>'q-ValProd-cntr'!AL28*1000/('q-AgLab-cntr'!AL28)</f>
        <v>2732.7839204200004</v>
      </c>
      <c r="AM28">
        <f>'q-ValProd-cntr'!AM28*1000/('q-AgLab-cntr'!AM28)</f>
        <v>2787.2769792200002</v>
      </c>
      <c r="AN28">
        <f>'q-ValProd-cntr'!AN28*1000/('q-AgLab-cntr'!AN28)</f>
        <v>2848.7113383599999</v>
      </c>
      <c r="AO28">
        <f>'q-ValProd-cntr'!AO28*1000/('q-AgLab-cntr'!AO28)</f>
        <v>2852.3261403999995</v>
      </c>
      <c r="AP28">
        <f>'q-ValProd-cntr'!AP28*1000/('q-AgLab-cntr'!AP28)</f>
        <v>2852.3261403999995</v>
      </c>
      <c r="AQ28">
        <f>'q-ValProd-cntr'!AQ28*1000/('q-AgLab-cntr'!AQ28)</f>
        <v>2852.3261403999995</v>
      </c>
      <c r="AR28">
        <f>'q-ValProd-cntr'!AR28*1000/('q-AgLab-cntr'!AR28)</f>
        <v>2852.3261403999995</v>
      </c>
      <c r="AS28">
        <f>'q-ValProd-cntr'!AS28*1000/('q-AgLab-cntr'!AS28)</f>
        <v>2852.3261403999995</v>
      </c>
      <c r="AT28">
        <f>'q-ValProd-cntr'!AT28*1000/('q-AgLab-cntr'!AT28)</f>
        <v>2852.3261403999995</v>
      </c>
      <c r="AU28">
        <f>'q-ValProd-cntr'!AU28*1000/('q-AgLab-cntr'!AU28)</f>
        <v>2852.3261403999995</v>
      </c>
      <c r="AV28">
        <f>'q-ValProd-cntr'!AV28*1000/('q-AgLab-cntr'!AV28)</f>
        <v>2852.3261403999995</v>
      </c>
      <c r="AW28">
        <f t="shared" si="0"/>
        <v>4.8304447983094079</v>
      </c>
    </row>
    <row r="29" spans="1:49" x14ac:dyDescent="0.2">
      <c r="A29" t="s">
        <v>214</v>
      </c>
      <c r="B29">
        <f>'q-ValProd-cntr'!C29</f>
        <v>151</v>
      </c>
      <c r="C29" t="str">
        <f>'q-ValProd-cntr'!D29</f>
        <v>Netherlands Antilles</v>
      </c>
      <c r="F29" t="s">
        <v>244</v>
      </c>
      <c r="G29">
        <f>'q-ValProd-cntr'!G29*1000/('q-AgLab-cntr'!G29)</f>
        <v>4017.2806049999999</v>
      </c>
      <c r="H29">
        <f>'q-ValProd-cntr'!H29*1000/('q-AgLab-cntr'!H29)</f>
        <v>3966.0019120000002</v>
      </c>
      <c r="I29">
        <f>'q-ValProd-cntr'!I29*1000/('q-AgLab-cntr'!I29)</f>
        <v>3950.0759869999997</v>
      </c>
      <c r="J29">
        <f>'q-ValProd-cntr'!J29*1000/('q-AgLab-cntr'!J29)</f>
        <v>3979.2691769999997</v>
      </c>
      <c r="K29">
        <f>'q-ValProd-cntr'!K29*1000/('q-AgLab-cntr'!K29)</f>
        <v>3761.302279</v>
      </c>
      <c r="L29">
        <f>'q-ValProd-cntr'!L29*1000/('q-AgLab-cntr'!L29)</f>
        <v>3643.0020589999999</v>
      </c>
      <c r="M29">
        <f>'q-ValProd-cntr'!M29*1000/('q-AgLab-cntr'!M29)</f>
        <v>3543.0568720000001</v>
      </c>
      <c r="N29">
        <f>'q-ValProd-cntr'!N29*1000/('q-AgLab-cntr'!N29)</f>
        <v>3927.0361330000005</v>
      </c>
      <c r="O29">
        <f>'q-ValProd-cntr'!O29*1000/('q-AgLab-cntr'!O29)</f>
        <v>5261.3812570000009</v>
      </c>
      <c r="P29">
        <f>'q-ValProd-cntr'!P29*1000/('q-AgLab-cntr'!P29)</f>
        <v>5664.8749900000012</v>
      </c>
      <c r="Q29">
        <f>'q-ValProd-cntr'!Q29*1000/('q-AgLab-cntr'!Q29)</f>
        <v>6513.2666629999994</v>
      </c>
      <c r="R29">
        <f>'q-ValProd-cntr'!R29*1000/('q-AgLab-cntr'!R29)</f>
        <v>5884.0826440000001</v>
      </c>
      <c r="S29">
        <f>'q-ValProd-cntr'!S29*1000/('q-AgLab-cntr'!S29)</f>
        <v>5232.2928140000004</v>
      </c>
      <c r="T29">
        <f>'q-ValProd-cntr'!T29*1000/('q-AgLab-cntr'!T29)</f>
        <v>4870.0664900000002</v>
      </c>
      <c r="U29">
        <f>'q-ValProd-cntr'!U29*1000/('q-AgLab-cntr'!U29)</f>
        <v>4865.2985779999999</v>
      </c>
      <c r="V29">
        <f>'q-ValProd-cntr'!V29*1000/('q-AgLab-cntr'!V29)</f>
        <v>5160.7855630000004</v>
      </c>
      <c r="W29">
        <f>'q-ValProd-cntr'!W29*1000/('q-AgLab-cntr'!W29)</f>
        <v>4123.7472539999999</v>
      </c>
      <c r="X29">
        <f>'q-ValProd-cntr'!X29*1000/('q-AgLab-cntr'!X29)</f>
        <v>3782.3247009999995</v>
      </c>
      <c r="Y29">
        <f>'q-ValProd-cntr'!Y29*1000/('q-AgLab-cntr'!Y29)</f>
        <v>2348.2002349999998</v>
      </c>
      <c r="Z29">
        <f>'q-ValProd-cntr'!Z29*1000/('q-AgLab-cntr'!Z29)</f>
        <v>2457.4507160000003</v>
      </c>
      <c r="AA29">
        <f>'q-ValProd-cntr'!AA29*1000/('q-AgLab-cntr'!AA29)</f>
        <v>2298.2096349999997</v>
      </c>
      <c r="AB29">
        <f>'q-ValProd-cntr'!AB29*1000/('q-AgLab-cntr'!AB29)</f>
        <v>2831.304889</v>
      </c>
      <c r="AC29">
        <f>'q-ValProd-cntr'!AC29*1000/('q-AgLab-cntr'!AC29)</f>
        <v>2434.3577319999999</v>
      </c>
      <c r="AD29">
        <f>'q-ValProd-cntr'!AD29*1000/('q-AgLab-cntr'!AD29)</f>
        <v>2650.3062259999997</v>
      </c>
      <c r="AE29">
        <f>'q-ValProd-cntr'!AE29*1000/('q-AgLab-cntr'!AE29)</f>
        <v>2271.1718329999999</v>
      </c>
      <c r="AF29">
        <f>'q-ValProd-cntr'!AF29*1000/('q-AgLab-cntr'!AF29)</f>
        <v>1597.3178339999999</v>
      </c>
      <c r="AG29">
        <f>'q-ValProd-cntr'!AG29*1000/('q-AgLab-cntr'!AG29)</f>
        <v>1239.1413480000001</v>
      </c>
      <c r="AH29">
        <f>'q-ValProd-cntr'!AH29*1000/('q-AgLab-cntr'!AH29)</f>
        <v>1219.3108220000001</v>
      </c>
      <c r="AI29">
        <f>'q-ValProd-cntr'!AI29*1000/('q-AgLab-cntr'!AI29)</f>
        <v>1244.1819390000001</v>
      </c>
      <c r="AJ29">
        <f>'q-ValProd-cntr'!AJ29*1000/('q-AgLab-cntr'!AJ29)</f>
        <v>1794.4937159999999</v>
      </c>
      <c r="AK29">
        <f>'q-ValProd-cntr'!AK29*1000/('q-AgLab-cntr'!AK29)</f>
        <v>1339.2245720000001</v>
      </c>
      <c r="AL29">
        <f>'q-ValProd-cntr'!AL29*1000/('q-AgLab-cntr'!AL29)</f>
        <v>1372.2927550000002</v>
      </c>
      <c r="AM29">
        <f>'q-ValProd-cntr'!AM29*1000/('q-AgLab-cntr'!AM29)</f>
        <v>1597.4239060000002</v>
      </c>
      <c r="AN29">
        <f>'q-ValProd-cntr'!AN29*1000/('q-AgLab-cntr'!AN29)</f>
        <v>1661.8064740000002</v>
      </c>
      <c r="AO29">
        <f>'q-ValProd-cntr'!AO29*1000/('q-AgLab-cntr'!AO29)</f>
        <v>1798.6378339999999</v>
      </c>
      <c r="AP29">
        <f>'q-ValProd-cntr'!AP29*1000/('q-AgLab-cntr'!AP29)</f>
        <v>1490.2186279999999</v>
      </c>
      <c r="AQ29">
        <f>'q-ValProd-cntr'!AQ29*1000/('q-AgLab-cntr'!AQ29)</f>
        <v>1430.13077</v>
      </c>
      <c r="AR29">
        <f>'q-ValProd-cntr'!AR29*1000/('q-AgLab-cntr'!AR29)</f>
        <v>1433.6649320000001</v>
      </c>
      <c r="AS29">
        <f>'q-ValProd-cntr'!AS29*1000/('q-AgLab-cntr'!AS29)</f>
        <v>1367.620081</v>
      </c>
      <c r="AT29">
        <f>'q-ValProd-cntr'!AT29*1000/('q-AgLab-cntr'!AT29)</f>
        <v>1388.6978839999997</v>
      </c>
      <c r="AU29">
        <f>'q-ValProd-cntr'!AU29*1000/('q-AgLab-cntr'!AU29)</f>
        <v>1414.7826890000001</v>
      </c>
      <c r="AV29">
        <f>'q-ValProd-cntr'!AV29*1000/('q-AgLab-cntr'!AV29)</f>
        <v>1414.7826890000001</v>
      </c>
      <c r="AW29">
        <f t="shared" si="0"/>
        <v>-3.7888677834495788</v>
      </c>
    </row>
    <row r="30" spans="1:49" x14ac:dyDescent="0.2">
      <c r="A30" t="s">
        <v>214</v>
      </c>
      <c r="B30">
        <f>'q-ValProd-cntr'!C30</f>
        <v>157</v>
      </c>
      <c r="C30" t="str">
        <f>'q-ValProd-cntr'!D30</f>
        <v>Nicaragua</v>
      </c>
      <c r="F30" t="s">
        <v>244</v>
      </c>
      <c r="G30">
        <f>'q-ValProd-cntr'!G30*1000/('q-AgLab-cntr'!G30)</f>
        <v>992.43559087308154</v>
      </c>
      <c r="H30">
        <f>'q-ValProd-cntr'!H30*1000/('q-AgLab-cntr'!H30)</f>
        <v>1115.3398613826091</v>
      </c>
      <c r="I30">
        <f>'q-ValProd-cntr'!I30*1000/('q-AgLab-cntr'!I30)</f>
        <v>1225.9966333073623</v>
      </c>
      <c r="J30">
        <f>'q-ValProd-cntr'!J30*1000/('q-AgLab-cntr'!J30)</f>
        <v>1395.8782677379938</v>
      </c>
      <c r="K30">
        <f>'q-ValProd-cntr'!K30*1000/('q-AgLab-cntr'!K30)</f>
        <v>1505.7216805555558</v>
      </c>
      <c r="L30">
        <f>'q-ValProd-cntr'!L30*1000/('q-AgLab-cntr'!L30)</f>
        <v>1475.4688498598814</v>
      </c>
      <c r="M30">
        <f>'q-ValProd-cntr'!M30*1000/('q-AgLab-cntr'!M30)</f>
        <v>1596.7270347927058</v>
      </c>
      <c r="N30">
        <f>'q-ValProd-cntr'!N30*1000/('q-AgLab-cntr'!N30)</f>
        <v>1627.6315328621579</v>
      </c>
      <c r="O30">
        <f>'q-ValProd-cntr'!O30*1000/('q-AgLab-cntr'!O30)</f>
        <v>1675.1101437293071</v>
      </c>
      <c r="P30">
        <f>'q-ValProd-cntr'!P30*1000/('q-AgLab-cntr'!P30)</f>
        <v>1649.7778252838291</v>
      </c>
      <c r="Q30">
        <f>'q-ValProd-cntr'!Q30*1000/('q-AgLab-cntr'!Q30)</f>
        <v>1691.8765627322825</v>
      </c>
      <c r="R30">
        <f>'q-ValProd-cntr'!R30*1000/('q-AgLab-cntr'!R30)</f>
        <v>1749.826097345167</v>
      </c>
      <c r="S30">
        <f>'q-ValProd-cntr'!S30*1000/('q-AgLab-cntr'!S30)</f>
        <v>1748.3719077583016</v>
      </c>
      <c r="T30">
        <f>'q-ValProd-cntr'!T30*1000/('q-AgLab-cntr'!T30)</f>
        <v>1894.1436911938374</v>
      </c>
      <c r="U30">
        <f>'q-ValProd-cntr'!U30*1000/('q-AgLab-cntr'!U30)</f>
        <v>1981.4003949564435</v>
      </c>
      <c r="V30">
        <f>'q-ValProd-cntr'!V30*1000/('q-AgLab-cntr'!V30)</f>
        <v>2010.6835748475198</v>
      </c>
      <c r="W30">
        <f>'q-ValProd-cntr'!W30*1000/('q-AgLab-cntr'!W30)</f>
        <v>2053.4001460022255</v>
      </c>
      <c r="X30">
        <f>'q-ValProd-cntr'!X30*1000/('q-AgLab-cntr'!X30)</f>
        <v>2178.9662015226936</v>
      </c>
      <c r="Y30">
        <f>'q-ValProd-cntr'!Y30*1000/('q-AgLab-cntr'!Y30)</f>
        <v>1955.0510666778978</v>
      </c>
      <c r="Z30">
        <f>'q-ValProd-cntr'!Z30*1000/('q-AgLab-cntr'!Z30)</f>
        <v>1283.0235085690583</v>
      </c>
      <c r="AA30">
        <f>'q-ValProd-cntr'!AA30*1000/('q-AgLab-cntr'!AA30)</f>
        <v>1482.1455658280304</v>
      </c>
      <c r="AB30">
        <f>'q-ValProd-cntr'!AB30*1000/('q-AgLab-cntr'!AB30)</f>
        <v>1505.1474591179003</v>
      </c>
      <c r="AC30">
        <f>'q-ValProd-cntr'!AC30*1000/('q-AgLab-cntr'!AC30)</f>
        <v>1488.8024559711448</v>
      </c>
      <c r="AD30">
        <f>'q-ValProd-cntr'!AD30*1000/('q-AgLab-cntr'!AD30)</f>
        <v>1543.2300096960396</v>
      </c>
      <c r="AE30">
        <f>'q-ValProd-cntr'!AE30*1000/('q-AgLab-cntr'!AE30)</f>
        <v>1387.5836100579211</v>
      </c>
      <c r="AF30">
        <f>'q-ValProd-cntr'!AF30*1000/('q-AgLab-cntr'!AF30)</f>
        <v>1315.1914715133996</v>
      </c>
      <c r="AG30">
        <f>'q-ValProd-cntr'!AG30*1000/('q-AgLab-cntr'!AG30)</f>
        <v>1219.4815457067334</v>
      </c>
      <c r="AH30">
        <f>'q-ValProd-cntr'!AH30*1000/('q-AgLab-cntr'!AH30)</f>
        <v>1194.6082884394475</v>
      </c>
      <c r="AI30">
        <f>'q-ValProd-cntr'!AI30*1000/('q-AgLab-cntr'!AI30)</f>
        <v>1272.1081158119287</v>
      </c>
      <c r="AJ30">
        <f>'q-ValProd-cntr'!AJ30*1000/('q-AgLab-cntr'!AJ30)</f>
        <v>1304.0793983571432</v>
      </c>
      <c r="AK30">
        <f>'q-ValProd-cntr'!AK30*1000/('q-AgLab-cntr'!AK30)</f>
        <v>1304.0631095788806</v>
      </c>
      <c r="AL30">
        <f>'q-ValProd-cntr'!AL30*1000/('q-AgLab-cntr'!AL30)</f>
        <v>1332.7728058939085</v>
      </c>
      <c r="AM30">
        <f>'q-ValProd-cntr'!AM30*1000/('q-AgLab-cntr'!AM30)</f>
        <v>1311.0833598872725</v>
      </c>
      <c r="AN30">
        <f>'q-ValProd-cntr'!AN30*1000/('q-AgLab-cntr'!AN30)</f>
        <v>1339.2295263388921</v>
      </c>
      <c r="AO30">
        <f>'q-ValProd-cntr'!AO30*1000/('q-AgLab-cntr'!AO30)</f>
        <v>1437.7863448544219</v>
      </c>
      <c r="AP30">
        <f>'q-ValProd-cntr'!AP30*1000/('q-AgLab-cntr'!AP30)</f>
        <v>1475.5425783413064</v>
      </c>
      <c r="AQ30">
        <f>'q-ValProd-cntr'!AQ30*1000/('q-AgLab-cntr'!AQ30)</f>
        <v>1510.5025844536187</v>
      </c>
      <c r="AR30">
        <f>'q-ValProd-cntr'!AR30*1000/('q-AgLab-cntr'!AR30)</f>
        <v>1568.5775859617081</v>
      </c>
      <c r="AS30">
        <f>'q-ValProd-cntr'!AS30*1000/('q-AgLab-cntr'!AS30)</f>
        <v>1623.40011333597</v>
      </c>
      <c r="AT30">
        <f>'q-ValProd-cntr'!AT30*1000/('q-AgLab-cntr'!AT30)</f>
        <v>1786.679266164394</v>
      </c>
      <c r="AU30">
        <f>'q-ValProd-cntr'!AU30*1000/('q-AgLab-cntr'!AU30)</f>
        <v>1795.6616172541915</v>
      </c>
      <c r="AV30">
        <f>'q-ValProd-cntr'!AV30*1000/('q-AgLab-cntr'!AV30)</f>
        <v>1875.3746811430881</v>
      </c>
      <c r="AW30">
        <f t="shared" si="0"/>
        <v>-7.5504610340559886E-3</v>
      </c>
    </row>
    <row r="31" spans="1:49" x14ac:dyDescent="0.2">
      <c r="A31" t="s">
        <v>214</v>
      </c>
      <c r="B31">
        <f>'q-ValProd-cntr'!C31</f>
        <v>166</v>
      </c>
      <c r="C31" t="str">
        <f>'q-ValProd-cntr'!D31</f>
        <v>Panama</v>
      </c>
      <c r="F31" t="s">
        <v>244</v>
      </c>
      <c r="G31">
        <f>'q-ValProd-cntr'!G31*1000/('q-AgLab-cntr'!G31)</f>
        <v>1276.6590642818558</v>
      </c>
      <c r="H31">
        <f>'q-ValProd-cntr'!H31*1000/('q-AgLab-cntr'!H31)</f>
        <v>1304.8566206105106</v>
      </c>
      <c r="I31">
        <f>'q-ValProd-cntr'!I31*1000/('q-AgLab-cntr'!I31)</f>
        <v>1340.5939786161614</v>
      </c>
      <c r="J31">
        <f>'q-ValProd-cntr'!J31*1000/('q-AgLab-cntr'!J31)</f>
        <v>1356.3573656628996</v>
      </c>
      <c r="K31">
        <f>'q-ValProd-cntr'!K31*1000/('q-AgLab-cntr'!K31)</f>
        <v>1414.1222653113864</v>
      </c>
      <c r="L31">
        <f>'q-ValProd-cntr'!L31*1000/('q-AgLab-cntr'!L31)</f>
        <v>1438.6897641315686</v>
      </c>
      <c r="M31">
        <f>'q-ValProd-cntr'!M31*1000/('q-AgLab-cntr'!M31)</f>
        <v>1490.2216430343681</v>
      </c>
      <c r="N31">
        <f>'q-ValProd-cntr'!N31*1000/('q-AgLab-cntr'!N31)</f>
        <v>1787.2549369509616</v>
      </c>
      <c r="O31">
        <f>'q-ValProd-cntr'!O31*1000/('q-AgLab-cntr'!O31)</f>
        <v>1882.7246844174167</v>
      </c>
      <c r="P31">
        <f>'q-ValProd-cntr'!P31*1000/('q-AgLab-cntr'!P31)</f>
        <v>1775.9151606099533</v>
      </c>
      <c r="Q31">
        <f>'q-ValProd-cntr'!Q31*1000/('q-AgLab-cntr'!Q31)</f>
        <v>1886.8060667402369</v>
      </c>
      <c r="R31">
        <f>'q-ValProd-cntr'!R31*1000/('q-AgLab-cntr'!R31)</f>
        <v>1872.7308926424162</v>
      </c>
      <c r="S31">
        <f>'q-ValProd-cntr'!S31*1000/('q-AgLab-cntr'!S31)</f>
        <v>1902.5654959043341</v>
      </c>
      <c r="T31">
        <f>'q-ValProd-cntr'!T31*1000/('q-AgLab-cntr'!T31)</f>
        <v>1972.5801422399038</v>
      </c>
      <c r="U31">
        <f>'q-ValProd-cntr'!U31*1000/('q-AgLab-cntr'!U31)</f>
        <v>2083.5387535418267</v>
      </c>
      <c r="V31">
        <f>'q-ValProd-cntr'!V31*1000/('q-AgLab-cntr'!V31)</f>
        <v>2150.8339584949031</v>
      </c>
      <c r="W31">
        <f>'q-ValProd-cntr'!W31*1000/('q-AgLab-cntr'!W31)</f>
        <v>2275.2116268768291</v>
      </c>
      <c r="X31">
        <f>'q-ValProd-cntr'!X31*1000/('q-AgLab-cntr'!X31)</f>
        <v>2301.8622498723271</v>
      </c>
      <c r="Y31">
        <f>'q-ValProd-cntr'!Y31*1000/('q-AgLab-cntr'!Y31)</f>
        <v>2315.7867457772995</v>
      </c>
      <c r="Z31">
        <f>'q-ValProd-cntr'!Z31*1000/('q-AgLab-cntr'!Z31)</f>
        <v>2313.254205786599</v>
      </c>
      <c r="AA31">
        <f>'q-ValProd-cntr'!AA31*1000/('q-AgLab-cntr'!AA31)</f>
        <v>2346.6860245026237</v>
      </c>
      <c r="AB31">
        <f>'q-ValProd-cntr'!AB31*1000/('q-AgLab-cntr'!AB31)</f>
        <v>2378.438762635169</v>
      </c>
      <c r="AC31">
        <f>'q-ValProd-cntr'!AC31*1000/('q-AgLab-cntr'!AC31)</f>
        <v>2356.4834420285779</v>
      </c>
      <c r="AD31">
        <f>'q-ValProd-cntr'!AD31*1000/('q-AgLab-cntr'!AD31)</f>
        <v>2345.1552620008797</v>
      </c>
      <c r="AE31">
        <f>'q-ValProd-cntr'!AE31*1000/('q-AgLab-cntr'!AE31)</f>
        <v>2339.5470143961538</v>
      </c>
      <c r="AF31">
        <f>'q-ValProd-cntr'!AF31*1000/('q-AgLab-cntr'!AF31)</f>
        <v>2203.3243911069462</v>
      </c>
      <c r="AG31">
        <f>'q-ValProd-cntr'!AG31*1000/('q-AgLab-cntr'!AG31)</f>
        <v>2385.6909630220002</v>
      </c>
      <c r="AH31">
        <f>'q-ValProd-cntr'!AH31*1000/('q-AgLab-cntr'!AH31)</f>
        <v>2220.7090556962553</v>
      </c>
      <c r="AI31">
        <f>'q-ValProd-cntr'!AI31*1000/('q-AgLab-cntr'!AI31)</f>
        <v>2261.090814961</v>
      </c>
      <c r="AJ31">
        <f>'q-ValProd-cntr'!AJ31*1000/('q-AgLab-cntr'!AJ31)</f>
        <v>2273.5303850611836</v>
      </c>
      <c r="AK31">
        <f>'q-ValProd-cntr'!AK31*1000/('q-AgLab-cntr'!AK31)</f>
        <v>2144.376391830569</v>
      </c>
      <c r="AL31">
        <f>'q-ValProd-cntr'!AL31*1000/('q-AgLab-cntr'!AL31)</f>
        <v>2168.0321811991089</v>
      </c>
      <c r="AM31">
        <f>'q-ValProd-cntr'!AM31*1000/('q-AgLab-cntr'!AM31)</f>
        <v>2206.5767353253432</v>
      </c>
      <c r="AN31">
        <f>'q-ValProd-cntr'!AN31*1000/('q-AgLab-cntr'!AN31)</f>
        <v>2264.302431894072</v>
      </c>
      <c r="AO31">
        <f>'q-ValProd-cntr'!AO31*1000/('q-AgLab-cntr'!AO31)</f>
        <v>2277.8061401677505</v>
      </c>
      <c r="AP31">
        <f>'q-ValProd-cntr'!AP31*1000/('q-AgLab-cntr'!AP31)</f>
        <v>2328.1461357798394</v>
      </c>
      <c r="AQ31">
        <f>'q-ValProd-cntr'!AQ31*1000/('q-AgLab-cntr'!AQ31)</f>
        <v>2252.85479296636</v>
      </c>
      <c r="AR31">
        <f>'q-ValProd-cntr'!AR31*1000/('q-AgLab-cntr'!AR31)</f>
        <v>2281.1246919942801</v>
      </c>
      <c r="AS31">
        <f>'q-ValProd-cntr'!AS31*1000/('q-AgLab-cntr'!AS31)</f>
        <v>2304.8870158905574</v>
      </c>
      <c r="AT31">
        <f>'q-ValProd-cntr'!AT31*1000/('q-AgLab-cntr'!AT31)</f>
        <v>2297.0214479199208</v>
      </c>
      <c r="AU31">
        <f>'q-ValProd-cntr'!AU31*1000/('q-AgLab-cntr'!AU31)</f>
        <v>2232.0382287836401</v>
      </c>
      <c r="AV31">
        <f>'q-ValProd-cntr'!AV31*1000/('q-AgLab-cntr'!AV31)</f>
        <v>2303.6208441941194</v>
      </c>
      <c r="AW31">
        <f t="shared" si="0"/>
        <v>1.3098147670994376</v>
      </c>
    </row>
    <row r="32" spans="1:49" x14ac:dyDescent="0.2">
      <c r="A32" t="s">
        <v>214</v>
      </c>
      <c r="B32">
        <f>'q-ValProd-cntr'!C32</f>
        <v>169</v>
      </c>
      <c r="C32" t="str">
        <f>'q-ValProd-cntr'!D32</f>
        <v>Paraguay</v>
      </c>
      <c r="F32" t="s">
        <v>244</v>
      </c>
      <c r="G32">
        <f>'q-ValProd-cntr'!G32*1000/('q-AgLab-cntr'!G32)</f>
        <v>1813.3386241936896</v>
      </c>
      <c r="H32">
        <f>'q-ValProd-cntr'!H32*1000/('q-AgLab-cntr'!H32)</f>
        <v>1803.6721968792797</v>
      </c>
      <c r="I32">
        <f>'q-ValProd-cntr'!I32*1000/('q-AgLab-cntr'!I32)</f>
        <v>1804.8541249556408</v>
      </c>
      <c r="J32">
        <f>'q-ValProd-cntr'!J32*1000/('q-AgLab-cntr'!J32)</f>
        <v>1944.5046025083109</v>
      </c>
      <c r="K32">
        <f>'q-ValProd-cntr'!K32*1000/('q-AgLab-cntr'!K32)</f>
        <v>2071.8981244368338</v>
      </c>
      <c r="L32">
        <f>'q-ValProd-cntr'!L32*1000/('q-AgLab-cntr'!L32)</f>
        <v>1960.9714846563111</v>
      </c>
      <c r="M32">
        <f>'q-ValProd-cntr'!M32*1000/('q-AgLab-cntr'!M32)</f>
        <v>2017.9798350970843</v>
      </c>
      <c r="N32">
        <f>'q-ValProd-cntr'!N32*1000/('q-AgLab-cntr'!N32)</f>
        <v>2014.4486457926948</v>
      </c>
      <c r="O32">
        <f>'q-ValProd-cntr'!O32*1000/('q-AgLab-cntr'!O32)</f>
        <v>1997.3185342857571</v>
      </c>
      <c r="P32">
        <f>'q-ValProd-cntr'!P32*1000/('q-AgLab-cntr'!P32)</f>
        <v>2123.789166686749</v>
      </c>
      <c r="Q32">
        <f>'q-ValProd-cntr'!Q32*1000/('q-AgLab-cntr'!Q32)</f>
        <v>2066.6131791517987</v>
      </c>
      <c r="R32">
        <f>'q-ValProd-cntr'!R32*1000/('q-AgLab-cntr'!R32)</f>
        <v>2083.1495637415101</v>
      </c>
      <c r="S32">
        <f>'q-ValProd-cntr'!S32*1000/('q-AgLab-cntr'!S32)</f>
        <v>2024.0875811376902</v>
      </c>
      <c r="T32">
        <f>'q-ValProd-cntr'!T32*1000/('q-AgLab-cntr'!T32)</f>
        <v>2152.627070633891</v>
      </c>
      <c r="U32">
        <f>'q-ValProd-cntr'!U32*1000/('q-AgLab-cntr'!U32)</f>
        <v>2085.5777486060174</v>
      </c>
      <c r="V32">
        <f>'q-ValProd-cntr'!V32*1000/('q-AgLab-cntr'!V32)</f>
        <v>2233.0064998227858</v>
      </c>
      <c r="W32">
        <f>'q-ValProd-cntr'!W32*1000/('q-AgLab-cntr'!W32)</f>
        <v>2540.8572776531928</v>
      </c>
      <c r="X32">
        <f>'q-ValProd-cntr'!X32*1000/('q-AgLab-cntr'!X32)</f>
        <v>2461.2308876802667</v>
      </c>
      <c r="Y32">
        <f>'q-ValProd-cntr'!Y32*1000/('q-AgLab-cntr'!Y32)</f>
        <v>2462.6172536755575</v>
      </c>
      <c r="Z32">
        <f>'q-ValProd-cntr'!Z32*1000/('q-AgLab-cntr'!Z32)</f>
        <v>2416.3548773717907</v>
      </c>
      <c r="AA32">
        <f>'q-ValProd-cntr'!AA32*1000/('q-AgLab-cntr'!AA32)</f>
        <v>2547.6334135726056</v>
      </c>
      <c r="AB32">
        <f>'q-ValProd-cntr'!AB32*1000/('q-AgLab-cntr'!AB32)</f>
        <v>2593.2974839540648</v>
      </c>
      <c r="AC32">
        <f>'q-ValProd-cntr'!AC32*1000/('q-AgLab-cntr'!AC32)</f>
        <v>2657.8744695526125</v>
      </c>
      <c r="AD32">
        <f>'q-ValProd-cntr'!AD32*1000/('q-AgLab-cntr'!AD32)</f>
        <v>2842.5469030051468</v>
      </c>
      <c r="AE32">
        <f>'q-ValProd-cntr'!AE32*1000/('q-AgLab-cntr'!AE32)</f>
        <v>3111.388588815164</v>
      </c>
      <c r="AF32">
        <f>'q-ValProd-cntr'!AF32*1000/('q-AgLab-cntr'!AF32)</f>
        <v>2716.6318217657858</v>
      </c>
      <c r="AG32">
        <f>'q-ValProd-cntr'!AG32*1000/('q-AgLab-cntr'!AG32)</f>
        <v>2879.8329368034388</v>
      </c>
      <c r="AH32">
        <f>'q-ValProd-cntr'!AH32*1000/('q-AgLab-cntr'!AH32)</f>
        <v>3340.1263090233688</v>
      </c>
      <c r="AI32">
        <f>'q-ValProd-cntr'!AI32*1000/('q-AgLab-cntr'!AI32)</f>
        <v>3609.5611519262252</v>
      </c>
      <c r="AJ32">
        <f>'q-ValProd-cntr'!AJ32*1000/('q-AgLab-cntr'!AJ32)</f>
        <v>3661.8180583515473</v>
      </c>
      <c r="AK32">
        <f>'q-ValProd-cntr'!AK32*1000/('q-AgLab-cntr'!AK32)</f>
        <v>3439.7482523056915</v>
      </c>
      <c r="AL32">
        <f>'q-ValProd-cntr'!AL32*1000/('q-AgLab-cntr'!AL32)</f>
        <v>3388.3225340384806</v>
      </c>
      <c r="AM32">
        <f>'q-ValProd-cntr'!AM32*1000/('q-AgLab-cntr'!AM32)</f>
        <v>3400.4961005339783</v>
      </c>
      <c r="AN32">
        <f>'q-ValProd-cntr'!AN32*1000/('q-AgLab-cntr'!AN32)</f>
        <v>3302.2527408241117</v>
      </c>
      <c r="AO32">
        <f>'q-ValProd-cntr'!AO32*1000/('q-AgLab-cntr'!AO32)</f>
        <v>3655.0631793125585</v>
      </c>
      <c r="AP32">
        <f>'q-ValProd-cntr'!AP32*1000/('q-AgLab-cntr'!AP32)</f>
        <v>3463.7053929388549</v>
      </c>
      <c r="AQ32">
        <f>'q-ValProd-cntr'!AQ32*1000/('q-AgLab-cntr'!AQ32)</f>
        <v>3504.0678993753113</v>
      </c>
      <c r="AR32">
        <f>'q-ValProd-cntr'!AR32*1000/('q-AgLab-cntr'!AR32)</f>
        <v>3551.3295534172867</v>
      </c>
      <c r="AS32">
        <f>'q-ValProd-cntr'!AS32*1000/('q-AgLab-cntr'!AS32)</f>
        <v>3634.9663849173262</v>
      </c>
      <c r="AT32">
        <f>'q-ValProd-cntr'!AT32*1000/('q-AgLab-cntr'!AT32)</f>
        <v>3470.4308514729182</v>
      </c>
      <c r="AU32">
        <f>'q-ValProd-cntr'!AU32*1000/('q-AgLab-cntr'!AU32)</f>
        <v>3876.5966681410027</v>
      </c>
      <c r="AV32">
        <f>'q-ValProd-cntr'!AV32*1000/('q-AgLab-cntr'!AV32)</f>
        <v>3560.2251774800002</v>
      </c>
      <c r="AW32">
        <f t="shared" si="0"/>
        <v>2.0403044142409232</v>
      </c>
    </row>
    <row r="33" spans="1:49" x14ac:dyDescent="0.2">
      <c r="A33" t="s">
        <v>214</v>
      </c>
      <c r="B33">
        <f>'q-ValProd-cntr'!C33</f>
        <v>170</v>
      </c>
      <c r="C33" t="str">
        <f>'q-ValProd-cntr'!D33</f>
        <v>Peru</v>
      </c>
      <c r="F33" t="s">
        <v>244</v>
      </c>
      <c r="G33">
        <f>'q-ValProd-cntr'!G33*1000/('q-AgLab-cntr'!G33)</f>
        <v>945.18236456007719</v>
      </c>
      <c r="H33">
        <f>'q-ValProd-cntr'!H33*1000/('q-AgLab-cntr'!H33)</f>
        <v>972.74317958893118</v>
      </c>
      <c r="I33">
        <f>'q-ValProd-cntr'!I33*1000/('q-AgLab-cntr'!I33)</f>
        <v>963.87834389407408</v>
      </c>
      <c r="J33">
        <f>'q-ValProd-cntr'!J33*1000/('q-AgLab-cntr'!J33)</f>
        <v>1011.7891875536418</v>
      </c>
      <c r="K33">
        <f>'q-ValProd-cntr'!K33*1000/('q-AgLab-cntr'!K33)</f>
        <v>1007.8522032375525</v>
      </c>
      <c r="L33">
        <f>'q-ValProd-cntr'!L33*1000/('q-AgLab-cntr'!L33)</f>
        <v>1049.9815877673209</v>
      </c>
      <c r="M33">
        <f>'q-ValProd-cntr'!M33*1000/('q-AgLab-cntr'!M33)</f>
        <v>1043.0779753549698</v>
      </c>
      <c r="N33">
        <f>'q-ValProd-cntr'!N33*1000/('q-AgLab-cntr'!N33)</f>
        <v>977.00283244509114</v>
      </c>
      <c r="O33">
        <f>'q-ValProd-cntr'!O33*1000/('q-AgLab-cntr'!O33)</f>
        <v>1045.0923094488253</v>
      </c>
      <c r="P33">
        <f>'q-ValProd-cntr'!P33*1000/('q-AgLab-cntr'!P33)</f>
        <v>1108.3937650280684</v>
      </c>
      <c r="Q33">
        <f>'q-ValProd-cntr'!Q33*1000/('q-AgLab-cntr'!Q33)</f>
        <v>1110.7069338431929</v>
      </c>
      <c r="R33">
        <f>'q-ValProd-cntr'!R33*1000/('q-AgLab-cntr'!R33)</f>
        <v>1042.7088831372696</v>
      </c>
      <c r="S33">
        <f>'q-ValProd-cntr'!S33*1000/('q-AgLab-cntr'!S33)</f>
        <v>1033.2459622059114</v>
      </c>
      <c r="T33">
        <f>'q-ValProd-cntr'!T33*1000/('q-AgLab-cntr'!T33)</f>
        <v>1055.1796753437266</v>
      </c>
      <c r="U33">
        <f>'q-ValProd-cntr'!U33*1000/('q-AgLab-cntr'!U33)</f>
        <v>1047.8145963383827</v>
      </c>
      <c r="V33">
        <f>'q-ValProd-cntr'!V33*1000/('q-AgLab-cntr'!V33)</f>
        <v>1033.0955769000241</v>
      </c>
      <c r="W33">
        <f>'q-ValProd-cntr'!W33*1000/('q-AgLab-cntr'!W33)</f>
        <v>1030.1386956824003</v>
      </c>
      <c r="X33">
        <f>'q-ValProd-cntr'!X33*1000/('q-AgLab-cntr'!X33)</f>
        <v>984.71924960310696</v>
      </c>
      <c r="Y33">
        <f>'q-ValProd-cntr'!Y33*1000/('q-AgLab-cntr'!Y33)</f>
        <v>988.88976306990753</v>
      </c>
      <c r="Z33">
        <f>'q-ValProd-cntr'!Z33*1000/('q-AgLab-cntr'!Z33)</f>
        <v>934.6850978037055</v>
      </c>
      <c r="AA33">
        <f>'q-ValProd-cntr'!AA33*1000/('q-AgLab-cntr'!AA33)</f>
        <v>1015.9741103940837</v>
      </c>
      <c r="AB33">
        <f>'q-ValProd-cntr'!AB33*1000/('q-AgLab-cntr'!AB33)</f>
        <v>1029.1634048911581</v>
      </c>
      <c r="AC33">
        <f>'q-ValProd-cntr'!AC33*1000/('q-AgLab-cntr'!AC33)</f>
        <v>940.28422164415542</v>
      </c>
      <c r="AD33">
        <f>'q-ValProd-cntr'!AD33*1000/('q-AgLab-cntr'!AD33)</f>
        <v>993.94183715712802</v>
      </c>
      <c r="AE33">
        <f>'q-ValProd-cntr'!AE33*1000/('q-AgLab-cntr'!AE33)</f>
        <v>995.00896473009084</v>
      </c>
      <c r="AF33">
        <f>'q-ValProd-cntr'!AF33*1000/('q-AgLab-cntr'!AF33)</f>
        <v>1015.2938579506152</v>
      </c>
      <c r="AG33">
        <f>'q-ValProd-cntr'!AG33*1000/('q-AgLab-cntr'!AG33)</f>
        <v>1079.6872813892489</v>
      </c>
      <c r="AH33">
        <f>'q-ValProd-cntr'!AH33*1000/('q-AgLab-cntr'!AH33)</f>
        <v>1125.9689354874886</v>
      </c>
      <c r="AI33">
        <f>'q-ValProd-cntr'!AI33*1000/('q-AgLab-cntr'!AI33)</f>
        <v>1063.5282723338394</v>
      </c>
      <c r="AJ33">
        <f>'q-ValProd-cntr'!AJ33*1000/('q-AgLab-cntr'!AJ33)</f>
        <v>966.75916477649935</v>
      </c>
      <c r="AK33">
        <f>'q-ValProd-cntr'!AK33*1000/('q-AgLab-cntr'!AK33)</f>
        <v>986.23908750962801</v>
      </c>
      <c r="AL33">
        <f>'q-ValProd-cntr'!AL33*1000/('q-AgLab-cntr'!AL33)</f>
        <v>923.4569201870255</v>
      </c>
      <c r="AM33">
        <f>'q-ValProd-cntr'!AM33*1000/('q-AgLab-cntr'!AM33)</f>
        <v>980.46309196307504</v>
      </c>
      <c r="AN33">
        <f>'q-ValProd-cntr'!AN33*1000/('q-AgLab-cntr'!AN33)</f>
        <v>1084.8027270100467</v>
      </c>
      <c r="AO33">
        <f>'q-ValProd-cntr'!AO33*1000/('q-AgLab-cntr'!AO33)</f>
        <v>1140.1433256420551</v>
      </c>
      <c r="AP33">
        <f>'q-ValProd-cntr'!AP33*1000/('q-AgLab-cntr'!AP33)</f>
        <v>1223.6410268649927</v>
      </c>
      <c r="AQ33">
        <f>'q-ValProd-cntr'!AQ33*1000/('q-AgLab-cntr'!AQ33)</f>
        <v>1293.4817178097019</v>
      </c>
      <c r="AR33">
        <f>'q-ValProd-cntr'!AR33*1000/('q-AgLab-cntr'!AR33)</f>
        <v>1277.4427580614715</v>
      </c>
      <c r="AS33">
        <f>'q-ValProd-cntr'!AS33*1000/('q-AgLab-cntr'!AS33)</f>
        <v>1418.4258104546677</v>
      </c>
      <c r="AT33">
        <f>'q-ValProd-cntr'!AT33*1000/('q-AgLab-cntr'!AT33)</f>
        <v>1490.1939353407531</v>
      </c>
      <c r="AU33">
        <f>'q-ValProd-cntr'!AU33*1000/('q-AgLab-cntr'!AU33)</f>
        <v>1493.2200320663226</v>
      </c>
      <c r="AV33">
        <f>'q-ValProd-cntr'!AV33*1000/('q-AgLab-cntr'!AV33)</f>
        <v>1561.7169024444654</v>
      </c>
      <c r="AW33">
        <f t="shared" si="0"/>
        <v>0.57801320003352252</v>
      </c>
    </row>
    <row r="34" spans="1:49" x14ac:dyDescent="0.2">
      <c r="A34" t="s">
        <v>214</v>
      </c>
      <c r="B34">
        <f>'q-ValProd-cntr'!C34</f>
        <v>177</v>
      </c>
      <c r="C34" t="str">
        <f>'q-ValProd-cntr'!D34</f>
        <v>Puerto Rico</v>
      </c>
      <c r="F34" t="s">
        <v>244</v>
      </c>
      <c r="G34">
        <f>'q-ValProd-cntr'!G34*1000/('q-AgLab-cntr'!G34)</f>
        <v>2543.2821075115198</v>
      </c>
      <c r="H34">
        <f>'q-ValProd-cntr'!H34*1000/('q-AgLab-cntr'!H34)</f>
        <v>2597.4386239467531</v>
      </c>
      <c r="I34">
        <f>'q-ValProd-cntr'!I34*1000/('q-AgLab-cntr'!I34)</f>
        <v>2812.2189040469325</v>
      </c>
      <c r="J34">
        <f>'q-ValProd-cntr'!J34*1000/('q-AgLab-cntr'!J34)</f>
        <v>2891.2449599489728</v>
      </c>
      <c r="K34">
        <f>'q-ValProd-cntr'!K34*1000/('q-AgLab-cntr'!K34)</f>
        <v>2979.1251965243268</v>
      </c>
      <c r="L34">
        <f>'q-ValProd-cntr'!L34*1000/('q-AgLab-cntr'!L34)</f>
        <v>3109.6352689636296</v>
      </c>
      <c r="M34">
        <f>'q-ValProd-cntr'!M34*1000/('q-AgLab-cntr'!M34)</f>
        <v>3083.5155557139547</v>
      </c>
      <c r="N34">
        <f>'q-ValProd-cntr'!N34*1000/('q-AgLab-cntr'!N34)</f>
        <v>2979.3169486303259</v>
      </c>
      <c r="O34">
        <f>'q-ValProd-cntr'!O34*1000/('q-AgLab-cntr'!O34)</f>
        <v>3024.9607967434481</v>
      </c>
      <c r="P34">
        <f>'q-ValProd-cntr'!P34*1000/('q-AgLab-cntr'!P34)</f>
        <v>3235.4852389235443</v>
      </c>
      <c r="Q34">
        <f>'q-ValProd-cntr'!Q34*1000/('q-AgLab-cntr'!Q34)</f>
        <v>3228.9798201514272</v>
      </c>
      <c r="R34">
        <f>'q-ValProd-cntr'!R34*1000/('q-AgLab-cntr'!R34)</f>
        <v>3387.902065897129</v>
      </c>
      <c r="S34">
        <f>'q-ValProd-cntr'!S34*1000/('q-AgLab-cntr'!S34)</f>
        <v>3459.8781002831265</v>
      </c>
      <c r="T34">
        <f>'q-ValProd-cntr'!T34*1000/('q-AgLab-cntr'!T34)</f>
        <v>3583.7540720204333</v>
      </c>
      <c r="U34">
        <f>'q-ValProd-cntr'!U34*1000/('q-AgLab-cntr'!U34)</f>
        <v>3791.3494848544838</v>
      </c>
      <c r="V34">
        <f>'q-ValProd-cntr'!V34*1000/('q-AgLab-cntr'!V34)</f>
        <v>4231.5528094908514</v>
      </c>
      <c r="W34">
        <f>'q-ValProd-cntr'!W34*1000/('q-AgLab-cntr'!W34)</f>
        <v>4586.8305926996045</v>
      </c>
      <c r="X34">
        <f>'q-ValProd-cntr'!X34*1000/('q-AgLab-cntr'!X34)</f>
        <v>5169.9555369249283</v>
      </c>
      <c r="Y34">
        <f>'q-ValProd-cntr'!Y34*1000/('q-AgLab-cntr'!Y34)</f>
        <v>5683.962902795537</v>
      </c>
      <c r="Z34">
        <f>'q-ValProd-cntr'!Z34*1000/('q-AgLab-cntr'!Z34)</f>
        <v>5802.1581590689848</v>
      </c>
      <c r="AA34">
        <f>'q-ValProd-cntr'!AA34*1000/('q-AgLab-cntr'!AA34)</f>
        <v>5728.8486578415232</v>
      </c>
      <c r="AB34">
        <f>'q-ValProd-cntr'!AB34*1000/('q-AgLab-cntr'!AB34)</f>
        <v>5558.4142245889661</v>
      </c>
      <c r="AC34">
        <f>'q-ValProd-cntr'!AC34*1000/('q-AgLab-cntr'!AC34)</f>
        <v>5509.6041745363782</v>
      </c>
      <c r="AD34">
        <f>'q-ValProd-cntr'!AD34*1000/('q-AgLab-cntr'!AD34)</f>
        <v>5391.4841286424162</v>
      </c>
      <c r="AE34">
        <f>'q-ValProd-cntr'!AE34*1000/('q-AgLab-cntr'!AE34)</f>
        <v>5492.8010433494755</v>
      </c>
      <c r="AF34">
        <f>'q-ValProd-cntr'!AF34*1000/('q-AgLab-cntr'!AF34)</f>
        <v>5882.066792557499</v>
      </c>
      <c r="AG34">
        <f>'q-ValProd-cntr'!AG34*1000/('q-AgLab-cntr'!AG34)</f>
        <v>6374.405367533037</v>
      </c>
      <c r="AH34">
        <f>'q-ValProd-cntr'!AH34*1000/('q-AgLab-cntr'!AH34)</f>
        <v>6405.4413999214539</v>
      </c>
      <c r="AI34">
        <f>'q-ValProd-cntr'!AI34*1000/('q-AgLab-cntr'!AI34)</f>
        <v>6586.4115308855553</v>
      </c>
      <c r="AJ34">
        <f>'q-ValProd-cntr'!AJ34*1000/('q-AgLab-cntr'!AJ34)</f>
        <v>6473.493881072076</v>
      </c>
      <c r="AK34">
        <f>'q-ValProd-cntr'!AK34*1000/('q-AgLab-cntr'!AK34)</f>
        <v>6930.2510273411799</v>
      </c>
      <c r="AL34">
        <f>'q-ValProd-cntr'!AL34*1000/('q-AgLab-cntr'!AL34)</f>
        <v>7016.7111065406252</v>
      </c>
      <c r="AM34">
        <f>'q-ValProd-cntr'!AM34*1000/('q-AgLab-cntr'!AM34)</f>
        <v>7161.1326649830435</v>
      </c>
      <c r="AN34">
        <f>'q-ValProd-cntr'!AN34*1000/('q-AgLab-cntr'!AN34)</f>
        <v>7100.6085831034106</v>
      </c>
      <c r="AO34">
        <f>'q-ValProd-cntr'!AO34*1000/('q-AgLab-cntr'!AO34)</f>
        <v>7272.2486572823791</v>
      </c>
      <c r="AP34">
        <f>'q-ValProd-cntr'!AP34*1000/('q-AgLab-cntr'!AP34)</f>
        <v>7300.2436562944977</v>
      </c>
      <c r="AQ34">
        <f>'q-ValProd-cntr'!AQ34*1000/('q-AgLab-cntr'!AQ34)</f>
        <v>7540.3238265428954</v>
      </c>
      <c r="AR34">
        <f>'q-ValProd-cntr'!AR34*1000/('q-AgLab-cntr'!AR34)</f>
        <v>8103.6106063538873</v>
      </c>
      <c r="AS34">
        <f>'q-ValProd-cntr'!AS34*1000/('q-AgLab-cntr'!AS34)</f>
        <v>8652.6919579705864</v>
      </c>
      <c r="AT34">
        <f>'q-ValProd-cntr'!AT34*1000/('q-AgLab-cntr'!AT34)</f>
        <v>9249.6278900624966</v>
      </c>
      <c r="AU34">
        <f>'q-ValProd-cntr'!AU34*1000/('q-AgLab-cntr'!AU34)</f>
        <v>9548.0029832903183</v>
      </c>
      <c r="AV34">
        <f>'q-ValProd-cntr'!AV34*1000/('q-AgLab-cntr'!AV34)</f>
        <v>10205.092218424134</v>
      </c>
      <c r="AW34">
        <f t="shared" si="0"/>
        <v>3.299668820968038</v>
      </c>
    </row>
    <row r="35" spans="1:49" x14ac:dyDescent="0.2">
      <c r="A35" t="s">
        <v>214</v>
      </c>
      <c r="B35">
        <f>'q-ValProd-cntr'!C35</f>
        <v>188</v>
      </c>
      <c r="C35" t="str">
        <f>'q-ValProd-cntr'!D35</f>
        <v>St. Kitts and Nevis</v>
      </c>
      <c r="F35" t="s">
        <v>244</v>
      </c>
      <c r="G35">
        <f>'q-ValProd-cntr'!G35*1000/('q-AgLab-cntr'!G35)</f>
        <v>889.88470678999988</v>
      </c>
      <c r="H35">
        <f>'q-ValProd-cntr'!H35*1000/('q-AgLab-cntr'!H35)</f>
        <v>940.26455401999976</v>
      </c>
      <c r="I35">
        <f>'q-ValProd-cntr'!I35*1000/('q-AgLab-cntr'!I35)</f>
        <v>864.12852695111087</v>
      </c>
      <c r="J35">
        <f>'q-ValProd-cntr'!J35*1000/('q-AgLab-cntr'!J35)</f>
        <v>914.22703695999996</v>
      </c>
      <c r="K35">
        <f>'q-ValProd-cntr'!K35*1000/('q-AgLab-cntr'!K35)</f>
        <v>846.51079735333315</v>
      </c>
      <c r="L35">
        <f>'q-ValProd-cntr'!L35*1000/('q-AgLab-cntr'!L35)</f>
        <v>969.79136438249998</v>
      </c>
      <c r="M35">
        <f>'q-ValProd-cntr'!M35*1000/('q-AgLab-cntr'!M35)</f>
        <v>918.03712293749982</v>
      </c>
      <c r="N35">
        <f>'q-ValProd-cntr'!N35*1000/('q-AgLab-cntr'!N35)</f>
        <v>904.0352354700002</v>
      </c>
      <c r="O35">
        <f>'q-ValProd-cntr'!O35*1000/('q-AgLab-cntr'!O35)</f>
        <v>737.63634118500011</v>
      </c>
      <c r="P35">
        <f>'q-ValProd-cntr'!P35*1000/('q-AgLab-cntr'!P35)</f>
        <v>1047.3349630799999</v>
      </c>
      <c r="Q35">
        <f>'q-ValProd-cntr'!Q35*1000/('q-AgLab-cntr'!Q35)</f>
        <v>919.48527666857149</v>
      </c>
      <c r="R35">
        <f>'q-ValProd-cntr'!R35*1000/('q-AgLab-cntr'!R35)</f>
        <v>856.49367730285724</v>
      </c>
      <c r="S35">
        <f>'q-ValProd-cntr'!S35*1000/('q-AgLab-cntr'!S35)</f>
        <v>780.39480011142825</v>
      </c>
      <c r="T35">
        <f>'q-ValProd-cntr'!T35*1000/('q-AgLab-cntr'!T35)</f>
        <v>796.91218592857115</v>
      </c>
      <c r="U35">
        <f>'q-ValProd-cntr'!U35*1000/('q-AgLab-cntr'!U35)</f>
        <v>806.35587113714303</v>
      </c>
      <c r="V35">
        <f>'q-ValProd-cntr'!V35*1000/('q-AgLab-cntr'!V35)</f>
        <v>1248.6270219933331</v>
      </c>
      <c r="W35">
        <f>'q-ValProd-cntr'!W35*1000/('q-AgLab-cntr'!W35)</f>
        <v>1330.7142570366664</v>
      </c>
      <c r="X35">
        <f>'q-ValProd-cntr'!X35*1000/('q-AgLab-cntr'!X35)</f>
        <v>1356.8314614333333</v>
      </c>
      <c r="Y35">
        <f>'q-ValProd-cntr'!Y35*1000/('q-AgLab-cntr'!Y35)</f>
        <v>1416.5784704999994</v>
      </c>
      <c r="Z35">
        <f>'q-ValProd-cntr'!Z35*1000/('q-AgLab-cntr'!Z35)</f>
        <v>1330.1827899</v>
      </c>
      <c r="AA35">
        <f>'q-ValProd-cntr'!AA35*1000/('q-AgLab-cntr'!AA35)</f>
        <v>1293.9219435666664</v>
      </c>
      <c r="AB35">
        <f>'q-ValProd-cntr'!AB35*1000/('q-AgLab-cntr'!AB35)</f>
        <v>1328.899485733333</v>
      </c>
      <c r="AC35">
        <f>'q-ValProd-cntr'!AC35*1000/('q-AgLab-cntr'!AC35)</f>
        <v>1125.1210889333329</v>
      </c>
      <c r="AD35">
        <f>'q-ValProd-cntr'!AD35*1000/('q-AgLab-cntr'!AD35)</f>
        <v>1428.3288026</v>
      </c>
      <c r="AE35">
        <f>'q-ValProd-cntr'!AE35*1000/('q-AgLab-cntr'!AE35)</f>
        <v>1319.6581412959999</v>
      </c>
      <c r="AF35">
        <f>'q-ValProd-cntr'!AF35*1000/('q-AgLab-cntr'!AF35)</f>
        <v>1289.69820596</v>
      </c>
      <c r="AG35">
        <f>'q-ValProd-cntr'!AG35*1000/('q-AgLab-cntr'!AG35)</f>
        <v>1291.93731364</v>
      </c>
      <c r="AH35">
        <f>'q-ValProd-cntr'!AH35*1000/('q-AgLab-cntr'!AH35)</f>
        <v>1338.3606084</v>
      </c>
      <c r="AI35">
        <f>'q-ValProd-cntr'!AI35*1000/('q-AgLab-cntr'!AI35)</f>
        <v>1248.8392132399999</v>
      </c>
      <c r="AJ35">
        <f>'q-ValProd-cntr'!AJ35*1000/('q-AgLab-cntr'!AJ35)</f>
        <v>968.92055476000007</v>
      </c>
      <c r="AK35">
        <f>'q-ValProd-cntr'!AK35*1000/('q-AgLab-cntr'!AK35)</f>
        <v>1074.8588802599998</v>
      </c>
      <c r="AL35">
        <f>'q-ValProd-cntr'!AL35*1000/('q-AgLab-cntr'!AL35)</f>
        <v>1345.9925897000001</v>
      </c>
      <c r="AM35">
        <f>'q-ValProd-cntr'!AM35*1000/('q-AgLab-cntr'!AM35)</f>
        <v>1139.6538055400001</v>
      </c>
      <c r="AN35">
        <f>'q-ValProd-cntr'!AN35*1000/('q-AgLab-cntr'!AN35)</f>
        <v>1039.6484992480002</v>
      </c>
      <c r="AO35">
        <f>'q-ValProd-cntr'!AO35*1000/('q-AgLab-cntr'!AO35)</f>
        <v>1040.9641267000002</v>
      </c>
      <c r="AP35">
        <f>'q-ValProd-cntr'!AP35*1000/('q-AgLab-cntr'!AP35)</f>
        <v>1122.4019468000001</v>
      </c>
      <c r="AQ35">
        <f>'q-ValProd-cntr'!AQ35*1000/('q-AgLab-cntr'!AQ35)</f>
        <v>1463.3073144879997</v>
      </c>
      <c r="AR35">
        <f>'q-ValProd-cntr'!AR35*1000/('q-AgLab-cntr'!AR35)</f>
        <v>1247.4345803359997</v>
      </c>
      <c r="AS35">
        <f>'q-ValProd-cntr'!AS35*1000/('q-AgLab-cntr'!AS35)</f>
        <v>1070.9902907679998</v>
      </c>
      <c r="AT35">
        <f>'q-ValProd-cntr'!AT35*1000/('q-AgLab-cntr'!AT35)</f>
        <v>1323.8541062349998</v>
      </c>
      <c r="AU35">
        <f>'q-ValProd-cntr'!AU35*1000/('q-AgLab-cntr'!AU35)</f>
        <v>1323.1040698749998</v>
      </c>
      <c r="AV35">
        <f>'q-ValProd-cntr'!AV35*1000/('q-AgLab-cntr'!AV35)</f>
        <v>1323.1040698749998</v>
      </c>
      <c r="AW35">
        <f t="shared" si="0"/>
        <v>1.0295933532157298</v>
      </c>
    </row>
    <row r="36" spans="1:49" x14ac:dyDescent="0.2">
      <c r="A36" t="s">
        <v>214</v>
      </c>
      <c r="B36">
        <f>'q-ValProd-cntr'!C36</f>
        <v>189</v>
      </c>
      <c r="C36" t="str">
        <f>'q-ValProd-cntr'!D36</f>
        <v>St. Lucia</v>
      </c>
      <c r="F36" t="s">
        <v>244</v>
      </c>
      <c r="G36">
        <f>'q-ValProd-cntr'!G36*1000/('q-AgLab-cntr'!G36)</f>
        <v>1644.4649335428571</v>
      </c>
      <c r="H36">
        <f>'q-ValProd-cntr'!H36*1000/('q-AgLab-cntr'!H36)</f>
        <v>1779.7218579</v>
      </c>
      <c r="I36">
        <f>'q-ValProd-cntr'!I36*1000/('q-AgLab-cntr'!I36)</f>
        <v>1813.8911838071431</v>
      </c>
      <c r="J36">
        <f>'q-ValProd-cntr'!J36*1000/('q-AgLab-cntr'!J36)</f>
        <v>1909.9117844714285</v>
      </c>
      <c r="K36">
        <f>'q-ValProd-cntr'!K36*1000/('q-AgLab-cntr'!K36)</f>
        <v>2367.8284043999997</v>
      </c>
      <c r="L36">
        <f>'q-ValProd-cntr'!L36*1000/('q-AgLab-cntr'!L36)</f>
        <v>2353.1221504538462</v>
      </c>
      <c r="M36">
        <f>'q-ValProd-cntr'!M36*1000/('q-AgLab-cntr'!M36)</f>
        <v>2341.1412313269234</v>
      </c>
      <c r="N36">
        <f>'q-ValProd-cntr'!N36*1000/('q-AgLab-cntr'!N36)</f>
        <v>2323.5500275538457</v>
      </c>
      <c r="O36">
        <f>'q-ValProd-cntr'!O36*1000/('q-AgLab-cntr'!O36)</f>
        <v>2287.0931121653844</v>
      </c>
      <c r="P36">
        <f>'q-ValProd-cntr'!P36*1000/('q-AgLab-cntr'!P36)</f>
        <v>2071.4759747500002</v>
      </c>
      <c r="Q36">
        <f>'q-ValProd-cntr'!Q36*1000/('q-AgLab-cntr'!Q36)</f>
        <v>1911.5005512499999</v>
      </c>
      <c r="R36">
        <f>'q-ValProd-cntr'!R36*1000/('q-AgLab-cntr'!R36)</f>
        <v>1945.2495499384615</v>
      </c>
      <c r="S36">
        <f>'q-ValProd-cntr'!S36*1000/('q-AgLab-cntr'!S36)</f>
        <v>2004.3606986541668</v>
      </c>
      <c r="T36">
        <f>'q-ValProd-cntr'!T36*1000/('q-AgLab-cntr'!T36)</f>
        <v>2173.3271988583333</v>
      </c>
      <c r="U36">
        <f>'q-ValProd-cntr'!U36*1000/('q-AgLab-cntr'!U36)</f>
        <v>1757.1718717192311</v>
      </c>
      <c r="V36">
        <f>'q-ValProd-cntr'!V36*1000/('q-AgLab-cntr'!V36)</f>
        <v>1902.0781546646151</v>
      </c>
      <c r="W36">
        <f>'q-ValProd-cntr'!W36*1000/('q-AgLab-cntr'!W36)</f>
        <v>1836.2856423000003</v>
      </c>
      <c r="X36">
        <f>'q-ValProd-cntr'!X36*1000/('q-AgLab-cntr'!X36)</f>
        <v>2040.186564902308</v>
      </c>
      <c r="Y36">
        <f>'q-ValProd-cntr'!Y36*1000/('q-AgLab-cntr'!Y36)</f>
        <v>2007.1037644846153</v>
      </c>
      <c r="Z36">
        <f>'q-ValProd-cntr'!Z36*1000/('q-AgLab-cntr'!Z36)</f>
        <v>1813.4656779569232</v>
      </c>
      <c r="AA36">
        <f>'q-ValProd-cntr'!AA36*1000/('q-AgLab-cntr'!AA36)</f>
        <v>1783.2195567592312</v>
      </c>
      <c r="AB36">
        <f>'q-ValProd-cntr'!AB36*1000/('q-AgLab-cntr'!AB36)</f>
        <v>1850.0244640699998</v>
      </c>
      <c r="AC36">
        <f>'q-ValProd-cntr'!AC36*1000/('q-AgLab-cntr'!AC36)</f>
        <v>1996.6545080876924</v>
      </c>
      <c r="AD36">
        <f>'q-ValProd-cntr'!AD36*1000/('q-AgLab-cntr'!AD36)</f>
        <v>2178.2145031984614</v>
      </c>
      <c r="AE36">
        <f>'q-ValProd-cntr'!AE36*1000/('q-AgLab-cntr'!AE36)</f>
        <v>2411.6683494999997</v>
      </c>
      <c r="AF36">
        <f>'q-ValProd-cntr'!AF36*1000/('q-AgLab-cntr'!AF36)</f>
        <v>2654.532324907143</v>
      </c>
      <c r="AG36">
        <f>'q-ValProd-cntr'!AG36*1000/('q-AgLab-cntr'!AG36)</f>
        <v>2348.0022099499997</v>
      </c>
      <c r="AH36">
        <f>'q-ValProd-cntr'!AH36*1000/('q-AgLab-cntr'!AH36)</f>
        <v>2917.1633790285714</v>
      </c>
      <c r="AI36">
        <f>'q-ValProd-cntr'!AI36*1000/('q-AgLab-cntr'!AI36)</f>
        <v>2675.8766169285709</v>
      </c>
      <c r="AJ36">
        <f>'q-ValProd-cntr'!AJ36*1000/('q-AgLab-cntr'!AJ36)</f>
        <v>2881.9117895357144</v>
      </c>
      <c r="AK36">
        <f>'q-ValProd-cntr'!AK36*1000/('q-AgLab-cntr'!AK36)</f>
        <v>2496.912566721428</v>
      </c>
      <c r="AL36">
        <f>'q-ValProd-cntr'!AL36*1000/('q-AgLab-cntr'!AL36)</f>
        <v>2817.5615767285717</v>
      </c>
      <c r="AM36">
        <f>'q-ValProd-cntr'!AM36*1000/('q-AgLab-cntr'!AM36)</f>
        <v>2675.3063749599996</v>
      </c>
      <c r="AN36">
        <f>'q-ValProd-cntr'!AN36*1000/('q-AgLab-cntr'!AN36)</f>
        <v>2203.6463796333333</v>
      </c>
      <c r="AO36">
        <f>'q-ValProd-cntr'!AO36*1000/('q-AgLab-cntr'!AO36)</f>
        <v>2470.2242505626664</v>
      </c>
      <c r="AP36">
        <f>'q-ValProd-cntr'!AP36*1000/('q-AgLab-cntr'!AP36)</f>
        <v>2341.871636376</v>
      </c>
      <c r="AQ36">
        <f>'q-ValProd-cntr'!AQ36*1000/('q-AgLab-cntr'!AQ36)</f>
        <v>2113.0254681046667</v>
      </c>
      <c r="AR36">
        <f>'q-ValProd-cntr'!AR36*1000/('q-AgLab-cntr'!AR36)</f>
        <v>1812.1330821013332</v>
      </c>
      <c r="AS36">
        <f>'q-ValProd-cntr'!AS36*1000/('q-AgLab-cntr'!AS36)</f>
        <v>1959.6681175333331</v>
      </c>
      <c r="AT36">
        <f>'q-ValProd-cntr'!AT36*1000/('q-AgLab-cntr'!AT36)</f>
        <v>2012.4408541346663</v>
      </c>
      <c r="AU36">
        <f>'q-ValProd-cntr'!AU36*1000/('q-AgLab-cntr'!AU36)</f>
        <v>2000.7368460799996</v>
      </c>
      <c r="AV36">
        <f>'q-ValProd-cntr'!AV36*1000/('q-AgLab-cntr'!AV36)</f>
        <v>2295.6108791839997</v>
      </c>
      <c r="AW36">
        <f t="shared" si="0"/>
        <v>0.44475684864533349</v>
      </c>
    </row>
    <row r="37" spans="1:49" x14ac:dyDescent="0.2">
      <c r="A37" t="s">
        <v>214</v>
      </c>
      <c r="B37">
        <f>'q-ValProd-cntr'!C37</f>
        <v>191</v>
      </c>
      <c r="C37" t="str">
        <f>'q-ValProd-cntr'!D37</f>
        <v>St. Vincent and the Grenadines</v>
      </c>
      <c r="F37" t="s">
        <v>244</v>
      </c>
      <c r="G37">
        <f>'q-ValProd-cntr'!G37*1000/('q-AgLab-cntr'!G37)</f>
        <v>1256.7651344599999</v>
      </c>
      <c r="H37">
        <f>'q-ValProd-cntr'!H37*1000/('q-AgLab-cntr'!H37)</f>
        <v>1291.2897829966666</v>
      </c>
      <c r="I37">
        <f>'q-ValProd-cntr'!I37*1000/('q-AgLab-cntr'!I37)</f>
        <v>1251.2569585716667</v>
      </c>
      <c r="J37">
        <f>'q-ValProd-cntr'!J37*1000/('q-AgLab-cntr'!J37)</f>
        <v>1318.4872844466665</v>
      </c>
      <c r="K37">
        <f>'q-ValProd-cntr'!K37*1000/('q-AgLab-cntr'!K37)</f>
        <v>1209.4708973533332</v>
      </c>
      <c r="L37">
        <f>'q-ValProd-cntr'!L37*1000/('q-AgLab-cntr'!L37)</f>
        <v>1206.9527625200001</v>
      </c>
      <c r="M37">
        <f>'q-ValProd-cntr'!M37*1000/('q-AgLab-cntr'!M37)</f>
        <v>1114.4458645750001</v>
      </c>
      <c r="N37">
        <f>'q-ValProd-cntr'!N37*1000/('q-AgLab-cntr'!N37)</f>
        <v>1235.2946628636362</v>
      </c>
      <c r="O37">
        <f>'q-ValProd-cntr'!O37*1000/('q-AgLab-cntr'!O37)</f>
        <v>1249.2852555127272</v>
      </c>
      <c r="P37">
        <f>'q-ValProd-cntr'!P37*1000/('q-AgLab-cntr'!P37)</f>
        <v>1215.9546905454547</v>
      </c>
      <c r="Q37">
        <f>'q-ValProd-cntr'!Q37*1000/('q-AgLab-cntr'!Q37)</f>
        <v>1303.1798151645455</v>
      </c>
      <c r="R37">
        <f>'q-ValProd-cntr'!R37*1000/('q-AgLab-cntr'!R37)</f>
        <v>1240.6226521263638</v>
      </c>
      <c r="S37">
        <f>'q-ValProd-cntr'!S37*1000/('q-AgLab-cntr'!S37)</f>
        <v>1286.38416654</v>
      </c>
      <c r="T37">
        <f>'q-ValProd-cntr'!T37*1000/('q-AgLab-cntr'!T37)</f>
        <v>1211.7574405872726</v>
      </c>
      <c r="U37">
        <f>'q-ValProd-cntr'!U37*1000/('q-AgLab-cntr'!U37)</f>
        <v>1260.5087379818181</v>
      </c>
      <c r="V37">
        <f>'q-ValProd-cntr'!V37*1000/('q-AgLab-cntr'!V37)</f>
        <v>1325.0224492899999</v>
      </c>
      <c r="W37">
        <f>'q-ValProd-cntr'!W37*1000/('q-AgLab-cntr'!W37)</f>
        <v>1304.4047096163636</v>
      </c>
      <c r="X37">
        <f>'q-ValProd-cntr'!X37*1000/('q-AgLab-cntr'!X37)</f>
        <v>1513.4952321090909</v>
      </c>
      <c r="Y37">
        <f>'q-ValProd-cntr'!Y37*1000/('q-AgLab-cntr'!Y37)</f>
        <v>1511.2951548627273</v>
      </c>
      <c r="Z37">
        <f>'q-ValProd-cntr'!Z37*1000/('q-AgLab-cntr'!Z37)</f>
        <v>1412.6233826590908</v>
      </c>
      <c r="AA37">
        <f>'q-ValProd-cntr'!AA37*1000/('q-AgLab-cntr'!AA37)</f>
        <v>1436.713144389091</v>
      </c>
      <c r="AB37">
        <f>'q-ValProd-cntr'!AB37*1000/('q-AgLab-cntr'!AB37)</f>
        <v>1468.5122994290909</v>
      </c>
      <c r="AC37">
        <f>'q-ValProd-cntr'!AC37*1000/('q-AgLab-cntr'!AC37)</f>
        <v>1549.8422989063636</v>
      </c>
      <c r="AD37">
        <f>'q-ValProd-cntr'!AD37*1000/('q-AgLab-cntr'!AD37)</f>
        <v>1863.5496114600001</v>
      </c>
      <c r="AE37">
        <f>'q-ValProd-cntr'!AE37*1000/('q-AgLab-cntr'!AE37)</f>
        <v>1997.4969007749999</v>
      </c>
      <c r="AF37">
        <f>'q-ValProd-cntr'!AF37*1000/('q-AgLab-cntr'!AF37)</f>
        <v>1986.4158115624996</v>
      </c>
      <c r="AG37">
        <f>'q-ValProd-cntr'!AG37*1000/('q-AgLab-cntr'!AG37)</f>
        <v>1623.3017953966666</v>
      </c>
      <c r="AH37">
        <f>'q-ValProd-cntr'!AH37*1000/('q-AgLab-cntr'!AH37)</f>
        <v>2206.9483148074996</v>
      </c>
      <c r="AI37">
        <f>'q-ValProd-cntr'!AI37*1000/('q-AgLab-cntr'!AI37)</f>
        <v>1938.9183629658335</v>
      </c>
      <c r="AJ37">
        <f>'q-ValProd-cntr'!AJ37*1000/('q-AgLab-cntr'!AJ37)</f>
        <v>2046.1004930858333</v>
      </c>
      <c r="AK37">
        <f>'q-ValProd-cntr'!AK37*1000/('q-AgLab-cntr'!AK37)</f>
        <v>1837.2649892458332</v>
      </c>
      <c r="AL37">
        <f>'q-ValProd-cntr'!AL37*1000/('q-AgLab-cntr'!AL37)</f>
        <v>2078.1947004341664</v>
      </c>
      <c r="AM37">
        <f>'q-ValProd-cntr'!AM37*1000/('q-AgLab-cntr'!AM37)</f>
        <v>1842.8068993474999</v>
      </c>
      <c r="AN37">
        <f>'q-ValProd-cntr'!AN37*1000/('q-AgLab-cntr'!AN37)</f>
        <v>1401.1779477808338</v>
      </c>
      <c r="AO37">
        <f>'q-ValProd-cntr'!AO37*1000/('q-AgLab-cntr'!AO37)</f>
        <v>1704.3266898116667</v>
      </c>
      <c r="AP37">
        <f>'q-ValProd-cntr'!AP37*1000/('q-AgLab-cntr'!AP37)</f>
        <v>1632.9515679325004</v>
      </c>
      <c r="AQ37">
        <f>'q-ValProd-cntr'!AQ37*1000/('q-AgLab-cntr'!AQ37)</f>
        <v>1444.4840918508337</v>
      </c>
      <c r="AR37">
        <f>'q-ValProd-cntr'!AR37*1000/('q-AgLab-cntr'!AR37)</f>
        <v>1516.6224973333337</v>
      </c>
      <c r="AS37">
        <f>'q-ValProd-cntr'!AS37*1000/('q-AgLab-cntr'!AS37)</f>
        <v>1496.156106844167</v>
      </c>
      <c r="AT37">
        <f>'q-ValProd-cntr'!AT37*1000/('q-AgLab-cntr'!AT37)</f>
        <v>1530.4642390833335</v>
      </c>
      <c r="AU37">
        <f>'q-ValProd-cntr'!AU37*1000/('q-AgLab-cntr'!AU37)</f>
        <v>1531.9135753749999</v>
      </c>
      <c r="AV37">
        <f>'q-ValProd-cntr'!AV37*1000/('q-AgLab-cntr'!AV37)</f>
        <v>1532.4790056249999</v>
      </c>
      <c r="AW37">
        <f t="shared" si="0"/>
        <v>1.0452117470798106</v>
      </c>
    </row>
    <row r="38" spans="1:49" x14ac:dyDescent="0.2">
      <c r="A38" t="s">
        <v>214</v>
      </c>
      <c r="B38">
        <f>'q-ValProd-cntr'!C38</f>
        <v>207</v>
      </c>
      <c r="C38" t="str">
        <f>'q-ValProd-cntr'!D38</f>
        <v>Suriname</v>
      </c>
      <c r="F38" t="s">
        <v>244</v>
      </c>
      <c r="G38">
        <f>'q-ValProd-cntr'!G38*1000/('q-AgLab-cntr'!G38)</f>
        <v>1287.3556655686957</v>
      </c>
      <c r="H38">
        <f>'q-ValProd-cntr'!H38*1000/('q-AgLab-cntr'!H38)</f>
        <v>1472.8003552330433</v>
      </c>
      <c r="I38">
        <f>'q-ValProd-cntr'!I38*1000/('q-AgLab-cntr'!I38)</f>
        <v>1475.4457187430426</v>
      </c>
      <c r="J38">
        <f>'q-ValProd-cntr'!J38*1000/('q-AgLab-cntr'!J38)</f>
        <v>1486.2639763437501</v>
      </c>
      <c r="K38">
        <f>'q-ValProd-cntr'!K38*1000/('q-AgLab-cntr'!K38)</f>
        <v>1749.6610678316665</v>
      </c>
      <c r="L38">
        <f>'q-ValProd-cntr'!L38*1000/('q-AgLab-cntr'!L38)</f>
        <v>1787.6006464095997</v>
      </c>
      <c r="M38">
        <f>'q-ValProd-cntr'!M38*1000/('q-AgLab-cntr'!M38)</f>
        <v>2056.4585122464</v>
      </c>
      <c r="N38">
        <f>'q-ValProd-cntr'!N38*1000/('q-AgLab-cntr'!N38)</f>
        <v>2102.4680108368002</v>
      </c>
      <c r="O38">
        <f>'q-ValProd-cntr'!O38*1000/('q-AgLab-cntr'!O38)</f>
        <v>2073.7927142683998</v>
      </c>
      <c r="P38">
        <f>'q-ValProd-cntr'!P38*1000/('q-AgLab-cntr'!P38)</f>
        <v>2252.5846378971996</v>
      </c>
      <c r="Q38">
        <f>'q-ValProd-cntr'!Q38*1000/('q-AgLab-cntr'!Q38)</f>
        <v>2144.6331371299998</v>
      </c>
      <c r="R38">
        <f>'q-ValProd-cntr'!R38*1000/('q-AgLab-cntr'!R38)</f>
        <v>2021.1753077615385</v>
      </c>
      <c r="S38">
        <f>'q-ValProd-cntr'!S38*1000/('q-AgLab-cntr'!S38)</f>
        <v>2405.0542690787993</v>
      </c>
      <c r="T38">
        <f>'q-ValProd-cntr'!T38*1000/('q-AgLab-cntr'!T38)</f>
        <v>2401.4674668715998</v>
      </c>
      <c r="U38">
        <f>'q-ValProd-cntr'!U38*1000/('q-AgLab-cntr'!U38)</f>
        <v>2567.1268914255993</v>
      </c>
      <c r="V38">
        <f>'q-ValProd-cntr'!V38*1000/('q-AgLab-cntr'!V38)</f>
        <v>2525.1545719311998</v>
      </c>
      <c r="W38">
        <f>'q-ValProd-cntr'!W38*1000/('q-AgLab-cntr'!W38)</f>
        <v>2828.4104154112492</v>
      </c>
      <c r="X38">
        <f>'q-ValProd-cntr'!X38*1000/('q-AgLab-cntr'!X38)</f>
        <v>3051.2087709049997</v>
      </c>
      <c r="Y38">
        <f>'q-ValProd-cntr'!Y38*1000/('q-AgLab-cntr'!Y38)</f>
        <v>3182.5489317883339</v>
      </c>
      <c r="Z38">
        <f>'q-ValProd-cntr'!Z38*1000/('q-AgLab-cntr'!Z38)</f>
        <v>3412.2916385983335</v>
      </c>
      <c r="AA38">
        <f>'q-ValProd-cntr'!AA38*1000/('q-AgLab-cntr'!AA38)</f>
        <v>3679.7724281258329</v>
      </c>
      <c r="AB38">
        <f>'q-ValProd-cntr'!AB38*1000/('q-AgLab-cntr'!AB38)</f>
        <v>3664.2668644628002</v>
      </c>
      <c r="AC38">
        <f>'q-ValProd-cntr'!AC38*1000/('q-AgLab-cntr'!AC38)</f>
        <v>3403.0774430511992</v>
      </c>
      <c r="AD38">
        <f>'q-ValProd-cntr'!AD38*1000/('q-AgLab-cntr'!AD38)</f>
        <v>3605.6335599853851</v>
      </c>
      <c r="AE38">
        <f>'q-ValProd-cntr'!AE38*1000/('q-AgLab-cntr'!AE38)</f>
        <v>3728.1450389242304</v>
      </c>
      <c r="AF38">
        <f>'q-ValProd-cntr'!AF38*1000/('q-AgLab-cntr'!AF38)</f>
        <v>3487.2469295596297</v>
      </c>
      <c r="AG38">
        <f>'q-ValProd-cntr'!AG38*1000/('q-AgLab-cntr'!AG38)</f>
        <v>3370.9905043229628</v>
      </c>
      <c r="AH38">
        <f>'q-ValProd-cntr'!AH38*1000/('q-AgLab-cntr'!AH38)</f>
        <v>3304.1400484064279</v>
      </c>
      <c r="AI38">
        <f>'q-ValProd-cntr'!AI38*1000/('q-AgLab-cntr'!AI38)</f>
        <v>3363.1298765439296</v>
      </c>
      <c r="AJ38">
        <f>'q-ValProd-cntr'!AJ38*1000/('q-AgLab-cntr'!AJ38)</f>
        <v>3049.1053954782142</v>
      </c>
      <c r="AK38">
        <f>'q-ValProd-cntr'!AK38*1000/('q-AgLab-cntr'!AK38)</f>
        <v>3325.5757854785716</v>
      </c>
      <c r="AL38">
        <f>'q-ValProd-cntr'!AL38*1000/('q-AgLab-cntr'!AL38)</f>
        <v>3478.3541687492861</v>
      </c>
      <c r="AM38">
        <f>'q-ValProd-cntr'!AM38*1000/('q-AgLab-cntr'!AM38)</f>
        <v>3036.52971864138</v>
      </c>
      <c r="AN38">
        <f>'q-ValProd-cntr'!AN38*1000/('q-AgLab-cntr'!AN38)</f>
        <v>2872.9300022996549</v>
      </c>
      <c r="AO38">
        <f>'q-ValProd-cntr'!AO38*1000/('q-AgLab-cntr'!AO38)</f>
        <v>3015.5273934158613</v>
      </c>
      <c r="AP38">
        <f>'q-ValProd-cntr'!AP38*1000/('q-AgLab-cntr'!AP38)</f>
        <v>2776.3790773558617</v>
      </c>
      <c r="AQ38">
        <f>'q-ValProd-cntr'!AQ38*1000/('q-AgLab-cntr'!AQ38)</f>
        <v>2735.279008182757</v>
      </c>
      <c r="AR38">
        <f>'q-ValProd-cntr'!AR38*1000/('q-AgLab-cntr'!AR38)</f>
        <v>2311.5971445579989</v>
      </c>
      <c r="AS38">
        <f>'q-ValProd-cntr'!AS38*1000/('q-AgLab-cntr'!AS38)</f>
        <v>2351.7478364819995</v>
      </c>
      <c r="AT38">
        <f>'q-ValProd-cntr'!AT38*1000/('q-AgLab-cntr'!AT38)</f>
        <v>2193.5181387433336</v>
      </c>
      <c r="AU38">
        <f>'q-ValProd-cntr'!AU38*1000/('q-AgLab-cntr'!AU38)</f>
        <v>2376.5367206183328</v>
      </c>
      <c r="AV38">
        <f>'q-ValProd-cntr'!AV38*1000/('q-AgLab-cntr'!AV38)</f>
        <v>2122.8146758903226</v>
      </c>
      <c r="AW38">
        <f t="shared" si="0"/>
        <v>1.5151743931731465</v>
      </c>
    </row>
    <row r="39" spans="1:49" x14ac:dyDescent="0.2">
      <c r="A39" t="s">
        <v>214</v>
      </c>
      <c r="B39">
        <f>'q-ValProd-cntr'!C39</f>
        <v>220</v>
      </c>
      <c r="C39" t="str">
        <f>'q-ValProd-cntr'!D39</f>
        <v>Trinidad and Tobago</v>
      </c>
      <c r="F39" t="s">
        <v>244</v>
      </c>
      <c r="G39">
        <f>'q-ValProd-cntr'!G39*1000/('q-AgLab-cntr'!G39)</f>
        <v>1619.3865751481965</v>
      </c>
      <c r="H39">
        <f>'q-ValProd-cntr'!H39*1000/('q-AgLab-cntr'!H39)</f>
        <v>1531.3907520104917</v>
      </c>
      <c r="I39">
        <f>'q-ValProd-cntr'!I39*1000/('q-AgLab-cntr'!I39)</f>
        <v>1619.5312607021308</v>
      </c>
      <c r="J39">
        <f>'q-ValProd-cntr'!J39*1000/('q-AgLab-cntr'!J39)</f>
        <v>1643.5237891065003</v>
      </c>
      <c r="K39">
        <f>'q-ValProd-cntr'!K39*1000/('q-AgLab-cntr'!K39)</f>
        <v>1806.7253145791665</v>
      </c>
      <c r="L39">
        <f>'q-ValProd-cntr'!L39*1000/('q-AgLab-cntr'!L39)</f>
        <v>1783.6278890335</v>
      </c>
      <c r="M39">
        <f>'q-ValProd-cntr'!M39*1000/('q-AgLab-cntr'!M39)</f>
        <v>1807.8055741341668</v>
      </c>
      <c r="N39">
        <f>'q-ValProd-cntr'!N39*1000/('q-AgLab-cntr'!N39)</f>
        <v>1956.1082114433336</v>
      </c>
      <c r="O39">
        <f>'q-ValProd-cntr'!O39*1000/('q-AgLab-cntr'!O39)</f>
        <v>1932.8922010483332</v>
      </c>
      <c r="P39">
        <f>'q-ValProd-cntr'!P39*1000/('q-AgLab-cntr'!P39)</f>
        <v>2001.366979956</v>
      </c>
      <c r="Q39">
        <f>'q-ValProd-cntr'!Q39*1000/('q-AgLab-cntr'!Q39)</f>
        <v>1970.6496783477967</v>
      </c>
      <c r="R39">
        <f>'q-ValProd-cntr'!R39*1000/('q-AgLab-cntr'!R39)</f>
        <v>2130.3371378086208</v>
      </c>
      <c r="S39">
        <f>'q-ValProd-cntr'!S39*1000/('q-AgLab-cntr'!S39)</f>
        <v>1955.4449940182142</v>
      </c>
      <c r="T39">
        <f>'q-ValProd-cntr'!T39*1000/('q-AgLab-cntr'!T39)</f>
        <v>1986.167877293818</v>
      </c>
      <c r="U39">
        <f>'q-ValProd-cntr'!U39*1000/('q-AgLab-cntr'!U39)</f>
        <v>2131.2202488122225</v>
      </c>
      <c r="V39">
        <f>'q-ValProd-cntr'!V39*1000/('q-AgLab-cntr'!V39)</f>
        <v>2329.6894018519238</v>
      </c>
      <c r="W39">
        <f>'q-ValProd-cntr'!W39*1000/('q-AgLab-cntr'!W39)</f>
        <v>2319.3393379117647</v>
      </c>
      <c r="X39">
        <f>'q-ValProd-cntr'!X39*1000/('q-AgLab-cntr'!X39)</f>
        <v>2242.6810117546938</v>
      </c>
      <c r="Y39">
        <f>'q-ValProd-cntr'!Y39*1000/('q-AgLab-cntr'!Y39)</f>
        <v>2193.5849441908335</v>
      </c>
      <c r="Z39">
        <f>'q-ValProd-cntr'!Z39*1000/('q-AgLab-cntr'!Z39)</f>
        <v>2199.2448640478256</v>
      </c>
      <c r="AA39">
        <f>'q-ValProd-cntr'!AA39*1000/('q-AgLab-cntr'!AA39)</f>
        <v>2039.2274969851064</v>
      </c>
      <c r="AB39">
        <f>'q-ValProd-cntr'!AB39*1000/('q-AgLab-cntr'!AB39)</f>
        <v>2211.7115775247917</v>
      </c>
      <c r="AC39">
        <f>'q-ValProd-cntr'!AC39*1000/('q-AgLab-cntr'!AC39)</f>
        <v>1966.494844887756</v>
      </c>
      <c r="AD39">
        <f>'q-ValProd-cntr'!AD39*1000/('q-AgLab-cntr'!AD39)</f>
        <v>1837.3253964834003</v>
      </c>
      <c r="AE39">
        <f>'q-ValProd-cntr'!AE39*1000/('q-AgLab-cntr'!AE39)</f>
        <v>1862.2352106474007</v>
      </c>
      <c r="AF39">
        <f>'q-ValProd-cntr'!AF39*1000/('q-AgLab-cntr'!AF39)</f>
        <v>1772.2358453427457</v>
      </c>
      <c r="AG39">
        <f>'q-ValProd-cntr'!AG39*1000/('q-AgLab-cntr'!AG39)</f>
        <v>1792.8059333974511</v>
      </c>
      <c r="AH39">
        <f>'q-ValProd-cntr'!AH39*1000/('q-AgLab-cntr'!AH39)</f>
        <v>1773.960615959608</v>
      </c>
      <c r="AI39">
        <f>'q-ValProd-cntr'!AI39*1000/('q-AgLab-cntr'!AI39)</f>
        <v>1659.9182479850001</v>
      </c>
      <c r="AJ39">
        <f>'q-ValProd-cntr'!AJ39*1000/('q-AgLab-cntr'!AJ39)</f>
        <v>1822.6483245942304</v>
      </c>
      <c r="AK39">
        <f>'q-ValProd-cntr'!AK39*1000/('q-AgLab-cntr'!AK39)</f>
        <v>1797.1043920898076</v>
      </c>
      <c r="AL39">
        <f>'q-ValProd-cntr'!AL39*1000/('q-AgLab-cntr'!AL39)</f>
        <v>1784.5034651165388</v>
      </c>
      <c r="AM39">
        <f>'q-ValProd-cntr'!AM39*1000/('q-AgLab-cntr'!AM39)</f>
        <v>1878.5166421100002</v>
      </c>
      <c r="AN39">
        <f>'q-ValProd-cntr'!AN39*1000/('q-AgLab-cntr'!AN39)</f>
        <v>1849.5469992836543</v>
      </c>
      <c r="AO39">
        <f>'q-ValProd-cntr'!AO39*1000/('q-AgLab-cntr'!AO39)</f>
        <v>1931.2973711505886</v>
      </c>
      <c r="AP39">
        <f>'q-ValProd-cntr'!AP39*1000/('q-AgLab-cntr'!AP39)</f>
        <v>1939.7206609545096</v>
      </c>
      <c r="AQ39">
        <f>'q-ValProd-cntr'!AQ39*1000/('q-AgLab-cntr'!AQ39)</f>
        <v>1827.135889380784</v>
      </c>
      <c r="AR39">
        <f>'q-ValProd-cntr'!AR39*1000/('q-AgLab-cntr'!AR39)</f>
        <v>1644.3762254592159</v>
      </c>
      <c r="AS39">
        <f>'q-ValProd-cntr'!AS39*1000/('q-AgLab-cntr'!AS39)</f>
        <v>1752.680213695</v>
      </c>
      <c r="AT39">
        <f>'q-ValProd-cntr'!AT39*1000/('q-AgLab-cntr'!AT39)</f>
        <v>2095.2784169800011</v>
      </c>
      <c r="AU39">
        <f>'q-ValProd-cntr'!AU39*1000/('q-AgLab-cntr'!AU39)</f>
        <v>2207.9231568673472</v>
      </c>
      <c r="AV39">
        <f>'q-ValProd-cntr'!AV39*1000/('q-AgLab-cntr'!AV39)</f>
        <v>2757.9066965393881</v>
      </c>
      <c r="AW39">
        <f t="shared" si="0"/>
        <v>8.8843085919987352E-2</v>
      </c>
    </row>
    <row r="40" spans="1:49" x14ac:dyDescent="0.2">
      <c r="A40" t="s">
        <v>214</v>
      </c>
      <c r="B40">
        <f>'q-ValProd-cntr'!C40</f>
        <v>234</v>
      </c>
      <c r="C40" t="str">
        <f>'q-ValProd-cntr'!D40</f>
        <v>Uruguay</v>
      </c>
      <c r="F40" t="s">
        <v>244</v>
      </c>
      <c r="G40">
        <f>'q-ValProd-cntr'!G40*1000/('q-AgLab-cntr'!G40)</f>
        <v>7041.8864630326016</v>
      </c>
      <c r="H40">
        <f>'q-ValProd-cntr'!H40*1000/('q-AgLab-cntr'!H40)</f>
        <v>7126.454900203762</v>
      </c>
      <c r="I40">
        <f>'q-ValProd-cntr'!I40*1000/('q-AgLab-cntr'!I40)</f>
        <v>7309.8192165610608</v>
      </c>
      <c r="J40">
        <f>'q-ValProd-cntr'!J40*1000/('q-AgLab-cntr'!J40)</f>
        <v>8397.4279540037969</v>
      </c>
      <c r="K40">
        <f>'q-ValProd-cntr'!K40*1000/('q-AgLab-cntr'!K40)</f>
        <v>7477.9506452693495</v>
      </c>
      <c r="L40">
        <f>'q-ValProd-cntr'!L40*1000/('q-AgLab-cntr'!L40)</f>
        <v>7177.8709633897206</v>
      </c>
      <c r="M40">
        <f>'q-ValProd-cntr'!M40*1000/('q-AgLab-cntr'!M40)</f>
        <v>6667.652725593427</v>
      </c>
      <c r="N40">
        <f>'q-ValProd-cntr'!N40*1000/('q-AgLab-cntr'!N40)</f>
        <v>7998.5664972160366</v>
      </c>
      <c r="O40">
        <f>'q-ValProd-cntr'!O40*1000/('q-AgLab-cntr'!O40)</f>
        <v>8350.0652556964778</v>
      </c>
      <c r="P40">
        <f>'q-ValProd-cntr'!P40*1000/('q-AgLab-cntr'!P40)</f>
        <v>9204.6609709005315</v>
      </c>
      <c r="Q40">
        <f>'q-ValProd-cntr'!Q40*1000/('q-AgLab-cntr'!Q40)</f>
        <v>7936.8697212449506</v>
      </c>
      <c r="R40">
        <f>'q-ValProd-cntr'!R40*1000/('q-AgLab-cntr'!R40)</f>
        <v>7491.5759716849025</v>
      </c>
      <c r="S40">
        <f>'q-ValProd-cntr'!S40*1000/('q-AgLab-cntr'!S40)</f>
        <v>7675.6753624890098</v>
      </c>
      <c r="T40">
        <f>'q-ValProd-cntr'!T40*1000/('q-AgLab-cntr'!T40)</f>
        <v>8442.2438516968996</v>
      </c>
      <c r="U40">
        <f>'q-ValProd-cntr'!U40*1000/('q-AgLab-cntr'!U40)</f>
        <v>8551.6171246584854</v>
      </c>
      <c r="V40">
        <f>'q-ValProd-cntr'!V40*1000/('q-AgLab-cntr'!V40)</f>
        <v>9514.6446746809652</v>
      </c>
      <c r="W40">
        <f>'q-ValProd-cntr'!W40*1000/('q-AgLab-cntr'!W40)</f>
        <v>8377.5745801127177</v>
      </c>
      <c r="X40">
        <f>'q-ValProd-cntr'!X40*1000/('q-AgLab-cntr'!X40)</f>
        <v>8067.9039203670627</v>
      </c>
      <c r="Y40">
        <f>'q-ValProd-cntr'!Y40*1000/('q-AgLab-cntr'!Y40)</f>
        <v>7763.9740271501569</v>
      </c>
      <c r="Z40">
        <f>'q-ValProd-cntr'!Z40*1000/('q-AgLab-cntr'!Z40)</f>
        <v>8719.2262855043755</v>
      </c>
      <c r="AA40">
        <f>'q-ValProd-cntr'!AA40*1000/('q-AgLab-cntr'!AA40)</f>
        <v>10003.48398324552</v>
      </c>
      <c r="AB40">
        <f>'q-ValProd-cntr'!AB40*1000/('q-AgLab-cntr'!AB40)</f>
        <v>10046.29138636021</v>
      </c>
      <c r="AC40">
        <f>'q-ValProd-cntr'!AC40*1000/('q-AgLab-cntr'!AC40)</f>
        <v>10436.340682061043</v>
      </c>
      <c r="AD40">
        <f>'q-ValProd-cntr'!AD40*1000/('q-AgLab-cntr'!AD40)</f>
        <v>8857.9723319871355</v>
      </c>
      <c r="AE40">
        <f>'q-ValProd-cntr'!AE40*1000/('q-AgLab-cntr'!AE40)</f>
        <v>9157.3474860905208</v>
      </c>
      <c r="AF40">
        <f>'q-ValProd-cntr'!AF40*1000/('q-AgLab-cntr'!AF40)</f>
        <v>9410.7743976676556</v>
      </c>
      <c r="AG40">
        <f>'q-ValProd-cntr'!AG40*1000/('q-AgLab-cntr'!AG40)</f>
        <v>9158.5165030997414</v>
      </c>
      <c r="AH40">
        <f>'q-ValProd-cntr'!AH40*1000/('q-AgLab-cntr'!AH40)</f>
        <v>9987.4652802864584</v>
      </c>
      <c r="AI40">
        <f>'q-ValProd-cntr'!AI40*1000/('q-AgLab-cntr'!AI40)</f>
        <v>10418.269704330778</v>
      </c>
      <c r="AJ40">
        <f>'q-ValProd-cntr'!AJ40*1000/('q-AgLab-cntr'!AJ40)</f>
        <v>10011.046612075752</v>
      </c>
      <c r="AK40">
        <f>'q-ValProd-cntr'!AK40*1000/('q-AgLab-cntr'!AK40)</f>
        <v>9970.0318397626033</v>
      </c>
      <c r="AL40">
        <f>'q-ValProd-cntr'!AL40*1000/('q-AgLab-cntr'!AL40)</f>
        <v>10437.980071918231</v>
      </c>
      <c r="AM40">
        <f>'q-ValProd-cntr'!AM40*1000/('q-AgLab-cntr'!AM40)</f>
        <v>10354.995016963021</v>
      </c>
      <c r="AN40">
        <f>'q-ValProd-cntr'!AN40*1000/('q-AgLab-cntr'!AN40)</f>
        <v>11184.113288120943</v>
      </c>
      <c r="AO40">
        <f>'q-ValProd-cntr'!AO40*1000/('q-AgLab-cntr'!AO40)</f>
        <v>11039.999870685864</v>
      </c>
      <c r="AP40">
        <f>'q-ValProd-cntr'!AP40*1000/('q-AgLab-cntr'!AP40)</f>
        <v>12446.413960361258</v>
      </c>
      <c r="AQ40">
        <f>'q-ValProd-cntr'!AQ40*1000/('q-AgLab-cntr'!AQ40)</f>
        <v>13132.49947211152</v>
      </c>
      <c r="AR40">
        <f>'q-ValProd-cntr'!AR40*1000/('q-AgLab-cntr'!AR40)</f>
        <v>13071.710096507262</v>
      </c>
      <c r="AS40">
        <f>'q-ValProd-cntr'!AS40*1000/('q-AgLab-cntr'!AS40)</f>
        <v>13413.628737647363</v>
      </c>
      <c r="AT40">
        <f>'q-ValProd-cntr'!AT40*1000/('q-AgLab-cntr'!AT40)</f>
        <v>12540.758630899474</v>
      </c>
      <c r="AU40">
        <f>'q-ValProd-cntr'!AU40*1000/('q-AgLab-cntr'!AU40)</f>
        <v>10982.387408660001</v>
      </c>
      <c r="AV40">
        <f>'q-ValProd-cntr'!AV40*1000/('q-AgLab-cntr'!AV40)</f>
        <v>11899.070425897884</v>
      </c>
      <c r="AW40">
        <f t="shared" si="0"/>
        <v>1.4204934149066428</v>
      </c>
    </row>
    <row r="41" spans="1:49" x14ac:dyDescent="0.2">
      <c r="A41" t="s">
        <v>214</v>
      </c>
      <c r="B41">
        <f>'q-ValProd-cntr'!C41</f>
        <v>236</v>
      </c>
      <c r="C41" t="str">
        <f>'q-ValProd-cntr'!D41</f>
        <v>Venezuela</v>
      </c>
      <c r="F41" t="s">
        <v>244</v>
      </c>
      <c r="G41">
        <f>'q-ValProd-cntr'!G41*1000/('q-AgLab-cntr'!G41)</f>
        <v>1410.5890937489207</v>
      </c>
      <c r="H41">
        <f>'q-ValProd-cntr'!H41*1000/('q-AgLab-cntr'!H41)</f>
        <v>1449.2130588326334</v>
      </c>
      <c r="I41">
        <f>'q-ValProd-cntr'!I41*1000/('q-AgLab-cntr'!I41)</f>
        <v>1507.6007275562888</v>
      </c>
      <c r="J41">
        <f>'q-ValProd-cntr'!J41*1000/('q-AgLab-cntr'!J41)</f>
        <v>1616.4911107674056</v>
      </c>
      <c r="K41">
        <f>'q-ValProd-cntr'!K41*1000/('q-AgLab-cntr'!K41)</f>
        <v>1702.159290219586</v>
      </c>
      <c r="L41">
        <f>'q-ValProd-cntr'!L41*1000/('q-AgLab-cntr'!L41)</f>
        <v>1788.3699246216752</v>
      </c>
      <c r="M41">
        <f>'q-ValProd-cntr'!M41*1000/('q-AgLab-cntr'!M41)</f>
        <v>1879.3479079132924</v>
      </c>
      <c r="N41">
        <f>'q-ValProd-cntr'!N41*1000/('q-AgLab-cntr'!N41)</f>
        <v>1927.4852138041954</v>
      </c>
      <c r="O41">
        <f>'q-ValProd-cntr'!O41*1000/('q-AgLab-cntr'!O41)</f>
        <v>2087.7238547868719</v>
      </c>
      <c r="P41">
        <f>'q-ValProd-cntr'!P41*1000/('q-AgLab-cntr'!P41)</f>
        <v>2177.0190412017132</v>
      </c>
      <c r="Q41">
        <f>'q-ValProd-cntr'!Q41*1000/('q-AgLab-cntr'!Q41)</f>
        <v>2225.4146429056086</v>
      </c>
      <c r="R41">
        <f>'q-ValProd-cntr'!R41*1000/('q-AgLab-cntr'!R41)</f>
        <v>2242.6490074106405</v>
      </c>
      <c r="S41">
        <f>'q-ValProd-cntr'!S41*1000/('q-AgLab-cntr'!S41)</f>
        <v>2409.3807995787147</v>
      </c>
      <c r="T41">
        <f>'q-ValProd-cntr'!T41*1000/('q-AgLab-cntr'!T41)</f>
        <v>2556.9083168377574</v>
      </c>
      <c r="U41">
        <f>'q-ValProd-cntr'!U41*1000/('q-AgLab-cntr'!U41)</f>
        <v>2745.597111410636</v>
      </c>
      <c r="V41">
        <f>'q-ValProd-cntr'!V41*1000/('q-AgLab-cntr'!V41)</f>
        <v>2718.2666029285547</v>
      </c>
      <c r="W41">
        <f>'q-ValProd-cntr'!W41*1000/('q-AgLab-cntr'!W41)</f>
        <v>2977.3590874089396</v>
      </c>
      <c r="X41">
        <f>'q-ValProd-cntr'!X41*1000/('q-AgLab-cntr'!X41)</f>
        <v>3132.3928779033768</v>
      </c>
      <c r="Y41">
        <f>'q-ValProd-cntr'!Y41*1000/('q-AgLab-cntr'!Y41)</f>
        <v>3338.1320067256324</v>
      </c>
      <c r="Z41">
        <f>'q-ValProd-cntr'!Z41*1000/('q-AgLab-cntr'!Z41)</f>
        <v>3559.0287053164197</v>
      </c>
      <c r="AA41">
        <f>'q-ValProd-cntr'!AA41*1000/('q-AgLab-cntr'!AA41)</f>
        <v>3562.8157843555427</v>
      </c>
      <c r="AB41">
        <f>'q-ValProd-cntr'!AB41*1000/('q-AgLab-cntr'!AB41)</f>
        <v>3628.1034936436422</v>
      </c>
      <c r="AC41">
        <f>'q-ValProd-cntr'!AC41*1000/('q-AgLab-cntr'!AC41)</f>
        <v>3536.1773807055474</v>
      </c>
      <c r="AD41">
        <f>'q-ValProd-cntr'!AD41*1000/('q-AgLab-cntr'!AD41)</f>
        <v>3444.677536835266</v>
      </c>
      <c r="AE41">
        <f>'q-ValProd-cntr'!AE41*1000/('q-AgLab-cntr'!AE41)</f>
        <v>3645.9985378551346</v>
      </c>
      <c r="AF41">
        <f>'q-ValProd-cntr'!AF41*1000/('q-AgLab-cntr'!AF41)</f>
        <v>3703.6375255434259</v>
      </c>
      <c r="AG41">
        <f>'q-ValProd-cntr'!AG41*1000/('q-AgLab-cntr'!AG41)</f>
        <v>3625.1690945735172</v>
      </c>
      <c r="AH41">
        <f>'q-ValProd-cntr'!AH41*1000/('q-AgLab-cntr'!AH41)</f>
        <v>3880.4118721230284</v>
      </c>
      <c r="AI41">
        <f>'q-ValProd-cntr'!AI41*1000/('q-AgLab-cntr'!AI41)</f>
        <v>3650.5112230312998</v>
      </c>
      <c r="AJ41">
        <f>'q-ValProd-cntr'!AJ41*1000/('q-AgLab-cntr'!AJ41)</f>
        <v>3512.2204862338781</v>
      </c>
      <c r="AK41">
        <f>'q-ValProd-cntr'!AK41*1000/('q-AgLab-cntr'!AK41)</f>
        <v>3640.4987771831607</v>
      </c>
      <c r="AL41">
        <f>'q-ValProd-cntr'!AL41*1000/('q-AgLab-cntr'!AL41)</f>
        <v>3776.5682879789119</v>
      </c>
      <c r="AM41">
        <f>'q-ValProd-cntr'!AM41*1000/('q-AgLab-cntr'!AM41)</f>
        <v>3921.1650285489177</v>
      </c>
      <c r="AN41">
        <f>'q-ValProd-cntr'!AN41*1000/('q-AgLab-cntr'!AN41)</f>
        <v>3826.3197945246066</v>
      </c>
      <c r="AO41">
        <f>'q-ValProd-cntr'!AO41*1000/('q-AgLab-cntr'!AO41)</f>
        <v>3838.9246289105545</v>
      </c>
      <c r="AP41">
        <f>'q-ValProd-cntr'!AP41*1000/('q-AgLab-cntr'!AP41)</f>
        <v>4066.264306261633</v>
      </c>
      <c r="AQ41">
        <f>'q-ValProd-cntr'!AQ41*1000/('q-AgLab-cntr'!AQ41)</f>
        <v>4372.4149780961852</v>
      </c>
      <c r="AR41">
        <f>'q-ValProd-cntr'!AR41*1000/('q-AgLab-cntr'!AR41)</f>
        <v>4493.7109027595397</v>
      </c>
      <c r="AS41">
        <f>'q-ValProd-cntr'!AS41*1000/('q-AgLab-cntr'!AS41)</f>
        <v>4504.7323651670013</v>
      </c>
      <c r="AT41">
        <f>'q-ValProd-cntr'!AT41*1000/('q-AgLab-cntr'!AT41)</f>
        <v>4993.3840383908464</v>
      </c>
      <c r="AU41">
        <f>'q-ValProd-cntr'!AU41*1000/('q-AgLab-cntr'!AU41)</f>
        <v>5343.4991836035515</v>
      </c>
      <c r="AV41">
        <f>'q-ValProd-cntr'!AV41*1000/('q-AgLab-cntr'!AV41)</f>
        <v>5559.7253243052146</v>
      </c>
      <c r="AW41">
        <f t="shared" si="0"/>
        <v>2.9490289566962424</v>
      </c>
    </row>
    <row r="42" spans="1:49" x14ac:dyDescent="0.2">
      <c r="A42" t="s">
        <v>214</v>
      </c>
      <c r="B42">
        <f>'q-ValProd-cntr'!C42</f>
        <v>239</v>
      </c>
      <c r="C42" t="str">
        <f>'q-ValProd-cntr'!D42</f>
        <v>British Virgin Islands</v>
      </c>
      <c r="F42" t="s">
        <v>244</v>
      </c>
      <c r="G42">
        <f>'q-ValProd-cntr'!G42*1000/('q-AgLab-cntr'!G42)</f>
        <v>422.74658799999997</v>
      </c>
      <c r="H42">
        <f>'q-ValProd-cntr'!H42*1000/('q-AgLab-cntr'!H42)</f>
        <v>436.18312649999996</v>
      </c>
      <c r="I42">
        <f>'q-ValProd-cntr'!I42*1000/('q-AgLab-cntr'!I42)</f>
        <v>357.92902599999996</v>
      </c>
      <c r="J42">
        <f>'q-ValProd-cntr'!J42*1000/('q-AgLab-cntr'!J42)</f>
        <v>482.06253299999997</v>
      </c>
      <c r="K42">
        <f>'q-ValProd-cntr'!K42*1000/('q-AgLab-cntr'!K42)</f>
        <v>246.42661200000001</v>
      </c>
      <c r="L42">
        <f>'q-ValProd-cntr'!L42*1000/('q-AgLab-cntr'!L42)</f>
        <v>228.01422899999997</v>
      </c>
      <c r="M42">
        <f>'q-ValProd-cntr'!M42*1000/('q-AgLab-cntr'!M42)</f>
        <v>202.8680296</v>
      </c>
      <c r="N42">
        <f>'q-ValProd-cntr'!N42*1000/('q-AgLab-cntr'!N42)</f>
        <v>170.10398410000002</v>
      </c>
      <c r="O42">
        <f>'q-ValProd-cntr'!O42*1000/('q-AgLab-cntr'!O42)</f>
        <v>192.85614960000001</v>
      </c>
      <c r="P42">
        <f>'q-ValProd-cntr'!P42*1000/('q-AgLab-cntr'!P42)</f>
        <v>203.78833289999997</v>
      </c>
      <c r="Q42">
        <f>'q-ValProd-cntr'!Q42*1000/('q-AgLab-cntr'!Q42)</f>
        <v>222.75624450000001</v>
      </c>
      <c r="R42">
        <f>'q-ValProd-cntr'!R42*1000/('q-AgLab-cntr'!R42)</f>
        <v>226.665423</v>
      </c>
      <c r="S42">
        <f>'q-ValProd-cntr'!S42*1000/('q-AgLab-cntr'!S42)</f>
        <v>231.74789100000001</v>
      </c>
      <c r="T42">
        <f>'q-ValProd-cntr'!T42*1000/('q-AgLab-cntr'!T42)</f>
        <v>244.61061050000004</v>
      </c>
      <c r="U42">
        <f>'q-ValProd-cntr'!U42*1000/('q-AgLab-cntr'!U42)</f>
        <v>247.25438045000004</v>
      </c>
      <c r="V42">
        <f>'q-ValProd-cntr'!V42*1000/('q-AgLab-cntr'!V42)</f>
        <v>258.7787874</v>
      </c>
      <c r="W42">
        <f>'q-ValProd-cntr'!W42*1000/('q-AgLab-cntr'!W42)</f>
        <v>264.30214635000004</v>
      </c>
      <c r="X42">
        <f>'q-ValProd-cntr'!X42*1000/('q-AgLab-cntr'!X42)</f>
        <v>261.53349824999998</v>
      </c>
      <c r="Y42">
        <f>'q-ValProd-cntr'!Y42*1000/('q-AgLab-cntr'!Y42)</f>
        <v>263.93870069999997</v>
      </c>
      <c r="Z42">
        <f>'q-ValProd-cntr'!Z42*1000/('q-AgLab-cntr'!Z42)</f>
        <v>272.18635565</v>
      </c>
      <c r="AA42">
        <f>'q-ValProd-cntr'!AA42*1000/('q-AgLab-cntr'!AA42)</f>
        <v>275.73740815000002</v>
      </c>
      <c r="AB42">
        <f>'q-ValProd-cntr'!AB42*1000/('q-AgLab-cntr'!AB42)</f>
        <v>283.51818210000005</v>
      </c>
      <c r="AC42">
        <f>'q-ValProd-cntr'!AC42*1000/('q-AgLab-cntr'!AC42)</f>
        <v>283.90380760000005</v>
      </c>
      <c r="AD42">
        <f>'q-ValProd-cntr'!AD42*1000/('q-AgLab-cntr'!AD42)</f>
        <v>295.1827035</v>
      </c>
      <c r="AE42">
        <f>'q-ValProd-cntr'!AE42*1000/('q-AgLab-cntr'!AE42)</f>
        <v>301.79227099999997</v>
      </c>
      <c r="AF42">
        <f>'q-ValProd-cntr'!AF42*1000/('q-AgLab-cntr'!AF42)</f>
        <v>308.87885670000003</v>
      </c>
      <c r="AG42">
        <f>'q-ValProd-cntr'!AG42*1000/('q-AgLab-cntr'!AG42)</f>
        <v>310.58125534999999</v>
      </c>
      <c r="AH42">
        <f>'q-ValProd-cntr'!AH42*1000/('q-AgLab-cntr'!AH42)</f>
        <v>315.16653430000002</v>
      </c>
      <c r="AI42">
        <f>'q-ValProd-cntr'!AI42*1000/('q-AgLab-cntr'!AI42)</f>
        <v>301.50145650000002</v>
      </c>
      <c r="AJ42">
        <f>'q-ValProd-cntr'!AJ42*1000/('q-AgLab-cntr'!AJ42)</f>
        <v>279.08504949999997</v>
      </c>
      <c r="AK42">
        <f>'q-ValProd-cntr'!AK42*1000/('q-AgLab-cntr'!AK42)</f>
        <v>300.96279535000002</v>
      </c>
      <c r="AL42">
        <f>'q-ValProd-cntr'!AL42*1000/('q-AgLab-cntr'!AL42)</f>
        <v>313.16363124999998</v>
      </c>
      <c r="AM42">
        <f>'q-ValProd-cntr'!AM42*1000/('q-AgLab-cntr'!AM42)</f>
        <v>321.36908925</v>
      </c>
      <c r="AN42">
        <f>'q-ValProd-cntr'!AN42*1000/('q-AgLab-cntr'!AN42)</f>
        <v>321.36908925</v>
      </c>
      <c r="AO42">
        <f>'q-ValProd-cntr'!AO42*1000/('q-AgLab-cntr'!AO42)</f>
        <v>321.36908925</v>
      </c>
      <c r="AP42">
        <f>'q-ValProd-cntr'!AP42*1000/('q-AgLab-cntr'!AP42)</f>
        <v>321.36908925</v>
      </c>
      <c r="AQ42">
        <f>'q-ValProd-cntr'!AQ42*1000/('q-AgLab-cntr'!AQ42)</f>
        <v>321.36908925</v>
      </c>
      <c r="AR42">
        <f>'q-ValProd-cntr'!AR42*1000/('q-AgLab-cntr'!AR42)</f>
        <v>321.36908925</v>
      </c>
      <c r="AS42">
        <f>'q-ValProd-cntr'!AS42*1000/('q-AgLab-cntr'!AS42)</f>
        <v>321.36908925</v>
      </c>
      <c r="AT42">
        <f>'q-ValProd-cntr'!AT42*1000/('q-AgLab-cntr'!AT42)</f>
        <v>321.36908925</v>
      </c>
      <c r="AU42">
        <f>'q-ValProd-cntr'!AU42*1000/('q-AgLab-cntr'!AU42)</f>
        <v>321.36908925</v>
      </c>
      <c r="AV42">
        <f>'q-ValProd-cntr'!AV42*1000/('q-AgLab-cntr'!AV42)</f>
        <v>321.36908925</v>
      </c>
      <c r="AW42">
        <f t="shared" si="0"/>
        <v>0.47034335810032246</v>
      </c>
    </row>
    <row r="43" spans="1:49" x14ac:dyDescent="0.2">
      <c r="A43" t="s">
        <v>214</v>
      </c>
      <c r="B43">
        <f>'q-ValProd-cntr'!C43</f>
        <v>240</v>
      </c>
      <c r="C43" t="str">
        <f>'q-ValProd-cntr'!D43</f>
        <v>Virgin Islands</v>
      </c>
      <c r="F43" t="s">
        <v>244</v>
      </c>
      <c r="G43">
        <f>'q-ValProd-cntr'!G43*1000/('q-AgLab-cntr'!G43)</f>
        <v>602.80167419999998</v>
      </c>
      <c r="H43">
        <f>'q-ValProd-cntr'!H43*1000/('q-AgLab-cntr'!H43)</f>
        <v>580.09587137142853</v>
      </c>
      <c r="I43">
        <f>'q-ValProd-cntr'!I43*1000/('q-AgLab-cntr'!I43)</f>
        <v>570.66336508571419</v>
      </c>
      <c r="J43">
        <f>'q-ValProd-cntr'!J43*1000/('q-AgLab-cntr'!J43)</f>
        <v>676.60219217499991</v>
      </c>
      <c r="K43">
        <f>'q-ValProd-cntr'!K43*1000/('q-AgLab-cntr'!K43)</f>
        <v>535.33958949999999</v>
      </c>
      <c r="L43">
        <f>'q-ValProd-cntr'!L43*1000/('q-AgLab-cntr'!L43)</f>
        <v>183.46631831111111</v>
      </c>
      <c r="M43">
        <f>'q-ValProd-cntr'!M43*1000/('q-AgLab-cntr'!M43)</f>
        <v>223.71591735999993</v>
      </c>
      <c r="N43">
        <f>'q-ValProd-cntr'!N43*1000/('q-AgLab-cntr'!N43)</f>
        <v>290.99236789999998</v>
      </c>
      <c r="O43">
        <f>'q-ValProd-cntr'!O43*1000/('q-AgLab-cntr'!O43)</f>
        <v>287.78610218181819</v>
      </c>
      <c r="P43">
        <f>'q-ValProd-cntr'!P43*1000/('q-AgLab-cntr'!P43)</f>
        <v>263.25912241818179</v>
      </c>
      <c r="Q43">
        <f>'q-ValProd-cntr'!Q43*1000/('q-AgLab-cntr'!Q43)</f>
        <v>256.99170230909084</v>
      </c>
      <c r="R43">
        <f>'q-ValProd-cntr'!R43*1000/('q-AgLab-cntr'!R43)</f>
        <v>198.78188811666666</v>
      </c>
      <c r="S43">
        <f>'q-ValProd-cntr'!S43*1000/('q-AgLab-cntr'!S43)</f>
        <v>213.39632058333333</v>
      </c>
      <c r="T43">
        <f>'q-ValProd-cntr'!T43*1000/('q-AgLab-cntr'!T43)</f>
        <v>206.99300658333328</v>
      </c>
      <c r="U43">
        <f>'q-ValProd-cntr'!U43*1000/('q-AgLab-cntr'!U43)</f>
        <v>208.80796891666662</v>
      </c>
      <c r="V43">
        <f>'q-ValProd-cntr'!V43*1000/('q-AgLab-cntr'!V43)</f>
        <v>212.17029291666668</v>
      </c>
      <c r="W43">
        <f>'q-ValProd-cntr'!W43*1000/('q-AgLab-cntr'!W43)</f>
        <v>203.93984446153848</v>
      </c>
      <c r="X43">
        <f>'q-ValProd-cntr'!X43*1000/('q-AgLab-cntr'!X43)</f>
        <v>208.47921215384619</v>
      </c>
      <c r="Y43">
        <f>'q-ValProd-cntr'!Y43*1000/('q-AgLab-cntr'!Y43)</f>
        <v>212.02472146153843</v>
      </c>
      <c r="Z43">
        <f>'q-ValProd-cntr'!Z43*1000/('q-AgLab-cntr'!Z43)</f>
        <v>214.91396338461541</v>
      </c>
      <c r="AA43">
        <f>'q-ValProd-cntr'!AA43*1000/('q-AgLab-cntr'!AA43)</f>
        <v>217.61642576923077</v>
      </c>
      <c r="AB43">
        <f>'q-ValProd-cntr'!AB43*1000/('q-AgLab-cntr'!AB43)</f>
        <v>222.68878792307694</v>
      </c>
      <c r="AC43">
        <f>'q-ValProd-cntr'!AC43*1000/('q-AgLab-cntr'!AC43)</f>
        <v>222.87441338461534</v>
      </c>
      <c r="AD43">
        <f>'q-ValProd-cntr'!AD43*1000/('q-AgLab-cntr'!AD43)</f>
        <v>223.07239707692307</v>
      </c>
      <c r="AE43">
        <f>'q-ValProd-cntr'!AE43*1000/('q-AgLab-cntr'!AE43)</f>
        <v>213.99458376923076</v>
      </c>
      <c r="AF43">
        <f>'q-ValProd-cntr'!AF43*1000/('q-AgLab-cntr'!AF43)</f>
        <v>216.52036730769231</v>
      </c>
      <c r="AG43">
        <f>'q-ValProd-cntr'!AG43*1000/('q-AgLab-cntr'!AG43)</f>
        <v>136.93782261538462</v>
      </c>
      <c r="AH43">
        <f>'q-ValProd-cntr'!AH43*1000/('q-AgLab-cntr'!AH43)</f>
        <v>166.27338184615385</v>
      </c>
      <c r="AI43">
        <f>'q-ValProd-cntr'!AI43*1000/('q-AgLab-cntr'!AI43)</f>
        <v>166.60949861538464</v>
      </c>
      <c r="AJ43">
        <f>'q-ValProd-cntr'!AJ43*1000/('q-AgLab-cntr'!AJ43)</f>
        <v>149.44791107692308</v>
      </c>
      <c r="AK43">
        <f>'q-ValProd-cntr'!AK43*1000/('q-AgLab-cntr'!AK43)</f>
        <v>162.25095761538461</v>
      </c>
      <c r="AL43">
        <f>'q-ValProd-cntr'!AL43*1000/('q-AgLab-cntr'!AL43)</f>
        <v>165.89192207692301</v>
      </c>
      <c r="AM43">
        <f>'q-ValProd-cntr'!AM43*1000/('q-AgLab-cntr'!AM43)</f>
        <v>179.81876699999998</v>
      </c>
      <c r="AN43">
        <f>'q-ValProd-cntr'!AN43*1000/('q-AgLab-cntr'!AN43)</f>
        <v>179.81876699999998</v>
      </c>
      <c r="AO43">
        <f>'q-ValProd-cntr'!AO43*1000/('q-AgLab-cntr'!AO43)</f>
        <v>179.81876699999998</v>
      </c>
      <c r="AP43">
        <f>'q-ValProd-cntr'!AP43*1000/('q-AgLab-cntr'!AP43)</f>
        <v>179.81876699999998</v>
      </c>
      <c r="AQ43">
        <f>'q-ValProd-cntr'!AQ43*1000/('q-AgLab-cntr'!AQ43)</f>
        <v>179.81876699999998</v>
      </c>
      <c r="AR43">
        <f>'q-ValProd-cntr'!AR43*1000/('q-AgLab-cntr'!AR43)</f>
        <v>179.81876699999998</v>
      </c>
      <c r="AS43">
        <f>'q-ValProd-cntr'!AS43*1000/('q-AgLab-cntr'!AS43)</f>
        <v>179.81876699999998</v>
      </c>
      <c r="AT43">
        <f>'q-ValProd-cntr'!AT43*1000/('q-AgLab-cntr'!AT43)</f>
        <v>179.81876699999998</v>
      </c>
      <c r="AU43">
        <f>'q-ValProd-cntr'!AU43*1000/('q-AgLab-cntr'!AU43)</f>
        <v>179.81876699999998</v>
      </c>
      <c r="AV43">
        <f>'q-ValProd-cntr'!AV43*1000/('q-AgLab-cntr'!AV43)</f>
        <v>181.77463533333332</v>
      </c>
      <c r="AW43">
        <f t="shared" si="0"/>
        <v>-2.4118106677044504</v>
      </c>
    </row>
  </sheetData>
  <phoneticPr fontId="0" type="noConversion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"/>
  <sheetViews>
    <sheetView workbookViewId="0"/>
  </sheetViews>
  <sheetFormatPr defaultRowHeight="12.75" x14ac:dyDescent="0.2"/>
  <sheetData>
    <row r="1" spans="1:49" x14ac:dyDescent="0.2">
      <c r="C1" t="s">
        <v>245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 t="s">
        <v>220</v>
      </c>
    </row>
    <row r="2" spans="1:49" x14ac:dyDescent="0.2">
      <c r="A2" t="s">
        <v>218</v>
      </c>
      <c r="B2">
        <f>'q-ValProd-cntr'!C2</f>
        <v>8</v>
      </c>
      <c r="C2" t="str">
        <f>'q-ValProd-cntr'!D2</f>
        <v>Antigua and Barbuda</v>
      </c>
      <c r="F2" t="s">
        <v>243</v>
      </c>
      <c r="G2">
        <f>'q-ValProd-cntr'!G2*1000/('q-Aharv-cntr'!G2+'q-PermP-cntr'!G2*1000)</f>
        <v>766.26298447911313</v>
      </c>
      <c r="H2">
        <f>'q-ValProd-cntr'!H2*1000/('q-Aharv-cntr'!H2+'q-PermP-cntr'!H2*1000)</f>
        <v>809.92452006222095</v>
      </c>
      <c r="I2">
        <f>'q-ValProd-cntr'!I2*1000/('q-Aharv-cntr'!I2+'q-PermP-cntr'!I2*1000)</f>
        <v>930.04350628758164</v>
      </c>
      <c r="J2">
        <f>'q-ValProd-cntr'!J2*1000/('q-Aharv-cntr'!J2+'q-PermP-cntr'!J2*1000)</f>
        <v>1080.1752431881505</v>
      </c>
      <c r="K2">
        <f>'q-ValProd-cntr'!K2*1000/('q-Aharv-cntr'!K2+'q-PermP-cntr'!K2*1000)</f>
        <v>755.68500447120266</v>
      </c>
      <c r="L2">
        <f>'q-ValProd-cntr'!L2*1000/('q-Aharv-cntr'!L2+'q-PermP-cntr'!L2*1000)</f>
        <v>858.29808053896841</v>
      </c>
      <c r="M2">
        <f>'q-ValProd-cntr'!M2*1000/('q-Aharv-cntr'!M2+'q-PermP-cntr'!M2*1000)</f>
        <v>734.22961562512091</v>
      </c>
      <c r="N2">
        <f>'q-ValProd-cntr'!N2*1000/('q-Aharv-cntr'!N2+'q-PermP-cntr'!N2*1000)</f>
        <v>820.48836054123694</v>
      </c>
      <c r="O2">
        <f>'q-ValProd-cntr'!O2*1000/('q-Aharv-cntr'!O2+'q-PermP-cntr'!O2*1000)</f>
        <v>837.53418406631749</v>
      </c>
      <c r="P2">
        <f>'q-ValProd-cntr'!P2*1000/('q-Aharv-cntr'!P2+'q-PermP-cntr'!P2*1000)</f>
        <v>827.5687110277255</v>
      </c>
      <c r="Q2">
        <f>'q-ValProd-cntr'!Q2*1000/('q-Aharv-cntr'!Q2+'q-PermP-cntr'!Q2*1000)</f>
        <v>807.38774696656378</v>
      </c>
      <c r="R2">
        <f>'q-ValProd-cntr'!R2*1000/('q-Aharv-cntr'!R2+'q-PermP-cntr'!R2*1000)</f>
        <v>951.15458398343367</v>
      </c>
      <c r="S2">
        <f>'q-ValProd-cntr'!S2*1000/('q-Aharv-cntr'!S2+'q-PermP-cntr'!S2*1000)</f>
        <v>957.99763680072192</v>
      </c>
      <c r="T2">
        <f>'q-ValProd-cntr'!T2*1000/('q-Aharv-cntr'!T2+'q-PermP-cntr'!T2*1000)</f>
        <v>970.86680428891373</v>
      </c>
      <c r="U2">
        <f>'q-ValProd-cntr'!U2*1000/('q-Aharv-cntr'!U2+'q-PermP-cntr'!U2*1000)</f>
        <v>946.99553057897697</v>
      </c>
      <c r="V2">
        <f>'q-ValProd-cntr'!V2*1000/('q-Aharv-cntr'!V2+'q-PermP-cntr'!V2*1000)</f>
        <v>944.24783212483044</v>
      </c>
      <c r="W2">
        <f>'q-ValProd-cntr'!W2*1000/('q-Aharv-cntr'!W2+'q-PermP-cntr'!W2*1000)</f>
        <v>1042.4374313150452</v>
      </c>
      <c r="X2">
        <f>'q-ValProd-cntr'!X2*1000/('q-Aharv-cntr'!X2+'q-PermP-cntr'!X2*1000)</f>
        <v>1210.6654768485189</v>
      </c>
      <c r="Y2">
        <f>'q-ValProd-cntr'!Y2*1000/('q-Aharv-cntr'!Y2+'q-PermP-cntr'!Y2*1000)</f>
        <v>1276.1970307496658</v>
      </c>
      <c r="Z2">
        <f>'q-ValProd-cntr'!Z2*1000/('q-Aharv-cntr'!Z2+'q-PermP-cntr'!Z2*1000)</f>
        <v>1463.130038414668</v>
      </c>
      <c r="AA2">
        <f>'q-ValProd-cntr'!AA2*1000/('q-Aharv-cntr'!AA2+'q-PermP-cntr'!AA2*1000)</f>
        <v>1451.6871105916352</v>
      </c>
      <c r="AB2">
        <f>'q-ValProd-cntr'!AB2*1000/('q-Aharv-cntr'!AB2+'q-PermP-cntr'!AB2*1000)</f>
        <v>1431.0557331403361</v>
      </c>
      <c r="AC2">
        <f>'q-ValProd-cntr'!AC2*1000/('q-Aharv-cntr'!AC2+'q-PermP-cntr'!AC2*1000)</f>
        <v>1476.4545668619007</v>
      </c>
      <c r="AD2">
        <f>'q-ValProd-cntr'!AD2*1000/('q-Aharv-cntr'!AD2+'q-PermP-cntr'!AD2*1000)</f>
        <v>1108.021215644553</v>
      </c>
      <c r="AE2">
        <f>'q-ValProd-cntr'!AE2*1000/('q-Aharv-cntr'!AE2+'q-PermP-cntr'!AE2*1000)</f>
        <v>899.16039491945276</v>
      </c>
      <c r="AF2">
        <f>'q-ValProd-cntr'!AF2*1000/('q-Aharv-cntr'!AF2+'q-PermP-cntr'!AF2*1000)</f>
        <v>916.05696491309061</v>
      </c>
      <c r="AG2">
        <f>'q-ValProd-cntr'!AG2*1000/('q-Aharv-cntr'!AG2+'q-PermP-cntr'!AG2*1000)</f>
        <v>923.91245215342371</v>
      </c>
      <c r="AH2">
        <f>'q-ValProd-cntr'!AH2*1000/('q-Aharv-cntr'!AH2+'q-PermP-cntr'!AH2*1000)</f>
        <v>940.18448068478608</v>
      </c>
      <c r="AI2">
        <f>'q-ValProd-cntr'!AI2*1000/('q-Aharv-cntr'!AI2+'q-PermP-cntr'!AI2*1000)</f>
        <v>827.87981597429041</v>
      </c>
      <c r="AJ2">
        <f>'q-ValProd-cntr'!AJ2*1000/('q-Aharv-cntr'!AJ2+'q-PermP-cntr'!AJ2*1000)</f>
        <v>882.22222784028747</v>
      </c>
      <c r="AK2">
        <f>'q-ValProd-cntr'!AK2*1000/('q-Aharv-cntr'!AK2+'q-PermP-cntr'!AK2*1000)</f>
        <v>930.99753196397535</v>
      </c>
      <c r="AL2">
        <f>'q-ValProd-cntr'!AL2*1000/('q-Aharv-cntr'!AL2+'q-PermP-cntr'!AL2*1000)</f>
        <v>941.78295285266449</v>
      </c>
      <c r="AM2">
        <f>'q-ValProd-cntr'!AM2*1000/('q-Aharv-cntr'!AM2+'q-PermP-cntr'!AM2*1000)</f>
        <v>945.02252446325031</v>
      </c>
      <c r="AN2">
        <f>'q-ValProd-cntr'!AN2*1000/('q-Aharv-cntr'!AN2+'q-PermP-cntr'!AN2*1000)</f>
        <v>948.05945939507922</v>
      </c>
      <c r="AO2">
        <f>'q-ValProd-cntr'!AO2*1000/('q-Aharv-cntr'!AO2+'q-PermP-cntr'!AO2*1000)</f>
        <v>917.22494628112497</v>
      </c>
      <c r="AP2">
        <f>'q-ValProd-cntr'!AP2*1000/('q-Aharv-cntr'!AP2+'q-PermP-cntr'!AP2*1000)</f>
        <v>898.91098403212914</v>
      </c>
      <c r="AQ2">
        <f>'q-ValProd-cntr'!AQ2*1000/('q-Aharv-cntr'!AQ2+'q-PermP-cntr'!AQ2*1000)</f>
        <v>898.83016973494034</v>
      </c>
      <c r="AR2">
        <f>'q-ValProd-cntr'!AR2*1000/('q-Aharv-cntr'!AR2+'q-PermP-cntr'!AR2*1000)</f>
        <v>890.2571784096391</v>
      </c>
      <c r="AS2">
        <f>'q-ValProd-cntr'!AS2*1000/('q-Aharv-cntr'!AS2+'q-PermP-cntr'!AS2*1000)</f>
        <v>889.36265699598425</v>
      </c>
      <c r="AT2">
        <f>'q-ValProd-cntr'!AT2*1000/('q-Aharv-cntr'!AT2+'q-PermP-cntr'!AT2*1000)</f>
        <v>876.73268178672538</v>
      </c>
      <c r="AU2">
        <f>'q-ValProd-cntr'!AU2*1000/('q-Aharv-cntr'!AU2+'q-PermP-cntr'!AU2*1000)</f>
        <v>908.00651625511171</v>
      </c>
      <c r="AV2">
        <f>'q-ValProd-cntr'!AV2*1000/('q-Aharv-cntr'!AV2+'q-PermP-cntr'!AV2*1000)</f>
        <v>2392.7719395762024</v>
      </c>
      <c r="AW2">
        <f>(LOGEST(G2:AU2,G$1:AU$1)-1)*100</f>
        <v>0.18500956225098175</v>
      </c>
    </row>
    <row r="3" spans="1:49" x14ac:dyDescent="0.2">
      <c r="A3" t="s">
        <v>218</v>
      </c>
      <c r="B3">
        <f>'q-ValProd-cntr'!C3</f>
        <v>9</v>
      </c>
      <c r="C3" t="str">
        <f>'q-ValProd-cntr'!D3</f>
        <v>Argentina</v>
      </c>
      <c r="F3" t="s">
        <v>243</v>
      </c>
      <c r="G3">
        <f>'q-ValProd-cntr'!G3*1000/('q-Aharv-cntr'!G3+'q-PermP-cntr'!G3*1000)</f>
        <v>77.673824787243149</v>
      </c>
      <c r="H3">
        <f>'q-ValProd-cntr'!H3*1000/('q-Aharv-cntr'!H3+'q-PermP-cntr'!H3*1000)</f>
        <v>82.165565219561586</v>
      </c>
      <c r="I3">
        <f>'q-ValProd-cntr'!I3*1000/('q-Aharv-cntr'!I3+'q-PermP-cntr'!I3*1000)</f>
        <v>87.970649401736026</v>
      </c>
      <c r="J3">
        <f>'q-ValProd-cntr'!J3*1000/('q-Aharv-cntr'!J3+'q-PermP-cntr'!J3*1000)</f>
        <v>82.253602772636015</v>
      </c>
      <c r="K3">
        <f>'q-ValProd-cntr'!K3*1000/('q-Aharv-cntr'!K3+'q-PermP-cntr'!K3*1000)</f>
        <v>79.798999555584771</v>
      </c>
      <c r="L3">
        <f>'q-ValProd-cntr'!L3*1000/('q-Aharv-cntr'!L3+'q-PermP-cntr'!L3*1000)</f>
        <v>87.449444935765939</v>
      </c>
      <c r="M3">
        <f>'q-ValProd-cntr'!M3*1000/('q-Aharv-cntr'!M3+'q-PermP-cntr'!M3*1000)</f>
        <v>93.946055389500017</v>
      </c>
      <c r="N3">
        <f>'q-ValProd-cntr'!N3*1000/('q-Aharv-cntr'!N3+'q-PermP-cntr'!N3*1000)</f>
        <v>89.781056988517435</v>
      </c>
      <c r="O3">
        <f>'q-ValProd-cntr'!O3*1000/('q-Aharv-cntr'!O3+'q-PermP-cntr'!O3*1000)</f>
        <v>96.80163804053943</v>
      </c>
      <c r="P3">
        <f>'q-ValProd-cntr'!P3*1000/('q-Aharv-cntr'!P3+'q-PermP-cntr'!P3*1000)</f>
        <v>96.117279738475176</v>
      </c>
      <c r="Q3">
        <f>'q-ValProd-cntr'!Q3*1000/('q-Aharv-cntr'!Q3+'q-PermP-cntr'!Q3*1000)</f>
        <v>89.164753793179671</v>
      </c>
      <c r="R3">
        <f>'q-ValProd-cntr'!R3*1000/('q-Aharv-cntr'!R3+'q-PermP-cntr'!R3*1000)</f>
        <v>89.097398448124835</v>
      </c>
      <c r="S3">
        <f>'q-ValProd-cntr'!S3*1000/('q-Aharv-cntr'!S3+'q-PermP-cntr'!S3*1000)</f>
        <v>92.833364995318931</v>
      </c>
      <c r="T3">
        <f>'q-ValProd-cntr'!T3*1000/('q-Aharv-cntr'!T3+'q-PermP-cntr'!T3*1000)</f>
        <v>97.879493745310512</v>
      </c>
      <c r="U3">
        <f>'q-ValProd-cntr'!U3*1000/('q-Aharv-cntr'!U3+'q-PermP-cntr'!U3*1000)</f>
        <v>101.1866523465378</v>
      </c>
      <c r="V3">
        <f>'q-ValProd-cntr'!V3*1000/('q-Aharv-cntr'!V3+'q-PermP-cntr'!V3*1000)</f>
        <v>109.3895593113327</v>
      </c>
      <c r="W3">
        <f>'q-ValProd-cntr'!W3*1000/('q-Aharv-cntr'!W3+'q-PermP-cntr'!W3*1000)</f>
        <v>111.24291884208961</v>
      </c>
      <c r="X3">
        <f>'q-ValProd-cntr'!X3*1000/('q-Aharv-cntr'!X3+'q-PermP-cntr'!X3*1000)</f>
        <v>118.33370017267497</v>
      </c>
      <c r="Y3">
        <f>'q-ValProd-cntr'!Y3*1000/('q-Aharv-cntr'!Y3+'q-PermP-cntr'!Y3*1000)</f>
        <v>118.85928020894539</v>
      </c>
      <c r="Z3">
        <f>'q-ValProd-cntr'!Z3*1000/('q-Aharv-cntr'!Z3+'q-PermP-cntr'!Z3*1000)</f>
        <v>109.86023503244687</v>
      </c>
      <c r="AA3">
        <f>'q-ValProd-cntr'!AA3*1000/('q-Aharv-cntr'!AA3+'q-PermP-cntr'!AA3*1000)</f>
        <v>117.18492101697387</v>
      </c>
      <c r="AB3">
        <f>'q-ValProd-cntr'!AB3*1000/('q-Aharv-cntr'!AB3+'q-PermP-cntr'!AB3*1000)</f>
        <v>118.2815528023241</v>
      </c>
      <c r="AC3">
        <f>'q-ValProd-cntr'!AC3*1000/('q-Aharv-cntr'!AC3+'q-PermP-cntr'!AC3*1000)</f>
        <v>115.06669872042539</v>
      </c>
      <c r="AD3">
        <f>'q-ValProd-cntr'!AD3*1000/('q-Aharv-cntr'!AD3+'q-PermP-cntr'!AD3*1000)</f>
        <v>120.22580686179599</v>
      </c>
      <c r="AE3">
        <f>'q-ValProd-cntr'!AE3*1000/('q-Aharv-cntr'!AE3+'q-PermP-cntr'!AE3*1000)</f>
        <v>121.93688517667177</v>
      </c>
      <c r="AF3">
        <f>'q-ValProd-cntr'!AF3*1000/('q-Aharv-cntr'!AF3+'q-PermP-cntr'!AF3*1000)</f>
        <v>124.98826966811539</v>
      </c>
      <c r="AG3">
        <f>'q-ValProd-cntr'!AG3*1000/('q-Aharv-cntr'!AG3+'q-PermP-cntr'!AG3*1000)</f>
        <v>118.93381336393053</v>
      </c>
      <c r="AH3">
        <f>'q-ValProd-cntr'!AH3*1000/('q-Aharv-cntr'!AH3+'q-PermP-cntr'!AH3*1000)</f>
        <v>123.03560045755769</v>
      </c>
      <c r="AI3">
        <f>'q-ValProd-cntr'!AI3*1000/('q-Aharv-cntr'!AI3+'q-PermP-cntr'!AI3*1000)</f>
        <v>114.59467806511515</v>
      </c>
      <c r="AJ3">
        <f>'q-ValProd-cntr'!AJ3*1000/('q-Aharv-cntr'!AJ3+'q-PermP-cntr'!AJ3*1000)</f>
        <v>128.78107366775512</v>
      </c>
      <c r="AK3">
        <f>'q-ValProd-cntr'!AK3*1000/('q-Aharv-cntr'!AK3+'q-PermP-cntr'!AK3*1000)</f>
        <v>131.63958330261937</v>
      </c>
      <c r="AL3">
        <f>'q-ValProd-cntr'!AL3*1000/('q-Aharv-cntr'!AL3+'q-PermP-cntr'!AL3*1000)</f>
        <v>132.4631219578192</v>
      </c>
      <c r="AM3">
        <f>'q-ValProd-cntr'!AM3*1000/('q-Aharv-cntr'!AM3+'q-PermP-cntr'!AM3*1000)</f>
        <v>131.89745833183375</v>
      </c>
      <c r="AN3">
        <f>'q-ValProd-cntr'!AN3*1000/('q-Aharv-cntr'!AN3+'q-PermP-cntr'!AN3*1000)</f>
        <v>138.32254504022245</v>
      </c>
      <c r="AO3">
        <f>'q-ValProd-cntr'!AO3*1000/('q-Aharv-cntr'!AO3+'q-PermP-cntr'!AO3*1000)</f>
        <v>143.54889244597624</v>
      </c>
      <c r="AP3">
        <f>'q-ValProd-cntr'!AP3*1000/('q-Aharv-cntr'!AP3+'q-PermP-cntr'!AP3*1000)</f>
        <v>145.83597866080359</v>
      </c>
      <c r="AQ3">
        <f>'q-ValProd-cntr'!AQ3*1000/('q-Aharv-cntr'!AQ3+'q-PermP-cntr'!AQ3*1000)</f>
        <v>148.91045860431535</v>
      </c>
      <c r="AR3">
        <f>'q-ValProd-cntr'!AR3*1000/('q-Aharv-cntr'!AR3+'q-PermP-cntr'!AR3*1000)</f>
        <v>160.57738338453979</v>
      </c>
      <c r="AS3">
        <f>'q-ValProd-cntr'!AS3*1000/('q-Aharv-cntr'!AS3+'q-PermP-cntr'!AS3*1000)</f>
        <v>165.64496693474038</v>
      </c>
      <c r="AT3">
        <f>'q-ValProd-cntr'!AT3*1000/('q-Aharv-cntr'!AT3+'q-PermP-cntr'!AT3*1000)</f>
        <v>163.84678601483799</v>
      </c>
      <c r="AU3">
        <f>'q-ValProd-cntr'!AU3*1000/('q-Aharv-cntr'!AU3+'q-PermP-cntr'!AU3*1000)</f>
        <v>163.09591575210834</v>
      </c>
      <c r="AV3">
        <f>'q-ValProd-cntr'!AV3*1000/('q-Aharv-cntr'!AV3+'q-PermP-cntr'!AV3*1000)</f>
        <v>1092.160870129429</v>
      </c>
      <c r="AW3">
        <f t="shared" ref="AW3:AW43" si="0">(LOGEST(G3:AU3,G$1:AU$1)-1)*100</f>
        <v>1.7524265352879986</v>
      </c>
    </row>
    <row r="4" spans="1:49" x14ac:dyDescent="0.2">
      <c r="A4" t="s">
        <v>218</v>
      </c>
      <c r="B4">
        <f>'q-ValProd-cntr'!C4</f>
        <v>12</v>
      </c>
      <c r="C4" t="str">
        <f>'q-ValProd-cntr'!D4</f>
        <v>Bahamas, The</v>
      </c>
      <c r="F4" t="s">
        <v>243</v>
      </c>
      <c r="G4">
        <f>'q-ValProd-cntr'!G4*1000/('q-Aharv-cntr'!G4+'q-PermP-cntr'!G4*1000)</f>
        <v>1935.3711742519899</v>
      </c>
      <c r="H4">
        <f>'q-ValProd-cntr'!H4*1000/('q-Aharv-cntr'!H4+'q-PermP-cntr'!H4*1000)</f>
        <v>1942.0644271834349</v>
      </c>
      <c r="I4">
        <f>'q-ValProd-cntr'!I4*1000/('q-Aharv-cntr'!I4+'q-PermP-cntr'!I4*1000)</f>
        <v>1982.746334215258</v>
      </c>
      <c r="J4">
        <f>'q-ValProd-cntr'!J4*1000/('q-Aharv-cntr'!J4+'q-PermP-cntr'!J4*1000)</f>
        <v>2017.4784549292278</v>
      </c>
      <c r="K4">
        <f>'q-ValProd-cntr'!K4*1000/('q-Aharv-cntr'!K4+'q-PermP-cntr'!K4*1000)</f>
        <v>2081.4176485397056</v>
      </c>
      <c r="L4">
        <f>'q-ValProd-cntr'!L4*1000/('q-Aharv-cntr'!L4+'q-PermP-cntr'!L4*1000)</f>
        <v>2002.2807432011934</v>
      </c>
      <c r="M4">
        <f>'q-ValProd-cntr'!M4*1000/('q-Aharv-cntr'!M4+'q-PermP-cntr'!M4*1000)</f>
        <v>1952.6291663777824</v>
      </c>
      <c r="N4">
        <f>'q-ValProd-cntr'!N4*1000/('q-Aharv-cntr'!N4+'q-PermP-cntr'!N4*1000)</f>
        <v>2178.2478245096095</v>
      </c>
      <c r="O4">
        <f>'q-ValProd-cntr'!O4*1000/('q-Aharv-cntr'!O4+'q-PermP-cntr'!O4*1000)</f>
        <v>2509.9249530978932</v>
      </c>
      <c r="P4">
        <f>'q-ValProd-cntr'!P4*1000/('q-Aharv-cntr'!P4+'q-PermP-cntr'!P4*1000)</f>
        <v>2422.5773308741127</v>
      </c>
      <c r="Q4">
        <f>'q-ValProd-cntr'!Q4*1000/('q-Aharv-cntr'!Q4+'q-PermP-cntr'!Q4*1000)</f>
        <v>2724.9409835306556</v>
      </c>
      <c r="R4">
        <f>'q-ValProd-cntr'!R4*1000/('q-Aharv-cntr'!R4+'q-PermP-cntr'!R4*1000)</f>
        <v>2370.7364778718461</v>
      </c>
      <c r="S4">
        <f>'q-ValProd-cntr'!S4*1000/('q-Aharv-cntr'!S4+'q-PermP-cntr'!S4*1000)</f>
        <v>2298.1894861908713</v>
      </c>
      <c r="T4">
        <f>'q-ValProd-cntr'!T4*1000/('q-Aharv-cntr'!T4+'q-PermP-cntr'!T4*1000)</f>
        <v>2383.4009796467349</v>
      </c>
      <c r="U4">
        <f>'q-ValProd-cntr'!U4*1000/('q-Aharv-cntr'!U4+'q-PermP-cntr'!U4*1000)</f>
        <v>2191.70621416023</v>
      </c>
      <c r="V4">
        <f>'q-ValProd-cntr'!V4*1000/('q-Aharv-cntr'!V4+'q-PermP-cntr'!V4*1000)</f>
        <v>2051.6479413377333</v>
      </c>
      <c r="W4">
        <f>'q-ValProd-cntr'!W4*1000/('q-Aharv-cntr'!W4+'q-PermP-cntr'!W4*1000)</f>
        <v>1997.3215682748917</v>
      </c>
      <c r="X4">
        <f>'q-ValProd-cntr'!X4*1000/('q-Aharv-cntr'!X4+'q-PermP-cntr'!X4*1000)</f>
        <v>2061.6987879086696</v>
      </c>
      <c r="Y4">
        <f>'q-ValProd-cntr'!Y4*1000/('q-Aharv-cntr'!Y4+'q-PermP-cntr'!Y4*1000)</f>
        <v>1974.547705923208</v>
      </c>
      <c r="Z4">
        <f>'q-ValProd-cntr'!Z4*1000/('q-Aharv-cntr'!Z4+'q-PermP-cntr'!Z4*1000)</f>
        <v>2601.5330695002644</v>
      </c>
      <c r="AA4">
        <f>'q-ValProd-cntr'!AA4*1000/('q-Aharv-cntr'!AA4+'q-PermP-cntr'!AA4*1000)</f>
        <v>2476.6273711015015</v>
      </c>
      <c r="AB4">
        <f>'q-ValProd-cntr'!AB4*1000/('q-Aharv-cntr'!AB4+'q-PermP-cntr'!AB4*1000)</f>
        <v>2396.9598972232889</v>
      </c>
      <c r="AC4">
        <f>'q-ValProd-cntr'!AC4*1000/('q-Aharv-cntr'!AC4+'q-PermP-cntr'!AC4*1000)</f>
        <v>2430.9441549120047</v>
      </c>
      <c r="AD4">
        <f>'q-ValProd-cntr'!AD4*1000/('q-Aharv-cntr'!AD4+'q-PermP-cntr'!AD4*1000)</f>
        <v>2609.1641560550111</v>
      </c>
      <c r="AE4">
        <f>'q-ValProd-cntr'!AE4*1000/('q-Aharv-cntr'!AE4+'q-PermP-cntr'!AE4*1000)</f>
        <v>2145.3825202263733</v>
      </c>
      <c r="AF4">
        <f>'q-ValProd-cntr'!AF4*1000/('q-Aharv-cntr'!AF4+'q-PermP-cntr'!AF4*1000)</f>
        <v>2302.3759303310953</v>
      </c>
      <c r="AG4">
        <f>'q-ValProd-cntr'!AG4*1000/('q-Aharv-cntr'!AG4+'q-PermP-cntr'!AG4*1000)</f>
        <v>2340.2299999766383</v>
      </c>
      <c r="AH4">
        <f>'q-ValProd-cntr'!AH4*1000/('q-Aharv-cntr'!AH4+'q-PermP-cntr'!AH4*1000)</f>
        <v>2294.6227846293978</v>
      </c>
      <c r="AI4">
        <f>'q-ValProd-cntr'!AI4*1000/('q-Aharv-cntr'!AI4+'q-PermP-cntr'!AI4*1000)</f>
        <v>1854.2206542988456</v>
      </c>
      <c r="AJ4">
        <f>'q-ValProd-cntr'!AJ4*1000/('q-Aharv-cntr'!AJ4+'q-PermP-cntr'!AJ4*1000)</f>
        <v>1898.0056636068512</v>
      </c>
      <c r="AK4">
        <f>'q-ValProd-cntr'!AK4*1000/('q-Aharv-cntr'!AK4+'q-PermP-cntr'!AK4*1000)</f>
        <v>2019.4754677008566</v>
      </c>
      <c r="AL4">
        <f>'q-ValProd-cntr'!AL4*1000/('q-Aharv-cntr'!AL4+'q-PermP-cntr'!AL4*1000)</f>
        <v>1897.9502691123967</v>
      </c>
      <c r="AM4">
        <f>'q-ValProd-cntr'!AM4*1000/('q-Aharv-cntr'!AM4+'q-PermP-cntr'!AM4*1000)</f>
        <v>1888.5506223504331</v>
      </c>
      <c r="AN4">
        <f>'q-ValProd-cntr'!AN4*1000/('q-Aharv-cntr'!AN4+'q-PermP-cntr'!AN4*1000)</f>
        <v>1888.844350662589</v>
      </c>
      <c r="AO4">
        <f>'q-ValProd-cntr'!AO4*1000/('q-Aharv-cntr'!AO4+'q-PermP-cntr'!AO4*1000)</f>
        <v>2512.1050429814604</v>
      </c>
      <c r="AP4">
        <f>'q-ValProd-cntr'!AP4*1000/('q-Aharv-cntr'!AP4+'q-PermP-cntr'!AP4*1000)</f>
        <v>2725.2434443460811</v>
      </c>
      <c r="AQ4">
        <f>'q-ValProd-cntr'!AQ4*1000/('q-Aharv-cntr'!AQ4+'q-PermP-cntr'!AQ4*1000)</f>
        <v>2929.1212998047067</v>
      </c>
      <c r="AR4">
        <f>'q-ValProd-cntr'!AR4*1000/('q-Aharv-cntr'!AR4+'q-PermP-cntr'!AR4*1000)</f>
        <v>3099.7270189838914</v>
      </c>
      <c r="AS4">
        <f>'q-ValProd-cntr'!AS4*1000/('q-Aharv-cntr'!AS4+'q-PermP-cntr'!AS4*1000)</f>
        <v>2928.4865948335487</v>
      </c>
      <c r="AT4">
        <f>'q-ValProd-cntr'!AT4*1000/('q-Aharv-cntr'!AT4+'q-PermP-cntr'!AT4*1000)</f>
        <v>2289.5463865850675</v>
      </c>
      <c r="AU4">
        <f>'q-ValProd-cntr'!AU4*1000/('q-Aharv-cntr'!AU4+'q-PermP-cntr'!AU4*1000)</f>
        <v>2174.2917357055903</v>
      </c>
      <c r="AV4">
        <f>'q-ValProd-cntr'!AV4*1000/('q-Aharv-cntr'!AV4+'q-PermP-cntr'!AV4*1000)</f>
        <v>3476.6592636602941</v>
      </c>
      <c r="AW4">
        <f t="shared" si="0"/>
        <v>0.36230692031531397</v>
      </c>
    </row>
    <row r="5" spans="1:49" x14ac:dyDescent="0.2">
      <c r="A5" t="s">
        <v>218</v>
      </c>
      <c r="B5">
        <f>'q-ValProd-cntr'!C5</f>
        <v>14</v>
      </c>
      <c r="C5" t="str">
        <f>'q-ValProd-cntr'!D5</f>
        <v>Barbados</v>
      </c>
      <c r="F5" t="s">
        <v>243</v>
      </c>
      <c r="G5">
        <f>'q-ValProd-cntr'!G5*1000/('q-Aharv-cntr'!G5+'q-PermP-cntr'!G5*1000)</f>
        <v>1315.8201772549789</v>
      </c>
      <c r="H5">
        <f>'q-ValProd-cntr'!H5*1000/('q-Aharv-cntr'!H5+'q-PermP-cntr'!H5*1000)</f>
        <v>1370.6905228495241</v>
      </c>
      <c r="I5">
        <f>'q-ValProd-cntr'!I5*1000/('q-Aharv-cntr'!I5+'q-PermP-cntr'!I5*1000)</f>
        <v>1618.9331144238795</v>
      </c>
      <c r="J5">
        <f>'q-ValProd-cntr'!J5*1000/('q-Aharv-cntr'!J5+'q-PermP-cntr'!J5*1000)</f>
        <v>1375.9074802263453</v>
      </c>
      <c r="K5">
        <f>'q-ValProd-cntr'!K5*1000/('q-Aharv-cntr'!K5+'q-PermP-cntr'!K5*1000)</f>
        <v>1520.1600636566075</v>
      </c>
      <c r="L5">
        <f>'q-ValProd-cntr'!L5*1000/('q-Aharv-cntr'!L5+'q-PermP-cntr'!L5*1000)</f>
        <v>1410.8296483389724</v>
      </c>
      <c r="M5">
        <f>'q-ValProd-cntr'!M5*1000/('q-Aharv-cntr'!M5+'q-PermP-cntr'!M5*1000)</f>
        <v>1573.0905024888755</v>
      </c>
      <c r="N5">
        <f>'q-ValProd-cntr'!N5*1000/('q-Aharv-cntr'!N5+'q-PermP-cntr'!N5*1000)</f>
        <v>1309.7467620442089</v>
      </c>
      <c r="O5">
        <f>'q-ValProd-cntr'!O5*1000/('q-Aharv-cntr'!O5+'q-PermP-cntr'!O5*1000)</f>
        <v>1302.2105009709414</v>
      </c>
      <c r="P5">
        <f>'q-ValProd-cntr'!P5*1000/('q-Aharv-cntr'!P5+'q-PermP-cntr'!P5*1000)</f>
        <v>1466.160282005332</v>
      </c>
      <c r="Q5">
        <f>'q-ValProd-cntr'!Q5*1000/('q-Aharv-cntr'!Q5+'q-PermP-cntr'!Q5*1000)</f>
        <v>1385.0694077037672</v>
      </c>
      <c r="R5">
        <f>'q-ValProd-cntr'!R5*1000/('q-Aharv-cntr'!R5+'q-PermP-cntr'!R5*1000)</f>
        <v>1393.7784146320998</v>
      </c>
      <c r="S5">
        <f>'q-ValProd-cntr'!S5*1000/('q-Aharv-cntr'!S5+'q-PermP-cntr'!S5*1000)</f>
        <v>1377.9773345052668</v>
      </c>
      <c r="T5">
        <f>'q-ValProd-cntr'!T5*1000/('q-Aharv-cntr'!T5+'q-PermP-cntr'!T5*1000)</f>
        <v>1501.6088510881784</v>
      </c>
      <c r="U5">
        <f>'q-ValProd-cntr'!U5*1000/('q-Aharv-cntr'!U5+'q-PermP-cntr'!U5*1000)</f>
        <v>1466.6529087075087</v>
      </c>
      <c r="V5">
        <f>'q-ValProd-cntr'!V5*1000/('q-Aharv-cntr'!V5+'q-PermP-cntr'!V5*1000)</f>
        <v>1585.3139058625795</v>
      </c>
      <c r="W5">
        <f>'q-ValProd-cntr'!W5*1000/('q-Aharv-cntr'!W5+'q-PermP-cntr'!W5*1000)</f>
        <v>1738.9681470978392</v>
      </c>
      <c r="X5">
        <f>'q-ValProd-cntr'!X5*1000/('q-Aharv-cntr'!X5+'q-PermP-cntr'!X5*1000)</f>
        <v>1704.4814674292563</v>
      </c>
      <c r="Y5">
        <f>'q-ValProd-cntr'!Y5*1000/('q-Aharv-cntr'!Y5+'q-PermP-cntr'!Y5*1000)</f>
        <v>1829.8034469101613</v>
      </c>
      <c r="Z5">
        <f>'q-ValProd-cntr'!Z5*1000/('q-Aharv-cntr'!Z5+'q-PermP-cntr'!Z5*1000)</f>
        <v>1918.976104039639</v>
      </c>
      <c r="AA5">
        <f>'q-ValProd-cntr'!AA5*1000/('q-Aharv-cntr'!AA5+'q-PermP-cntr'!AA5*1000)</f>
        <v>1813.8864677671402</v>
      </c>
      <c r="AB5">
        <f>'q-ValProd-cntr'!AB5*1000/('q-Aharv-cntr'!AB5+'q-PermP-cntr'!AB5*1000)</f>
        <v>1726.1056416782396</v>
      </c>
      <c r="AC5">
        <f>'q-ValProd-cntr'!AC5*1000/('q-Aharv-cntr'!AC5+'q-PermP-cntr'!AC5*1000)</f>
        <v>1693.524363016252</v>
      </c>
      <c r="AD5">
        <f>'q-ValProd-cntr'!AD5*1000/('q-Aharv-cntr'!AD5+'q-PermP-cntr'!AD5*1000)</f>
        <v>1856.2180674237359</v>
      </c>
      <c r="AE5">
        <f>'q-ValProd-cntr'!AE5*1000/('q-Aharv-cntr'!AE5+'q-PermP-cntr'!AE5*1000)</f>
        <v>1773.0911335721871</v>
      </c>
      <c r="AF5">
        <f>'q-ValProd-cntr'!AF5*1000/('q-Aharv-cntr'!AF5+'q-PermP-cntr'!AF5*1000)</f>
        <v>1928.7068284475549</v>
      </c>
      <c r="AG5">
        <f>'q-ValProd-cntr'!AG5*1000/('q-Aharv-cntr'!AG5+'q-PermP-cntr'!AG5*1000)</f>
        <v>1931.8164828770571</v>
      </c>
      <c r="AH5">
        <f>'q-ValProd-cntr'!AH5*1000/('q-Aharv-cntr'!AH5+'q-PermP-cntr'!AH5*1000)</f>
        <v>2123.8795363587642</v>
      </c>
      <c r="AI5">
        <f>'q-ValProd-cntr'!AI5*1000/('q-Aharv-cntr'!AI5+'q-PermP-cntr'!AI5*1000)</f>
        <v>2217.9121716078257</v>
      </c>
      <c r="AJ5">
        <f>'q-ValProd-cntr'!AJ5*1000/('q-Aharv-cntr'!AJ5+'q-PermP-cntr'!AJ5*1000)</f>
        <v>2357.3291147928567</v>
      </c>
      <c r="AK5">
        <f>'q-ValProd-cntr'!AK5*1000/('q-Aharv-cntr'!AK5+'q-PermP-cntr'!AK5*1000)</f>
        <v>2341.8956839731982</v>
      </c>
      <c r="AL5">
        <f>'q-ValProd-cntr'!AL5*1000/('q-Aharv-cntr'!AL5+'q-PermP-cntr'!AL5*1000)</f>
        <v>2271.9622126043428</v>
      </c>
      <c r="AM5">
        <f>'q-ValProd-cntr'!AM5*1000/('q-Aharv-cntr'!AM5+'q-PermP-cntr'!AM5*1000)</f>
        <v>2315.403169533095</v>
      </c>
      <c r="AN5">
        <f>'q-ValProd-cntr'!AN5*1000/('q-Aharv-cntr'!AN5+'q-PermP-cntr'!AN5*1000)</f>
        <v>2080.6249237101893</v>
      </c>
      <c r="AO5">
        <f>'q-ValProd-cntr'!AO5*1000/('q-Aharv-cntr'!AO5+'q-PermP-cntr'!AO5*1000)</f>
        <v>2318.3712224207379</v>
      </c>
      <c r="AP5">
        <f>'q-ValProd-cntr'!AP5*1000/('q-Aharv-cntr'!AP5+'q-PermP-cntr'!AP5*1000)</f>
        <v>2515.3101243929364</v>
      </c>
      <c r="AQ5">
        <f>'q-ValProd-cntr'!AQ5*1000/('q-Aharv-cntr'!AQ5+'q-PermP-cntr'!AQ5*1000)</f>
        <v>2461.4901880058205</v>
      </c>
      <c r="AR5">
        <f>'q-ValProd-cntr'!AR5*1000/('q-Aharv-cntr'!AR5+'q-PermP-cntr'!AR5*1000)</f>
        <v>2449.0126028118229</v>
      </c>
      <c r="AS5">
        <f>'q-ValProd-cntr'!AS5*1000/('q-Aharv-cntr'!AS5+'q-PermP-cntr'!AS5*1000)</f>
        <v>2469.2092076673794</v>
      </c>
      <c r="AT5">
        <f>'q-ValProd-cntr'!AT5*1000/('q-Aharv-cntr'!AT5+'q-PermP-cntr'!AT5*1000)</f>
        <v>2423.2346873513952</v>
      </c>
      <c r="AU5">
        <f>'q-ValProd-cntr'!AU5*1000/('q-Aharv-cntr'!AU5+'q-PermP-cntr'!AU5*1000)</f>
        <v>2504.0602636598273</v>
      </c>
      <c r="AV5">
        <f>'q-ValProd-cntr'!AV5*1000/('q-Aharv-cntr'!AV5+'q-PermP-cntr'!AV5*1000)</f>
        <v>2946.1668848979425</v>
      </c>
      <c r="AW5">
        <f t="shared" si="0"/>
        <v>1.7498460020711981</v>
      </c>
    </row>
    <row r="6" spans="1:49" x14ac:dyDescent="0.2">
      <c r="A6" t="s">
        <v>218</v>
      </c>
      <c r="B6">
        <f>'q-ValProd-cntr'!C6</f>
        <v>19</v>
      </c>
      <c r="C6" t="str">
        <f>'q-ValProd-cntr'!D6</f>
        <v>Bolivia</v>
      </c>
      <c r="F6" t="s">
        <v>243</v>
      </c>
      <c r="G6">
        <f>'q-ValProd-cntr'!G6*1000/('q-Aharv-cntr'!G6+'q-PermP-cntr'!G6*1000)</f>
        <v>15.602693833993756</v>
      </c>
      <c r="H6">
        <f>'q-ValProd-cntr'!H6*1000/('q-Aharv-cntr'!H6+'q-PermP-cntr'!H6*1000)</f>
        <v>16.278808747202948</v>
      </c>
      <c r="I6">
        <f>'q-ValProd-cntr'!I6*1000/('q-Aharv-cntr'!I6+'q-PermP-cntr'!I6*1000)</f>
        <v>17.115622457758505</v>
      </c>
      <c r="J6">
        <f>'q-ValProd-cntr'!J6*1000/('q-Aharv-cntr'!J6+'q-PermP-cntr'!J6*1000)</f>
        <v>17.287694411976403</v>
      </c>
      <c r="K6">
        <f>'q-ValProd-cntr'!K6*1000/('q-Aharv-cntr'!K6+'q-PermP-cntr'!K6*1000)</f>
        <v>17.998747546318551</v>
      </c>
      <c r="L6">
        <f>'q-ValProd-cntr'!L6*1000/('q-Aharv-cntr'!L6+'q-PermP-cntr'!L6*1000)</f>
        <v>18.572505973062132</v>
      </c>
      <c r="M6">
        <f>'q-ValProd-cntr'!M6*1000/('q-Aharv-cntr'!M6+'q-PermP-cntr'!M6*1000)</f>
        <v>19.084123103989565</v>
      </c>
      <c r="N6">
        <f>'q-ValProd-cntr'!N6*1000/('q-Aharv-cntr'!N6+'q-PermP-cntr'!N6*1000)</f>
        <v>20.447757671058291</v>
      </c>
      <c r="O6">
        <f>'q-ValProd-cntr'!O6*1000/('q-Aharv-cntr'!O6+'q-PermP-cntr'!O6*1000)</f>
        <v>20.655307550141487</v>
      </c>
      <c r="P6">
        <f>'q-ValProd-cntr'!P6*1000/('q-Aharv-cntr'!P6+'q-PermP-cntr'!P6*1000)</f>
        <v>21.57718390829438</v>
      </c>
      <c r="Q6">
        <f>'q-ValProd-cntr'!Q6*1000/('q-Aharv-cntr'!Q6+'q-PermP-cntr'!Q6*1000)</f>
        <v>22.120207056994506</v>
      </c>
      <c r="R6">
        <f>'q-ValProd-cntr'!R6*1000/('q-Aharv-cntr'!R6+'q-PermP-cntr'!R6*1000)</f>
        <v>23.59697843479022</v>
      </c>
      <c r="S6">
        <f>'q-ValProd-cntr'!S6*1000/('q-Aharv-cntr'!S6+'q-PermP-cntr'!S6*1000)</f>
        <v>25.613135266548671</v>
      </c>
      <c r="T6">
        <f>'q-ValProd-cntr'!T6*1000/('q-Aharv-cntr'!T6+'q-PermP-cntr'!T6*1000)</f>
        <v>25.715454865724766</v>
      </c>
      <c r="U6">
        <f>'q-ValProd-cntr'!U6*1000/('q-Aharv-cntr'!U6+'q-PermP-cntr'!U6*1000)</f>
        <v>26.762062851007038</v>
      </c>
      <c r="V6">
        <f>'q-ValProd-cntr'!V6*1000/('q-Aharv-cntr'!V6+'q-PermP-cntr'!V6*1000)</f>
        <v>27.519739789365332</v>
      </c>
      <c r="W6">
        <f>'q-ValProd-cntr'!W6*1000/('q-Aharv-cntr'!W6+'q-PermP-cntr'!W6*1000)</f>
        <v>26.872597683186829</v>
      </c>
      <c r="X6">
        <f>'q-ValProd-cntr'!X6*1000/('q-Aharv-cntr'!X6+'q-PermP-cntr'!X6*1000)</f>
        <v>27.208024026366058</v>
      </c>
      <c r="Y6">
        <f>'q-ValProd-cntr'!Y6*1000/('q-Aharv-cntr'!Y6+'q-PermP-cntr'!Y6*1000)</f>
        <v>27.356238732692308</v>
      </c>
      <c r="Z6">
        <f>'q-ValProd-cntr'!Z6*1000/('q-Aharv-cntr'!Z6+'q-PermP-cntr'!Z6*1000)</f>
        <v>30.425175072004308</v>
      </c>
      <c r="AA6">
        <f>'q-ValProd-cntr'!AA6*1000/('q-Aharv-cntr'!AA6+'q-PermP-cntr'!AA6*1000)</f>
        <v>30.423327076143199</v>
      </c>
      <c r="AB6">
        <f>'q-ValProd-cntr'!AB6*1000/('q-Aharv-cntr'!AB6+'q-PermP-cntr'!AB6*1000)</f>
        <v>30.677278530574629</v>
      </c>
      <c r="AC6">
        <f>'q-ValProd-cntr'!AC6*1000/('q-Aharv-cntr'!AC6+'q-PermP-cntr'!AC6*1000)</f>
        <v>26.380180767166628</v>
      </c>
      <c r="AD6">
        <f>'q-ValProd-cntr'!AD6*1000/('q-Aharv-cntr'!AD6+'q-PermP-cntr'!AD6*1000)</f>
        <v>29.382949392446786</v>
      </c>
      <c r="AE6">
        <f>'q-ValProd-cntr'!AE6*1000/('q-Aharv-cntr'!AE6+'q-PermP-cntr'!AE6*1000)</f>
        <v>32.198582991538146</v>
      </c>
      <c r="AF6">
        <f>'q-ValProd-cntr'!AF6*1000/('q-Aharv-cntr'!AF6+'q-PermP-cntr'!AF6*1000)</f>
        <v>31.268679300526198</v>
      </c>
      <c r="AG6">
        <f>'q-ValProd-cntr'!AG6*1000/('q-Aharv-cntr'!AG6+'q-PermP-cntr'!AG6*1000)</f>
        <v>32.82537022321322</v>
      </c>
      <c r="AH6">
        <f>'q-ValProd-cntr'!AH6*1000/('q-Aharv-cntr'!AH6+'q-PermP-cntr'!AH6*1000)</f>
        <v>34.520605685932473</v>
      </c>
      <c r="AI6">
        <f>'q-ValProd-cntr'!AI6*1000/('q-Aharv-cntr'!AI6+'q-PermP-cntr'!AI6*1000)</f>
        <v>35.187008753402822</v>
      </c>
      <c r="AJ6">
        <f>'q-ValProd-cntr'!AJ6*1000/('q-Aharv-cntr'!AJ6+'q-PermP-cntr'!AJ6*1000)</f>
        <v>36.243930484399549</v>
      </c>
      <c r="AK6">
        <f>'q-ValProd-cntr'!AK6*1000/('q-Aharv-cntr'!AK6+'q-PermP-cntr'!AK6*1000)</f>
        <v>38.229049336623582</v>
      </c>
      <c r="AL6">
        <f>'q-ValProd-cntr'!AL6*1000/('q-Aharv-cntr'!AL6+'q-PermP-cntr'!AL6*1000)</f>
        <v>36.827658614062258</v>
      </c>
      <c r="AM6">
        <f>'q-ValProd-cntr'!AM6*1000/('q-Aharv-cntr'!AM6+'q-PermP-cntr'!AM6*1000)</f>
        <v>38.81741287815094</v>
      </c>
      <c r="AN6">
        <f>'q-ValProd-cntr'!AN6*1000/('q-Aharv-cntr'!AN6+'q-PermP-cntr'!AN6*1000)</f>
        <v>41.6263849327798</v>
      </c>
      <c r="AO6">
        <f>'q-ValProd-cntr'!AO6*1000/('q-Aharv-cntr'!AO6+'q-PermP-cntr'!AO6*1000)</f>
        <v>45.413159513243343</v>
      </c>
      <c r="AP6">
        <f>'q-ValProd-cntr'!AP6*1000/('q-Aharv-cntr'!AP6+'q-PermP-cntr'!AP6*1000)</f>
        <v>47.045874674336794</v>
      </c>
      <c r="AQ6">
        <f>'q-ValProd-cntr'!AQ6*1000/('q-Aharv-cntr'!AQ6+'q-PermP-cntr'!AQ6*1000)</f>
        <v>48.983608921180746</v>
      </c>
      <c r="AR6">
        <f>'q-ValProd-cntr'!AR6*1000/('q-Aharv-cntr'!AR6+'q-PermP-cntr'!AR6*1000)</f>
        <v>49.692264524962923</v>
      </c>
      <c r="AS6">
        <f>'q-ValProd-cntr'!AS6*1000/('q-Aharv-cntr'!AS6+'q-PermP-cntr'!AS6*1000)</f>
        <v>50.269347141249149</v>
      </c>
      <c r="AT6">
        <f>'q-ValProd-cntr'!AT6*1000/('q-Aharv-cntr'!AT6+'q-PermP-cntr'!AT6*1000)</f>
        <v>55.272214514227535</v>
      </c>
      <c r="AU6">
        <f>'q-ValProd-cntr'!AU6*1000/('q-Aharv-cntr'!AU6+'q-PermP-cntr'!AU6*1000)</f>
        <v>53.179440098419953</v>
      </c>
      <c r="AV6">
        <f>'q-ValProd-cntr'!AV6*1000/('q-Aharv-cntr'!AV6+'q-PermP-cntr'!AV6*1000)</f>
        <v>911.71226547179288</v>
      </c>
      <c r="AW6">
        <f t="shared" si="0"/>
        <v>2.9444719823257914</v>
      </c>
    </row>
    <row r="7" spans="1:49" x14ac:dyDescent="0.2">
      <c r="A7" t="s">
        <v>218</v>
      </c>
      <c r="B7">
        <f>'q-ValProd-cntr'!C7</f>
        <v>21</v>
      </c>
      <c r="C7" t="str">
        <f>'q-ValProd-cntr'!D7</f>
        <v>Brazil</v>
      </c>
      <c r="F7" t="s">
        <v>243</v>
      </c>
      <c r="G7">
        <f>'q-ValProd-cntr'!G7*1000/('q-Aharv-cntr'!G7+'q-PermP-cntr'!G7*1000)</f>
        <v>114.72576666727488</v>
      </c>
      <c r="H7">
        <f>'q-ValProd-cntr'!H7*1000/('q-Aharv-cntr'!H7+'q-PermP-cntr'!H7*1000)</f>
        <v>115.90670608746912</v>
      </c>
      <c r="I7">
        <f>'q-ValProd-cntr'!I7*1000/('q-Aharv-cntr'!I7+'q-PermP-cntr'!I7*1000)</f>
        <v>112.38326513167685</v>
      </c>
      <c r="J7">
        <f>'q-ValProd-cntr'!J7*1000/('q-Aharv-cntr'!J7+'q-PermP-cntr'!J7*1000)</f>
        <v>110.29284131046779</v>
      </c>
      <c r="K7">
        <f>'q-ValProd-cntr'!K7*1000/('q-Aharv-cntr'!K7+'q-PermP-cntr'!K7*1000)</f>
        <v>124.00303594561584</v>
      </c>
      <c r="L7">
        <f>'q-ValProd-cntr'!L7*1000/('q-Aharv-cntr'!L7+'q-PermP-cntr'!L7*1000)</f>
        <v>114.84889095994893</v>
      </c>
      <c r="M7">
        <f>'q-ValProd-cntr'!M7*1000/('q-Aharv-cntr'!M7+'q-PermP-cntr'!M7*1000)</f>
        <v>118.76226462900748</v>
      </c>
      <c r="N7">
        <f>'q-ValProd-cntr'!N7*1000/('q-Aharv-cntr'!N7+'q-PermP-cntr'!N7*1000)</f>
        <v>118.95248042029259</v>
      </c>
      <c r="O7">
        <f>'q-ValProd-cntr'!O7*1000/('q-Aharv-cntr'!O7+'q-PermP-cntr'!O7*1000)</f>
        <v>118.02236068868267</v>
      </c>
      <c r="P7">
        <f>'q-ValProd-cntr'!P7*1000/('q-Aharv-cntr'!P7+'q-PermP-cntr'!P7*1000)</f>
        <v>119.8732100647385</v>
      </c>
      <c r="Q7">
        <f>'q-ValProd-cntr'!Q7*1000/('q-Aharv-cntr'!Q7+'q-PermP-cntr'!Q7*1000)</f>
        <v>123.60637087194833</v>
      </c>
      <c r="R7">
        <f>'q-ValProd-cntr'!R7*1000/('q-Aharv-cntr'!R7+'q-PermP-cntr'!R7*1000)</f>
        <v>128.65948421921792</v>
      </c>
      <c r="S7">
        <f>'q-ValProd-cntr'!S7*1000/('q-Aharv-cntr'!S7+'q-PermP-cntr'!S7*1000)</f>
        <v>125.15873690588084</v>
      </c>
      <c r="T7">
        <f>'q-ValProd-cntr'!T7*1000/('q-Aharv-cntr'!T7+'q-PermP-cntr'!T7*1000)</f>
        <v>131.32480639443912</v>
      </c>
      <c r="U7">
        <f>'q-ValProd-cntr'!U7*1000/('q-Aharv-cntr'!U7+'q-PermP-cntr'!U7*1000)</f>
        <v>132.57689097825434</v>
      </c>
      <c r="V7">
        <f>'q-ValProd-cntr'!V7*1000/('q-Aharv-cntr'!V7+'q-PermP-cntr'!V7*1000)</f>
        <v>135.85316419494401</v>
      </c>
      <c r="W7">
        <f>'q-ValProd-cntr'!W7*1000/('q-Aharv-cntr'!W7+'q-PermP-cntr'!W7*1000)</f>
        <v>141.91267771927605</v>
      </c>
      <c r="X7">
        <f>'q-ValProd-cntr'!X7*1000/('q-Aharv-cntr'!X7+'q-PermP-cntr'!X7*1000)</f>
        <v>138.85768908681521</v>
      </c>
      <c r="Y7">
        <f>'q-ValProd-cntr'!Y7*1000/('q-Aharv-cntr'!Y7+'q-PermP-cntr'!Y7*1000)</f>
        <v>145.98169160796479</v>
      </c>
      <c r="Z7">
        <f>'q-ValProd-cntr'!Z7*1000/('q-Aharv-cntr'!Z7+'q-PermP-cntr'!Z7*1000)</f>
        <v>160.15694140120689</v>
      </c>
      <c r="AA7">
        <f>'q-ValProd-cntr'!AA7*1000/('q-Aharv-cntr'!AA7+'q-PermP-cntr'!AA7*1000)</f>
        <v>166.63541104115671</v>
      </c>
      <c r="AB7">
        <f>'q-ValProd-cntr'!AB7*1000/('q-Aharv-cntr'!AB7+'q-PermP-cntr'!AB7*1000)</f>
        <v>164.12880881736558</v>
      </c>
      <c r="AC7">
        <f>'q-ValProd-cntr'!AC7*1000/('q-Aharv-cntr'!AC7+'q-PermP-cntr'!AC7*1000)</f>
        <v>168.33494570685409</v>
      </c>
      <c r="AD7">
        <f>'q-ValProd-cntr'!AD7*1000/('q-Aharv-cntr'!AD7+'q-PermP-cntr'!AD7*1000)</f>
        <v>172.90693923287031</v>
      </c>
      <c r="AE7">
        <f>'q-ValProd-cntr'!AE7*1000/('q-Aharv-cntr'!AE7+'q-PermP-cntr'!AE7*1000)</f>
        <v>186.16936461828132</v>
      </c>
      <c r="AF7">
        <f>'q-ValProd-cntr'!AF7*1000/('q-Aharv-cntr'!AF7+'q-PermP-cntr'!AF7*1000)</f>
        <v>176.69276140065443</v>
      </c>
      <c r="AG7">
        <f>'q-ValProd-cntr'!AG7*1000/('q-Aharv-cntr'!AG7+'q-PermP-cntr'!AG7*1000)</f>
        <v>193.75235100259999</v>
      </c>
      <c r="AH7">
        <f>'q-ValProd-cntr'!AH7*1000/('q-Aharv-cntr'!AH7+'q-PermP-cntr'!AH7*1000)</f>
        <v>196.82784957542373</v>
      </c>
      <c r="AI7">
        <f>'q-ValProd-cntr'!AI7*1000/('q-Aharv-cntr'!AI7+'q-PermP-cntr'!AI7*1000)</f>
        <v>204.95993268853812</v>
      </c>
      <c r="AJ7">
        <f>'q-ValProd-cntr'!AJ7*1000/('q-Aharv-cntr'!AJ7+'q-PermP-cntr'!AJ7*1000)</f>
        <v>197.51442723669098</v>
      </c>
      <c r="AK7">
        <f>'q-ValProd-cntr'!AK7*1000/('q-Aharv-cntr'!AK7+'q-PermP-cntr'!AK7*1000)</f>
        <v>203.88895485698322</v>
      </c>
      <c r="AL7">
        <f>'q-ValProd-cntr'!AL7*1000/('q-Aharv-cntr'!AL7+'q-PermP-cntr'!AL7*1000)</f>
        <v>215.0154216153619</v>
      </c>
      <c r="AM7">
        <f>'q-ValProd-cntr'!AM7*1000/('q-Aharv-cntr'!AM7+'q-PermP-cntr'!AM7*1000)</f>
        <v>218.4572182272712</v>
      </c>
      <c r="AN7">
        <f>'q-ValProd-cntr'!AN7*1000/('q-Aharv-cntr'!AN7+'q-PermP-cntr'!AN7*1000)</f>
        <v>227.40877668164779</v>
      </c>
      <c r="AO7">
        <f>'q-ValProd-cntr'!AO7*1000/('q-Aharv-cntr'!AO7+'q-PermP-cntr'!AO7*1000)</f>
        <v>239.64102924068968</v>
      </c>
      <c r="AP7">
        <f>'q-ValProd-cntr'!AP7*1000/('q-Aharv-cntr'!AP7+'q-PermP-cntr'!AP7*1000)</f>
        <v>243.80660191048881</v>
      </c>
      <c r="AQ7">
        <f>'q-ValProd-cntr'!AQ7*1000/('q-Aharv-cntr'!AQ7+'q-PermP-cntr'!AQ7*1000)</f>
        <v>249.12571779473052</v>
      </c>
      <c r="AR7">
        <f>'q-ValProd-cntr'!AR7*1000/('q-Aharv-cntr'!AR7+'q-PermP-cntr'!AR7*1000)</f>
        <v>252.78562159591232</v>
      </c>
      <c r="AS7">
        <f>'q-ValProd-cntr'!AS7*1000/('q-Aharv-cntr'!AS7+'q-PermP-cntr'!AS7*1000)</f>
        <v>269.5652211970729</v>
      </c>
      <c r="AT7">
        <f>'q-ValProd-cntr'!AT7*1000/('q-Aharv-cntr'!AT7+'q-PermP-cntr'!AT7*1000)</f>
        <v>276.71552706120394</v>
      </c>
      <c r="AU7">
        <f>'q-ValProd-cntr'!AU7*1000/('q-Aharv-cntr'!AU7+'q-PermP-cntr'!AU7*1000)</f>
        <v>287.43216307316084</v>
      </c>
      <c r="AV7">
        <f>'q-ValProd-cntr'!AV7*1000/('q-Aharv-cntr'!AV7+'q-PermP-cntr'!AV7*1000)</f>
        <v>1406.9172613313613</v>
      </c>
      <c r="AW7">
        <f t="shared" si="0"/>
        <v>2.478964451075405</v>
      </c>
    </row>
    <row r="8" spans="1:49" x14ac:dyDescent="0.2">
      <c r="A8" t="s">
        <v>218</v>
      </c>
      <c r="B8">
        <f>'q-ValProd-cntr'!C8</f>
        <v>23</v>
      </c>
      <c r="C8" t="str">
        <f>'q-ValProd-cntr'!D8</f>
        <v>Belize</v>
      </c>
      <c r="F8" t="s">
        <v>243</v>
      </c>
      <c r="G8">
        <f>'q-ValProd-cntr'!G8*1000/('q-Aharv-cntr'!G8+'q-PermP-cntr'!G8*1000)</f>
        <v>332.39715277805192</v>
      </c>
      <c r="H8">
        <f>'q-ValProd-cntr'!H8*1000/('q-Aharv-cntr'!H8+'q-PermP-cntr'!H8*1000)</f>
        <v>300.50779365767431</v>
      </c>
      <c r="I8">
        <f>'q-ValProd-cntr'!I8*1000/('q-Aharv-cntr'!I8+'q-PermP-cntr'!I8*1000)</f>
        <v>321.37019268414684</v>
      </c>
      <c r="J8">
        <f>'q-ValProd-cntr'!J8*1000/('q-Aharv-cntr'!J8+'q-PermP-cntr'!J8*1000)</f>
        <v>359.28913400044144</v>
      </c>
      <c r="K8">
        <f>'q-ValProd-cntr'!K8*1000/('q-Aharv-cntr'!K8+'q-PermP-cntr'!K8*1000)</f>
        <v>364.24812490187372</v>
      </c>
      <c r="L8">
        <f>'q-ValProd-cntr'!L8*1000/('q-Aharv-cntr'!L8+'q-PermP-cntr'!L8*1000)</f>
        <v>397.44528149760112</v>
      </c>
      <c r="M8">
        <f>'q-ValProd-cntr'!M8*1000/('q-Aharv-cntr'!M8+'q-PermP-cntr'!M8*1000)</f>
        <v>397.33535646321064</v>
      </c>
      <c r="N8">
        <f>'q-ValProd-cntr'!N8*1000/('q-Aharv-cntr'!N8+'q-PermP-cntr'!N8*1000)</f>
        <v>406.33583156075986</v>
      </c>
      <c r="O8">
        <f>'q-ValProd-cntr'!O8*1000/('q-Aharv-cntr'!O8+'q-PermP-cntr'!O8*1000)</f>
        <v>404.17362878045782</v>
      </c>
      <c r="P8">
        <f>'q-ValProd-cntr'!P8*1000/('q-Aharv-cntr'!P8+'q-PermP-cntr'!P8*1000)</f>
        <v>404.85823834996154</v>
      </c>
      <c r="Q8">
        <f>'q-ValProd-cntr'!Q8*1000/('q-Aharv-cntr'!Q8+'q-PermP-cntr'!Q8*1000)</f>
        <v>443.03070702729184</v>
      </c>
      <c r="R8">
        <f>'q-ValProd-cntr'!R8*1000/('q-Aharv-cntr'!R8+'q-PermP-cntr'!R8*1000)</f>
        <v>446.86151311242401</v>
      </c>
      <c r="S8">
        <f>'q-ValProd-cntr'!S8*1000/('q-Aharv-cntr'!S8+'q-PermP-cntr'!S8*1000)</f>
        <v>490.34969173301675</v>
      </c>
      <c r="T8">
        <f>'q-ValProd-cntr'!T8*1000/('q-Aharv-cntr'!T8+'q-PermP-cntr'!T8*1000)</f>
        <v>483.81753011490315</v>
      </c>
      <c r="U8">
        <f>'q-ValProd-cntr'!U8*1000/('q-Aharv-cntr'!U8+'q-PermP-cntr'!U8*1000)</f>
        <v>426.09524562366221</v>
      </c>
      <c r="V8">
        <f>'q-ValProd-cntr'!V8*1000/('q-Aharv-cntr'!V8+'q-PermP-cntr'!V8*1000)</f>
        <v>407.13940663235024</v>
      </c>
      <c r="W8">
        <f>'q-ValProd-cntr'!W8*1000/('q-Aharv-cntr'!W8+'q-PermP-cntr'!W8*1000)</f>
        <v>469.64176115048696</v>
      </c>
      <c r="X8">
        <f>'q-ValProd-cntr'!X8*1000/('q-Aharv-cntr'!X8+'q-PermP-cntr'!X8*1000)</f>
        <v>483.22561991098968</v>
      </c>
      <c r="Y8">
        <f>'q-ValProd-cntr'!Y8*1000/('q-Aharv-cntr'!Y8+'q-PermP-cntr'!Y8*1000)</f>
        <v>445.1097767680335</v>
      </c>
      <c r="Z8">
        <f>'q-ValProd-cntr'!Z8*1000/('q-Aharv-cntr'!Z8+'q-PermP-cntr'!Z8*1000)</f>
        <v>509.16601612618598</v>
      </c>
      <c r="AA8">
        <f>'q-ValProd-cntr'!AA8*1000/('q-Aharv-cntr'!AA8+'q-PermP-cntr'!AA8*1000)</f>
        <v>504.70857605495593</v>
      </c>
      <c r="AB8">
        <f>'q-ValProd-cntr'!AB8*1000/('q-Aharv-cntr'!AB8+'q-PermP-cntr'!AB8*1000)</f>
        <v>536.57348068470662</v>
      </c>
      <c r="AC8">
        <f>'q-ValProd-cntr'!AC8*1000/('q-Aharv-cntr'!AC8+'q-PermP-cntr'!AC8*1000)</f>
        <v>506.20062644701102</v>
      </c>
      <c r="AD8">
        <f>'q-ValProd-cntr'!AD8*1000/('q-Aharv-cntr'!AD8+'q-PermP-cntr'!AD8*1000)</f>
        <v>520.48126015653747</v>
      </c>
      <c r="AE8">
        <f>'q-ValProd-cntr'!AE8*1000/('q-Aharv-cntr'!AE8+'q-PermP-cntr'!AE8*1000)</f>
        <v>486.02792807456478</v>
      </c>
      <c r="AF8">
        <f>'q-ValProd-cntr'!AF8*1000/('q-Aharv-cntr'!AF8+'q-PermP-cntr'!AF8*1000)</f>
        <v>518.65754317046139</v>
      </c>
      <c r="AG8">
        <f>'q-ValProd-cntr'!AG8*1000/('q-Aharv-cntr'!AG8+'q-PermP-cntr'!AG8*1000)</f>
        <v>574.0722718166835</v>
      </c>
      <c r="AH8">
        <f>'q-ValProd-cntr'!AH8*1000/('q-Aharv-cntr'!AH8+'q-PermP-cntr'!AH8*1000)</f>
        <v>548.69029074792468</v>
      </c>
      <c r="AI8">
        <f>'q-ValProd-cntr'!AI8*1000/('q-Aharv-cntr'!AI8+'q-PermP-cntr'!AI8*1000)</f>
        <v>490.04946869237835</v>
      </c>
      <c r="AJ8">
        <f>'q-ValProd-cntr'!AJ8*1000/('q-Aharv-cntr'!AJ8+'q-PermP-cntr'!AJ8*1000)</f>
        <v>558.60869846378603</v>
      </c>
      <c r="AK8">
        <f>'q-ValProd-cntr'!AK8*1000/('q-Aharv-cntr'!AK8+'q-PermP-cntr'!AK8*1000)</f>
        <v>501.39000600234118</v>
      </c>
      <c r="AL8">
        <f>'q-ValProd-cntr'!AL8*1000/('q-Aharv-cntr'!AL8+'q-PermP-cntr'!AL8*1000)</f>
        <v>600.74878450266419</v>
      </c>
      <c r="AM8">
        <f>'q-ValProd-cntr'!AM8*1000/('q-Aharv-cntr'!AM8+'q-PermP-cntr'!AM8*1000)</f>
        <v>632.22240162658795</v>
      </c>
      <c r="AN8">
        <f>'q-ValProd-cntr'!AN8*1000/('q-Aharv-cntr'!AN8+'q-PermP-cntr'!AN8*1000)</f>
        <v>637.84261294115652</v>
      </c>
      <c r="AO8">
        <f>'q-ValProd-cntr'!AO8*1000/('q-Aharv-cntr'!AO8+'q-PermP-cntr'!AO8*1000)</f>
        <v>647.14736292819828</v>
      </c>
      <c r="AP8">
        <f>'q-ValProd-cntr'!AP8*1000/('q-Aharv-cntr'!AP8+'q-PermP-cntr'!AP8*1000)</f>
        <v>724.75560210400124</v>
      </c>
      <c r="AQ8">
        <f>'q-ValProd-cntr'!AQ8*1000/('q-Aharv-cntr'!AQ8+'q-PermP-cntr'!AQ8*1000)</f>
        <v>743.50543896785814</v>
      </c>
      <c r="AR8">
        <f>'q-ValProd-cntr'!AR8*1000/('q-Aharv-cntr'!AR8+'q-PermP-cntr'!AR8*1000)</f>
        <v>718.00050690475825</v>
      </c>
      <c r="AS8">
        <f>'q-ValProd-cntr'!AS8*1000/('q-Aharv-cntr'!AS8+'q-PermP-cntr'!AS8*1000)</f>
        <v>758.49088025341473</v>
      </c>
      <c r="AT8">
        <f>'q-ValProd-cntr'!AT8*1000/('q-Aharv-cntr'!AT8+'q-PermP-cntr'!AT8*1000)</f>
        <v>818.41491012033816</v>
      </c>
      <c r="AU8">
        <f>'q-ValProd-cntr'!AU8*1000/('q-Aharv-cntr'!AU8+'q-PermP-cntr'!AU8*1000)</f>
        <v>837.89248248883518</v>
      </c>
      <c r="AV8">
        <f>'q-ValProd-cntr'!AV8*1000/('q-Aharv-cntr'!AV8+'q-PermP-cntr'!AV8*1000)</f>
        <v>1254.7177365415557</v>
      </c>
      <c r="AW8">
        <f t="shared" si="0"/>
        <v>2.0303392213983695</v>
      </c>
    </row>
    <row r="9" spans="1:49" x14ac:dyDescent="0.2">
      <c r="A9" t="s">
        <v>218</v>
      </c>
      <c r="B9">
        <f>'q-ValProd-cntr'!C9</f>
        <v>36</v>
      </c>
      <c r="C9" t="str">
        <f>'q-ValProd-cntr'!D9</f>
        <v>Cayman Islands</v>
      </c>
      <c r="F9" t="s">
        <v>243</v>
      </c>
      <c r="G9">
        <f>'q-ValProd-cntr'!G9*1000/('q-Aharv-cntr'!G9+'q-PermP-cntr'!G9*1000)</f>
        <v>0</v>
      </c>
      <c r="H9">
        <f>'q-ValProd-cntr'!H9*1000/('q-Aharv-cntr'!H9+'q-PermP-cntr'!H9*1000)</f>
        <v>0</v>
      </c>
      <c r="I9">
        <f>'q-ValProd-cntr'!I9*1000/('q-Aharv-cntr'!I9+'q-PermP-cntr'!I9*1000)</f>
        <v>0</v>
      </c>
      <c r="J9">
        <f>'q-ValProd-cntr'!J9*1000/('q-Aharv-cntr'!J9+'q-PermP-cntr'!J9*1000)</f>
        <v>0</v>
      </c>
      <c r="K9">
        <f>'q-ValProd-cntr'!K9*1000/('q-Aharv-cntr'!K9+'q-PermP-cntr'!K9*1000)</f>
        <v>0</v>
      </c>
      <c r="L9">
        <f>'q-ValProd-cntr'!L9*1000/('q-Aharv-cntr'!L9+'q-PermP-cntr'!L9*1000)</f>
        <v>96.79653436941409</v>
      </c>
      <c r="M9">
        <f>'q-ValProd-cntr'!M9*1000/('q-Aharv-cntr'!M9+'q-PermP-cntr'!M9*1000)</f>
        <v>97.914644945382321</v>
      </c>
      <c r="N9">
        <f>'q-ValProd-cntr'!N9*1000/('q-Aharv-cntr'!N9+'q-PermP-cntr'!N9*1000)</f>
        <v>97.967194051638529</v>
      </c>
      <c r="O9">
        <f>'q-ValProd-cntr'!O9*1000/('q-Aharv-cntr'!O9+'q-PermP-cntr'!O9*1000)</f>
        <v>99.67691411122145</v>
      </c>
      <c r="P9">
        <f>'q-ValProd-cntr'!P9*1000/('q-Aharv-cntr'!P9+'q-PermP-cntr'!P9*1000)</f>
        <v>99.911757368421092</v>
      </c>
      <c r="Q9">
        <f>'q-ValProd-cntr'!Q9*1000/('q-Aharv-cntr'!Q9+'q-PermP-cntr'!Q9*1000)</f>
        <v>100.46107956305859</v>
      </c>
      <c r="R9">
        <f>'q-ValProd-cntr'!R9*1000/('q-Aharv-cntr'!R9+'q-PermP-cntr'!R9*1000)</f>
        <v>101.14449892697466</v>
      </c>
      <c r="S9">
        <f>'q-ValProd-cntr'!S9*1000/('q-Aharv-cntr'!S9+'q-PermP-cntr'!S9*1000)</f>
        <v>101.4928384508441</v>
      </c>
      <c r="T9">
        <f>'q-ValProd-cntr'!T9*1000/('q-Aharv-cntr'!T9+'q-PermP-cntr'!T9*1000)</f>
        <v>99.314084677259189</v>
      </c>
      <c r="U9">
        <f>'q-ValProd-cntr'!U9*1000/('q-Aharv-cntr'!U9+'q-PermP-cntr'!U9*1000)</f>
        <v>101.8616908341609</v>
      </c>
      <c r="V9">
        <f>'q-ValProd-cntr'!V9*1000/('q-Aharv-cntr'!V9+'q-PermP-cntr'!V9*1000)</f>
        <v>102.9436291161867</v>
      </c>
      <c r="W9">
        <f>'q-ValProd-cntr'!W9*1000/('q-Aharv-cntr'!W9+'q-PermP-cntr'!W9*1000)</f>
        <v>103.34673025310175</v>
      </c>
      <c r="X9">
        <f>'q-ValProd-cntr'!X9*1000/('q-Aharv-cntr'!X9+'q-PermP-cntr'!X9*1000)</f>
        <v>101.97940945905707</v>
      </c>
      <c r="Y9">
        <f>'q-ValProd-cntr'!Y9*1000/('q-Aharv-cntr'!Y9+'q-PermP-cntr'!Y9*1000)</f>
        <v>103.84346328373016</v>
      </c>
      <c r="Z9">
        <f>'q-ValProd-cntr'!Z9*1000/('q-Aharv-cntr'!Z9+'q-PermP-cntr'!Z9*1000)</f>
        <v>109.81868655104064</v>
      </c>
      <c r="AA9">
        <f>'q-ValProd-cntr'!AA9*1000/('q-Aharv-cntr'!AA9+'q-PermP-cntr'!AA9*1000)</f>
        <v>105.63408142290531</v>
      </c>
      <c r="AB9">
        <f>'q-ValProd-cntr'!AB9*1000/('q-Aharv-cntr'!AB9+'q-PermP-cntr'!AB9*1000)</f>
        <v>108.39835415262634</v>
      </c>
      <c r="AC9">
        <f>'q-ValProd-cntr'!AC9*1000/('q-Aharv-cntr'!AC9+'q-PermP-cntr'!AC9*1000)</f>
        <v>120.08547196437405</v>
      </c>
      <c r="AD9">
        <f>'q-ValProd-cntr'!AD9*1000/('q-Aharv-cntr'!AD9+'q-PermP-cntr'!AD9*1000)</f>
        <v>95.511481192478954</v>
      </c>
      <c r="AE9">
        <f>'q-ValProd-cntr'!AE9*1000/('q-Aharv-cntr'!AE9+'q-PermP-cntr'!AE9*1000)</f>
        <v>96.625541922886796</v>
      </c>
      <c r="AF9">
        <f>'q-ValProd-cntr'!AF9*1000/('q-Aharv-cntr'!AF9+'q-PermP-cntr'!AF9*1000)</f>
        <v>79.342367529644292</v>
      </c>
      <c r="AG9">
        <f>'q-ValProd-cntr'!AG9*1000/('q-Aharv-cntr'!AG9+'q-PermP-cntr'!AG9*1000)</f>
        <v>87.162916713660692</v>
      </c>
      <c r="AH9">
        <f>'q-ValProd-cntr'!AH9*1000/('q-Aharv-cntr'!AH9+'q-PermP-cntr'!AH9*1000)</f>
        <v>62.627327934621093</v>
      </c>
      <c r="AI9">
        <f>'q-ValProd-cntr'!AI9*1000/('q-Aharv-cntr'!AI9+'q-PermP-cntr'!AI9*1000)</f>
        <v>85.702600873362456</v>
      </c>
      <c r="AJ9">
        <f>'q-ValProd-cntr'!AJ9*1000/('q-Aharv-cntr'!AJ9+'q-PermP-cntr'!AJ9*1000)</f>
        <v>52.084926753623179</v>
      </c>
      <c r="AK9">
        <f>'q-ValProd-cntr'!AK9*1000/('q-Aharv-cntr'!AK9+'q-PermP-cntr'!AK9*1000)</f>
        <v>44.766123551963062</v>
      </c>
      <c r="AL9">
        <f>'q-ValProd-cntr'!AL9*1000/('q-Aharv-cntr'!AL9+'q-PermP-cntr'!AL9*1000)</f>
        <v>52.179159417387339</v>
      </c>
      <c r="AM9">
        <f>'q-ValProd-cntr'!AM9*1000/('q-Aharv-cntr'!AM9+'q-PermP-cntr'!AM9*1000)</f>
        <v>48.851641696832587</v>
      </c>
      <c r="AN9">
        <f>'q-ValProd-cntr'!AN9*1000/('q-Aharv-cntr'!AN9+'q-PermP-cntr'!AN9*1000)</f>
        <v>48.851641696832587</v>
      </c>
      <c r="AO9">
        <f>'q-ValProd-cntr'!AO9*1000/('q-Aharv-cntr'!AO9+'q-PermP-cntr'!AO9*1000)</f>
        <v>48.851641696832587</v>
      </c>
      <c r="AP9">
        <f>'q-ValProd-cntr'!AP9*1000/('q-Aharv-cntr'!AP9+'q-PermP-cntr'!AP9*1000)</f>
        <v>48.851641696832587</v>
      </c>
      <c r="AQ9">
        <f>'q-ValProd-cntr'!AQ9*1000/('q-Aharv-cntr'!AQ9+'q-PermP-cntr'!AQ9*1000)</f>
        <v>48.851641696832587</v>
      </c>
      <c r="AR9">
        <f>'q-ValProd-cntr'!AR9*1000/('q-Aharv-cntr'!AR9+'q-PermP-cntr'!AR9*1000)</f>
        <v>48.851641696832587</v>
      </c>
      <c r="AS9">
        <f>'q-ValProd-cntr'!AS9*1000/('q-Aharv-cntr'!AS9+'q-PermP-cntr'!AS9*1000)</f>
        <v>48.851641696832587</v>
      </c>
      <c r="AT9">
        <f>'q-ValProd-cntr'!AT9*1000/('q-Aharv-cntr'!AT9+'q-PermP-cntr'!AT9*1000)</f>
        <v>48.851641696832587</v>
      </c>
      <c r="AU9">
        <f>'q-ValProd-cntr'!AU9*1000/('q-Aharv-cntr'!AU9+'q-PermP-cntr'!AU9*1000)</f>
        <v>48.851641696832587</v>
      </c>
      <c r="AV9">
        <f>'q-ValProd-cntr'!AV9*1000/('q-Aharv-cntr'!AV9+'q-PermP-cntr'!AV9*1000)</f>
        <v>514.10537214285728</v>
      </c>
      <c r="AW9">
        <f>(LOGEST(L9:AU9,L$1:AU$1)-1)*100</f>
        <v>-2.7279367885340577</v>
      </c>
    </row>
    <row r="10" spans="1:49" x14ac:dyDescent="0.2">
      <c r="A10" t="s">
        <v>218</v>
      </c>
      <c r="B10">
        <f>'q-ValProd-cntr'!C10</f>
        <v>40</v>
      </c>
      <c r="C10" t="str">
        <f>'q-ValProd-cntr'!D10</f>
        <v>Chile</v>
      </c>
      <c r="F10" t="s">
        <v>243</v>
      </c>
      <c r="G10">
        <f>'q-ValProd-cntr'!G10*1000/('q-Aharv-cntr'!G10+'q-PermP-cntr'!G10*1000)</f>
        <v>162.87377046823411</v>
      </c>
      <c r="H10">
        <f>'q-ValProd-cntr'!H10*1000/('q-Aharv-cntr'!H10+'q-PermP-cntr'!H10*1000)</f>
        <v>163.84775943634523</v>
      </c>
      <c r="I10">
        <f>'q-ValProd-cntr'!I10*1000/('q-Aharv-cntr'!I10+'q-PermP-cntr'!I10*1000)</f>
        <v>164.39561282326514</v>
      </c>
      <c r="J10">
        <f>'q-ValProd-cntr'!J10*1000/('q-Aharv-cntr'!J10+'q-PermP-cntr'!J10*1000)</f>
        <v>160.4440573656066</v>
      </c>
      <c r="K10">
        <f>'q-ValProd-cntr'!K10*1000/('q-Aharv-cntr'!K10+'q-PermP-cntr'!K10*1000)</f>
        <v>156.37046894432336</v>
      </c>
      <c r="L10">
        <f>'q-ValProd-cntr'!L10*1000/('q-Aharv-cntr'!L10+'q-PermP-cntr'!L10*1000)</f>
        <v>170.23530243692002</v>
      </c>
      <c r="M10">
        <f>'q-ValProd-cntr'!M10*1000/('q-Aharv-cntr'!M10+'q-PermP-cntr'!M10*1000)</f>
        <v>171.79945070026906</v>
      </c>
      <c r="N10">
        <f>'q-ValProd-cntr'!N10*1000/('q-Aharv-cntr'!N10+'q-PermP-cntr'!N10*1000)</f>
        <v>175.83444963148949</v>
      </c>
      <c r="O10">
        <f>'q-ValProd-cntr'!O10*1000/('q-Aharv-cntr'!O10+'q-PermP-cntr'!O10*1000)</f>
        <v>164.06372226896084</v>
      </c>
      <c r="P10">
        <f>'q-ValProd-cntr'!P10*1000/('q-Aharv-cntr'!P10+'q-PermP-cntr'!P10*1000)</f>
        <v>170.06038867586017</v>
      </c>
      <c r="Q10">
        <f>'q-ValProd-cntr'!Q10*1000/('q-Aharv-cntr'!Q10+'q-PermP-cntr'!Q10*1000)</f>
        <v>168.04046436443548</v>
      </c>
      <c r="R10">
        <f>'q-ValProd-cntr'!R10*1000/('q-Aharv-cntr'!R10+'q-PermP-cntr'!R10*1000)</f>
        <v>157.82460293866706</v>
      </c>
      <c r="S10">
        <f>'q-ValProd-cntr'!S10*1000/('q-Aharv-cntr'!S10+'q-PermP-cntr'!S10*1000)</f>
        <v>139.29888732041286</v>
      </c>
      <c r="T10">
        <f>'q-ValProd-cntr'!T10*1000/('q-Aharv-cntr'!T10+'q-PermP-cntr'!T10*1000)</f>
        <v>156.99392047983457</v>
      </c>
      <c r="U10">
        <f>'q-ValProd-cntr'!U10*1000/('q-Aharv-cntr'!U10+'q-PermP-cntr'!U10*1000)</f>
        <v>158.30186830998409</v>
      </c>
      <c r="V10">
        <f>'q-ValProd-cntr'!V10*1000/('q-Aharv-cntr'!V10+'q-PermP-cntr'!V10*1000)</f>
        <v>147.9851476922868</v>
      </c>
      <c r="W10">
        <f>'q-ValProd-cntr'!W10*1000/('q-Aharv-cntr'!W10+'q-PermP-cntr'!W10*1000)</f>
        <v>159.16457948156264</v>
      </c>
      <c r="X10">
        <f>'q-ValProd-cntr'!X10*1000/('q-Aharv-cntr'!X10+'q-PermP-cntr'!X10*1000)</f>
        <v>156.00076526575592</v>
      </c>
      <c r="Y10">
        <f>'q-ValProd-cntr'!Y10*1000/('q-Aharv-cntr'!Y10+'q-PermP-cntr'!Y10*1000)</f>
        <v>168.3519303696547</v>
      </c>
      <c r="Z10">
        <f>'q-ValProd-cntr'!Z10*1000/('q-Aharv-cntr'!Z10+'q-PermP-cntr'!Z10*1000)</f>
        <v>171.86346697021787</v>
      </c>
      <c r="AA10">
        <f>'q-ValProd-cntr'!AA10*1000/('q-Aharv-cntr'!AA10+'q-PermP-cntr'!AA10*1000)</f>
        <v>185.20159584520826</v>
      </c>
      <c r="AB10">
        <f>'q-ValProd-cntr'!AB10*1000/('q-Aharv-cntr'!AB10+'q-PermP-cntr'!AB10*1000)</f>
        <v>185.83984798581218</v>
      </c>
      <c r="AC10">
        <f>'q-ValProd-cntr'!AC10*1000/('q-Aharv-cntr'!AC10+'q-PermP-cntr'!AC10*1000)</f>
        <v>176.99038125163665</v>
      </c>
      <c r="AD10">
        <f>'q-ValProd-cntr'!AD10*1000/('q-Aharv-cntr'!AD10+'q-PermP-cntr'!AD10*1000)</f>
        <v>183.07773182001614</v>
      </c>
      <c r="AE10">
        <f>'q-ValProd-cntr'!AE10*1000/('q-Aharv-cntr'!AE10+'q-PermP-cntr'!AE10*1000)</f>
        <v>183.00945706570801</v>
      </c>
      <c r="AF10">
        <f>'q-ValProd-cntr'!AF10*1000/('q-Aharv-cntr'!AF10+'q-PermP-cntr'!AF10*1000)</f>
        <v>191.46126619753048</v>
      </c>
      <c r="AG10">
        <f>'q-ValProd-cntr'!AG10*1000/('q-Aharv-cntr'!AG10+'q-PermP-cntr'!AG10*1000)</f>
        <v>198.73602446660485</v>
      </c>
      <c r="AH10">
        <f>'q-ValProd-cntr'!AH10*1000/('q-Aharv-cntr'!AH10+'q-PermP-cntr'!AH10*1000)</f>
        <v>212.51282075815155</v>
      </c>
      <c r="AI10">
        <f>'q-ValProd-cntr'!AI10*1000/('q-Aharv-cntr'!AI10+'q-PermP-cntr'!AI10*1000)</f>
        <v>227.43384121184869</v>
      </c>
      <c r="AJ10">
        <f>'q-ValProd-cntr'!AJ10*1000/('q-Aharv-cntr'!AJ10+'q-PermP-cntr'!AJ10*1000)</f>
        <v>240.35899951166596</v>
      </c>
      <c r="AK10">
        <f>'q-ValProd-cntr'!AK10*1000/('q-Aharv-cntr'!AK10+'q-PermP-cntr'!AK10*1000)</f>
        <v>248.46013054847703</v>
      </c>
      <c r="AL10">
        <f>'q-ValProd-cntr'!AL10*1000/('q-Aharv-cntr'!AL10+'q-PermP-cntr'!AL10*1000)</f>
        <v>258.60860473045017</v>
      </c>
      <c r="AM10">
        <f>'q-ValProd-cntr'!AM10*1000/('q-Aharv-cntr'!AM10+'q-PermP-cntr'!AM10*1000)</f>
        <v>273.25835463192413</v>
      </c>
      <c r="AN10">
        <f>'q-ValProd-cntr'!AN10*1000/('q-Aharv-cntr'!AN10+'q-PermP-cntr'!AN10*1000)</f>
        <v>290.43084976058663</v>
      </c>
      <c r="AO10">
        <f>'q-ValProd-cntr'!AO10*1000/('q-Aharv-cntr'!AO10+'q-PermP-cntr'!AO10*1000)</f>
        <v>305.29850335199194</v>
      </c>
      <c r="AP10">
        <f>'q-ValProd-cntr'!AP10*1000/('q-Aharv-cntr'!AP10+'q-PermP-cntr'!AP10*1000)</f>
        <v>312.89177365360092</v>
      </c>
      <c r="AQ10">
        <f>'q-ValProd-cntr'!AQ10*1000/('q-Aharv-cntr'!AQ10+'q-PermP-cntr'!AQ10*1000)</f>
        <v>312.59744426906173</v>
      </c>
      <c r="AR10">
        <f>'q-ValProd-cntr'!AR10*1000/('q-Aharv-cntr'!AR10+'q-PermP-cntr'!AR10*1000)</f>
        <v>321.54953341715947</v>
      </c>
      <c r="AS10">
        <f>'q-ValProd-cntr'!AS10*1000/('q-Aharv-cntr'!AS10+'q-PermP-cntr'!AS10*1000)</f>
        <v>316.15105898852431</v>
      </c>
      <c r="AT10">
        <f>'q-ValProd-cntr'!AT10*1000/('q-Aharv-cntr'!AT10+'q-PermP-cntr'!AT10*1000)</f>
        <v>322.17421020440401</v>
      </c>
      <c r="AU10">
        <f>'q-ValProd-cntr'!AU10*1000/('q-Aharv-cntr'!AU10+'q-PermP-cntr'!AU10*1000)</f>
        <v>346.05603187067743</v>
      </c>
      <c r="AV10">
        <f>'q-ValProd-cntr'!AV10*1000/('q-Aharv-cntr'!AV10+'q-PermP-cntr'!AV10*1000)</f>
        <v>3881.1090878522223</v>
      </c>
      <c r="AW10">
        <f t="shared" si="0"/>
        <v>2.0172121315911395</v>
      </c>
    </row>
    <row r="11" spans="1:49" x14ac:dyDescent="0.2">
      <c r="A11" t="s">
        <v>218</v>
      </c>
      <c r="B11">
        <f>'q-ValProd-cntr'!C11</f>
        <v>44</v>
      </c>
      <c r="C11" t="str">
        <f>'q-ValProd-cntr'!D11</f>
        <v>Colombia</v>
      </c>
      <c r="F11" t="s">
        <v>243</v>
      </c>
      <c r="G11">
        <f>'q-ValProd-cntr'!G11*1000/('q-Aharv-cntr'!G11+'q-PermP-cntr'!G11*1000)</f>
        <v>78.939450584630109</v>
      </c>
      <c r="H11">
        <f>'q-ValProd-cntr'!H11*1000/('q-Aharv-cntr'!H11+'q-PermP-cntr'!H11*1000)</f>
        <v>82.66323142596724</v>
      </c>
      <c r="I11">
        <f>'q-ValProd-cntr'!I11*1000/('q-Aharv-cntr'!I11+'q-PermP-cntr'!I11*1000)</f>
        <v>81.502849069024705</v>
      </c>
      <c r="J11">
        <f>'q-ValProd-cntr'!J11*1000/('q-Aharv-cntr'!J11+'q-PermP-cntr'!J11*1000)</f>
        <v>82.967410099381382</v>
      </c>
      <c r="K11">
        <f>'q-ValProd-cntr'!K11*1000/('q-Aharv-cntr'!K11+'q-PermP-cntr'!K11*1000)</f>
        <v>82.223118242756442</v>
      </c>
      <c r="L11">
        <f>'q-ValProd-cntr'!L11*1000/('q-Aharv-cntr'!L11+'q-PermP-cntr'!L11*1000)</f>
        <v>82.418713193046358</v>
      </c>
      <c r="M11">
        <f>'q-ValProd-cntr'!M11*1000/('q-Aharv-cntr'!M11+'q-PermP-cntr'!M11*1000)</f>
        <v>83.928812379921055</v>
      </c>
      <c r="N11">
        <f>'q-ValProd-cntr'!N11*1000/('q-Aharv-cntr'!N11+'q-PermP-cntr'!N11*1000)</f>
        <v>87.834676182275913</v>
      </c>
      <c r="O11">
        <f>'q-ValProd-cntr'!O11*1000/('q-Aharv-cntr'!O11+'q-PermP-cntr'!O11*1000)</f>
        <v>89.646809504618858</v>
      </c>
      <c r="P11">
        <f>'q-ValProd-cntr'!P11*1000/('q-Aharv-cntr'!P11+'q-PermP-cntr'!P11*1000)</f>
        <v>93.967238984274516</v>
      </c>
      <c r="Q11">
        <f>'q-ValProd-cntr'!Q11*1000/('q-Aharv-cntr'!Q11+'q-PermP-cntr'!Q11*1000)</f>
        <v>93.253620184532892</v>
      </c>
      <c r="R11">
        <f>'q-ValProd-cntr'!R11*1000/('q-Aharv-cntr'!R11+'q-PermP-cntr'!R11*1000)</f>
        <v>93.578229625313</v>
      </c>
      <c r="S11">
        <f>'q-ValProd-cntr'!S11*1000/('q-Aharv-cntr'!S11+'q-PermP-cntr'!S11*1000)</f>
        <v>94.558234115850723</v>
      </c>
      <c r="T11">
        <f>'q-ValProd-cntr'!T11*1000/('q-Aharv-cntr'!T11+'q-PermP-cntr'!T11*1000)</f>
        <v>97.322407590465616</v>
      </c>
      <c r="U11">
        <f>'q-ValProd-cntr'!U11*1000/('q-Aharv-cntr'!U11+'q-PermP-cntr'!U11*1000)</f>
        <v>105.76691765607256</v>
      </c>
      <c r="V11">
        <f>'q-ValProd-cntr'!V11*1000/('q-Aharv-cntr'!V11+'q-PermP-cntr'!V11*1000)</f>
        <v>111.99909812327704</v>
      </c>
      <c r="W11">
        <f>'q-ValProd-cntr'!W11*1000/('q-Aharv-cntr'!W11+'q-PermP-cntr'!W11*1000)</f>
        <v>115.36940080948321</v>
      </c>
      <c r="X11">
        <f>'q-ValProd-cntr'!X11*1000/('q-Aharv-cntr'!X11+'q-PermP-cntr'!X11*1000)</f>
        <v>119.4187497793865</v>
      </c>
      <c r="Y11">
        <f>'q-ValProd-cntr'!Y11*1000/('q-Aharv-cntr'!Y11+'q-PermP-cntr'!Y11*1000)</f>
        <v>123.99975403489121</v>
      </c>
      <c r="Z11">
        <f>'q-ValProd-cntr'!Z11*1000/('q-Aharv-cntr'!Z11+'q-PermP-cntr'!Z11*1000)</f>
        <v>124.9996446692336</v>
      </c>
      <c r="AA11">
        <f>'q-ValProd-cntr'!AA11*1000/('q-Aharv-cntr'!AA11+'q-PermP-cntr'!AA11*1000)</f>
        <v>130.35825114377118</v>
      </c>
      <c r="AB11">
        <f>'q-ValProd-cntr'!AB11*1000/('q-Aharv-cntr'!AB11+'q-PermP-cntr'!AB11*1000)</f>
        <v>126.29599504004237</v>
      </c>
      <c r="AC11">
        <f>'q-ValProd-cntr'!AC11*1000/('q-Aharv-cntr'!AC11+'q-PermP-cntr'!AC11*1000)</f>
        <v>126.61292262795615</v>
      </c>
      <c r="AD11">
        <f>'q-ValProd-cntr'!AD11*1000/('q-Aharv-cntr'!AD11+'q-PermP-cntr'!AD11*1000)</f>
        <v>132.37565893651256</v>
      </c>
      <c r="AE11">
        <f>'q-ValProd-cntr'!AE11*1000/('q-Aharv-cntr'!AE11+'q-PermP-cntr'!AE11*1000)</f>
        <v>130.12068023857435</v>
      </c>
      <c r="AF11">
        <f>'q-ValProd-cntr'!AF11*1000/('q-Aharv-cntr'!AF11+'q-PermP-cntr'!AF11*1000)</f>
        <v>135.93205269705908</v>
      </c>
      <c r="AG11">
        <f>'q-ValProd-cntr'!AG11*1000/('q-Aharv-cntr'!AG11+'q-PermP-cntr'!AG11*1000)</f>
        <v>137.14062635413097</v>
      </c>
      <c r="AH11">
        <f>'q-ValProd-cntr'!AH11*1000/('q-Aharv-cntr'!AH11+'q-PermP-cntr'!AH11*1000)</f>
        <v>145.55975577566261</v>
      </c>
      <c r="AI11">
        <f>'q-ValProd-cntr'!AI11*1000/('q-Aharv-cntr'!AI11+'q-PermP-cntr'!AI11*1000)</f>
        <v>153.84493142536098</v>
      </c>
      <c r="AJ11">
        <f>'q-ValProd-cntr'!AJ11*1000/('q-Aharv-cntr'!AJ11+'q-PermP-cntr'!AJ11*1000)</f>
        <v>164.26274534037498</v>
      </c>
      <c r="AK11">
        <f>'q-ValProd-cntr'!AK11*1000/('q-Aharv-cntr'!AK11+'q-PermP-cntr'!AK11*1000)</f>
        <v>170.30927619910872</v>
      </c>
      <c r="AL11">
        <f>'q-ValProd-cntr'!AL11*1000/('q-Aharv-cntr'!AL11+'q-PermP-cntr'!AL11*1000)</f>
        <v>168.70094077788906</v>
      </c>
      <c r="AM11">
        <f>'q-ValProd-cntr'!AM11*1000/('q-Aharv-cntr'!AM11+'q-PermP-cntr'!AM11*1000)</f>
        <v>167.79810444594307</v>
      </c>
      <c r="AN11">
        <f>'q-ValProd-cntr'!AN11*1000/('q-Aharv-cntr'!AN11+'q-PermP-cntr'!AN11*1000)</f>
        <v>171.4388898111242</v>
      </c>
      <c r="AO11">
        <f>'q-ValProd-cntr'!AO11*1000/('q-Aharv-cntr'!AO11+'q-PermP-cntr'!AO11*1000)</f>
        <v>183.0212118828693</v>
      </c>
      <c r="AP11">
        <f>'q-ValProd-cntr'!AP11*1000/('q-Aharv-cntr'!AP11+'q-PermP-cntr'!AP11*1000)</f>
        <v>178.8126641960998</v>
      </c>
      <c r="AQ11">
        <f>'q-ValProd-cntr'!AQ11*1000/('q-Aharv-cntr'!AQ11+'q-PermP-cntr'!AQ11*1000)</f>
        <v>180.67795562738345</v>
      </c>
      <c r="AR11">
        <f>'q-ValProd-cntr'!AR11*1000/('q-Aharv-cntr'!AR11+'q-PermP-cntr'!AR11*1000)</f>
        <v>179.74985747383212</v>
      </c>
      <c r="AS11">
        <f>'q-ValProd-cntr'!AS11*1000/('q-Aharv-cntr'!AS11+'q-PermP-cntr'!AS11*1000)</f>
        <v>177.64331862401576</v>
      </c>
      <c r="AT11">
        <f>'q-ValProd-cntr'!AT11*1000/('q-Aharv-cntr'!AT11+'q-PermP-cntr'!AT11*1000)</f>
        <v>183.12348826397573</v>
      </c>
      <c r="AU11">
        <f>'q-ValProd-cntr'!AU11*1000/('q-Aharv-cntr'!AU11+'q-PermP-cntr'!AU11*1000)</f>
        <v>181.53274912029588</v>
      </c>
      <c r="AV11">
        <f>'q-ValProd-cntr'!AV11*1000/('q-Aharv-cntr'!AV11+'q-PermP-cntr'!AV11*1000)</f>
        <v>2176.1776091830052</v>
      </c>
      <c r="AW11">
        <f t="shared" si="0"/>
        <v>2.4312762968758506</v>
      </c>
    </row>
    <row r="12" spans="1:49" x14ac:dyDescent="0.2">
      <c r="A12" t="s">
        <v>218</v>
      </c>
      <c r="B12">
        <f>'q-ValProd-cntr'!C12</f>
        <v>48</v>
      </c>
      <c r="C12" t="str">
        <f>'q-ValProd-cntr'!D12</f>
        <v>Costa Rica</v>
      </c>
      <c r="F12" t="s">
        <v>243</v>
      </c>
      <c r="G12">
        <f>'q-ValProd-cntr'!G12*1000/('q-Aharv-cntr'!G12+'q-PermP-cntr'!G12*1000)</f>
        <v>259.37439549390172</v>
      </c>
      <c r="H12">
        <f>'q-ValProd-cntr'!H12*1000/('q-Aharv-cntr'!H12+'q-PermP-cntr'!H12*1000)</f>
        <v>256.03725906659133</v>
      </c>
      <c r="I12">
        <f>'q-ValProd-cntr'!I12*1000/('q-Aharv-cntr'!I12+'q-PermP-cntr'!I12*1000)</f>
        <v>274.14735580510438</v>
      </c>
      <c r="J12">
        <f>'q-ValProd-cntr'!J12*1000/('q-Aharv-cntr'!J12+'q-PermP-cntr'!J12*1000)</f>
        <v>258.18425076508555</v>
      </c>
      <c r="K12">
        <f>'q-ValProd-cntr'!K12*1000/('q-Aharv-cntr'!K12+'q-PermP-cntr'!K12*1000)</f>
        <v>261.20240154679351</v>
      </c>
      <c r="L12">
        <f>'q-ValProd-cntr'!L12*1000/('q-Aharv-cntr'!L12+'q-PermP-cntr'!L12*1000)</f>
        <v>255.93966194939335</v>
      </c>
      <c r="M12">
        <f>'q-ValProd-cntr'!M12*1000/('q-Aharv-cntr'!M12+'q-PermP-cntr'!M12*1000)</f>
        <v>272.36382961075992</v>
      </c>
      <c r="N12">
        <f>'q-ValProd-cntr'!N12*1000/('q-Aharv-cntr'!N12+'q-PermP-cntr'!N12*1000)</f>
        <v>291.08632497076735</v>
      </c>
      <c r="O12">
        <f>'q-ValProd-cntr'!O12*1000/('q-Aharv-cntr'!O12+'q-PermP-cntr'!O12*1000)</f>
        <v>304.73677854562624</v>
      </c>
      <c r="P12">
        <f>'q-ValProd-cntr'!P12*1000/('q-Aharv-cntr'!P12+'q-PermP-cntr'!P12*1000)</f>
        <v>311.01756484626355</v>
      </c>
      <c r="Q12">
        <f>'q-ValProd-cntr'!Q12*1000/('q-Aharv-cntr'!Q12+'q-PermP-cntr'!Q12*1000)</f>
        <v>338.60314968215334</v>
      </c>
      <c r="R12">
        <f>'q-ValProd-cntr'!R12*1000/('q-Aharv-cntr'!R12+'q-PermP-cntr'!R12*1000)</f>
        <v>337.98255656619233</v>
      </c>
      <c r="S12">
        <f>'q-ValProd-cntr'!S12*1000/('q-Aharv-cntr'!S12+'q-PermP-cntr'!S12*1000)</f>
        <v>326.84948744620277</v>
      </c>
      <c r="T12">
        <f>'q-ValProd-cntr'!T12*1000/('q-Aharv-cntr'!T12+'q-PermP-cntr'!T12*1000)</f>
        <v>317.19979627749495</v>
      </c>
      <c r="U12">
        <f>'q-ValProd-cntr'!U12*1000/('q-Aharv-cntr'!U12+'q-PermP-cntr'!U12*1000)</f>
        <v>332.5551793681953</v>
      </c>
      <c r="V12">
        <f>'q-ValProd-cntr'!V12*1000/('q-Aharv-cntr'!V12+'q-PermP-cntr'!V12*1000)</f>
        <v>337.57793498711902</v>
      </c>
      <c r="W12">
        <f>'q-ValProd-cntr'!W12*1000/('q-Aharv-cntr'!W12+'q-PermP-cntr'!W12*1000)</f>
        <v>335.51710185637609</v>
      </c>
      <c r="X12">
        <f>'q-ValProd-cntr'!X12*1000/('q-Aharv-cntr'!X12+'q-PermP-cntr'!X12*1000)</f>
        <v>330.62634547122309</v>
      </c>
      <c r="Y12">
        <f>'q-ValProd-cntr'!Y12*1000/('q-Aharv-cntr'!Y12+'q-PermP-cntr'!Y12*1000)</f>
        <v>328.1294249392102</v>
      </c>
      <c r="Z12">
        <f>'q-ValProd-cntr'!Z12*1000/('q-Aharv-cntr'!Z12+'q-PermP-cntr'!Z12*1000)</f>
        <v>319.53062861153995</v>
      </c>
      <c r="AA12">
        <f>'q-ValProd-cntr'!AA12*1000/('q-Aharv-cntr'!AA12+'q-PermP-cntr'!AA12*1000)</f>
        <v>314.49439091690817</v>
      </c>
      <c r="AB12">
        <f>'q-ValProd-cntr'!AB12*1000/('q-Aharv-cntr'!AB12+'q-PermP-cntr'!AB12*1000)</f>
        <v>286.92860227585987</v>
      </c>
      <c r="AC12">
        <f>'q-ValProd-cntr'!AC12*1000/('q-Aharv-cntr'!AC12+'q-PermP-cntr'!AC12*1000)</f>
        <v>304.32746867692759</v>
      </c>
      <c r="AD12">
        <f>'q-ValProd-cntr'!AD12*1000/('q-Aharv-cntr'!AD12+'q-PermP-cntr'!AD12*1000)</f>
        <v>312.25998695305356</v>
      </c>
      <c r="AE12">
        <f>'q-ValProd-cntr'!AE12*1000/('q-Aharv-cntr'!AE12+'q-PermP-cntr'!AE12*1000)</f>
        <v>312.70051590938033</v>
      </c>
      <c r="AF12">
        <f>'q-ValProd-cntr'!AF12*1000/('q-Aharv-cntr'!AF12+'q-PermP-cntr'!AF12*1000)</f>
        <v>314.30508688456172</v>
      </c>
      <c r="AG12">
        <f>'q-ValProd-cntr'!AG12*1000/('q-Aharv-cntr'!AG12+'q-PermP-cntr'!AG12*1000)</f>
        <v>331.00498927058641</v>
      </c>
      <c r="AH12">
        <f>'q-ValProd-cntr'!AH12*1000/('q-Aharv-cntr'!AH12+'q-PermP-cntr'!AH12*1000)</f>
        <v>338.99307909429427</v>
      </c>
      <c r="AI12">
        <f>'q-ValProd-cntr'!AI12*1000/('q-Aharv-cntr'!AI12+'q-PermP-cntr'!AI12*1000)</f>
        <v>384.74305825369936</v>
      </c>
      <c r="AJ12">
        <f>'q-ValProd-cntr'!AJ12*1000/('q-Aharv-cntr'!AJ12+'q-PermP-cntr'!AJ12*1000)</f>
        <v>406.91276537917565</v>
      </c>
      <c r="AK12">
        <f>'q-ValProd-cntr'!AK12*1000/('q-Aharv-cntr'!AK12+'q-PermP-cntr'!AK12*1000)</f>
        <v>426.63005051017234</v>
      </c>
      <c r="AL12">
        <f>'q-ValProd-cntr'!AL12*1000/('q-Aharv-cntr'!AL12+'q-PermP-cntr'!AL12*1000)</f>
        <v>441.95820989773972</v>
      </c>
      <c r="AM12">
        <f>'q-ValProd-cntr'!AM12*1000/('q-Aharv-cntr'!AM12+'q-PermP-cntr'!AM12*1000)</f>
        <v>451.07240109665611</v>
      </c>
      <c r="AN12">
        <f>'q-ValProd-cntr'!AN12*1000/('q-Aharv-cntr'!AN12+'q-PermP-cntr'!AN12*1000)</f>
        <v>467.5089895936174</v>
      </c>
      <c r="AO12">
        <f>'q-ValProd-cntr'!AO12*1000/('q-Aharv-cntr'!AO12+'q-PermP-cntr'!AO12*1000)</f>
        <v>491.08547877643019</v>
      </c>
      <c r="AP12">
        <f>'q-ValProd-cntr'!AP12*1000/('q-Aharv-cntr'!AP12+'q-PermP-cntr'!AP12*1000)</f>
        <v>507.6259952953551</v>
      </c>
      <c r="AQ12">
        <f>'q-ValProd-cntr'!AQ12*1000/('q-Aharv-cntr'!AQ12+'q-PermP-cntr'!AQ12*1000)</f>
        <v>508.72301328663673</v>
      </c>
      <c r="AR12">
        <f>'q-ValProd-cntr'!AR12*1000/('q-Aharv-cntr'!AR12+'q-PermP-cntr'!AR12*1000)</f>
        <v>538.29716750852492</v>
      </c>
      <c r="AS12">
        <f>'q-ValProd-cntr'!AS12*1000/('q-Aharv-cntr'!AS12+'q-PermP-cntr'!AS12*1000)</f>
        <v>551.78451225177491</v>
      </c>
      <c r="AT12">
        <f>'q-ValProd-cntr'!AT12*1000/('q-Aharv-cntr'!AT12+'q-PermP-cntr'!AT12*1000)</f>
        <v>561.64941855272173</v>
      </c>
      <c r="AU12">
        <f>'q-ValProd-cntr'!AU12*1000/('q-Aharv-cntr'!AU12+'q-PermP-cntr'!AU12*1000)</f>
        <v>560.47211265762041</v>
      </c>
      <c r="AV12">
        <f>'q-ValProd-cntr'!AV12*1000/('q-Aharv-cntr'!AV12+'q-PermP-cntr'!AV12*1000)</f>
        <v>3447.1192043009055</v>
      </c>
      <c r="AW12">
        <f t="shared" si="0"/>
        <v>1.8282289208696456</v>
      </c>
    </row>
    <row r="13" spans="1:49" x14ac:dyDescent="0.2">
      <c r="A13" t="s">
        <v>218</v>
      </c>
      <c r="B13">
        <f>'q-ValProd-cntr'!C13</f>
        <v>49</v>
      </c>
      <c r="C13" t="str">
        <f>'q-ValProd-cntr'!D13</f>
        <v>Cuba</v>
      </c>
      <c r="F13" t="s">
        <v>243</v>
      </c>
      <c r="G13">
        <f>'q-ValProd-cntr'!G13*1000/('q-Aharv-cntr'!G13+'q-PermP-cntr'!G13*1000)</f>
        <v>458.57799389544158</v>
      </c>
      <c r="H13">
        <f>'q-ValProd-cntr'!H13*1000/('q-Aharv-cntr'!H13+'q-PermP-cntr'!H13*1000)</f>
        <v>375.97939126246388</v>
      </c>
      <c r="I13">
        <f>'q-ValProd-cntr'!I13*1000/('q-Aharv-cntr'!I13+'q-PermP-cntr'!I13*1000)</f>
        <v>353.89415543353869</v>
      </c>
      <c r="J13">
        <f>'q-ValProd-cntr'!J13*1000/('q-Aharv-cntr'!J13+'q-PermP-cntr'!J13*1000)</f>
        <v>348.25105337194077</v>
      </c>
      <c r="K13">
        <f>'q-ValProd-cntr'!K13*1000/('q-Aharv-cntr'!K13+'q-PermP-cntr'!K13*1000)</f>
        <v>405.18529980617149</v>
      </c>
      <c r="L13">
        <f>'q-ValProd-cntr'!L13*1000/('q-Aharv-cntr'!L13+'q-PermP-cntr'!L13*1000)</f>
        <v>367.1729141537291</v>
      </c>
      <c r="M13">
        <f>'q-ValProd-cntr'!M13*1000/('q-Aharv-cntr'!M13+'q-PermP-cntr'!M13*1000)</f>
        <v>426.90524519223641</v>
      </c>
      <c r="N13">
        <f>'q-ValProd-cntr'!N13*1000/('q-Aharv-cntr'!N13+'q-PermP-cntr'!N13*1000)</f>
        <v>451.36830020082323</v>
      </c>
      <c r="O13">
        <f>'q-ValProd-cntr'!O13*1000/('q-Aharv-cntr'!O13+'q-PermP-cntr'!O13*1000)</f>
        <v>461.70779269139598</v>
      </c>
      <c r="P13">
        <f>'q-ValProd-cntr'!P13*1000/('q-Aharv-cntr'!P13+'q-PermP-cntr'!P13*1000)</f>
        <v>542.31821334887388</v>
      </c>
      <c r="Q13">
        <f>'q-ValProd-cntr'!Q13*1000/('q-Aharv-cntr'!Q13+'q-PermP-cntr'!Q13*1000)</f>
        <v>452.70161816433057</v>
      </c>
      <c r="R13">
        <f>'q-ValProd-cntr'!R13*1000/('q-Aharv-cntr'!R13+'q-PermP-cntr'!R13*1000)</f>
        <v>417.47877961196383</v>
      </c>
      <c r="S13">
        <f>'q-ValProd-cntr'!S13*1000/('q-Aharv-cntr'!S13+'q-PermP-cntr'!S13*1000)</f>
        <v>428.30281644153831</v>
      </c>
      <c r="T13">
        <f>'q-ValProd-cntr'!T13*1000/('q-Aharv-cntr'!T13+'q-PermP-cntr'!T13*1000)</f>
        <v>448.0502903203726</v>
      </c>
      <c r="U13">
        <f>'q-ValProd-cntr'!U13*1000/('q-Aharv-cntr'!U13+'q-PermP-cntr'!U13*1000)</f>
        <v>435.17329546994057</v>
      </c>
      <c r="V13">
        <f>'q-ValProd-cntr'!V13*1000/('q-Aharv-cntr'!V13+'q-PermP-cntr'!V13*1000)</f>
        <v>455.88759806055054</v>
      </c>
      <c r="W13">
        <f>'q-ValProd-cntr'!W13*1000/('q-Aharv-cntr'!W13+'q-PermP-cntr'!W13*1000)</f>
        <v>515.11403703756878</v>
      </c>
      <c r="X13">
        <f>'q-ValProd-cntr'!X13*1000/('q-Aharv-cntr'!X13+'q-PermP-cntr'!X13*1000)</f>
        <v>547.03869127232667</v>
      </c>
      <c r="Y13">
        <f>'q-ValProd-cntr'!Y13*1000/('q-Aharv-cntr'!Y13+'q-PermP-cntr'!Y13*1000)</f>
        <v>568.79148239032315</v>
      </c>
      <c r="Z13">
        <f>'q-ValProd-cntr'!Z13*1000/('q-Aharv-cntr'!Z13+'q-PermP-cntr'!Z13*1000)</f>
        <v>512.32111007848937</v>
      </c>
      <c r="AA13">
        <f>'q-ValProd-cntr'!AA13*1000/('q-Aharv-cntr'!AA13+'q-PermP-cntr'!AA13*1000)</f>
        <v>578.91409991288663</v>
      </c>
      <c r="AB13">
        <f>'q-ValProd-cntr'!AB13*1000/('q-Aharv-cntr'!AB13+'q-PermP-cntr'!AB13*1000)</f>
        <v>564.45764764120167</v>
      </c>
      <c r="AC13">
        <f>'q-ValProd-cntr'!AC13*1000/('q-Aharv-cntr'!AC13+'q-PermP-cntr'!AC13*1000)</f>
        <v>562.35601007244793</v>
      </c>
      <c r="AD13">
        <f>'q-ValProd-cntr'!AD13*1000/('q-Aharv-cntr'!AD13+'q-PermP-cntr'!AD13*1000)</f>
        <v>600.16812664237091</v>
      </c>
      <c r="AE13">
        <f>'q-ValProd-cntr'!AE13*1000/('q-Aharv-cntr'!AE13+'q-PermP-cntr'!AE13*1000)</f>
        <v>563.91035641711017</v>
      </c>
      <c r="AF13">
        <f>'q-ValProd-cntr'!AF13*1000/('q-Aharv-cntr'!AF13+'q-PermP-cntr'!AF13*1000)</f>
        <v>555.69750151859046</v>
      </c>
      <c r="AG13">
        <f>'q-ValProd-cntr'!AG13*1000/('q-Aharv-cntr'!AG13+'q-PermP-cntr'!AG13*1000)</f>
        <v>536.29382258590863</v>
      </c>
      <c r="AH13">
        <f>'q-ValProd-cntr'!AH13*1000/('q-Aharv-cntr'!AH13+'q-PermP-cntr'!AH13*1000)</f>
        <v>563.00088468302033</v>
      </c>
      <c r="AI13">
        <f>'q-ValProd-cntr'!AI13*1000/('q-Aharv-cntr'!AI13+'q-PermP-cntr'!AI13*1000)</f>
        <v>570.56876174940703</v>
      </c>
      <c r="AJ13">
        <f>'q-ValProd-cntr'!AJ13*1000/('q-Aharv-cntr'!AJ13+'q-PermP-cntr'!AJ13*1000)</f>
        <v>567.78551756198669</v>
      </c>
      <c r="AK13">
        <f>'q-ValProd-cntr'!AK13*1000/('q-Aharv-cntr'!AK13+'q-PermP-cntr'!AK13*1000)</f>
        <v>523.31749351592657</v>
      </c>
      <c r="AL13">
        <f>'q-ValProd-cntr'!AL13*1000/('q-Aharv-cntr'!AL13+'q-PermP-cntr'!AL13*1000)</f>
        <v>452.02118577779356</v>
      </c>
      <c r="AM13">
        <f>'q-ValProd-cntr'!AM13*1000/('q-Aharv-cntr'!AM13+'q-PermP-cntr'!AM13*1000)</f>
        <v>373.34897070694853</v>
      </c>
      <c r="AN13">
        <f>'q-ValProd-cntr'!AN13*1000/('q-Aharv-cntr'!AN13+'q-PermP-cntr'!AN13*1000)</f>
        <v>372.96744148862626</v>
      </c>
      <c r="AO13">
        <f>'q-ValProd-cntr'!AO13*1000/('q-Aharv-cntr'!AO13+'q-PermP-cntr'!AO13*1000)</f>
        <v>373.92350212294485</v>
      </c>
      <c r="AP13">
        <f>'q-ValProd-cntr'!AP13*1000/('q-Aharv-cntr'!AP13+'q-PermP-cntr'!AP13*1000)</f>
        <v>424.40654680700072</v>
      </c>
      <c r="AQ13">
        <f>'q-ValProd-cntr'!AQ13*1000/('q-Aharv-cntr'!AQ13+'q-PermP-cntr'!AQ13*1000)</f>
        <v>412.87625231835045</v>
      </c>
      <c r="AR13">
        <f>'q-ValProd-cntr'!AR13*1000/('q-Aharv-cntr'!AR13+'q-PermP-cntr'!AR13*1000)</f>
        <v>418.79691113736311</v>
      </c>
      <c r="AS13">
        <f>'q-ValProd-cntr'!AS13*1000/('q-Aharv-cntr'!AS13+'q-PermP-cntr'!AS13*1000)</f>
        <v>500.1130002476205</v>
      </c>
      <c r="AT13">
        <f>'q-ValProd-cntr'!AT13*1000/('q-Aharv-cntr'!AT13+'q-PermP-cntr'!AT13*1000)</f>
        <v>556.07390118857961</v>
      </c>
      <c r="AU13">
        <f>'q-ValProd-cntr'!AU13*1000/('q-Aharv-cntr'!AU13+'q-PermP-cntr'!AU13*1000)</f>
        <v>554.23593757879189</v>
      </c>
      <c r="AV13">
        <f>'q-ValProd-cntr'!AV13*1000/('q-Aharv-cntr'!AV13+'q-PermP-cntr'!AV13*1000)</f>
        <v>1079.4501401347122</v>
      </c>
      <c r="AW13">
        <f t="shared" si="0"/>
        <v>0.44068861017769745</v>
      </c>
    </row>
    <row r="14" spans="1:49" x14ac:dyDescent="0.2">
      <c r="A14" t="s">
        <v>218</v>
      </c>
      <c r="B14">
        <f>'q-ValProd-cntr'!C14</f>
        <v>55</v>
      </c>
      <c r="C14" t="str">
        <f>'q-ValProd-cntr'!D14</f>
        <v>Dominica</v>
      </c>
      <c r="F14" t="s">
        <v>243</v>
      </c>
      <c r="G14">
        <f>'q-ValProd-cntr'!G14*1000/('q-Aharv-cntr'!G14+'q-PermP-cntr'!G14*1000)</f>
        <v>1547.4792943166883</v>
      </c>
      <c r="H14">
        <f>'q-ValProd-cntr'!H14*1000/('q-Aharv-cntr'!H14+'q-PermP-cntr'!H14*1000)</f>
        <v>1503.2868514166023</v>
      </c>
      <c r="I14">
        <f>'q-ValProd-cntr'!I14*1000/('q-Aharv-cntr'!I14+'q-PermP-cntr'!I14*1000)</f>
        <v>1498.4713926781221</v>
      </c>
      <c r="J14">
        <f>'q-ValProd-cntr'!J14*1000/('q-Aharv-cntr'!J14+'q-PermP-cntr'!J14*1000)</f>
        <v>1564.3545974467252</v>
      </c>
      <c r="K14">
        <f>'q-ValProd-cntr'!K14*1000/('q-Aharv-cntr'!K14+'q-PermP-cntr'!K14*1000)</f>
        <v>1605.3936533872416</v>
      </c>
      <c r="L14">
        <f>'q-ValProd-cntr'!L14*1000/('q-Aharv-cntr'!L14+'q-PermP-cntr'!L14*1000)</f>
        <v>1313.8810360931145</v>
      </c>
      <c r="M14">
        <f>'q-ValProd-cntr'!M14*1000/('q-Aharv-cntr'!M14+'q-PermP-cntr'!M14*1000)</f>
        <v>1478.3348539965839</v>
      </c>
      <c r="N14">
        <f>'q-ValProd-cntr'!N14*1000/('q-Aharv-cntr'!N14+'q-PermP-cntr'!N14*1000)</f>
        <v>1586.5828212941676</v>
      </c>
      <c r="O14">
        <f>'q-ValProd-cntr'!O14*1000/('q-Aharv-cntr'!O14+'q-PermP-cntr'!O14*1000)</f>
        <v>1643.4468632571909</v>
      </c>
      <c r="P14">
        <f>'q-ValProd-cntr'!P14*1000/('q-Aharv-cntr'!P14+'q-PermP-cntr'!P14*1000)</f>
        <v>1637.7923391117474</v>
      </c>
      <c r="Q14">
        <f>'q-ValProd-cntr'!Q14*1000/('q-Aharv-cntr'!Q14+'q-PermP-cntr'!Q14*1000)</f>
        <v>1586.0469192436574</v>
      </c>
      <c r="R14">
        <f>'q-ValProd-cntr'!R14*1000/('q-Aharv-cntr'!R14+'q-PermP-cntr'!R14*1000)</f>
        <v>1545.3469344377042</v>
      </c>
      <c r="S14">
        <f>'q-ValProd-cntr'!S14*1000/('q-Aharv-cntr'!S14+'q-PermP-cntr'!S14*1000)</f>
        <v>1592.7106100202432</v>
      </c>
      <c r="T14">
        <f>'q-ValProd-cntr'!T14*1000/('q-Aharv-cntr'!T14+'q-PermP-cntr'!T14*1000)</f>
        <v>1538.4579071557969</v>
      </c>
      <c r="U14">
        <f>'q-ValProd-cntr'!U14*1000/('q-Aharv-cntr'!U14+'q-PermP-cntr'!U14*1000)</f>
        <v>1582.8552068158849</v>
      </c>
      <c r="V14">
        <f>'q-ValProd-cntr'!V14*1000/('q-Aharv-cntr'!V14+'q-PermP-cntr'!V14*1000)</f>
        <v>1689.4292275525652</v>
      </c>
      <c r="W14">
        <f>'q-ValProd-cntr'!W14*1000/('q-Aharv-cntr'!W14+'q-PermP-cntr'!W14*1000)</f>
        <v>1544.3570546961198</v>
      </c>
      <c r="X14">
        <f>'q-ValProd-cntr'!X14*1000/('q-Aharv-cntr'!X14+'q-PermP-cntr'!X14*1000)</f>
        <v>1504.8912853925874</v>
      </c>
      <c r="Y14">
        <f>'q-ValProd-cntr'!Y14*1000/('q-Aharv-cntr'!Y14+'q-PermP-cntr'!Y14*1000)</f>
        <v>1466.1499556973624</v>
      </c>
      <c r="Z14">
        <f>'q-ValProd-cntr'!Z14*1000/('q-Aharv-cntr'!Z14+'q-PermP-cntr'!Z14*1000)</f>
        <v>1519.906496178106</v>
      </c>
      <c r="AA14">
        <f>'q-ValProd-cntr'!AA14*1000/('q-Aharv-cntr'!AA14+'q-PermP-cntr'!AA14*1000)</f>
        <v>1736.1949993522005</v>
      </c>
      <c r="AB14">
        <f>'q-ValProd-cntr'!AB14*1000/('q-Aharv-cntr'!AB14+'q-PermP-cntr'!AB14*1000)</f>
        <v>1788.9770190498944</v>
      </c>
      <c r="AC14">
        <f>'q-ValProd-cntr'!AC14*1000/('q-Aharv-cntr'!AC14+'q-PermP-cntr'!AC14*1000)</f>
        <v>1683.5105141797756</v>
      </c>
      <c r="AD14">
        <f>'q-ValProd-cntr'!AD14*1000/('q-Aharv-cntr'!AD14+'q-PermP-cntr'!AD14*1000)</f>
        <v>1807.1915204841898</v>
      </c>
      <c r="AE14">
        <f>'q-ValProd-cntr'!AE14*1000/('q-Aharv-cntr'!AE14+'q-PermP-cntr'!AE14*1000)</f>
        <v>1007.7687872495706</v>
      </c>
      <c r="AF14">
        <f>'q-ValProd-cntr'!AF14*1000/('q-Aharv-cntr'!AF14+'q-PermP-cntr'!AF14*1000)</f>
        <v>1117.2213253556465</v>
      </c>
      <c r="AG14">
        <f>'q-ValProd-cntr'!AG14*1000/('q-Aharv-cntr'!AG14+'q-PermP-cntr'!AG14*1000)</f>
        <v>1131.5040487220731</v>
      </c>
      <c r="AH14">
        <f>'q-ValProd-cntr'!AH14*1000/('q-Aharv-cntr'!AH14+'q-PermP-cntr'!AH14*1000)</f>
        <v>1141.0622434934899</v>
      </c>
      <c r="AI14">
        <f>'q-ValProd-cntr'!AI14*1000/('q-Aharv-cntr'!AI14+'q-PermP-cntr'!AI14*1000)</f>
        <v>1060.2870775328465</v>
      </c>
      <c r="AJ14">
        <f>'q-ValProd-cntr'!AJ14*1000/('q-Aharv-cntr'!AJ14+'q-PermP-cntr'!AJ14*1000)</f>
        <v>1137.0977012931976</v>
      </c>
      <c r="AK14">
        <f>'q-ValProd-cntr'!AK14*1000/('q-Aharv-cntr'!AK14+'q-PermP-cntr'!AK14*1000)</f>
        <v>1142.6662659587007</v>
      </c>
      <c r="AL14">
        <f>'q-ValProd-cntr'!AL14*1000/('q-Aharv-cntr'!AL14+'q-PermP-cntr'!AL14*1000)</f>
        <v>1117.8306244811843</v>
      </c>
      <c r="AM14">
        <f>'q-ValProd-cntr'!AM14*1000/('q-Aharv-cntr'!AM14+'q-PermP-cntr'!AM14*1000)</f>
        <v>1158.6576167900505</v>
      </c>
      <c r="AN14">
        <f>'q-ValProd-cntr'!AN14*1000/('q-Aharv-cntr'!AN14+'q-PermP-cntr'!AN14*1000)</f>
        <v>1073.0593745388821</v>
      </c>
      <c r="AO14">
        <f>'q-ValProd-cntr'!AO14*1000/('q-Aharv-cntr'!AO14+'q-PermP-cntr'!AO14*1000)</f>
        <v>1018.2674808956249</v>
      </c>
      <c r="AP14">
        <f>'q-ValProd-cntr'!AP14*1000/('q-Aharv-cntr'!AP14+'q-PermP-cntr'!AP14*1000)</f>
        <v>1097.3479467156556</v>
      </c>
      <c r="AQ14">
        <f>'q-ValProd-cntr'!AQ14*1000/('q-Aharv-cntr'!AQ14+'q-PermP-cntr'!AQ14*1000)</f>
        <v>1015.381709151038</v>
      </c>
      <c r="AR14">
        <f>'q-ValProd-cntr'!AR14*1000/('q-Aharv-cntr'!AR14+'q-PermP-cntr'!AR14*1000)</f>
        <v>988.63112837988353</v>
      </c>
      <c r="AS14">
        <f>'q-ValProd-cntr'!AS14*1000/('q-Aharv-cntr'!AS14+'q-PermP-cntr'!AS14*1000)</f>
        <v>983.63123612951676</v>
      </c>
      <c r="AT14">
        <f>'q-ValProd-cntr'!AT14*1000/('q-Aharv-cntr'!AT14+'q-PermP-cntr'!AT14*1000)</f>
        <v>990.81500868464298</v>
      </c>
      <c r="AU14">
        <f>'q-ValProd-cntr'!AU14*1000/('q-Aharv-cntr'!AU14+'q-PermP-cntr'!AU14*1000)</f>
        <v>974.50543257606876</v>
      </c>
      <c r="AV14">
        <f>'q-ValProd-cntr'!AV14*1000/('q-Aharv-cntr'!AV14+'q-PermP-cntr'!AV14*1000)</f>
        <v>1074.8897805483161</v>
      </c>
      <c r="AW14">
        <f t="shared" si="0"/>
        <v>-1.3405138566430996</v>
      </c>
    </row>
    <row r="15" spans="1:49" x14ac:dyDescent="0.2">
      <c r="A15" t="s">
        <v>218</v>
      </c>
      <c r="B15">
        <f>'q-ValProd-cntr'!C15</f>
        <v>56</v>
      </c>
      <c r="C15" t="str">
        <f>'q-ValProd-cntr'!D15</f>
        <v>Dominican Republic</v>
      </c>
      <c r="F15" t="s">
        <v>243</v>
      </c>
      <c r="G15">
        <f>'q-ValProd-cntr'!G15*1000/('q-Aharv-cntr'!G15+'q-PermP-cntr'!G15*1000)</f>
        <v>247.35865825147278</v>
      </c>
      <c r="H15">
        <f>'q-ValProd-cntr'!H15*1000/('q-Aharv-cntr'!H15+'q-PermP-cntr'!H15*1000)</f>
        <v>250.71206419356611</v>
      </c>
      <c r="I15">
        <f>'q-ValProd-cntr'!I15*1000/('q-Aharv-cntr'!I15+'q-PermP-cntr'!I15*1000)</f>
        <v>252.45991548009189</v>
      </c>
      <c r="J15">
        <f>'q-ValProd-cntr'!J15*1000/('q-Aharv-cntr'!J15+'q-PermP-cntr'!J15*1000)</f>
        <v>260.29807810367373</v>
      </c>
      <c r="K15">
        <f>'q-ValProd-cntr'!K15*1000/('q-Aharv-cntr'!K15+'q-PermP-cntr'!K15*1000)</f>
        <v>239.1125474132206</v>
      </c>
      <c r="L15">
        <f>'q-ValProd-cntr'!L15*1000/('q-Aharv-cntr'!L15+'q-PermP-cntr'!L15*1000)</f>
        <v>251.15267695848686</v>
      </c>
      <c r="M15">
        <f>'q-ValProd-cntr'!M15*1000/('q-Aharv-cntr'!M15+'q-PermP-cntr'!M15*1000)</f>
        <v>250.31969814122996</v>
      </c>
      <c r="N15">
        <f>'q-ValProd-cntr'!N15*1000/('q-Aharv-cntr'!N15+'q-PermP-cntr'!N15*1000)</f>
        <v>250.4626249662542</v>
      </c>
      <c r="O15">
        <f>'q-ValProd-cntr'!O15*1000/('q-Aharv-cntr'!O15+'q-PermP-cntr'!O15*1000)</f>
        <v>278.44683699079337</v>
      </c>
      <c r="P15">
        <f>'q-ValProd-cntr'!P15*1000/('q-Aharv-cntr'!P15+'q-PermP-cntr'!P15*1000)</f>
        <v>287.74705453867546</v>
      </c>
      <c r="Q15">
        <f>'q-ValProd-cntr'!Q15*1000/('q-Aharv-cntr'!Q15+'q-PermP-cntr'!Q15*1000)</f>
        <v>302.62121799030058</v>
      </c>
      <c r="R15">
        <f>'q-ValProd-cntr'!R15*1000/('q-Aharv-cntr'!R15+'q-PermP-cntr'!R15*1000)</f>
        <v>310.9867893598568</v>
      </c>
      <c r="S15">
        <f>'q-ValProd-cntr'!S15*1000/('q-Aharv-cntr'!S15+'q-PermP-cntr'!S15*1000)</f>
        <v>329.55171057303636</v>
      </c>
      <c r="T15">
        <f>'q-ValProd-cntr'!T15*1000/('q-Aharv-cntr'!T15+'q-PermP-cntr'!T15*1000)</f>
        <v>328.43236912419786</v>
      </c>
      <c r="U15">
        <f>'q-ValProd-cntr'!U15*1000/('q-Aharv-cntr'!U15+'q-PermP-cntr'!U15*1000)</f>
        <v>321.8874565388403</v>
      </c>
      <c r="V15">
        <f>'q-ValProd-cntr'!V15*1000/('q-Aharv-cntr'!V15+'q-PermP-cntr'!V15*1000)</f>
        <v>344.03812518376026</v>
      </c>
      <c r="W15">
        <f>'q-ValProd-cntr'!W15*1000/('q-Aharv-cntr'!W15+'q-PermP-cntr'!W15*1000)</f>
        <v>345.57485675239604</v>
      </c>
      <c r="X15">
        <f>'q-ValProd-cntr'!X15*1000/('q-Aharv-cntr'!X15+'q-PermP-cntr'!X15*1000)</f>
        <v>356.43751920477393</v>
      </c>
      <c r="Y15">
        <f>'q-ValProd-cntr'!Y15*1000/('q-Aharv-cntr'!Y15+'q-PermP-cntr'!Y15*1000)</f>
        <v>361.05447130021099</v>
      </c>
      <c r="Z15">
        <f>'q-ValProd-cntr'!Z15*1000/('q-Aharv-cntr'!Z15+'q-PermP-cntr'!Z15*1000)</f>
        <v>357.07110891671527</v>
      </c>
      <c r="AA15">
        <f>'q-ValProd-cntr'!AA15*1000/('q-Aharv-cntr'!AA15+'q-PermP-cntr'!AA15*1000)</f>
        <v>358.36526071251899</v>
      </c>
      <c r="AB15">
        <f>'q-ValProd-cntr'!AB15*1000/('q-Aharv-cntr'!AB15+'q-PermP-cntr'!AB15*1000)</f>
        <v>374.21051136182928</v>
      </c>
      <c r="AC15">
        <f>'q-ValProd-cntr'!AC15*1000/('q-Aharv-cntr'!AC15+'q-PermP-cntr'!AC15*1000)</f>
        <v>386.69494905534759</v>
      </c>
      <c r="AD15">
        <f>'q-ValProd-cntr'!AD15*1000/('q-Aharv-cntr'!AD15+'q-PermP-cntr'!AD15*1000)</f>
        <v>381.79345498400812</v>
      </c>
      <c r="AE15">
        <f>'q-ValProd-cntr'!AE15*1000/('q-Aharv-cntr'!AE15+'q-PermP-cntr'!AE15*1000)</f>
        <v>370.3565578162449</v>
      </c>
      <c r="AF15">
        <f>'q-ValProd-cntr'!AF15*1000/('q-Aharv-cntr'!AF15+'q-PermP-cntr'!AF15*1000)</f>
        <v>377.11068063438739</v>
      </c>
      <c r="AG15">
        <f>'q-ValProd-cntr'!AG15*1000/('q-Aharv-cntr'!AG15+'q-PermP-cntr'!AG15*1000)</f>
        <v>380.39895270731569</v>
      </c>
      <c r="AH15">
        <f>'q-ValProd-cntr'!AH15*1000/('q-Aharv-cntr'!AH15+'q-PermP-cntr'!AH15*1000)</f>
        <v>390.56956581980933</v>
      </c>
      <c r="AI15">
        <f>'q-ValProd-cntr'!AI15*1000/('q-Aharv-cntr'!AI15+'q-PermP-cntr'!AI15*1000)</f>
        <v>403.08874994044237</v>
      </c>
      <c r="AJ15">
        <f>'q-ValProd-cntr'!AJ15*1000/('q-Aharv-cntr'!AJ15+'q-PermP-cntr'!AJ15*1000)</f>
        <v>403.49686279206554</v>
      </c>
      <c r="AK15">
        <f>'q-ValProd-cntr'!AK15*1000/('q-Aharv-cntr'!AK15+'q-PermP-cntr'!AK15*1000)</f>
        <v>406.0492768563189</v>
      </c>
      <c r="AL15">
        <f>'q-ValProd-cntr'!AL15*1000/('q-Aharv-cntr'!AL15+'q-PermP-cntr'!AL15*1000)</f>
        <v>403.67172452358113</v>
      </c>
      <c r="AM15">
        <f>'q-ValProd-cntr'!AM15*1000/('q-Aharv-cntr'!AM15+'q-PermP-cntr'!AM15*1000)</f>
        <v>409.18679856765641</v>
      </c>
      <c r="AN15">
        <f>'q-ValProd-cntr'!AN15*1000/('q-Aharv-cntr'!AN15+'q-PermP-cntr'!AN15*1000)</f>
        <v>405.3229564656034</v>
      </c>
      <c r="AO15">
        <f>'q-ValProd-cntr'!AO15*1000/('q-Aharv-cntr'!AO15+'q-PermP-cntr'!AO15*1000)</f>
        <v>400.04156967094218</v>
      </c>
      <c r="AP15">
        <f>'q-ValProd-cntr'!AP15*1000/('q-Aharv-cntr'!AP15+'q-PermP-cntr'!AP15*1000)</f>
        <v>425.12170332902139</v>
      </c>
      <c r="AQ15">
        <f>'q-ValProd-cntr'!AQ15*1000/('q-Aharv-cntr'!AQ15+'q-PermP-cntr'!AQ15*1000)</f>
        <v>441.18076844882938</v>
      </c>
      <c r="AR15">
        <f>'q-ValProd-cntr'!AR15*1000/('q-Aharv-cntr'!AR15+'q-PermP-cntr'!AR15*1000)</f>
        <v>435.89953805467411</v>
      </c>
      <c r="AS15">
        <f>'q-ValProd-cntr'!AS15*1000/('q-Aharv-cntr'!AS15+'q-PermP-cntr'!AS15*1000)</f>
        <v>427.06560339492518</v>
      </c>
      <c r="AT15">
        <f>'q-ValProd-cntr'!AT15*1000/('q-Aharv-cntr'!AT15+'q-PermP-cntr'!AT15*1000)</f>
        <v>443.2090785084165</v>
      </c>
      <c r="AU15">
        <f>'q-ValProd-cntr'!AU15*1000/('q-Aharv-cntr'!AU15+'q-PermP-cntr'!AU15*1000)</f>
        <v>462.06989392020921</v>
      </c>
      <c r="AV15">
        <f>'q-ValProd-cntr'!AV15*1000/('q-Aharv-cntr'!AV15+'q-PermP-cntr'!AV15*1000)</f>
        <v>1574.5806358958541</v>
      </c>
      <c r="AW15">
        <f t="shared" si="0"/>
        <v>1.5917287931375146</v>
      </c>
    </row>
    <row r="16" spans="1:49" x14ac:dyDescent="0.2">
      <c r="A16" t="s">
        <v>218</v>
      </c>
      <c r="B16">
        <f>'q-ValProd-cntr'!C16</f>
        <v>58</v>
      </c>
      <c r="C16" t="str">
        <f>'q-ValProd-cntr'!D16</f>
        <v>Ecuador</v>
      </c>
      <c r="F16" t="s">
        <v>243</v>
      </c>
      <c r="G16">
        <f>'q-ValProd-cntr'!G16*1000/('q-Aharv-cntr'!G16+'q-PermP-cntr'!G16*1000)</f>
        <v>337.83893328616836</v>
      </c>
      <c r="H16">
        <f>'q-ValProd-cntr'!H16*1000/('q-Aharv-cntr'!H16+'q-PermP-cntr'!H16*1000)</f>
        <v>337.60790162432284</v>
      </c>
      <c r="I16">
        <f>'q-ValProd-cntr'!I16*1000/('q-Aharv-cntr'!I16+'q-PermP-cntr'!I16*1000)</f>
        <v>335.21753001030351</v>
      </c>
      <c r="J16">
        <f>'q-ValProd-cntr'!J16*1000/('q-Aharv-cntr'!J16+'q-PermP-cntr'!J16*1000)</f>
        <v>373.54738329449583</v>
      </c>
      <c r="K16">
        <f>'q-ValProd-cntr'!K16*1000/('q-Aharv-cntr'!K16+'q-PermP-cntr'!K16*1000)</f>
        <v>383.49526183844142</v>
      </c>
      <c r="L16">
        <f>'q-ValProd-cntr'!L16*1000/('q-Aharv-cntr'!L16+'q-PermP-cntr'!L16*1000)</f>
        <v>364.39824550208112</v>
      </c>
      <c r="M16">
        <f>'q-ValProd-cntr'!M16*1000/('q-Aharv-cntr'!M16+'q-PermP-cntr'!M16*1000)</f>
        <v>347.03438703902032</v>
      </c>
      <c r="N16">
        <f>'q-ValProd-cntr'!N16*1000/('q-Aharv-cntr'!N16+'q-PermP-cntr'!N16*1000)</f>
        <v>371.07359789491744</v>
      </c>
      <c r="O16">
        <f>'q-ValProd-cntr'!O16*1000/('q-Aharv-cntr'!O16+'q-PermP-cntr'!O16*1000)</f>
        <v>370.5612908590644</v>
      </c>
      <c r="P16">
        <f>'q-ValProd-cntr'!P16*1000/('q-Aharv-cntr'!P16+'q-PermP-cntr'!P16*1000)</f>
        <v>375.32753522368625</v>
      </c>
      <c r="Q16">
        <f>'q-ValProd-cntr'!Q16*1000/('q-Aharv-cntr'!Q16+'q-PermP-cntr'!Q16*1000)</f>
        <v>362.79944194695247</v>
      </c>
      <c r="R16">
        <f>'q-ValProd-cntr'!R16*1000/('q-Aharv-cntr'!R16+'q-PermP-cntr'!R16*1000)</f>
        <v>348.87447082247911</v>
      </c>
      <c r="S16">
        <f>'q-ValProd-cntr'!S16*1000/('q-Aharv-cntr'!S16+'q-PermP-cntr'!S16*1000)</f>
        <v>358.3040555916013</v>
      </c>
      <c r="T16">
        <f>'q-ValProd-cntr'!T16*1000/('q-Aharv-cntr'!T16+'q-PermP-cntr'!T16*1000)</f>
        <v>377.51043524679568</v>
      </c>
      <c r="U16">
        <f>'q-ValProd-cntr'!U16*1000/('q-Aharv-cntr'!U16+'q-PermP-cntr'!U16*1000)</f>
        <v>361.39351253971938</v>
      </c>
      <c r="V16">
        <f>'q-ValProd-cntr'!V16*1000/('q-Aharv-cntr'!V16+'q-PermP-cntr'!V16*1000)</f>
        <v>347.4532376927383</v>
      </c>
      <c r="W16">
        <f>'q-ValProd-cntr'!W16*1000/('q-Aharv-cntr'!W16+'q-PermP-cntr'!W16*1000)</f>
        <v>342.82917321682271</v>
      </c>
      <c r="X16">
        <f>'q-ValProd-cntr'!X16*1000/('q-Aharv-cntr'!X16+'q-PermP-cntr'!X16*1000)</f>
        <v>327.21409355969831</v>
      </c>
      <c r="Y16">
        <f>'q-ValProd-cntr'!Y16*1000/('q-Aharv-cntr'!Y16+'q-PermP-cntr'!Y16*1000)</f>
        <v>319.23211126048375</v>
      </c>
      <c r="Z16">
        <f>'q-ValProd-cntr'!Z16*1000/('q-Aharv-cntr'!Z16+'q-PermP-cntr'!Z16*1000)</f>
        <v>309.2116018167946</v>
      </c>
      <c r="AA16">
        <f>'q-ValProd-cntr'!AA16*1000/('q-Aharv-cntr'!AA16+'q-PermP-cntr'!AA16*1000)</f>
        <v>296.67923214913714</v>
      </c>
      <c r="AB16">
        <f>'q-ValProd-cntr'!AB16*1000/('q-Aharv-cntr'!AB16+'q-PermP-cntr'!AB16*1000)</f>
        <v>287.70635094728749</v>
      </c>
      <c r="AC16">
        <f>'q-ValProd-cntr'!AC16*1000/('q-Aharv-cntr'!AC16+'q-PermP-cntr'!AC16*1000)</f>
        <v>257.80670808154741</v>
      </c>
      <c r="AD16">
        <f>'q-ValProd-cntr'!AD16*1000/('q-Aharv-cntr'!AD16+'q-PermP-cntr'!AD16*1000)</f>
        <v>277.08420891961993</v>
      </c>
      <c r="AE16">
        <f>'q-ValProd-cntr'!AE16*1000/('q-Aharv-cntr'!AE16+'q-PermP-cntr'!AE16*1000)</f>
        <v>295.47952215646609</v>
      </c>
      <c r="AF16">
        <f>'q-ValProd-cntr'!AF16*1000/('q-Aharv-cntr'!AF16+'q-PermP-cntr'!AF16*1000)</f>
        <v>275.6550242818285</v>
      </c>
      <c r="AG16">
        <f>'q-ValProd-cntr'!AG16*1000/('q-Aharv-cntr'!AG16+'q-PermP-cntr'!AG16*1000)</f>
        <v>281.15030791740122</v>
      </c>
      <c r="AH16">
        <f>'q-ValProd-cntr'!AH16*1000/('q-Aharv-cntr'!AH16+'q-PermP-cntr'!AH16*1000)</f>
        <v>304.00123439345583</v>
      </c>
      <c r="AI16">
        <f>'q-ValProd-cntr'!AI16*1000/('q-Aharv-cntr'!AI16+'q-PermP-cntr'!AI16*1000)</f>
        <v>302.01693086742534</v>
      </c>
      <c r="AJ16">
        <f>'q-ValProd-cntr'!AJ16*1000/('q-Aharv-cntr'!AJ16+'q-PermP-cntr'!AJ16*1000)</f>
        <v>320.58513383857189</v>
      </c>
      <c r="AK16">
        <f>'q-ValProd-cntr'!AK16*1000/('q-Aharv-cntr'!AK16+'q-PermP-cntr'!AK16*1000)</f>
        <v>333.36703847737601</v>
      </c>
      <c r="AL16">
        <f>'q-ValProd-cntr'!AL16*1000/('q-Aharv-cntr'!AL16+'q-PermP-cntr'!AL16*1000)</f>
        <v>350.3246193014715</v>
      </c>
      <c r="AM16">
        <f>'q-ValProd-cntr'!AM16*1000/('q-Aharv-cntr'!AM16+'q-PermP-cntr'!AM16*1000)</f>
        <v>362.07526031766469</v>
      </c>
      <c r="AN16">
        <f>'q-ValProd-cntr'!AN16*1000/('q-Aharv-cntr'!AN16+'q-PermP-cntr'!AN16*1000)</f>
        <v>389.00911476370203</v>
      </c>
      <c r="AO16">
        <f>'q-ValProd-cntr'!AO16*1000/('q-Aharv-cntr'!AO16+'q-PermP-cntr'!AO16*1000)</f>
        <v>390.40265235693005</v>
      </c>
      <c r="AP16">
        <f>'q-ValProd-cntr'!AP16*1000/('q-Aharv-cntr'!AP16+'q-PermP-cntr'!AP16*1000)</f>
        <v>418.74891059017932</v>
      </c>
      <c r="AQ16">
        <f>'q-ValProd-cntr'!AQ16*1000/('q-Aharv-cntr'!AQ16+'q-PermP-cntr'!AQ16*1000)</f>
        <v>452.03705121060051</v>
      </c>
      <c r="AR16">
        <f>'q-ValProd-cntr'!AR16*1000/('q-Aharv-cntr'!AR16+'q-PermP-cntr'!AR16*1000)</f>
        <v>397.41134932064818</v>
      </c>
      <c r="AS16">
        <f>'q-ValProd-cntr'!AS16*1000/('q-Aharv-cntr'!AS16+'q-PermP-cntr'!AS16*1000)</f>
        <v>444.25691348055699</v>
      </c>
      <c r="AT16">
        <f>'q-ValProd-cntr'!AT16*1000/('q-Aharv-cntr'!AT16+'q-PermP-cntr'!AT16*1000)</f>
        <v>446.02786049644118</v>
      </c>
      <c r="AU16">
        <f>'q-ValProd-cntr'!AU16*1000/('q-Aharv-cntr'!AU16+'q-PermP-cntr'!AU16*1000)</f>
        <v>464.18866089423318</v>
      </c>
      <c r="AV16">
        <f>'q-ValProd-cntr'!AV16*1000/('q-Aharv-cntr'!AV16+'q-PermP-cntr'!AV16*1000)</f>
        <v>1392.0447779630567</v>
      </c>
      <c r="AW16">
        <f t="shared" si="0"/>
        <v>0.26101933050619586</v>
      </c>
    </row>
    <row r="17" spans="1:49" x14ac:dyDescent="0.2">
      <c r="A17" t="s">
        <v>218</v>
      </c>
      <c r="B17">
        <f>'q-ValProd-cntr'!C17</f>
        <v>60</v>
      </c>
      <c r="C17" t="str">
        <f>'q-ValProd-cntr'!D17</f>
        <v>El Salvador</v>
      </c>
      <c r="F17" t="s">
        <v>243</v>
      </c>
      <c r="G17">
        <f>'q-ValProd-cntr'!G17*1000/('q-Aharv-cntr'!G17+'q-PermP-cntr'!G17*1000)</f>
        <v>351.863721323748</v>
      </c>
      <c r="H17">
        <f>'q-ValProd-cntr'!H17*1000/('q-Aharv-cntr'!H17+'q-PermP-cntr'!H17*1000)</f>
        <v>355.84524142321669</v>
      </c>
      <c r="I17">
        <f>'q-ValProd-cntr'!I17*1000/('q-Aharv-cntr'!I17+'q-PermP-cntr'!I17*1000)</f>
        <v>398.03809340386874</v>
      </c>
      <c r="J17">
        <f>'q-ValProd-cntr'!J17*1000/('q-Aharv-cntr'!J17+'q-PermP-cntr'!J17*1000)</f>
        <v>396.57179829696037</v>
      </c>
      <c r="K17">
        <f>'q-ValProd-cntr'!K17*1000/('q-Aharv-cntr'!K17+'q-PermP-cntr'!K17*1000)</f>
        <v>389.10111559856296</v>
      </c>
      <c r="L17">
        <f>'q-ValProd-cntr'!L17*1000/('q-Aharv-cntr'!L17+'q-PermP-cntr'!L17*1000)</f>
        <v>382.60565907644605</v>
      </c>
      <c r="M17">
        <f>'q-ValProd-cntr'!M17*1000/('q-Aharv-cntr'!M17+'q-PermP-cntr'!M17*1000)</f>
        <v>396.91056339799349</v>
      </c>
      <c r="N17">
        <f>'q-ValProd-cntr'!N17*1000/('q-Aharv-cntr'!N17+'q-PermP-cntr'!N17*1000)</f>
        <v>388.54234490292282</v>
      </c>
      <c r="O17">
        <f>'q-ValProd-cntr'!O17*1000/('q-Aharv-cntr'!O17+'q-PermP-cntr'!O17*1000)</f>
        <v>422.98141171740656</v>
      </c>
      <c r="P17">
        <f>'q-ValProd-cntr'!P17*1000/('q-Aharv-cntr'!P17+'q-PermP-cntr'!P17*1000)</f>
        <v>415.48215687680465</v>
      </c>
      <c r="Q17">
        <f>'q-ValProd-cntr'!Q17*1000/('q-Aharv-cntr'!Q17+'q-PermP-cntr'!Q17*1000)</f>
        <v>438.66085796057115</v>
      </c>
      <c r="R17">
        <f>'q-ValProd-cntr'!R17*1000/('q-Aharv-cntr'!R17+'q-PermP-cntr'!R17*1000)</f>
        <v>443.36060738141572</v>
      </c>
      <c r="S17">
        <f>'q-ValProd-cntr'!S17*1000/('q-Aharv-cntr'!S17+'q-PermP-cntr'!S17*1000)</f>
        <v>460.86300120591329</v>
      </c>
      <c r="T17">
        <f>'q-ValProd-cntr'!T17*1000/('q-Aharv-cntr'!T17+'q-PermP-cntr'!T17*1000)</f>
        <v>488.49431007943133</v>
      </c>
      <c r="U17">
        <f>'q-ValProd-cntr'!U17*1000/('q-Aharv-cntr'!U17+'q-PermP-cntr'!U17*1000)</f>
        <v>494.09379277690067</v>
      </c>
      <c r="V17">
        <f>'q-ValProd-cntr'!V17*1000/('q-Aharv-cntr'!V17+'q-PermP-cntr'!V17*1000)</f>
        <v>486.41921132841406</v>
      </c>
      <c r="W17">
        <f>'q-ValProd-cntr'!W17*1000/('q-Aharv-cntr'!W17+'q-PermP-cntr'!W17*1000)</f>
        <v>491.3414621358142</v>
      </c>
      <c r="X17">
        <f>'q-ValProd-cntr'!X17*1000/('q-Aharv-cntr'!X17+'q-PermP-cntr'!X17*1000)</f>
        <v>533.59071418302858</v>
      </c>
      <c r="Y17">
        <f>'q-ValProd-cntr'!Y17*1000/('q-Aharv-cntr'!Y17+'q-PermP-cntr'!Y17*1000)</f>
        <v>522.15866258881897</v>
      </c>
      <c r="Z17">
        <f>'q-ValProd-cntr'!Z17*1000/('q-Aharv-cntr'!Z17+'q-PermP-cntr'!Z17*1000)</f>
        <v>509.68091290958944</v>
      </c>
      <c r="AA17">
        <f>'q-ValProd-cntr'!AA17*1000/('q-Aharv-cntr'!AA17+'q-PermP-cntr'!AA17*1000)</f>
        <v>485.78666812413661</v>
      </c>
      <c r="AB17">
        <f>'q-ValProd-cntr'!AB17*1000/('q-Aharv-cntr'!AB17+'q-PermP-cntr'!AB17*1000)</f>
        <v>470.4206390001479</v>
      </c>
      <c r="AC17">
        <f>'q-ValProd-cntr'!AC17*1000/('q-Aharv-cntr'!AC17+'q-PermP-cntr'!AC17*1000)</f>
        <v>470.9271528375308</v>
      </c>
      <c r="AD17">
        <f>'q-ValProd-cntr'!AD17*1000/('q-Aharv-cntr'!AD17+'q-PermP-cntr'!AD17*1000)</f>
        <v>500.89301214925177</v>
      </c>
      <c r="AE17">
        <f>'q-ValProd-cntr'!AE17*1000/('q-Aharv-cntr'!AE17+'q-PermP-cntr'!AE17*1000)</f>
        <v>482.94283372101296</v>
      </c>
      <c r="AF17">
        <f>'q-ValProd-cntr'!AF17*1000/('q-Aharv-cntr'!AF17+'q-PermP-cntr'!AF17*1000)</f>
        <v>465.16414312489985</v>
      </c>
      <c r="AG17">
        <f>'q-ValProd-cntr'!AG17*1000/('q-Aharv-cntr'!AG17+'q-PermP-cntr'!AG17*1000)</f>
        <v>445.7691952825225</v>
      </c>
      <c r="AH17">
        <f>'q-ValProd-cntr'!AH17*1000/('q-Aharv-cntr'!AH17+'q-PermP-cntr'!AH17*1000)</f>
        <v>458.39252997260593</v>
      </c>
      <c r="AI17">
        <f>'q-ValProd-cntr'!AI17*1000/('q-Aharv-cntr'!AI17+'q-PermP-cntr'!AI17*1000)</f>
        <v>469.66032825739507</v>
      </c>
      <c r="AJ17">
        <f>'q-ValProd-cntr'!AJ17*1000/('q-Aharv-cntr'!AJ17+'q-PermP-cntr'!AJ17*1000)</f>
        <v>479.15266127008078</v>
      </c>
      <c r="AK17">
        <f>'q-ValProd-cntr'!AK17*1000/('q-Aharv-cntr'!AK17+'q-PermP-cntr'!AK17*1000)</f>
        <v>477.17137382770323</v>
      </c>
      <c r="AL17">
        <f>'q-ValProd-cntr'!AL17*1000/('q-Aharv-cntr'!AL17+'q-PermP-cntr'!AL17*1000)</f>
        <v>514.55388876207053</v>
      </c>
      <c r="AM17">
        <f>'q-ValProd-cntr'!AM17*1000/('q-Aharv-cntr'!AM17+'q-PermP-cntr'!AM17*1000)</f>
        <v>482.81358235646371</v>
      </c>
      <c r="AN17">
        <f>'q-ValProd-cntr'!AN17*1000/('q-Aharv-cntr'!AN17+'q-PermP-cntr'!AN17*1000)</f>
        <v>458.57481492189874</v>
      </c>
      <c r="AO17">
        <f>'q-ValProd-cntr'!AO17*1000/('q-Aharv-cntr'!AO17+'q-PermP-cntr'!AO17*1000)</f>
        <v>463.25429608709646</v>
      </c>
      <c r="AP17">
        <f>'q-ValProd-cntr'!AP17*1000/('q-Aharv-cntr'!AP17+'q-PermP-cntr'!AP17*1000)</f>
        <v>465.14599818834068</v>
      </c>
      <c r="AQ17">
        <f>'q-ValProd-cntr'!AQ17*1000/('q-Aharv-cntr'!AQ17+'q-PermP-cntr'!AQ17*1000)</f>
        <v>458.24796165915893</v>
      </c>
      <c r="AR17">
        <f>'q-ValProd-cntr'!AR17*1000/('q-Aharv-cntr'!AR17+'q-PermP-cntr'!AR17*1000)</f>
        <v>459.34335262867273</v>
      </c>
      <c r="AS17">
        <f>'q-ValProd-cntr'!AS17*1000/('q-Aharv-cntr'!AS17+'q-PermP-cntr'!AS17*1000)</f>
        <v>514.4789475630181</v>
      </c>
      <c r="AT17">
        <f>'q-ValProd-cntr'!AT17*1000/('q-Aharv-cntr'!AT17+'q-PermP-cntr'!AT17*1000)</f>
        <v>515.19904284814163</v>
      </c>
      <c r="AU17">
        <f>'q-ValProd-cntr'!AU17*1000/('q-Aharv-cntr'!AU17+'q-PermP-cntr'!AU17*1000)</f>
        <v>497.48050523513689</v>
      </c>
      <c r="AV17">
        <f>'q-ValProd-cntr'!AV17*1000/('q-Aharv-cntr'!AV17+'q-PermP-cntr'!AV17*1000)</f>
        <v>1087.97488161825</v>
      </c>
      <c r="AW17">
        <f t="shared" si="0"/>
        <v>0.60706055535546533</v>
      </c>
    </row>
    <row r="18" spans="1:49" x14ac:dyDescent="0.2">
      <c r="A18" t="s">
        <v>218</v>
      </c>
      <c r="B18">
        <f>'q-ValProd-cntr'!C18</f>
        <v>69</v>
      </c>
      <c r="C18" t="str">
        <f>'q-ValProd-cntr'!D18</f>
        <v>French Guiana</v>
      </c>
      <c r="F18" t="s">
        <v>243</v>
      </c>
      <c r="G18">
        <f>'q-ValProd-cntr'!G18*1000/('q-Aharv-cntr'!G18+'q-PermP-cntr'!G18*1000)</f>
        <v>698.93831949910555</v>
      </c>
      <c r="H18">
        <f>'q-ValProd-cntr'!H18*1000/('q-Aharv-cntr'!H18+'q-PermP-cntr'!H18*1000)</f>
        <v>773.93368247052797</v>
      </c>
      <c r="I18">
        <f>'q-ValProd-cntr'!I18*1000/('q-Aharv-cntr'!I18+'q-PermP-cntr'!I18*1000)</f>
        <v>790.2708835341366</v>
      </c>
      <c r="J18">
        <f>'q-ValProd-cntr'!J18*1000/('q-Aharv-cntr'!J18+'q-PermP-cntr'!J18*1000)</f>
        <v>731.0344959352966</v>
      </c>
      <c r="K18">
        <f>'q-ValProd-cntr'!K18*1000/('q-Aharv-cntr'!K18+'q-PermP-cntr'!K18*1000)</f>
        <v>670.51809679553423</v>
      </c>
      <c r="L18">
        <f>'q-ValProd-cntr'!L18*1000/('q-Aharv-cntr'!L18+'q-PermP-cntr'!L18*1000)</f>
        <v>759.94042057446813</v>
      </c>
      <c r="M18">
        <f>'q-ValProd-cntr'!M18*1000/('q-Aharv-cntr'!M18+'q-PermP-cntr'!M18*1000)</f>
        <v>782.42148670270274</v>
      </c>
      <c r="N18">
        <f>'q-ValProd-cntr'!N18*1000/('q-Aharv-cntr'!N18+'q-PermP-cntr'!N18*1000)</f>
        <v>823.76701987152035</v>
      </c>
      <c r="O18">
        <f>'q-ValProd-cntr'!O18*1000/('q-Aharv-cntr'!O18+'q-PermP-cntr'!O18*1000)</f>
        <v>715.67926447311822</v>
      </c>
      <c r="P18">
        <f>'q-ValProd-cntr'!P18*1000/('q-Aharv-cntr'!P18+'q-PermP-cntr'!P18*1000)</f>
        <v>769.70719394192588</v>
      </c>
      <c r="Q18">
        <f>'q-ValProd-cntr'!Q18*1000/('q-Aharv-cntr'!Q18+'q-PermP-cntr'!Q18*1000)</f>
        <v>570.2856633670126</v>
      </c>
      <c r="R18">
        <f>'q-ValProd-cntr'!R18*1000/('q-Aharv-cntr'!R18+'q-PermP-cntr'!R18*1000)</f>
        <v>572.70691127953012</v>
      </c>
      <c r="S18">
        <f>'q-ValProd-cntr'!S18*1000/('q-Aharv-cntr'!S18+'q-PermP-cntr'!S18*1000)</f>
        <v>565.79766520247097</v>
      </c>
      <c r="T18">
        <f>'q-ValProd-cntr'!T18*1000/('q-Aharv-cntr'!T18+'q-PermP-cntr'!T18*1000)</f>
        <v>490.23349222373804</v>
      </c>
      <c r="U18">
        <f>'q-ValProd-cntr'!U18*1000/('q-Aharv-cntr'!U18+'q-PermP-cntr'!U18*1000)</f>
        <v>397.1254021505377</v>
      </c>
      <c r="V18">
        <f>'q-ValProd-cntr'!V18*1000/('q-Aharv-cntr'!V18+'q-PermP-cntr'!V18*1000)</f>
        <v>318.775963965671</v>
      </c>
      <c r="W18">
        <f>'q-ValProd-cntr'!W18*1000/('q-Aharv-cntr'!W18+'q-PermP-cntr'!W18*1000)</f>
        <v>398.36144896529419</v>
      </c>
      <c r="X18">
        <f>'q-ValProd-cntr'!X18*1000/('q-Aharv-cntr'!X18+'q-PermP-cntr'!X18*1000)</f>
        <v>496.77863705116704</v>
      </c>
      <c r="Y18">
        <f>'q-ValProd-cntr'!Y18*1000/('q-Aharv-cntr'!Y18+'q-PermP-cntr'!Y18*1000)</f>
        <v>519.94659199482146</v>
      </c>
      <c r="Z18">
        <f>'q-ValProd-cntr'!Z18*1000/('q-Aharv-cntr'!Z18+'q-PermP-cntr'!Z18*1000)</f>
        <v>661.57193346256679</v>
      </c>
      <c r="AA18">
        <f>'q-ValProd-cntr'!AA18*1000/('q-Aharv-cntr'!AA18+'q-PermP-cntr'!AA18*1000)</f>
        <v>589.63887666386859</v>
      </c>
      <c r="AB18">
        <f>'q-ValProd-cntr'!AB18*1000/('q-Aharv-cntr'!AB18+'q-PermP-cntr'!AB18*1000)</f>
        <v>578.08770287343964</v>
      </c>
      <c r="AC18">
        <f>'q-ValProd-cntr'!AC18*1000/('q-Aharv-cntr'!AC18+'q-PermP-cntr'!AC18*1000)</f>
        <v>707.45790094397057</v>
      </c>
      <c r="AD18">
        <f>'q-ValProd-cntr'!AD18*1000/('q-Aharv-cntr'!AD18+'q-PermP-cntr'!AD18*1000)</f>
        <v>626.0217035003908</v>
      </c>
      <c r="AE18">
        <f>'q-ValProd-cntr'!AE18*1000/('q-Aharv-cntr'!AE18+'q-PermP-cntr'!AE18*1000)</f>
        <v>735.5537593841251</v>
      </c>
      <c r="AF18">
        <f>'q-ValProd-cntr'!AF18*1000/('q-Aharv-cntr'!AF18+'q-PermP-cntr'!AF18*1000)</f>
        <v>736.63575930594322</v>
      </c>
      <c r="AG18">
        <f>'q-ValProd-cntr'!AG18*1000/('q-Aharv-cntr'!AG18+'q-PermP-cntr'!AG18*1000)</f>
        <v>672.24884782052266</v>
      </c>
      <c r="AH18">
        <f>'q-ValProd-cntr'!AH18*1000/('q-Aharv-cntr'!AH18+'q-PermP-cntr'!AH18*1000)</f>
        <v>573.67962073222714</v>
      </c>
      <c r="AI18">
        <f>'q-ValProd-cntr'!AI18*1000/('q-Aharv-cntr'!AI18+'q-PermP-cntr'!AI18*1000)</f>
        <v>593.86134827317369</v>
      </c>
      <c r="AJ18">
        <f>'q-ValProd-cntr'!AJ18*1000/('q-Aharv-cntr'!AJ18+'q-PermP-cntr'!AJ18*1000)</f>
        <v>649.65789891048428</v>
      </c>
      <c r="AK18">
        <f>'q-ValProd-cntr'!AK18*1000/('q-Aharv-cntr'!AK18+'q-PermP-cntr'!AK18*1000)</f>
        <v>687.53420988565279</v>
      </c>
      <c r="AL18">
        <f>'q-ValProd-cntr'!AL18*1000/('q-Aharv-cntr'!AL18+'q-PermP-cntr'!AL18*1000)</f>
        <v>608.43652264364175</v>
      </c>
      <c r="AM18">
        <f>'q-ValProd-cntr'!AM18*1000/('q-Aharv-cntr'!AM18+'q-PermP-cntr'!AM18*1000)</f>
        <v>666.74617592048094</v>
      </c>
      <c r="AN18">
        <f>'q-ValProd-cntr'!AN18*1000/('q-Aharv-cntr'!AN18+'q-PermP-cntr'!AN18*1000)</f>
        <v>688.43172447449695</v>
      </c>
      <c r="AO18">
        <f>'q-ValProd-cntr'!AO18*1000/('q-Aharv-cntr'!AO18+'q-PermP-cntr'!AO18*1000)</f>
        <v>646.71322486089798</v>
      </c>
      <c r="AP18">
        <f>'q-ValProd-cntr'!AP18*1000/('q-Aharv-cntr'!AP18+'q-PermP-cntr'!AP18*1000)</f>
        <v>683.20686188320281</v>
      </c>
      <c r="AQ18">
        <f>'q-ValProd-cntr'!AQ18*1000/('q-Aharv-cntr'!AQ18+'q-PermP-cntr'!AQ18*1000)</f>
        <v>649.88901869113693</v>
      </c>
      <c r="AR18">
        <f>'q-ValProd-cntr'!AR18*1000/('q-Aharv-cntr'!AR18+'q-PermP-cntr'!AR18*1000)</f>
        <v>659.89661541428075</v>
      </c>
      <c r="AS18">
        <f>'q-ValProd-cntr'!AS18*1000/('q-Aharv-cntr'!AS18+'q-PermP-cntr'!AS18*1000)</f>
        <v>656.81494801734459</v>
      </c>
      <c r="AT18">
        <f>'q-ValProd-cntr'!AT18*1000/('q-Aharv-cntr'!AT18+'q-PermP-cntr'!AT18*1000)</f>
        <v>782.61424124857297</v>
      </c>
      <c r="AU18">
        <f>'q-ValProd-cntr'!AU18*1000/('q-Aharv-cntr'!AU18+'q-PermP-cntr'!AU18*1000)</f>
        <v>767.87378247522531</v>
      </c>
      <c r="AV18">
        <f>'q-ValProd-cntr'!AV18*1000/('q-Aharv-cntr'!AV18+'q-PermP-cntr'!AV18*1000)</f>
        <v>1112.3467816341008</v>
      </c>
      <c r="AW18">
        <f t="shared" si="0"/>
        <v>3.4091403649894048E-2</v>
      </c>
    </row>
    <row r="19" spans="1:49" x14ac:dyDescent="0.2">
      <c r="A19" t="s">
        <v>218</v>
      </c>
      <c r="B19">
        <f>'q-ValProd-cntr'!C19</f>
        <v>86</v>
      </c>
      <c r="C19" t="str">
        <f>'q-ValProd-cntr'!D19</f>
        <v>Grenada</v>
      </c>
      <c r="F19" t="s">
        <v>243</v>
      </c>
      <c r="G19">
        <f>'q-ValProd-cntr'!G19*1000/('q-Aharv-cntr'!G19+'q-PermP-cntr'!G19*1000)</f>
        <v>735.51016615025208</v>
      </c>
      <c r="H19">
        <f>'q-ValProd-cntr'!H19*1000/('q-Aharv-cntr'!H19+'q-PermP-cntr'!H19*1000)</f>
        <v>795.10254394180185</v>
      </c>
      <c r="I19">
        <f>'q-ValProd-cntr'!I19*1000/('q-Aharv-cntr'!I19+'q-PermP-cntr'!I19*1000)</f>
        <v>832.17894113794739</v>
      </c>
      <c r="J19">
        <f>'q-ValProd-cntr'!J19*1000/('q-Aharv-cntr'!J19+'q-PermP-cntr'!J19*1000)</f>
        <v>832.53317516863126</v>
      </c>
      <c r="K19">
        <f>'q-ValProd-cntr'!K19*1000/('q-Aharv-cntr'!K19+'q-PermP-cntr'!K19*1000)</f>
        <v>929.22929356394002</v>
      </c>
      <c r="L19">
        <f>'q-ValProd-cntr'!L19*1000/('q-Aharv-cntr'!L19+'q-PermP-cntr'!L19*1000)</f>
        <v>924.14959477086677</v>
      </c>
      <c r="M19">
        <f>'q-ValProd-cntr'!M19*1000/('q-Aharv-cntr'!M19+'q-PermP-cntr'!M19*1000)</f>
        <v>970.42688970082884</v>
      </c>
      <c r="N19">
        <f>'q-ValProd-cntr'!N19*1000/('q-Aharv-cntr'!N19+'q-PermP-cntr'!N19*1000)</f>
        <v>970.71027747075561</v>
      </c>
      <c r="O19">
        <f>'q-ValProd-cntr'!O19*1000/('q-Aharv-cntr'!O19+'q-PermP-cntr'!O19*1000)</f>
        <v>1010.9949151326056</v>
      </c>
      <c r="P19">
        <f>'q-ValProd-cntr'!P19*1000/('q-Aharv-cntr'!P19+'q-PermP-cntr'!P19*1000)</f>
        <v>1025.282296219405</v>
      </c>
      <c r="Q19">
        <f>'q-ValProd-cntr'!Q19*1000/('q-Aharv-cntr'!Q19+'q-PermP-cntr'!Q19*1000)</f>
        <v>963.71965774202636</v>
      </c>
      <c r="R19">
        <f>'q-ValProd-cntr'!R19*1000/('q-Aharv-cntr'!R19+'q-PermP-cntr'!R19*1000)</f>
        <v>964.5595440801759</v>
      </c>
      <c r="S19">
        <f>'q-ValProd-cntr'!S19*1000/('q-Aharv-cntr'!S19+'q-PermP-cntr'!S19*1000)</f>
        <v>1003.0590473892568</v>
      </c>
      <c r="T19">
        <f>'q-ValProd-cntr'!T19*1000/('q-Aharv-cntr'!T19+'q-PermP-cntr'!T19*1000)</f>
        <v>1056.6776604767333</v>
      </c>
      <c r="U19">
        <f>'q-ValProd-cntr'!U19*1000/('q-Aharv-cntr'!U19+'q-PermP-cntr'!U19*1000)</f>
        <v>951.92916260800405</v>
      </c>
      <c r="V19">
        <f>'q-ValProd-cntr'!V19*1000/('q-Aharv-cntr'!V19+'q-PermP-cntr'!V19*1000)</f>
        <v>1067.4901745409081</v>
      </c>
      <c r="W19">
        <f>'q-ValProd-cntr'!W19*1000/('q-Aharv-cntr'!W19+'q-PermP-cntr'!W19*1000)</f>
        <v>1049.7290830368361</v>
      </c>
      <c r="X19">
        <f>'q-ValProd-cntr'!X19*1000/('q-Aharv-cntr'!X19+'q-PermP-cntr'!X19*1000)</f>
        <v>965.67178687952685</v>
      </c>
      <c r="Y19">
        <f>'q-ValProd-cntr'!Y19*1000/('q-Aharv-cntr'!Y19+'q-PermP-cntr'!Y19*1000)</f>
        <v>997.83735050047096</v>
      </c>
      <c r="Z19">
        <f>'q-ValProd-cntr'!Z19*1000/('q-Aharv-cntr'!Z19+'q-PermP-cntr'!Z19*1000)</f>
        <v>1287.0073677186151</v>
      </c>
      <c r="AA19">
        <f>'q-ValProd-cntr'!AA19*1000/('q-Aharv-cntr'!AA19+'q-PermP-cntr'!AA19*1000)</f>
        <v>1431.9245713426235</v>
      </c>
      <c r="AB19">
        <f>'q-ValProd-cntr'!AB19*1000/('q-Aharv-cntr'!AB19+'q-PermP-cntr'!AB19*1000)</f>
        <v>1369.4994362747952</v>
      </c>
      <c r="AC19">
        <f>'q-ValProd-cntr'!AC19*1000/('q-Aharv-cntr'!AC19+'q-PermP-cntr'!AC19*1000)</f>
        <v>1216.5254756886929</v>
      </c>
      <c r="AD19">
        <f>'q-ValProd-cntr'!AD19*1000/('q-Aharv-cntr'!AD19+'q-PermP-cntr'!AD19*1000)</f>
        <v>1329.4676392865056</v>
      </c>
      <c r="AE19">
        <f>'q-ValProd-cntr'!AE19*1000/('q-Aharv-cntr'!AE19+'q-PermP-cntr'!AE19*1000)</f>
        <v>876.99547339302444</v>
      </c>
      <c r="AF19">
        <f>'q-ValProd-cntr'!AF19*1000/('q-Aharv-cntr'!AF19+'q-PermP-cntr'!AF19*1000)</f>
        <v>1019.9419405550955</v>
      </c>
      <c r="AG19">
        <f>'q-ValProd-cntr'!AG19*1000/('q-Aharv-cntr'!AG19+'q-PermP-cntr'!AG19*1000)</f>
        <v>1112.799464652988</v>
      </c>
      <c r="AH19">
        <f>'q-ValProd-cntr'!AH19*1000/('q-Aharv-cntr'!AH19+'q-PermP-cntr'!AH19*1000)</f>
        <v>969.05532658079085</v>
      </c>
      <c r="AI19">
        <f>'q-ValProd-cntr'!AI19*1000/('q-Aharv-cntr'!AI19+'q-PermP-cntr'!AI19*1000)</f>
        <v>956.81927046102237</v>
      </c>
      <c r="AJ19">
        <f>'q-ValProd-cntr'!AJ19*1000/('q-Aharv-cntr'!AJ19+'q-PermP-cntr'!AJ19*1000)</f>
        <v>978.92333620187958</v>
      </c>
      <c r="AK19">
        <f>'q-ValProd-cntr'!AK19*1000/('q-Aharv-cntr'!AK19+'q-PermP-cntr'!AK19*1000)</f>
        <v>963.84436643270158</v>
      </c>
      <c r="AL19">
        <f>'q-ValProd-cntr'!AL19*1000/('q-Aharv-cntr'!AL19+'q-PermP-cntr'!AL19*1000)</f>
        <v>1010.7415994369941</v>
      </c>
      <c r="AM19">
        <f>'q-ValProd-cntr'!AM19*1000/('q-Aharv-cntr'!AM19+'q-PermP-cntr'!AM19*1000)</f>
        <v>1044.3154542816626</v>
      </c>
      <c r="AN19">
        <f>'q-ValProd-cntr'!AN19*1000/('q-Aharv-cntr'!AN19+'q-PermP-cntr'!AN19*1000)</f>
        <v>1105.990848223181</v>
      </c>
      <c r="AO19">
        <f>'q-ValProd-cntr'!AO19*1000/('q-Aharv-cntr'!AO19+'q-PermP-cntr'!AO19*1000)</f>
        <v>1050.4620835301685</v>
      </c>
      <c r="AP19">
        <f>'q-ValProd-cntr'!AP19*1000/('q-Aharv-cntr'!AP19+'q-PermP-cntr'!AP19*1000)</f>
        <v>1051.1210286613455</v>
      </c>
      <c r="AQ19">
        <f>'q-ValProd-cntr'!AQ19*1000/('q-Aharv-cntr'!AQ19+'q-PermP-cntr'!AQ19*1000)</f>
        <v>1041.4901225195167</v>
      </c>
      <c r="AR19">
        <f>'q-ValProd-cntr'!AR19*1000/('q-Aharv-cntr'!AR19+'q-PermP-cntr'!AR19*1000)</f>
        <v>1043.1163869186996</v>
      </c>
      <c r="AS19">
        <f>'q-ValProd-cntr'!AS19*1000/('q-Aharv-cntr'!AS19+'q-PermP-cntr'!AS19*1000)</f>
        <v>1091.579270296711</v>
      </c>
      <c r="AT19">
        <f>'q-ValProd-cntr'!AT19*1000/('q-Aharv-cntr'!AT19+'q-PermP-cntr'!AT19*1000)</f>
        <v>1083.5933583117892</v>
      </c>
      <c r="AU19">
        <f>'q-ValProd-cntr'!AU19*1000/('q-Aharv-cntr'!AU19+'q-PermP-cntr'!AU19*1000)</f>
        <v>1092.6521452470674</v>
      </c>
      <c r="AV19">
        <f>'q-ValProd-cntr'!AV19*1000/('q-Aharv-cntr'!AV19+'q-PermP-cntr'!AV19*1000)</f>
        <v>1177.9101008032706</v>
      </c>
      <c r="AW19">
        <f t="shared" si="0"/>
        <v>0.52168649997681449</v>
      </c>
    </row>
    <row r="20" spans="1:49" x14ac:dyDescent="0.2">
      <c r="A20" t="s">
        <v>218</v>
      </c>
      <c r="B20">
        <f>'q-ValProd-cntr'!C20</f>
        <v>87</v>
      </c>
      <c r="C20" t="str">
        <f>'q-ValProd-cntr'!D20</f>
        <v>Guadeloupe</v>
      </c>
      <c r="F20" t="s">
        <v>243</v>
      </c>
      <c r="G20">
        <f>'q-ValProd-cntr'!G20*1000/('q-Aharv-cntr'!G20+'q-PermP-cntr'!G20*1000)</f>
        <v>1146.1232508438247</v>
      </c>
      <c r="H20">
        <f>'q-ValProd-cntr'!H20*1000/('q-Aharv-cntr'!H20+'q-PermP-cntr'!H20*1000)</f>
        <v>1150.9128707942757</v>
      </c>
      <c r="I20">
        <f>'q-ValProd-cntr'!I20*1000/('q-Aharv-cntr'!I20+'q-PermP-cntr'!I20*1000)</f>
        <v>1174.7284864192982</v>
      </c>
      <c r="J20">
        <f>'q-ValProd-cntr'!J20*1000/('q-Aharv-cntr'!J20+'q-PermP-cntr'!J20*1000)</f>
        <v>1165.5434039780407</v>
      </c>
      <c r="K20">
        <f>'q-ValProd-cntr'!K20*1000/('q-Aharv-cntr'!K20+'q-PermP-cntr'!K20*1000)</f>
        <v>1130.5421191959972</v>
      </c>
      <c r="L20">
        <f>'q-ValProd-cntr'!L20*1000/('q-Aharv-cntr'!L20+'q-PermP-cntr'!L20*1000)</f>
        <v>1108.7693531579423</v>
      </c>
      <c r="M20">
        <f>'q-ValProd-cntr'!M20*1000/('q-Aharv-cntr'!M20+'q-PermP-cntr'!M20*1000)</f>
        <v>1116.7543939953175</v>
      </c>
      <c r="N20">
        <f>'q-ValProd-cntr'!N20*1000/('q-Aharv-cntr'!N20+'q-PermP-cntr'!N20*1000)</f>
        <v>1010.7044888528103</v>
      </c>
      <c r="O20">
        <f>'q-ValProd-cntr'!O20*1000/('q-Aharv-cntr'!O20+'q-PermP-cntr'!O20*1000)</f>
        <v>1163.7212687404333</v>
      </c>
      <c r="P20">
        <f>'q-ValProd-cntr'!P20*1000/('q-Aharv-cntr'!P20+'q-PermP-cntr'!P20*1000)</f>
        <v>1152.0698847036085</v>
      </c>
      <c r="Q20">
        <f>'q-ValProd-cntr'!Q20*1000/('q-Aharv-cntr'!Q20+'q-PermP-cntr'!Q20*1000)</f>
        <v>1212.2341027655011</v>
      </c>
      <c r="R20">
        <f>'q-ValProd-cntr'!R20*1000/('q-Aharv-cntr'!R20+'q-PermP-cntr'!R20*1000)</f>
        <v>1073.0452002453019</v>
      </c>
      <c r="S20">
        <f>'q-ValProd-cntr'!S20*1000/('q-Aharv-cntr'!S20+'q-PermP-cntr'!S20*1000)</f>
        <v>1188.4214962282995</v>
      </c>
      <c r="T20">
        <f>'q-ValProd-cntr'!T20*1000/('q-Aharv-cntr'!T20+'q-PermP-cntr'!T20*1000)</f>
        <v>1186.9520383228241</v>
      </c>
      <c r="U20">
        <f>'q-ValProd-cntr'!U20*1000/('q-Aharv-cntr'!U20+'q-PermP-cntr'!U20*1000)</f>
        <v>1111.6983761472188</v>
      </c>
      <c r="V20">
        <f>'q-ValProd-cntr'!V20*1000/('q-Aharv-cntr'!V20+'q-PermP-cntr'!V20*1000)</f>
        <v>1150.3454961075151</v>
      </c>
      <c r="W20">
        <f>'q-ValProd-cntr'!W20*1000/('q-Aharv-cntr'!W20+'q-PermP-cntr'!W20*1000)</f>
        <v>1070.2703286543956</v>
      </c>
      <c r="X20">
        <f>'q-ValProd-cntr'!X20*1000/('q-Aharv-cntr'!X20+'q-PermP-cntr'!X20*1000)</f>
        <v>1215.2116929002236</v>
      </c>
      <c r="Y20">
        <f>'q-ValProd-cntr'!Y20*1000/('q-Aharv-cntr'!Y20+'q-PermP-cntr'!Y20*1000)</f>
        <v>1076.6630248461961</v>
      </c>
      <c r="Z20">
        <f>'q-ValProd-cntr'!Z20*1000/('q-Aharv-cntr'!Z20+'q-PermP-cntr'!Z20*1000)</f>
        <v>981.85614403341026</v>
      </c>
      <c r="AA20">
        <f>'q-ValProd-cntr'!AA20*1000/('q-Aharv-cntr'!AA20+'q-PermP-cntr'!AA20*1000)</f>
        <v>1002.846949133738</v>
      </c>
      <c r="AB20">
        <f>'q-ValProd-cntr'!AB20*1000/('q-Aharv-cntr'!AB20+'q-PermP-cntr'!AB20*1000)</f>
        <v>1196.2379652907182</v>
      </c>
      <c r="AC20">
        <f>'q-ValProd-cntr'!AC20*1000/('q-Aharv-cntr'!AC20+'q-PermP-cntr'!AC20*1000)</f>
        <v>1158.9400445175186</v>
      </c>
      <c r="AD20">
        <f>'q-ValProd-cntr'!AD20*1000/('q-Aharv-cntr'!AD20+'q-PermP-cntr'!AD20*1000)</f>
        <v>1167.2657179793737</v>
      </c>
      <c r="AE20">
        <f>'q-ValProd-cntr'!AE20*1000/('q-Aharv-cntr'!AE20+'q-PermP-cntr'!AE20*1000)</f>
        <v>1054.6832068774493</v>
      </c>
      <c r="AF20">
        <f>'q-ValProd-cntr'!AF20*1000/('q-Aharv-cntr'!AF20+'q-PermP-cntr'!AF20*1000)</f>
        <v>1071.7330316963855</v>
      </c>
      <c r="AG20">
        <f>'q-ValProd-cntr'!AG20*1000/('q-Aharv-cntr'!AG20+'q-PermP-cntr'!AG20*1000)</f>
        <v>1062.5075074437416</v>
      </c>
      <c r="AH20">
        <f>'q-ValProd-cntr'!AH20*1000/('q-Aharv-cntr'!AH20+'q-PermP-cntr'!AH20*1000)</f>
        <v>1155.1038778861305</v>
      </c>
      <c r="AI20">
        <f>'q-ValProd-cntr'!AI20*1000/('q-Aharv-cntr'!AI20+'q-PermP-cntr'!AI20*1000)</f>
        <v>980.82568223391775</v>
      </c>
      <c r="AJ20">
        <f>'q-ValProd-cntr'!AJ20*1000/('q-Aharv-cntr'!AJ20+'q-PermP-cntr'!AJ20*1000)</f>
        <v>888.505308339561</v>
      </c>
      <c r="AK20">
        <f>'q-ValProd-cntr'!AK20*1000/('q-Aharv-cntr'!AK20+'q-PermP-cntr'!AK20*1000)</f>
        <v>1054.823601252554</v>
      </c>
      <c r="AL20">
        <f>'q-ValProd-cntr'!AL20*1000/('q-Aharv-cntr'!AL20+'q-PermP-cntr'!AL20*1000)</f>
        <v>1103.540073744095</v>
      </c>
      <c r="AM20">
        <f>'q-ValProd-cntr'!AM20*1000/('q-Aharv-cntr'!AM20+'q-PermP-cntr'!AM20*1000)</f>
        <v>1120.4407839431697</v>
      </c>
      <c r="AN20">
        <f>'q-ValProd-cntr'!AN20*1000/('q-Aharv-cntr'!AN20+'q-PermP-cntr'!AN20*1000)</f>
        <v>1043.7924609898869</v>
      </c>
      <c r="AO20">
        <f>'q-ValProd-cntr'!AO20*1000/('q-Aharv-cntr'!AO20+'q-PermP-cntr'!AO20*1000)</f>
        <v>814.24839455102176</v>
      </c>
      <c r="AP20">
        <f>'q-ValProd-cntr'!AP20*1000/('q-Aharv-cntr'!AP20+'q-PermP-cntr'!AP20*1000)</f>
        <v>899.484464898488</v>
      </c>
      <c r="AQ20">
        <f>'q-ValProd-cntr'!AQ20*1000/('q-Aharv-cntr'!AQ20+'q-PermP-cntr'!AQ20*1000)</f>
        <v>1108.531141837085</v>
      </c>
      <c r="AR20">
        <f>'q-ValProd-cntr'!AR20*1000/('q-Aharv-cntr'!AR20+'q-PermP-cntr'!AR20*1000)</f>
        <v>944.13530801491061</v>
      </c>
      <c r="AS20">
        <f>'q-ValProd-cntr'!AS20*1000/('q-Aharv-cntr'!AS20+'q-PermP-cntr'!AS20*1000)</f>
        <v>1123.4235710121925</v>
      </c>
      <c r="AT20">
        <f>'q-ValProd-cntr'!AT20*1000/('q-Aharv-cntr'!AT20+'q-PermP-cntr'!AT20*1000)</f>
        <v>1146.881581254135</v>
      </c>
      <c r="AU20">
        <f>'q-ValProd-cntr'!AU20*1000/('q-Aharv-cntr'!AU20+'q-PermP-cntr'!AU20*1000)</f>
        <v>1170.6378540393978</v>
      </c>
      <c r="AV20">
        <f>'q-ValProd-cntr'!AV20*1000/('q-Aharv-cntr'!AV20+'q-PermP-cntr'!AV20*1000)</f>
        <v>2261.824625459175</v>
      </c>
      <c r="AW20">
        <f t="shared" si="0"/>
        <v>-0.3076972726697158</v>
      </c>
    </row>
    <row r="21" spans="1:49" x14ac:dyDescent="0.2">
      <c r="A21" t="s">
        <v>218</v>
      </c>
      <c r="B21">
        <f>'q-ValProd-cntr'!C21</f>
        <v>89</v>
      </c>
      <c r="C21" t="str">
        <f>'q-ValProd-cntr'!D21</f>
        <v>Guatemala</v>
      </c>
      <c r="F21" t="s">
        <v>243</v>
      </c>
      <c r="G21">
        <f>'q-ValProd-cntr'!G21*1000/('q-Aharv-cntr'!G21+'q-PermP-cntr'!G21*1000)</f>
        <v>247.91826121162507</v>
      </c>
      <c r="H21">
        <f>'q-ValProd-cntr'!H21*1000/('q-Aharv-cntr'!H21+'q-PermP-cntr'!H21*1000)</f>
        <v>265.63507101386989</v>
      </c>
      <c r="I21">
        <f>'q-ValProd-cntr'!I21*1000/('q-Aharv-cntr'!I21+'q-PermP-cntr'!I21*1000)</f>
        <v>275.13515089853115</v>
      </c>
      <c r="J21">
        <f>'q-ValProd-cntr'!J21*1000/('q-Aharv-cntr'!J21+'q-PermP-cntr'!J21*1000)</f>
        <v>283.28151408722732</v>
      </c>
      <c r="K21">
        <f>'q-ValProd-cntr'!K21*1000/('q-Aharv-cntr'!K21+'q-PermP-cntr'!K21*1000)</f>
        <v>294.96857386747763</v>
      </c>
      <c r="L21">
        <f>'q-ValProd-cntr'!L21*1000/('q-Aharv-cntr'!L21+'q-PermP-cntr'!L21*1000)</f>
        <v>298.76694524854338</v>
      </c>
      <c r="M21">
        <f>'q-ValProd-cntr'!M21*1000/('q-Aharv-cntr'!M21+'q-PermP-cntr'!M21*1000)</f>
        <v>287.25629147183804</v>
      </c>
      <c r="N21">
        <f>'q-ValProd-cntr'!N21*1000/('q-Aharv-cntr'!N21+'q-PermP-cntr'!N21*1000)</f>
        <v>318.80869124519398</v>
      </c>
      <c r="O21">
        <f>'q-ValProd-cntr'!O21*1000/('q-Aharv-cntr'!O21+'q-PermP-cntr'!O21*1000)</f>
        <v>330.63616053063839</v>
      </c>
      <c r="P21">
        <f>'q-ValProd-cntr'!P21*1000/('q-Aharv-cntr'!P21+'q-PermP-cntr'!P21*1000)</f>
        <v>337.56599885597137</v>
      </c>
      <c r="Q21">
        <f>'q-ValProd-cntr'!Q21*1000/('q-Aharv-cntr'!Q21+'q-PermP-cntr'!Q21*1000)</f>
        <v>334.66334214696906</v>
      </c>
      <c r="R21">
        <f>'q-ValProd-cntr'!R21*1000/('q-Aharv-cntr'!R21+'q-PermP-cntr'!R21*1000)</f>
        <v>370.93239951781612</v>
      </c>
      <c r="S21">
        <f>'q-ValProd-cntr'!S21*1000/('q-Aharv-cntr'!S21+'q-PermP-cntr'!S21*1000)</f>
        <v>408.58859059049394</v>
      </c>
      <c r="T21">
        <f>'q-ValProd-cntr'!T21*1000/('q-Aharv-cntr'!T21+'q-PermP-cntr'!T21*1000)</f>
        <v>423.65789788061107</v>
      </c>
      <c r="U21">
        <f>'q-ValProd-cntr'!U21*1000/('q-Aharv-cntr'!U21+'q-PermP-cntr'!U21*1000)</f>
        <v>414.66616258552068</v>
      </c>
      <c r="V21">
        <f>'q-ValProd-cntr'!V21*1000/('q-Aharv-cntr'!V21+'q-PermP-cntr'!V21*1000)</f>
        <v>424.91795369135548</v>
      </c>
      <c r="W21">
        <f>'q-ValProd-cntr'!W21*1000/('q-Aharv-cntr'!W21+'q-PermP-cntr'!W21*1000)</f>
        <v>452.70044152333929</v>
      </c>
      <c r="X21">
        <f>'q-ValProd-cntr'!X21*1000/('q-Aharv-cntr'!X21+'q-PermP-cntr'!X21*1000)</f>
        <v>475.65802307628701</v>
      </c>
      <c r="Y21">
        <f>'q-ValProd-cntr'!Y21*1000/('q-Aharv-cntr'!Y21+'q-PermP-cntr'!Y21*1000)</f>
        <v>468.81903748920411</v>
      </c>
      <c r="Z21">
        <f>'q-ValProd-cntr'!Z21*1000/('q-Aharv-cntr'!Z21+'q-PermP-cntr'!Z21*1000)</f>
        <v>462.30823536222749</v>
      </c>
      <c r="AA21">
        <f>'q-ValProd-cntr'!AA21*1000/('q-Aharv-cntr'!AA21+'q-PermP-cntr'!AA21*1000)</f>
        <v>447.50174871028582</v>
      </c>
      <c r="AB21">
        <f>'q-ValProd-cntr'!AB21*1000/('q-Aharv-cntr'!AB21+'q-PermP-cntr'!AB21*1000)</f>
        <v>445.72098275491925</v>
      </c>
      <c r="AC21">
        <f>'q-ValProd-cntr'!AC21*1000/('q-Aharv-cntr'!AC21+'q-PermP-cntr'!AC21*1000)</f>
        <v>446.9310212869409</v>
      </c>
      <c r="AD21">
        <f>'q-ValProd-cntr'!AD21*1000/('q-Aharv-cntr'!AD21+'q-PermP-cntr'!AD21*1000)</f>
        <v>358.62075764830769</v>
      </c>
      <c r="AE21">
        <f>'q-ValProd-cntr'!AE21*1000/('q-Aharv-cntr'!AE21+'q-PermP-cntr'!AE21*1000)</f>
        <v>354.89685388035468</v>
      </c>
      <c r="AF21">
        <f>'q-ValProd-cntr'!AF21*1000/('q-Aharv-cntr'!AF21+'q-PermP-cntr'!AF21*1000)</f>
        <v>354.25544177165659</v>
      </c>
      <c r="AG21">
        <f>'q-ValProd-cntr'!AG21*1000/('q-Aharv-cntr'!AG21+'q-PermP-cntr'!AG21*1000)</f>
        <v>356.05181291012019</v>
      </c>
      <c r="AH21">
        <f>'q-ValProd-cntr'!AH21*1000/('q-Aharv-cntr'!AH21+'q-PermP-cntr'!AH21*1000)</f>
        <v>336.64047609906527</v>
      </c>
      <c r="AI21">
        <f>'q-ValProd-cntr'!AI21*1000/('q-Aharv-cntr'!AI21+'q-PermP-cntr'!AI21*1000)</f>
        <v>368.38003620177113</v>
      </c>
      <c r="AJ21">
        <f>'q-ValProd-cntr'!AJ21*1000/('q-Aharv-cntr'!AJ21+'q-PermP-cntr'!AJ21*1000)</f>
        <v>376.5135285703077</v>
      </c>
      <c r="AK21">
        <f>'q-ValProd-cntr'!AK21*1000/('q-Aharv-cntr'!AK21+'q-PermP-cntr'!AK21*1000)</f>
        <v>365.94806220203674</v>
      </c>
      <c r="AL21">
        <f>'q-ValProd-cntr'!AL21*1000/('q-Aharv-cntr'!AL21+'q-PermP-cntr'!AL21*1000)</f>
        <v>371.17601752756252</v>
      </c>
      <c r="AM21">
        <f>'q-ValProd-cntr'!AM21*1000/('q-Aharv-cntr'!AM21+'q-PermP-cntr'!AM21*1000)</f>
        <v>368.1646186501236</v>
      </c>
      <c r="AN21">
        <f>'q-ValProd-cntr'!AN21*1000/('q-Aharv-cntr'!AN21+'q-PermP-cntr'!AN21*1000)</f>
        <v>386.23995167938392</v>
      </c>
      <c r="AO21">
        <f>'q-ValProd-cntr'!AO21*1000/('q-Aharv-cntr'!AO21+'q-PermP-cntr'!AO21*1000)</f>
        <v>413.96108824286244</v>
      </c>
      <c r="AP21">
        <f>'q-ValProd-cntr'!AP21*1000/('q-Aharv-cntr'!AP21+'q-PermP-cntr'!AP21*1000)</f>
        <v>417.49589307508967</v>
      </c>
      <c r="AQ21">
        <f>'q-ValProd-cntr'!AQ21*1000/('q-Aharv-cntr'!AQ21+'q-PermP-cntr'!AQ21*1000)</f>
        <v>439.39060287614001</v>
      </c>
      <c r="AR21">
        <f>'q-ValProd-cntr'!AR21*1000/('q-Aharv-cntr'!AR21+'q-PermP-cntr'!AR21*1000)</f>
        <v>447.62841843422478</v>
      </c>
      <c r="AS21">
        <f>'q-ValProd-cntr'!AS21*1000/('q-Aharv-cntr'!AS21+'q-PermP-cntr'!AS21*1000)</f>
        <v>456.7975946119945</v>
      </c>
      <c r="AT21">
        <f>'q-ValProd-cntr'!AT21*1000/('q-Aharv-cntr'!AT21+'q-PermP-cntr'!AT21*1000)</f>
        <v>467.79262990376583</v>
      </c>
      <c r="AU21">
        <f>'q-ValProd-cntr'!AU21*1000/('q-Aharv-cntr'!AU21+'q-PermP-cntr'!AU21*1000)</f>
        <v>471.71448071791258</v>
      </c>
      <c r="AV21">
        <f>'q-ValProd-cntr'!AV21*1000/('q-Aharv-cntr'!AV21+'q-PermP-cntr'!AV21*1000)</f>
        <v>1204.1962038424006</v>
      </c>
      <c r="AW21">
        <f t="shared" si="0"/>
        <v>0.99223761132911648</v>
      </c>
    </row>
    <row r="22" spans="1:49" x14ac:dyDescent="0.2">
      <c r="A22" t="s">
        <v>218</v>
      </c>
      <c r="B22">
        <f>'q-ValProd-cntr'!C22</f>
        <v>91</v>
      </c>
      <c r="C22" t="str">
        <f>'q-ValProd-cntr'!D22</f>
        <v>Guyana</v>
      </c>
      <c r="F22" t="s">
        <v>243</v>
      </c>
      <c r="G22">
        <f>'q-ValProd-cntr'!G22*1000/('q-Aharv-cntr'!G22+'q-PermP-cntr'!G22*1000)</f>
        <v>115.6533590057703</v>
      </c>
      <c r="H22">
        <f>'q-ValProd-cntr'!H22*1000/('q-Aharv-cntr'!H22+'q-PermP-cntr'!H22*1000)</f>
        <v>119.78539088989017</v>
      </c>
      <c r="I22">
        <f>'q-ValProd-cntr'!I22*1000/('q-Aharv-cntr'!I22+'q-PermP-cntr'!I22*1000)</f>
        <v>108.20564998342726</v>
      </c>
      <c r="J22">
        <f>'q-ValProd-cntr'!J22*1000/('q-Aharv-cntr'!J22+'q-PermP-cntr'!J22*1000)</f>
        <v>121.17215854345115</v>
      </c>
      <c r="K22">
        <f>'q-ValProd-cntr'!K22*1000/('q-Aharv-cntr'!K22+'q-PermP-cntr'!K22*1000)</f>
        <v>121.39301882347816</v>
      </c>
      <c r="L22">
        <f>'q-ValProd-cntr'!L22*1000/('q-Aharv-cntr'!L22+'q-PermP-cntr'!L22*1000)</f>
        <v>124.18739542597504</v>
      </c>
      <c r="M22">
        <f>'q-ValProd-cntr'!M22*1000/('q-Aharv-cntr'!M22+'q-PermP-cntr'!M22*1000)</f>
        <v>122.37114015193832</v>
      </c>
      <c r="N22">
        <f>'q-ValProd-cntr'!N22*1000/('q-Aharv-cntr'!N22+'q-PermP-cntr'!N22*1000)</f>
        <v>115.53277927441759</v>
      </c>
      <c r="O22">
        <f>'q-ValProd-cntr'!O22*1000/('q-Aharv-cntr'!O22+'q-PermP-cntr'!O22*1000)</f>
        <v>129.65931878159614</v>
      </c>
      <c r="P22">
        <f>'q-ValProd-cntr'!P22*1000/('q-Aharv-cntr'!P22+'q-PermP-cntr'!P22*1000)</f>
        <v>127.31464641784042</v>
      </c>
      <c r="Q22">
        <f>'q-ValProd-cntr'!Q22*1000/('q-Aharv-cntr'!Q22+'q-PermP-cntr'!Q22*1000)</f>
        <v>133.62558238305536</v>
      </c>
      <c r="R22">
        <f>'q-ValProd-cntr'!R22*1000/('q-Aharv-cntr'!R22+'q-PermP-cntr'!R22*1000)</f>
        <v>125.23379105436163</v>
      </c>
      <c r="S22">
        <f>'q-ValProd-cntr'!S22*1000/('q-Aharv-cntr'!S22+'q-PermP-cntr'!S22*1000)</f>
        <v>123.26520768933693</v>
      </c>
      <c r="T22">
        <f>'q-ValProd-cntr'!T22*1000/('q-Aharv-cntr'!T22+'q-PermP-cntr'!T22*1000)</f>
        <v>142.50138241221907</v>
      </c>
      <c r="U22">
        <f>'q-ValProd-cntr'!U22*1000/('q-Aharv-cntr'!U22+'q-PermP-cntr'!U22*1000)</f>
        <v>140.39086495888014</v>
      </c>
      <c r="V22">
        <f>'q-ValProd-cntr'!V22*1000/('q-Aharv-cntr'!V22+'q-PermP-cntr'!V22*1000)</f>
        <v>125.52617966279425</v>
      </c>
      <c r="W22">
        <f>'q-ValProd-cntr'!W22*1000/('q-Aharv-cntr'!W22+'q-PermP-cntr'!W22*1000)</f>
        <v>133.3470748804879</v>
      </c>
      <c r="X22">
        <f>'q-ValProd-cntr'!X22*1000/('q-Aharv-cntr'!X22+'q-PermP-cntr'!X22*1000)</f>
        <v>131.99487456800753</v>
      </c>
      <c r="Y22">
        <f>'q-ValProd-cntr'!Y22*1000/('q-Aharv-cntr'!Y22+'q-PermP-cntr'!Y22*1000)</f>
        <v>112.86684959166593</v>
      </c>
      <c r="Z22">
        <f>'q-ValProd-cntr'!Z22*1000/('q-Aharv-cntr'!Z22+'q-PermP-cntr'!Z22*1000)</f>
        <v>117.4950045608317</v>
      </c>
      <c r="AA22">
        <f>'q-ValProd-cntr'!AA22*1000/('q-Aharv-cntr'!AA22+'q-PermP-cntr'!AA22*1000)</f>
        <v>120.48489746261673</v>
      </c>
      <c r="AB22">
        <f>'q-ValProd-cntr'!AB22*1000/('q-Aharv-cntr'!AB22+'q-PermP-cntr'!AB22*1000)</f>
        <v>116.00128496821884</v>
      </c>
      <c r="AC22">
        <f>'q-ValProd-cntr'!AC22*1000/('q-Aharv-cntr'!AC22+'q-PermP-cntr'!AC22*1000)</f>
        <v>102.33394614841887</v>
      </c>
      <c r="AD22">
        <f>'q-ValProd-cntr'!AD22*1000/('q-Aharv-cntr'!AD22+'q-PermP-cntr'!AD22*1000)</f>
        <v>105.09167104350169</v>
      </c>
      <c r="AE22">
        <f>'q-ValProd-cntr'!AE22*1000/('q-Aharv-cntr'!AE22+'q-PermP-cntr'!AE22*1000)</f>
        <v>101.77177916896127</v>
      </c>
      <c r="AF22">
        <f>'q-ValProd-cntr'!AF22*1000/('q-Aharv-cntr'!AF22+'q-PermP-cntr'!AF22*1000)</f>
        <v>105.50437420688803</v>
      </c>
      <c r="AG22">
        <f>'q-ValProd-cntr'!AG22*1000/('q-Aharv-cntr'!AG22+'q-PermP-cntr'!AG22*1000)</f>
        <v>99.611267135308125</v>
      </c>
      <c r="AH22">
        <f>'q-ValProd-cntr'!AH22*1000/('q-Aharv-cntr'!AH22+'q-PermP-cntr'!AH22*1000)</f>
        <v>95.381120205155867</v>
      </c>
      <c r="AI22">
        <f>'q-ValProd-cntr'!AI22*1000/('q-Aharv-cntr'!AI22+'q-PermP-cntr'!AI22*1000)</f>
        <v>90.999120670808452</v>
      </c>
      <c r="AJ22">
        <f>'q-ValProd-cntr'!AJ22*1000/('q-Aharv-cntr'!AJ22+'q-PermP-cntr'!AJ22*1000)</f>
        <v>80.640703239416197</v>
      </c>
      <c r="AK22">
        <f>'q-ValProd-cntr'!AK22*1000/('q-Aharv-cntr'!AK22+'q-PermP-cntr'!AK22*1000)</f>
        <v>94.794707196820241</v>
      </c>
      <c r="AL22">
        <f>'q-ValProd-cntr'!AL22*1000/('q-Aharv-cntr'!AL22+'q-PermP-cntr'!AL22*1000)</f>
        <v>105.87985859564164</v>
      </c>
      <c r="AM22">
        <f>'q-ValProd-cntr'!AM22*1000/('q-Aharv-cntr'!AM22+'q-PermP-cntr'!AM22*1000)</f>
        <v>113.72877183536546</v>
      </c>
      <c r="AN22">
        <f>'q-ValProd-cntr'!AN22*1000/('q-Aharv-cntr'!AN22+'q-PermP-cntr'!AN22*1000)</f>
        <v>123.69427972150207</v>
      </c>
      <c r="AO22">
        <f>'q-ValProd-cntr'!AO22*1000/('q-Aharv-cntr'!AO22+'q-PermP-cntr'!AO22*1000)</f>
        <v>141.50137627897328</v>
      </c>
      <c r="AP22">
        <f>'q-ValProd-cntr'!AP22*1000/('q-Aharv-cntr'!AP22+'q-PermP-cntr'!AP22*1000)</f>
        <v>148.68460015495239</v>
      </c>
      <c r="AQ22">
        <f>'q-ValProd-cntr'!AQ22*1000/('q-Aharv-cntr'!AQ22+'q-PermP-cntr'!AQ22*1000)</f>
        <v>150.68147670044272</v>
      </c>
      <c r="AR22">
        <f>'q-ValProd-cntr'!AR22*1000/('q-Aharv-cntr'!AR22+'q-PermP-cntr'!AR22*1000)</f>
        <v>133.77242875714603</v>
      </c>
      <c r="AS22">
        <f>'q-ValProd-cntr'!AS22*1000/('q-Aharv-cntr'!AS22+'q-PermP-cntr'!AS22*1000)</f>
        <v>142.69399681665345</v>
      </c>
      <c r="AT22">
        <f>'q-ValProd-cntr'!AT22*1000/('q-Aharv-cntr'!AT22+'q-PermP-cntr'!AT22*1000)</f>
        <v>152.28072679064579</v>
      </c>
      <c r="AU22">
        <f>'q-ValProd-cntr'!AU22*1000/('q-Aharv-cntr'!AU22+'q-PermP-cntr'!AU22*1000)</f>
        <v>145.13923331380437</v>
      </c>
      <c r="AV22">
        <f>'q-ValProd-cntr'!AV22*1000/('q-Aharv-cntr'!AV22+'q-PermP-cntr'!AV22*1000)</f>
        <v>1001.5115668000694</v>
      </c>
      <c r="AW22">
        <f t="shared" si="0"/>
        <v>6.4628217699502777E-2</v>
      </c>
    </row>
    <row r="23" spans="1:49" x14ac:dyDescent="0.2">
      <c r="A23" t="s">
        <v>218</v>
      </c>
      <c r="B23">
        <f>'q-ValProd-cntr'!C23</f>
        <v>93</v>
      </c>
      <c r="C23" t="str">
        <f>'q-ValProd-cntr'!D23</f>
        <v>Haiti</v>
      </c>
      <c r="F23" t="s">
        <v>243</v>
      </c>
      <c r="G23">
        <f>'q-ValProd-cntr'!G23*1000/('q-Aharv-cntr'!G23+'q-PermP-cntr'!G23*1000)</f>
        <v>294.79142553779218</v>
      </c>
      <c r="H23">
        <f>'q-ValProd-cntr'!H23*1000/('q-Aharv-cntr'!H23+'q-PermP-cntr'!H23*1000)</f>
        <v>293.89365731614163</v>
      </c>
      <c r="I23">
        <f>'q-ValProd-cntr'!I23*1000/('q-Aharv-cntr'!I23+'q-PermP-cntr'!I23*1000)</f>
        <v>300.93229092668878</v>
      </c>
      <c r="J23">
        <f>'q-ValProd-cntr'!J23*1000/('q-Aharv-cntr'!J23+'q-PermP-cntr'!J23*1000)</f>
        <v>302.6844442607337</v>
      </c>
      <c r="K23">
        <f>'q-ValProd-cntr'!K23*1000/('q-Aharv-cntr'!K23+'q-PermP-cntr'!K23*1000)</f>
        <v>308.78695961344363</v>
      </c>
      <c r="L23">
        <f>'q-ValProd-cntr'!L23*1000/('q-Aharv-cntr'!L23+'q-PermP-cntr'!L23*1000)</f>
        <v>310.62566464067123</v>
      </c>
      <c r="M23">
        <f>'q-ValProd-cntr'!M23*1000/('q-Aharv-cntr'!M23+'q-PermP-cntr'!M23*1000)</f>
        <v>320.22544298019142</v>
      </c>
      <c r="N23">
        <f>'q-ValProd-cntr'!N23*1000/('q-Aharv-cntr'!N23+'q-PermP-cntr'!N23*1000)</f>
        <v>322.05238787849737</v>
      </c>
      <c r="O23">
        <f>'q-ValProd-cntr'!O23*1000/('q-Aharv-cntr'!O23+'q-PermP-cntr'!O23*1000)</f>
        <v>327.90934515080477</v>
      </c>
      <c r="P23">
        <f>'q-ValProd-cntr'!P23*1000/('q-Aharv-cntr'!P23+'q-PermP-cntr'!P23*1000)</f>
        <v>334.38140397214386</v>
      </c>
      <c r="Q23">
        <f>'q-ValProd-cntr'!Q23*1000/('q-Aharv-cntr'!Q23+'q-PermP-cntr'!Q23*1000)</f>
        <v>340.28807683007045</v>
      </c>
      <c r="R23">
        <f>'q-ValProd-cntr'!R23*1000/('q-Aharv-cntr'!R23+'q-PermP-cntr'!R23*1000)</f>
        <v>347.29572022553987</v>
      </c>
      <c r="S23">
        <f>'q-ValProd-cntr'!S23*1000/('q-Aharv-cntr'!S23+'q-PermP-cntr'!S23*1000)</f>
        <v>357.76049158091473</v>
      </c>
      <c r="T23">
        <f>'q-ValProd-cntr'!T23*1000/('q-Aharv-cntr'!T23+'q-PermP-cntr'!T23*1000)</f>
        <v>371.95886619123485</v>
      </c>
      <c r="U23">
        <f>'q-ValProd-cntr'!U23*1000/('q-Aharv-cntr'!U23+'q-PermP-cntr'!U23*1000)</f>
        <v>381.06760503291991</v>
      </c>
      <c r="V23">
        <f>'q-ValProd-cntr'!V23*1000/('q-Aharv-cntr'!V23+'q-PermP-cntr'!V23*1000)</f>
        <v>391.87002444486393</v>
      </c>
      <c r="W23">
        <f>'q-ValProd-cntr'!W23*1000/('q-Aharv-cntr'!W23+'q-PermP-cntr'!W23*1000)</f>
        <v>371.65847359218435</v>
      </c>
      <c r="X23">
        <f>'q-ValProd-cntr'!X23*1000/('q-Aharv-cntr'!X23+'q-PermP-cntr'!X23*1000)</f>
        <v>359.97789975926776</v>
      </c>
      <c r="Y23">
        <f>'q-ValProd-cntr'!Y23*1000/('q-Aharv-cntr'!Y23+'q-PermP-cntr'!Y23*1000)</f>
        <v>368.97823420308191</v>
      </c>
      <c r="Z23">
        <f>'q-ValProd-cntr'!Z23*1000/('q-Aharv-cntr'!Z23+'q-PermP-cntr'!Z23*1000)</f>
        <v>378.41068092381596</v>
      </c>
      <c r="AA23">
        <f>'q-ValProd-cntr'!AA23*1000/('q-Aharv-cntr'!AA23+'q-PermP-cntr'!AA23*1000)</f>
        <v>383.79257277578949</v>
      </c>
      <c r="AB23">
        <f>'q-ValProd-cntr'!AB23*1000/('q-Aharv-cntr'!AB23+'q-PermP-cntr'!AB23*1000)</f>
        <v>395.94969088847512</v>
      </c>
      <c r="AC23">
        <f>'q-ValProd-cntr'!AC23*1000/('q-Aharv-cntr'!AC23+'q-PermP-cntr'!AC23*1000)</f>
        <v>397.64464998555877</v>
      </c>
      <c r="AD23">
        <f>'q-ValProd-cntr'!AD23*1000/('q-Aharv-cntr'!AD23+'q-PermP-cntr'!AD23*1000)</f>
        <v>399.82735434181922</v>
      </c>
      <c r="AE23">
        <f>'q-ValProd-cntr'!AE23*1000/('q-Aharv-cntr'!AE23+'q-PermP-cntr'!AE23*1000)</f>
        <v>371.45287789339784</v>
      </c>
      <c r="AF23">
        <f>'q-ValProd-cntr'!AF23*1000/('q-Aharv-cntr'!AF23+'q-PermP-cntr'!AF23*1000)</f>
        <v>370.9234574534978</v>
      </c>
      <c r="AG23">
        <f>'q-ValProd-cntr'!AG23*1000/('q-Aharv-cntr'!AG23+'q-PermP-cntr'!AG23*1000)</f>
        <v>367.07153958708142</v>
      </c>
      <c r="AH23">
        <f>'q-ValProd-cntr'!AH23*1000/('q-Aharv-cntr'!AH23+'q-PermP-cntr'!AH23*1000)</f>
        <v>358.44483332851678</v>
      </c>
      <c r="AI23">
        <f>'q-ValProd-cntr'!AI23*1000/('q-Aharv-cntr'!AI23+'q-PermP-cntr'!AI23*1000)</f>
        <v>363.15188428175139</v>
      </c>
      <c r="AJ23">
        <f>'q-ValProd-cntr'!AJ23*1000/('q-Aharv-cntr'!AJ23+'q-PermP-cntr'!AJ23*1000)</f>
        <v>372.69860746926435</v>
      </c>
      <c r="AK23">
        <f>'q-ValProd-cntr'!AK23*1000/('q-Aharv-cntr'!AK23+'q-PermP-cntr'!AK23*1000)</f>
        <v>361.17436112696737</v>
      </c>
      <c r="AL23">
        <f>'q-ValProd-cntr'!AL23*1000/('q-Aharv-cntr'!AL23+'q-PermP-cntr'!AL23*1000)</f>
        <v>347.55924604203068</v>
      </c>
      <c r="AM23">
        <f>'q-ValProd-cntr'!AM23*1000/('q-Aharv-cntr'!AM23+'q-PermP-cntr'!AM23*1000)</f>
        <v>351.09106453360221</v>
      </c>
      <c r="AN23">
        <f>'q-ValProd-cntr'!AN23*1000/('q-Aharv-cntr'!AN23+'q-PermP-cntr'!AN23*1000)</f>
        <v>349.07707140651752</v>
      </c>
      <c r="AO23">
        <f>'q-ValProd-cntr'!AO23*1000/('q-Aharv-cntr'!AO23+'q-PermP-cntr'!AO23*1000)</f>
        <v>345.00418014440254</v>
      </c>
      <c r="AP23">
        <f>'q-ValProd-cntr'!AP23*1000/('q-Aharv-cntr'!AP23+'q-PermP-cntr'!AP23*1000)</f>
        <v>358.89950874704022</v>
      </c>
      <c r="AQ23">
        <f>'q-ValProd-cntr'!AQ23*1000/('q-Aharv-cntr'!AQ23+'q-PermP-cntr'!AQ23*1000)</f>
        <v>355.38784655162328</v>
      </c>
      <c r="AR23">
        <f>'q-ValProd-cntr'!AR23*1000/('q-Aharv-cntr'!AR23+'q-PermP-cntr'!AR23*1000)</f>
        <v>369.54679206282594</v>
      </c>
      <c r="AS23">
        <f>'q-ValProd-cntr'!AS23*1000/('q-Aharv-cntr'!AS23+'q-PermP-cntr'!AS23*1000)</f>
        <v>365.86518820448975</v>
      </c>
      <c r="AT23">
        <f>'q-ValProd-cntr'!AT23*1000/('q-Aharv-cntr'!AT23+'q-PermP-cntr'!AT23*1000)</f>
        <v>391.17116194319163</v>
      </c>
      <c r="AU23">
        <f>'q-ValProd-cntr'!AU23*1000/('q-Aharv-cntr'!AU23+'q-PermP-cntr'!AU23*1000)</f>
        <v>391.97993433528575</v>
      </c>
      <c r="AV23">
        <f>'q-ValProd-cntr'!AV23*1000/('q-Aharv-cntr'!AV23+'q-PermP-cntr'!AV23*1000)</f>
        <v>577.14195008936008</v>
      </c>
      <c r="AW23">
        <f t="shared" si="0"/>
        <v>0.46961827186955407</v>
      </c>
    </row>
    <row r="24" spans="1:49" x14ac:dyDescent="0.2">
      <c r="A24" t="s">
        <v>218</v>
      </c>
      <c r="B24">
        <f>'q-ValProd-cntr'!C24</f>
        <v>95</v>
      </c>
      <c r="C24" t="str">
        <f>'q-ValProd-cntr'!D24</f>
        <v>Honduras</v>
      </c>
      <c r="F24" t="s">
        <v>243</v>
      </c>
      <c r="G24">
        <f>'q-ValProd-cntr'!G24*1000/('q-Aharv-cntr'!G24+'q-PermP-cntr'!G24*1000)</f>
        <v>165.94432050608953</v>
      </c>
      <c r="H24">
        <f>'q-ValProd-cntr'!H24*1000/('q-Aharv-cntr'!H24+'q-PermP-cntr'!H24*1000)</f>
        <v>169.76119786376461</v>
      </c>
      <c r="I24">
        <f>'q-ValProd-cntr'!I24*1000/('q-Aharv-cntr'!I24+'q-PermP-cntr'!I24*1000)</f>
        <v>171.58896283114669</v>
      </c>
      <c r="J24">
        <f>'q-ValProd-cntr'!J24*1000/('q-Aharv-cntr'!J24+'q-PermP-cntr'!J24*1000)</f>
        <v>179.7037324446388</v>
      </c>
      <c r="K24">
        <f>'q-ValProd-cntr'!K24*1000/('q-Aharv-cntr'!K24+'q-PermP-cntr'!K24*1000)</f>
        <v>186.5094935303739</v>
      </c>
      <c r="L24">
        <f>'q-ValProd-cntr'!L24*1000/('q-Aharv-cntr'!L24+'q-PermP-cntr'!L24*1000)</f>
        <v>210.29469762541444</v>
      </c>
      <c r="M24">
        <f>'q-ValProd-cntr'!M24*1000/('q-Aharv-cntr'!M24+'q-PermP-cntr'!M24*1000)</f>
        <v>235.15649235685967</v>
      </c>
      <c r="N24">
        <f>'q-ValProd-cntr'!N24*1000/('q-Aharv-cntr'!N24+'q-PermP-cntr'!N24*1000)</f>
        <v>248.60258524682652</v>
      </c>
      <c r="O24">
        <f>'q-ValProd-cntr'!O24*1000/('q-Aharv-cntr'!O24+'q-PermP-cntr'!O24*1000)</f>
        <v>257.1451940244836</v>
      </c>
      <c r="P24">
        <f>'q-ValProd-cntr'!P24*1000/('q-Aharv-cntr'!P24+'q-PermP-cntr'!P24*1000)</f>
        <v>252.89352284328933</v>
      </c>
      <c r="Q24">
        <f>'q-ValProd-cntr'!Q24*1000/('q-Aharv-cntr'!Q24+'q-PermP-cntr'!Q24*1000)</f>
        <v>274.27232842461308</v>
      </c>
      <c r="R24">
        <f>'q-ValProd-cntr'!R24*1000/('q-Aharv-cntr'!R24+'q-PermP-cntr'!R24*1000)</f>
        <v>286.76459084514039</v>
      </c>
      <c r="S24">
        <f>'q-ValProd-cntr'!S24*1000/('q-Aharv-cntr'!S24+'q-PermP-cntr'!S24*1000)</f>
        <v>280.70086927310041</v>
      </c>
      <c r="T24">
        <f>'q-ValProd-cntr'!T24*1000/('q-Aharv-cntr'!T24+'q-PermP-cntr'!T24*1000)</f>
        <v>261.20874586138683</v>
      </c>
      <c r="U24">
        <f>'q-ValProd-cntr'!U24*1000/('q-Aharv-cntr'!U24+'q-PermP-cntr'!U24*1000)</f>
        <v>226.92265363686192</v>
      </c>
      <c r="V24">
        <f>'q-ValProd-cntr'!V24*1000/('q-Aharv-cntr'!V24+'q-PermP-cntr'!V24*1000)</f>
        <v>247.51920076307798</v>
      </c>
      <c r="W24">
        <f>'q-ValProd-cntr'!W24*1000/('q-Aharv-cntr'!W24+'q-PermP-cntr'!W24*1000)</f>
        <v>253.96473278484143</v>
      </c>
      <c r="X24">
        <f>'q-ValProd-cntr'!X24*1000/('q-Aharv-cntr'!X24+'q-PermP-cntr'!X24*1000)</f>
        <v>281.89152303837284</v>
      </c>
      <c r="Y24">
        <f>'q-ValProd-cntr'!Y24*1000/('q-Aharv-cntr'!Y24+'q-PermP-cntr'!Y24*1000)</f>
        <v>316.75752764460725</v>
      </c>
      <c r="Z24">
        <f>'q-ValProd-cntr'!Z24*1000/('q-Aharv-cntr'!Z24+'q-PermP-cntr'!Z24*1000)</f>
        <v>320.25731450841317</v>
      </c>
      <c r="AA24">
        <f>'q-ValProd-cntr'!AA24*1000/('q-Aharv-cntr'!AA24+'q-PermP-cntr'!AA24*1000)</f>
        <v>331.8787127783736</v>
      </c>
      <c r="AB24">
        <f>'q-ValProd-cntr'!AB24*1000/('q-Aharv-cntr'!AB24+'q-PermP-cntr'!AB24*1000)</f>
        <v>330.19562369449739</v>
      </c>
      <c r="AC24">
        <f>'q-ValProd-cntr'!AC24*1000/('q-Aharv-cntr'!AC24+'q-PermP-cntr'!AC24*1000)</f>
        <v>308.19957621332583</v>
      </c>
      <c r="AD24">
        <f>'q-ValProd-cntr'!AD24*1000/('q-Aharv-cntr'!AD24+'q-PermP-cntr'!AD24*1000)</f>
        <v>292.96561429205474</v>
      </c>
      <c r="AE24">
        <f>'q-ValProd-cntr'!AE24*1000/('q-Aharv-cntr'!AE24+'q-PermP-cntr'!AE24*1000)</f>
        <v>311.57182473496857</v>
      </c>
      <c r="AF24">
        <f>'q-ValProd-cntr'!AF24*1000/('q-Aharv-cntr'!AF24+'q-PermP-cntr'!AF24*1000)</f>
        <v>298.52015471276661</v>
      </c>
      <c r="AG24">
        <f>'q-ValProd-cntr'!AG24*1000/('q-Aharv-cntr'!AG24+'q-PermP-cntr'!AG24*1000)</f>
        <v>333.59713007771791</v>
      </c>
      <c r="AH24">
        <f>'q-ValProd-cntr'!AH24*1000/('q-Aharv-cntr'!AH24+'q-PermP-cntr'!AH24*1000)</f>
        <v>340.21178537071739</v>
      </c>
      <c r="AI24">
        <f>'q-ValProd-cntr'!AI24*1000/('q-Aharv-cntr'!AI24+'q-PermP-cntr'!AI24*1000)</f>
        <v>335.35073945901064</v>
      </c>
      <c r="AJ24">
        <f>'q-ValProd-cntr'!AJ24*1000/('q-Aharv-cntr'!AJ24+'q-PermP-cntr'!AJ24*1000)</f>
        <v>359.6941344149152</v>
      </c>
      <c r="AK24">
        <f>'q-ValProd-cntr'!AK24*1000/('q-Aharv-cntr'!AK24+'q-PermP-cntr'!AK24*1000)</f>
        <v>344.80140962396956</v>
      </c>
      <c r="AL24">
        <f>'q-ValProd-cntr'!AL24*1000/('q-Aharv-cntr'!AL24+'q-PermP-cntr'!AL24*1000)</f>
        <v>356.78668475525495</v>
      </c>
      <c r="AM24">
        <f>'q-ValProd-cntr'!AM24*1000/('q-Aharv-cntr'!AM24+'q-PermP-cntr'!AM24*1000)</f>
        <v>361.43051863948483</v>
      </c>
      <c r="AN24">
        <f>'q-ValProd-cntr'!AN24*1000/('q-Aharv-cntr'!AN24+'q-PermP-cntr'!AN24*1000)</f>
        <v>385.56755953477102</v>
      </c>
      <c r="AO24">
        <f>'q-ValProd-cntr'!AO24*1000/('q-Aharv-cntr'!AO24+'q-PermP-cntr'!AO24*1000)</f>
        <v>390.62644464650464</v>
      </c>
      <c r="AP24">
        <f>'q-ValProd-cntr'!AP24*1000/('q-Aharv-cntr'!AP24+'q-PermP-cntr'!AP24*1000)</f>
        <v>429.08877202769543</v>
      </c>
      <c r="AQ24">
        <f>'q-ValProd-cntr'!AQ24*1000/('q-Aharv-cntr'!AQ24+'q-PermP-cntr'!AQ24*1000)</f>
        <v>434.23097455800223</v>
      </c>
      <c r="AR24">
        <f>'q-ValProd-cntr'!AR24*1000/('q-Aharv-cntr'!AR24+'q-PermP-cntr'!AR24*1000)</f>
        <v>419.43075275029889</v>
      </c>
      <c r="AS24">
        <f>'q-ValProd-cntr'!AS24*1000/('q-Aharv-cntr'!AS24+'q-PermP-cntr'!AS24*1000)</f>
        <v>380.25152914764112</v>
      </c>
      <c r="AT24">
        <f>'q-ValProd-cntr'!AT24*1000/('q-Aharv-cntr'!AT24+'q-PermP-cntr'!AT24*1000)</f>
        <v>415.69171656132721</v>
      </c>
      <c r="AU24">
        <f>'q-ValProd-cntr'!AU24*1000/('q-Aharv-cntr'!AU24+'q-PermP-cntr'!AU24*1000)</f>
        <v>439.14005372593647</v>
      </c>
      <c r="AV24">
        <f>'q-ValProd-cntr'!AV24*1000/('q-Aharv-cntr'!AV24+'q-PermP-cntr'!AV24*1000)</f>
        <v>1295.2189711777808</v>
      </c>
      <c r="AW24">
        <f t="shared" si="0"/>
        <v>2.1458605983047274</v>
      </c>
    </row>
    <row r="25" spans="1:49" x14ac:dyDescent="0.2">
      <c r="A25" t="s">
        <v>218</v>
      </c>
      <c r="B25">
        <f>'q-ValProd-cntr'!C25</f>
        <v>109</v>
      </c>
      <c r="C25" t="str">
        <f>'q-ValProd-cntr'!D25</f>
        <v>Jamaica</v>
      </c>
      <c r="F25" t="s">
        <v>243</v>
      </c>
      <c r="G25">
        <f>'q-ValProd-cntr'!G25*1000/('q-Aharv-cntr'!G25+'q-PermP-cntr'!G25*1000)</f>
        <v>515.56048457652207</v>
      </c>
      <c r="H25">
        <f>'q-ValProd-cntr'!H25*1000/('q-Aharv-cntr'!H25+'q-PermP-cntr'!H25*1000)</f>
        <v>517.07975227116435</v>
      </c>
      <c r="I25">
        <f>'q-ValProd-cntr'!I25*1000/('q-Aharv-cntr'!I25+'q-PermP-cntr'!I25*1000)</f>
        <v>565.03378082177699</v>
      </c>
      <c r="J25">
        <f>'q-ValProd-cntr'!J25*1000/('q-Aharv-cntr'!J25+'q-PermP-cntr'!J25*1000)</f>
        <v>584.70340826868198</v>
      </c>
      <c r="K25">
        <f>'q-ValProd-cntr'!K25*1000/('q-Aharv-cntr'!K25+'q-PermP-cntr'!K25*1000)</f>
        <v>626.06650595268502</v>
      </c>
      <c r="L25">
        <f>'q-ValProd-cntr'!L25*1000/('q-Aharv-cntr'!L25+'q-PermP-cntr'!L25*1000)</f>
        <v>635.06298276312452</v>
      </c>
      <c r="M25">
        <f>'q-ValProd-cntr'!M25*1000/('q-Aharv-cntr'!M25+'q-PermP-cntr'!M25*1000)</f>
        <v>635.83999335893191</v>
      </c>
      <c r="N25">
        <f>'q-ValProd-cntr'!N25*1000/('q-Aharv-cntr'!N25+'q-PermP-cntr'!N25*1000)</f>
        <v>611.73267634791955</v>
      </c>
      <c r="O25">
        <f>'q-ValProd-cntr'!O25*1000/('q-Aharv-cntr'!O25+'q-PermP-cntr'!O25*1000)</f>
        <v>605.37837158739364</v>
      </c>
      <c r="P25">
        <f>'q-ValProd-cntr'!P25*1000/('q-Aharv-cntr'!P25+'q-PermP-cntr'!P25*1000)</f>
        <v>613.55449692115963</v>
      </c>
      <c r="Q25">
        <f>'q-ValProd-cntr'!Q25*1000/('q-Aharv-cntr'!Q25+'q-PermP-cntr'!Q25*1000)</f>
        <v>647.88976877350569</v>
      </c>
      <c r="R25">
        <f>'q-ValProd-cntr'!R25*1000/('q-Aharv-cntr'!R25+'q-PermP-cntr'!R25*1000)</f>
        <v>633.41192715340458</v>
      </c>
      <c r="S25">
        <f>'q-ValProd-cntr'!S25*1000/('q-Aharv-cntr'!S25+'q-PermP-cntr'!S25*1000)</f>
        <v>614.14480711824729</v>
      </c>
      <c r="T25">
        <f>'q-ValProd-cntr'!T25*1000/('q-Aharv-cntr'!T25+'q-PermP-cntr'!T25*1000)</f>
        <v>614.91240691229029</v>
      </c>
      <c r="U25">
        <f>'q-ValProd-cntr'!U25*1000/('q-Aharv-cntr'!U25+'q-PermP-cntr'!U25*1000)</f>
        <v>607.93364159037594</v>
      </c>
      <c r="V25">
        <f>'q-ValProd-cntr'!V25*1000/('q-Aharv-cntr'!V25+'q-PermP-cntr'!V25*1000)</f>
        <v>631.55194447735926</v>
      </c>
      <c r="W25">
        <f>'q-ValProd-cntr'!W25*1000/('q-Aharv-cntr'!W25+'q-PermP-cntr'!W25*1000)</f>
        <v>659.78524945691333</v>
      </c>
      <c r="X25">
        <f>'q-ValProd-cntr'!X25*1000/('q-Aharv-cntr'!X25+'q-PermP-cntr'!X25*1000)</f>
        <v>691.63091184631446</v>
      </c>
      <c r="Y25">
        <f>'q-ValProd-cntr'!Y25*1000/('q-Aharv-cntr'!Y25+'q-PermP-cntr'!Y25*1000)</f>
        <v>681.3217213722146</v>
      </c>
      <c r="Z25">
        <f>'q-ValProd-cntr'!Z25*1000/('q-Aharv-cntr'!Z25+'q-PermP-cntr'!Z25*1000)</f>
        <v>669.41920293879684</v>
      </c>
      <c r="AA25">
        <f>'q-ValProd-cntr'!AA25*1000/('q-Aharv-cntr'!AA25+'q-PermP-cntr'!AA25*1000)</f>
        <v>675.25514256548195</v>
      </c>
      <c r="AB25">
        <f>'q-ValProd-cntr'!AB25*1000/('q-Aharv-cntr'!AB25+'q-PermP-cntr'!AB25*1000)</f>
        <v>650.30771749760663</v>
      </c>
      <c r="AC25">
        <f>'q-ValProd-cntr'!AC25*1000/('q-Aharv-cntr'!AC25+'q-PermP-cntr'!AC25*1000)</f>
        <v>687.22073595620191</v>
      </c>
      <c r="AD25">
        <f>'q-ValProd-cntr'!AD25*1000/('q-Aharv-cntr'!AD25+'q-PermP-cntr'!AD25*1000)</f>
        <v>743.44482388377696</v>
      </c>
      <c r="AE25">
        <f>'q-ValProd-cntr'!AE25*1000/('q-Aharv-cntr'!AE25+'q-PermP-cntr'!AE25*1000)</f>
        <v>660.74472034849555</v>
      </c>
      <c r="AF25">
        <f>'q-ValProd-cntr'!AF25*1000/('q-Aharv-cntr'!AF25+'q-PermP-cntr'!AF25*1000)</f>
        <v>700.69984936241883</v>
      </c>
      <c r="AG25">
        <f>'q-ValProd-cntr'!AG25*1000/('q-Aharv-cntr'!AG25+'q-PermP-cntr'!AG25*1000)</f>
        <v>736.17468762247097</v>
      </c>
      <c r="AH25">
        <f>'q-ValProd-cntr'!AH25*1000/('q-Aharv-cntr'!AH25+'q-PermP-cntr'!AH25*1000)</f>
        <v>732.1402257439338</v>
      </c>
      <c r="AI25">
        <f>'q-ValProd-cntr'!AI25*1000/('q-Aharv-cntr'!AI25+'q-PermP-cntr'!AI25*1000)</f>
        <v>702.61605119549267</v>
      </c>
      <c r="AJ25">
        <f>'q-ValProd-cntr'!AJ25*1000/('q-Aharv-cntr'!AJ25+'q-PermP-cntr'!AJ25*1000)</f>
        <v>760.50489348310623</v>
      </c>
      <c r="AK25">
        <f>'q-ValProd-cntr'!AK25*1000/('q-Aharv-cntr'!AK25+'q-PermP-cntr'!AK25*1000)</f>
        <v>779.57132273638922</v>
      </c>
      <c r="AL25">
        <f>'q-ValProd-cntr'!AL25*1000/('q-Aharv-cntr'!AL25+'q-PermP-cntr'!AL25*1000)</f>
        <v>853.15557064190648</v>
      </c>
      <c r="AM25">
        <f>'q-ValProd-cntr'!AM25*1000/('q-Aharv-cntr'!AM25+'q-PermP-cntr'!AM25*1000)</f>
        <v>871.91913105677361</v>
      </c>
      <c r="AN25">
        <f>'q-ValProd-cntr'!AN25*1000/('q-Aharv-cntr'!AN25+'q-PermP-cntr'!AN25*1000)</f>
        <v>882.44690200166497</v>
      </c>
      <c r="AO25">
        <f>'q-ValProd-cntr'!AO25*1000/('q-Aharv-cntr'!AO25+'q-PermP-cntr'!AO25*1000)</f>
        <v>903.47566260771134</v>
      </c>
      <c r="AP25">
        <f>'q-ValProd-cntr'!AP25*1000/('q-Aharv-cntr'!AP25+'q-PermP-cntr'!AP25*1000)</f>
        <v>929.36948272982386</v>
      </c>
      <c r="AQ25">
        <f>'q-ValProd-cntr'!AQ25*1000/('q-Aharv-cntr'!AQ25+'q-PermP-cntr'!AQ25*1000)</f>
        <v>904.00845003935353</v>
      </c>
      <c r="AR25">
        <f>'q-ValProd-cntr'!AR25*1000/('q-Aharv-cntr'!AR25+'q-PermP-cntr'!AR25*1000)</f>
        <v>908.38562288610387</v>
      </c>
      <c r="AS25">
        <f>'q-ValProd-cntr'!AS25*1000/('q-Aharv-cntr'!AS25+'q-PermP-cntr'!AS25*1000)</f>
        <v>960.5475295357088</v>
      </c>
      <c r="AT25">
        <f>'q-ValProd-cntr'!AT25*1000/('q-Aharv-cntr'!AT25+'q-PermP-cntr'!AT25*1000)</f>
        <v>929.79449920448099</v>
      </c>
      <c r="AU25">
        <f>'q-ValProd-cntr'!AU25*1000/('q-Aharv-cntr'!AU25+'q-PermP-cntr'!AU25*1000)</f>
        <v>971.70617435783231</v>
      </c>
      <c r="AV25">
        <f>'q-ValProd-cntr'!AV25*1000/('q-Aharv-cntr'!AV25+'q-PermP-cntr'!AV25*1000)</f>
        <v>2158.1513730915076</v>
      </c>
      <c r="AW25">
        <f t="shared" si="0"/>
        <v>1.3648731866325869</v>
      </c>
    </row>
    <row r="26" spans="1:49" x14ac:dyDescent="0.2">
      <c r="A26" t="s">
        <v>218</v>
      </c>
      <c r="B26">
        <f>'q-ValProd-cntr'!C26</f>
        <v>135</v>
      </c>
      <c r="C26" t="str">
        <f>'q-ValProd-cntr'!D26</f>
        <v>Martinique</v>
      </c>
      <c r="F26" t="s">
        <v>243</v>
      </c>
      <c r="G26">
        <f>'q-ValProd-cntr'!G26*1000/('q-Aharv-cntr'!G26+'q-PermP-cntr'!G26*1000)</f>
        <v>1594.7266449941676</v>
      </c>
      <c r="H26">
        <f>'q-ValProd-cntr'!H26*1000/('q-Aharv-cntr'!H26+'q-PermP-cntr'!H26*1000)</f>
        <v>1627.2265284597647</v>
      </c>
      <c r="I26">
        <f>'q-ValProd-cntr'!I26*1000/('q-Aharv-cntr'!I26+'q-PermP-cntr'!I26*1000)</f>
        <v>1602.1886703152145</v>
      </c>
      <c r="J26">
        <f>'q-ValProd-cntr'!J26*1000/('q-Aharv-cntr'!J26+'q-PermP-cntr'!J26*1000)</f>
        <v>1383.1939246259599</v>
      </c>
      <c r="K26">
        <f>'q-ValProd-cntr'!K26*1000/('q-Aharv-cntr'!K26+'q-PermP-cntr'!K26*1000)</f>
        <v>1779.8066052430447</v>
      </c>
      <c r="L26">
        <f>'q-ValProd-cntr'!L26*1000/('q-Aharv-cntr'!L26+'q-PermP-cntr'!L26*1000)</f>
        <v>1936.1975257106574</v>
      </c>
      <c r="M26">
        <f>'q-ValProd-cntr'!M26*1000/('q-Aharv-cntr'!M26+'q-PermP-cntr'!M26*1000)</f>
        <v>1925.7949364463952</v>
      </c>
      <c r="N26">
        <f>'q-ValProd-cntr'!N26*1000/('q-Aharv-cntr'!N26+'q-PermP-cntr'!N26*1000)</f>
        <v>1923.4652282364218</v>
      </c>
      <c r="O26">
        <f>'q-ValProd-cntr'!O26*1000/('q-Aharv-cntr'!O26+'q-PermP-cntr'!O26*1000)</f>
        <v>1918.0434220578829</v>
      </c>
      <c r="P26">
        <f>'q-ValProd-cntr'!P26*1000/('q-Aharv-cntr'!P26+'q-PermP-cntr'!P26*1000)</f>
        <v>1647.4813629514342</v>
      </c>
      <c r="Q26">
        <f>'q-ValProd-cntr'!Q26*1000/('q-Aharv-cntr'!Q26+'q-PermP-cntr'!Q26*1000)</f>
        <v>1712.2280097392022</v>
      </c>
      <c r="R26">
        <f>'q-ValProd-cntr'!R26*1000/('q-Aharv-cntr'!R26+'q-PermP-cntr'!R26*1000)</f>
        <v>1928.3558115591943</v>
      </c>
      <c r="S26">
        <f>'q-ValProd-cntr'!S26*1000/('q-Aharv-cntr'!S26+'q-PermP-cntr'!S26*1000)</f>
        <v>1890.1741306262491</v>
      </c>
      <c r="T26">
        <f>'q-ValProd-cntr'!T26*1000/('q-Aharv-cntr'!T26+'q-PermP-cntr'!T26*1000)</f>
        <v>1961.3365911266253</v>
      </c>
      <c r="U26">
        <f>'q-ValProd-cntr'!U26*1000/('q-Aharv-cntr'!U26+'q-PermP-cntr'!U26*1000)</f>
        <v>1870.5592014404513</v>
      </c>
      <c r="V26">
        <f>'q-ValProd-cntr'!V26*1000/('q-Aharv-cntr'!V26+'q-PermP-cntr'!V26*1000)</f>
        <v>2041.4696376292488</v>
      </c>
      <c r="W26">
        <f>'q-ValProd-cntr'!W26*1000/('q-Aharv-cntr'!W26+'q-PermP-cntr'!W26*1000)</f>
        <v>2161.2389808646681</v>
      </c>
      <c r="X26">
        <f>'q-ValProd-cntr'!X26*1000/('q-Aharv-cntr'!X26+'q-PermP-cntr'!X26*1000)</f>
        <v>2221.2842662440371</v>
      </c>
      <c r="Y26">
        <f>'q-ValProd-cntr'!Y26*1000/('q-Aharv-cntr'!Y26+'q-PermP-cntr'!Y26*1000)</f>
        <v>1575.5716121310586</v>
      </c>
      <c r="Z26">
        <f>'q-ValProd-cntr'!Z26*1000/('q-Aharv-cntr'!Z26+'q-PermP-cntr'!Z26*1000)</f>
        <v>1189.3360251048539</v>
      </c>
      <c r="AA26">
        <f>'q-ValProd-cntr'!AA26*1000/('q-Aharv-cntr'!AA26+'q-PermP-cntr'!AA26*1000)</f>
        <v>1609.9997923226408</v>
      </c>
      <c r="AB26">
        <f>'q-ValProd-cntr'!AB26*1000/('q-Aharv-cntr'!AB26+'q-PermP-cntr'!AB26*1000)</f>
        <v>1687.973030406368</v>
      </c>
      <c r="AC26">
        <f>'q-ValProd-cntr'!AC26*1000/('q-Aharv-cntr'!AC26+'q-PermP-cntr'!AC26*1000)</f>
        <v>1608.5142731835381</v>
      </c>
      <c r="AD26">
        <f>'q-ValProd-cntr'!AD26*1000/('q-Aharv-cntr'!AD26+'q-PermP-cntr'!AD26*1000)</f>
        <v>1762.9058858568555</v>
      </c>
      <c r="AE26">
        <f>'q-ValProd-cntr'!AE26*1000/('q-Aharv-cntr'!AE26+'q-PermP-cntr'!AE26*1000)</f>
        <v>1510.0309869550276</v>
      </c>
      <c r="AF26">
        <f>'q-ValProd-cntr'!AF26*1000/('q-Aharv-cntr'!AF26+'q-PermP-cntr'!AF26*1000)</f>
        <v>1735.1713032710859</v>
      </c>
      <c r="AG26">
        <f>'q-ValProd-cntr'!AG26*1000/('q-Aharv-cntr'!AG26+'q-PermP-cntr'!AG26*1000)</f>
        <v>1568.0580159551735</v>
      </c>
      <c r="AH26">
        <f>'q-ValProd-cntr'!AH26*1000/('q-Aharv-cntr'!AH26+'q-PermP-cntr'!AH26*1000)</f>
        <v>1622.9162249981016</v>
      </c>
      <c r="AI26">
        <f>'q-ValProd-cntr'!AI26*1000/('q-Aharv-cntr'!AI26+'q-PermP-cntr'!AI26*1000)</f>
        <v>1779.609025617498</v>
      </c>
      <c r="AJ26">
        <f>'q-ValProd-cntr'!AJ26*1000/('q-Aharv-cntr'!AJ26+'q-PermP-cntr'!AJ26*1000)</f>
        <v>1853.1271198202273</v>
      </c>
      <c r="AK26">
        <f>'q-ValProd-cntr'!AK26*1000/('q-Aharv-cntr'!AK26+'q-PermP-cntr'!AK26*1000)</f>
        <v>1754.5452671752164</v>
      </c>
      <c r="AL26">
        <f>'q-ValProd-cntr'!AL26*1000/('q-Aharv-cntr'!AL26+'q-PermP-cntr'!AL26*1000)</f>
        <v>1879.1566570105169</v>
      </c>
      <c r="AM26">
        <f>'q-ValProd-cntr'!AM26*1000/('q-Aharv-cntr'!AM26+'q-PermP-cntr'!AM26*1000)</f>
        <v>2001.3718723782808</v>
      </c>
      <c r="AN26">
        <f>'q-ValProd-cntr'!AN26*1000/('q-Aharv-cntr'!AN26+'q-PermP-cntr'!AN26*1000)</f>
        <v>1769.6252615476076</v>
      </c>
      <c r="AO26">
        <f>'q-ValProd-cntr'!AO26*1000/('q-Aharv-cntr'!AO26+'q-PermP-cntr'!AO26*1000)</f>
        <v>2080.8031275401431</v>
      </c>
      <c r="AP26">
        <f>'q-ValProd-cntr'!AP26*1000/('q-Aharv-cntr'!AP26+'q-PermP-cntr'!AP26*1000)</f>
        <v>2423.3031477999998</v>
      </c>
      <c r="AQ26">
        <f>'q-ValProd-cntr'!AQ26*1000/('q-Aharv-cntr'!AQ26+'q-PermP-cntr'!AQ26*1000)</f>
        <v>2596.4394403639239</v>
      </c>
      <c r="AR26">
        <f>'q-ValProd-cntr'!AR26*1000/('q-Aharv-cntr'!AR26+'q-PermP-cntr'!AR26*1000)</f>
        <v>2396.0405264764372</v>
      </c>
      <c r="AS26">
        <f>'q-ValProd-cntr'!AS26*1000/('q-Aharv-cntr'!AS26+'q-PermP-cntr'!AS26*1000)</f>
        <v>2529.5850229938392</v>
      </c>
      <c r="AT26">
        <f>'q-ValProd-cntr'!AT26*1000/('q-Aharv-cntr'!AT26+'q-PermP-cntr'!AT26*1000)</f>
        <v>2467.640559080759</v>
      </c>
      <c r="AU26">
        <f>'q-ValProd-cntr'!AU26*1000/('q-Aharv-cntr'!AU26+'q-PermP-cntr'!AU26*1000)</f>
        <v>2467.640559080759</v>
      </c>
      <c r="AV26">
        <f>'q-ValProd-cntr'!AV26*1000/('q-Aharv-cntr'!AV26+'q-PermP-cntr'!AV26*1000)</f>
        <v>3922.6271997535114</v>
      </c>
      <c r="AW26">
        <f t="shared" si="0"/>
        <v>0.69999602175392361</v>
      </c>
    </row>
    <row r="27" spans="1:49" x14ac:dyDescent="0.2">
      <c r="A27" t="s">
        <v>218</v>
      </c>
      <c r="B27">
        <f>'q-ValProd-cntr'!C27</f>
        <v>138</v>
      </c>
      <c r="C27" t="str">
        <f>'q-ValProd-cntr'!D27</f>
        <v>Mexico</v>
      </c>
      <c r="F27" t="s">
        <v>243</v>
      </c>
      <c r="G27">
        <f>'q-ValProd-cntr'!G27*1000/('q-Aharv-cntr'!G27+'q-PermP-cntr'!G27*1000)</f>
        <v>76.457472978922681</v>
      </c>
      <c r="H27">
        <f>'q-ValProd-cntr'!H27*1000/('q-Aharv-cntr'!H27+'q-PermP-cntr'!H27*1000)</f>
        <v>81.0278204393463</v>
      </c>
      <c r="I27">
        <f>'q-ValProd-cntr'!I27*1000/('q-Aharv-cntr'!I27+'q-PermP-cntr'!I27*1000)</f>
        <v>84.095769767761453</v>
      </c>
      <c r="J27">
        <f>'q-ValProd-cntr'!J27*1000/('q-Aharv-cntr'!J27+'q-PermP-cntr'!J27*1000)</f>
        <v>91.596641028501821</v>
      </c>
      <c r="K27">
        <f>'q-ValProd-cntr'!K27*1000/('q-Aharv-cntr'!K27+'q-PermP-cntr'!K27*1000)</f>
        <v>96.47062488859909</v>
      </c>
      <c r="L27">
        <f>'q-ValProd-cntr'!L27*1000/('q-Aharv-cntr'!L27+'q-PermP-cntr'!L27*1000)</f>
        <v>102.06153494359852</v>
      </c>
      <c r="M27">
        <f>'q-ValProd-cntr'!M27*1000/('q-Aharv-cntr'!M27+'q-PermP-cntr'!M27*1000)</f>
        <v>104.55946156555814</v>
      </c>
      <c r="N27">
        <f>'q-ValProd-cntr'!N27*1000/('q-Aharv-cntr'!N27+'q-PermP-cntr'!N27*1000)</f>
        <v>107.29880095906812</v>
      </c>
      <c r="O27">
        <f>'q-ValProd-cntr'!O27*1000/('q-Aharv-cntr'!O27+'q-PermP-cntr'!O27*1000)</f>
        <v>106.50616050360162</v>
      </c>
      <c r="P27">
        <f>'q-ValProd-cntr'!P27*1000/('q-Aharv-cntr'!P27+'q-PermP-cntr'!P27*1000)</f>
        <v>110.24634020662118</v>
      </c>
      <c r="Q27">
        <f>'q-ValProd-cntr'!Q27*1000/('q-Aharv-cntr'!Q27+'q-PermP-cntr'!Q27*1000)</f>
        <v>114.71716734257653</v>
      </c>
      <c r="R27">
        <f>'q-ValProd-cntr'!R27*1000/('q-Aharv-cntr'!R27+'q-PermP-cntr'!R27*1000)</f>
        <v>120.88519971946462</v>
      </c>
      <c r="S27">
        <f>'q-ValProd-cntr'!S27*1000/('q-Aharv-cntr'!S27+'q-PermP-cntr'!S27*1000)</f>
        <v>125.22202693479666</v>
      </c>
      <c r="T27">
        <f>'q-ValProd-cntr'!T27*1000/('q-Aharv-cntr'!T27+'q-PermP-cntr'!T27*1000)</f>
        <v>130.72307759121094</v>
      </c>
      <c r="U27">
        <f>'q-ValProd-cntr'!U27*1000/('q-Aharv-cntr'!U27+'q-PermP-cntr'!U27*1000)</f>
        <v>134.28708783596855</v>
      </c>
      <c r="V27">
        <f>'q-ValProd-cntr'!V27*1000/('q-Aharv-cntr'!V27+'q-PermP-cntr'!V27*1000)</f>
        <v>135.82138230316309</v>
      </c>
      <c r="W27">
        <f>'q-ValProd-cntr'!W27*1000/('q-Aharv-cntr'!W27+'q-PermP-cntr'!W27*1000)</f>
        <v>148.49217596745513</v>
      </c>
      <c r="X27">
        <f>'q-ValProd-cntr'!X27*1000/('q-Aharv-cntr'!X27+'q-PermP-cntr'!X27*1000)</f>
        <v>158.94558651965076</v>
      </c>
      <c r="Y27">
        <f>'q-ValProd-cntr'!Y27*1000/('q-Aharv-cntr'!Y27+'q-PermP-cntr'!Y27*1000)</f>
        <v>158.82847936325473</v>
      </c>
      <c r="Z27">
        <f>'q-ValProd-cntr'!Z27*1000/('q-Aharv-cntr'!Z27+'q-PermP-cntr'!Z27*1000)</f>
        <v>168.63320171270809</v>
      </c>
      <c r="AA27">
        <f>'q-ValProd-cntr'!AA27*1000/('q-Aharv-cntr'!AA27+'q-PermP-cntr'!AA27*1000)</f>
        <v>176.9480572450575</v>
      </c>
      <c r="AB27">
        <f>'q-ValProd-cntr'!AB27*1000/('q-Aharv-cntr'!AB27+'q-PermP-cntr'!AB27*1000)</f>
        <v>178.53512715706444</v>
      </c>
      <c r="AC27">
        <f>'q-ValProd-cntr'!AC27*1000/('q-Aharv-cntr'!AC27+'q-PermP-cntr'!AC27*1000)</f>
        <v>182.06258187920193</v>
      </c>
      <c r="AD27">
        <f>'q-ValProd-cntr'!AD27*1000/('q-Aharv-cntr'!AD27+'q-PermP-cntr'!AD27*1000)</f>
        <v>184.51171311389098</v>
      </c>
      <c r="AE27">
        <f>'q-ValProd-cntr'!AE27*1000/('q-Aharv-cntr'!AE27+'q-PermP-cntr'!AE27*1000)</f>
        <v>187.17712777069218</v>
      </c>
      <c r="AF27">
        <f>'q-ValProd-cntr'!AF27*1000/('q-Aharv-cntr'!AF27+'q-PermP-cntr'!AF27*1000)</f>
        <v>191.64458570203428</v>
      </c>
      <c r="AG27">
        <f>'q-ValProd-cntr'!AG27*1000/('q-Aharv-cntr'!AG27+'q-PermP-cntr'!AG27*1000)</f>
        <v>191.32914500130366</v>
      </c>
      <c r="AH27">
        <f>'q-ValProd-cntr'!AH27*1000/('q-Aharv-cntr'!AH27+'q-PermP-cntr'!AH27*1000)</f>
        <v>187.99379791223771</v>
      </c>
      <c r="AI27">
        <f>'q-ValProd-cntr'!AI27*1000/('q-Aharv-cntr'!AI27+'q-PermP-cntr'!AI27*1000)</f>
        <v>178.57485726798106</v>
      </c>
      <c r="AJ27">
        <f>'q-ValProd-cntr'!AJ27*1000/('q-Aharv-cntr'!AJ27+'q-PermP-cntr'!AJ27*1000)</f>
        <v>187.06420647009352</v>
      </c>
      <c r="AK27">
        <f>'q-ValProd-cntr'!AK27*1000/('q-Aharv-cntr'!AK27+'q-PermP-cntr'!AK27*1000)</f>
        <v>193.47222497620385</v>
      </c>
      <c r="AL27">
        <f>'q-ValProd-cntr'!AL27*1000/('q-Aharv-cntr'!AL27+'q-PermP-cntr'!AL27*1000)</f>
        <v>194.94957132459203</v>
      </c>
      <c r="AM27">
        <f>'q-ValProd-cntr'!AM27*1000/('q-Aharv-cntr'!AM27+'q-PermP-cntr'!AM27*1000)</f>
        <v>199.93246420491877</v>
      </c>
      <c r="AN27">
        <f>'q-ValProd-cntr'!AN27*1000/('q-Aharv-cntr'!AN27+'q-PermP-cntr'!AN27*1000)</f>
        <v>203.10835203430747</v>
      </c>
      <c r="AO27">
        <f>'q-ValProd-cntr'!AO27*1000/('q-Aharv-cntr'!AO27+'q-PermP-cntr'!AO27*1000)</f>
        <v>210.22573715942198</v>
      </c>
      <c r="AP27">
        <f>'q-ValProd-cntr'!AP27*1000/('q-Aharv-cntr'!AP27+'q-PermP-cntr'!AP27*1000)</f>
        <v>214.99049623656043</v>
      </c>
      <c r="AQ27">
        <f>'q-ValProd-cntr'!AQ27*1000/('q-Aharv-cntr'!AQ27+'q-PermP-cntr'!AQ27*1000)</f>
        <v>222.61717266189956</v>
      </c>
      <c r="AR27">
        <f>'q-ValProd-cntr'!AR27*1000/('q-Aharv-cntr'!AR27+'q-PermP-cntr'!AR27*1000)</f>
        <v>227.26438749683862</v>
      </c>
      <c r="AS27">
        <f>'q-ValProd-cntr'!AS27*1000/('q-Aharv-cntr'!AS27+'q-PermP-cntr'!AS27*1000)</f>
        <v>236.11731293879768</v>
      </c>
      <c r="AT27">
        <f>'q-ValProd-cntr'!AT27*1000/('q-Aharv-cntr'!AT27+'q-PermP-cntr'!AT27*1000)</f>
        <v>240.2479963628756</v>
      </c>
      <c r="AU27">
        <f>'q-ValProd-cntr'!AU27*1000/('q-Aharv-cntr'!AU27+'q-PermP-cntr'!AU27*1000)</f>
        <v>250.79844945078355</v>
      </c>
      <c r="AV27">
        <f>'q-ValProd-cntr'!AV27*1000/('q-Aharv-cntr'!AV27+'q-PermP-cntr'!AV27*1000)</f>
        <v>1521.8582318010951</v>
      </c>
      <c r="AW27">
        <f t="shared" si="0"/>
        <v>2.7368487462427815</v>
      </c>
    </row>
    <row r="28" spans="1:49" x14ac:dyDescent="0.2">
      <c r="A28" t="s">
        <v>218</v>
      </c>
      <c r="B28">
        <f>'q-ValProd-cntr'!C28</f>
        <v>142</v>
      </c>
      <c r="C28" t="str">
        <f>'q-ValProd-cntr'!D28</f>
        <v>Montserrat</v>
      </c>
      <c r="F28" t="s">
        <v>243</v>
      </c>
      <c r="G28">
        <f>'q-ValProd-cntr'!G28*1000/('q-Aharv-cntr'!G28+'q-PermP-cntr'!G28*1000)</f>
        <v>1033.0123946031745</v>
      </c>
      <c r="H28">
        <f>'q-ValProd-cntr'!H28*1000/('q-Aharv-cntr'!H28+'q-PermP-cntr'!H28*1000)</f>
        <v>1076.7493494363928</v>
      </c>
      <c r="I28">
        <f>'q-ValProd-cntr'!I28*1000/('q-Aharv-cntr'!I28+'q-PermP-cntr'!I28*1000)</f>
        <v>1080.2177377934267</v>
      </c>
      <c r="J28">
        <f>'q-ValProd-cntr'!J28*1000/('q-Aharv-cntr'!J28+'q-PermP-cntr'!J28*1000)</f>
        <v>1126.5348806836246</v>
      </c>
      <c r="K28">
        <f>'q-ValProd-cntr'!K28*1000/('q-Aharv-cntr'!K28+'q-PermP-cntr'!K28*1000)</f>
        <v>1172.119705787781</v>
      </c>
      <c r="L28">
        <f>'q-ValProd-cntr'!L28*1000/('q-Aharv-cntr'!L28+'q-PermP-cntr'!L28*1000)</f>
        <v>1249.4928902998233</v>
      </c>
      <c r="M28">
        <f>'q-ValProd-cntr'!M28*1000/('q-Aharv-cntr'!M28+'q-PermP-cntr'!M28*1000)</f>
        <v>1312.0055097315435</v>
      </c>
      <c r="N28">
        <f>'q-ValProd-cntr'!N28*1000/('q-Aharv-cntr'!N28+'q-PermP-cntr'!N28*1000)</f>
        <v>1396.7024169635283</v>
      </c>
      <c r="O28">
        <f>'q-ValProd-cntr'!O28*1000/('q-Aharv-cntr'!O28+'q-PermP-cntr'!O28*1000)</f>
        <v>1297.0764682734439</v>
      </c>
      <c r="P28">
        <f>'q-ValProd-cntr'!P28*1000/('q-Aharv-cntr'!P28+'q-PermP-cntr'!P28*1000)</f>
        <v>1372.8727778515281</v>
      </c>
      <c r="Q28">
        <f>'q-ValProd-cntr'!Q28*1000/('q-Aharv-cntr'!Q28+'q-PermP-cntr'!Q28*1000)</f>
        <v>1445.0678128298609</v>
      </c>
      <c r="R28">
        <f>'q-ValProd-cntr'!R28*1000/('q-Aharv-cntr'!R28+'q-PermP-cntr'!R28*1000)</f>
        <v>1415.3476618339093</v>
      </c>
      <c r="S28">
        <f>'q-ValProd-cntr'!S28*1000/('q-Aharv-cntr'!S28+'q-PermP-cntr'!S28*1000)</f>
        <v>1392.7066679832633</v>
      </c>
      <c r="T28">
        <f>'q-ValProd-cntr'!T28*1000/('q-Aharv-cntr'!T28+'q-PermP-cntr'!T28*1000)</f>
        <v>1380.4745494873878</v>
      </c>
      <c r="U28">
        <f>'q-ValProd-cntr'!U28*1000/('q-Aharv-cntr'!U28+'q-PermP-cntr'!U28*1000)</f>
        <v>1343.4989134534062</v>
      </c>
      <c r="V28">
        <f>'q-ValProd-cntr'!V28*1000/('q-Aharv-cntr'!V28+'q-PermP-cntr'!V28*1000)</f>
        <v>1378.6299499527554</v>
      </c>
      <c r="W28">
        <f>'q-ValProd-cntr'!W28*1000/('q-Aharv-cntr'!W28+'q-PermP-cntr'!W28*1000)</f>
        <v>1420.736309346247</v>
      </c>
      <c r="X28">
        <f>'q-ValProd-cntr'!X28*1000/('q-Aharv-cntr'!X28+'q-PermP-cntr'!X28*1000)</f>
        <v>1470.5448288149348</v>
      </c>
      <c r="Y28">
        <f>'q-ValProd-cntr'!Y28*1000/('q-Aharv-cntr'!Y28+'q-PermP-cntr'!Y28*1000)</f>
        <v>1520.3185350325728</v>
      </c>
      <c r="Z28">
        <f>'q-ValProd-cntr'!Z28*1000/('q-Aharv-cntr'!Z28+'q-PermP-cntr'!Z28*1000)</f>
        <v>1601.7489615522875</v>
      </c>
      <c r="AA28">
        <f>'q-ValProd-cntr'!AA28*1000/('q-Aharv-cntr'!AA28+'q-PermP-cntr'!AA28*1000)</f>
        <v>1674.0884475745363</v>
      </c>
      <c r="AB28">
        <f>'q-ValProd-cntr'!AB28*1000/('q-Aharv-cntr'!AB28+'q-PermP-cntr'!AB28*1000)</f>
        <v>1855.2994576809203</v>
      </c>
      <c r="AC28">
        <f>'q-ValProd-cntr'!AC28*1000/('q-Aharv-cntr'!AC28+'q-PermP-cntr'!AC28*1000)</f>
        <v>1825.5024682113815</v>
      </c>
      <c r="AD28">
        <f>'q-ValProd-cntr'!AD28*1000/('q-Aharv-cntr'!AD28+'q-PermP-cntr'!AD28*1000)</f>
        <v>1869.0911643327831</v>
      </c>
      <c r="AE28">
        <f>'q-ValProd-cntr'!AE28*1000/('q-Aharv-cntr'!AE28+'q-PermP-cntr'!AE28*1000)</f>
        <v>1769.3713516355137</v>
      </c>
      <c r="AF28">
        <f>'q-ValProd-cntr'!AF28*1000/('q-Aharv-cntr'!AF28+'q-PermP-cntr'!AF28*1000)</f>
        <v>1817.5861355365471</v>
      </c>
      <c r="AG28">
        <f>'q-ValProd-cntr'!AG28*1000/('q-Aharv-cntr'!AG28+'q-PermP-cntr'!AG28*1000)</f>
        <v>1849.1292637480794</v>
      </c>
      <c r="AH28">
        <f>'q-ValProd-cntr'!AH28*1000/('q-Aharv-cntr'!AH28+'q-PermP-cntr'!AH28*1000)</f>
        <v>1891.6847864881404</v>
      </c>
      <c r="AI28">
        <f>'q-ValProd-cntr'!AI28*1000/('q-Aharv-cntr'!AI28+'q-PermP-cntr'!AI28*1000)</f>
        <v>1927.9562213496924</v>
      </c>
      <c r="AJ28">
        <f>'q-ValProd-cntr'!AJ28*1000/('q-Aharv-cntr'!AJ28+'q-PermP-cntr'!AJ28*1000)</f>
        <v>1965.3791209256449</v>
      </c>
      <c r="AK28">
        <f>'q-ValProd-cntr'!AK28*1000/('q-Aharv-cntr'!AK28+'q-PermP-cntr'!AK28*1000)</f>
        <v>2007.7869009674978</v>
      </c>
      <c r="AL28">
        <f>'q-ValProd-cntr'!AL28*1000/('q-Aharv-cntr'!AL28+'q-PermP-cntr'!AL28*1000)</f>
        <v>2045.496946422156</v>
      </c>
      <c r="AM28">
        <f>'q-ValProd-cntr'!AM28*1000/('q-Aharv-cntr'!AM28+'q-PermP-cntr'!AM28*1000)</f>
        <v>2080.0574471791047</v>
      </c>
      <c r="AN28">
        <f>'q-ValProd-cntr'!AN28*1000/('q-Aharv-cntr'!AN28+'q-PermP-cntr'!AN28*1000)</f>
        <v>2108.5946249888971</v>
      </c>
      <c r="AO28">
        <f>'q-ValProd-cntr'!AO28*1000/('q-Aharv-cntr'!AO28+'q-PermP-cntr'!AO28*1000)</f>
        <v>2109.7086837278102</v>
      </c>
      <c r="AP28">
        <f>'q-ValProd-cntr'!AP28*1000/('q-Aharv-cntr'!AP28+'q-PermP-cntr'!AP28*1000)</f>
        <v>2109.7086837278102</v>
      </c>
      <c r="AQ28">
        <f>'q-ValProd-cntr'!AQ28*1000/('q-Aharv-cntr'!AQ28+'q-PermP-cntr'!AQ28*1000)</f>
        <v>2109.7086837278102</v>
      </c>
      <c r="AR28">
        <f>'q-ValProd-cntr'!AR28*1000/('q-Aharv-cntr'!AR28+'q-PermP-cntr'!AR28*1000)</f>
        <v>2109.7086837278102</v>
      </c>
      <c r="AS28">
        <f>'q-ValProd-cntr'!AS28*1000/('q-Aharv-cntr'!AS28+'q-PermP-cntr'!AS28*1000)</f>
        <v>2109.7086837278102</v>
      </c>
      <c r="AT28">
        <f>'q-ValProd-cntr'!AT28*1000/('q-Aharv-cntr'!AT28+'q-PermP-cntr'!AT28*1000)</f>
        <v>2109.7086837278102</v>
      </c>
      <c r="AU28">
        <f>'q-ValProd-cntr'!AU28*1000/('q-Aharv-cntr'!AU28+'q-PermP-cntr'!AU28*1000)</f>
        <v>2109.7086837278102</v>
      </c>
      <c r="AV28">
        <f>'q-ValProd-cntr'!AV28*1000/('q-Aharv-cntr'!AV28+'q-PermP-cntr'!AV28*1000)</f>
        <v>8103.1992624999984</v>
      </c>
      <c r="AW28">
        <f t="shared" si="0"/>
        <v>1.8559351557013049</v>
      </c>
    </row>
    <row r="29" spans="1:49" x14ac:dyDescent="0.2">
      <c r="A29" t="s">
        <v>218</v>
      </c>
      <c r="B29">
        <f>'q-ValProd-cntr'!C29</f>
        <v>151</v>
      </c>
      <c r="C29" t="str">
        <f>'q-ValProd-cntr'!D29</f>
        <v>Netherlands Antilles</v>
      </c>
      <c r="F29" t="s">
        <v>243</v>
      </c>
      <c r="G29" t="e">
        <f>'q-ValProd-cntr'!G29*1000/('q-Aharv-cntr'!G29+'q-PermP-cntr'!G29*1000)</f>
        <v>#VALUE!</v>
      </c>
      <c r="H29" t="e">
        <f>'q-ValProd-cntr'!H29*1000/('q-Aharv-cntr'!H29+'q-PermP-cntr'!H29*1000)</f>
        <v>#VALUE!</v>
      </c>
      <c r="I29" t="e">
        <f>'q-ValProd-cntr'!I29*1000/('q-Aharv-cntr'!I29+'q-PermP-cntr'!I29*1000)</f>
        <v>#VALUE!</v>
      </c>
      <c r="J29" t="e">
        <f>'q-ValProd-cntr'!J29*1000/('q-Aharv-cntr'!J29+'q-PermP-cntr'!J29*1000)</f>
        <v>#VALUE!</v>
      </c>
      <c r="K29" t="e">
        <f>'q-ValProd-cntr'!K29*1000/('q-Aharv-cntr'!K29+'q-PermP-cntr'!K29*1000)</f>
        <v>#VALUE!</v>
      </c>
      <c r="L29" t="e">
        <f>'q-ValProd-cntr'!L29*1000/('q-Aharv-cntr'!L29+'q-PermP-cntr'!L29*1000)</f>
        <v>#VALUE!</v>
      </c>
      <c r="M29" t="e">
        <f>'q-ValProd-cntr'!M29*1000/('q-Aharv-cntr'!M29+'q-PermP-cntr'!M29*1000)</f>
        <v>#VALUE!</v>
      </c>
      <c r="N29" t="e">
        <f>'q-ValProd-cntr'!N29*1000/('q-Aharv-cntr'!N29+'q-PermP-cntr'!N29*1000)</f>
        <v>#VALUE!</v>
      </c>
      <c r="O29" t="e">
        <f>'q-ValProd-cntr'!O29*1000/('q-Aharv-cntr'!O29+'q-PermP-cntr'!O29*1000)</f>
        <v>#VALUE!</v>
      </c>
      <c r="P29" t="e">
        <f>'q-ValProd-cntr'!P29*1000/('q-Aharv-cntr'!P29+'q-PermP-cntr'!P29*1000)</f>
        <v>#VALUE!</v>
      </c>
      <c r="Q29" t="e">
        <f>'q-ValProd-cntr'!Q29*1000/('q-Aharv-cntr'!Q29+'q-PermP-cntr'!Q29*1000)</f>
        <v>#VALUE!</v>
      </c>
      <c r="R29" t="e">
        <f>'q-ValProd-cntr'!R29*1000/('q-Aharv-cntr'!R29+'q-PermP-cntr'!R29*1000)</f>
        <v>#VALUE!</v>
      </c>
      <c r="S29" t="e">
        <f>'q-ValProd-cntr'!S29*1000/('q-Aharv-cntr'!S29+'q-PermP-cntr'!S29*1000)</f>
        <v>#VALUE!</v>
      </c>
      <c r="T29" t="e">
        <f>'q-ValProd-cntr'!T29*1000/('q-Aharv-cntr'!T29+'q-PermP-cntr'!T29*1000)</f>
        <v>#VALUE!</v>
      </c>
      <c r="U29" t="e">
        <f>'q-ValProd-cntr'!U29*1000/('q-Aharv-cntr'!U29+'q-PermP-cntr'!U29*1000)</f>
        <v>#VALUE!</v>
      </c>
      <c r="V29" t="e">
        <f>'q-ValProd-cntr'!V29*1000/('q-Aharv-cntr'!V29+'q-PermP-cntr'!V29*1000)</f>
        <v>#VALUE!</v>
      </c>
      <c r="W29" t="e">
        <f>'q-ValProd-cntr'!W29*1000/('q-Aharv-cntr'!W29+'q-PermP-cntr'!W29*1000)</f>
        <v>#VALUE!</v>
      </c>
      <c r="X29" t="e">
        <f>'q-ValProd-cntr'!X29*1000/('q-Aharv-cntr'!X29+'q-PermP-cntr'!X29*1000)</f>
        <v>#VALUE!</v>
      </c>
      <c r="Y29" t="e">
        <f>'q-ValProd-cntr'!Y29*1000/('q-Aharv-cntr'!Y29+'q-PermP-cntr'!Y29*1000)</f>
        <v>#VALUE!</v>
      </c>
      <c r="Z29" t="e">
        <f>'q-ValProd-cntr'!Z29*1000/('q-Aharv-cntr'!Z29+'q-PermP-cntr'!Z29*1000)</f>
        <v>#VALUE!</v>
      </c>
      <c r="AA29" t="e">
        <f>'q-ValProd-cntr'!AA29*1000/('q-Aharv-cntr'!AA29+'q-PermP-cntr'!AA29*1000)</f>
        <v>#VALUE!</v>
      </c>
      <c r="AB29" t="e">
        <f>'q-ValProd-cntr'!AB29*1000/('q-Aharv-cntr'!AB29+'q-PermP-cntr'!AB29*1000)</f>
        <v>#VALUE!</v>
      </c>
      <c r="AC29" t="e">
        <f>'q-ValProd-cntr'!AC29*1000/('q-Aharv-cntr'!AC29+'q-PermP-cntr'!AC29*1000)</f>
        <v>#VALUE!</v>
      </c>
      <c r="AD29" t="e">
        <f>'q-ValProd-cntr'!AD29*1000/('q-Aharv-cntr'!AD29+'q-PermP-cntr'!AD29*1000)</f>
        <v>#VALUE!</v>
      </c>
      <c r="AE29" t="e">
        <f>'q-ValProd-cntr'!AE29*1000/('q-Aharv-cntr'!AE29+'q-PermP-cntr'!AE29*1000)</f>
        <v>#VALUE!</v>
      </c>
      <c r="AF29" t="e">
        <f>'q-ValProd-cntr'!AF29*1000/('q-Aharv-cntr'!AF29+'q-PermP-cntr'!AF29*1000)</f>
        <v>#VALUE!</v>
      </c>
      <c r="AG29" t="e">
        <f>'q-ValProd-cntr'!AG29*1000/('q-Aharv-cntr'!AG29+'q-PermP-cntr'!AG29*1000)</f>
        <v>#VALUE!</v>
      </c>
      <c r="AH29" t="e">
        <f>'q-ValProd-cntr'!AH29*1000/('q-Aharv-cntr'!AH29+'q-PermP-cntr'!AH29*1000)</f>
        <v>#VALUE!</v>
      </c>
      <c r="AI29" t="e">
        <f>'q-ValProd-cntr'!AI29*1000/('q-Aharv-cntr'!AI29+'q-PermP-cntr'!AI29*1000)</f>
        <v>#VALUE!</v>
      </c>
      <c r="AJ29" t="e">
        <f>'q-ValProd-cntr'!AJ29*1000/('q-Aharv-cntr'!AJ29+'q-PermP-cntr'!AJ29*1000)</f>
        <v>#VALUE!</v>
      </c>
      <c r="AK29" t="e">
        <f>'q-ValProd-cntr'!AK29*1000/('q-Aharv-cntr'!AK29+'q-PermP-cntr'!AK29*1000)</f>
        <v>#VALUE!</v>
      </c>
      <c r="AL29" t="e">
        <f>'q-ValProd-cntr'!AL29*1000/('q-Aharv-cntr'!AL29+'q-PermP-cntr'!AL29*1000)</f>
        <v>#VALUE!</v>
      </c>
      <c r="AM29" t="e">
        <f>'q-ValProd-cntr'!AM29*1000/('q-Aharv-cntr'!AM29+'q-PermP-cntr'!AM29*1000)</f>
        <v>#VALUE!</v>
      </c>
      <c r="AN29" t="e">
        <f>'q-ValProd-cntr'!AN29*1000/('q-Aharv-cntr'!AN29+'q-PermP-cntr'!AN29*1000)</f>
        <v>#VALUE!</v>
      </c>
      <c r="AO29" t="e">
        <f>'q-ValProd-cntr'!AO29*1000/('q-Aharv-cntr'!AO29+'q-PermP-cntr'!AO29*1000)</f>
        <v>#VALUE!</v>
      </c>
      <c r="AP29" t="e">
        <f>'q-ValProd-cntr'!AP29*1000/('q-Aharv-cntr'!AP29+'q-PermP-cntr'!AP29*1000)</f>
        <v>#VALUE!</v>
      </c>
      <c r="AQ29" t="e">
        <f>'q-ValProd-cntr'!AQ29*1000/('q-Aharv-cntr'!AQ29+'q-PermP-cntr'!AQ29*1000)</f>
        <v>#VALUE!</v>
      </c>
      <c r="AR29" t="e">
        <f>'q-ValProd-cntr'!AR29*1000/('q-Aharv-cntr'!AR29+'q-PermP-cntr'!AR29*1000)</f>
        <v>#VALUE!</v>
      </c>
      <c r="AS29" t="e">
        <f>'q-ValProd-cntr'!AS29*1000/('q-Aharv-cntr'!AS29+'q-PermP-cntr'!AS29*1000)</f>
        <v>#VALUE!</v>
      </c>
      <c r="AT29" t="e">
        <f>'q-ValProd-cntr'!AT29*1000/('q-Aharv-cntr'!AT29+'q-PermP-cntr'!AT29*1000)</f>
        <v>#VALUE!</v>
      </c>
      <c r="AU29" t="e">
        <f>'q-ValProd-cntr'!AU29*1000/('q-Aharv-cntr'!AU29+'q-PermP-cntr'!AU29*1000)</f>
        <v>#VALUE!</v>
      </c>
      <c r="AV29" t="e">
        <f>'q-ValProd-cntr'!AV29*1000/('q-Aharv-cntr'!AV29+'q-PermP-cntr'!AV29*1000)</f>
        <v>#VALUE!</v>
      </c>
      <c r="AW29" t="e">
        <f t="shared" si="0"/>
        <v>#VALUE!</v>
      </c>
    </row>
    <row r="30" spans="1:49" x14ac:dyDescent="0.2">
      <c r="A30" t="s">
        <v>218</v>
      </c>
      <c r="B30">
        <f>'q-ValProd-cntr'!C30</f>
        <v>157</v>
      </c>
      <c r="C30" t="str">
        <f>'q-ValProd-cntr'!D30</f>
        <v>Nicaragua</v>
      </c>
      <c r="F30" t="s">
        <v>243</v>
      </c>
      <c r="G30">
        <f>'q-ValProd-cntr'!G30*1000/('q-Aharv-cntr'!G30+'q-PermP-cntr'!G30*1000)</f>
        <v>71.784351580577379</v>
      </c>
      <c r="H30">
        <f>'q-ValProd-cntr'!H30*1000/('q-Aharv-cntr'!H30+'q-PermP-cntr'!H30*1000)</f>
        <v>80.390090958909795</v>
      </c>
      <c r="I30">
        <f>'q-ValProd-cntr'!I30*1000/('q-Aharv-cntr'!I30+'q-PermP-cntr'!I30*1000)</f>
        <v>88.699364719581908</v>
      </c>
      <c r="J30">
        <f>'q-ValProd-cntr'!J30*1000/('q-Aharv-cntr'!J30+'q-PermP-cntr'!J30*1000)</f>
        <v>99.507267340775442</v>
      </c>
      <c r="K30">
        <f>'q-ValProd-cntr'!K30*1000/('q-Aharv-cntr'!K30+'q-PermP-cntr'!K30*1000)</f>
        <v>106.39139856205512</v>
      </c>
      <c r="L30">
        <f>'q-ValProd-cntr'!L30*1000/('q-Aharv-cntr'!L30+'q-PermP-cntr'!L30*1000)</f>
        <v>103.8926446513528</v>
      </c>
      <c r="M30">
        <f>'q-ValProd-cntr'!M30*1000/('q-Aharv-cntr'!M30+'q-PermP-cntr'!M30*1000)</f>
        <v>111.07775418142623</v>
      </c>
      <c r="N30">
        <f>'q-ValProd-cntr'!N30*1000/('q-Aharv-cntr'!N30+'q-PermP-cntr'!N30*1000)</f>
        <v>112.7687081802748</v>
      </c>
      <c r="O30">
        <f>'q-ValProd-cntr'!O30*1000/('q-Aharv-cntr'!O30+'q-PermP-cntr'!O30*1000)</f>
        <v>115.95551620876508</v>
      </c>
      <c r="P30">
        <f>'q-ValProd-cntr'!P30*1000/('q-Aharv-cntr'!P30+'q-PermP-cntr'!P30*1000)</f>
        <v>114.94899237359337</v>
      </c>
      <c r="Q30">
        <f>'q-ValProd-cntr'!Q30*1000/('q-Aharv-cntr'!Q30+'q-PermP-cntr'!Q30*1000)</f>
        <v>118.54509255484641</v>
      </c>
      <c r="R30">
        <f>'q-ValProd-cntr'!R30*1000/('q-Aharv-cntr'!R30+'q-PermP-cntr'!R30*1000)</f>
        <v>124.59212199775043</v>
      </c>
      <c r="S30">
        <f>'q-ValProd-cntr'!S30*1000/('q-Aharv-cntr'!S30+'q-PermP-cntr'!S30*1000)</f>
        <v>124.31211523916257</v>
      </c>
      <c r="T30">
        <f>'q-ValProd-cntr'!T30*1000/('q-Aharv-cntr'!T30+'q-PermP-cntr'!T30*1000)</f>
        <v>131.84093108659775</v>
      </c>
      <c r="U30">
        <f>'q-ValProd-cntr'!U30*1000/('q-Aharv-cntr'!U30+'q-PermP-cntr'!U30*1000)</f>
        <v>139.57836781940603</v>
      </c>
      <c r="V30">
        <f>'q-ValProd-cntr'!V30*1000/('q-Aharv-cntr'!V30+'q-PermP-cntr'!V30*1000)</f>
        <v>142.40660538479264</v>
      </c>
      <c r="W30">
        <f>'q-ValProd-cntr'!W30*1000/('q-Aharv-cntr'!W30+'q-PermP-cntr'!W30*1000)</f>
        <v>144.45752212867239</v>
      </c>
      <c r="X30">
        <f>'q-ValProd-cntr'!X30*1000/('q-Aharv-cntr'!X30+'q-PermP-cntr'!X30*1000)</f>
        <v>152.08204946146432</v>
      </c>
      <c r="Y30">
        <f>'q-ValProd-cntr'!Y30*1000/('q-Aharv-cntr'!Y30+'q-PermP-cntr'!Y30*1000)</f>
        <v>138.78926498753489</v>
      </c>
      <c r="Z30">
        <f>'q-ValProd-cntr'!Z30*1000/('q-Aharv-cntr'!Z30+'q-PermP-cntr'!Z30*1000)</f>
        <v>93.898440216308131</v>
      </c>
      <c r="AA30">
        <f>'q-ValProd-cntr'!AA30*1000/('q-Aharv-cntr'!AA30+'q-PermP-cntr'!AA30*1000)</f>
        <v>106.54312065864612</v>
      </c>
      <c r="AB30">
        <f>'q-ValProd-cntr'!AB30*1000/('q-Aharv-cntr'!AB30+'q-PermP-cntr'!AB30*1000)</f>
        <v>110.14720108935524</v>
      </c>
      <c r="AC30">
        <f>'q-ValProd-cntr'!AC30*1000/('q-Aharv-cntr'!AC30+'q-PermP-cntr'!AC30*1000)</f>
        <v>109.66252579877022</v>
      </c>
      <c r="AD30">
        <f>'q-ValProd-cntr'!AD30*1000/('q-Aharv-cntr'!AD30+'q-PermP-cntr'!AD30*1000)</f>
        <v>113.3789245758053</v>
      </c>
      <c r="AE30">
        <f>'q-ValProd-cntr'!AE30*1000/('q-Aharv-cntr'!AE30+'q-PermP-cntr'!AE30*1000)</f>
        <v>101.77988844256471</v>
      </c>
      <c r="AF30">
        <f>'q-ValProd-cntr'!AF30*1000/('q-Aharv-cntr'!AF30+'q-PermP-cntr'!AF30*1000)</f>
        <v>97.369044665887515</v>
      </c>
      <c r="AG30">
        <f>'q-ValProd-cntr'!AG30*1000/('q-Aharv-cntr'!AG30+'q-PermP-cntr'!AG30*1000)</f>
        <v>90.555280840050756</v>
      </c>
      <c r="AH30">
        <f>'q-ValProd-cntr'!AH30*1000/('q-Aharv-cntr'!AH30+'q-PermP-cntr'!AH30*1000)</f>
        <v>87.264903237445864</v>
      </c>
      <c r="AI30">
        <f>'q-ValProd-cntr'!AI30*1000/('q-Aharv-cntr'!AI30+'q-PermP-cntr'!AI30*1000)</f>
        <v>91.889880708831456</v>
      </c>
      <c r="AJ30">
        <f>'q-ValProd-cntr'!AJ30*1000/('q-Aharv-cntr'!AJ30+'q-PermP-cntr'!AJ30*1000)</f>
        <v>93.153620670955064</v>
      </c>
      <c r="AK30">
        <f>'q-ValProd-cntr'!AK30*1000/('q-Aharv-cntr'!AK30+'q-PermP-cntr'!AK30*1000)</f>
        <v>93.640244190523021</v>
      </c>
      <c r="AL30">
        <f>'q-ValProd-cntr'!AL30*1000/('q-Aharv-cntr'!AL30+'q-PermP-cntr'!AL30*1000)</f>
        <v>96.444527903634906</v>
      </c>
      <c r="AM30">
        <f>'q-ValProd-cntr'!AM30*1000/('q-Aharv-cntr'!AM30+'q-PermP-cntr'!AM30*1000)</f>
        <v>94.997609551077375</v>
      </c>
      <c r="AN30">
        <f>'q-ValProd-cntr'!AN30*1000/('q-Aharv-cntr'!AN30+'q-PermP-cntr'!AN30*1000)</f>
        <v>97.324716273118526</v>
      </c>
      <c r="AO30">
        <f>'q-ValProd-cntr'!AO30*1000/('q-Aharv-cntr'!AO30+'q-PermP-cntr'!AO30*1000)</f>
        <v>102.74388749647144</v>
      </c>
      <c r="AP30">
        <f>'q-ValProd-cntr'!AP30*1000/('q-Aharv-cntr'!AP30+'q-PermP-cntr'!AP30*1000)</f>
        <v>105.28337825956645</v>
      </c>
      <c r="AQ30">
        <f>'q-ValProd-cntr'!AQ30*1000/('q-Aharv-cntr'!AQ30+'q-PermP-cntr'!AQ30*1000)</f>
        <v>107.71615681580683</v>
      </c>
      <c r="AR30">
        <f>'q-ValProd-cntr'!AR30*1000/('q-Aharv-cntr'!AR30+'q-PermP-cntr'!AR30*1000)</f>
        <v>110.67319482640019</v>
      </c>
      <c r="AS30">
        <f>'q-ValProd-cntr'!AS30*1000/('q-Aharv-cntr'!AS30+'q-PermP-cntr'!AS30*1000)</f>
        <v>114.77894242394152</v>
      </c>
      <c r="AT30">
        <f>'q-ValProd-cntr'!AT30*1000/('q-Aharv-cntr'!AT30+'q-PermP-cntr'!AT30*1000)</f>
        <v>122.9096737703517</v>
      </c>
      <c r="AU30">
        <f>'q-ValProd-cntr'!AU30*1000/('q-Aharv-cntr'!AU30+'q-PermP-cntr'!AU30*1000)</f>
        <v>124.05391456316771</v>
      </c>
      <c r="AV30">
        <f>'q-ValProd-cntr'!AV30*1000/('q-Aharv-cntr'!AV30+'q-PermP-cntr'!AV30*1000)</f>
        <v>748.32358401422323</v>
      </c>
      <c r="AW30">
        <f t="shared" si="0"/>
        <v>2.0059023460072822E-2</v>
      </c>
    </row>
    <row r="31" spans="1:49" x14ac:dyDescent="0.2">
      <c r="A31" t="s">
        <v>218</v>
      </c>
      <c r="B31">
        <f>'q-ValProd-cntr'!C31</f>
        <v>166</v>
      </c>
      <c r="C31" t="str">
        <f>'q-ValProd-cntr'!D31</f>
        <v>Panama</v>
      </c>
      <c r="F31" t="s">
        <v>243</v>
      </c>
      <c r="G31">
        <f>'q-ValProd-cntr'!G31*1000/('q-Aharv-cntr'!G31+'q-PermP-cntr'!G31*1000)</f>
        <v>186.14064758352666</v>
      </c>
      <c r="H31">
        <f>'q-ValProd-cntr'!H31*1000/('q-Aharv-cntr'!H31+'q-PermP-cntr'!H31*1000)</f>
        <v>190.84068345429898</v>
      </c>
      <c r="I31">
        <f>'q-ValProd-cntr'!I31*1000/('q-Aharv-cntr'!I31+'q-PermP-cntr'!I31*1000)</f>
        <v>194.21435019188203</v>
      </c>
      <c r="J31">
        <f>'q-ValProd-cntr'!J31*1000/('q-Aharv-cntr'!J31+'q-PermP-cntr'!J31*1000)</f>
        <v>195.02520074867928</v>
      </c>
      <c r="K31">
        <f>'q-ValProd-cntr'!K31*1000/('q-Aharv-cntr'!K31+'q-PermP-cntr'!K31*1000)</f>
        <v>200.49672574910952</v>
      </c>
      <c r="L31">
        <f>'q-ValProd-cntr'!L31*1000/('q-Aharv-cntr'!L31+'q-PermP-cntr'!L31*1000)</f>
        <v>203.87936980109632</v>
      </c>
      <c r="M31">
        <f>'q-ValProd-cntr'!M31*1000/('q-Aharv-cntr'!M31+'q-PermP-cntr'!M31*1000)</f>
        <v>211.60727609083122</v>
      </c>
      <c r="N31">
        <f>'q-ValProd-cntr'!N31*1000/('q-Aharv-cntr'!N31+'q-PermP-cntr'!N31*1000)</f>
        <v>255.85493065628424</v>
      </c>
      <c r="O31">
        <f>'q-ValProd-cntr'!O31*1000/('q-Aharv-cntr'!O31+'q-PermP-cntr'!O31*1000)</f>
        <v>268.87557734171622</v>
      </c>
      <c r="P31">
        <f>'q-ValProd-cntr'!P31*1000/('q-Aharv-cntr'!P31+'q-PermP-cntr'!P31*1000)</f>
        <v>269.1621315639311</v>
      </c>
      <c r="Q31">
        <f>'q-ValProd-cntr'!Q31*1000/('q-Aharv-cntr'!Q31+'q-PermP-cntr'!Q31*1000)</f>
        <v>279.73678687545009</v>
      </c>
      <c r="R31">
        <f>'q-ValProd-cntr'!R31*1000/('q-Aharv-cntr'!R31+'q-PermP-cntr'!R31*1000)</f>
        <v>269.62499716660739</v>
      </c>
      <c r="S31">
        <f>'q-ValProd-cntr'!S31*1000/('q-Aharv-cntr'!S31+'q-PermP-cntr'!S31*1000)</f>
        <v>268.19901466722393</v>
      </c>
      <c r="T31">
        <f>'q-ValProd-cntr'!T31*1000/('q-Aharv-cntr'!T31+'q-PermP-cntr'!T31*1000)</f>
        <v>269.55815431942432</v>
      </c>
      <c r="U31">
        <f>'q-ValProd-cntr'!U31*1000/('q-Aharv-cntr'!U31+'q-PermP-cntr'!U31*1000)</f>
        <v>278.19303242450206</v>
      </c>
      <c r="V31">
        <f>'q-ValProd-cntr'!V31*1000/('q-Aharv-cntr'!V31+'q-PermP-cntr'!V31*1000)</f>
        <v>277.62469184263426</v>
      </c>
      <c r="W31">
        <f>'q-ValProd-cntr'!W31*1000/('q-Aharv-cntr'!W31+'q-PermP-cntr'!W31*1000)</f>
        <v>289.80129977330654</v>
      </c>
      <c r="X31">
        <f>'q-ValProd-cntr'!X31*1000/('q-Aharv-cntr'!X31+'q-PermP-cntr'!X31*1000)</f>
        <v>292.00809781466904</v>
      </c>
      <c r="Y31">
        <f>'q-ValProd-cntr'!Y31*1000/('q-Aharv-cntr'!Y31+'q-PermP-cntr'!Y31*1000)</f>
        <v>290.16411516883625</v>
      </c>
      <c r="Z31">
        <f>'q-ValProd-cntr'!Z31*1000/('q-Aharv-cntr'!Z31+'q-PermP-cntr'!Z31*1000)</f>
        <v>289.2408317518416</v>
      </c>
      <c r="AA31">
        <f>'q-ValProd-cntr'!AA31*1000/('q-Aharv-cntr'!AA31+'q-PermP-cntr'!AA31*1000)</f>
        <v>293.5297442551946</v>
      </c>
      <c r="AB31">
        <f>'q-ValProd-cntr'!AB31*1000/('q-Aharv-cntr'!AB31+'q-PermP-cntr'!AB31*1000)</f>
        <v>299.37243137871883</v>
      </c>
      <c r="AC31">
        <f>'q-ValProd-cntr'!AC31*1000/('q-Aharv-cntr'!AC31+'q-PermP-cntr'!AC31*1000)</f>
        <v>298.21962748369202</v>
      </c>
      <c r="AD31">
        <f>'q-ValProd-cntr'!AD31*1000/('q-Aharv-cntr'!AD31+'q-PermP-cntr'!AD31*1000)</f>
        <v>302.91970372153588</v>
      </c>
      <c r="AE31">
        <f>'q-ValProd-cntr'!AE31*1000/('q-Aharv-cntr'!AE31+'q-PermP-cntr'!AE31*1000)</f>
        <v>300.90514256772173</v>
      </c>
      <c r="AF31">
        <f>'q-ValProd-cntr'!AF31*1000/('q-Aharv-cntr'!AF31+'q-PermP-cntr'!AF31*1000)</f>
        <v>288.90374235979101</v>
      </c>
      <c r="AG31">
        <f>'q-ValProd-cntr'!AG31*1000/('q-Aharv-cntr'!AG31+'q-PermP-cntr'!AG31*1000)</f>
        <v>317.90286101843139</v>
      </c>
      <c r="AH31">
        <f>'q-ValProd-cntr'!AH31*1000/('q-Aharv-cntr'!AH31+'q-PermP-cntr'!AH31*1000)</f>
        <v>301.12768716298115</v>
      </c>
      <c r="AI31">
        <f>'q-ValProd-cntr'!AI31*1000/('q-Aharv-cntr'!AI31+'q-PermP-cntr'!AI31*1000)</f>
        <v>308.37682219982997</v>
      </c>
      <c r="AJ31">
        <f>'q-ValProd-cntr'!AJ31*1000/('q-Aharv-cntr'!AJ31+'q-PermP-cntr'!AJ31*1000)</f>
        <v>311.34468472305042</v>
      </c>
      <c r="AK31">
        <f>'q-ValProd-cntr'!AK31*1000/('q-Aharv-cntr'!AK31+'q-PermP-cntr'!AK31*1000)</f>
        <v>294.07639635363427</v>
      </c>
      <c r="AL31">
        <f>'q-ValProd-cntr'!AL31*1000/('q-Aharv-cntr'!AL31+'q-PermP-cntr'!AL31*1000)</f>
        <v>295.1296790556911</v>
      </c>
      <c r="AM31">
        <f>'q-ValProd-cntr'!AM31*1000/('q-Aharv-cntr'!AM31+'q-PermP-cntr'!AM31*1000)</f>
        <v>302.15767134224598</v>
      </c>
      <c r="AN31">
        <f>'q-ValProd-cntr'!AN31*1000/('q-Aharv-cntr'!AN31+'q-PermP-cntr'!AN31*1000)</f>
        <v>313.76774922457514</v>
      </c>
      <c r="AO31">
        <f>'q-ValProd-cntr'!AO31*1000/('q-Aharv-cntr'!AO31+'q-PermP-cntr'!AO31*1000)</f>
        <v>316.25541646041262</v>
      </c>
      <c r="AP31">
        <f>'q-ValProd-cntr'!AP31*1000/('q-Aharv-cntr'!AP31+'q-PermP-cntr'!AP31*1000)</f>
        <v>323.01040438912247</v>
      </c>
      <c r="AQ31">
        <f>'q-ValProd-cntr'!AQ31*1000/('q-Aharv-cntr'!AQ31+'q-PermP-cntr'!AQ31*1000)</f>
        <v>321.3338328805691</v>
      </c>
      <c r="AR31">
        <f>'q-ValProd-cntr'!AR31*1000/('q-Aharv-cntr'!AR31+'q-PermP-cntr'!AR31*1000)</f>
        <v>326.22093660394677</v>
      </c>
      <c r="AS31">
        <f>'q-ValProd-cntr'!AS31*1000/('q-Aharv-cntr'!AS31+'q-PermP-cntr'!AS31*1000)</f>
        <v>330.22265228130243</v>
      </c>
      <c r="AT31">
        <f>'q-ValProd-cntr'!AT31*1000/('q-Aharv-cntr'!AT31+'q-PermP-cntr'!AT31*1000)</f>
        <v>322.84280995435819</v>
      </c>
      <c r="AU31">
        <f>'q-ValProd-cntr'!AU31*1000/('q-Aharv-cntr'!AU31+'q-PermP-cntr'!AU31*1000)</f>
        <v>308.4338391428505</v>
      </c>
      <c r="AV31">
        <f>'q-ValProd-cntr'!AV31*1000/('q-Aharv-cntr'!AV31+'q-PermP-cntr'!AV31*1000)</f>
        <v>2202.1206970267617</v>
      </c>
      <c r="AW31">
        <f t="shared" si="0"/>
        <v>1.2016894758062113</v>
      </c>
    </row>
    <row r="32" spans="1:49" x14ac:dyDescent="0.2">
      <c r="A32" t="s">
        <v>218</v>
      </c>
      <c r="B32">
        <f>'q-ValProd-cntr'!C32</f>
        <v>169</v>
      </c>
      <c r="C32" t="str">
        <f>'q-ValProd-cntr'!D32</f>
        <v>Paraguay</v>
      </c>
      <c r="F32" t="s">
        <v>243</v>
      </c>
      <c r="G32">
        <f>'q-ValProd-cntr'!G32*1000/('q-Aharv-cntr'!G32+'q-PermP-cntr'!G32*1000)</f>
        <v>46.116520881772416</v>
      </c>
      <c r="H32">
        <f>'q-ValProd-cntr'!H32*1000/('q-Aharv-cntr'!H32+'q-PermP-cntr'!H32*1000)</f>
        <v>46.23058525595831</v>
      </c>
      <c r="I32">
        <f>'q-ValProd-cntr'!I32*1000/('q-Aharv-cntr'!I32+'q-PermP-cntr'!I32*1000)</f>
        <v>46.612312064842477</v>
      </c>
      <c r="J32">
        <f>'q-ValProd-cntr'!J32*1000/('q-Aharv-cntr'!J32+'q-PermP-cntr'!J32*1000)</f>
        <v>50.331719920029975</v>
      </c>
      <c r="K32">
        <f>'q-ValProd-cntr'!K32*1000/('q-Aharv-cntr'!K32+'q-PermP-cntr'!K32*1000)</f>
        <v>53.978063625188135</v>
      </c>
      <c r="L32">
        <f>'q-ValProd-cntr'!L32*1000/('q-Aharv-cntr'!L32+'q-PermP-cntr'!L32*1000)</f>
        <v>51.597928110792679</v>
      </c>
      <c r="M32">
        <f>'q-ValProd-cntr'!M32*1000/('q-Aharv-cntr'!M32+'q-PermP-cntr'!M32*1000)</f>
        <v>53.549948896903651</v>
      </c>
      <c r="N32">
        <f>'q-ValProd-cntr'!N32*1000/('q-Aharv-cntr'!N32+'q-PermP-cntr'!N32*1000)</f>
        <v>53.843572960617792</v>
      </c>
      <c r="O32">
        <f>'q-ValProd-cntr'!O32*1000/('q-Aharv-cntr'!O32+'q-PermP-cntr'!O32*1000)</f>
        <v>53.88213981032257</v>
      </c>
      <c r="P32">
        <f>'q-ValProd-cntr'!P32*1000/('q-Aharv-cntr'!P32+'q-PermP-cntr'!P32*1000)</f>
        <v>57.332017314578792</v>
      </c>
      <c r="Q32">
        <f>'q-ValProd-cntr'!Q32*1000/('q-Aharv-cntr'!Q32+'q-PermP-cntr'!Q32*1000)</f>
        <v>56.356147616010482</v>
      </c>
      <c r="R32">
        <f>'q-ValProd-cntr'!R32*1000/('q-Aharv-cntr'!R32+'q-PermP-cntr'!R32*1000)</f>
        <v>57.333968629822955</v>
      </c>
      <c r="S32">
        <f>'q-ValProd-cntr'!S32*1000/('q-Aharv-cntr'!S32+'q-PermP-cntr'!S32*1000)</f>
        <v>56.367294517073411</v>
      </c>
      <c r="T32">
        <f>'q-ValProd-cntr'!T32*1000/('q-Aharv-cntr'!T32+'q-PermP-cntr'!T32*1000)</f>
        <v>60.146029344759533</v>
      </c>
      <c r="U32">
        <f>'q-ValProd-cntr'!U32*1000/('q-Aharv-cntr'!U32+'q-PermP-cntr'!U32*1000)</f>
        <v>59.017373465235551</v>
      </c>
      <c r="V32">
        <f>'q-ValProd-cntr'!V32*1000/('q-Aharv-cntr'!V32+'q-PermP-cntr'!V32*1000)</f>
        <v>63.904874552464932</v>
      </c>
      <c r="W32">
        <f>'q-ValProd-cntr'!W32*1000/('q-Aharv-cntr'!W32+'q-PermP-cntr'!W32*1000)</f>
        <v>73.312421322175211</v>
      </c>
      <c r="X32">
        <f>'q-ValProd-cntr'!X32*1000/('q-Aharv-cntr'!X32+'q-PermP-cntr'!X32*1000)</f>
        <v>71.958289923735862</v>
      </c>
      <c r="Y32">
        <f>'q-ValProd-cntr'!Y32*1000/('q-Aharv-cntr'!Y32+'q-PermP-cntr'!Y32*1000)</f>
        <v>73.089774117583104</v>
      </c>
      <c r="Z32">
        <f>'q-ValProd-cntr'!Z32*1000/('q-Aharv-cntr'!Z32+'q-PermP-cntr'!Z32*1000)</f>
        <v>71.851370420083086</v>
      </c>
      <c r="AA32">
        <f>'q-ValProd-cntr'!AA32*1000/('q-Aharv-cntr'!AA32+'q-PermP-cntr'!AA32*1000)</f>
        <v>76.041779312009169</v>
      </c>
      <c r="AB32">
        <f>'q-ValProd-cntr'!AB32*1000/('q-Aharv-cntr'!AB32+'q-PermP-cntr'!AB32*1000)</f>
        <v>75.75002384069316</v>
      </c>
      <c r="AC32">
        <f>'q-ValProd-cntr'!AC32*1000/('q-Aharv-cntr'!AC32+'q-PermP-cntr'!AC32*1000)</f>
        <v>76.357384220375181</v>
      </c>
      <c r="AD32">
        <f>'q-ValProd-cntr'!AD32*1000/('q-Aharv-cntr'!AD32+'q-PermP-cntr'!AD32*1000)</f>
        <v>80.195358879345491</v>
      </c>
      <c r="AE32">
        <f>'q-ValProd-cntr'!AE32*1000/('q-Aharv-cntr'!AE32+'q-PermP-cntr'!AE32*1000)</f>
        <v>85.939062947416815</v>
      </c>
      <c r="AF32">
        <f>'q-ValProd-cntr'!AF32*1000/('q-Aharv-cntr'!AF32+'q-PermP-cntr'!AF32*1000)</f>
        <v>71.349583433879388</v>
      </c>
      <c r="AG32">
        <f>'q-ValProd-cntr'!AG32*1000/('q-Aharv-cntr'!AG32+'q-PermP-cntr'!AG32*1000)</f>
        <v>75.179999768161409</v>
      </c>
      <c r="AH32">
        <f>'q-ValProd-cntr'!AH32*1000/('q-Aharv-cntr'!AH32+'q-PermP-cntr'!AH32*1000)</f>
        <v>85.124642496031072</v>
      </c>
      <c r="AI32">
        <f>'q-ValProd-cntr'!AI32*1000/('q-Aharv-cntr'!AI32+'q-PermP-cntr'!AI32*1000)</f>
        <v>91.651692338186081</v>
      </c>
      <c r="AJ32">
        <f>'q-ValProd-cntr'!AJ32*1000/('q-Aharv-cntr'!AJ32+'q-PermP-cntr'!AJ32*1000)</f>
        <v>92.755991192754664</v>
      </c>
      <c r="AK32">
        <f>'q-ValProd-cntr'!AK32*1000/('q-Aharv-cntr'!AK32+'q-PermP-cntr'!AK32*1000)</f>
        <v>89.564467046459896</v>
      </c>
      <c r="AL32">
        <f>'q-ValProd-cntr'!AL32*1000/('q-Aharv-cntr'!AL32+'q-PermP-cntr'!AL32*1000)</f>
        <v>88.224367373428223</v>
      </c>
      <c r="AM32">
        <f>'q-ValProd-cntr'!AM32*1000/('q-Aharv-cntr'!AM32+'q-PermP-cntr'!AM32*1000)</f>
        <v>91.026572132740441</v>
      </c>
      <c r="AN32">
        <f>'q-ValProd-cntr'!AN32*1000/('q-Aharv-cntr'!AN32+'q-PermP-cntr'!AN32*1000)</f>
        <v>89.174733177104841</v>
      </c>
      <c r="AO32">
        <f>'q-ValProd-cntr'!AO32*1000/('q-Aharv-cntr'!AO32+'q-PermP-cntr'!AO32*1000)</f>
        <v>99.638058415368519</v>
      </c>
      <c r="AP32">
        <f>'q-ValProd-cntr'!AP32*1000/('q-Aharv-cntr'!AP32+'q-PermP-cntr'!AP32*1000)</f>
        <v>95.646578936716438</v>
      </c>
      <c r="AQ32">
        <f>'q-ValProd-cntr'!AQ32*1000/('q-Aharv-cntr'!AQ32+'q-PermP-cntr'!AQ32*1000)</f>
        <v>98.445120813914201</v>
      </c>
      <c r="AR32">
        <f>'q-ValProd-cntr'!AR32*1000/('q-Aharv-cntr'!AR32+'q-PermP-cntr'!AR32*1000)</f>
        <v>100.56606557932857</v>
      </c>
      <c r="AS32">
        <f>'q-ValProd-cntr'!AS32*1000/('q-Aharv-cntr'!AS32+'q-PermP-cntr'!AS32*1000)</f>
        <v>104.61068484346124</v>
      </c>
      <c r="AT32">
        <f>'q-ValProd-cntr'!AT32*1000/('q-Aharv-cntr'!AT32+'q-PermP-cntr'!AT32*1000)</f>
        <v>101.16579540382411</v>
      </c>
      <c r="AU32">
        <f>'q-ValProd-cntr'!AU32*1000/('q-Aharv-cntr'!AU32+'q-PermP-cntr'!AU32*1000)</f>
        <v>112.87683093611534</v>
      </c>
      <c r="AV32">
        <f>'q-ValProd-cntr'!AV32*1000/('q-Aharv-cntr'!AV32+'q-PermP-cntr'!AV32*1000)</f>
        <v>880.84358624600031</v>
      </c>
      <c r="AW32">
        <f t="shared" si="0"/>
        <v>2.1596504859747734</v>
      </c>
    </row>
    <row r="33" spans="1:49" x14ac:dyDescent="0.2">
      <c r="A33" t="s">
        <v>218</v>
      </c>
      <c r="B33">
        <f>'q-ValProd-cntr'!C33</f>
        <v>170</v>
      </c>
      <c r="C33" t="str">
        <f>'q-ValProd-cntr'!D33</f>
        <v>Peru</v>
      </c>
      <c r="F33" t="s">
        <v>243</v>
      </c>
      <c r="G33">
        <f>'q-ValProd-cntr'!G33*1000/('q-Aharv-cntr'!G33+'q-PermP-cntr'!G33*1000)</f>
        <v>53.404803397014724</v>
      </c>
      <c r="H33">
        <f>'q-ValProd-cntr'!H33*1000/('q-Aharv-cntr'!H33+'q-PermP-cntr'!H33*1000)</f>
        <v>55.701816828881753</v>
      </c>
      <c r="I33">
        <f>'q-ValProd-cntr'!I33*1000/('q-Aharv-cntr'!I33+'q-PermP-cntr'!I33*1000)</f>
        <v>56.030835367890191</v>
      </c>
      <c r="J33">
        <f>'q-ValProd-cntr'!J33*1000/('q-Aharv-cntr'!J33+'q-PermP-cntr'!J33*1000)</f>
        <v>59.419498502659806</v>
      </c>
      <c r="K33">
        <f>'q-ValProd-cntr'!K33*1000/('q-Aharv-cntr'!K33+'q-PermP-cntr'!K33*1000)</f>
        <v>62.377329694301423</v>
      </c>
      <c r="L33">
        <f>'q-ValProd-cntr'!L33*1000/('q-Aharv-cntr'!L33+'q-PermP-cntr'!L33*1000)</f>
        <v>65.714666524216952</v>
      </c>
      <c r="M33">
        <f>'q-ValProd-cntr'!M33*1000/('q-Aharv-cntr'!M33+'q-PermP-cntr'!M33*1000)</f>
        <v>66.079660891060371</v>
      </c>
      <c r="N33">
        <f>'q-ValProd-cntr'!N33*1000/('q-Aharv-cntr'!N33+'q-PermP-cntr'!N33*1000)</f>
        <v>63.132177931855587</v>
      </c>
      <c r="O33">
        <f>'q-ValProd-cntr'!O33*1000/('q-Aharv-cntr'!O33+'q-PermP-cntr'!O33*1000)</f>
        <v>67.939533355509937</v>
      </c>
      <c r="P33">
        <f>'q-ValProd-cntr'!P33*1000/('q-Aharv-cntr'!P33+'q-PermP-cntr'!P33*1000)</f>
        <v>72.836570596737729</v>
      </c>
      <c r="Q33">
        <f>'q-ValProd-cntr'!Q33*1000/('q-Aharv-cntr'!Q33+'q-PermP-cntr'!Q33*1000)</f>
        <v>74.310275170315549</v>
      </c>
      <c r="R33">
        <f>'q-ValProd-cntr'!R33*1000/('q-Aharv-cntr'!R33+'q-PermP-cntr'!R33*1000)</f>
        <v>70.897887748303461</v>
      </c>
      <c r="S33">
        <f>'q-ValProd-cntr'!S33*1000/('q-Aharv-cntr'!S33+'q-PermP-cntr'!S33*1000)</f>
        <v>71.330024677766474</v>
      </c>
      <c r="T33">
        <f>'q-ValProd-cntr'!T33*1000/('q-Aharv-cntr'!T33+'q-PermP-cntr'!T33*1000)</f>
        <v>73.823965268356474</v>
      </c>
      <c r="U33">
        <f>'q-ValProd-cntr'!U33*1000/('q-Aharv-cntr'!U33+'q-PermP-cntr'!U33*1000)</f>
        <v>74.433020479531166</v>
      </c>
      <c r="V33">
        <f>'q-ValProd-cntr'!V33*1000/('q-Aharv-cntr'!V33+'q-PermP-cntr'!V33*1000)</f>
        <v>74.327985722840069</v>
      </c>
      <c r="W33">
        <f>'q-ValProd-cntr'!W33*1000/('q-Aharv-cntr'!W33+'q-PermP-cntr'!W33*1000)</f>
        <v>74.986968256159031</v>
      </c>
      <c r="X33">
        <f>'q-ValProd-cntr'!X33*1000/('q-Aharv-cntr'!X33+'q-PermP-cntr'!X33*1000)</f>
        <v>72.737185410173723</v>
      </c>
      <c r="Y33">
        <f>'q-ValProd-cntr'!Y33*1000/('q-Aharv-cntr'!Y33+'q-PermP-cntr'!Y33*1000)</f>
        <v>73.696638221920068</v>
      </c>
      <c r="Z33">
        <f>'q-ValProd-cntr'!Z33*1000/('q-Aharv-cntr'!Z33+'q-PermP-cntr'!Z33*1000)</f>
        <v>70.754993335497701</v>
      </c>
      <c r="AA33">
        <f>'q-ValProd-cntr'!AA33*1000/('q-Aharv-cntr'!AA33+'q-PermP-cntr'!AA33*1000)</f>
        <v>78.14374200882709</v>
      </c>
      <c r="AB33">
        <f>'q-ValProd-cntr'!AB33*1000/('q-Aharv-cntr'!AB33+'q-PermP-cntr'!AB33*1000)</f>
        <v>80.808939241363348</v>
      </c>
      <c r="AC33">
        <f>'q-ValProd-cntr'!AC33*1000/('q-Aharv-cntr'!AC33+'q-PermP-cntr'!AC33*1000)</f>
        <v>75.732084327879036</v>
      </c>
      <c r="AD33">
        <f>'q-ValProd-cntr'!AD33*1000/('q-Aharv-cntr'!AD33+'q-PermP-cntr'!AD33*1000)</f>
        <v>81.33184633106633</v>
      </c>
      <c r="AE33">
        <f>'q-ValProd-cntr'!AE33*1000/('q-Aharv-cntr'!AE33+'q-PermP-cntr'!AE33*1000)</f>
        <v>83.040211182655497</v>
      </c>
      <c r="AF33">
        <f>'q-ValProd-cntr'!AF33*1000/('q-Aharv-cntr'!AF33+'q-PermP-cntr'!AF33*1000)</f>
        <v>86.178903021751893</v>
      </c>
      <c r="AG33">
        <f>'q-ValProd-cntr'!AG33*1000/('q-Aharv-cntr'!AG33+'q-PermP-cntr'!AG33*1000)</f>
        <v>93.032827066549075</v>
      </c>
      <c r="AH33">
        <f>'q-ValProd-cntr'!AH33*1000/('q-Aharv-cntr'!AH33+'q-PermP-cntr'!AH33*1000)</f>
        <v>98.568981985846293</v>
      </c>
      <c r="AI33">
        <f>'q-ValProd-cntr'!AI33*1000/('q-Aharv-cntr'!AI33+'q-PermP-cntr'!AI33*1000)</f>
        <v>94.743428515214646</v>
      </c>
      <c r="AJ33">
        <f>'q-ValProd-cntr'!AJ33*1000/('q-Aharv-cntr'!AJ33+'q-PermP-cntr'!AJ33*1000)</f>
        <v>88.894342229856633</v>
      </c>
      <c r="AK33">
        <f>'q-ValProd-cntr'!AK33*1000/('q-Aharv-cntr'!AK33+'q-PermP-cntr'!AK33*1000)</f>
        <v>91.583311412367564</v>
      </c>
      <c r="AL33">
        <f>'q-ValProd-cntr'!AL33*1000/('q-Aharv-cntr'!AL33+'q-PermP-cntr'!AL33*1000)</f>
        <v>87.596266214435431</v>
      </c>
      <c r="AM33">
        <f>'q-ValProd-cntr'!AM33*1000/('q-Aharv-cntr'!AM33+'q-PermP-cntr'!AM33*1000)</f>
        <v>93.447744017252205</v>
      </c>
      <c r="AN33">
        <f>'q-ValProd-cntr'!AN33*1000/('q-Aharv-cntr'!AN33+'q-PermP-cntr'!AN33*1000)</f>
        <v>104.06222610312003</v>
      </c>
      <c r="AO33">
        <f>'q-ValProd-cntr'!AO33*1000/('q-Aharv-cntr'!AO33+'q-PermP-cntr'!AO33*1000)</f>
        <v>110.13470938522586</v>
      </c>
      <c r="AP33">
        <f>'q-ValProd-cntr'!AP33*1000/('q-Aharv-cntr'!AP33+'q-PermP-cntr'!AP33*1000)</f>
        <v>118.88322036111548</v>
      </c>
      <c r="AQ33">
        <f>'q-ValProd-cntr'!AQ33*1000/('q-Aharv-cntr'!AQ33+'q-PermP-cntr'!AQ33*1000)</f>
        <v>126.74860586222479</v>
      </c>
      <c r="AR33">
        <f>'q-ValProd-cntr'!AR33*1000/('q-Aharv-cntr'!AR33+'q-PermP-cntr'!AR33*1000)</f>
        <v>125.86028705751329</v>
      </c>
      <c r="AS33">
        <f>'q-ValProd-cntr'!AS33*1000/('q-Aharv-cntr'!AS33+'q-PermP-cntr'!AS33*1000)</f>
        <v>140.5776027963206</v>
      </c>
      <c r="AT33">
        <f>'q-ValProd-cntr'!AT33*1000/('q-Aharv-cntr'!AT33+'q-PermP-cntr'!AT33*1000)</f>
        <v>148.23348608788544</v>
      </c>
      <c r="AU33">
        <f>'q-ValProd-cntr'!AU33*1000/('q-Aharv-cntr'!AU33+'q-PermP-cntr'!AU33*1000)</f>
        <v>150.44670032779015</v>
      </c>
      <c r="AV33">
        <f>'q-ValProd-cntr'!AV33*1000/('q-Aharv-cntr'!AV33+'q-PermP-cntr'!AV33*1000)</f>
        <v>1775.7269769336297</v>
      </c>
      <c r="AW33">
        <f t="shared" si="0"/>
        <v>2.1089785674738515</v>
      </c>
    </row>
    <row r="34" spans="1:49" x14ac:dyDescent="0.2">
      <c r="A34" t="s">
        <v>218</v>
      </c>
      <c r="B34">
        <f>'q-ValProd-cntr'!C34</f>
        <v>177</v>
      </c>
      <c r="C34" t="str">
        <f>'q-ValProd-cntr'!D34</f>
        <v>Puerto Rico</v>
      </c>
      <c r="F34" t="s">
        <v>243</v>
      </c>
      <c r="G34">
        <f>'q-ValProd-cntr'!G34*1000/('q-Aharv-cntr'!G34+'q-PermP-cntr'!G34*1000)</f>
        <v>687.48408568401373</v>
      </c>
      <c r="H34">
        <f>'q-ValProd-cntr'!H34*1000/('q-Aharv-cntr'!H34+'q-PermP-cntr'!H34*1000)</f>
        <v>707.49733027427521</v>
      </c>
      <c r="I34">
        <f>'q-ValProd-cntr'!I34*1000/('q-Aharv-cntr'!I34+'q-PermP-cntr'!I34*1000)</f>
        <v>741.10815964918663</v>
      </c>
      <c r="J34">
        <f>'q-ValProd-cntr'!J34*1000/('q-Aharv-cntr'!J34+'q-PermP-cntr'!J34*1000)</f>
        <v>738.80950190696149</v>
      </c>
      <c r="K34">
        <f>'q-ValProd-cntr'!K34*1000/('q-Aharv-cntr'!K34+'q-PermP-cntr'!K34*1000)</f>
        <v>745.16445106514004</v>
      </c>
      <c r="L34">
        <f>'q-ValProd-cntr'!L34*1000/('q-Aharv-cntr'!L34+'q-PermP-cntr'!L34*1000)</f>
        <v>761.22986327641956</v>
      </c>
      <c r="M34">
        <f>'q-ValProd-cntr'!M34*1000/('q-Aharv-cntr'!M34+'q-PermP-cntr'!M34*1000)</f>
        <v>730.69894353349014</v>
      </c>
      <c r="N34">
        <f>'q-ValProd-cntr'!N34*1000/('q-Aharv-cntr'!N34+'q-PermP-cntr'!N34*1000)</f>
        <v>700.69137707943923</v>
      </c>
      <c r="O34">
        <f>'q-ValProd-cntr'!O34*1000/('q-Aharv-cntr'!O34+'q-PermP-cntr'!O34*1000)</f>
        <v>714.09766398560794</v>
      </c>
      <c r="P34">
        <f>'q-ValProd-cntr'!P34*1000/('q-Aharv-cntr'!P34+'q-PermP-cntr'!P34*1000)</f>
        <v>715.97083896258619</v>
      </c>
      <c r="Q34">
        <f>'q-ValProd-cntr'!Q34*1000/('q-Aharv-cntr'!Q34+'q-PermP-cntr'!Q34*1000)</f>
        <v>704.62181997194307</v>
      </c>
      <c r="R34">
        <f>'q-ValProd-cntr'!R34*1000/('q-Aharv-cntr'!R34+'q-PermP-cntr'!R34*1000)</f>
        <v>713.97623541358814</v>
      </c>
      <c r="S34">
        <f>'q-ValProd-cntr'!S34*1000/('q-Aharv-cntr'!S34+'q-PermP-cntr'!S34*1000)</f>
        <v>704.62361392660796</v>
      </c>
      <c r="T34">
        <f>'q-ValProd-cntr'!T34*1000/('q-Aharv-cntr'!T34+'q-PermP-cntr'!T34*1000)</f>
        <v>701.90700708895338</v>
      </c>
      <c r="U34">
        <f>'q-ValProd-cntr'!U34*1000/('q-Aharv-cntr'!U34+'q-PermP-cntr'!U34*1000)</f>
        <v>697.48747152160695</v>
      </c>
      <c r="V34">
        <f>'q-ValProd-cntr'!V34*1000/('q-Aharv-cntr'!V34+'q-PermP-cntr'!V34*1000)</f>
        <v>731.53457181159411</v>
      </c>
      <c r="W34">
        <f>'q-ValProd-cntr'!W34*1000/('q-Aharv-cntr'!W34+'q-PermP-cntr'!W34*1000)</f>
        <v>755.44780883865303</v>
      </c>
      <c r="X34">
        <f>'q-ValProd-cntr'!X34*1000/('q-Aharv-cntr'!X34+'q-PermP-cntr'!X34*1000)</f>
        <v>806.99748957727161</v>
      </c>
      <c r="Y34">
        <f>'q-ValProd-cntr'!Y34*1000/('q-Aharv-cntr'!Y34+'q-PermP-cntr'!Y34*1000)</f>
        <v>836.72308574895851</v>
      </c>
      <c r="Z34">
        <f>'q-ValProd-cntr'!Z34*1000/('q-Aharv-cntr'!Z34+'q-PermP-cntr'!Z34*1000)</f>
        <v>754.59007050449691</v>
      </c>
      <c r="AA34">
        <f>'q-ValProd-cntr'!AA34*1000/('q-Aharv-cntr'!AA34+'q-PermP-cntr'!AA34*1000)</f>
        <v>753.29524716546507</v>
      </c>
      <c r="AB34">
        <f>'q-ValProd-cntr'!AB34*1000/('q-Aharv-cntr'!AB34+'q-PermP-cntr'!AB34*1000)</f>
        <v>732.63345383637864</v>
      </c>
      <c r="AC34">
        <f>'q-ValProd-cntr'!AC34*1000/('q-Aharv-cntr'!AC34+'q-PermP-cntr'!AC34*1000)</f>
        <v>719.88196071004393</v>
      </c>
      <c r="AD34">
        <f>'q-ValProd-cntr'!AD34*1000/('q-Aharv-cntr'!AD34+'q-PermP-cntr'!AD34*1000)</f>
        <v>711.35525546702434</v>
      </c>
      <c r="AE34">
        <f>'q-ValProd-cntr'!AE34*1000/('q-Aharv-cntr'!AE34+'q-PermP-cntr'!AE34*1000)</f>
        <v>708.0705051437335</v>
      </c>
      <c r="AF34">
        <f>'q-ValProd-cntr'!AF34*1000/('q-Aharv-cntr'!AF34+'q-PermP-cntr'!AF34*1000)</f>
        <v>748.42426794394237</v>
      </c>
      <c r="AG34">
        <f>'q-ValProd-cntr'!AG34*1000/('q-Aharv-cntr'!AG34+'q-PermP-cntr'!AG34*1000)</f>
        <v>813.15636743027744</v>
      </c>
      <c r="AH34">
        <f>'q-ValProd-cntr'!AH34*1000/('q-Aharv-cntr'!AH34+'q-PermP-cntr'!AH34*1000)</f>
        <v>830.81614233487403</v>
      </c>
      <c r="AI34">
        <f>'q-ValProd-cntr'!AI34*1000/('q-Aharv-cntr'!AI34+'q-PermP-cntr'!AI34*1000)</f>
        <v>849.92454062872184</v>
      </c>
      <c r="AJ34">
        <f>'q-ValProd-cntr'!AJ34*1000/('q-Aharv-cntr'!AJ34+'q-PermP-cntr'!AJ34*1000)</f>
        <v>867.08292547131714</v>
      </c>
      <c r="AK34">
        <f>'q-ValProd-cntr'!AK34*1000/('q-Aharv-cntr'!AK34+'q-PermP-cntr'!AK34*1000)</f>
        <v>901.35008235720193</v>
      </c>
      <c r="AL34">
        <f>'q-ValProd-cntr'!AL34*1000/('q-Aharv-cntr'!AL34+'q-PermP-cntr'!AL34*1000)</f>
        <v>878.1476966080196</v>
      </c>
      <c r="AM34">
        <f>'q-ValProd-cntr'!AM34*1000/('q-Aharv-cntr'!AM34+'q-PermP-cntr'!AM34*1000)</f>
        <v>1067.7310174811678</v>
      </c>
      <c r="AN34">
        <f>'q-ValProd-cntr'!AN34*1000/('q-Aharv-cntr'!AN34+'q-PermP-cntr'!AN34*1000)</f>
        <v>1042.1451461565021</v>
      </c>
      <c r="AO34">
        <f>'q-ValProd-cntr'!AO34*1000/('q-Aharv-cntr'!AO34+'q-PermP-cntr'!AO34*1000)</f>
        <v>1021.2056611539591</v>
      </c>
      <c r="AP34">
        <f>'q-ValProd-cntr'!AP34*1000/('q-Aharv-cntr'!AP34+'q-PermP-cntr'!AP34*1000)</f>
        <v>982.05702551507477</v>
      </c>
      <c r="AQ34">
        <f>'q-ValProd-cntr'!AQ34*1000/('q-Aharv-cntr'!AQ34+'q-PermP-cntr'!AQ34*1000)</f>
        <v>1013.072305084696</v>
      </c>
      <c r="AR34">
        <f>'q-ValProd-cntr'!AR34*1000/('q-Aharv-cntr'!AR34+'q-PermP-cntr'!AR34*1000)</f>
        <v>1058.231124935123</v>
      </c>
      <c r="AS34">
        <f>'q-ValProd-cntr'!AS34*1000/('q-Aharv-cntr'!AS34+'q-PermP-cntr'!AS34*1000)</f>
        <v>1073.8719878921277</v>
      </c>
      <c r="AT34">
        <f>'q-ValProd-cntr'!AT34*1000/('q-Aharv-cntr'!AT34+'q-PermP-cntr'!AT34*1000)</f>
        <v>1081.0454878487055</v>
      </c>
      <c r="AU34">
        <f>'q-ValProd-cntr'!AU34*1000/('q-Aharv-cntr'!AU34+'q-PermP-cntr'!AU34*1000)</f>
        <v>1081.0454878487055</v>
      </c>
      <c r="AV34">
        <f>'q-ValProd-cntr'!AV34*1000/('q-Aharv-cntr'!AV34+'q-PermP-cntr'!AV34*1000)</f>
        <v>4638.8964110271618</v>
      </c>
      <c r="AW34">
        <f t="shared" si="0"/>
        <v>1.0948890049254034</v>
      </c>
    </row>
    <row r="35" spans="1:49" x14ac:dyDescent="0.2">
      <c r="A35" t="s">
        <v>218</v>
      </c>
      <c r="B35">
        <f>'q-ValProd-cntr'!C35</f>
        <v>188</v>
      </c>
      <c r="C35" t="str">
        <f>'q-ValProd-cntr'!D35</f>
        <v>St. Kitts and Nevis</v>
      </c>
      <c r="F35" t="s">
        <v>243</v>
      </c>
      <c r="G35">
        <f>'q-ValProd-cntr'!G35*1000/('q-Aharv-cntr'!G35+'q-PermP-cntr'!G35*1000)</f>
        <v>899.78231222446902</v>
      </c>
      <c r="H35">
        <f>'q-ValProd-cntr'!H35*1000/('q-Aharv-cntr'!H35+'q-PermP-cntr'!H35*1000)</f>
        <v>871.7812904275263</v>
      </c>
      <c r="I35">
        <f>'q-ValProd-cntr'!I35*1000/('q-Aharv-cntr'!I35+'q-PermP-cntr'!I35*1000)</f>
        <v>794.9664461371766</v>
      </c>
      <c r="J35">
        <f>'q-ValProd-cntr'!J35*1000/('q-Aharv-cntr'!J35+'q-PermP-cntr'!J35*1000)</f>
        <v>831.11548814545449</v>
      </c>
      <c r="K35">
        <f>'q-ValProd-cntr'!K35*1000/('q-Aharv-cntr'!K35+'q-PermP-cntr'!K35*1000)</f>
        <v>808.94002720110416</v>
      </c>
      <c r="L35">
        <f>'q-ValProd-cntr'!L35*1000/('q-Aharv-cntr'!L35+'q-PermP-cntr'!L35*1000)</f>
        <v>780.51618863782687</v>
      </c>
      <c r="M35">
        <f>'q-ValProd-cntr'!M35*1000/('q-Aharv-cntr'!M35+'q-PermP-cntr'!M35*1000)</f>
        <v>762.17278782689891</v>
      </c>
      <c r="N35">
        <f>'q-ValProd-cntr'!N35*1000/('q-Aharv-cntr'!N35+'q-PermP-cntr'!N35*1000)</f>
        <v>755.17196238488054</v>
      </c>
      <c r="O35">
        <f>'q-ValProd-cntr'!O35*1000/('q-Aharv-cntr'!O35+'q-PermP-cntr'!O35*1000)</f>
        <v>660.96446342741945</v>
      </c>
      <c r="P35">
        <f>'q-ValProd-cntr'!P35*1000/('q-Aharv-cntr'!P35+'q-PermP-cntr'!P35*1000)</f>
        <v>1317.6392418332134</v>
      </c>
      <c r="Q35">
        <f>'q-ValProd-cntr'!Q35*1000/('q-Aharv-cntr'!Q35+'q-PermP-cntr'!Q35*1000)</f>
        <v>1146.490369910937</v>
      </c>
      <c r="R35">
        <f>'q-ValProd-cntr'!R35*1000/('q-Aharv-cntr'!R35+'q-PermP-cntr'!R35*1000)</f>
        <v>1005.1057403386421</v>
      </c>
      <c r="S35">
        <f>'q-ValProd-cntr'!S35*1000/('q-Aharv-cntr'!S35+'q-PermP-cntr'!S35*1000)</f>
        <v>1034.8103051297592</v>
      </c>
      <c r="T35">
        <f>'q-ValProd-cntr'!T35*1000/('q-Aharv-cntr'!T35+'q-PermP-cntr'!T35*1000)</f>
        <v>1023.3691618968993</v>
      </c>
      <c r="U35">
        <f>'q-ValProd-cntr'!U35*1000/('q-Aharv-cntr'!U35+'q-PermP-cntr'!U35*1000)</f>
        <v>1060.5958470424655</v>
      </c>
      <c r="V35">
        <f>'q-ValProd-cntr'!V35*1000/('q-Aharv-cntr'!V35+'q-PermP-cntr'!V35*1000)</f>
        <v>1297.4995032836853</v>
      </c>
      <c r="W35">
        <f>'q-ValProd-cntr'!W35*1000/('q-Aharv-cntr'!W35+'q-PermP-cntr'!W35*1000)</f>
        <v>1227.0302047364373</v>
      </c>
      <c r="X35">
        <f>'q-ValProd-cntr'!X35*1000/('q-Aharv-cntr'!X35+'q-PermP-cntr'!X35*1000)</f>
        <v>1275.0178181049332</v>
      </c>
      <c r="Y35">
        <f>'q-ValProd-cntr'!Y35*1000/('q-Aharv-cntr'!Y35+'q-PermP-cntr'!Y35*1000)</f>
        <v>1264.9904484298254</v>
      </c>
      <c r="Z35">
        <f>'q-ValProd-cntr'!Z35*1000/('q-Aharv-cntr'!Z35+'q-PermP-cntr'!Z35*1000)</f>
        <v>1203.2408773405698</v>
      </c>
      <c r="AA35">
        <f>'q-ValProd-cntr'!AA35*1000/('q-Aharv-cntr'!AA35+'q-PermP-cntr'!AA35*1000)</f>
        <v>1293.9219435666664</v>
      </c>
      <c r="AB35">
        <f>'q-ValProd-cntr'!AB35*1000/('q-Aharv-cntr'!AB35+'q-PermP-cntr'!AB35*1000)</f>
        <v>1258.8248996526679</v>
      </c>
      <c r="AC35">
        <f>'q-ValProd-cntr'!AC35*1000/('q-Aharv-cntr'!AC35+'q-PermP-cntr'!AC35*1000)</f>
        <v>1128.6952906871757</v>
      </c>
      <c r="AD35">
        <f>'q-ValProd-cntr'!AD35*1000/('q-Aharv-cntr'!AD35+'q-PermP-cntr'!AD35*1000)</f>
        <v>1155.418866364666</v>
      </c>
      <c r="AE35">
        <f>'q-ValProd-cntr'!AE35*1000/('q-Aharv-cntr'!AE35+'q-PermP-cntr'!AE35*1000)</f>
        <v>936.45908408742537</v>
      </c>
      <c r="AF35">
        <f>'q-ValProd-cntr'!AF35*1000/('q-Aharv-cntr'!AF35+'q-PermP-cntr'!AF35*1000)</f>
        <v>947.47150011754331</v>
      </c>
      <c r="AG35">
        <f>'q-ValProd-cntr'!AG35*1000/('q-Aharv-cntr'!AG35+'q-PermP-cntr'!AG35*1000)</f>
        <v>944.95122413692218</v>
      </c>
      <c r="AH35">
        <f>'q-ValProd-cntr'!AH35*1000/('q-Aharv-cntr'!AH35+'q-PermP-cntr'!AH35*1000)</f>
        <v>963.2651564704189</v>
      </c>
      <c r="AI35">
        <f>'q-ValProd-cntr'!AI35*1000/('q-Aharv-cntr'!AI35+'q-PermP-cntr'!AI35*1000)</f>
        <v>899.48085079227894</v>
      </c>
      <c r="AJ35">
        <f>'q-ValProd-cntr'!AJ35*1000/('q-Aharv-cntr'!AJ35+'q-PermP-cntr'!AJ35*1000)</f>
        <v>697.26579933793903</v>
      </c>
      <c r="AK35">
        <f>'q-ValProd-cntr'!AK35*1000/('q-Aharv-cntr'!AK35+'q-PermP-cntr'!AK35*1000)</f>
        <v>705.19543384070323</v>
      </c>
      <c r="AL35">
        <f>'q-ValProd-cntr'!AL35*1000/('q-Aharv-cntr'!AL35+'q-PermP-cntr'!AL35*1000)</f>
        <v>905.66046945229448</v>
      </c>
      <c r="AM35">
        <f>'q-ValProd-cntr'!AM35*1000/('q-Aharv-cntr'!AM35+'q-PermP-cntr'!AM35*1000)</f>
        <v>839.09130138418504</v>
      </c>
      <c r="AN35">
        <f>'q-ValProd-cntr'!AN35*1000/('q-Aharv-cntr'!AN35+'q-PermP-cntr'!AN35*1000)</f>
        <v>778.29652586315331</v>
      </c>
      <c r="AO35">
        <f>'q-ValProd-cntr'!AO35*1000/('q-Aharv-cntr'!AO35+'q-PermP-cntr'!AO35*1000)</f>
        <v>788.48971875473421</v>
      </c>
      <c r="AP35">
        <f>'q-ValProd-cntr'!AP35*1000/('q-Aharv-cntr'!AP35+'q-PermP-cntr'!AP35*1000)</f>
        <v>855.35889864349951</v>
      </c>
      <c r="AQ35">
        <f>'q-ValProd-cntr'!AQ35*1000/('q-Aharv-cntr'!AQ35+'q-PermP-cntr'!AQ35*1000)</f>
        <v>1055.0160883114634</v>
      </c>
      <c r="AR35">
        <f>'q-ValProd-cntr'!AR35*1000/('q-Aharv-cntr'!AR35+'q-PermP-cntr'!AR35*1000)</f>
        <v>909.07635937618409</v>
      </c>
      <c r="AS35">
        <f>'q-ValProd-cntr'!AS35*1000/('q-Aharv-cntr'!AS35+'q-PermP-cntr'!AS35*1000)</f>
        <v>787.49286085882329</v>
      </c>
      <c r="AT35">
        <f>'q-ValProd-cntr'!AT35*1000/('q-Aharv-cntr'!AT35+'q-PermP-cntr'!AT35*1000)</f>
        <v>817.69864498764662</v>
      </c>
      <c r="AU35">
        <f>'q-ValProd-cntr'!AU35*1000/('q-Aharv-cntr'!AU35+'q-PermP-cntr'!AU35*1000)</f>
        <v>817.23537361025308</v>
      </c>
      <c r="AV35">
        <f>'q-ValProd-cntr'!AV35*1000/('q-Aharv-cntr'!AV35+'q-PermP-cntr'!AV35*1000)</f>
        <v>1182.3986325960677</v>
      </c>
      <c r="AW35">
        <f t="shared" si="0"/>
        <v>-0.1754158025633723</v>
      </c>
    </row>
    <row r="36" spans="1:49" x14ac:dyDescent="0.2">
      <c r="A36" t="s">
        <v>218</v>
      </c>
      <c r="B36">
        <f>'q-ValProd-cntr'!C36</f>
        <v>189</v>
      </c>
      <c r="C36" t="str">
        <f>'q-ValProd-cntr'!D36</f>
        <v>St. Lucia</v>
      </c>
      <c r="F36" t="s">
        <v>243</v>
      </c>
      <c r="G36">
        <f>'q-ValProd-cntr'!G36*1000/('q-Aharv-cntr'!G36+'q-PermP-cntr'!G36*1000)</f>
        <v>1988.8138449896337</v>
      </c>
      <c r="H36">
        <f>'q-ValProd-cntr'!H36*1000/('q-Aharv-cntr'!H36+'q-PermP-cntr'!H36*1000)</f>
        <v>2121.6030322377383</v>
      </c>
      <c r="I36">
        <f>'q-ValProd-cntr'!I36*1000/('q-Aharv-cntr'!I36+'q-PermP-cntr'!I36*1000)</f>
        <v>2038.2435647564014</v>
      </c>
      <c r="J36">
        <f>'q-ValProd-cntr'!J36*1000/('q-Aharv-cntr'!J36+'q-PermP-cntr'!J36*1000)</f>
        <v>2174.0600847711194</v>
      </c>
      <c r="K36">
        <f>'q-ValProd-cntr'!K36*1000/('q-Aharv-cntr'!K36+'q-PermP-cntr'!K36*1000)</f>
        <v>2340.1071352592367</v>
      </c>
      <c r="L36">
        <f>'q-ValProd-cntr'!L36*1000/('q-Aharv-cntr'!L36+'q-PermP-cntr'!L36*1000)</f>
        <v>2333.5561794110913</v>
      </c>
      <c r="M36">
        <f>'q-ValProd-cntr'!M36*1000/('q-Aharv-cntr'!M36+'q-PermP-cntr'!M36*1000)</f>
        <v>2302.8780271829605</v>
      </c>
      <c r="N36">
        <f>'q-ValProd-cntr'!N36*1000/('q-Aharv-cntr'!N36+'q-PermP-cntr'!N36*1000)</f>
        <v>2268.0695568553833</v>
      </c>
      <c r="O36">
        <f>'q-ValProd-cntr'!O36*1000/('q-Aharv-cntr'!O36+'q-PermP-cntr'!O36*1000)</f>
        <v>2214.3599060214492</v>
      </c>
      <c r="P36">
        <f>'q-ValProd-cntr'!P36*1000/('q-Aharv-cntr'!P36+'q-PermP-cntr'!P36*1000)</f>
        <v>2350.8333362020048</v>
      </c>
      <c r="Q36">
        <f>'q-ValProd-cntr'!Q36*1000/('q-Aharv-cntr'!Q36+'q-PermP-cntr'!Q36*1000)</f>
        <v>2197.1270704022986</v>
      </c>
      <c r="R36">
        <f>'q-ValProd-cntr'!R36*1000/('q-Aharv-cntr'!R36+'q-PermP-cntr'!R36*1000)</f>
        <v>2158.2524664333873</v>
      </c>
      <c r="S36">
        <f>'q-ValProd-cntr'!S36*1000/('q-Aharv-cntr'!S36+'q-PermP-cntr'!S36*1000)</f>
        <v>2260.3447405178085</v>
      </c>
      <c r="T36">
        <f>'q-ValProd-cntr'!T36*1000/('q-Aharv-cntr'!T36+'q-PermP-cntr'!T36*1000)</f>
        <v>2129.1473905053476</v>
      </c>
      <c r="U36">
        <f>'q-ValProd-cntr'!U36*1000/('q-Aharv-cntr'!U36+'q-PermP-cntr'!U36*1000)</f>
        <v>2529.7047987098567</v>
      </c>
      <c r="V36">
        <f>'q-ValProd-cntr'!V36*1000/('q-Aharv-cntr'!V36+'q-PermP-cntr'!V36*1000)</f>
        <v>2353.833032902427</v>
      </c>
      <c r="W36">
        <f>'q-ValProd-cntr'!W36*1000/('q-Aharv-cntr'!W36+'q-PermP-cntr'!W36*1000)</f>
        <v>2144.808027843666</v>
      </c>
      <c r="X36">
        <f>'q-ValProd-cntr'!X36*1000/('q-Aharv-cntr'!X36+'q-PermP-cntr'!X36*1000)</f>
        <v>2084.604680007074</v>
      </c>
      <c r="Y36">
        <f>'q-ValProd-cntr'!Y36*1000/('q-Aharv-cntr'!Y36+'q-PermP-cntr'!Y36*1000)</f>
        <v>2170.022366791417</v>
      </c>
      <c r="Z36">
        <f>'q-ValProd-cntr'!Z36*1000/('q-Aharv-cntr'!Z36+'q-PermP-cntr'!Z36*1000)</f>
        <v>2167.0239740270249</v>
      </c>
      <c r="AA36">
        <f>'q-ValProd-cntr'!AA36*1000/('q-Aharv-cntr'!AA36+'q-PermP-cntr'!AA36*1000)</f>
        <v>2116.6777061605189</v>
      </c>
      <c r="AB36">
        <f>'q-ValProd-cntr'!AB36*1000/('q-Aharv-cntr'!AB36+'q-PermP-cntr'!AB36*1000)</f>
        <v>2186.3925484463634</v>
      </c>
      <c r="AC36">
        <f>'q-ValProd-cntr'!AC36*1000/('q-Aharv-cntr'!AC36+'q-PermP-cntr'!AC36*1000)</f>
        <v>2344.1261270784794</v>
      </c>
      <c r="AD36">
        <f>'q-ValProd-cntr'!AD36*1000/('q-Aharv-cntr'!AD36+'q-PermP-cntr'!AD36*1000)</f>
        <v>2142.7762801044269</v>
      </c>
      <c r="AE36">
        <f>'q-ValProd-cntr'!AE36*1000/('q-Aharv-cntr'!AE36+'q-PermP-cntr'!AE36*1000)</f>
        <v>1251.2647087923051</v>
      </c>
      <c r="AF36">
        <f>'q-ValProd-cntr'!AF36*1000/('q-Aharv-cntr'!AF36+'q-PermP-cntr'!AF36*1000)</f>
        <v>1396.5972397106352</v>
      </c>
      <c r="AG36">
        <f>'q-ValProd-cntr'!AG36*1000/('q-Aharv-cntr'!AG36+'q-PermP-cntr'!AG36*1000)</f>
        <v>1155.9598740830606</v>
      </c>
      <c r="AH36">
        <f>'q-ValProd-cntr'!AH36*1000/('q-Aharv-cntr'!AH36+'q-PermP-cntr'!AH36*1000)</f>
        <v>1380.9991311804688</v>
      </c>
      <c r="AI36">
        <f>'q-ValProd-cntr'!AI36*1000/('q-Aharv-cntr'!AI36+'q-PermP-cntr'!AI36*1000)</f>
        <v>1207.914897691365</v>
      </c>
      <c r="AJ36">
        <f>'q-ValProd-cntr'!AJ36*1000/('q-Aharv-cntr'!AJ36+'q-PermP-cntr'!AJ36*1000)</f>
        <v>1219.6724623186217</v>
      </c>
      <c r="AK36">
        <f>'q-ValProd-cntr'!AK36*1000/('q-Aharv-cntr'!AK36+'q-PermP-cntr'!AK36*1000)</f>
        <v>1202.2553285905899</v>
      </c>
      <c r="AL36">
        <f>'q-ValProd-cntr'!AL36*1000/('q-Aharv-cntr'!AL36+'q-PermP-cntr'!AL36*1000)</f>
        <v>1265.7915500497386</v>
      </c>
      <c r="AM36">
        <f>'q-ValProd-cntr'!AM36*1000/('q-Aharv-cntr'!AM36+'q-PermP-cntr'!AM36*1000)</f>
        <v>1212.9608156329343</v>
      </c>
      <c r="AN36">
        <f>'q-ValProd-cntr'!AN36*1000/('q-Aharv-cntr'!AN36+'q-PermP-cntr'!AN36*1000)</f>
        <v>1239.2103057096799</v>
      </c>
      <c r="AO36">
        <f>'q-ValProd-cntr'!AO36*1000/('q-Aharv-cntr'!AO36+'q-PermP-cntr'!AO36*1000)</f>
        <v>1304.6499686081474</v>
      </c>
      <c r="AP36">
        <f>'q-ValProd-cntr'!AP36*1000/('q-Aharv-cntr'!AP36+'q-PermP-cntr'!AP36*1000)</f>
        <v>1306.9938812233509</v>
      </c>
      <c r="AQ36">
        <f>'q-ValProd-cntr'!AQ36*1000/('q-Aharv-cntr'!AQ36+'q-PermP-cntr'!AQ36*1000)</f>
        <v>1238.6814921670314</v>
      </c>
      <c r="AR36">
        <f>'q-ValProd-cntr'!AR36*1000/('q-Aharv-cntr'!AR36+'q-PermP-cntr'!AR36*1000)</f>
        <v>1281.0215482124511</v>
      </c>
      <c r="AS36">
        <f>'q-ValProd-cntr'!AS36*1000/('q-Aharv-cntr'!AS36+'q-PermP-cntr'!AS36*1000)</f>
        <v>1202.74229799509</v>
      </c>
      <c r="AT36">
        <f>'q-ValProd-cntr'!AT36*1000/('q-Aharv-cntr'!AT36+'q-PermP-cntr'!AT36*1000)</f>
        <v>1281.8094612322716</v>
      </c>
      <c r="AU36">
        <f>'q-ValProd-cntr'!AU36*1000/('q-Aharv-cntr'!AU36+'q-PermP-cntr'!AU36*1000)</f>
        <v>1273.273342859567</v>
      </c>
      <c r="AV36">
        <f>'q-ValProd-cntr'!AV36*1000/('q-Aharv-cntr'!AV36+'q-PermP-cntr'!AV36*1000)</f>
        <v>259.994285708159</v>
      </c>
      <c r="AW36">
        <f t="shared" si="0"/>
        <v>-1.9686368666808285</v>
      </c>
    </row>
    <row r="37" spans="1:49" x14ac:dyDescent="0.2">
      <c r="A37" t="s">
        <v>218</v>
      </c>
      <c r="B37">
        <f>'q-ValProd-cntr'!C37</f>
        <v>191</v>
      </c>
      <c r="C37" t="str">
        <f>'q-ValProd-cntr'!D37</f>
        <v>St. Vincent and the Grenadines</v>
      </c>
      <c r="F37" t="s">
        <v>243</v>
      </c>
      <c r="G37">
        <f>'q-ValProd-cntr'!G37*1000/('q-Aharv-cntr'!G37+'q-PermP-cntr'!G37*1000)</f>
        <v>1628.6373232742978</v>
      </c>
      <c r="H37">
        <f>'q-ValProd-cntr'!H37*1000/('q-Aharv-cntr'!H37+'q-PermP-cntr'!H37*1000)</f>
        <v>1557.9607275246331</v>
      </c>
      <c r="I37">
        <f>'q-ValProd-cntr'!I37*1000/('q-Aharv-cntr'!I37+'q-PermP-cntr'!I37*1000)</f>
        <v>1394.158171110492</v>
      </c>
      <c r="J37">
        <f>'q-ValProd-cntr'!J37*1000/('q-Aharv-cntr'!J37+'q-PermP-cntr'!J37*1000)</f>
        <v>1412.6649476214286</v>
      </c>
      <c r="K37">
        <f>'q-ValProd-cntr'!K37*1000/('q-Aharv-cntr'!K37+'q-PermP-cntr'!K37*1000)</f>
        <v>1344.4789965947198</v>
      </c>
      <c r="L37">
        <f>'q-ValProd-cntr'!L37*1000/('q-Aharv-cntr'!L37+'q-PermP-cntr'!L37*1000)</f>
        <v>1276.9734747169812</v>
      </c>
      <c r="M37">
        <f>'q-ValProd-cntr'!M37*1000/('q-Aharv-cntr'!M37+'q-PermP-cntr'!M37*1000)</f>
        <v>1423.9086855728281</v>
      </c>
      <c r="N37">
        <f>'q-ValProd-cntr'!N37*1000/('q-Aharv-cntr'!N37+'q-PermP-cntr'!N37*1000)</f>
        <v>1460.1591759617449</v>
      </c>
      <c r="O37">
        <f>'q-ValProd-cntr'!O37*1000/('q-Aharv-cntr'!O37+'q-PermP-cntr'!O37*1000)</f>
        <v>1549.6321392241766</v>
      </c>
      <c r="P37">
        <f>'q-ValProd-cntr'!P37*1000/('q-Aharv-cntr'!P37+'q-PermP-cntr'!P37*1000)</f>
        <v>1601.0894895858276</v>
      </c>
      <c r="Q37">
        <f>'q-ValProd-cntr'!Q37*1000/('q-Aharv-cntr'!Q37+'q-PermP-cntr'!Q37*1000)</f>
        <v>1567.1780875489233</v>
      </c>
      <c r="R37">
        <f>'q-ValProd-cntr'!R37*1000/('q-Aharv-cntr'!R37+'q-PermP-cntr'!R37*1000)</f>
        <v>1536.9804227266588</v>
      </c>
      <c r="S37">
        <f>'q-ValProd-cntr'!S37*1000/('q-Aharv-cntr'!S37+'q-PermP-cntr'!S37*1000)</f>
        <v>1548.3341538395885</v>
      </c>
      <c r="T37">
        <f>'q-ValProd-cntr'!T37*1000/('q-Aharv-cntr'!T37+'q-PermP-cntr'!T37*1000)</f>
        <v>1526.4924240105356</v>
      </c>
      <c r="U37">
        <f>'q-ValProd-cntr'!U37*1000/('q-Aharv-cntr'!U37+'q-PermP-cntr'!U37*1000)</f>
        <v>1618.1113452911657</v>
      </c>
      <c r="V37">
        <f>'q-ValProd-cntr'!V37*1000/('q-Aharv-cntr'!V37+'q-PermP-cntr'!V37*1000)</f>
        <v>1388.5154751062207</v>
      </c>
      <c r="W37">
        <f>'q-ValProd-cntr'!W37*1000/('q-Aharv-cntr'!W37+'q-PermP-cntr'!W37*1000)</f>
        <v>1423.4575204146824</v>
      </c>
      <c r="X37">
        <f>'q-ValProd-cntr'!X37*1000/('q-Aharv-cntr'!X37+'q-PermP-cntr'!X37*1000)</f>
        <v>1509.2419139878523</v>
      </c>
      <c r="Y37">
        <f>'q-ValProd-cntr'!Y37*1000/('q-Aharv-cntr'!Y37+'q-PermP-cntr'!Y37*1000)</f>
        <v>1545.4352238997863</v>
      </c>
      <c r="Z37">
        <f>'q-ValProd-cntr'!Z37*1000/('q-Aharv-cntr'!Z37+'q-PermP-cntr'!Z37*1000)</f>
        <v>1358.7668073845748</v>
      </c>
      <c r="AA37">
        <f>'q-ValProd-cntr'!AA37*1000/('q-Aharv-cntr'!AA37+'q-PermP-cntr'!AA37*1000)</f>
        <v>1232.1725080523936</v>
      </c>
      <c r="AB37">
        <f>'q-ValProd-cntr'!AB37*1000/('q-Aharv-cntr'!AB37+'q-PermP-cntr'!AB37*1000)</f>
        <v>1289.0938706982683</v>
      </c>
      <c r="AC37">
        <f>'q-ValProd-cntr'!AC37*1000/('q-Aharv-cntr'!AC37+'q-PermP-cntr'!AC37*1000)</f>
        <v>1379.6443544525368</v>
      </c>
      <c r="AD37">
        <f>'q-ValProd-cntr'!AD37*1000/('q-Aharv-cntr'!AD37+'q-PermP-cntr'!AD37*1000)</f>
        <v>1478.1544365488894</v>
      </c>
      <c r="AE37">
        <f>'q-ValProd-cntr'!AE37*1000/('q-Aharv-cntr'!AE37+'q-PermP-cntr'!AE37*1000)</f>
        <v>942.91974388497692</v>
      </c>
      <c r="AF37">
        <f>'q-ValProd-cntr'!AF37*1000/('q-Aharv-cntr'!AF37+'q-PermP-cntr'!AF37*1000)</f>
        <v>899.30543042141392</v>
      </c>
      <c r="AG37">
        <f>'q-ValProd-cntr'!AG37*1000/('q-Aharv-cntr'!AG37+'q-PermP-cntr'!AG37*1000)</f>
        <v>902.0013680663086</v>
      </c>
      <c r="AH37">
        <f>'q-ValProd-cntr'!AH37*1000/('q-Aharv-cntr'!AH37+'q-PermP-cntr'!AH37*1000)</f>
        <v>964.22412355967367</v>
      </c>
      <c r="AI37">
        <f>'q-ValProd-cntr'!AI37*1000/('q-Aharv-cntr'!AI37+'q-PermP-cntr'!AI37*1000)</f>
        <v>973.02694695508535</v>
      </c>
      <c r="AJ37">
        <f>'q-ValProd-cntr'!AJ37*1000/('q-Aharv-cntr'!AJ37+'q-PermP-cntr'!AJ37*1000)</f>
        <v>1034.3853864022412</v>
      </c>
      <c r="AK37">
        <f>'q-ValProd-cntr'!AK37*1000/('q-Aharv-cntr'!AK37+'q-PermP-cntr'!AK37*1000)</f>
        <v>932.89806080269113</v>
      </c>
      <c r="AL37">
        <f>'q-ValProd-cntr'!AL37*1000/('q-Aharv-cntr'!AL37+'q-PermP-cntr'!AL37*1000)</f>
        <v>1050.8316368283331</v>
      </c>
      <c r="AM37">
        <f>'q-ValProd-cntr'!AM37*1000/('q-Aharv-cntr'!AM37+'q-PermP-cntr'!AM37*1000)</f>
        <v>930.04511890356218</v>
      </c>
      <c r="AN37">
        <f>'q-ValProd-cntr'!AN37*1000/('q-Aharv-cntr'!AN37+'q-PermP-cntr'!AN37*1000)</f>
        <v>878.34380052081735</v>
      </c>
      <c r="AO37">
        <f>'q-ValProd-cntr'!AO37*1000/('q-Aharv-cntr'!AO37+'q-PermP-cntr'!AO37*1000)</f>
        <v>962.39801786927683</v>
      </c>
      <c r="AP37">
        <f>'q-ValProd-cntr'!AP37*1000/('q-Aharv-cntr'!AP37+'q-PermP-cntr'!AP37*1000)</f>
        <v>957.41529365270958</v>
      </c>
      <c r="AQ37">
        <f>'q-ValProd-cntr'!AQ37*1000/('q-Aharv-cntr'!AQ37+'q-PermP-cntr'!AQ37*1000)</f>
        <v>933.98400248989731</v>
      </c>
      <c r="AR37">
        <f>'q-ValProd-cntr'!AR37*1000/('q-Aharv-cntr'!AR37+'q-PermP-cntr'!AR37*1000)</f>
        <v>894.54263789628931</v>
      </c>
      <c r="AS37">
        <f>'q-ValProd-cntr'!AS37*1000/('q-Aharv-cntr'!AS37+'q-PermP-cntr'!AS37*1000)</f>
        <v>894.83020744268356</v>
      </c>
      <c r="AT37">
        <f>'q-ValProd-cntr'!AT37*1000/('q-Aharv-cntr'!AT37+'q-PermP-cntr'!AT37*1000)</f>
        <v>884.91716628119889</v>
      </c>
      <c r="AU37">
        <f>'q-ValProd-cntr'!AU37*1000/('q-Aharv-cntr'!AU37+'q-PermP-cntr'!AU37*1000)</f>
        <v>885.75517512286785</v>
      </c>
      <c r="AV37">
        <f>'q-ValProd-cntr'!AV37*1000/('q-Aharv-cntr'!AV37+'q-PermP-cntr'!AV37*1000)</f>
        <v>979.7937059779423</v>
      </c>
      <c r="AW37">
        <f t="shared" si="0"/>
        <v>-1.6419089551763189</v>
      </c>
    </row>
    <row r="38" spans="1:49" x14ac:dyDescent="0.2">
      <c r="A38" t="s">
        <v>218</v>
      </c>
      <c r="B38">
        <f>'q-ValProd-cntr'!C38</f>
        <v>207</v>
      </c>
      <c r="C38" t="str">
        <f>'q-ValProd-cntr'!D38</f>
        <v>Suriname</v>
      </c>
      <c r="F38" t="s">
        <v>243</v>
      </c>
      <c r="G38">
        <f>'q-ValProd-cntr'!G38*1000/('q-Aharv-cntr'!G38+'q-PermP-cntr'!G38*1000)</f>
        <v>703.67366101240555</v>
      </c>
      <c r="H38">
        <f>'q-ValProd-cntr'!H38*1000/('q-Aharv-cntr'!H38+'q-PermP-cntr'!H38*1000)</f>
        <v>767.25726320181195</v>
      </c>
      <c r="I38">
        <f>'q-ValProd-cntr'!I38*1000/('q-Aharv-cntr'!I38+'q-PermP-cntr'!I38*1000)</f>
        <v>769.7337430782311</v>
      </c>
      <c r="J38">
        <f>'q-ValProd-cntr'!J38*1000/('q-Aharv-cntr'!J38+'q-PermP-cntr'!J38*1000)</f>
        <v>754.54447333100643</v>
      </c>
      <c r="K38">
        <f>'q-ValProd-cntr'!K38*1000/('q-Aharv-cntr'!K38+'q-PermP-cntr'!K38*1000)</f>
        <v>779.24334968749997</v>
      </c>
      <c r="L38">
        <f>'q-ValProd-cntr'!L38*1000/('q-Aharv-cntr'!L38+'q-PermP-cntr'!L38*1000)</f>
        <v>906.71190067034559</v>
      </c>
      <c r="M38">
        <f>'q-ValProd-cntr'!M38*1000/('q-Aharv-cntr'!M38+'q-PermP-cntr'!M38*1000)</f>
        <v>962.02284399917653</v>
      </c>
      <c r="N38">
        <f>'q-ValProd-cntr'!N38*1000/('q-Aharv-cntr'!N38+'q-PermP-cntr'!N38*1000)</f>
        <v>945.08235527402201</v>
      </c>
      <c r="O38">
        <f>'q-ValProd-cntr'!O38*1000/('q-Aharv-cntr'!O38+'q-PermP-cntr'!O38*1000)</f>
        <v>960.23147608367901</v>
      </c>
      <c r="P38">
        <f>'q-ValProd-cntr'!P38*1000/('q-Aharv-cntr'!P38+'q-PermP-cntr'!P38*1000)</f>
        <v>939.76730437604283</v>
      </c>
      <c r="Q38">
        <f>'q-ValProd-cntr'!Q38*1000/('q-Aharv-cntr'!Q38+'q-PermP-cntr'!Q38*1000)</f>
        <v>907.9881709364771</v>
      </c>
      <c r="R38">
        <f>'q-ValProd-cntr'!R38*1000/('q-Aharv-cntr'!R38+'q-PermP-cntr'!R38*1000)</f>
        <v>877.0412564137655</v>
      </c>
      <c r="S38">
        <f>'q-ValProd-cntr'!S38*1000/('q-Aharv-cntr'!S38+'q-PermP-cntr'!S38*1000)</f>
        <v>873.10472267436273</v>
      </c>
      <c r="T38">
        <f>'q-ValProd-cntr'!T38*1000/('q-Aharv-cntr'!T38+'q-PermP-cntr'!T38*1000)</f>
        <v>864.26002176302075</v>
      </c>
      <c r="U38">
        <f>'q-ValProd-cntr'!U38*1000/('q-Aharv-cntr'!U38+'q-PermP-cntr'!U38*1000)</f>
        <v>868.9282590563098</v>
      </c>
      <c r="V38">
        <f>'q-ValProd-cntr'!V38*1000/('q-Aharv-cntr'!V38+'q-PermP-cntr'!V38*1000)</f>
        <v>836.8532835553317</v>
      </c>
      <c r="W38">
        <f>'q-ValProd-cntr'!W38*1000/('q-Aharv-cntr'!W38+'q-PermP-cntr'!W38*1000)</f>
        <v>869.37731291697071</v>
      </c>
      <c r="X38">
        <f>'q-ValProd-cntr'!X38*1000/('q-Aharv-cntr'!X38+'q-PermP-cntr'!X38*1000)</f>
        <v>878.86765202131483</v>
      </c>
      <c r="Y38">
        <f>'q-ValProd-cntr'!Y38*1000/('q-Aharv-cntr'!Y38+'q-PermP-cntr'!Y38*1000)</f>
        <v>852.62071757144156</v>
      </c>
      <c r="Z38">
        <f>'q-ValProd-cntr'!Z38*1000/('q-Aharv-cntr'!Z38+'q-PermP-cntr'!Z38*1000)</f>
        <v>844.44375007846895</v>
      </c>
      <c r="AA38">
        <f>'q-ValProd-cntr'!AA38*1000/('q-Aharv-cntr'!AA38+'q-PermP-cntr'!AA38*1000)</f>
        <v>830.2111216347671</v>
      </c>
      <c r="AB38">
        <f>'q-ValProd-cntr'!AB38*1000/('q-Aharv-cntr'!AB38+'q-PermP-cntr'!AB38*1000)</f>
        <v>860.77888813104312</v>
      </c>
      <c r="AC38">
        <f>'q-ValProd-cntr'!AC38*1000/('q-Aharv-cntr'!AC38+'q-PermP-cntr'!AC38*1000)</f>
        <v>804.52524942580453</v>
      </c>
      <c r="AD38">
        <f>'q-ValProd-cntr'!AD38*1000/('q-Aharv-cntr'!AD38+'q-PermP-cntr'!AD38*1000)</f>
        <v>859.86216518798449</v>
      </c>
      <c r="AE38">
        <f>'q-ValProd-cntr'!AE38*1000/('q-Aharv-cntr'!AE38+'q-PermP-cntr'!AE38*1000)</f>
        <v>876.56804525216796</v>
      </c>
      <c r="AF38">
        <f>'q-ValProd-cntr'!AF38*1000/('q-Aharv-cntr'!AF38+'q-PermP-cntr'!AF38*1000)</f>
        <v>841.42687308409302</v>
      </c>
      <c r="AG38">
        <f>'q-ValProd-cntr'!AG38*1000/('q-Aharv-cntr'!AG38+'q-PermP-cntr'!AG38*1000)</f>
        <v>847.20328781666535</v>
      </c>
      <c r="AH38">
        <f>'q-ValProd-cntr'!AH38*1000/('q-Aharv-cntr'!AH38+'q-PermP-cntr'!AH38*1000)</f>
        <v>872.5941424147361</v>
      </c>
      <c r="AI38">
        <f>'q-ValProd-cntr'!AI38*1000/('q-Aharv-cntr'!AI38+'q-PermP-cntr'!AI38*1000)</f>
        <v>884.5270713522325</v>
      </c>
      <c r="AJ38">
        <f>'q-ValProd-cntr'!AJ38*1000/('q-Aharv-cntr'!AJ38+'q-PermP-cntr'!AJ38*1000)</f>
        <v>963.53464859479038</v>
      </c>
      <c r="AK38">
        <f>'q-ValProd-cntr'!AK38*1000/('q-Aharv-cntr'!AK38+'q-PermP-cntr'!AK38*1000)</f>
        <v>945.66776342493858</v>
      </c>
      <c r="AL38">
        <f>'q-ValProd-cntr'!AL38*1000/('q-Aharv-cntr'!AL38+'q-PermP-cntr'!AL38*1000)</f>
        <v>911.07499275004693</v>
      </c>
      <c r="AM38">
        <f>'q-ValProd-cntr'!AM38*1000/('q-Aharv-cntr'!AM38+'q-PermP-cntr'!AM38*1000)</f>
        <v>908.95295046036347</v>
      </c>
      <c r="AN38">
        <f>'q-ValProd-cntr'!AN38*1000/('q-Aharv-cntr'!AN38+'q-PermP-cntr'!AN38*1000)</f>
        <v>895.01299916949552</v>
      </c>
      <c r="AO38">
        <f>'q-ValProd-cntr'!AO38*1000/('q-Aharv-cntr'!AO38+'q-PermP-cntr'!AO38*1000)</f>
        <v>897.58893140637156</v>
      </c>
      <c r="AP38">
        <f>'q-ValProd-cntr'!AP38*1000/('q-Aharv-cntr'!AP38+'q-PermP-cntr'!AP38*1000)</f>
        <v>847.99040783713178</v>
      </c>
      <c r="AQ38">
        <f>'q-ValProd-cntr'!AQ38*1000/('q-Aharv-cntr'!AQ38+'q-PermP-cntr'!AQ38*1000)</f>
        <v>840.1979794227301</v>
      </c>
      <c r="AR38">
        <f>'q-ValProd-cntr'!AR38*1000/('q-Aharv-cntr'!AR38+'q-PermP-cntr'!AR38*1000)</f>
        <v>845.46912861928934</v>
      </c>
      <c r="AS38">
        <f>'q-ValProd-cntr'!AS38*1000/('q-Aharv-cntr'!AS38+'q-PermP-cntr'!AS38*1000)</f>
        <v>882.39075359522712</v>
      </c>
      <c r="AT38">
        <f>'q-ValProd-cntr'!AT38*1000/('q-Aharv-cntr'!AT38+'q-PermP-cntr'!AT38*1000)</f>
        <v>877.17334260597181</v>
      </c>
      <c r="AU38">
        <f>'q-ValProd-cntr'!AU38*1000/('q-Aharv-cntr'!AU38+'q-PermP-cntr'!AU38*1000)</f>
        <v>848.3187570623719</v>
      </c>
      <c r="AV38">
        <f>'q-ValProd-cntr'!AV38*1000/('q-Aharv-cntr'!AV38+'q-PermP-cntr'!AV38*1000)</f>
        <v>1040.0033970636575</v>
      </c>
      <c r="AW38">
        <f t="shared" si="0"/>
        <v>0.16334340636241507</v>
      </c>
    </row>
    <row r="39" spans="1:49" x14ac:dyDescent="0.2">
      <c r="A39" t="s">
        <v>218</v>
      </c>
      <c r="B39">
        <f>'q-ValProd-cntr'!C39</f>
        <v>220</v>
      </c>
      <c r="C39" t="str">
        <f>'q-ValProd-cntr'!D39</f>
        <v>Trinidad and Tobago</v>
      </c>
      <c r="F39" t="s">
        <v>243</v>
      </c>
      <c r="G39">
        <f>'q-ValProd-cntr'!G39*1000/('q-Aharv-cntr'!G39+'q-PermP-cntr'!G39*1000)</f>
        <v>1152.9649857492675</v>
      </c>
      <c r="H39">
        <f>'q-ValProd-cntr'!H39*1000/('q-Aharv-cntr'!H39+'q-PermP-cntr'!H39*1000)</f>
        <v>1074.9693426080553</v>
      </c>
      <c r="I39">
        <f>'q-ValProd-cntr'!I39*1000/('q-Aharv-cntr'!I39+'q-PermP-cntr'!I39*1000)</f>
        <v>1107.1918466700658</v>
      </c>
      <c r="J39">
        <f>'q-ValProd-cntr'!J39*1000/('q-Aharv-cntr'!J39+'q-PermP-cntr'!J39*1000)</f>
        <v>1096.6573325888571</v>
      </c>
      <c r="K39">
        <f>'q-ValProd-cntr'!K39*1000/('q-Aharv-cntr'!K39+'q-PermP-cntr'!K39*1000)</f>
        <v>1167.3865913714192</v>
      </c>
      <c r="L39">
        <f>'q-ValProd-cntr'!L39*1000/('q-Aharv-cntr'!L39+'q-PermP-cntr'!L39*1000)</f>
        <v>1178.0767862750299</v>
      </c>
      <c r="M39">
        <f>'q-ValProd-cntr'!M39*1000/('q-Aharv-cntr'!M39+'q-PermP-cntr'!M39*1000)</f>
        <v>1188.1211738783491</v>
      </c>
      <c r="N39">
        <f>'q-ValProd-cntr'!N39*1000/('q-Aharv-cntr'!N39+'q-PermP-cntr'!N39*1000)</f>
        <v>1256.0626357726885</v>
      </c>
      <c r="O39">
        <f>'q-ValProd-cntr'!O39*1000/('q-Aharv-cntr'!O39+'q-PermP-cntr'!O39*1000)</f>
        <v>1258.5299192935431</v>
      </c>
      <c r="P39">
        <f>'q-ValProd-cntr'!P39*1000/('q-Aharv-cntr'!P39+'q-PermP-cntr'!P39*1000)</f>
        <v>1305.1542160006957</v>
      </c>
      <c r="Q39">
        <f>'q-ValProd-cntr'!Q39*1000/('q-Aharv-cntr'!Q39+'q-PermP-cntr'!Q39*1000)</f>
        <v>1233.1975458997476</v>
      </c>
      <c r="R39">
        <f>'q-ValProd-cntr'!R39*1000/('q-Aharv-cntr'!R39+'q-PermP-cntr'!R39*1000)</f>
        <v>1236.8076113881605</v>
      </c>
      <c r="S39">
        <f>'q-ValProd-cntr'!S39*1000/('q-Aharv-cntr'!S39+'q-PermP-cntr'!S39*1000)</f>
        <v>1093.7585615475737</v>
      </c>
      <c r="T39">
        <f>'q-ValProd-cntr'!T39*1000/('q-Aharv-cntr'!T39+'q-PermP-cntr'!T39*1000)</f>
        <v>1066.2479331897864</v>
      </c>
      <c r="U39">
        <f>'q-ValProd-cntr'!U39*1000/('q-Aharv-cntr'!U39+'q-PermP-cntr'!U39*1000)</f>
        <v>1195.1264168382904</v>
      </c>
      <c r="V39">
        <f>'q-ValProd-cntr'!V39*1000/('q-Aharv-cntr'!V39+'q-PermP-cntr'!V39*1000)</f>
        <v>1249.4724297237926</v>
      </c>
      <c r="W39">
        <f>'q-ValProd-cntr'!W39*1000/('q-Aharv-cntr'!W39+'q-PermP-cntr'!W39*1000)</f>
        <v>1246.5755380866065</v>
      </c>
      <c r="X39">
        <f>'q-ValProd-cntr'!X39*1000/('q-Aharv-cntr'!X39+'q-PermP-cntr'!X39*1000)</f>
        <v>1166.8351710676479</v>
      </c>
      <c r="Y39">
        <f>'q-ValProd-cntr'!Y39*1000/('q-Aharv-cntr'!Y39+'q-PermP-cntr'!Y39*1000)</f>
        <v>1069.769645122276</v>
      </c>
      <c r="Z39">
        <f>'q-ValProd-cntr'!Z39*1000/('q-Aharv-cntr'!Z39+'q-PermP-cntr'!Z39*1000)</f>
        <v>1060.6104141805752</v>
      </c>
      <c r="AA39">
        <f>'q-ValProd-cntr'!AA39*1000/('q-Aharv-cntr'!AA39+'q-PermP-cntr'!AA39*1000)</f>
        <v>1032.1755444807013</v>
      </c>
      <c r="AB39">
        <f>'q-ValProd-cntr'!AB39*1000/('q-Aharv-cntr'!AB39+'q-PermP-cntr'!AB39*1000)</f>
        <v>1288.4069482413408</v>
      </c>
      <c r="AC39">
        <f>'q-ValProd-cntr'!AC39*1000/('q-Aharv-cntr'!AC39+'q-PermP-cntr'!AC39*1000)</f>
        <v>1504.5867214137384</v>
      </c>
      <c r="AD39">
        <f>'q-ValProd-cntr'!AD39*1000/('q-Aharv-cntr'!AD39+'q-PermP-cntr'!AD39*1000)</f>
        <v>1538.6953943482849</v>
      </c>
      <c r="AE39">
        <f>'q-ValProd-cntr'!AE39*1000/('q-Aharv-cntr'!AE39+'q-PermP-cntr'!AE39*1000)</f>
        <v>1285.9141892909724</v>
      </c>
      <c r="AF39">
        <f>'q-ValProd-cntr'!AF39*1000/('q-Aharv-cntr'!AF39+'q-PermP-cntr'!AF39*1000)</f>
        <v>1238.2221811422705</v>
      </c>
      <c r="AG39">
        <f>'q-ValProd-cntr'!AG39*1000/('q-Aharv-cntr'!AG39+'q-PermP-cntr'!AG39*1000)</f>
        <v>1096.0310541975739</v>
      </c>
      <c r="AH39">
        <f>'q-ValProd-cntr'!AH39*1000/('q-Aharv-cntr'!AH39+'q-PermP-cntr'!AH39*1000)</f>
        <v>1107.9650168259529</v>
      </c>
      <c r="AI39">
        <f>'q-ValProd-cntr'!AI39*1000/('q-Aharv-cntr'!AI39+'q-PermP-cntr'!AI39*1000)</f>
        <v>1055.591890610493</v>
      </c>
      <c r="AJ39">
        <f>'q-ValProd-cntr'!AJ39*1000/('q-Aharv-cntr'!AJ39+'q-PermP-cntr'!AJ39*1000)</f>
        <v>1064.5951551652868</v>
      </c>
      <c r="AK39">
        <f>'q-ValProd-cntr'!AK39*1000/('q-Aharv-cntr'!AK39+'q-PermP-cntr'!AK39*1000)</f>
        <v>1070.4892364904463</v>
      </c>
      <c r="AL39">
        <f>'q-ValProd-cntr'!AL39*1000/('q-Aharv-cntr'!AL39+'q-PermP-cntr'!AL39*1000)</f>
        <v>1132.6861504084275</v>
      </c>
      <c r="AM39">
        <f>'q-ValProd-cntr'!AM39*1000/('q-Aharv-cntr'!AM39+'q-PermP-cntr'!AM39*1000)</f>
        <v>1098.0044218978464</v>
      </c>
      <c r="AN39">
        <f>'q-ValProd-cntr'!AN39*1000/('q-Aharv-cntr'!AN39+'q-PermP-cntr'!AN39*1000)</f>
        <v>1132.4468251077385</v>
      </c>
      <c r="AO39">
        <f>'q-ValProd-cntr'!AO39*1000/('q-Aharv-cntr'!AO39+'q-PermP-cntr'!AO39*1000)</f>
        <v>1175.1895998076673</v>
      </c>
      <c r="AP39">
        <f>'q-ValProd-cntr'!AP39*1000/('q-Aharv-cntr'!AP39+'q-PermP-cntr'!AP39*1000)</f>
        <v>1204.7367526692158</v>
      </c>
      <c r="AQ39">
        <f>'q-ValProd-cntr'!AQ39*1000/('q-Aharv-cntr'!AQ39+'q-PermP-cntr'!AQ39*1000)</f>
        <v>1165.1778122692374</v>
      </c>
      <c r="AR39">
        <f>'q-ValProd-cntr'!AR39*1000/('q-Aharv-cntr'!AR39+'q-PermP-cntr'!AR39*1000)</f>
        <v>1165.1386901151759</v>
      </c>
      <c r="AS39">
        <f>'q-ValProd-cntr'!AS39*1000/('q-Aharv-cntr'!AS39+'q-PermP-cntr'!AS39*1000)</f>
        <v>1246.5010623115329</v>
      </c>
      <c r="AT39">
        <f>'q-ValProd-cntr'!AT39*1000/('q-Aharv-cntr'!AT39+'q-PermP-cntr'!AT39*1000)</f>
        <v>1419.2191721395875</v>
      </c>
      <c r="AU39">
        <f>'q-ValProd-cntr'!AU39*1000/('q-Aharv-cntr'!AU39+'q-PermP-cntr'!AU39*1000)</f>
        <v>1807.777206271096</v>
      </c>
      <c r="AV39">
        <f>'q-ValProd-cntr'!AV39*1000/('q-Aharv-cntr'!AV39+'q-PermP-cntr'!AV39*1000)</f>
        <v>2153.0012288372873</v>
      </c>
      <c r="AW39">
        <f t="shared" si="0"/>
        <v>0.20110901793581881</v>
      </c>
    </row>
    <row r="40" spans="1:49" x14ac:dyDescent="0.2">
      <c r="A40" t="s">
        <v>218</v>
      </c>
      <c r="B40">
        <f>'q-ValProd-cntr'!C40</f>
        <v>234</v>
      </c>
      <c r="C40" t="str">
        <f>'q-ValProd-cntr'!D40</f>
        <v>Uruguay</v>
      </c>
      <c r="F40" t="s">
        <v>243</v>
      </c>
      <c r="G40">
        <f>'q-ValProd-cntr'!G40*1000/('q-Aharv-cntr'!G40+'q-PermP-cntr'!G40*1000)</f>
        <v>102.23690958625548</v>
      </c>
      <c r="H40">
        <f>'q-ValProd-cntr'!H40*1000/('q-Aharv-cntr'!H40+'q-PermP-cntr'!H40*1000)</f>
        <v>103.52545531534884</v>
      </c>
      <c r="I40">
        <f>'q-ValProd-cntr'!I40*1000/('q-Aharv-cntr'!I40+'q-PermP-cntr'!I40*1000)</f>
        <v>106.34766806613179</v>
      </c>
      <c r="J40">
        <f>'q-ValProd-cntr'!J40*1000/('q-Aharv-cntr'!J40+'q-PermP-cntr'!J40*1000)</f>
        <v>121.23338466018991</v>
      </c>
      <c r="K40">
        <f>'q-ValProd-cntr'!K40*1000/('q-Aharv-cntr'!K40+'q-PermP-cntr'!K40*1000)</f>
        <v>107.47566971159188</v>
      </c>
      <c r="L40">
        <f>'q-ValProd-cntr'!L40*1000/('q-Aharv-cntr'!L40+'q-PermP-cntr'!L40*1000)</f>
        <v>103.47423671349154</v>
      </c>
      <c r="M40">
        <f>'q-ValProd-cntr'!M40*1000/('q-Aharv-cntr'!M40+'q-PermP-cntr'!M40*1000)</f>
        <v>97.121347592700758</v>
      </c>
      <c r="N40">
        <f>'q-ValProd-cntr'!N40*1000/('q-Aharv-cntr'!N40+'q-PermP-cntr'!N40*1000)</f>
        <v>114.61677087169981</v>
      </c>
      <c r="O40">
        <f>'q-ValProd-cntr'!O40*1000/('q-Aharv-cntr'!O40+'q-PermP-cntr'!O40*1000)</f>
        <v>119.01566322775695</v>
      </c>
      <c r="P40">
        <f>'q-ValProd-cntr'!P40*1000/('q-Aharv-cntr'!P40+'q-PermP-cntr'!P40*1000)</f>
        <v>129.11062865422622</v>
      </c>
      <c r="Q40">
        <f>'q-ValProd-cntr'!Q40*1000/('q-Aharv-cntr'!Q40+'q-PermP-cntr'!Q40*1000)</f>
        <v>111.76029080021151</v>
      </c>
      <c r="R40">
        <f>'q-ValProd-cntr'!R40*1000/('q-Aharv-cntr'!R40+'q-PermP-cntr'!R40*1000)</f>
        <v>105.72995042910082</v>
      </c>
      <c r="S40">
        <f>'q-ValProd-cntr'!S40*1000/('q-Aharv-cntr'!S40+'q-PermP-cntr'!S40*1000)</f>
        <v>105.65572974729763</v>
      </c>
      <c r="T40">
        <f>'q-ValProd-cntr'!T40*1000/('q-Aharv-cntr'!T40+'q-PermP-cntr'!T40*1000)</f>
        <v>114.59045583134352</v>
      </c>
      <c r="U40">
        <f>'q-ValProd-cntr'!U40*1000/('q-Aharv-cntr'!U40+'q-PermP-cntr'!U40*1000)</f>
        <v>114.68720309968612</v>
      </c>
      <c r="V40">
        <f>'q-ValProd-cntr'!V40*1000/('q-Aharv-cntr'!V40+'q-PermP-cntr'!V40*1000)</f>
        <v>125.86800198877266</v>
      </c>
      <c r="W40">
        <f>'q-ValProd-cntr'!W40*1000/('q-Aharv-cntr'!W40+'q-PermP-cntr'!W40*1000)</f>
        <v>112.00095785574233</v>
      </c>
      <c r="X40">
        <f>'q-ValProd-cntr'!X40*1000/('q-Aharv-cntr'!X40+'q-PermP-cntr'!X40*1000)</f>
        <v>107.24708990368566</v>
      </c>
      <c r="Y40">
        <f>'q-ValProd-cntr'!Y40*1000/('q-Aharv-cntr'!Y40+'q-PermP-cntr'!Y40*1000)</f>
        <v>102.82315556729581</v>
      </c>
      <c r="Z40">
        <f>'q-ValProd-cntr'!Z40*1000/('q-Aharv-cntr'!Z40+'q-PermP-cntr'!Z40*1000)</f>
        <v>115.72688390634184</v>
      </c>
      <c r="AA40">
        <f>'q-ValProd-cntr'!AA40*1000/('q-Aharv-cntr'!AA40+'q-PermP-cntr'!AA40*1000)</f>
        <v>132.24563319899974</v>
      </c>
      <c r="AB40">
        <f>'q-ValProd-cntr'!AB40*1000/('q-Aharv-cntr'!AB40+'q-PermP-cntr'!AB40*1000)</f>
        <v>134.48687426546729</v>
      </c>
      <c r="AC40">
        <f>'q-ValProd-cntr'!AC40*1000/('q-Aharv-cntr'!AC40+'q-PermP-cntr'!AC40*1000)</f>
        <v>139.80156792984531</v>
      </c>
      <c r="AD40">
        <f>'q-ValProd-cntr'!AD40*1000/('q-Aharv-cntr'!AD40+'q-PermP-cntr'!AD40*1000)</f>
        <v>118.86717147725318</v>
      </c>
      <c r="AE40">
        <f>'q-ValProd-cntr'!AE40*1000/('q-Aharv-cntr'!AE40+'q-PermP-cntr'!AE40*1000)</f>
        <v>122.83026516835754</v>
      </c>
      <c r="AF40">
        <f>'q-ValProd-cntr'!AF40*1000/('q-Aharv-cntr'!AF40+'q-PermP-cntr'!AF40*1000)</f>
        <v>126.77082913671912</v>
      </c>
      <c r="AG40">
        <f>'q-ValProd-cntr'!AG40*1000/('q-Aharv-cntr'!AG40+'q-PermP-cntr'!AG40*1000)</f>
        <v>123.47803713417802</v>
      </c>
      <c r="AH40">
        <f>'q-ValProd-cntr'!AH40*1000/('q-Aharv-cntr'!AH40+'q-PermP-cntr'!AH40*1000)</f>
        <v>134.55672602580739</v>
      </c>
      <c r="AI40">
        <f>'q-ValProd-cntr'!AI40*1000/('q-Aharv-cntr'!AI40+'q-PermP-cntr'!AI40*1000)</f>
        <v>140.29324885676752</v>
      </c>
      <c r="AJ40">
        <f>'q-ValProd-cntr'!AJ40*1000/('q-Aharv-cntr'!AJ40+'q-PermP-cntr'!AJ40*1000)</f>
        <v>135.71663152210979</v>
      </c>
      <c r="AK40">
        <f>'q-ValProd-cntr'!AK40*1000/('q-Aharv-cntr'!AK40+'q-PermP-cntr'!AK40*1000)</f>
        <v>135.29507980319144</v>
      </c>
      <c r="AL40">
        <f>'q-ValProd-cntr'!AL40*1000/('q-Aharv-cntr'!AL40+'q-PermP-cntr'!AL40*1000)</f>
        <v>140.38092853148271</v>
      </c>
      <c r="AM40">
        <f>'q-ValProd-cntr'!AM40*1000/('q-Aharv-cntr'!AM40+'q-PermP-cntr'!AM40*1000)</f>
        <v>139.12315362599202</v>
      </c>
      <c r="AN40">
        <f>'q-ValProd-cntr'!AN40*1000/('q-Aharv-cntr'!AN40+'q-PermP-cntr'!AN40*1000)</f>
        <v>150.50168184784684</v>
      </c>
      <c r="AO40">
        <f>'q-ValProd-cntr'!AO40*1000/('q-Aharv-cntr'!AO40+'q-PermP-cntr'!AO40*1000)</f>
        <v>147.53347026420136</v>
      </c>
      <c r="AP40">
        <f>'q-ValProd-cntr'!AP40*1000/('q-Aharv-cntr'!AP40+'q-PermP-cntr'!AP40*1000)</f>
        <v>165.21670939529298</v>
      </c>
      <c r="AQ40">
        <f>'q-ValProd-cntr'!AQ40*1000/('q-Aharv-cntr'!AQ40+'q-PermP-cntr'!AQ40*1000)</f>
        <v>174.32671252212961</v>
      </c>
      <c r="AR40">
        <f>'q-ValProd-cntr'!AR40*1000/('q-Aharv-cntr'!AR40+'q-PermP-cntr'!AR40*1000)</f>
        <v>173.93833223389527</v>
      </c>
      <c r="AS40">
        <f>'q-ValProd-cntr'!AS40*1000/('q-Aharv-cntr'!AS40+'q-PermP-cntr'!AS40*1000)</f>
        <v>177.52238439007155</v>
      </c>
      <c r="AT40">
        <f>'q-ValProd-cntr'!AT40*1000/('q-Aharv-cntr'!AT40+'q-PermP-cntr'!AT40*1000)</f>
        <v>167.8272718998594</v>
      </c>
      <c r="AU40">
        <f>'q-ValProd-cntr'!AU40*1000/('q-Aharv-cntr'!AU40+'q-PermP-cntr'!AU40*1000)</f>
        <v>146.4526746434791</v>
      </c>
      <c r="AV40">
        <f>'q-ValProd-cntr'!AV40*1000/('q-Aharv-cntr'!AV40+'q-PermP-cntr'!AV40*1000)</f>
        <v>3036.5181758332815</v>
      </c>
      <c r="AW40">
        <f t="shared" si="0"/>
        <v>1.1942711187807431</v>
      </c>
    </row>
    <row r="41" spans="1:49" x14ac:dyDescent="0.2">
      <c r="A41" t="s">
        <v>218</v>
      </c>
      <c r="B41">
        <f>'q-ValProd-cntr'!C41</f>
        <v>236</v>
      </c>
      <c r="C41" t="str">
        <f>'q-ValProd-cntr'!D41</f>
        <v>Venezuela</v>
      </c>
      <c r="F41" t="s">
        <v>243</v>
      </c>
      <c r="G41">
        <f>'q-ValProd-cntr'!G41*1000/('q-Aharv-cntr'!G41+'q-PermP-cntr'!G41*1000)</f>
        <v>65.691801616906361</v>
      </c>
      <c r="H41">
        <f>'q-ValProd-cntr'!H41*1000/('q-Aharv-cntr'!H41+'q-PermP-cntr'!H41*1000)</f>
        <v>67.566336383984364</v>
      </c>
      <c r="I41">
        <f>'q-ValProd-cntr'!I41*1000/('q-Aharv-cntr'!I41+'q-PermP-cntr'!I41*1000)</f>
        <v>70.632271802938234</v>
      </c>
      <c r="J41">
        <f>'q-ValProd-cntr'!J41*1000/('q-Aharv-cntr'!J41+'q-PermP-cntr'!J41*1000)</f>
        <v>75.930657381074028</v>
      </c>
      <c r="K41">
        <f>'q-ValProd-cntr'!K41*1000/('q-Aharv-cntr'!K41+'q-PermP-cntr'!K41*1000)</f>
        <v>79.490105394857096</v>
      </c>
      <c r="L41">
        <f>'q-ValProd-cntr'!L41*1000/('q-Aharv-cntr'!L41+'q-PermP-cntr'!L41*1000)</f>
        <v>83.601899169309803</v>
      </c>
      <c r="M41">
        <f>'q-ValProd-cntr'!M41*1000/('q-Aharv-cntr'!M41+'q-PermP-cntr'!M41*1000)</f>
        <v>86.658534833557269</v>
      </c>
      <c r="N41">
        <f>'q-ValProd-cntr'!N41*1000/('q-Aharv-cntr'!N41+'q-PermP-cntr'!N41*1000)</f>
        <v>88.461556320892115</v>
      </c>
      <c r="O41">
        <f>'q-ValProd-cntr'!O41*1000/('q-Aharv-cntr'!O41+'q-PermP-cntr'!O41*1000)</f>
        <v>95.281498915194959</v>
      </c>
      <c r="P41">
        <f>'q-ValProd-cntr'!P41*1000/('q-Aharv-cntr'!P41+'q-PermP-cntr'!P41*1000)</f>
        <v>99.0888206572793</v>
      </c>
      <c r="Q41">
        <f>'q-ValProd-cntr'!Q41*1000/('q-Aharv-cntr'!Q41+'q-PermP-cntr'!Q41*1000)</f>
        <v>100.81570566718294</v>
      </c>
      <c r="R41">
        <f>'q-ValProd-cntr'!R41*1000/('q-Aharv-cntr'!R41+'q-PermP-cntr'!R41*1000)</f>
        <v>102.42194681686809</v>
      </c>
      <c r="S41">
        <f>'q-ValProd-cntr'!S41*1000/('q-Aharv-cntr'!S41+'q-PermP-cntr'!S41*1000)</f>
        <v>109.02495477873282</v>
      </c>
      <c r="T41">
        <f>'q-ValProd-cntr'!T41*1000/('q-Aharv-cntr'!T41+'q-PermP-cntr'!T41*1000)</f>
        <v>114.0160346491642</v>
      </c>
      <c r="U41">
        <f>'q-ValProd-cntr'!U41*1000/('q-Aharv-cntr'!U41+'q-PermP-cntr'!U41*1000)</f>
        <v>121.23487324200553</v>
      </c>
      <c r="V41">
        <f>'q-ValProd-cntr'!V41*1000/('q-Aharv-cntr'!V41+'q-PermP-cntr'!V41*1000)</f>
        <v>119.51349355705358</v>
      </c>
      <c r="W41">
        <f>'q-ValProd-cntr'!W41*1000/('q-Aharv-cntr'!W41+'q-PermP-cntr'!W41*1000)</f>
        <v>126.173183800289</v>
      </c>
      <c r="X41">
        <f>'q-ValProd-cntr'!X41*1000/('q-Aharv-cntr'!X41+'q-PermP-cntr'!X41*1000)</f>
        <v>130.90235605293745</v>
      </c>
      <c r="Y41">
        <f>'q-ValProd-cntr'!Y41*1000/('q-Aharv-cntr'!Y41+'q-PermP-cntr'!Y41*1000)</f>
        <v>135.77472271132538</v>
      </c>
      <c r="Z41">
        <f>'q-ValProd-cntr'!Z41*1000/('q-Aharv-cntr'!Z41+'q-PermP-cntr'!Z41*1000)</f>
        <v>140.19447710426769</v>
      </c>
      <c r="AA41">
        <f>'q-ValProd-cntr'!AA41*1000/('q-Aharv-cntr'!AA41+'q-PermP-cntr'!AA41*1000)</f>
        <v>142.26558393328011</v>
      </c>
      <c r="AB41">
        <f>'q-ValProd-cntr'!AB41*1000/('q-Aharv-cntr'!AB41+'q-PermP-cntr'!AB41*1000)</f>
        <v>146.53777475990441</v>
      </c>
      <c r="AC41">
        <f>'q-ValProd-cntr'!AC41*1000/('q-Aharv-cntr'!AC41+'q-PermP-cntr'!AC41*1000)</f>
        <v>143.73348641457838</v>
      </c>
      <c r="AD41">
        <f>'q-ValProd-cntr'!AD41*1000/('q-Aharv-cntr'!AD41+'q-PermP-cntr'!AD41*1000)</f>
        <v>141.3341390664655</v>
      </c>
      <c r="AE41">
        <f>'q-ValProd-cntr'!AE41*1000/('q-Aharv-cntr'!AE41+'q-PermP-cntr'!AE41*1000)</f>
        <v>149.16706690224171</v>
      </c>
      <c r="AF41">
        <f>'q-ValProd-cntr'!AF41*1000/('q-Aharv-cntr'!AF41+'q-PermP-cntr'!AF41*1000)</f>
        <v>151.30373014887024</v>
      </c>
      <c r="AG41">
        <f>'q-ValProd-cntr'!AG41*1000/('q-Aharv-cntr'!AG41+'q-PermP-cntr'!AG41*1000)</f>
        <v>148.70659817585238</v>
      </c>
      <c r="AH41">
        <f>'q-ValProd-cntr'!AH41*1000/('q-Aharv-cntr'!AH41+'q-PermP-cntr'!AH41*1000)</f>
        <v>160.76153208943174</v>
      </c>
      <c r="AI41">
        <f>'q-ValProd-cntr'!AI41*1000/('q-Aharv-cntr'!AI41+'q-PermP-cntr'!AI41*1000)</f>
        <v>155.31557816548846</v>
      </c>
      <c r="AJ41">
        <f>'q-ValProd-cntr'!AJ41*1000/('q-Aharv-cntr'!AJ41+'q-PermP-cntr'!AJ41*1000)</f>
        <v>151.87198249661108</v>
      </c>
      <c r="AK41">
        <f>'q-ValProd-cntr'!AK41*1000/('q-Aharv-cntr'!AK41+'q-PermP-cntr'!AK41*1000)</f>
        <v>156.32101968805179</v>
      </c>
      <c r="AL41">
        <f>'q-ValProd-cntr'!AL41*1000/('q-Aharv-cntr'!AL41+'q-PermP-cntr'!AL41*1000)</f>
        <v>163.04791028232859</v>
      </c>
      <c r="AM41">
        <f>'q-ValProd-cntr'!AM41*1000/('q-Aharv-cntr'!AM41+'q-PermP-cntr'!AM41*1000)</f>
        <v>169.20301471348353</v>
      </c>
      <c r="AN41">
        <f>'q-ValProd-cntr'!AN41*1000/('q-Aharv-cntr'!AN41+'q-PermP-cntr'!AN41*1000)</f>
        <v>163.00862475559396</v>
      </c>
      <c r="AO41">
        <f>'q-ValProd-cntr'!AO41*1000/('q-Aharv-cntr'!AO41+'q-PermP-cntr'!AO41*1000)</f>
        <v>162.87541493592963</v>
      </c>
      <c r="AP41">
        <f>'q-ValProd-cntr'!AP41*1000/('q-Aharv-cntr'!AP41+'q-PermP-cntr'!AP41*1000)</f>
        <v>171.57422326701999</v>
      </c>
      <c r="AQ41">
        <f>'q-ValProd-cntr'!AQ41*1000/('q-Aharv-cntr'!AQ41+'q-PermP-cntr'!AQ41*1000)</f>
        <v>182.21003180047575</v>
      </c>
      <c r="AR41">
        <f>'q-ValProd-cntr'!AR41*1000/('q-Aharv-cntr'!AR41+'q-PermP-cntr'!AR41*1000)</f>
        <v>186.12401824012068</v>
      </c>
      <c r="AS41">
        <f>'q-ValProd-cntr'!AS41*1000/('q-Aharv-cntr'!AS41+'q-PermP-cntr'!AS41*1000)</f>
        <v>184.65498718723407</v>
      </c>
      <c r="AT41">
        <f>'q-ValProd-cntr'!AT41*1000/('q-Aharv-cntr'!AT41+'q-PermP-cntr'!AT41*1000)</f>
        <v>200.14606623612343</v>
      </c>
      <c r="AU41">
        <f>'q-ValProd-cntr'!AU41*1000/('q-Aharv-cntr'!AU41+'q-PermP-cntr'!AU41*1000)</f>
        <v>211.72778300338817</v>
      </c>
      <c r="AV41">
        <f>'q-ValProd-cntr'!AV41*1000/('q-Aharv-cntr'!AV41+'q-PermP-cntr'!AV41*1000)</f>
        <v>2609.0245305208618</v>
      </c>
      <c r="AW41">
        <f t="shared" si="0"/>
        <v>2.5836161158586224</v>
      </c>
    </row>
    <row r="42" spans="1:49" x14ac:dyDescent="0.2">
      <c r="A42" t="s">
        <v>218</v>
      </c>
      <c r="B42">
        <f>'q-ValProd-cntr'!C42</f>
        <v>239</v>
      </c>
      <c r="C42" t="str">
        <f>'q-ValProd-cntr'!D42</f>
        <v>British Virgin Islands</v>
      </c>
      <c r="F42" t="s">
        <v>243</v>
      </c>
      <c r="G42">
        <f>'q-ValProd-cntr'!G42*1000/('q-Aharv-cntr'!G42+'q-PermP-cntr'!G42*1000)</f>
        <v>105.68664699999999</v>
      </c>
      <c r="H42">
        <f>'q-ValProd-cntr'!H42*1000/('q-Aharv-cntr'!H42+'q-PermP-cntr'!H42*1000)</f>
        <v>109.04578162499999</v>
      </c>
      <c r="I42">
        <f>'q-ValProd-cntr'!I42*1000/('q-Aharv-cntr'!I42+'q-PermP-cntr'!I42*1000)</f>
        <v>89.482256499999991</v>
      </c>
      <c r="J42">
        <f>'q-ValProd-cntr'!J42*1000/('q-Aharv-cntr'!J42+'q-PermP-cntr'!J42*1000)</f>
        <v>120.51563324999999</v>
      </c>
      <c r="K42">
        <f>'q-ValProd-cntr'!K42*1000/('q-Aharv-cntr'!K42+'q-PermP-cntr'!K42*1000)</f>
        <v>123.213306</v>
      </c>
      <c r="L42">
        <f>'q-ValProd-cntr'!L42*1000/('q-Aharv-cntr'!L42+'q-PermP-cntr'!L42*1000)</f>
        <v>90.842322310756956</v>
      </c>
      <c r="M42">
        <f>'q-ValProd-cntr'!M42*1000/('q-Aharv-cntr'!M42+'q-PermP-cntr'!M42*1000)</f>
        <v>80.743494368159205</v>
      </c>
      <c r="N42">
        <f>'q-ValProd-cntr'!N42*1000/('q-Aharv-cntr'!N42+'q-PermP-cntr'!N42*1000)</f>
        <v>67.703078248756228</v>
      </c>
      <c r="O42">
        <f>'q-ValProd-cntr'!O42*1000/('q-Aharv-cntr'!O42+'q-PermP-cntr'!O42*1000)</f>
        <v>76.758666507462692</v>
      </c>
      <c r="P42">
        <f>'q-ValProd-cntr'!P42*1000/('q-Aharv-cntr'!P42+'q-PermP-cntr'!P42*1000)</f>
        <v>81.109784238805958</v>
      </c>
      <c r="Q42">
        <f>'q-ValProd-cntr'!Q42*1000/('q-Aharv-cntr'!Q42+'q-PermP-cntr'!Q42*1000)</f>
        <v>88.588683436070795</v>
      </c>
      <c r="R42">
        <f>'q-ValProd-cntr'!R42*1000/('q-Aharv-cntr'!R42+'q-PermP-cntr'!R42*1000)</f>
        <v>90.143337840524964</v>
      </c>
      <c r="S42">
        <f>'q-ValProd-cntr'!S42*1000/('q-Aharv-cntr'!S42+'q-PermP-cntr'!S42*1000)</f>
        <v>92.164601710081527</v>
      </c>
      <c r="T42">
        <f>'q-ValProd-cntr'!T42*1000/('q-Aharv-cntr'!T42+'q-PermP-cntr'!T42*1000)</f>
        <v>97.280020083515623</v>
      </c>
      <c r="U42">
        <f>'q-ValProd-cntr'!U42*1000/('q-Aharv-cntr'!U42+'q-PermP-cntr'!U42*1000)</f>
        <v>98.311880894632225</v>
      </c>
      <c r="V42">
        <f>'q-ValProd-cntr'!V42*1000/('q-Aharv-cntr'!V42+'q-PermP-cntr'!V42*1000)</f>
        <v>102.89415005964214</v>
      </c>
      <c r="W42">
        <f>'q-ValProd-cntr'!W42*1000/('q-Aharv-cntr'!W42+'q-PermP-cntr'!W42*1000)</f>
        <v>105.06942808586764</v>
      </c>
      <c r="X42">
        <f>'q-ValProd-cntr'!X42*1000/('q-Aharv-cntr'!X42+'q-PermP-cntr'!X42*1000)</f>
        <v>103.9481312599364</v>
      </c>
      <c r="Y42">
        <f>'q-ValProd-cntr'!Y42*1000/('q-Aharv-cntr'!Y42+'q-PermP-cntr'!Y42*1000)</f>
        <v>104.88325082455792</v>
      </c>
      <c r="Z42">
        <f>'q-ValProd-cntr'!Z42*1000/('q-Aharv-cntr'!Z42+'q-PermP-cntr'!Z42*1000)</f>
        <v>108.1391957290425</v>
      </c>
      <c r="AA42">
        <f>'q-ValProd-cntr'!AA42*1000/('q-Aharv-cntr'!AA42+'q-PermP-cntr'!AA42*1000)</f>
        <v>109.52826540218472</v>
      </c>
      <c r="AB42">
        <f>'q-ValProd-cntr'!AB42*1000/('q-Aharv-cntr'!AB42+'q-PermP-cntr'!AB42*1000)</f>
        <v>112.59657748212869</v>
      </c>
      <c r="AC42">
        <f>'q-ValProd-cntr'!AC42*1000/('q-Aharv-cntr'!AC42+'q-PermP-cntr'!AC42*1000)</f>
        <v>112.70496530369196</v>
      </c>
      <c r="AD42">
        <f>'q-ValProd-cntr'!AD42*1000/('q-Aharv-cntr'!AD42+'q-PermP-cntr'!AD42*1000)</f>
        <v>117.18249444223899</v>
      </c>
      <c r="AE42">
        <f>'q-ValProd-cntr'!AE42*1000/('q-Aharv-cntr'!AE42+'q-PermP-cntr'!AE42*1000)</f>
        <v>118.93291467980293</v>
      </c>
      <c r="AF42">
        <f>'q-ValProd-cntr'!AF42*1000/('q-Aharv-cntr'!AF42+'q-PermP-cntr'!AF42*1000)</f>
        <v>121.67770600748473</v>
      </c>
      <c r="AG42">
        <f>'q-ValProd-cntr'!AG42*1000/('q-Aharv-cntr'!AG42+'q-PermP-cntr'!AG42*1000)</f>
        <v>122.34833773882214</v>
      </c>
      <c r="AH42">
        <f>'q-ValProd-cntr'!AH42*1000/('q-Aharv-cntr'!AH42+'q-PermP-cntr'!AH42*1000)</f>
        <v>124.10574298090175</v>
      </c>
      <c r="AI42">
        <f>'q-ValProd-cntr'!AI42*1000/('q-Aharv-cntr'!AI42+'q-PermP-cntr'!AI42*1000)</f>
        <v>118.93548579881659</v>
      </c>
      <c r="AJ42">
        <f>'q-ValProd-cntr'!AJ42*1000/('q-Aharv-cntr'!AJ42+'q-PermP-cntr'!AJ42*1000)</f>
        <v>111.07862666666665</v>
      </c>
      <c r="AK42">
        <f>'q-ValProd-cntr'!AK42*1000/('q-Aharv-cntr'!AK42+'q-PermP-cntr'!AK42*1000)</f>
        <v>119.31131629335978</v>
      </c>
      <c r="AL42">
        <f>'q-ValProd-cntr'!AL42*1000/('q-Aharv-cntr'!AL42+'q-PermP-cntr'!AL42*1000)</f>
        <v>124.02520049504949</v>
      </c>
      <c r="AM42">
        <f>'q-ValProd-cntr'!AM42*1000/('q-Aharv-cntr'!AM42+'q-PermP-cntr'!AM42*1000)</f>
        <v>127.32531269809826</v>
      </c>
      <c r="AN42">
        <f>'q-ValProd-cntr'!AN42*1000/('q-Aharv-cntr'!AN42+'q-PermP-cntr'!AN42*1000)</f>
        <v>127.32531269809826</v>
      </c>
      <c r="AO42">
        <f>'q-ValProd-cntr'!AO42*1000/('q-Aharv-cntr'!AO42+'q-PermP-cntr'!AO42*1000)</f>
        <v>127.32531269809826</v>
      </c>
      <c r="AP42">
        <f>'q-ValProd-cntr'!AP42*1000/('q-Aharv-cntr'!AP42+'q-PermP-cntr'!AP42*1000)</f>
        <v>127.32531269809826</v>
      </c>
      <c r="AQ42">
        <f>'q-ValProd-cntr'!AQ42*1000/('q-Aharv-cntr'!AQ42+'q-PermP-cntr'!AQ42*1000)</f>
        <v>127.32531269809826</v>
      </c>
      <c r="AR42">
        <f>'q-ValProd-cntr'!AR42*1000/('q-Aharv-cntr'!AR42+'q-PermP-cntr'!AR42*1000)</f>
        <v>127.32531269809826</v>
      </c>
      <c r="AS42">
        <f>'q-ValProd-cntr'!AS42*1000/('q-Aharv-cntr'!AS42+'q-PermP-cntr'!AS42*1000)</f>
        <v>127.32531269809826</v>
      </c>
      <c r="AT42">
        <f>'q-ValProd-cntr'!AT42*1000/('q-Aharv-cntr'!AT42+'q-PermP-cntr'!AT42*1000)</f>
        <v>127.32531269809826</v>
      </c>
      <c r="AU42">
        <f>'q-ValProd-cntr'!AU42*1000/('q-Aharv-cntr'!AU42+'q-PermP-cntr'!AU42*1000)</f>
        <v>127.32531269809826</v>
      </c>
      <c r="AV42">
        <f>'q-ValProd-cntr'!AV42*1000/('q-Aharv-cntr'!AV42+'q-PermP-cntr'!AV42*1000)</f>
        <v>13390.37871875</v>
      </c>
      <c r="AW42">
        <f t="shared" si="0"/>
        <v>0.9921099416684509</v>
      </c>
    </row>
    <row r="43" spans="1:49" x14ac:dyDescent="0.2">
      <c r="A43" t="s">
        <v>218</v>
      </c>
      <c r="B43">
        <f>'q-ValProd-cntr'!C43</f>
        <v>240</v>
      </c>
      <c r="C43" t="str">
        <f>'q-ValProd-cntr'!D43</f>
        <v>Virgin Islands</v>
      </c>
      <c r="F43" t="s">
        <v>243</v>
      </c>
      <c r="G43">
        <f>'q-ValProd-cntr'!G43*1000/('q-Aharv-cntr'!G43+'q-PermP-cntr'!G43*1000)</f>
        <v>420.55930758139527</v>
      </c>
      <c r="H43">
        <f>'q-ValProd-cntr'!H43*1000/('q-Aharv-cntr'!H43+'q-PermP-cntr'!H43*1000)</f>
        <v>451.18567773333331</v>
      </c>
      <c r="I43">
        <f>'q-ValProd-cntr'!I43*1000/('q-Aharv-cntr'!I43+'q-PermP-cntr'!I43*1000)</f>
        <v>443.84928395555551</v>
      </c>
      <c r="J43">
        <f>'q-ValProd-cntr'!J43*1000/('q-Aharv-cntr'!J43+'q-PermP-cntr'!J43*1000)</f>
        <v>451.06812811666657</v>
      </c>
      <c r="K43">
        <f>'q-ValProd-cntr'!K43*1000/('q-Aharv-cntr'!K43+'q-PermP-cntr'!K43*1000)</f>
        <v>389.33788327272725</v>
      </c>
      <c r="L43">
        <f>'q-ValProd-cntr'!L43*1000/('q-Aharv-cntr'!L43+'q-PermP-cntr'!L43*1000)</f>
        <v>183.46631831111111</v>
      </c>
      <c r="M43">
        <f>'q-ValProd-cntr'!M43*1000/('q-Aharv-cntr'!M43+'q-PermP-cntr'!M43*1000)</f>
        <v>248.57324151111104</v>
      </c>
      <c r="N43">
        <f>'q-ValProd-cntr'!N43*1000/('q-Aharv-cntr'!N43+'q-PermP-cntr'!N43*1000)</f>
        <v>323.3248532222222</v>
      </c>
      <c r="O43">
        <f>'q-ValProd-cntr'!O43*1000/('q-Aharv-cntr'!O43+'q-PermP-cntr'!O43*1000)</f>
        <v>351.73856933333337</v>
      </c>
      <c r="P43">
        <f>'q-ValProd-cntr'!P43*1000/('q-Aharv-cntr'!P43+'q-PermP-cntr'!P43*1000)</f>
        <v>321.76114962222221</v>
      </c>
      <c r="Q43">
        <f>'q-ValProd-cntr'!Q43*1000/('q-Aharv-cntr'!Q43+'q-PermP-cntr'!Q43*1000)</f>
        <v>314.10096948888884</v>
      </c>
      <c r="R43">
        <f>'q-ValProd-cntr'!R43*1000/('q-Aharv-cntr'!R43+'q-PermP-cntr'!R43*1000)</f>
        <v>265.0425174888889</v>
      </c>
      <c r="S43">
        <f>'q-ValProd-cntr'!S43*1000/('q-Aharv-cntr'!S43+'q-PermP-cntr'!S43*1000)</f>
        <v>284.52842744444445</v>
      </c>
      <c r="T43">
        <f>'q-ValProd-cntr'!T43*1000/('q-Aharv-cntr'!T43+'q-PermP-cntr'!T43*1000)</f>
        <v>275.99067544444438</v>
      </c>
      <c r="U43">
        <f>'q-ValProd-cntr'!U43*1000/('q-Aharv-cntr'!U43+'q-PermP-cntr'!U43*1000)</f>
        <v>278.41062522222217</v>
      </c>
      <c r="V43">
        <f>'q-ValProd-cntr'!V43*1000/('q-Aharv-cntr'!V43+'q-PermP-cntr'!V43*1000)</f>
        <v>282.89372388888893</v>
      </c>
      <c r="W43">
        <f>'q-ValProd-cntr'!W43*1000/('q-Aharv-cntr'!W43+'q-PermP-cntr'!W43*1000)</f>
        <v>294.57977533333337</v>
      </c>
      <c r="X43">
        <f>'q-ValProd-cntr'!X43*1000/('q-Aharv-cntr'!X43+'q-PermP-cntr'!X43*1000)</f>
        <v>301.13663977777782</v>
      </c>
      <c r="Y43">
        <f>'q-ValProd-cntr'!Y43*1000/('q-Aharv-cntr'!Y43+'q-PermP-cntr'!Y43*1000)</f>
        <v>306.25793099999999</v>
      </c>
      <c r="Z43">
        <f>'q-ValProd-cntr'!Z43*1000/('q-Aharv-cntr'!Z43+'q-PermP-cntr'!Z43*1000)</f>
        <v>310.43128044444444</v>
      </c>
      <c r="AA43">
        <f>'q-ValProd-cntr'!AA43*1000/('q-Aharv-cntr'!AA43+'q-PermP-cntr'!AA43*1000)</f>
        <v>314.33483722222223</v>
      </c>
      <c r="AB43">
        <f>'q-ValProd-cntr'!AB43*1000/('q-Aharv-cntr'!AB43+'q-PermP-cntr'!AB43*1000)</f>
        <v>321.66158255555558</v>
      </c>
      <c r="AC43">
        <f>'q-ValProd-cntr'!AC43*1000/('q-Aharv-cntr'!AC43+'q-PermP-cntr'!AC43*1000)</f>
        <v>362.17092174999993</v>
      </c>
      <c r="AD43">
        <f>'q-ValProd-cntr'!AD43*1000/('q-Aharv-cntr'!AD43+'q-PermP-cntr'!AD43*1000)</f>
        <v>362.49264525000001</v>
      </c>
      <c r="AE43">
        <f>'q-ValProd-cntr'!AE43*1000/('q-Aharv-cntr'!AE43+'q-PermP-cntr'!AE43*1000)</f>
        <v>397.41851271428567</v>
      </c>
      <c r="AF43">
        <f>'q-ValProd-cntr'!AF43*1000/('q-Aharv-cntr'!AF43+'q-PermP-cntr'!AF43*1000)</f>
        <v>402.10925357142855</v>
      </c>
      <c r="AG43">
        <f>'q-ValProd-cntr'!AG43*1000/('q-Aharv-cntr'!AG43+'q-PermP-cntr'!AG43*1000)</f>
        <v>254.31309914285717</v>
      </c>
      <c r="AH43">
        <f>'q-ValProd-cntr'!AH43*1000/('q-Aharv-cntr'!AH43+'q-PermP-cntr'!AH43*1000)</f>
        <v>360.25899400000003</v>
      </c>
      <c r="AI43">
        <f>'q-ValProd-cntr'!AI43*1000/('q-Aharv-cntr'!AI43+'q-PermP-cntr'!AI43*1000)</f>
        <v>360.98724700000002</v>
      </c>
      <c r="AJ43">
        <f>'q-ValProd-cntr'!AJ43*1000/('q-Aharv-cntr'!AJ43+'q-PermP-cntr'!AJ43*1000)</f>
        <v>323.80380733333334</v>
      </c>
      <c r="AK43">
        <f>'q-ValProd-cntr'!AK43*1000/('q-Aharv-cntr'!AK43+'q-PermP-cntr'!AK43*1000)</f>
        <v>351.54374150000001</v>
      </c>
      <c r="AL43">
        <f>'q-ValProd-cntr'!AL43*1000/('q-Aharv-cntr'!AL43+'q-PermP-cntr'!AL43*1000)</f>
        <v>431.31899739999983</v>
      </c>
      <c r="AM43">
        <f>'q-ValProd-cntr'!AM43*1000/('q-Aharv-cntr'!AM43+'q-PermP-cntr'!AM43*1000)</f>
        <v>431.56504079999996</v>
      </c>
      <c r="AN43">
        <f>'q-ValProd-cntr'!AN43*1000/('q-Aharv-cntr'!AN43+'q-PermP-cntr'!AN43*1000)</f>
        <v>431.56504079999996</v>
      </c>
      <c r="AO43">
        <f>'q-ValProd-cntr'!AO43*1000/('q-Aharv-cntr'!AO43+'q-PermP-cntr'!AO43*1000)</f>
        <v>431.56504079999996</v>
      </c>
      <c r="AP43">
        <f>'q-ValProd-cntr'!AP43*1000/('q-Aharv-cntr'!AP43+'q-PermP-cntr'!AP43*1000)</f>
        <v>431.56504079999996</v>
      </c>
      <c r="AQ43">
        <f>'q-ValProd-cntr'!AQ43*1000/('q-Aharv-cntr'!AQ43+'q-PermP-cntr'!AQ43*1000)</f>
        <v>431.56504079999996</v>
      </c>
      <c r="AR43">
        <f>'q-ValProd-cntr'!AR43*1000/('q-Aharv-cntr'!AR43+'q-PermP-cntr'!AR43*1000)</f>
        <v>431.56504079999996</v>
      </c>
      <c r="AS43">
        <f>'q-ValProd-cntr'!AS43*1000/('q-Aharv-cntr'!AS43+'q-PermP-cntr'!AS43*1000)</f>
        <v>431.56504079999996</v>
      </c>
      <c r="AT43">
        <f>'q-ValProd-cntr'!AT43*1000/('q-Aharv-cntr'!AT43+'q-PermP-cntr'!AT43*1000)</f>
        <v>431.56504079999996</v>
      </c>
      <c r="AU43">
        <f>'q-ValProd-cntr'!AU43*1000/('q-Aharv-cntr'!AU43+'q-PermP-cntr'!AU43*1000)</f>
        <v>431.56504079999996</v>
      </c>
      <c r="AV43" t="e">
        <f>'q-ValProd-cntr'!AV43*1000/('q-Aharv-cntr'!AV43+'q-PermP-cntr'!AV43*1000)</f>
        <v>#DIV/0!</v>
      </c>
      <c r="AW43">
        <f t="shared" si="0"/>
        <v>0.7008171310912692</v>
      </c>
    </row>
  </sheetData>
  <phoneticPr fontId="0" type="noConversion"/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"/>
  <sheetViews>
    <sheetView workbookViewId="0"/>
  </sheetViews>
  <sheetFormatPr defaultRowHeight="12.75" x14ac:dyDescent="0.2"/>
  <cols>
    <col min="1" max="1" width="14" customWidth="1"/>
    <col min="2" max="2" width="30.28515625" customWidth="1"/>
    <col min="3" max="3" width="14" customWidth="1"/>
    <col min="4" max="4" width="29.85546875" customWidth="1"/>
    <col min="5" max="48" width="14" customWidth="1"/>
  </cols>
  <sheetData>
    <row r="1" spans="1:49" ht="13.5" customHeight="1" x14ac:dyDescent="0.2">
      <c r="A1" s="1" t="s">
        <v>221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</row>
    <row r="2" spans="1:49" ht="13.5" customHeight="1" x14ac:dyDescent="0.2">
      <c r="A2" s="2">
        <v>1</v>
      </c>
      <c r="B2" s="3" t="s">
        <v>57</v>
      </c>
      <c r="C2" s="2">
        <v>8</v>
      </c>
      <c r="D2" s="3" t="s">
        <v>222</v>
      </c>
      <c r="E2" s="3" t="s">
        <v>140</v>
      </c>
      <c r="F2" s="3" t="s">
        <v>141</v>
      </c>
      <c r="G2" s="2">
        <v>11000</v>
      </c>
      <c r="H2" s="2">
        <v>10000</v>
      </c>
      <c r="I2" s="2">
        <v>10000</v>
      </c>
      <c r="J2" s="2">
        <v>10000</v>
      </c>
      <c r="K2" s="2">
        <v>10000</v>
      </c>
      <c r="L2" s="2">
        <v>10000</v>
      </c>
      <c r="M2" s="2">
        <v>10000</v>
      </c>
      <c r="N2" s="2">
        <v>10000</v>
      </c>
      <c r="O2" s="2">
        <v>10000</v>
      </c>
      <c r="P2" s="2">
        <v>10000</v>
      </c>
      <c r="Q2" s="2">
        <v>10000</v>
      </c>
      <c r="R2" s="2">
        <v>10000</v>
      </c>
      <c r="S2" s="2">
        <v>10000</v>
      </c>
      <c r="T2" s="2">
        <v>9000</v>
      </c>
      <c r="U2" s="2">
        <v>9000</v>
      </c>
      <c r="V2" s="2">
        <v>9000</v>
      </c>
      <c r="W2" s="2">
        <v>9000</v>
      </c>
      <c r="X2" s="2">
        <v>9000</v>
      </c>
      <c r="Y2" s="2">
        <v>9000</v>
      </c>
      <c r="Z2" s="2">
        <v>8000</v>
      </c>
      <c r="AA2" s="2">
        <v>8000</v>
      </c>
      <c r="AB2" s="2">
        <v>8000</v>
      </c>
      <c r="AC2" s="2">
        <v>8000</v>
      </c>
      <c r="AD2" s="2">
        <v>8000</v>
      </c>
      <c r="AE2" s="2">
        <v>8000</v>
      </c>
      <c r="AF2" s="2">
        <v>8000</v>
      </c>
      <c r="AG2" s="2">
        <v>8000</v>
      </c>
      <c r="AH2" s="2">
        <v>8000</v>
      </c>
      <c r="AI2" s="2">
        <v>8000</v>
      </c>
      <c r="AJ2" s="2">
        <v>8000</v>
      </c>
      <c r="AK2" s="2">
        <v>7000</v>
      </c>
      <c r="AL2" s="2">
        <v>7000</v>
      </c>
      <c r="AM2" s="2">
        <v>8000</v>
      </c>
      <c r="AN2" s="2">
        <v>8000</v>
      </c>
      <c r="AO2" s="2">
        <v>8000</v>
      </c>
      <c r="AP2" s="2">
        <v>8000</v>
      </c>
      <c r="AQ2" s="2">
        <v>8000</v>
      </c>
      <c r="AR2" s="2">
        <v>8000</v>
      </c>
      <c r="AS2" s="2">
        <v>8000</v>
      </c>
      <c r="AT2" s="2">
        <v>8000</v>
      </c>
      <c r="AU2" s="2">
        <v>8000</v>
      </c>
      <c r="AV2" s="2">
        <v>8000</v>
      </c>
      <c r="AW2" s="2">
        <v>8000</v>
      </c>
    </row>
    <row r="3" spans="1:49" ht="13.5" customHeight="1" x14ac:dyDescent="0.2">
      <c r="A3" s="2">
        <v>1</v>
      </c>
      <c r="B3" s="3" t="s">
        <v>66</v>
      </c>
      <c r="C3" s="2">
        <v>9</v>
      </c>
      <c r="D3" s="3" t="s">
        <v>67</v>
      </c>
      <c r="E3" s="3" t="s">
        <v>140</v>
      </c>
      <c r="F3" s="3" t="s">
        <v>141</v>
      </c>
      <c r="G3" s="2">
        <v>1658000</v>
      </c>
      <c r="H3" s="2">
        <v>1643000</v>
      </c>
      <c r="I3" s="2">
        <v>1628000</v>
      </c>
      <c r="J3" s="2">
        <v>1611000</v>
      </c>
      <c r="K3" s="2">
        <v>1593000</v>
      </c>
      <c r="L3" s="2">
        <v>1574000</v>
      </c>
      <c r="M3" s="2">
        <v>1554000</v>
      </c>
      <c r="N3" s="2">
        <v>1534000</v>
      </c>
      <c r="O3" s="2">
        <v>1514000</v>
      </c>
      <c r="P3" s="2">
        <v>1495000</v>
      </c>
      <c r="Q3" s="2">
        <v>1488000</v>
      </c>
      <c r="R3" s="2">
        <v>1481000</v>
      </c>
      <c r="S3" s="2">
        <v>1474000</v>
      </c>
      <c r="T3" s="2">
        <v>1465000</v>
      </c>
      <c r="U3" s="2">
        <v>1455000</v>
      </c>
      <c r="V3" s="2">
        <v>1443000</v>
      </c>
      <c r="W3" s="2">
        <v>1429000</v>
      </c>
      <c r="X3" s="2">
        <v>1414000</v>
      </c>
      <c r="Y3" s="2">
        <v>1398000</v>
      </c>
      <c r="Z3" s="2">
        <v>1384000</v>
      </c>
      <c r="AA3" s="2">
        <v>1393000</v>
      </c>
      <c r="AB3" s="2">
        <v>1404000</v>
      </c>
      <c r="AC3" s="2">
        <v>1415000</v>
      </c>
      <c r="AD3" s="2">
        <v>1425000</v>
      </c>
      <c r="AE3" s="2">
        <v>1436000</v>
      </c>
      <c r="AF3" s="2">
        <v>1446000</v>
      </c>
      <c r="AG3" s="2">
        <v>1455000</v>
      </c>
      <c r="AH3" s="2">
        <v>1464000</v>
      </c>
      <c r="AI3" s="2">
        <v>1473000</v>
      </c>
      <c r="AJ3" s="2">
        <v>1482000</v>
      </c>
      <c r="AK3" s="2">
        <v>1481000</v>
      </c>
      <c r="AL3" s="2">
        <v>1480000</v>
      </c>
      <c r="AM3" s="2">
        <v>1478000</v>
      </c>
      <c r="AN3" s="2">
        <v>1477000</v>
      </c>
      <c r="AO3" s="2">
        <v>1475000</v>
      </c>
      <c r="AP3" s="2">
        <v>1473000</v>
      </c>
      <c r="AQ3" s="2">
        <v>1471000</v>
      </c>
      <c r="AR3" s="2">
        <v>1469000</v>
      </c>
      <c r="AS3" s="2">
        <v>1467000</v>
      </c>
      <c r="AT3" s="2">
        <v>1464000</v>
      </c>
      <c r="AU3" s="2">
        <v>1462000</v>
      </c>
      <c r="AV3" s="2">
        <v>1460000</v>
      </c>
      <c r="AW3" s="2">
        <v>1458000</v>
      </c>
    </row>
    <row r="4" spans="1:49" ht="13.5" customHeight="1" x14ac:dyDescent="0.2">
      <c r="A4" s="2">
        <v>1</v>
      </c>
      <c r="B4" s="3" t="s">
        <v>57</v>
      </c>
      <c r="C4" s="2">
        <v>12</v>
      </c>
      <c r="D4" s="3" t="s">
        <v>223</v>
      </c>
      <c r="E4" s="3" t="s">
        <v>140</v>
      </c>
      <c r="F4" s="3" t="s">
        <v>141</v>
      </c>
      <c r="G4" s="2">
        <v>9000</v>
      </c>
      <c r="H4" s="2">
        <v>9000</v>
      </c>
      <c r="I4" s="2">
        <v>8000</v>
      </c>
      <c r="J4" s="2">
        <v>8000</v>
      </c>
      <c r="K4" s="2">
        <v>8000</v>
      </c>
      <c r="L4" s="2">
        <v>8000</v>
      </c>
      <c r="M4" s="2">
        <v>7000</v>
      </c>
      <c r="N4" s="2">
        <v>7000</v>
      </c>
      <c r="O4" s="2">
        <v>6000</v>
      </c>
      <c r="P4" s="2">
        <v>5000</v>
      </c>
      <c r="Q4" s="2">
        <v>5000</v>
      </c>
      <c r="R4" s="2">
        <v>5000</v>
      </c>
      <c r="S4" s="2">
        <v>5000</v>
      </c>
      <c r="T4" s="2">
        <v>5000</v>
      </c>
      <c r="U4" s="2">
        <v>5000</v>
      </c>
      <c r="V4" s="2">
        <v>5000</v>
      </c>
      <c r="W4" s="2">
        <v>5000</v>
      </c>
      <c r="X4" s="2">
        <v>5000</v>
      </c>
      <c r="Y4" s="2">
        <v>5000</v>
      </c>
      <c r="Z4" s="2">
        <v>5000</v>
      </c>
      <c r="AA4" s="2">
        <v>5000</v>
      </c>
      <c r="AB4" s="2">
        <v>5000</v>
      </c>
      <c r="AC4" s="2">
        <v>6000</v>
      </c>
      <c r="AD4" s="2">
        <v>6000</v>
      </c>
      <c r="AE4" s="2">
        <v>6000</v>
      </c>
      <c r="AF4" s="2">
        <v>6000</v>
      </c>
      <c r="AG4" s="2">
        <v>6000</v>
      </c>
      <c r="AH4" s="2">
        <v>6000</v>
      </c>
      <c r="AI4" s="2">
        <v>6000</v>
      </c>
      <c r="AJ4" s="2">
        <v>7000</v>
      </c>
      <c r="AK4" s="2">
        <v>7000</v>
      </c>
      <c r="AL4" s="2">
        <v>6000</v>
      </c>
      <c r="AM4" s="2">
        <v>6000</v>
      </c>
      <c r="AN4" s="2">
        <v>6000</v>
      </c>
      <c r="AO4" s="2">
        <v>6000</v>
      </c>
      <c r="AP4" s="2">
        <v>6000</v>
      </c>
      <c r="AQ4" s="2">
        <v>6000</v>
      </c>
      <c r="AR4" s="2">
        <v>6000</v>
      </c>
      <c r="AS4" s="2">
        <v>6000</v>
      </c>
      <c r="AT4" s="2">
        <v>6000</v>
      </c>
      <c r="AU4" s="2">
        <v>5000</v>
      </c>
      <c r="AV4" s="2">
        <v>5000</v>
      </c>
      <c r="AW4" s="2">
        <v>5000</v>
      </c>
    </row>
    <row r="5" spans="1:49" ht="13.5" customHeight="1" x14ac:dyDescent="0.2">
      <c r="A5" s="2">
        <v>1</v>
      </c>
      <c r="B5" s="3" t="s">
        <v>57</v>
      </c>
      <c r="C5" s="2">
        <v>14</v>
      </c>
      <c r="D5" s="3" t="s">
        <v>224</v>
      </c>
      <c r="E5" s="3" t="s">
        <v>140</v>
      </c>
      <c r="F5" s="3" t="s">
        <v>141</v>
      </c>
      <c r="G5" s="2">
        <v>23000</v>
      </c>
      <c r="H5" s="2">
        <v>22000</v>
      </c>
      <c r="I5" s="2">
        <v>22000</v>
      </c>
      <c r="J5" s="2">
        <v>21000</v>
      </c>
      <c r="K5" s="2">
        <v>20000</v>
      </c>
      <c r="L5" s="2">
        <v>19000</v>
      </c>
      <c r="M5" s="2">
        <v>18000</v>
      </c>
      <c r="N5" s="2">
        <v>17000</v>
      </c>
      <c r="O5" s="2">
        <v>16000</v>
      </c>
      <c r="P5" s="2">
        <v>16000</v>
      </c>
      <c r="Q5" s="2">
        <v>15000</v>
      </c>
      <c r="R5" s="2">
        <v>15000</v>
      </c>
      <c r="S5" s="2">
        <v>15000</v>
      </c>
      <c r="T5" s="2">
        <v>14000</v>
      </c>
      <c r="U5" s="2">
        <v>14000</v>
      </c>
      <c r="V5" s="2">
        <v>13000</v>
      </c>
      <c r="W5" s="2">
        <v>13000</v>
      </c>
      <c r="X5" s="2">
        <v>12000</v>
      </c>
      <c r="Y5" s="2">
        <v>12000</v>
      </c>
      <c r="Z5" s="2">
        <v>11000</v>
      </c>
      <c r="AA5" s="2">
        <v>11000</v>
      </c>
      <c r="AB5" s="2">
        <v>11000</v>
      </c>
      <c r="AC5" s="2">
        <v>10000</v>
      </c>
      <c r="AD5" s="2">
        <v>10000</v>
      </c>
      <c r="AE5" s="2">
        <v>10000</v>
      </c>
      <c r="AF5" s="2">
        <v>10000</v>
      </c>
      <c r="AG5" s="2">
        <v>9000</v>
      </c>
      <c r="AH5" s="2">
        <v>9000</v>
      </c>
      <c r="AI5" s="2">
        <v>9000</v>
      </c>
      <c r="AJ5" s="2">
        <v>9000</v>
      </c>
      <c r="AK5" s="2">
        <v>8000</v>
      </c>
      <c r="AL5" s="2">
        <v>8000</v>
      </c>
      <c r="AM5" s="2">
        <v>8000</v>
      </c>
      <c r="AN5" s="2">
        <v>8000</v>
      </c>
      <c r="AO5" s="2">
        <v>7000</v>
      </c>
      <c r="AP5" s="2">
        <v>7000</v>
      </c>
      <c r="AQ5" s="2">
        <v>7000</v>
      </c>
      <c r="AR5" s="2">
        <v>7000</v>
      </c>
      <c r="AS5" s="2">
        <v>6000</v>
      </c>
      <c r="AT5" s="2">
        <v>6000</v>
      </c>
      <c r="AU5" s="2">
        <v>6000</v>
      </c>
      <c r="AV5" s="2">
        <v>6000</v>
      </c>
      <c r="AW5" s="2">
        <v>6000</v>
      </c>
    </row>
    <row r="6" spans="1:49" ht="13.5" customHeight="1" x14ac:dyDescent="0.2">
      <c r="A6" s="2">
        <v>1</v>
      </c>
      <c r="B6" s="3" t="s">
        <v>59</v>
      </c>
      <c r="C6" s="2">
        <v>19</v>
      </c>
      <c r="D6" s="3" t="s">
        <v>60</v>
      </c>
      <c r="E6" s="3" t="s">
        <v>140</v>
      </c>
      <c r="F6" s="3" t="s">
        <v>141</v>
      </c>
      <c r="G6" s="2">
        <v>749000</v>
      </c>
      <c r="H6" s="2">
        <v>761000</v>
      </c>
      <c r="I6" s="2">
        <v>774000</v>
      </c>
      <c r="J6" s="2">
        <v>786000</v>
      </c>
      <c r="K6" s="2">
        <v>800000</v>
      </c>
      <c r="L6" s="2">
        <v>813000</v>
      </c>
      <c r="M6" s="2">
        <v>827000</v>
      </c>
      <c r="N6" s="2">
        <v>842000</v>
      </c>
      <c r="O6" s="2">
        <v>857000</v>
      </c>
      <c r="P6" s="2">
        <v>872000</v>
      </c>
      <c r="Q6" s="2">
        <v>890000</v>
      </c>
      <c r="R6" s="2">
        <v>908000</v>
      </c>
      <c r="S6" s="2">
        <v>927000</v>
      </c>
      <c r="T6" s="2">
        <v>946000</v>
      </c>
      <c r="U6" s="2">
        <v>965000</v>
      </c>
      <c r="V6" s="2">
        <v>985000</v>
      </c>
      <c r="W6" s="2">
        <v>1004000</v>
      </c>
      <c r="X6" s="2">
        <v>1024000</v>
      </c>
      <c r="Y6" s="2">
        <v>1044000</v>
      </c>
      <c r="Z6" s="2">
        <v>1064000</v>
      </c>
      <c r="AA6" s="2">
        <v>1082000</v>
      </c>
      <c r="AB6" s="2">
        <v>1099000</v>
      </c>
      <c r="AC6" s="2">
        <v>1116000</v>
      </c>
      <c r="AD6" s="2">
        <v>1134000</v>
      </c>
      <c r="AE6" s="2">
        <v>1152000</v>
      </c>
      <c r="AF6" s="2">
        <v>1170000</v>
      </c>
      <c r="AG6" s="2">
        <v>1189000</v>
      </c>
      <c r="AH6" s="2">
        <v>1209000</v>
      </c>
      <c r="AI6" s="2">
        <v>1228000</v>
      </c>
      <c r="AJ6" s="2">
        <v>1249000</v>
      </c>
      <c r="AK6" s="2">
        <v>1273000</v>
      </c>
      <c r="AL6" s="2">
        <v>1298000</v>
      </c>
      <c r="AM6" s="2">
        <v>1323000</v>
      </c>
      <c r="AN6" s="2">
        <v>1349000</v>
      </c>
      <c r="AO6" s="2">
        <v>1374000</v>
      </c>
      <c r="AP6" s="2">
        <v>1400000</v>
      </c>
      <c r="AQ6" s="2">
        <v>1425000</v>
      </c>
      <c r="AR6" s="2">
        <v>1449000</v>
      </c>
      <c r="AS6" s="2">
        <v>1474000</v>
      </c>
      <c r="AT6" s="2">
        <v>1497000</v>
      </c>
      <c r="AU6" s="2">
        <v>1528000</v>
      </c>
      <c r="AV6" s="2">
        <v>1558000</v>
      </c>
      <c r="AW6" s="2">
        <v>1588000</v>
      </c>
    </row>
    <row r="7" spans="1:49" ht="13.5" customHeight="1" x14ac:dyDescent="0.2">
      <c r="A7" s="2">
        <v>1</v>
      </c>
      <c r="B7" s="3" t="s">
        <v>65</v>
      </c>
      <c r="C7" s="2">
        <v>21</v>
      </c>
      <c r="D7" s="3" t="s">
        <v>65</v>
      </c>
      <c r="E7" s="3" t="s">
        <v>140</v>
      </c>
      <c r="F7" s="3" t="s">
        <v>141</v>
      </c>
      <c r="G7" s="2">
        <v>14034000</v>
      </c>
      <c r="H7" s="2">
        <v>14297000</v>
      </c>
      <c r="I7" s="2">
        <v>14560000</v>
      </c>
      <c r="J7" s="2">
        <v>14816000</v>
      </c>
      <c r="K7" s="2">
        <v>15058000</v>
      </c>
      <c r="L7" s="2">
        <v>15284000</v>
      </c>
      <c r="M7" s="2">
        <v>15497000</v>
      </c>
      <c r="N7" s="2">
        <v>15697000</v>
      </c>
      <c r="O7" s="2">
        <v>15886000</v>
      </c>
      <c r="P7" s="2">
        <v>16066000</v>
      </c>
      <c r="Q7" s="2">
        <v>16242000</v>
      </c>
      <c r="R7" s="2">
        <v>16407000</v>
      </c>
      <c r="S7" s="2">
        <v>16564000</v>
      </c>
      <c r="T7" s="2">
        <v>16714000</v>
      </c>
      <c r="U7" s="2">
        <v>16860000</v>
      </c>
      <c r="V7" s="2">
        <v>17002000</v>
      </c>
      <c r="W7" s="2">
        <v>17137000</v>
      </c>
      <c r="X7" s="2">
        <v>17264000</v>
      </c>
      <c r="Y7" s="2">
        <v>17379000</v>
      </c>
      <c r="Z7" s="2">
        <v>17480000</v>
      </c>
      <c r="AA7" s="2">
        <v>17420000</v>
      </c>
      <c r="AB7" s="2">
        <v>17332000</v>
      </c>
      <c r="AC7" s="2">
        <v>17210000</v>
      </c>
      <c r="AD7" s="2">
        <v>17053000</v>
      </c>
      <c r="AE7" s="2">
        <v>16856000</v>
      </c>
      <c r="AF7" s="2">
        <v>16619000</v>
      </c>
      <c r="AG7" s="2">
        <v>16339000</v>
      </c>
      <c r="AH7" s="2">
        <v>16015000</v>
      </c>
      <c r="AI7" s="2">
        <v>15647000</v>
      </c>
      <c r="AJ7" s="2">
        <v>15232000</v>
      </c>
      <c r="AK7" s="2">
        <v>15067000</v>
      </c>
      <c r="AL7" s="2">
        <v>14888000</v>
      </c>
      <c r="AM7" s="2">
        <v>14699000</v>
      </c>
      <c r="AN7" s="2">
        <v>14501000</v>
      </c>
      <c r="AO7" s="2">
        <v>14297000</v>
      </c>
      <c r="AP7" s="2">
        <v>14088000</v>
      </c>
      <c r="AQ7" s="2">
        <v>13874000</v>
      </c>
      <c r="AR7" s="2">
        <v>13656000</v>
      </c>
      <c r="AS7" s="2">
        <v>13435000</v>
      </c>
      <c r="AT7" s="2">
        <v>13211000</v>
      </c>
      <c r="AU7" s="2">
        <v>12942000</v>
      </c>
      <c r="AV7" s="2">
        <v>12673000</v>
      </c>
      <c r="AW7" s="2">
        <v>12404000</v>
      </c>
    </row>
    <row r="8" spans="1:49" ht="13.5" customHeight="1" x14ac:dyDescent="0.2">
      <c r="A8" s="2">
        <v>1</v>
      </c>
      <c r="B8" s="3" t="s">
        <v>48</v>
      </c>
      <c r="C8" s="2">
        <v>23</v>
      </c>
      <c r="D8" s="3" t="s">
        <v>49</v>
      </c>
      <c r="E8" s="3" t="s">
        <v>140</v>
      </c>
      <c r="F8" s="3" t="s">
        <v>141</v>
      </c>
      <c r="G8" s="2">
        <v>12000</v>
      </c>
      <c r="H8" s="2">
        <v>12000</v>
      </c>
      <c r="I8" s="2">
        <v>13000</v>
      </c>
      <c r="J8" s="2">
        <v>13000</v>
      </c>
      <c r="K8" s="2">
        <v>13000</v>
      </c>
      <c r="L8" s="2">
        <v>13000</v>
      </c>
      <c r="M8" s="2">
        <v>14000</v>
      </c>
      <c r="N8" s="2">
        <v>14000</v>
      </c>
      <c r="O8" s="2">
        <v>14000</v>
      </c>
      <c r="P8" s="2">
        <v>14000</v>
      </c>
      <c r="Q8" s="2">
        <v>15000</v>
      </c>
      <c r="R8" s="2">
        <v>15000</v>
      </c>
      <c r="S8" s="2">
        <v>15000</v>
      </c>
      <c r="T8" s="2">
        <v>15000</v>
      </c>
      <c r="U8" s="2">
        <v>16000</v>
      </c>
      <c r="V8" s="2">
        <v>16000</v>
      </c>
      <c r="W8" s="2">
        <v>16000</v>
      </c>
      <c r="X8" s="2">
        <v>16000</v>
      </c>
      <c r="Y8" s="2">
        <v>16000</v>
      </c>
      <c r="Z8" s="2">
        <v>17000</v>
      </c>
      <c r="AA8" s="2">
        <v>17000</v>
      </c>
      <c r="AB8" s="2">
        <v>17000</v>
      </c>
      <c r="AC8" s="2">
        <v>18000</v>
      </c>
      <c r="AD8" s="2">
        <v>18000</v>
      </c>
      <c r="AE8" s="2">
        <v>18000</v>
      </c>
      <c r="AF8" s="2">
        <v>18000</v>
      </c>
      <c r="AG8" s="2">
        <v>19000</v>
      </c>
      <c r="AH8" s="2">
        <v>19000</v>
      </c>
      <c r="AI8" s="2">
        <v>19000</v>
      </c>
      <c r="AJ8" s="2">
        <v>20000</v>
      </c>
      <c r="AK8" s="2">
        <v>20000</v>
      </c>
      <c r="AL8" s="2">
        <v>21000</v>
      </c>
      <c r="AM8" s="2">
        <v>21000</v>
      </c>
      <c r="AN8" s="2">
        <v>22000</v>
      </c>
      <c r="AO8" s="2">
        <v>23000</v>
      </c>
      <c r="AP8" s="2">
        <v>23000</v>
      </c>
      <c r="AQ8" s="2">
        <v>24000</v>
      </c>
      <c r="AR8" s="2">
        <v>24000</v>
      </c>
      <c r="AS8" s="2">
        <v>25000</v>
      </c>
      <c r="AT8" s="2">
        <v>25000</v>
      </c>
      <c r="AU8" s="2">
        <v>26000</v>
      </c>
      <c r="AV8" s="2">
        <v>27000</v>
      </c>
      <c r="AW8" s="2">
        <v>27000</v>
      </c>
    </row>
    <row r="9" spans="1:49" ht="13.5" customHeight="1" x14ac:dyDescent="0.2">
      <c r="A9" s="2">
        <v>1</v>
      </c>
      <c r="B9" s="3" t="s">
        <v>57</v>
      </c>
      <c r="C9" s="2">
        <v>36</v>
      </c>
      <c r="D9" s="3" t="s">
        <v>225</v>
      </c>
      <c r="E9" s="3" t="s">
        <v>140</v>
      </c>
      <c r="F9" s="3" t="s">
        <v>141</v>
      </c>
      <c r="G9" s="2">
        <v>2000</v>
      </c>
      <c r="H9" s="2">
        <v>2000</v>
      </c>
      <c r="I9" s="2">
        <v>2000</v>
      </c>
      <c r="J9" s="2">
        <v>2000</v>
      </c>
      <c r="K9" s="2">
        <v>2000</v>
      </c>
      <c r="L9" s="2">
        <v>2000</v>
      </c>
      <c r="M9" s="2">
        <v>2000</v>
      </c>
      <c r="N9" s="2">
        <v>2000</v>
      </c>
      <c r="O9" s="2">
        <v>2000</v>
      </c>
      <c r="P9" s="2">
        <v>2000</v>
      </c>
      <c r="Q9" s="2">
        <v>2000</v>
      </c>
      <c r="R9" s="2">
        <v>2000</v>
      </c>
      <c r="S9" s="2">
        <v>2000</v>
      </c>
      <c r="T9" s="2">
        <v>2000</v>
      </c>
      <c r="U9" s="2">
        <v>2000</v>
      </c>
      <c r="V9" s="2">
        <v>2000</v>
      </c>
      <c r="W9" s="2">
        <v>2000</v>
      </c>
      <c r="X9" s="2">
        <v>2000</v>
      </c>
      <c r="Y9" s="2">
        <v>2000</v>
      </c>
      <c r="Z9" s="2">
        <v>2000</v>
      </c>
      <c r="AA9" s="2">
        <v>2000</v>
      </c>
      <c r="AB9" s="2">
        <v>2000</v>
      </c>
      <c r="AC9" s="2">
        <v>3000</v>
      </c>
      <c r="AD9" s="2">
        <v>3000</v>
      </c>
      <c r="AE9" s="2">
        <v>3000</v>
      </c>
      <c r="AF9" s="2">
        <v>3000</v>
      </c>
      <c r="AG9" s="2">
        <v>3000</v>
      </c>
      <c r="AH9" s="2">
        <v>3000</v>
      </c>
      <c r="AI9" s="2">
        <v>3000</v>
      </c>
      <c r="AJ9" s="2">
        <v>3000</v>
      </c>
      <c r="AK9" s="2">
        <v>3000</v>
      </c>
      <c r="AL9" s="2">
        <v>3000</v>
      </c>
      <c r="AM9" s="2">
        <v>3000</v>
      </c>
      <c r="AN9" s="2">
        <v>3000</v>
      </c>
      <c r="AO9" s="2">
        <v>3000</v>
      </c>
      <c r="AP9" s="2">
        <v>4000</v>
      </c>
      <c r="AQ9" s="2">
        <v>4000</v>
      </c>
      <c r="AR9" s="2">
        <v>4000</v>
      </c>
      <c r="AS9" s="2">
        <v>4000</v>
      </c>
      <c r="AT9" s="2">
        <v>4000</v>
      </c>
      <c r="AU9" s="2">
        <v>4000</v>
      </c>
      <c r="AV9" s="2">
        <v>4000</v>
      </c>
      <c r="AW9" s="2">
        <v>4000</v>
      </c>
    </row>
    <row r="10" spans="1:49" ht="13.5" customHeight="1" x14ac:dyDescent="0.2">
      <c r="A10" s="2">
        <v>1</v>
      </c>
      <c r="B10" s="3" t="s">
        <v>66</v>
      </c>
      <c r="C10" s="2">
        <v>40</v>
      </c>
      <c r="D10" s="3" t="s">
        <v>68</v>
      </c>
      <c r="E10" s="3" t="s">
        <v>140</v>
      </c>
      <c r="F10" s="3" t="s">
        <v>141</v>
      </c>
      <c r="G10" s="2">
        <v>774000</v>
      </c>
      <c r="H10" s="2">
        <v>770000</v>
      </c>
      <c r="I10" s="2">
        <v>767000</v>
      </c>
      <c r="J10" s="2">
        <v>762000</v>
      </c>
      <c r="K10" s="2">
        <v>757000</v>
      </c>
      <c r="L10" s="2">
        <v>750000</v>
      </c>
      <c r="M10" s="2">
        <v>743000</v>
      </c>
      <c r="N10" s="2">
        <v>734000</v>
      </c>
      <c r="O10" s="2">
        <v>725000</v>
      </c>
      <c r="P10" s="2">
        <v>715000</v>
      </c>
      <c r="Q10" s="2">
        <v>725000</v>
      </c>
      <c r="R10" s="2">
        <v>734000</v>
      </c>
      <c r="S10" s="2">
        <v>743000</v>
      </c>
      <c r="T10" s="2">
        <v>752000</v>
      </c>
      <c r="U10" s="2">
        <v>760000</v>
      </c>
      <c r="V10" s="2">
        <v>768000</v>
      </c>
      <c r="W10" s="2">
        <v>776000</v>
      </c>
      <c r="X10" s="2">
        <v>784000</v>
      </c>
      <c r="Y10" s="2">
        <v>792000</v>
      </c>
      <c r="Z10" s="2">
        <v>800000</v>
      </c>
      <c r="AA10" s="2">
        <v>812000</v>
      </c>
      <c r="AB10" s="2">
        <v>824000</v>
      </c>
      <c r="AC10" s="2">
        <v>837000</v>
      </c>
      <c r="AD10" s="2">
        <v>850000</v>
      </c>
      <c r="AE10" s="2">
        <v>863000</v>
      </c>
      <c r="AF10" s="2">
        <v>877000</v>
      </c>
      <c r="AG10" s="2">
        <v>892000</v>
      </c>
      <c r="AH10" s="2">
        <v>907000</v>
      </c>
      <c r="AI10" s="2">
        <v>922000</v>
      </c>
      <c r="AJ10" s="2">
        <v>938000</v>
      </c>
      <c r="AK10" s="2">
        <v>943000</v>
      </c>
      <c r="AL10" s="2">
        <v>949000</v>
      </c>
      <c r="AM10" s="2">
        <v>955000</v>
      </c>
      <c r="AN10" s="2">
        <v>960000</v>
      </c>
      <c r="AO10" s="2">
        <v>965000</v>
      </c>
      <c r="AP10" s="2">
        <v>969000</v>
      </c>
      <c r="AQ10" s="2">
        <v>972000</v>
      </c>
      <c r="AR10" s="2">
        <v>975000</v>
      </c>
      <c r="AS10" s="2">
        <v>977000</v>
      </c>
      <c r="AT10" s="2">
        <v>980000</v>
      </c>
      <c r="AU10" s="2">
        <v>982000</v>
      </c>
      <c r="AV10" s="2">
        <v>985000</v>
      </c>
      <c r="AW10" s="2">
        <v>987000</v>
      </c>
    </row>
    <row r="11" spans="1:49" ht="13.5" customHeight="1" x14ac:dyDescent="0.2">
      <c r="A11" s="2">
        <v>1</v>
      </c>
      <c r="B11" s="3" t="s">
        <v>59</v>
      </c>
      <c r="C11" s="2">
        <v>44</v>
      </c>
      <c r="D11" s="3" t="s">
        <v>61</v>
      </c>
      <c r="E11" s="3" t="s">
        <v>140</v>
      </c>
      <c r="F11" s="3" t="s">
        <v>141</v>
      </c>
      <c r="G11" s="2">
        <v>2832000</v>
      </c>
      <c r="H11" s="2">
        <v>2864000</v>
      </c>
      <c r="I11" s="2">
        <v>2895000</v>
      </c>
      <c r="J11" s="2">
        <v>2926000</v>
      </c>
      <c r="K11" s="2">
        <v>2956000</v>
      </c>
      <c r="L11" s="2">
        <v>2986000</v>
      </c>
      <c r="M11" s="2">
        <v>3014000</v>
      </c>
      <c r="N11" s="2">
        <v>3040000</v>
      </c>
      <c r="O11" s="2">
        <v>3062000</v>
      </c>
      <c r="P11" s="2">
        <v>3080000</v>
      </c>
      <c r="Q11" s="2">
        <v>3150000</v>
      </c>
      <c r="R11" s="2">
        <v>3218000</v>
      </c>
      <c r="S11" s="2">
        <v>3285000</v>
      </c>
      <c r="T11" s="2">
        <v>3351000</v>
      </c>
      <c r="U11" s="2">
        <v>3419000</v>
      </c>
      <c r="V11" s="2">
        <v>3489000</v>
      </c>
      <c r="W11" s="2">
        <v>3560000</v>
      </c>
      <c r="X11" s="2">
        <v>3632000</v>
      </c>
      <c r="Y11" s="2">
        <v>3704000</v>
      </c>
      <c r="Z11" s="2">
        <v>3776000</v>
      </c>
      <c r="AA11" s="2">
        <v>3792000</v>
      </c>
      <c r="AB11" s="2">
        <v>3805000</v>
      </c>
      <c r="AC11" s="2">
        <v>3812000</v>
      </c>
      <c r="AD11" s="2">
        <v>3814000</v>
      </c>
      <c r="AE11" s="2">
        <v>3810000</v>
      </c>
      <c r="AF11" s="2">
        <v>3801000</v>
      </c>
      <c r="AG11" s="2">
        <v>3785000</v>
      </c>
      <c r="AH11" s="2">
        <v>3762000</v>
      </c>
      <c r="AI11" s="2">
        <v>3732000</v>
      </c>
      <c r="AJ11" s="2">
        <v>3696000</v>
      </c>
      <c r="AK11" s="2">
        <v>3705000</v>
      </c>
      <c r="AL11" s="2">
        <v>3713000</v>
      </c>
      <c r="AM11" s="2">
        <v>3720000</v>
      </c>
      <c r="AN11" s="2">
        <v>3726000</v>
      </c>
      <c r="AO11" s="2">
        <v>3729000</v>
      </c>
      <c r="AP11" s="2">
        <v>3731000</v>
      </c>
      <c r="AQ11" s="2">
        <v>3731000</v>
      </c>
      <c r="AR11" s="2">
        <v>3729000</v>
      </c>
      <c r="AS11" s="2">
        <v>3725000</v>
      </c>
      <c r="AT11" s="2">
        <v>3719000</v>
      </c>
      <c r="AU11" s="2">
        <v>3709000</v>
      </c>
      <c r="AV11" s="2">
        <v>3697000</v>
      </c>
      <c r="AW11" s="2">
        <v>3682000</v>
      </c>
    </row>
    <row r="12" spans="1:49" ht="13.5" customHeight="1" x14ac:dyDescent="0.2">
      <c r="A12" s="2">
        <v>1</v>
      </c>
      <c r="B12" s="3" t="s">
        <v>48</v>
      </c>
      <c r="C12" s="2">
        <v>48</v>
      </c>
      <c r="D12" s="3" t="s">
        <v>50</v>
      </c>
      <c r="E12" s="3" t="s">
        <v>140</v>
      </c>
      <c r="F12" s="3" t="s">
        <v>141</v>
      </c>
      <c r="G12" s="2">
        <v>224000</v>
      </c>
      <c r="H12" s="2">
        <v>228000</v>
      </c>
      <c r="I12" s="2">
        <v>231000</v>
      </c>
      <c r="J12" s="2">
        <v>234000</v>
      </c>
      <c r="K12" s="2">
        <v>236000</v>
      </c>
      <c r="L12" s="2">
        <v>238000</v>
      </c>
      <c r="M12" s="2">
        <v>240000</v>
      </c>
      <c r="N12" s="2">
        <v>242000</v>
      </c>
      <c r="O12" s="2">
        <v>243000</v>
      </c>
      <c r="P12" s="2">
        <v>243000</v>
      </c>
      <c r="Q12" s="2">
        <v>247000</v>
      </c>
      <c r="R12" s="2">
        <v>251000</v>
      </c>
      <c r="S12" s="2">
        <v>255000</v>
      </c>
      <c r="T12" s="2">
        <v>259000</v>
      </c>
      <c r="U12" s="2">
        <v>263000</v>
      </c>
      <c r="V12" s="2">
        <v>268000</v>
      </c>
      <c r="W12" s="2">
        <v>274000</v>
      </c>
      <c r="X12" s="2">
        <v>279000</v>
      </c>
      <c r="Y12" s="2">
        <v>285000</v>
      </c>
      <c r="Z12" s="2">
        <v>290000</v>
      </c>
      <c r="AA12" s="2">
        <v>293000</v>
      </c>
      <c r="AB12" s="2">
        <v>295000</v>
      </c>
      <c r="AC12" s="2">
        <v>297000</v>
      </c>
      <c r="AD12" s="2">
        <v>299000</v>
      </c>
      <c r="AE12" s="2">
        <v>301000</v>
      </c>
      <c r="AF12" s="2">
        <v>302000</v>
      </c>
      <c r="AG12" s="2">
        <v>304000</v>
      </c>
      <c r="AH12" s="2">
        <v>305000</v>
      </c>
      <c r="AI12" s="2">
        <v>306000</v>
      </c>
      <c r="AJ12" s="2">
        <v>307000</v>
      </c>
      <c r="AK12" s="2">
        <v>309000</v>
      </c>
      <c r="AL12" s="2">
        <v>311000</v>
      </c>
      <c r="AM12" s="2">
        <v>313000</v>
      </c>
      <c r="AN12" s="2">
        <v>314000</v>
      </c>
      <c r="AO12" s="2">
        <v>316000</v>
      </c>
      <c r="AP12" s="2">
        <v>318000</v>
      </c>
      <c r="AQ12" s="2">
        <v>320000</v>
      </c>
      <c r="AR12" s="2">
        <v>322000</v>
      </c>
      <c r="AS12" s="2">
        <v>323000</v>
      </c>
      <c r="AT12" s="2">
        <v>324000</v>
      </c>
      <c r="AU12" s="2">
        <v>325000</v>
      </c>
      <c r="AV12" s="2">
        <v>326000</v>
      </c>
      <c r="AW12" s="2">
        <v>326000</v>
      </c>
    </row>
    <row r="13" spans="1:49" ht="13.5" customHeight="1" x14ac:dyDescent="0.2">
      <c r="A13" s="2">
        <v>1</v>
      </c>
      <c r="B13" s="3" t="s">
        <v>57</v>
      </c>
      <c r="C13" s="2">
        <v>49</v>
      </c>
      <c r="D13" s="3" t="s">
        <v>226</v>
      </c>
      <c r="E13" s="3" t="s">
        <v>140</v>
      </c>
      <c r="F13" s="3" t="s">
        <v>141</v>
      </c>
      <c r="G13" s="2">
        <v>892000</v>
      </c>
      <c r="H13" s="2">
        <v>889000</v>
      </c>
      <c r="I13" s="2">
        <v>885000</v>
      </c>
      <c r="J13" s="2">
        <v>882000</v>
      </c>
      <c r="K13" s="2">
        <v>878000</v>
      </c>
      <c r="L13" s="2">
        <v>873000</v>
      </c>
      <c r="M13" s="2">
        <v>867000</v>
      </c>
      <c r="N13" s="2">
        <v>861000</v>
      </c>
      <c r="O13" s="2">
        <v>855000</v>
      </c>
      <c r="P13" s="2">
        <v>848000</v>
      </c>
      <c r="Q13" s="2">
        <v>855000</v>
      </c>
      <c r="R13" s="2">
        <v>862000</v>
      </c>
      <c r="S13" s="2">
        <v>869000</v>
      </c>
      <c r="T13" s="2">
        <v>874000</v>
      </c>
      <c r="U13" s="2">
        <v>878000</v>
      </c>
      <c r="V13" s="2">
        <v>879000</v>
      </c>
      <c r="W13" s="2">
        <v>880000</v>
      </c>
      <c r="X13" s="2">
        <v>879000</v>
      </c>
      <c r="Y13" s="2">
        <v>879000</v>
      </c>
      <c r="Z13" s="2">
        <v>879000</v>
      </c>
      <c r="AA13" s="2">
        <v>878000</v>
      </c>
      <c r="AB13" s="2">
        <v>877000</v>
      </c>
      <c r="AC13" s="2">
        <v>876000</v>
      </c>
      <c r="AD13" s="2">
        <v>876000</v>
      </c>
      <c r="AE13" s="2">
        <v>875000</v>
      </c>
      <c r="AF13" s="2">
        <v>874000</v>
      </c>
      <c r="AG13" s="2">
        <v>874000</v>
      </c>
      <c r="AH13" s="2">
        <v>874000</v>
      </c>
      <c r="AI13" s="2">
        <v>872000</v>
      </c>
      <c r="AJ13" s="2">
        <v>870000</v>
      </c>
      <c r="AK13" s="2">
        <v>861000</v>
      </c>
      <c r="AL13" s="2">
        <v>854000</v>
      </c>
      <c r="AM13" s="2">
        <v>847000</v>
      </c>
      <c r="AN13" s="2">
        <v>839000</v>
      </c>
      <c r="AO13" s="2">
        <v>830000</v>
      </c>
      <c r="AP13" s="2">
        <v>821000</v>
      </c>
      <c r="AQ13" s="2">
        <v>812000</v>
      </c>
      <c r="AR13" s="2">
        <v>803000</v>
      </c>
      <c r="AS13" s="2">
        <v>794000</v>
      </c>
      <c r="AT13" s="2">
        <v>784000</v>
      </c>
      <c r="AU13" s="2">
        <v>770000</v>
      </c>
      <c r="AV13" s="2">
        <v>756000</v>
      </c>
      <c r="AW13" s="2">
        <v>742000</v>
      </c>
    </row>
    <row r="14" spans="1:49" ht="13.5" customHeight="1" x14ac:dyDescent="0.2">
      <c r="A14" s="2">
        <v>1</v>
      </c>
      <c r="B14" s="3" t="s">
        <v>57</v>
      </c>
      <c r="C14" s="2">
        <v>55</v>
      </c>
      <c r="D14" s="3" t="s">
        <v>227</v>
      </c>
      <c r="E14" s="3" t="s">
        <v>140</v>
      </c>
      <c r="F14" s="3" t="s">
        <v>141</v>
      </c>
      <c r="G14" s="2">
        <v>12000</v>
      </c>
      <c r="H14" s="2">
        <v>12000</v>
      </c>
      <c r="I14" s="2">
        <v>11000</v>
      </c>
      <c r="J14" s="2">
        <v>11000</v>
      </c>
      <c r="K14" s="2">
        <v>11000</v>
      </c>
      <c r="L14" s="2">
        <v>11000</v>
      </c>
      <c r="M14" s="2">
        <v>11000</v>
      </c>
      <c r="N14" s="2">
        <v>11000</v>
      </c>
      <c r="O14" s="2">
        <v>11000</v>
      </c>
      <c r="P14" s="2">
        <v>11000</v>
      </c>
      <c r="Q14" s="2">
        <v>11000</v>
      </c>
      <c r="R14" s="2">
        <v>11000</v>
      </c>
      <c r="S14" s="2">
        <v>11000</v>
      </c>
      <c r="T14" s="2">
        <v>11000</v>
      </c>
      <c r="U14" s="2">
        <v>10000</v>
      </c>
      <c r="V14" s="2">
        <v>10000</v>
      </c>
      <c r="W14" s="2">
        <v>10000</v>
      </c>
      <c r="X14" s="2">
        <v>10000</v>
      </c>
      <c r="Y14" s="2">
        <v>10000</v>
      </c>
      <c r="Z14" s="2">
        <v>10000</v>
      </c>
      <c r="AA14" s="2">
        <v>10000</v>
      </c>
      <c r="AB14" s="2">
        <v>10000</v>
      </c>
      <c r="AC14" s="2">
        <v>10000</v>
      </c>
      <c r="AD14" s="2">
        <v>9000</v>
      </c>
      <c r="AE14" s="2">
        <v>9000</v>
      </c>
      <c r="AF14" s="2">
        <v>9000</v>
      </c>
      <c r="AG14" s="2">
        <v>9000</v>
      </c>
      <c r="AH14" s="2">
        <v>9000</v>
      </c>
      <c r="AI14" s="2">
        <v>9000</v>
      </c>
      <c r="AJ14" s="2">
        <v>9000</v>
      </c>
      <c r="AK14" s="2">
        <v>9000</v>
      </c>
      <c r="AL14" s="2">
        <v>8000</v>
      </c>
      <c r="AM14" s="2">
        <v>8000</v>
      </c>
      <c r="AN14" s="2">
        <v>8000</v>
      </c>
      <c r="AO14" s="2">
        <v>8000</v>
      </c>
      <c r="AP14" s="2">
        <v>8000</v>
      </c>
      <c r="AQ14" s="2">
        <v>8000</v>
      </c>
      <c r="AR14" s="2">
        <v>8000</v>
      </c>
      <c r="AS14" s="2">
        <v>8000</v>
      </c>
      <c r="AT14" s="2">
        <v>8000</v>
      </c>
      <c r="AU14" s="2">
        <v>8000</v>
      </c>
      <c r="AV14" s="2">
        <v>8000</v>
      </c>
      <c r="AW14" s="2">
        <v>8000</v>
      </c>
    </row>
    <row r="15" spans="1:49" ht="13.5" customHeight="1" x14ac:dyDescent="0.2">
      <c r="A15" s="2">
        <v>1</v>
      </c>
      <c r="B15" s="3" t="s">
        <v>57</v>
      </c>
      <c r="C15" s="2">
        <v>56</v>
      </c>
      <c r="D15" s="3" t="s">
        <v>228</v>
      </c>
      <c r="E15" s="3" t="s">
        <v>140</v>
      </c>
      <c r="F15" s="3" t="s">
        <v>141</v>
      </c>
      <c r="G15" s="2">
        <v>644000</v>
      </c>
      <c r="H15" s="2">
        <v>652000</v>
      </c>
      <c r="I15" s="2">
        <v>660000</v>
      </c>
      <c r="J15" s="2">
        <v>669000</v>
      </c>
      <c r="K15" s="2">
        <v>677000</v>
      </c>
      <c r="L15" s="2">
        <v>684000</v>
      </c>
      <c r="M15" s="2">
        <v>692000</v>
      </c>
      <c r="N15" s="2">
        <v>699000</v>
      </c>
      <c r="O15" s="2">
        <v>706000</v>
      </c>
      <c r="P15" s="2">
        <v>712000</v>
      </c>
      <c r="Q15" s="2">
        <v>714000</v>
      </c>
      <c r="R15" s="2">
        <v>715000</v>
      </c>
      <c r="S15" s="2">
        <v>715000</v>
      </c>
      <c r="T15" s="2">
        <v>714000</v>
      </c>
      <c r="U15" s="2">
        <v>712000</v>
      </c>
      <c r="V15" s="2">
        <v>708000</v>
      </c>
      <c r="W15" s="2">
        <v>703000</v>
      </c>
      <c r="X15" s="2">
        <v>696000</v>
      </c>
      <c r="Y15" s="2">
        <v>689000</v>
      </c>
      <c r="Z15" s="2">
        <v>682000</v>
      </c>
      <c r="AA15" s="2">
        <v>687000</v>
      </c>
      <c r="AB15" s="2">
        <v>693000</v>
      </c>
      <c r="AC15" s="2">
        <v>697000</v>
      </c>
      <c r="AD15" s="2">
        <v>701000</v>
      </c>
      <c r="AE15" s="2">
        <v>703000</v>
      </c>
      <c r="AF15" s="2">
        <v>702000</v>
      </c>
      <c r="AG15" s="2">
        <v>700000</v>
      </c>
      <c r="AH15" s="2">
        <v>697000</v>
      </c>
      <c r="AI15" s="2">
        <v>693000</v>
      </c>
      <c r="AJ15" s="2">
        <v>688000</v>
      </c>
      <c r="AK15" s="2">
        <v>680000</v>
      </c>
      <c r="AL15" s="2">
        <v>672000</v>
      </c>
      <c r="AM15" s="2">
        <v>664000</v>
      </c>
      <c r="AN15" s="2">
        <v>656000</v>
      </c>
      <c r="AO15" s="2">
        <v>648000</v>
      </c>
      <c r="AP15" s="2">
        <v>639000</v>
      </c>
      <c r="AQ15" s="2">
        <v>630000</v>
      </c>
      <c r="AR15" s="2">
        <v>621000</v>
      </c>
      <c r="AS15" s="2">
        <v>612000</v>
      </c>
      <c r="AT15" s="2">
        <v>603000</v>
      </c>
      <c r="AU15" s="2">
        <v>593000</v>
      </c>
      <c r="AV15" s="2">
        <v>582000</v>
      </c>
      <c r="AW15" s="2">
        <v>572000</v>
      </c>
    </row>
    <row r="16" spans="1:49" ht="13.5" customHeight="1" x14ac:dyDescent="0.2">
      <c r="A16" s="2">
        <v>1</v>
      </c>
      <c r="B16" s="3" t="s">
        <v>59</v>
      </c>
      <c r="C16" s="2">
        <v>58</v>
      </c>
      <c r="D16" s="3" t="s">
        <v>62</v>
      </c>
      <c r="E16" s="3" t="s">
        <v>140</v>
      </c>
      <c r="F16" s="3" t="s">
        <v>141</v>
      </c>
      <c r="G16" s="2">
        <v>902000</v>
      </c>
      <c r="H16" s="2">
        <v>912000</v>
      </c>
      <c r="I16" s="2">
        <v>923000</v>
      </c>
      <c r="J16" s="2">
        <v>934000</v>
      </c>
      <c r="K16" s="2">
        <v>944000</v>
      </c>
      <c r="L16" s="2">
        <v>955000</v>
      </c>
      <c r="M16" s="2">
        <v>966000</v>
      </c>
      <c r="N16" s="2">
        <v>976000</v>
      </c>
      <c r="O16" s="2">
        <v>987000</v>
      </c>
      <c r="P16" s="2">
        <v>997000</v>
      </c>
      <c r="Q16" s="2">
        <v>1001000</v>
      </c>
      <c r="R16" s="2">
        <v>1006000</v>
      </c>
      <c r="S16" s="2">
        <v>1009000</v>
      </c>
      <c r="T16" s="2">
        <v>1012000</v>
      </c>
      <c r="U16" s="2">
        <v>1014000</v>
      </c>
      <c r="V16" s="2">
        <v>1016000</v>
      </c>
      <c r="W16" s="2">
        <v>1017000</v>
      </c>
      <c r="X16" s="2">
        <v>1016000</v>
      </c>
      <c r="Y16" s="2">
        <v>1015000</v>
      </c>
      <c r="Z16" s="2">
        <v>1013000</v>
      </c>
      <c r="AA16" s="2">
        <v>1034000</v>
      </c>
      <c r="AB16" s="2">
        <v>1055000</v>
      </c>
      <c r="AC16" s="2">
        <v>1075000</v>
      </c>
      <c r="AD16" s="2">
        <v>1095000</v>
      </c>
      <c r="AE16" s="2">
        <v>1114000</v>
      </c>
      <c r="AF16" s="2">
        <v>1133000</v>
      </c>
      <c r="AG16" s="2">
        <v>1151000</v>
      </c>
      <c r="AH16" s="2">
        <v>1169000</v>
      </c>
      <c r="AI16" s="2">
        <v>1185000</v>
      </c>
      <c r="AJ16" s="2">
        <v>1201000</v>
      </c>
      <c r="AK16" s="2">
        <v>1211000</v>
      </c>
      <c r="AL16" s="2">
        <v>1220000</v>
      </c>
      <c r="AM16" s="2">
        <v>1228000</v>
      </c>
      <c r="AN16" s="2">
        <v>1235000</v>
      </c>
      <c r="AO16" s="2">
        <v>1240000</v>
      </c>
      <c r="AP16" s="2">
        <v>1244000</v>
      </c>
      <c r="AQ16" s="2">
        <v>1247000</v>
      </c>
      <c r="AR16" s="2">
        <v>1248000</v>
      </c>
      <c r="AS16" s="2">
        <v>1249000</v>
      </c>
      <c r="AT16" s="2">
        <v>1249000</v>
      </c>
      <c r="AU16" s="2">
        <v>1248000</v>
      </c>
      <c r="AV16" s="2">
        <v>1247000</v>
      </c>
      <c r="AW16" s="2">
        <v>1245000</v>
      </c>
    </row>
    <row r="17" spans="1:49" ht="13.5" customHeight="1" x14ac:dyDescent="0.2">
      <c r="A17" s="2">
        <v>1</v>
      </c>
      <c r="B17" s="3" t="s">
        <v>48</v>
      </c>
      <c r="C17" s="2">
        <v>60</v>
      </c>
      <c r="D17" s="3" t="s">
        <v>203</v>
      </c>
      <c r="E17" s="3" t="s">
        <v>140</v>
      </c>
      <c r="F17" s="3" t="s">
        <v>141</v>
      </c>
      <c r="G17" s="2">
        <v>525000</v>
      </c>
      <c r="H17" s="2">
        <v>538000</v>
      </c>
      <c r="I17" s="2">
        <v>551000</v>
      </c>
      <c r="J17" s="2">
        <v>565000</v>
      </c>
      <c r="K17" s="2">
        <v>581000</v>
      </c>
      <c r="L17" s="2">
        <v>598000</v>
      </c>
      <c r="M17" s="2">
        <v>617000</v>
      </c>
      <c r="N17" s="2">
        <v>636000</v>
      </c>
      <c r="O17" s="2">
        <v>655000</v>
      </c>
      <c r="P17" s="2">
        <v>673000</v>
      </c>
      <c r="Q17" s="2">
        <v>681000</v>
      </c>
      <c r="R17" s="2">
        <v>688000</v>
      </c>
      <c r="S17" s="2">
        <v>693000</v>
      </c>
      <c r="T17" s="2">
        <v>697000</v>
      </c>
      <c r="U17" s="2">
        <v>700000</v>
      </c>
      <c r="V17" s="2">
        <v>703000</v>
      </c>
      <c r="W17" s="2">
        <v>705000</v>
      </c>
      <c r="X17" s="2">
        <v>705000</v>
      </c>
      <c r="Y17" s="2">
        <v>703000</v>
      </c>
      <c r="Z17" s="2">
        <v>697000</v>
      </c>
      <c r="AA17" s="2">
        <v>698000</v>
      </c>
      <c r="AB17" s="2">
        <v>697000</v>
      </c>
      <c r="AC17" s="2">
        <v>694000</v>
      </c>
      <c r="AD17" s="2">
        <v>692000</v>
      </c>
      <c r="AE17" s="2">
        <v>691000</v>
      </c>
      <c r="AF17" s="2">
        <v>691000</v>
      </c>
      <c r="AG17" s="2">
        <v>694000</v>
      </c>
      <c r="AH17" s="2">
        <v>698000</v>
      </c>
      <c r="AI17" s="2">
        <v>703000</v>
      </c>
      <c r="AJ17" s="2">
        <v>709000</v>
      </c>
      <c r="AK17" s="2">
        <v>716000</v>
      </c>
      <c r="AL17" s="2">
        <v>723000</v>
      </c>
      <c r="AM17" s="2">
        <v>732000</v>
      </c>
      <c r="AN17" s="2">
        <v>740000</v>
      </c>
      <c r="AO17" s="2">
        <v>747000</v>
      </c>
      <c r="AP17" s="2">
        <v>754000</v>
      </c>
      <c r="AQ17" s="2">
        <v>760000</v>
      </c>
      <c r="AR17" s="2">
        <v>766000</v>
      </c>
      <c r="AS17" s="2">
        <v>770000</v>
      </c>
      <c r="AT17" s="2">
        <v>775000</v>
      </c>
      <c r="AU17" s="2">
        <v>777000</v>
      </c>
      <c r="AV17" s="2">
        <v>780000</v>
      </c>
      <c r="AW17" s="2">
        <v>781000</v>
      </c>
    </row>
    <row r="18" spans="1:49" ht="13.5" customHeight="1" x14ac:dyDescent="0.2">
      <c r="A18" s="2">
        <v>1</v>
      </c>
      <c r="B18" s="3" t="s">
        <v>204</v>
      </c>
      <c r="C18" s="2">
        <v>69</v>
      </c>
      <c r="D18" s="3" t="s">
        <v>205</v>
      </c>
      <c r="E18" s="3" t="s">
        <v>140</v>
      </c>
      <c r="F18" s="3" t="s">
        <v>141</v>
      </c>
      <c r="G18" s="2">
        <v>6000</v>
      </c>
      <c r="H18" s="2">
        <v>6000</v>
      </c>
      <c r="I18" s="2">
        <v>6000</v>
      </c>
      <c r="J18" s="2">
        <v>6000</v>
      </c>
      <c r="K18" s="2">
        <v>7000</v>
      </c>
      <c r="L18" s="2">
        <v>7000</v>
      </c>
      <c r="M18" s="2">
        <v>7000</v>
      </c>
      <c r="N18" s="2">
        <v>7000</v>
      </c>
      <c r="O18" s="2">
        <v>7000</v>
      </c>
      <c r="P18" s="2">
        <v>7000</v>
      </c>
      <c r="Q18" s="2">
        <v>7000</v>
      </c>
      <c r="R18" s="2">
        <v>8000</v>
      </c>
      <c r="S18" s="2">
        <v>8000</v>
      </c>
      <c r="T18" s="2">
        <v>8000</v>
      </c>
      <c r="U18" s="2">
        <v>8000</v>
      </c>
      <c r="V18" s="2">
        <v>8000</v>
      </c>
      <c r="W18" s="2">
        <v>8000</v>
      </c>
      <c r="X18" s="2">
        <v>9000</v>
      </c>
      <c r="Y18" s="2">
        <v>9000</v>
      </c>
      <c r="Z18" s="2">
        <v>9000</v>
      </c>
      <c r="AA18" s="2">
        <v>9000</v>
      </c>
      <c r="AB18" s="2">
        <v>10000</v>
      </c>
      <c r="AC18" s="2">
        <v>10000</v>
      </c>
      <c r="AD18" s="2">
        <v>10000</v>
      </c>
      <c r="AE18" s="2">
        <v>11000</v>
      </c>
      <c r="AF18" s="2">
        <v>11000</v>
      </c>
      <c r="AG18" s="2">
        <v>11000</v>
      </c>
      <c r="AH18" s="2">
        <v>12000</v>
      </c>
      <c r="AI18" s="2">
        <v>12000</v>
      </c>
      <c r="AJ18" s="2">
        <v>12000</v>
      </c>
      <c r="AK18" s="2">
        <v>12000</v>
      </c>
      <c r="AL18" s="2">
        <v>12000</v>
      </c>
      <c r="AM18" s="2">
        <v>12000</v>
      </c>
      <c r="AN18" s="2">
        <v>12000</v>
      </c>
      <c r="AO18" s="2">
        <v>12000</v>
      </c>
      <c r="AP18" s="2">
        <v>12000</v>
      </c>
      <c r="AQ18" s="2">
        <v>12000</v>
      </c>
      <c r="AR18" s="2">
        <v>12000</v>
      </c>
      <c r="AS18" s="2">
        <v>13000</v>
      </c>
      <c r="AT18" s="2">
        <v>13000</v>
      </c>
      <c r="AU18" s="2">
        <v>13000</v>
      </c>
      <c r="AV18" s="2">
        <v>13000</v>
      </c>
      <c r="AW18" s="2">
        <v>13000</v>
      </c>
    </row>
    <row r="19" spans="1:49" ht="13.5" customHeight="1" x14ac:dyDescent="0.2">
      <c r="A19" s="2">
        <v>1</v>
      </c>
      <c r="B19" s="3" t="s">
        <v>57</v>
      </c>
      <c r="C19" s="2">
        <v>86</v>
      </c>
      <c r="D19" s="3" t="s">
        <v>229</v>
      </c>
      <c r="E19" s="3" t="s">
        <v>140</v>
      </c>
      <c r="F19" s="3" t="s">
        <v>141</v>
      </c>
      <c r="G19" s="2">
        <v>17000</v>
      </c>
      <c r="H19" s="2">
        <v>17000</v>
      </c>
      <c r="I19" s="2">
        <v>16000</v>
      </c>
      <c r="J19" s="2">
        <v>16000</v>
      </c>
      <c r="K19" s="2">
        <v>16000</v>
      </c>
      <c r="L19" s="2">
        <v>16000</v>
      </c>
      <c r="M19" s="2">
        <v>15000</v>
      </c>
      <c r="N19" s="2">
        <v>15000</v>
      </c>
      <c r="O19" s="2">
        <v>15000</v>
      </c>
      <c r="P19" s="2">
        <v>15000</v>
      </c>
      <c r="Q19" s="2">
        <v>14000</v>
      </c>
      <c r="R19" s="2">
        <v>14000</v>
      </c>
      <c r="S19" s="2">
        <v>14000</v>
      </c>
      <c r="T19" s="2">
        <v>13000</v>
      </c>
      <c r="U19" s="2">
        <v>13000</v>
      </c>
      <c r="V19" s="2">
        <v>13000</v>
      </c>
      <c r="W19" s="2">
        <v>13000</v>
      </c>
      <c r="X19" s="2">
        <v>12000</v>
      </c>
      <c r="Y19" s="2">
        <v>12000</v>
      </c>
      <c r="Z19" s="2">
        <v>12000</v>
      </c>
      <c r="AA19" s="2">
        <v>12000</v>
      </c>
      <c r="AB19" s="2">
        <v>12000</v>
      </c>
      <c r="AC19" s="2">
        <v>11000</v>
      </c>
      <c r="AD19" s="2">
        <v>11000</v>
      </c>
      <c r="AE19" s="2">
        <v>11000</v>
      </c>
      <c r="AF19" s="2">
        <v>11000</v>
      </c>
      <c r="AG19" s="2">
        <v>11000</v>
      </c>
      <c r="AH19" s="2">
        <v>11000</v>
      </c>
      <c r="AI19" s="2">
        <v>10000</v>
      </c>
      <c r="AJ19" s="2">
        <v>10000</v>
      </c>
      <c r="AK19" s="2">
        <v>10000</v>
      </c>
      <c r="AL19" s="2">
        <v>10000</v>
      </c>
      <c r="AM19" s="2">
        <v>10000</v>
      </c>
      <c r="AN19" s="2">
        <v>10000</v>
      </c>
      <c r="AO19" s="2">
        <v>9000</v>
      </c>
      <c r="AP19" s="2">
        <v>9000</v>
      </c>
      <c r="AQ19" s="2">
        <v>9000</v>
      </c>
      <c r="AR19" s="2">
        <v>9000</v>
      </c>
      <c r="AS19" s="2">
        <v>9000</v>
      </c>
      <c r="AT19" s="2">
        <v>9000</v>
      </c>
      <c r="AU19" s="2">
        <v>8000</v>
      </c>
      <c r="AV19" s="2">
        <v>8000</v>
      </c>
      <c r="AW19" s="2">
        <v>8000</v>
      </c>
    </row>
    <row r="20" spans="1:49" ht="13.5" customHeight="1" x14ac:dyDescent="0.2">
      <c r="A20" s="2">
        <v>1</v>
      </c>
      <c r="B20" s="3" t="s">
        <v>57</v>
      </c>
      <c r="C20" s="2">
        <v>87</v>
      </c>
      <c r="D20" s="3" t="s">
        <v>230</v>
      </c>
      <c r="E20" s="3" t="s">
        <v>140</v>
      </c>
      <c r="F20" s="3" t="s">
        <v>141</v>
      </c>
      <c r="G20" s="2">
        <v>41000</v>
      </c>
      <c r="H20" s="2">
        <v>41000</v>
      </c>
      <c r="I20" s="2">
        <v>40000</v>
      </c>
      <c r="J20" s="2">
        <v>38000</v>
      </c>
      <c r="K20" s="2">
        <v>37000</v>
      </c>
      <c r="L20" s="2">
        <v>36000</v>
      </c>
      <c r="M20" s="2">
        <v>35000</v>
      </c>
      <c r="N20" s="2">
        <v>34000</v>
      </c>
      <c r="O20" s="2">
        <v>33000</v>
      </c>
      <c r="P20" s="2">
        <v>31000</v>
      </c>
      <c r="Q20" s="2">
        <v>31000</v>
      </c>
      <c r="R20" s="2">
        <v>30000</v>
      </c>
      <c r="S20" s="2">
        <v>30000</v>
      </c>
      <c r="T20" s="2">
        <v>29000</v>
      </c>
      <c r="U20" s="2">
        <v>28000</v>
      </c>
      <c r="V20" s="2">
        <v>28000</v>
      </c>
      <c r="W20" s="2">
        <v>27000</v>
      </c>
      <c r="X20" s="2">
        <v>26000</v>
      </c>
      <c r="Y20" s="2">
        <v>25000</v>
      </c>
      <c r="Z20" s="2">
        <v>24000</v>
      </c>
      <c r="AA20" s="2">
        <v>23000</v>
      </c>
      <c r="AB20" s="2">
        <v>22000</v>
      </c>
      <c r="AC20" s="2">
        <v>21000</v>
      </c>
      <c r="AD20" s="2">
        <v>20000</v>
      </c>
      <c r="AE20" s="2">
        <v>19000</v>
      </c>
      <c r="AF20" s="2">
        <v>18000</v>
      </c>
      <c r="AG20" s="2">
        <v>16000</v>
      </c>
      <c r="AH20" s="2">
        <v>15000</v>
      </c>
      <c r="AI20" s="2">
        <v>13000</v>
      </c>
      <c r="AJ20" s="2">
        <v>12000</v>
      </c>
      <c r="AK20" s="2">
        <v>11000</v>
      </c>
      <c r="AL20" s="2">
        <v>10000</v>
      </c>
      <c r="AM20" s="2">
        <v>10000</v>
      </c>
      <c r="AN20" s="2">
        <v>9000</v>
      </c>
      <c r="AO20" s="2">
        <v>9000</v>
      </c>
      <c r="AP20" s="2">
        <v>8000</v>
      </c>
      <c r="AQ20" s="2">
        <v>8000</v>
      </c>
      <c r="AR20" s="2">
        <v>7000</v>
      </c>
      <c r="AS20" s="2">
        <v>7000</v>
      </c>
      <c r="AT20" s="2">
        <v>7000</v>
      </c>
      <c r="AU20" s="2">
        <v>6000</v>
      </c>
      <c r="AV20" s="2">
        <v>6000</v>
      </c>
      <c r="AW20" s="2">
        <v>5000</v>
      </c>
    </row>
    <row r="21" spans="1:49" ht="13.5" customHeight="1" x14ac:dyDescent="0.2">
      <c r="A21" s="2">
        <v>1</v>
      </c>
      <c r="B21" s="3" t="s">
        <v>48</v>
      </c>
      <c r="C21" s="2">
        <v>89</v>
      </c>
      <c r="D21" s="3" t="s">
        <v>51</v>
      </c>
      <c r="E21" s="3" t="s">
        <v>140</v>
      </c>
      <c r="F21" s="3" t="s">
        <v>141</v>
      </c>
      <c r="G21" s="2">
        <v>913000</v>
      </c>
      <c r="H21" s="2">
        <v>934000</v>
      </c>
      <c r="I21" s="2">
        <v>954000</v>
      </c>
      <c r="J21" s="2">
        <v>975000</v>
      </c>
      <c r="K21" s="2">
        <v>996000</v>
      </c>
      <c r="L21" s="2">
        <v>1018000</v>
      </c>
      <c r="M21" s="2">
        <v>1039000</v>
      </c>
      <c r="N21" s="2">
        <v>1061000</v>
      </c>
      <c r="O21" s="2">
        <v>1083000</v>
      </c>
      <c r="P21" s="2">
        <v>1106000</v>
      </c>
      <c r="Q21" s="2">
        <v>1123000</v>
      </c>
      <c r="R21" s="2">
        <v>1140000</v>
      </c>
      <c r="S21" s="2">
        <v>1157000</v>
      </c>
      <c r="T21" s="2">
        <v>1173000</v>
      </c>
      <c r="U21" s="2">
        <v>1189000</v>
      </c>
      <c r="V21" s="2">
        <v>1203000</v>
      </c>
      <c r="W21" s="2">
        <v>1217000</v>
      </c>
      <c r="X21" s="2">
        <v>1230000</v>
      </c>
      <c r="Y21" s="2">
        <v>1243000</v>
      </c>
      <c r="Z21" s="2">
        <v>1257000</v>
      </c>
      <c r="AA21" s="2">
        <v>1285000</v>
      </c>
      <c r="AB21" s="2">
        <v>1315000</v>
      </c>
      <c r="AC21" s="2">
        <v>1345000</v>
      </c>
      <c r="AD21" s="2">
        <v>1376000</v>
      </c>
      <c r="AE21" s="2">
        <v>1407000</v>
      </c>
      <c r="AF21" s="2">
        <v>1438000</v>
      </c>
      <c r="AG21" s="2">
        <v>1469000</v>
      </c>
      <c r="AH21" s="2">
        <v>1501000</v>
      </c>
      <c r="AI21" s="2">
        <v>1535000</v>
      </c>
      <c r="AJ21" s="2">
        <v>1569000</v>
      </c>
      <c r="AK21" s="2">
        <v>1599000</v>
      </c>
      <c r="AL21" s="2">
        <v>1631000</v>
      </c>
      <c r="AM21" s="2">
        <v>1663000</v>
      </c>
      <c r="AN21" s="2">
        <v>1697000</v>
      </c>
      <c r="AO21" s="2">
        <v>1732000</v>
      </c>
      <c r="AP21" s="2">
        <v>1767000</v>
      </c>
      <c r="AQ21" s="2">
        <v>1804000</v>
      </c>
      <c r="AR21" s="2">
        <v>1841000</v>
      </c>
      <c r="AS21" s="2">
        <v>1879000</v>
      </c>
      <c r="AT21" s="2">
        <v>1916000</v>
      </c>
      <c r="AU21" s="2">
        <v>1959000</v>
      </c>
      <c r="AV21" s="2">
        <v>2003000</v>
      </c>
      <c r="AW21" s="2">
        <v>2046000</v>
      </c>
    </row>
    <row r="22" spans="1:49" ht="13.5" customHeight="1" x14ac:dyDescent="0.2">
      <c r="A22" s="2">
        <v>1</v>
      </c>
      <c r="B22" s="3" t="s">
        <v>204</v>
      </c>
      <c r="C22" s="2">
        <v>91</v>
      </c>
      <c r="D22" s="3" t="s">
        <v>206</v>
      </c>
      <c r="E22" s="3" t="s">
        <v>140</v>
      </c>
      <c r="F22" s="3" t="s">
        <v>141</v>
      </c>
      <c r="G22" s="2">
        <v>62000</v>
      </c>
      <c r="H22" s="2">
        <v>63000</v>
      </c>
      <c r="I22" s="2">
        <v>64000</v>
      </c>
      <c r="J22" s="2">
        <v>64000</v>
      </c>
      <c r="K22" s="2">
        <v>64000</v>
      </c>
      <c r="L22" s="2">
        <v>65000</v>
      </c>
      <c r="M22" s="2">
        <v>65000</v>
      </c>
      <c r="N22" s="2">
        <v>65000</v>
      </c>
      <c r="O22" s="2">
        <v>64000</v>
      </c>
      <c r="P22" s="2">
        <v>64000</v>
      </c>
      <c r="Q22" s="2">
        <v>64000</v>
      </c>
      <c r="R22" s="2">
        <v>65000</v>
      </c>
      <c r="S22" s="2">
        <v>65000</v>
      </c>
      <c r="T22" s="2">
        <v>65000</v>
      </c>
      <c r="U22" s="2">
        <v>65000</v>
      </c>
      <c r="V22" s="2">
        <v>66000</v>
      </c>
      <c r="W22" s="2">
        <v>66000</v>
      </c>
      <c r="X22" s="2">
        <v>66000</v>
      </c>
      <c r="Y22" s="2">
        <v>67000</v>
      </c>
      <c r="Z22" s="2">
        <v>67000</v>
      </c>
      <c r="AA22" s="2">
        <v>66000</v>
      </c>
      <c r="AB22" s="2">
        <v>66000</v>
      </c>
      <c r="AC22" s="2">
        <v>65000</v>
      </c>
      <c r="AD22" s="2">
        <v>64000</v>
      </c>
      <c r="AE22" s="2">
        <v>63000</v>
      </c>
      <c r="AF22" s="2">
        <v>62000</v>
      </c>
      <c r="AG22" s="2">
        <v>61000</v>
      </c>
      <c r="AH22" s="2">
        <v>60000</v>
      </c>
      <c r="AI22" s="2">
        <v>59000</v>
      </c>
      <c r="AJ22" s="2">
        <v>58000</v>
      </c>
      <c r="AK22" s="2">
        <v>58000</v>
      </c>
      <c r="AL22" s="2">
        <v>57000</v>
      </c>
      <c r="AM22" s="2">
        <v>57000</v>
      </c>
      <c r="AN22" s="2">
        <v>57000</v>
      </c>
      <c r="AO22" s="2">
        <v>57000</v>
      </c>
      <c r="AP22" s="2">
        <v>57000</v>
      </c>
      <c r="AQ22" s="2">
        <v>57000</v>
      </c>
      <c r="AR22" s="2">
        <v>57000</v>
      </c>
      <c r="AS22" s="2">
        <v>57000</v>
      </c>
      <c r="AT22" s="2">
        <v>56000</v>
      </c>
      <c r="AU22" s="2">
        <v>56000</v>
      </c>
      <c r="AV22" s="2">
        <v>55000</v>
      </c>
      <c r="AW22" s="2">
        <v>55000</v>
      </c>
    </row>
    <row r="23" spans="1:49" ht="13.5" customHeight="1" x14ac:dyDescent="0.2">
      <c r="A23" s="2">
        <v>1</v>
      </c>
      <c r="B23" s="3" t="s">
        <v>57</v>
      </c>
      <c r="C23" s="2">
        <v>93</v>
      </c>
      <c r="D23" s="3" t="s">
        <v>231</v>
      </c>
      <c r="E23" s="3" t="s">
        <v>140</v>
      </c>
      <c r="F23" s="3" t="s">
        <v>141</v>
      </c>
      <c r="G23" s="2">
        <v>1713000</v>
      </c>
      <c r="H23" s="2">
        <v>1717000</v>
      </c>
      <c r="I23" s="2">
        <v>1722000</v>
      </c>
      <c r="J23" s="2">
        <v>1727000</v>
      </c>
      <c r="K23" s="2">
        <v>1732000</v>
      </c>
      <c r="L23" s="2">
        <v>1737000</v>
      </c>
      <c r="M23" s="2">
        <v>1743000</v>
      </c>
      <c r="N23" s="2">
        <v>1748000</v>
      </c>
      <c r="O23" s="2">
        <v>1754000</v>
      </c>
      <c r="P23" s="2">
        <v>1758000</v>
      </c>
      <c r="Q23" s="2">
        <v>1758000</v>
      </c>
      <c r="R23" s="2">
        <v>1758000</v>
      </c>
      <c r="S23" s="2">
        <v>1758000</v>
      </c>
      <c r="T23" s="2">
        <v>1759000</v>
      </c>
      <c r="U23" s="2">
        <v>1762000</v>
      </c>
      <c r="V23" s="2">
        <v>1766000</v>
      </c>
      <c r="W23" s="2">
        <v>1772000</v>
      </c>
      <c r="X23" s="2">
        <v>1779000</v>
      </c>
      <c r="Y23" s="2">
        <v>1787000</v>
      </c>
      <c r="Z23" s="2">
        <v>1797000</v>
      </c>
      <c r="AA23" s="2">
        <v>1811000</v>
      </c>
      <c r="AB23" s="2">
        <v>1827000</v>
      </c>
      <c r="AC23" s="2">
        <v>1844000</v>
      </c>
      <c r="AD23" s="2">
        <v>1861000</v>
      </c>
      <c r="AE23" s="2">
        <v>1880000</v>
      </c>
      <c r="AF23" s="2">
        <v>1901000</v>
      </c>
      <c r="AG23" s="2">
        <v>1922000</v>
      </c>
      <c r="AH23" s="2">
        <v>1943000</v>
      </c>
      <c r="AI23" s="2">
        <v>1960000</v>
      </c>
      <c r="AJ23" s="2">
        <v>1973000</v>
      </c>
      <c r="AK23" s="2">
        <v>2000000</v>
      </c>
      <c r="AL23" s="2">
        <v>2023000</v>
      </c>
      <c r="AM23" s="2">
        <v>2043000</v>
      </c>
      <c r="AN23" s="2">
        <v>2060000</v>
      </c>
      <c r="AO23" s="2">
        <v>2078000</v>
      </c>
      <c r="AP23" s="2">
        <v>2094000</v>
      </c>
      <c r="AQ23" s="2">
        <v>2110000</v>
      </c>
      <c r="AR23" s="2">
        <v>2126000</v>
      </c>
      <c r="AS23" s="2">
        <v>2141000</v>
      </c>
      <c r="AT23" s="2">
        <v>2156000</v>
      </c>
      <c r="AU23" s="2">
        <v>2175000</v>
      </c>
      <c r="AV23" s="2">
        <v>2194000</v>
      </c>
      <c r="AW23" s="2">
        <v>2213000</v>
      </c>
    </row>
    <row r="24" spans="1:49" ht="13.5" customHeight="1" x14ac:dyDescent="0.2">
      <c r="A24" s="2">
        <v>1</v>
      </c>
      <c r="B24" s="3" t="s">
        <v>48</v>
      </c>
      <c r="C24" s="2">
        <v>95</v>
      </c>
      <c r="D24" s="3" t="s">
        <v>52</v>
      </c>
      <c r="E24" s="3" t="s">
        <v>140</v>
      </c>
      <c r="F24" s="3" t="s">
        <v>141</v>
      </c>
      <c r="G24" s="2">
        <v>485000</v>
      </c>
      <c r="H24" s="2">
        <v>497000</v>
      </c>
      <c r="I24" s="2">
        <v>508000</v>
      </c>
      <c r="J24" s="2">
        <v>520000</v>
      </c>
      <c r="K24" s="2">
        <v>531000</v>
      </c>
      <c r="L24" s="2">
        <v>541000</v>
      </c>
      <c r="M24" s="2">
        <v>551000</v>
      </c>
      <c r="N24" s="2">
        <v>560000</v>
      </c>
      <c r="O24" s="2">
        <v>570000</v>
      </c>
      <c r="P24" s="2">
        <v>580000</v>
      </c>
      <c r="Q24" s="2">
        <v>588000</v>
      </c>
      <c r="R24" s="2">
        <v>597000</v>
      </c>
      <c r="S24" s="2">
        <v>606000</v>
      </c>
      <c r="T24" s="2">
        <v>615000</v>
      </c>
      <c r="U24" s="2">
        <v>626000</v>
      </c>
      <c r="V24" s="2">
        <v>637000</v>
      </c>
      <c r="W24" s="2">
        <v>648000</v>
      </c>
      <c r="X24" s="2">
        <v>660000</v>
      </c>
      <c r="Y24" s="2">
        <v>672000</v>
      </c>
      <c r="Z24" s="2">
        <v>684000</v>
      </c>
      <c r="AA24" s="2">
        <v>689000</v>
      </c>
      <c r="AB24" s="2">
        <v>693000</v>
      </c>
      <c r="AC24" s="2">
        <v>696000</v>
      </c>
      <c r="AD24" s="2">
        <v>698000</v>
      </c>
      <c r="AE24" s="2">
        <v>700000</v>
      </c>
      <c r="AF24" s="2">
        <v>700000</v>
      </c>
      <c r="AG24" s="2">
        <v>700000</v>
      </c>
      <c r="AH24" s="2">
        <v>699000</v>
      </c>
      <c r="AI24" s="2">
        <v>696000</v>
      </c>
      <c r="AJ24" s="2">
        <v>693000</v>
      </c>
      <c r="AK24" s="2">
        <v>702000</v>
      </c>
      <c r="AL24" s="2">
        <v>712000</v>
      </c>
      <c r="AM24" s="2">
        <v>721000</v>
      </c>
      <c r="AN24" s="2">
        <v>729000</v>
      </c>
      <c r="AO24" s="2">
        <v>737000</v>
      </c>
      <c r="AP24" s="2">
        <v>745000</v>
      </c>
      <c r="AQ24" s="2">
        <v>752000</v>
      </c>
      <c r="AR24" s="2">
        <v>758000</v>
      </c>
      <c r="AS24" s="2">
        <v>764000</v>
      </c>
      <c r="AT24" s="2">
        <v>769000</v>
      </c>
      <c r="AU24" s="2">
        <v>775000</v>
      </c>
      <c r="AV24" s="2">
        <v>781000</v>
      </c>
      <c r="AW24" s="2">
        <v>786000</v>
      </c>
    </row>
    <row r="25" spans="1:49" ht="13.5" customHeight="1" x14ac:dyDescent="0.2">
      <c r="A25" s="2">
        <v>1</v>
      </c>
      <c r="B25" s="3" t="s">
        <v>57</v>
      </c>
      <c r="C25" s="2">
        <v>109</v>
      </c>
      <c r="D25" s="3" t="s">
        <v>232</v>
      </c>
      <c r="E25" s="3" t="s">
        <v>140</v>
      </c>
      <c r="F25" s="3" t="s">
        <v>141</v>
      </c>
      <c r="G25" s="2">
        <v>272000</v>
      </c>
      <c r="H25" s="2">
        <v>268000</v>
      </c>
      <c r="I25" s="2">
        <v>264000</v>
      </c>
      <c r="J25" s="2">
        <v>261000</v>
      </c>
      <c r="K25" s="2">
        <v>257000</v>
      </c>
      <c r="L25" s="2">
        <v>253000</v>
      </c>
      <c r="M25" s="2">
        <v>249000</v>
      </c>
      <c r="N25" s="2">
        <v>245000</v>
      </c>
      <c r="O25" s="2">
        <v>241000</v>
      </c>
      <c r="P25" s="2">
        <v>237000</v>
      </c>
      <c r="Q25" s="2">
        <v>243000</v>
      </c>
      <c r="R25" s="2">
        <v>249000</v>
      </c>
      <c r="S25" s="2">
        <v>255000</v>
      </c>
      <c r="T25" s="2">
        <v>261000</v>
      </c>
      <c r="U25" s="2">
        <v>268000</v>
      </c>
      <c r="V25" s="2">
        <v>273000</v>
      </c>
      <c r="W25" s="2">
        <v>279000</v>
      </c>
      <c r="X25" s="2">
        <v>285000</v>
      </c>
      <c r="Y25" s="2">
        <v>291000</v>
      </c>
      <c r="Z25" s="2">
        <v>298000</v>
      </c>
      <c r="AA25" s="2">
        <v>298000</v>
      </c>
      <c r="AB25" s="2">
        <v>299000</v>
      </c>
      <c r="AC25" s="2">
        <v>299000</v>
      </c>
      <c r="AD25" s="2">
        <v>298000</v>
      </c>
      <c r="AE25" s="2">
        <v>296000</v>
      </c>
      <c r="AF25" s="2">
        <v>293000</v>
      </c>
      <c r="AG25" s="2">
        <v>290000</v>
      </c>
      <c r="AH25" s="2">
        <v>285000</v>
      </c>
      <c r="AI25" s="2">
        <v>281000</v>
      </c>
      <c r="AJ25" s="2">
        <v>276000</v>
      </c>
      <c r="AK25" s="2">
        <v>275000</v>
      </c>
      <c r="AL25" s="2">
        <v>274000</v>
      </c>
      <c r="AM25" s="2">
        <v>273000</v>
      </c>
      <c r="AN25" s="2">
        <v>272000</v>
      </c>
      <c r="AO25" s="2">
        <v>271000</v>
      </c>
      <c r="AP25" s="2">
        <v>270000</v>
      </c>
      <c r="AQ25" s="2">
        <v>268000</v>
      </c>
      <c r="AR25" s="2">
        <v>267000</v>
      </c>
      <c r="AS25" s="2">
        <v>266000</v>
      </c>
      <c r="AT25" s="2">
        <v>264000</v>
      </c>
      <c r="AU25" s="2">
        <v>264000</v>
      </c>
      <c r="AV25" s="2">
        <v>263000</v>
      </c>
      <c r="AW25" s="2">
        <v>262000</v>
      </c>
    </row>
    <row r="26" spans="1:49" ht="13.5" customHeight="1" x14ac:dyDescent="0.2">
      <c r="A26" s="2">
        <v>1</v>
      </c>
      <c r="B26" s="3" t="s">
        <v>57</v>
      </c>
      <c r="C26" s="2">
        <v>135</v>
      </c>
      <c r="D26" s="3" t="s">
        <v>233</v>
      </c>
      <c r="E26" s="3" t="s">
        <v>140</v>
      </c>
      <c r="F26" s="3" t="s">
        <v>141</v>
      </c>
      <c r="G26" s="2">
        <v>40000</v>
      </c>
      <c r="H26" s="2">
        <v>39000</v>
      </c>
      <c r="I26" s="2">
        <v>38000</v>
      </c>
      <c r="J26" s="2">
        <v>37000</v>
      </c>
      <c r="K26" s="2">
        <v>36000</v>
      </c>
      <c r="L26" s="2">
        <v>35000</v>
      </c>
      <c r="M26" s="2">
        <v>33000</v>
      </c>
      <c r="N26" s="2">
        <v>32000</v>
      </c>
      <c r="O26" s="2">
        <v>30000</v>
      </c>
      <c r="P26" s="2">
        <v>29000</v>
      </c>
      <c r="Q26" s="2">
        <v>28000</v>
      </c>
      <c r="R26" s="2">
        <v>27000</v>
      </c>
      <c r="S26" s="2">
        <v>26000</v>
      </c>
      <c r="T26" s="2">
        <v>24000</v>
      </c>
      <c r="U26" s="2">
        <v>23000</v>
      </c>
      <c r="V26" s="2">
        <v>22000</v>
      </c>
      <c r="W26" s="2">
        <v>21000</v>
      </c>
      <c r="X26" s="2">
        <v>19000</v>
      </c>
      <c r="Y26" s="2">
        <v>18000</v>
      </c>
      <c r="Z26" s="2">
        <v>17000</v>
      </c>
      <c r="AA26" s="2">
        <v>16000</v>
      </c>
      <c r="AB26" s="2">
        <v>16000</v>
      </c>
      <c r="AC26" s="2">
        <v>16000</v>
      </c>
      <c r="AD26" s="2">
        <v>15000</v>
      </c>
      <c r="AE26" s="2">
        <v>15000</v>
      </c>
      <c r="AF26" s="2">
        <v>14000</v>
      </c>
      <c r="AG26" s="2">
        <v>14000</v>
      </c>
      <c r="AH26" s="2">
        <v>14000</v>
      </c>
      <c r="AI26" s="2">
        <v>13000</v>
      </c>
      <c r="AJ26" s="2">
        <v>12000</v>
      </c>
      <c r="AK26" s="2">
        <v>12000</v>
      </c>
      <c r="AL26" s="2">
        <v>11000</v>
      </c>
      <c r="AM26" s="2">
        <v>11000</v>
      </c>
      <c r="AN26" s="2">
        <v>10000</v>
      </c>
      <c r="AO26" s="2">
        <v>10000</v>
      </c>
      <c r="AP26" s="2">
        <v>9000</v>
      </c>
      <c r="AQ26" s="2">
        <v>9000</v>
      </c>
      <c r="AR26" s="2">
        <v>8000</v>
      </c>
      <c r="AS26" s="2">
        <v>8000</v>
      </c>
      <c r="AT26" s="2">
        <v>7000</v>
      </c>
      <c r="AU26" s="2">
        <v>7000</v>
      </c>
      <c r="AV26" s="2">
        <v>7000</v>
      </c>
      <c r="AW26" s="2">
        <v>6000</v>
      </c>
    </row>
    <row r="27" spans="1:49" ht="13.5" customHeight="1" x14ac:dyDescent="0.2">
      <c r="A27" s="2">
        <v>1</v>
      </c>
      <c r="B27" s="3" t="s">
        <v>45</v>
      </c>
      <c r="C27" s="2">
        <v>138</v>
      </c>
      <c r="D27" s="3" t="s">
        <v>45</v>
      </c>
      <c r="E27" s="3" t="s">
        <v>140</v>
      </c>
      <c r="F27" s="3" t="s">
        <v>141</v>
      </c>
      <c r="G27" s="2">
        <v>6156000</v>
      </c>
      <c r="H27" s="2">
        <v>6203000</v>
      </c>
      <c r="I27" s="2">
        <v>6249000</v>
      </c>
      <c r="J27" s="2">
        <v>6294000</v>
      </c>
      <c r="K27" s="2">
        <v>6340000</v>
      </c>
      <c r="L27" s="2">
        <v>6384000</v>
      </c>
      <c r="M27" s="2">
        <v>6427000</v>
      </c>
      <c r="N27" s="2">
        <v>6468000</v>
      </c>
      <c r="O27" s="2">
        <v>6506000</v>
      </c>
      <c r="P27" s="2">
        <v>6541000</v>
      </c>
      <c r="Q27" s="2">
        <v>6700000</v>
      </c>
      <c r="R27" s="2">
        <v>6860000</v>
      </c>
      <c r="S27" s="2">
        <v>7020000</v>
      </c>
      <c r="T27" s="2">
        <v>7177000</v>
      </c>
      <c r="U27" s="2">
        <v>7329000</v>
      </c>
      <c r="V27" s="2">
        <v>7476000</v>
      </c>
      <c r="W27" s="2">
        <v>7617000</v>
      </c>
      <c r="X27" s="2">
        <v>7751000</v>
      </c>
      <c r="Y27" s="2">
        <v>7877000</v>
      </c>
      <c r="Z27" s="2">
        <v>7995000</v>
      </c>
      <c r="AA27" s="2">
        <v>8093000</v>
      </c>
      <c r="AB27" s="2">
        <v>8179000</v>
      </c>
      <c r="AC27" s="2">
        <v>8255000</v>
      </c>
      <c r="AD27" s="2">
        <v>8322000</v>
      </c>
      <c r="AE27" s="2">
        <v>8380000</v>
      </c>
      <c r="AF27" s="2">
        <v>8429000</v>
      </c>
      <c r="AG27" s="2">
        <v>8470000</v>
      </c>
      <c r="AH27" s="2">
        <v>8501000</v>
      </c>
      <c r="AI27" s="2">
        <v>8522000</v>
      </c>
      <c r="AJ27" s="2">
        <v>8531000</v>
      </c>
      <c r="AK27" s="2">
        <v>8553000</v>
      </c>
      <c r="AL27" s="2">
        <v>8569000</v>
      </c>
      <c r="AM27" s="2">
        <v>8581000</v>
      </c>
      <c r="AN27" s="2">
        <v>8589000</v>
      </c>
      <c r="AO27" s="2">
        <v>8592000</v>
      </c>
      <c r="AP27" s="2">
        <v>8592000</v>
      </c>
      <c r="AQ27" s="2">
        <v>8588000</v>
      </c>
      <c r="AR27" s="2">
        <v>8579000</v>
      </c>
      <c r="AS27" s="2">
        <v>8567000</v>
      </c>
      <c r="AT27" s="2">
        <v>8551000</v>
      </c>
      <c r="AU27" s="2">
        <v>8533000</v>
      </c>
      <c r="AV27" s="2">
        <v>8510000</v>
      </c>
      <c r="AW27" s="2">
        <v>8484000</v>
      </c>
    </row>
    <row r="28" spans="1:49" ht="13.5" customHeight="1" x14ac:dyDescent="0.2">
      <c r="A28" s="2">
        <v>1</v>
      </c>
      <c r="B28" s="3" t="s">
        <v>57</v>
      </c>
      <c r="C28" s="2">
        <v>142</v>
      </c>
      <c r="D28" s="3" t="s">
        <v>234</v>
      </c>
      <c r="E28" s="3" t="s">
        <v>140</v>
      </c>
      <c r="F28" s="3" t="s">
        <v>141</v>
      </c>
      <c r="G28" s="2">
        <v>2000</v>
      </c>
      <c r="H28" s="2">
        <v>2000</v>
      </c>
      <c r="I28" s="2">
        <v>2000</v>
      </c>
      <c r="J28" s="2">
        <v>2000</v>
      </c>
      <c r="K28" s="2">
        <v>2000</v>
      </c>
      <c r="L28" s="2">
        <v>2000</v>
      </c>
      <c r="M28" s="2">
        <v>2000</v>
      </c>
      <c r="N28" s="2">
        <v>2000</v>
      </c>
      <c r="O28" s="2">
        <v>2000</v>
      </c>
      <c r="P28" s="2">
        <v>2000</v>
      </c>
      <c r="Q28" s="2">
        <v>2000</v>
      </c>
      <c r="R28" s="2">
        <v>2000</v>
      </c>
      <c r="S28" s="2">
        <v>2000</v>
      </c>
      <c r="T28" s="2">
        <v>2000</v>
      </c>
      <c r="U28" s="2">
        <v>2000</v>
      </c>
      <c r="V28" s="2">
        <v>2000</v>
      </c>
      <c r="W28" s="2">
        <v>2000</v>
      </c>
      <c r="X28" s="2">
        <v>2000</v>
      </c>
      <c r="Y28" s="2">
        <v>2000</v>
      </c>
      <c r="Z28" s="2">
        <v>2000</v>
      </c>
      <c r="AA28" s="2">
        <v>2000</v>
      </c>
      <c r="AB28" s="2">
        <v>2000</v>
      </c>
      <c r="AC28" s="2">
        <v>1000</v>
      </c>
      <c r="AD28" s="2">
        <v>1000</v>
      </c>
      <c r="AE28" s="2">
        <v>1000</v>
      </c>
      <c r="AF28" s="2">
        <v>1000</v>
      </c>
      <c r="AG28" s="2">
        <v>1000</v>
      </c>
      <c r="AH28" s="2">
        <v>1000</v>
      </c>
      <c r="AI28" s="2">
        <v>1000</v>
      </c>
      <c r="AJ28" s="2">
        <v>1000</v>
      </c>
      <c r="AK28" s="2">
        <v>1000</v>
      </c>
      <c r="AL28" s="2">
        <v>1000</v>
      </c>
      <c r="AM28" s="2">
        <v>1000</v>
      </c>
      <c r="AN28" s="2">
        <v>1000</v>
      </c>
      <c r="AO28" s="2">
        <v>1000</v>
      </c>
      <c r="AP28" s="2">
        <v>1000</v>
      </c>
      <c r="AQ28" s="2">
        <v>1000</v>
      </c>
      <c r="AR28" s="2">
        <v>1000</v>
      </c>
      <c r="AS28" s="2">
        <v>1000</v>
      </c>
      <c r="AT28" s="2">
        <v>1000</v>
      </c>
      <c r="AU28" s="2">
        <v>1000</v>
      </c>
      <c r="AV28" s="2">
        <v>1000</v>
      </c>
      <c r="AW28" s="2">
        <v>1000</v>
      </c>
    </row>
    <row r="29" spans="1:49" ht="13.5" customHeight="1" x14ac:dyDescent="0.2">
      <c r="A29" s="2">
        <v>1</v>
      </c>
      <c r="B29" s="3" t="s">
        <v>57</v>
      </c>
      <c r="C29" s="2">
        <v>151</v>
      </c>
      <c r="D29" s="3" t="s">
        <v>235</v>
      </c>
      <c r="E29" s="3" t="s">
        <v>140</v>
      </c>
      <c r="F29" s="3" t="s">
        <v>141</v>
      </c>
      <c r="G29" s="2">
        <v>1000</v>
      </c>
      <c r="H29" s="2">
        <v>1000</v>
      </c>
      <c r="I29" s="2">
        <v>1000</v>
      </c>
      <c r="J29" s="2">
        <v>1000</v>
      </c>
      <c r="K29" s="2">
        <v>1000</v>
      </c>
      <c r="L29" s="2">
        <v>1000</v>
      </c>
      <c r="M29" s="2">
        <v>1000</v>
      </c>
      <c r="N29" s="2">
        <v>1000</v>
      </c>
      <c r="O29" s="2">
        <v>1000</v>
      </c>
      <c r="P29" s="2">
        <v>1000</v>
      </c>
      <c r="Q29" s="2">
        <v>1000</v>
      </c>
      <c r="R29" s="2">
        <v>1000</v>
      </c>
      <c r="S29" s="2">
        <v>1000</v>
      </c>
      <c r="T29" s="2">
        <v>1000</v>
      </c>
      <c r="U29" s="2">
        <v>1000</v>
      </c>
      <c r="V29" s="2">
        <v>1000</v>
      </c>
      <c r="W29" s="2">
        <v>1000</v>
      </c>
      <c r="X29" s="2">
        <v>1000</v>
      </c>
      <c r="Y29" s="2">
        <v>1000</v>
      </c>
      <c r="Z29" s="2">
        <v>1000</v>
      </c>
      <c r="AA29" s="2">
        <v>1000</v>
      </c>
      <c r="AB29" s="2">
        <v>1000</v>
      </c>
      <c r="AC29" s="2">
        <v>1000</v>
      </c>
      <c r="AD29" s="2">
        <v>1000</v>
      </c>
      <c r="AE29" s="2">
        <v>1000</v>
      </c>
      <c r="AF29" s="2">
        <v>1000</v>
      </c>
      <c r="AG29" s="2">
        <v>1000</v>
      </c>
      <c r="AH29" s="2">
        <v>1000</v>
      </c>
      <c r="AI29" s="2">
        <v>1000</v>
      </c>
      <c r="AJ29" s="2">
        <v>1000</v>
      </c>
      <c r="AK29" s="2">
        <v>1000</v>
      </c>
      <c r="AL29" s="2">
        <v>1000</v>
      </c>
      <c r="AM29" s="2">
        <v>1000</v>
      </c>
      <c r="AN29" s="2">
        <v>1000</v>
      </c>
      <c r="AO29" s="2">
        <v>1000</v>
      </c>
      <c r="AP29" s="2">
        <v>1000</v>
      </c>
      <c r="AQ29" s="2">
        <v>1000</v>
      </c>
      <c r="AR29" s="2">
        <v>1000</v>
      </c>
      <c r="AS29" s="2">
        <v>1000</v>
      </c>
      <c r="AT29" s="2">
        <v>1000</v>
      </c>
      <c r="AU29" s="2">
        <v>1000</v>
      </c>
      <c r="AV29" s="2">
        <v>1000</v>
      </c>
      <c r="AW29" s="2">
        <v>1000</v>
      </c>
    </row>
    <row r="30" spans="1:49" ht="13.5" customHeight="1" x14ac:dyDescent="0.2">
      <c r="A30" s="2">
        <v>1</v>
      </c>
      <c r="B30" s="3" t="s">
        <v>48</v>
      </c>
      <c r="C30" s="2">
        <v>157</v>
      </c>
      <c r="D30" s="3" t="s">
        <v>53</v>
      </c>
      <c r="E30" s="3" t="s">
        <v>140</v>
      </c>
      <c r="F30" s="3" t="s">
        <v>141</v>
      </c>
      <c r="G30" s="2">
        <v>318000</v>
      </c>
      <c r="H30" s="2">
        <v>322000</v>
      </c>
      <c r="I30" s="2">
        <v>326000</v>
      </c>
      <c r="J30" s="2">
        <v>329000</v>
      </c>
      <c r="K30" s="2">
        <v>333000</v>
      </c>
      <c r="L30" s="2">
        <v>337000</v>
      </c>
      <c r="M30" s="2">
        <v>340000</v>
      </c>
      <c r="N30" s="2">
        <v>343000</v>
      </c>
      <c r="O30" s="2">
        <v>346000</v>
      </c>
      <c r="P30" s="2">
        <v>350000</v>
      </c>
      <c r="Q30" s="2">
        <v>355000</v>
      </c>
      <c r="R30" s="2">
        <v>360000</v>
      </c>
      <c r="S30" s="2">
        <v>365000</v>
      </c>
      <c r="T30" s="2">
        <v>370000</v>
      </c>
      <c r="U30" s="2">
        <v>374000</v>
      </c>
      <c r="V30" s="2">
        <v>379000</v>
      </c>
      <c r="W30" s="2">
        <v>382000</v>
      </c>
      <c r="X30" s="2">
        <v>386000</v>
      </c>
      <c r="Y30" s="2">
        <v>390000</v>
      </c>
      <c r="Z30" s="2">
        <v>393000</v>
      </c>
      <c r="AA30" s="2">
        <v>396000</v>
      </c>
      <c r="AB30" s="2">
        <v>400000</v>
      </c>
      <c r="AC30" s="2">
        <v>402000</v>
      </c>
      <c r="AD30" s="2">
        <v>404000</v>
      </c>
      <c r="AE30" s="2">
        <v>404000</v>
      </c>
      <c r="AF30" s="2">
        <v>403000</v>
      </c>
      <c r="AG30" s="2">
        <v>401000</v>
      </c>
      <c r="AH30" s="2">
        <v>398000</v>
      </c>
      <c r="AI30" s="2">
        <v>394000</v>
      </c>
      <c r="AJ30" s="2">
        <v>392000</v>
      </c>
      <c r="AK30" s="2">
        <v>393000</v>
      </c>
      <c r="AL30" s="2">
        <v>394000</v>
      </c>
      <c r="AM30" s="2">
        <v>396000</v>
      </c>
      <c r="AN30" s="2">
        <v>397000</v>
      </c>
      <c r="AO30" s="2">
        <v>398000</v>
      </c>
      <c r="AP30" s="2">
        <v>398000</v>
      </c>
      <c r="AQ30" s="2">
        <v>398000</v>
      </c>
      <c r="AR30" s="2">
        <v>398000</v>
      </c>
      <c r="AS30" s="2">
        <v>397000</v>
      </c>
      <c r="AT30" s="2">
        <v>396000</v>
      </c>
      <c r="AU30" s="2">
        <v>396000</v>
      </c>
      <c r="AV30" s="2">
        <v>395000</v>
      </c>
      <c r="AW30" s="2">
        <v>394000</v>
      </c>
    </row>
    <row r="31" spans="1:49" ht="13.5" customHeight="1" x14ac:dyDescent="0.2">
      <c r="A31" s="2">
        <v>1</v>
      </c>
      <c r="B31" s="3" t="s">
        <v>48</v>
      </c>
      <c r="C31" s="2">
        <v>166</v>
      </c>
      <c r="D31" s="3" t="s">
        <v>54</v>
      </c>
      <c r="E31" s="3" t="s">
        <v>140</v>
      </c>
      <c r="F31" s="3" t="s">
        <v>141</v>
      </c>
      <c r="G31" s="2">
        <v>194000</v>
      </c>
      <c r="H31" s="2">
        <v>196000</v>
      </c>
      <c r="I31" s="2">
        <v>198000</v>
      </c>
      <c r="J31" s="2">
        <v>200000</v>
      </c>
      <c r="K31" s="2">
        <v>202000</v>
      </c>
      <c r="L31" s="2">
        <v>204000</v>
      </c>
      <c r="M31" s="2">
        <v>206000</v>
      </c>
      <c r="N31" s="2">
        <v>208000</v>
      </c>
      <c r="O31" s="2">
        <v>209000</v>
      </c>
      <c r="P31" s="2">
        <v>211000</v>
      </c>
      <c r="Q31" s="2">
        <v>211000</v>
      </c>
      <c r="R31" s="2">
        <v>211000</v>
      </c>
      <c r="S31" s="2">
        <v>210000</v>
      </c>
      <c r="T31" s="2">
        <v>209000</v>
      </c>
      <c r="U31" s="2">
        <v>208000</v>
      </c>
      <c r="V31" s="2">
        <v>206000</v>
      </c>
      <c r="W31" s="2">
        <v>205000</v>
      </c>
      <c r="X31" s="2">
        <v>202000</v>
      </c>
      <c r="Y31" s="2">
        <v>200000</v>
      </c>
      <c r="Z31" s="2">
        <v>197000</v>
      </c>
      <c r="AA31" s="2">
        <v>202000</v>
      </c>
      <c r="AB31" s="2">
        <v>207000</v>
      </c>
      <c r="AC31" s="2">
        <v>211000</v>
      </c>
      <c r="AD31" s="2">
        <v>216000</v>
      </c>
      <c r="AE31" s="2">
        <v>221000</v>
      </c>
      <c r="AF31" s="2">
        <v>226000</v>
      </c>
      <c r="AG31" s="2">
        <v>230000</v>
      </c>
      <c r="AH31" s="2">
        <v>235000</v>
      </c>
      <c r="AI31" s="2">
        <v>240000</v>
      </c>
      <c r="AJ31" s="2">
        <v>245000</v>
      </c>
      <c r="AK31" s="2">
        <v>246000</v>
      </c>
      <c r="AL31" s="2">
        <v>247000</v>
      </c>
      <c r="AM31" s="2">
        <v>247000</v>
      </c>
      <c r="AN31" s="2">
        <v>248000</v>
      </c>
      <c r="AO31" s="2">
        <v>249000</v>
      </c>
      <c r="AP31" s="2">
        <v>249000</v>
      </c>
      <c r="AQ31" s="2">
        <v>250000</v>
      </c>
      <c r="AR31" s="2">
        <v>250000</v>
      </c>
      <c r="AS31" s="2">
        <v>251000</v>
      </c>
      <c r="AT31" s="2">
        <v>251000</v>
      </c>
      <c r="AU31" s="2">
        <v>250000</v>
      </c>
      <c r="AV31" s="2">
        <v>250000</v>
      </c>
      <c r="AW31" s="2">
        <v>249000</v>
      </c>
    </row>
    <row r="32" spans="1:49" ht="13.5" customHeight="1" x14ac:dyDescent="0.2">
      <c r="A32" s="2">
        <v>1</v>
      </c>
      <c r="B32" s="3" t="s">
        <v>66</v>
      </c>
      <c r="C32" s="2">
        <v>169</v>
      </c>
      <c r="D32" s="3" t="s">
        <v>69</v>
      </c>
      <c r="E32" s="3" t="s">
        <v>140</v>
      </c>
      <c r="F32" s="3" t="s">
        <v>141</v>
      </c>
      <c r="G32" s="2">
        <v>355000</v>
      </c>
      <c r="H32" s="2">
        <v>361000</v>
      </c>
      <c r="I32" s="2">
        <v>367000</v>
      </c>
      <c r="J32" s="2">
        <v>373000</v>
      </c>
      <c r="K32" s="2">
        <v>379000</v>
      </c>
      <c r="L32" s="2">
        <v>385000</v>
      </c>
      <c r="M32" s="2">
        <v>391000</v>
      </c>
      <c r="N32" s="2">
        <v>397000</v>
      </c>
      <c r="O32" s="2">
        <v>403000</v>
      </c>
      <c r="P32" s="2">
        <v>409000</v>
      </c>
      <c r="Q32" s="2">
        <v>417000</v>
      </c>
      <c r="R32" s="2">
        <v>424000</v>
      </c>
      <c r="S32" s="2">
        <v>433000</v>
      </c>
      <c r="T32" s="2">
        <v>442000</v>
      </c>
      <c r="U32" s="2">
        <v>452000</v>
      </c>
      <c r="V32" s="2">
        <v>463000</v>
      </c>
      <c r="W32" s="2">
        <v>476000</v>
      </c>
      <c r="X32" s="2">
        <v>489000</v>
      </c>
      <c r="Y32" s="2">
        <v>502000</v>
      </c>
      <c r="Z32" s="2">
        <v>514000</v>
      </c>
      <c r="AA32" s="2">
        <v>522000</v>
      </c>
      <c r="AB32" s="2">
        <v>529000</v>
      </c>
      <c r="AC32" s="2">
        <v>536000</v>
      </c>
      <c r="AD32" s="2">
        <v>544000</v>
      </c>
      <c r="AE32" s="2">
        <v>552000</v>
      </c>
      <c r="AF32" s="2">
        <v>560000</v>
      </c>
      <c r="AG32" s="2">
        <v>570000</v>
      </c>
      <c r="AH32" s="2">
        <v>579000</v>
      </c>
      <c r="AI32" s="2">
        <v>588000</v>
      </c>
      <c r="AJ32" s="2">
        <v>595000</v>
      </c>
      <c r="AK32" s="2">
        <v>608000</v>
      </c>
      <c r="AL32" s="2">
        <v>619000</v>
      </c>
      <c r="AM32" s="2">
        <v>631000</v>
      </c>
      <c r="AN32" s="2">
        <v>642000</v>
      </c>
      <c r="AO32" s="2">
        <v>653000</v>
      </c>
      <c r="AP32" s="2">
        <v>663000</v>
      </c>
      <c r="AQ32" s="2">
        <v>674000</v>
      </c>
      <c r="AR32" s="2">
        <v>685000</v>
      </c>
      <c r="AS32" s="2">
        <v>696000</v>
      </c>
      <c r="AT32" s="2">
        <v>706000</v>
      </c>
      <c r="AU32" s="2">
        <v>719000</v>
      </c>
      <c r="AV32" s="2">
        <v>731000</v>
      </c>
      <c r="AW32" s="2">
        <v>743000</v>
      </c>
    </row>
    <row r="33" spans="1:49" ht="13.5" customHeight="1" x14ac:dyDescent="0.2">
      <c r="A33" s="2">
        <v>1</v>
      </c>
      <c r="B33" s="3" t="s">
        <v>59</v>
      </c>
      <c r="C33" s="2">
        <v>170</v>
      </c>
      <c r="D33" s="3" t="s">
        <v>63</v>
      </c>
      <c r="E33" s="3" t="s">
        <v>140</v>
      </c>
      <c r="F33" s="3" t="s">
        <v>141</v>
      </c>
      <c r="G33" s="2">
        <v>1687000</v>
      </c>
      <c r="H33" s="2">
        <v>1712000</v>
      </c>
      <c r="I33" s="2">
        <v>1738000</v>
      </c>
      <c r="J33" s="2">
        <v>1763000</v>
      </c>
      <c r="K33" s="2">
        <v>1789000</v>
      </c>
      <c r="L33" s="2">
        <v>1814000</v>
      </c>
      <c r="M33" s="2">
        <v>1839000</v>
      </c>
      <c r="N33" s="2">
        <v>1864000</v>
      </c>
      <c r="O33" s="2">
        <v>1890000</v>
      </c>
      <c r="P33" s="2">
        <v>1915000</v>
      </c>
      <c r="Q33" s="2">
        <v>1945000</v>
      </c>
      <c r="R33" s="2">
        <v>1974000</v>
      </c>
      <c r="S33" s="2">
        <v>2003000</v>
      </c>
      <c r="T33" s="2">
        <v>2031000</v>
      </c>
      <c r="U33" s="2">
        <v>2059000</v>
      </c>
      <c r="V33" s="2">
        <v>2086000</v>
      </c>
      <c r="W33" s="2">
        <v>2112000</v>
      </c>
      <c r="X33" s="2">
        <v>2137000</v>
      </c>
      <c r="Y33" s="2">
        <v>2161000</v>
      </c>
      <c r="Z33" s="2">
        <v>2183000</v>
      </c>
      <c r="AA33" s="2">
        <v>2231000</v>
      </c>
      <c r="AB33" s="2">
        <v>2280000</v>
      </c>
      <c r="AC33" s="2">
        <v>2327000</v>
      </c>
      <c r="AD33" s="2">
        <v>2375000</v>
      </c>
      <c r="AE33" s="2">
        <v>2422000</v>
      </c>
      <c r="AF33" s="2">
        <v>2470000</v>
      </c>
      <c r="AG33" s="2">
        <v>2517000</v>
      </c>
      <c r="AH33" s="2">
        <v>2564000</v>
      </c>
      <c r="AI33" s="2">
        <v>2610000</v>
      </c>
      <c r="AJ33" s="2">
        <v>2654000</v>
      </c>
      <c r="AK33" s="2">
        <v>2689000</v>
      </c>
      <c r="AL33" s="2">
        <v>2723000</v>
      </c>
      <c r="AM33" s="2">
        <v>2755000</v>
      </c>
      <c r="AN33" s="2">
        <v>2786000</v>
      </c>
      <c r="AO33" s="2">
        <v>2817000</v>
      </c>
      <c r="AP33" s="2">
        <v>2848000</v>
      </c>
      <c r="AQ33" s="2">
        <v>2879000</v>
      </c>
      <c r="AR33" s="2">
        <v>2909000</v>
      </c>
      <c r="AS33" s="2">
        <v>2937000</v>
      </c>
      <c r="AT33" s="2">
        <v>2965000</v>
      </c>
      <c r="AU33" s="2">
        <v>2994000</v>
      </c>
      <c r="AV33" s="2">
        <v>3021000</v>
      </c>
      <c r="AW33" s="2">
        <v>3048000</v>
      </c>
    </row>
    <row r="34" spans="1:49" ht="13.5" customHeight="1" x14ac:dyDescent="0.2">
      <c r="A34" s="2">
        <v>1</v>
      </c>
      <c r="B34" s="3" t="s">
        <v>57</v>
      </c>
      <c r="C34" s="2">
        <v>177</v>
      </c>
      <c r="D34" s="3" t="s">
        <v>236</v>
      </c>
      <c r="E34" s="3" t="s">
        <v>140</v>
      </c>
      <c r="F34" s="3" t="s">
        <v>141</v>
      </c>
      <c r="G34" s="2">
        <v>158000</v>
      </c>
      <c r="H34" s="2">
        <v>154000</v>
      </c>
      <c r="I34" s="2">
        <v>150000</v>
      </c>
      <c r="J34" s="2">
        <v>146000</v>
      </c>
      <c r="K34" s="2">
        <v>141000</v>
      </c>
      <c r="L34" s="2">
        <v>135000</v>
      </c>
      <c r="M34" s="2">
        <v>129000</v>
      </c>
      <c r="N34" s="2">
        <v>123000</v>
      </c>
      <c r="O34" s="2">
        <v>116000</v>
      </c>
      <c r="P34" s="2">
        <v>110000</v>
      </c>
      <c r="Q34" s="2">
        <v>105000</v>
      </c>
      <c r="R34" s="2">
        <v>101000</v>
      </c>
      <c r="S34" s="2">
        <v>96000</v>
      </c>
      <c r="T34" s="2">
        <v>92000</v>
      </c>
      <c r="U34" s="2">
        <v>87000</v>
      </c>
      <c r="V34" s="2">
        <v>82000</v>
      </c>
      <c r="W34" s="2">
        <v>76000</v>
      </c>
      <c r="X34" s="2">
        <v>71000</v>
      </c>
      <c r="Y34" s="2">
        <v>65000</v>
      </c>
      <c r="Z34" s="2">
        <v>59000</v>
      </c>
      <c r="AA34" s="2">
        <v>59000</v>
      </c>
      <c r="AB34" s="2">
        <v>58000</v>
      </c>
      <c r="AC34" s="2">
        <v>58000</v>
      </c>
      <c r="AD34" s="2">
        <v>58000</v>
      </c>
      <c r="AE34" s="2">
        <v>57000</v>
      </c>
      <c r="AF34" s="2">
        <v>56000</v>
      </c>
      <c r="AG34" s="2">
        <v>56000</v>
      </c>
      <c r="AH34" s="2">
        <v>55000</v>
      </c>
      <c r="AI34" s="2">
        <v>54000</v>
      </c>
      <c r="AJ34" s="2">
        <v>53000</v>
      </c>
      <c r="AK34" s="2">
        <v>51000</v>
      </c>
      <c r="AL34" s="2">
        <v>48000</v>
      </c>
      <c r="AM34" s="2">
        <v>46000</v>
      </c>
      <c r="AN34" s="2">
        <v>44000</v>
      </c>
      <c r="AO34" s="2">
        <v>42000</v>
      </c>
      <c r="AP34" s="2">
        <v>40000</v>
      </c>
      <c r="AQ34" s="2">
        <v>38000</v>
      </c>
      <c r="AR34" s="2">
        <v>36000</v>
      </c>
      <c r="AS34" s="2">
        <v>34000</v>
      </c>
      <c r="AT34" s="2">
        <v>32000</v>
      </c>
      <c r="AU34" s="2">
        <v>31000</v>
      </c>
      <c r="AV34" s="2">
        <v>29000</v>
      </c>
      <c r="AW34" s="2">
        <v>28000</v>
      </c>
    </row>
    <row r="35" spans="1:49" ht="13.5" customHeight="1" x14ac:dyDescent="0.2">
      <c r="A35" s="2">
        <v>1</v>
      </c>
      <c r="B35" s="3" t="s">
        <v>57</v>
      </c>
      <c r="C35" s="2">
        <v>188</v>
      </c>
      <c r="D35" s="3" t="s">
        <v>237</v>
      </c>
      <c r="E35" s="3" t="s">
        <v>140</v>
      </c>
      <c r="F35" s="3" t="s">
        <v>141</v>
      </c>
      <c r="G35" s="2">
        <v>10000</v>
      </c>
      <c r="H35" s="2">
        <v>9000</v>
      </c>
      <c r="I35" s="2">
        <v>9000</v>
      </c>
      <c r="J35" s="2">
        <v>9000</v>
      </c>
      <c r="K35" s="2">
        <v>9000</v>
      </c>
      <c r="L35" s="2">
        <v>8000</v>
      </c>
      <c r="M35" s="2">
        <v>8000</v>
      </c>
      <c r="N35" s="2">
        <v>8000</v>
      </c>
      <c r="O35" s="2">
        <v>8000</v>
      </c>
      <c r="P35" s="2">
        <v>7000</v>
      </c>
      <c r="Q35" s="2">
        <v>7000</v>
      </c>
      <c r="R35" s="2">
        <v>7000</v>
      </c>
      <c r="S35" s="2">
        <v>7000</v>
      </c>
      <c r="T35" s="2">
        <v>7000</v>
      </c>
      <c r="U35" s="2">
        <v>7000</v>
      </c>
      <c r="V35" s="2">
        <v>6000</v>
      </c>
      <c r="W35" s="2">
        <v>6000</v>
      </c>
      <c r="X35" s="2">
        <v>6000</v>
      </c>
      <c r="Y35" s="2">
        <v>6000</v>
      </c>
      <c r="Z35" s="2">
        <v>6000</v>
      </c>
      <c r="AA35" s="2">
        <v>6000</v>
      </c>
      <c r="AB35" s="2">
        <v>6000</v>
      </c>
      <c r="AC35" s="2">
        <v>6000</v>
      </c>
      <c r="AD35" s="2">
        <v>5000</v>
      </c>
      <c r="AE35" s="2">
        <v>5000</v>
      </c>
      <c r="AF35" s="2">
        <v>5000</v>
      </c>
      <c r="AG35" s="2">
        <v>5000</v>
      </c>
      <c r="AH35" s="2">
        <v>5000</v>
      </c>
      <c r="AI35" s="2">
        <v>5000</v>
      </c>
      <c r="AJ35" s="2">
        <v>5000</v>
      </c>
      <c r="AK35" s="2">
        <v>5000</v>
      </c>
      <c r="AL35" s="2">
        <v>5000</v>
      </c>
      <c r="AM35" s="2">
        <v>5000</v>
      </c>
      <c r="AN35" s="2">
        <v>5000</v>
      </c>
      <c r="AO35" s="2">
        <v>5000</v>
      </c>
      <c r="AP35" s="2">
        <v>5000</v>
      </c>
      <c r="AQ35" s="2">
        <v>5000</v>
      </c>
      <c r="AR35" s="2">
        <v>5000</v>
      </c>
      <c r="AS35" s="2">
        <v>5000</v>
      </c>
      <c r="AT35" s="2">
        <v>4000</v>
      </c>
      <c r="AU35" s="2">
        <v>4000</v>
      </c>
      <c r="AV35" s="2">
        <v>4000</v>
      </c>
      <c r="AW35" s="2">
        <v>4000</v>
      </c>
    </row>
    <row r="36" spans="1:49" ht="13.5" customHeight="1" x14ac:dyDescent="0.2">
      <c r="A36" s="2">
        <v>1</v>
      </c>
      <c r="B36" s="3" t="s">
        <v>57</v>
      </c>
      <c r="C36" s="2">
        <v>189</v>
      </c>
      <c r="D36" s="3" t="s">
        <v>238</v>
      </c>
      <c r="E36" s="3" t="s">
        <v>140</v>
      </c>
      <c r="F36" s="3" t="s">
        <v>141</v>
      </c>
      <c r="G36" s="2">
        <v>14000</v>
      </c>
      <c r="H36" s="2">
        <v>14000</v>
      </c>
      <c r="I36" s="2">
        <v>14000</v>
      </c>
      <c r="J36" s="2">
        <v>14000</v>
      </c>
      <c r="K36" s="2">
        <v>13000</v>
      </c>
      <c r="L36" s="2">
        <v>13000</v>
      </c>
      <c r="M36" s="2">
        <v>13000</v>
      </c>
      <c r="N36" s="2">
        <v>13000</v>
      </c>
      <c r="O36" s="2">
        <v>13000</v>
      </c>
      <c r="P36" s="2">
        <v>12000</v>
      </c>
      <c r="Q36" s="2">
        <v>13000</v>
      </c>
      <c r="R36" s="2">
        <v>13000</v>
      </c>
      <c r="S36" s="2">
        <v>12000</v>
      </c>
      <c r="T36" s="2">
        <v>12000</v>
      </c>
      <c r="U36" s="2">
        <v>13000</v>
      </c>
      <c r="V36" s="2">
        <v>13000</v>
      </c>
      <c r="W36" s="2">
        <v>13000</v>
      </c>
      <c r="X36" s="2">
        <v>13000</v>
      </c>
      <c r="Y36" s="2">
        <v>13000</v>
      </c>
      <c r="Z36" s="2">
        <v>13000</v>
      </c>
      <c r="AA36" s="2">
        <v>13000</v>
      </c>
      <c r="AB36" s="2">
        <v>13000</v>
      </c>
      <c r="AC36" s="2">
        <v>13000</v>
      </c>
      <c r="AD36" s="2">
        <v>13000</v>
      </c>
      <c r="AE36" s="2">
        <v>13000</v>
      </c>
      <c r="AF36" s="2">
        <v>14000</v>
      </c>
      <c r="AG36" s="2">
        <v>14000</v>
      </c>
      <c r="AH36" s="2">
        <v>14000</v>
      </c>
      <c r="AI36" s="2">
        <v>14000</v>
      </c>
      <c r="AJ36" s="2">
        <v>14000</v>
      </c>
      <c r="AK36" s="2">
        <v>14000</v>
      </c>
      <c r="AL36" s="2">
        <v>14000</v>
      </c>
      <c r="AM36" s="2">
        <v>15000</v>
      </c>
      <c r="AN36" s="2">
        <v>15000</v>
      </c>
      <c r="AO36" s="2">
        <v>15000</v>
      </c>
      <c r="AP36" s="2">
        <v>15000</v>
      </c>
      <c r="AQ36" s="2">
        <v>15000</v>
      </c>
      <c r="AR36" s="2">
        <v>15000</v>
      </c>
      <c r="AS36" s="2">
        <v>15000</v>
      </c>
      <c r="AT36" s="2">
        <v>15000</v>
      </c>
      <c r="AU36" s="2">
        <v>15000</v>
      </c>
      <c r="AV36" s="2">
        <v>15000</v>
      </c>
      <c r="AW36" s="2">
        <v>15000</v>
      </c>
    </row>
    <row r="37" spans="1:49" ht="13.5" customHeight="1" x14ac:dyDescent="0.2">
      <c r="A37" s="2">
        <v>1</v>
      </c>
      <c r="B37" s="3" t="s">
        <v>57</v>
      </c>
      <c r="C37" s="2">
        <v>191</v>
      </c>
      <c r="D37" s="3" t="s">
        <v>239</v>
      </c>
      <c r="E37" s="3" t="s">
        <v>140</v>
      </c>
      <c r="F37" s="3" t="s">
        <v>141</v>
      </c>
      <c r="G37" s="2">
        <v>12000</v>
      </c>
      <c r="H37" s="2">
        <v>12000</v>
      </c>
      <c r="I37" s="2">
        <v>12000</v>
      </c>
      <c r="J37" s="2">
        <v>12000</v>
      </c>
      <c r="K37" s="2">
        <v>12000</v>
      </c>
      <c r="L37" s="2">
        <v>12000</v>
      </c>
      <c r="M37" s="2">
        <v>12000</v>
      </c>
      <c r="N37" s="2">
        <v>11000</v>
      </c>
      <c r="O37" s="2">
        <v>11000</v>
      </c>
      <c r="P37" s="2">
        <v>11000</v>
      </c>
      <c r="Q37" s="2">
        <v>11000</v>
      </c>
      <c r="R37" s="2">
        <v>11000</v>
      </c>
      <c r="S37" s="2">
        <v>11000</v>
      </c>
      <c r="T37" s="2">
        <v>11000</v>
      </c>
      <c r="U37" s="2">
        <v>11000</v>
      </c>
      <c r="V37" s="2">
        <v>11000</v>
      </c>
      <c r="W37" s="2">
        <v>11000</v>
      </c>
      <c r="X37" s="2">
        <v>11000</v>
      </c>
      <c r="Y37" s="2">
        <v>11000</v>
      </c>
      <c r="Z37" s="2">
        <v>11000</v>
      </c>
      <c r="AA37" s="2">
        <v>11000</v>
      </c>
      <c r="AB37" s="2">
        <v>11000</v>
      </c>
      <c r="AC37" s="2">
        <v>11000</v>
      </c>
      <c r="AD37" s="2">
        <v>11000</v>
      </c>
      <c r="AE37" s="2">
        <v>12000</v>
      </c>
      <c r="AF37" s="2">
        <v>12000</v>
      </c>
      <c r="AG37" s="2">
        <v>12000</v>
      </c>
      <c r="AH37" s="2">
        <v>12000</v>
      </c>
      <c r="AI37" s="2">
        <v>12000</v>
      </c>
      <c r="AJ37" s="2">
        <v>12000</v>
      </c>
      <c r="AK37" s="2">
        <v>12000</v>
      </c>
      <c r="AL37" s="2">
        <v>12000</v>
      </c>
      <c r="AM37" s="2">
        <v>12000</v>
      </c>
      <c r="AN37" s="2">
        <v>12000</v>
      </c>
      <c r="AO37" s="2">
        <v>12000</v>
      </c>
      <c r="AP37" s="2">
        <v>12000</v>
      </c>
      <c r="AQ37" s="2">
        <v>12000</v>
      </c>
      <c r="AR37" s="2">
        <v>12000</v>
      </c>
      <c r="AS37" s="2">
        <v>12000</v>
      </c>
      <c r="AT37" s="2">
        <v>12000</v>
      </c>
      <c r="AU37" s="2">
        <v>12000</v>
      </c>
      <c r="AV37" s="2">
        <v>12000</v>
      </c>
      <c r="AW37" s="2">
        <v>12000</v>
      </c>
    </row>
    <row r="38" spans="1:49" ht="13.5" customHeight="1" x14ac:dyDescent="0.2">
      <c r="A38" s="2">
        <v>1</v>
      </c>
      <c r="B38" s="3" t="s">
        <v>204</v>
      </c>
      <c r="C38" s="2">
        <v>207</v>
      </c>
      <c r="D38" s="3" t="s">
        <v>207</v>
      </c>
      <c r="E38" s="3" t="s">
        <v>140</v>
      </c>
      <c r="F38" s="3" t="s">
        <v>141</v>
      </c>
      <c r="G38" s="2">
        <v>23000</v>
      </c>
      <c r="H38" s="2">
        <v>23000</v>
      </c>
      <c r="I38" s="2">
        <v>23000</v>
      </c>
      <c r="J38" s="2">
        <v>24000</v>
      </c>
      <c r="K38" s="2">
        <v>24000</v>
      </c>
      <c r="L38" s="2">
        <v>25000</v>
      </c>
      <c r="M38" s="2">
        <v>25000</v>
      </c>
      <c r="N38" s="2">
        <v>25000</v>
      </c>
      <c r="O38" s="2">
        <v>25000</v>
      </c>
      <c r="P38" s="2">
        <v>25000</v>
      </c>
      <c r="Q38" s="2">
        <v>26000</v>
      </c>
      <c r="R38" s="2">
        <v>26000</v>
      </c>
      <c r="S38" s="2">
        <v>25000</v>
      </c>
      <c r="T38" s="2">
        <v>25000</v>
      </c>
      <c r="U38" s="2">
        <v>25000</v>
      </c>
      <c r="V38" s="2">
        <v>25000</v>
      </c>
      <c r="W38" s="2">
        <v>24000</v>
      </c>
      <c r="X38" s="2">
        <v>24000</v>
      </c>
      <c r="Y38" s="2">
        <v>24000</v>
      </c>
      <c r="Z38" s="2">
        <v>24000</v>
      </c>
      <c r="AA38" s="2">
        <v>24000</v>
      </c>
      <c r="AB38" s="2">
        <v>25000</v>
      </c>
      <c r="AC38" s="2">
        <v>25000</v>
      </c>
      <c r="AD38" s="2">
        <v>26000</v>
      </c>
      <c r="AE38" s="2">
        <v>26000</v>
      </c>
      <c r="AF38" s="2">
        <v>27000</v>
      </c>
      <c r="AG38" s="2">
        <v>27000</v>
      </c>
      <c r="AH38" s="2">
        <v>28000</v>
      </c>
      <c r="AI38" s="2">
        <v>28000</v>
      </c>
      <c r="AJ38" s="2">
        <v>28000</v>
      </c>
      <c r="AK38" s="2">
        <v>28000</v>
      </c>
      <c r="AL38" s="2">
        <v>28000</v>
      </c>
      <c r="AM38" s="2">
        <v>29000</v>
      </c>
      <c r="AN38" s="2">
        <v>29000</v>
      </c>
      <c r="AO38" s="2">
        <v>29000</v>
      </c>
      <c r="AP38" s="2">
        <v>29000</v>
      </c>
      <c r="AQ38" s="2">
        <v>29000</v>
      </c>
      <c r="AR38" s="2">
        <v>30000</v>
      </c>
      <c r="AS38" s="2">
        <v>30000</v>
      </c>
      <c r="AT38" s="2">
        <v>30000</v>
      </c>
      <c r="AU38" s="2">
        <v>30000</v>
      </c>
      <c r="AV38" s="2">
        <v>31000</v>
      </c>
      <c r="AW38" s="2">
        <v>31000</v>
      </c>
    </row>
    <row r="39" spans="1:49" ht="13.5" customHeight="1" x14ac:dyDescent="0.2">
      <c r="A39" s="2">
        <v>1</v>
      </c>
      <c r="B39" s="3" t="s">
        <v>57</v>
      </c>
      <c r="C39" s="2">
        <v>220</v>
      </c>
      <c r="D39" s="3" t="s">
        <v>240</v>
      </c>
      <c r="E39" s="3" t="s">
        <v>140</v>
      </c>
      <c r="F39" s="3" t="s">
        <v>141</v>
      </c>
      <c r="G39" s="2">
        <v>61000</v>
      </c>
      <c r="H39" s="2">
        <v>61000</v>
      </c>
      <c r="I39" s="2">
        <v>61000</v>
      </c>
      <c r="J39" s="2">
        <v>60000</v>
      </c>
      <c r="K39" s="2">
        <v>60000</v>
      </c>
      <c r="L39" s="2">
        <v>60000</v>
      </c>
      <c r="M39" s="2">
        <v>60000</v>
      </c>
      <c r="N39" s="2">
        <v>60000</v>
      </c>
      <c r="O39" s="2">
        <v>60000</v>
      </c>
      <c r="P39" s="2">
        <v>60000</v>
      </c>
      <c r="Q39" s="2">
        <v>59000</v>
      </c>
      <c r="R39" s="2">
        <v>58000</v>
      </c>
      <c r="S39" s="2">
        <v>56000</v>
      </c>
      <c r="T39" s="2">
        <v>55000</v>
      </c>
      <c r="U39" s="2">
        <v>54000</v>
      </c>
      <c r="V39" s="2">
        <v>52000</v>
      </c>
      <c r="W39" s="2">
        <v>51000</v>
      </c>
      <c r="X39" s="2">
        <v>49000</v>
      </c>
      <c r="Y39" s="2">
        <v>48000</v>
      </c>
      <c r="Z39" s="2">
        <v>46000</v>
      </c>
      <c r="AA39" s="2">
        <v>47000</v>
      </c>
      <c r="AB39" s="2">
        <v>48000</v>
      </c>
      <c r="AC39" s="2">
        <v>49000</v>
      </c>
      <c r="AD39" s="2">
        <v>50000</v>
      </c>
      <c r="AE39" s="2">
        <v>50000</v>
      </c>
      <c r="AF39" s="2">
        <v>51000</v>
      </c>
      <c r="AG39" s="2">
        <v>51000</v>
      </c>
      <c r="AH39" s="2">
        <v>51000</v>
      </c>
      <c r="AI39" s="2">
        <v>52000</v>
      </c>
      <c r="AJ39" s="2">
        <v>52000</v>
      </c>
      <c r="AK39" s="2">
        <v>52000</v>
      </c>
      <c r="AL39" s="2">
        <v>52000</v>
      </c>
      <c r="AM39" s="2">
        <v>52000</v>
      </c>
      <c r="AN39" s="2">
        <v>52000</v>
      </c>
      <c r="AO39" s="2">
        <v>51000</v>
      </c>
      <c r="AP39" s="2">
        <v>51000</v>
      </c>
      <c r="AQ39" s="2">
        <v>51000</v>
      </c>
      <c r="AR39" s="2">
        <v>51000</v>
      </c>
      <c r="AS39" s="2">
        <v>50000</v>
      </c>
      <c r="AT39" s="2">
        <v>50000</v>
      </c>
      <c r="AU39" s="2">
        <v>49000</v>
      </c>
      <c r="AV39" s="2">
        <v>49000</v>
      </c>
      <c r="AW39" s="2">
        <v>49000</v>
      </c>
    </row>
    <row r="40" spans="1:49" ht="13.5" customHeight="1" x14ac:dyDescent="0.2">
      <c r="A40" s="2">
        <v>1</v>
      </c>
      <c r="B40" s="3" t="s">
        <v>66</v>
      </c>
      <c r="C40" s="2">
        <v>234</v>
      </c>
      <c r="D40" s="3" t="s">
        <v>70</v>
      </c>
      <c r="E40" s="3" t="s">
        <v>140</v>
      </c>
      <c r="F40" s="3" t="s">
        <v>141</v>
      </c>
      <c r="G40" s="2">
        <v>219000</v>
      </c>
      <c r="H40" s="2">
        <v>218000</v>
      </c>
      <c r="I40" s="2">
        <v>217000</v>
      </c>
      <c r="J40" s="2">
        <v>216000</v>
      </c>
      <c r="K40" s="2">
        <v>215000</v>
      </c>
      <c r="L40" s="2">
        <v>214000</v>
      </c>
      <c r="M40" s="2">
        <v>213000</v>
      </c>
      <c r="N40" s="2">
        <v>212000</v>
      </c>
      <c r="O40" s="2">
        <v>210000</v>
      </c>
      <c r="P40" s="2">
        <v>207000</v>
      </c>
      <c r="Q40" s="2">
        <v>206000</v>
      </c>
      <c r="R40" s="2">
        <v>204000</v>
      </c>
      <c r="S40" s="2">
        <v>202000</v>
      </c>
      <c r="T40" s="2">
        <v>200000</v>
      </c>
      <c r="U40" s="2">
        <v>198000</v>
      </c>
      <c r="V40" s="2">
        <v>197000</v>
      </c>
      <c r="W40" s="2">
        <v>195000</v>
      </c>
      <c r="X40" s="2">
        <v>194000</v>
      </c>
      <c r="Y40" s="2">
        <v>193000</v>
      </c>
      <c r="Z40" s="2">
        <v>192000</v>
      </c>
      <c r="AA40" s="2">
        <v>192000</v>
      </c>
      <c r="AB40" s="2">
        <v>192000</v>
      </c>
      <c r="AC40" s="2">
        <v>192000</v>
      </c>
      <c r="AD40" s="2">
        <v>192000</v>
      </c>
      <c r="AE40" s="2">
        <v>192000</v>
      </c>
      <c r="AF40" s="2">
        <v>192000</v>
      </c>
      <c r="AG40" s="2">
        <v>192000</v>
      </c>
      <c r="AH40" s="2">
        <v>192000</v>
      </c>
      <c r="AI40" s="2">
        <v>193000</v>
      </c>
      <c r="AJ40" s="2">
        <v>193000</v>
      </c>
      <c r="AK40" s="2">
        <v>192000</v>
      </c>
      <c r="AL40" s="2">
        <v>192000</v>
      </c>
      <c r="AM40" s="2">
        <v>192000</v>
      </c>
      <c r="AN40" s="2">
        <v>191000</v>
      </c>
      <c r="AO40" s="2">
        <v>191000</v>
      </c>
      <c r="AP40" s="2">
        <v>191000</v>
      </c>
      <c r="AQ40" s="2">
        <v>191000</v>
      </c>
      <c r="AR40" s="2">
        <v>190000</v>
      </c>
      <c r="AS40" s="2">
        <v>190000</v>
      </c>
      <c r="AT40" s="2">
        <v>190000</v>
      </c>
      <c r="AU40" s="2">
        <v>190000</v>
      </c>
      <c r="AV40" s="2">
        <v>189000</v>
      </c>
      <c r="AW40" s="2">
        <v>189000</v>
      </c>
    </row>
    <row r="41" spans="1:49" ht="13.5" customHeight="1" x14ac:dyDescent="0.2">
      <c r="A41" s="2">
        <v>1</v>
      </c>
      <c r="B41" s="3" t="s">
        <v>59</v>
      </c>
      <c r="C41" s="2">
        <v>236</v>
      </c>
      <c r="D41" s="3" t="s">
        <v>64</v>
      </c>
      <c r="E41" s="3" t="s">
        <v>140</v>
      </c>
      <c r="F41" s="3" t="s">
        <v>141</v>
      </c>
      <c r="G41" s="2">
        <v>797000</v>
      </c>
      <c r="H41" s="2">
        <v>805000</v>
      </c>
      <c r="I41" s="2">
        <v>811000</v>
      </c>
      <c r="J41" s="2">
        <v>817000</v>
      </c>
      <c r="K41" s="2">
        <v>821000</v>
      </c>
      <c r="L41" s="2">
        <v>824000</v>
      </c>
      <c r="M41" s="2">
        <v>826000</v>
      </c>
      <c r="N41" s="2">
        <v>827000</v>
      </c>
      <c r="O41" s="2">
        <v>828000</v>
      </c>
      <c r="P41" s="2">
        <v>829000</v>
      </c>
      <c r="Q41" s="2">
        <v>829000</v>
      </c>
      <c r="R41" s="2">
        <v>828000</v>
      </c>
      <c r="S41" s="2">
        <v>825000</v>
      </c>
      <c r="T41" s="2">
        <v>821000</v>
      </c>
      <c r="U41" s="2">
        <v>816000</v>
      </c>
      <c r="V41" s="2">
        <v>809000</v>
      </c>
      <c r="W41" s="2">
        <v>800000</v>
      </c>
      <c r="X41" s="2">
        <v>788000</v>
      </c>
      <c r="Y41" s="2">
        <v>772000</v>
      </c>
      <c r="Z41" s="2">
        <v>751000</v>
      </c>
      <c r="AA41" s="2">
        <v>765000</v>
      </c>
      <c r="AB41" s="2">
        <v>777000</v>
      </c>
      <c r="AC41" s="2">
        <v>788000</v>
      </c>
      <c r="AD41" s="2">
        <v>799000</v>
      </c>
      <c r="AE41" s="2">
        <v>810000</v>
      </c>
      <c r="AF41" s="2">
        <v>823000</v>
      </c>
      <c r="AG41" s="2">
        <v>836000</v>
      </c>
      <c r="AH41" s="2">
        <v>849000</v>
      </c>
      <c r="AI41" s="2">
        <v>862000</v>
      </c>
      <c r="AJ41" s="2">
        <v>874000</v>
      </c>
      <c r="AK41" s="2">
        <v>870000</v>
      </c>
      <c r="AL41" s="2">
        <v>865000</v>
      </c>
      <c r="AM41" s="2">
        <v>859000</v>
      </c>
      <c r="AN41" s="2">
        <v>853000</v>
      </c>
      <c r="AO41" s="2">
        <v>846000</v>
      </c>
      <c r="AP41" s="2">
        <v>839000</v>
      </c>
      <c r="AQ41" s="2">
        <v>831000</v>
      </c>
      <c r="AR41" s="2">
        <v>823000</v>
      </c>
      <c r="AS41" s="2">
        <v>814000</v>
      </c>
      <c r="AT41" s="2">
        <v>805000</v>
      </c>
      <c r="AU41" s="2">
        <v>797000</v>
      </c>
      <c r="AV41" s="2">
        <v>788000</v>
      </c>
      <c r="AW41" s="2">
        <v>779000</v>
      </c>
    </row>
    <row r="42" spans="1:49" ht="13.5" customHeight="1" x14ac:dyDescent="0.2">
      <c r="A42" s="2">
        <v>1</v>
      </c>
      <c r="B42" s="3" t="s">
        <v>57</v>
      </c>
      <c r="C42" s="2">
        <v>239</v>
      </c>
      <c r="D42" s="3" t="s">
        <v>241</v>
      </c>
      <c r="E42" s="3" t="s">
        <v>140</v>
      </c>
      <c r="F42" s="3" t="s">
        <v>141</v>
      </c>
      <c r="G42" s="2">
        <v>1000</v>
      </c>
      <c r="H42" s="2">
        <v>1000</v>
      </c>
      <c r="I42" s="2">
        <v>1000</v>
      </c>
      <c r="J42" s="2">
        <v>1000</v>
      </c>
      <c r="K42" s="2">
        <v>2000</v>
      </c>
      <c r="L42" s="2">
        <v>2000</v>
      </c>
      <c r="M42" s="2">
        <v>2000</v>
      </c>
      <c r="N42" s="2">
        <v>2000</v>
      </c>
      <c r="O42" s="2">
        <v>2000</v>
      </c>
      <c r="P42" s="2">
        <v>2000</v>
      </c>
      <c r="Q42" s="2">
        <v>2000</v>
      </c>
      <c r="R42" s="2">
        <v>2000</v>
      </c>
      <c r="S42" s="2">
        <v>2000</v>
      </c>
      <c r="T42" s="2">
        <v>2000</v>
      </c>
      <c r="U42" s="2">
        <v>2000</v>
      </c>
      <c r="V42" s="2">
        <v>2000</v>
      </c>
      <c r="W42" s="2">
        <v>2000</v>
      </c>
      <c r="X42" s="2">
        <v>2000</v>
      </c>
      <c r="Y42" s="2">
        <v>2000</v>
      </c>
      <c r="Z42" s="2">
        <v>2000</v>
      </c>
      <c r="AA42" s="2">
        <v>2000</v>
      </c>
      <c r="AB42" s="2">
        <v>2000</v>
      </c>
      <c r="AC42" s="2">
        <v>2000</v>
      </c>
      <c r="AD42" s="2">
        <v>2000</v>
      </c>
      <c r="AE42" s="2">
        <v>2000</v>
      </c>
      <c r="AF42" s="2">
        <v>2000</v>
      </c>
      <c r="AG42" s="2">
        <v>2000</v>
      </c>
      <c r="AH42" s="2">
        <v>2000</v>
      </c>
      <c r="AI42" s="2">
        <v>2000</v>
      </c>
      <c r="AJ42" s="2">
        <v>2000</v>
      </c>
      <c r="AK42" s="2">
        <v>2000</v>
      </c>
      <c r="AL42" s="2">
        <v>2000</v>
      </c>
      <c r="AM42" s="2">
        <v>2000</v>
      </c>
      <c r="AN42" s="2">
        <v>2000</v>
      </c>
      <c r="AO42" s="2">
        <v>2000</v>
      </c>
      <c r="AP42" s="2">
        <v>2000</v>
      </c>
      <c r="AQ42" s="2">
        <v>2000</v>
      </c>
      <c r="AR42" s="2">
        <v>2000</v>
      </c>
      <c r="AS42" s="2">
        <v>2000</v>
      </c>
      <c r="AT42" s="2">
        <v>2000</v>
      </c>
      <c r="AU42" s="2">
        <v>2000</v>
      </c>
      <c r="AV42" s="2">
        <v>2000</v>
      </c>
      <c r="AW42" s="2">
        <v>2000</v>
      </c>
    </row>
    <row r="43" spans="1:49" ht="13.5" customHeight="1" x14ac:dyDescent="0.2">
      <c r="A43" s="2">
        <v>1</v>
      </c>
      <c r="B43" s="3" t="s">
        <v>57</v>
      </c>
      <c r="C43" s="2">
        <v>240</v>
      </c>
      <c r="D43" s="3" t="s">
        <v>242</v>
      </c>
      <c r="E43" s="3" t="s">
        <v>140</v>
      </c>
      <c r="F43" s="3" t="s">
        <v>141</v>
      </c>
      <c r="G43" s="2">
        <v>6000</v>
      </c>
      <c r="H43" s="2">
        <v>7000</v>
      </c>
      <c r="I43" s="2">
        <v>7000</v>
      </c>
      <c r="J43" s="2">
        <v>8000</v>
      </c>
      <c r="K43" s="2">
        <v>8000</v>
      </c>
      <c r="L43" s="2">
        <v>9000</v>
      </c>
      <c r="M43" s="2">
        <v>10000</v>
      </c>
      <c r="N43" s="2">
        <v>10000</v>
      </c>
      <c r="O43" s="2">
        <v>11000</v>
      </c>
      <c r="P43" s="2">
        <v>11000</v>
      </c>
      <c r="Q43" s="2">
        <v>11000</v>
      </c>
      <c r="R43" s="2">
        <v>12000</v>
      </c>
      <c r="S43" s="2">
        <v>12000</v>
      </c>
      <c r="T43" s="2">
        <v>12000</v>
      </c>
      <c r="U43" s="2">
        <v>12000</v>
      </c>
      <c r="V43" s="2">
        <v>12000</v>
      </c>
      <c r="W43" s="2">
        <v>13000</v>
      </c>
      <c r="X43" s="2">
        <v>13000</v>
      </c>
      <c r="Y43" s="2">
        <v>13000</v>
      </c>
      <c r="Z43" s="2">
        <v>13000</v>
      </c>
      <c r="AA43" s="2">
        <v>13000</v>
      </c>
      <c r="AB43" s="2">
        <v>13000</v>
      </c>
      <c r="AC43" s="2">
        <v>13000</v>
      </c>
      <c r="AD43" s="2">
        <v>13000</v>
      </c>
      <c r="AE43" s="2">
        <v>13000</v>
      </c>
      <c r="AF43" s="2">
        <v>13000</v>
      </c>
      <c r="AG43" s="2">
        <v>13000</v>
      </c>
      <c r="AH43" s="2">
        <v>13000</v>
      </c>
      <c r="AI43" s="2">
        <v>13000</v>
      </c>
      <c r="AJ43" s="2">
        <v>13000</v>
      </c>
      <c r="AK43" s="2">
        <v>13000</v>
      </c>
      <c r="AL43" s="2">
        <v>13000</v>
      </c>
      <c r="AM43" s="2">
        <v>12000</v>
      </c>
      <c r="AN43" s="2">
        <v>12000</v>
      </c>
      <c r="AO43" s="2">
        <v>12000</v>
      </c>
      <c r="AP43" s="2">
        <v>12000</v>
      </c>
      <c r="AQ43" s="2">
        <v>12000</v>
      </c>
      <c r="AR43" s="2">
        <v>12000</v>
      </c>
      <c r="AS43" s="2">
        <v>12000</v>
      </c>
      <c r="AT43" s="2">
        <v>12000</v>
      </c>
      <c r="AU43" s="2">
        <v>12000</v>
      </c>
      <c r="AV43" s="2">
        <v>12000</v>
      </c>
      <c r="AW43" s="2">
        <v>11000</v>
      </c>
    </row>
  </sheetData>
  <phoneticPr fontId="0" type="noConversion"/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"/>
  <sheetViews>
    <sheetView workbookViewId="0"/>
  </sheetViews>
  <sheetFormatPr defaultRowHeight="12.75" x14ac:dyDescent="0.2"/>
  <cols>
    <col min="1" max="1" width="14" customWidth="1"/>
    <col min="2" max="2" width="30.28515625" customWidth="1"/>
    <col min="3" max="3" width="14" customWidth="1"/>
    <col min="4" max="4" width="29.85546875" customWidth="1"/>
    <col min="5" max="6" width="14" customWidth="1"/>
    <col min="7" max="7" width="17.42578125" customWidth="1"/>
    <col min="8" max="49" width="14" customWidth="1"/>
  </cols>
  <sheetData>
    <row r="1" spans="1:49" ht="13.5" customHeight="1" x14ac:dyDescent="0.2">
      <c r="A1" s="1" t="s">
        <v>221</v>
      </c>
      <c r="B1" s="1" t="s">
        <v>1</v>
      </c>
      <c r="C1" s="1" t="s">
        <v>135</v>
      </c>
      <c r="D1" s="1" t="s">
        <v>136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157</v>
      </c>
      <c r="U1" s="1" t="s">
        <v>158</v>
      </c>
      <c r="V1" s="1" t="s">
        <v>159</v>
      </c>
      <c r="W1" s="1" t="s">
        <v>160</v>
      </c>
      <c r="X1" s="1" t="s">
        <v>161</v>
      </c>
      <c r="Y1" s="1" t="s">
        <v>162</v>
      </c>
      <c r="Z1" s="1" t="s">
        <v>163</v>
      </c>
      <c r="AA1" s="1" t="s">
        <v>164</v>
      </c>
      <c r="AB1" s="1" t="s">
        <v>165</v>
      </c>
      <c r="AC1" s="1" t="s">
        <v>166</v>
      </c>
      <c r="AD1" s="1" t="s">
        <v>167</v>
      </c>
      <c r="AE1" s="1" t="s">
        <v>168</v>
      </c>
      <c r="AF1" s="1" t="s">
        <v>169</v>
      </c>
      <c r="AG1" s="1" t="s">
        <v>170</v>
      </c>
      <c r="AH1" s="1" t="s">
        <v>171</v>
      </c>
      <c r="AI1" s="1" t="s">
        <v>172</v>
      </c>
      <c r="AJ1" s="1" t="s">
        <v>173</v>
      </c>
      <c r="AK1" s="1" t="s">
        <v>174</v>
      </c>
      <c r="AL1" s="1" t="s">
        <v>175</v>
      </c>
      <c r="AM1" s="1" t="s">
        <v>176</v>
      </c>
      <c r="AN1" s="1" t="s">
        <v>177</v>
      </c>
      <c r="AO1" s="1" t="s">
        <v>178</v>
      </c>
      <c r="AP1" s="1" t="s">
        <v>179</v>
      </c>
      <c r="AQ1" s="1" t="s">
        <v>180</v>
      </c>
      <c r="AR1" s="1" t="s">
        <v>181</v>
      </c>
      <c r="AS1" s="1" t="s">
        <v>182</v>
      </c>
      <c r="AT1" s="1" t="s">
        <v>183</v>
      </c>
      <c r="AU1" s="1" t="s">
        <v>184</v>
      </c>
      <c r="AV1" s="1" t="s">
        <v>185</v>
      </c>
      <c r="AW1" s="1" t="s">
        <v>186</v>
      </c>
    </row>
    <row r="2" spans="1:49" ht="13.5" customHeight="1" x14ac:dyDescent="0.2">
      <c r="A2" s="2">
        <v>1</v>
      </c>
      <c r="B2" s="3" t="s">
        <v>57</v>
      </c>
      <c r="C2" s="2">
        <v>8</v>
      </c>
      <c r="D2" s="3" t="s">
        <v>222</v>
      </c>
      <c r="E2" s="3" t="s">
        <v>187</v>
      </c>
      <c r="F2" s="3" t="s">
        <v>188</v>
      </c>
      <c r="G2" s="2">
        <v>5943.1357076200011</v>
      </c>
      <c r="H2" s="2">
        <v>5987.7719768199995</v>
      </c>
      <c r="I2" s="2">
        <v>7114.8328230999996</v>
      </c>
      <c r="J2" s="2">
        <v>7365.7149832999985</v>
      </c>
      <c r="K2" s="2">
        <v>5208.9367358199997</v>
      </c>
      <c r="L2" s="2">
        <v>4427.1014994199995</v>
      </c>
      <c r="M2" s="2">
        <v>3799.6382608600006</v>
      </c>
      <c r="N2" s="2">
        <v>3183.4948388999992</v>
      </c>
      <c r="O2" s="2">
        <v>3839.2566997599993</v>
      </c>
      <c r="P2" s="2">
        <v>3969.8471067999994</v>
      </c>
      <c r="Q2" s="2">
        <v>6012.6165516600004</v>
      </c>
      <c r="R2" s="2">
        <v>3789.3998625899994</v>
      </c>
      <c r="S2" s="2">
        <v>3716.0728331500004</v>
      </c>
      <c r="T2" s="2">
        <v>3467.9362249199999</v>
      </c>
      <c r="U2" s="2">
        <v>3369.4100978000001</v>
      </c>
      <c r="V2" s="2">
        <v>3479.5532613800001</v>
      </c>
      <c r="W2" s="2">
        <v>3686.0587571299998</v>
      </c>
      <c r="X2" s="2">
        <v>4371.7130369000015</v>
      </c>
      <c r="Y2" s="2">
        <v>4766.5959098500025</v>
      </c>
      <c r="Z2" s="2">
        <v>5306.7726493300006</v>
      </c>
      <c r="AA2" s="2">
        <v>5275.4309598900027</v>
      </c>
      <c r="AB2" s="2">
        <v>5190.4391440999989</v>
      </c>
      <c r="AC2" s="2">
        <v>5142.4912563799999</v>
      </c>
      <c r="AD2" s="2">
        <v>4993.851618910001</v>
      </c>
      <c r="AE2" s="2">
        <v>5916.475398569999</v>
      </c>
      <c r="AF2" s="2">
        <v>5955.2863289000015</v>
      </c>
      <c r="AG2" s="2">
        <v>6058.0939487699998</v>
      </c>
      <c r="AH2" s="2">
        <v>6192.0549897900009</v>
      </c>
      <c r="AI2" s="2">
        <v>5281.0453460999988</v>
      </c>
      <c r="AJ2" s="2">
        <v>5645.3400359499992</v>
      </c>
      <c r="AK2" s="2">
        <v>5892.2833798000001</v>
      </c>
      <c r="AL2" s="2">
        <v>6008.5752391999995</v>
      </c>
      <c r="AM2" s="2">
        <v>6030.1887286000001</v>
      </c>
      <c r="AN2" s="2">
        <v>6049.5674104</v>
      </c>
      <c r="AO2" s="2">
        <v>5709.7252906000031</v>
      </c>
      <c r="AP2" s="2">
        <v>5595.7208756000036</v>
      </c>
      <c r="AQ2" s="2">
        <v>5595.2178066000033</v>
      </c>
      <c r="AR2" s="2">
        <v>5541.8509356000031</v>
      </c>
      <c r="AS2" s="2">
        <v>5536.2825398000023</v>
      </c>
      <c r="AT2" s="2">
        <v>5574.2663908000004</v>
      </c>
      <c r="AU2" s="2">
        <v>5773.1054303500005</v>
      </c>
      <c r="AV2" s="2">
        <v>5871.8623397200008</v>
      </c>
      <c r="AW2" s="2">
        <v>5630.3261113999988</v>
      </c>
    </row>
    <row r="3" spans="1:49" ht="13.5" customHeight="1" x14ac:dyDescent="0.2">
      <c r="A3" s="2">
        <v>1</v>
      </c>
      <c r="B3" s="3" t="s">
        <v>66</v>
      </c>
      <c r="C3" s="2">
        <v>9</v>
      </c>
      <c r="D3" s="3" t="s">
        <v>67</v>
      </c>
      <c r="E3" s="3" t="s">
        <v>187</v>
      </c>
      <c r="F3" s="3" t="s">
        <v>188</v>
      </c>
      <c r="G3" s="2">
        <v>12510139.6956321</v>
      </c>
      <c r="H3" s="2">
        <v>13115602.098527994</v>
      </c>
      <c r="I3" s="2">
        <v>14244964.5385672</v>
      </c>
      <c r="J3" s="2">
        <v>13368567.263033597</v>
      </c>
      <c r="K3" s="2">
        <v>12774764.167884002</v>
      </c>
      <c r="L3" s="2">
        <v>14068242.924375298</v>
      </c>
      <c r="M3" s="2">
        <v>15168310.833095394</v>
      </c>
      <c r="N3" s="2">
        <v>14434481.562849808</v>
      </c>
      <c r="O3" s="2">
        <v>15534568.214861019</v>
      </c>
      <c r="P3" s="2">
        <v>15354900.567708001</v>
      </c>
      <c r="Q3" s="2">
        <v>14329484.0810386</v>
      </c>
      <c r="R3" s="2">
        <v>14217350.899759702</v>
      </c>
      <c r="S3" s="2">
        <v>14822627.729610102</v>
      </c>
      <c r="T3" s="2">
        <v>15601841.057979597</v>
      </c>
      <c r="U3" s="2">
        <v>16147546.903194897</v>
      </c>
      <c r="V3" s="2">
        <v>17603986.9575142</v>
      </c>
      <c r="W3" s="2">
        <v>17682203.450942907</v>
      </c>
      <c r="X3" s="2">
        <v>19095526.355251085</v>
      </c>
      <c r="Y3" s="2">
        <v>19130534.866319995</v>
      </c>
      <c r="Z3" s="2">
        <v>17646400.993922301</v>
      </c>
      <c r="AA3" s="2">
        <v>18928293.195417497</v>
      </c>
      <c r="AB3" s="2">
        <v>19375869.124353692</v>
      </c>
      <c r="AC3" s="2">
        <v>18834676.930981804</v>
      </c>
      <c r="AD3" s="2">
        <v>19612839.230946802</v>
      </c>
      <c r="AE3" s="2">
        <v>19841924.670347009</v>
      </c>
      <c r="AF3" s="2">
        <v>20246682.569233198</v>
      </c>
      <c r="AG3" s="2">
        <v>19063421.0461675</v>
      </c>
      <c r="AH3" s="2">
        <v>19765333.326317396</v>
      </c>
      <c r="AI3" s="2">
        <v>18301172.772697609</v>
      </c>
      <c r="AJ3" s="2">
        <v>20825840.214075103</v>
      </c>
      <c r="AK3" s="2">
        <v>21094731.277905289</v>
      </c>
      <c r="AL3" s="2">
        <v>21277060.2392914</v>
      </c>
      <c r="AM3" s="2">
        <v>21133047.618308399</v>
      </c>
      <c r="AN3" s="2">
        <v>22303513.63547631</v>
      </c>
      <c r="AO3" s="2">
        <v>23283684.472669795</v>
      </c>
      <c r="AP3" s="2">
        <v>24119051.83024561</v>
      </c>
      <c r="AQ3" s="2">
        <v>24604051.12711538</v>
      </c>
      <c r="AR3" s="2">
        <v>26599687.074119914</v>
      </c>
      <c r="AS3" s="2">
        <v>27748538.914653778</v>
      </c>
      <c r="AT3" s="2">
        <v>27467616.828076281</v>
      </c>
      <c r="AU3" s="2">
        <v>27371688.022293683</v>
      </c>
      <c r="AV3" s="2">
        <v>27553979.150777899</v>
      </c>
      <c r="AW3" s="2">
        <v>28803908.980904896</v>
      </c>
    </row>
    <row r="4" spans="1:49" ht="13.5" customHeight="1" x14ac:dyDescent="0.2">
      <c r="A4" s="2">
        <v>1</v>
      </c>
      <c r="B4" s="3" t="s">
        <v>57</v>
      </c>
      <c r="C4" s="2">
        <v>12</v>
      </c>
      <c r="D4" s="3" t="s">
        <v>223</v>
      </c>
      <c r="E4" s="3" t="s">
        <v>187</v>
      </c>
      <c r="F4" s="3" t="s">
        <v>188</v>
      </c>
      <c r="G4" s="2">
        <v>7050.5571877999992</v>
      </c>
      <c r="H4" s="2">
        <v>7315.7566971999995</v>
      </c>
      <c r="I4" s="2">
        <v>7718.8314790999993</v>
      </c>
      <c r="J4" s="2">
        <v>8124.3857380000009</v>
      </c>
      <c r="K4" s="2">
        <v>8623.3133178999997</v>
      </c>
      <c r="L4" s="2">
        <v>9394.7012470999998</v>
      </c>
      <c r="M4" s="2">
        <v>9913.4982777000005</v>
      </c>
      <c r="N4" s="2">
        <v>10993.616770299999</v>
      </c>
      <c r="O4" s="2">
        <v>12153.0566229</v>
      </c>
      <c r="P4" s="2">
        <v>12970.4790295</v>
      </c>
      <c r="Q4" s="2">
        <v>12888.970852099999</v>
      </c>
      <c r="R4" s="2">
        <v>14281.316542700002</v>
      </c>
      <c r="S4" s="2">
        <v>13846.591654299998</v>
      </c>
      <c r="T4" s="2">
        <v>14707.967445400001</v>
      </c>
      <c r="U4" s="2">
        <v>14471.836132099999</v>
      </c>
      <c r="V4" s="2">
        <v>16164.9341298</v>
      </c>
      <c r="W4" s="2">
        <v>15607.070734500005</v>
      </c>
      <c r="X4" s="2">
        <v>15576.134342649999</v>
      </c>
      <c r="Y4" s="2">
        <v>15067.773543900001</v>
      </c>
      <c r="Z4" s="2">
        <v>19677.9961377</v>
      </c>
      <c r="AA4" s="2">
        <v>19471.244391600005</v>
      </c>
      <c r="AB4" s="2">
        <v>18732.241596800002</v>
      </c>
      <c r="AC4" s="2">
        <v>18509.208795500002</v>
      </c>
      <c r="AD4" s="2">
        <v>20489.766117500003</v>
      </c>
      <c r="AE4" s="2">
        <v>18954.454566200006</v>
      </c>
      <c r="AF4" s="2">
        <v>19887.923286200003</v>
      </c>
      <c r="AG4" s="2">
        <v>20034.7090298</v>
      </c>
      <c r="AH4" s="2">
        <v>20153.671917399999</v>
      </c>
      <c r="AI4" s="2">
        <v>16541.502457000002</v>
      </c>
      <c r="AJ4" s="2">
        <v>16954.884593000002</v>
      </c>
      <c r="AK4" s="2">
        <v>17444.229090000001</v>
      </c>
      <c r="AL4" s="2">
        <v>15417.050035999999</v>
      </c>
      <c r="AM4" s="2">
        <v>15057.414112000004</v>
      </c>
      <c r="AN4" s="2">
        <v>14823.650463999998</v>
      </c>
      <c r="AO4" s="2">
        <v>19918.4808858</v>
      </c>
      <c r="AP4" s="2">
        <v>21733.816468659996</v>
      </c>
      <c r="AQ4" s="2">
        <v>23397.82094284</v>
      </c>
      <c r="AR4" s="2">
        <v>25014.797043200004</v>
      </c>
      <c r="AS4" s="2">
        <v>24895.06454268</v>
      </c>
      <c r="AT4" s="2">
        <v>20576.153376239999</v>
      </c>
      <c r="AU4" s="2">
        <v>21431.993638850003</v>
      </c>
      <c r="AV4" s="2">
        <v>25094.526565100005</v>
      </c>
      <c r="AW4" s="2">
        <v>25131.100399550007</v>
      </c>
    </row>
    <row r="5" spans="1:49" ht="13.5" customHeight="1" x14ac:dyDescent="0.2">
      <c r="A5" s="2">
        <v>1</v>
      </c>
      <c r="B5" s="3" t="s">
        <v>57</v>
      </c>
      <c r="C5" s="2">
        <v>14</v>
      </c>
      <c r="D5" s="3" t="s">
        <v>224</v>
      </c>
      <c r="E5" s="3" t="s">
        <v>187</v>
      </c>
      <c r="F5" s="3" t="s">
        <v>188</v>
      </c>
      <c r="G5" s="2">
        <v>33429.727423339995</v>
      </c>
      <c r="H5" s="2">
        <v>34696.289204890003</v>
      </c>
      <c r="I5" s="2">
        <v>39186.276034629998</v>
      </c>
      <c r="J5" s="2">
        <v>35743.324521319999</v>
      </c>
      <c r="K5" s="2">
        <v>39594.089017999999</v>
      </c>
      <c r="L5" s="2">
        <v>36692.857493999996</v>
      </c>
      <c r="M5" s="2">
        <v>41715.213945000003</v>
      </c>
      <c r="N5" s="2">
        <v>34662.448057499991</v>
      </c>
      <c r="O5" s="2">
        <v>33610.05303006</v>
      </c>
      <c r="P5" s="2">
        <v>37945.694258579999</v>
      </c>
      <c r="Q5" s="2">
        <v>35515.949752339999</v>
      </c>
      <c r="R5" s="2">
        <v>33224.889847999999</v>
      </c>
      <c r="S5" s="2">
        <v>33228.545444260002</v>
      </c>
      <c r="T5" s="2">
        <v>32593.921721719998</v>
      </c>
      <c r="U5" s="2">
        <v>31409.838692880003</v>
      </c>
      <c r="V5" s="2">
        <v>33201.229130480002</v>
      </c>
      <c r="W5" s="2">
        <v>36862.646782179996</v>
      </c>
      <c r="X5" s="2">
        <v>36983.838880280004</v>
      </c>
      <c r="Y5" s="2">
        <v>39778.097132379997</v>
      </c>
      <c r="Z5" s="2">
        <v>43570.352442219999</v>
      </c>
      <c r="AA5" s="2">
        <v>40163.074169300016</v>
      </c>
      <c r="AB5" s="2">
        <v>38528.404027899989</v>
      </c>
      <c r="AC5" s="2">
        <v>35428.529674299993</v>
      </c>
      <c r="AD5" s="2">
        <v>36630.607342540003</v>
      </c>
      <c r="AE5" s="2">
        <v>35038.053890519994</v>
      </c>
      <c r="AF5" s="2">
        <v>38302.188906139992</v>
      </c>
      <c r="AG5" s="2">
        <v>36862.922126260004</v>
      </c>
      <c r="AH5" s="2">
        <v>37248.599308660006</v>
      </c>
      <c r="AI5" s="2">
        <v>38321.086501040008</v>
      </c>
      <c r="AJ5" s="2">
        <v>39204.740508119998</v>
      </c>
      <c r="AK5" s="2">
        <v>38795.843900700005</v>
      </c>
      <c r="AL5" s="2">
        <v>34947.322754280001</v>
      </c>
      <c r="AM5" s="2">
        <v>33126.47314650999</v>
      </c>
      <c r="AN5" s="2">
        <v>34101.442499609999</v>
      </c>
      <c r="AO5" s="2">
        <v>36488.844669679995</v>
      </c>
      <c r="AP5" s="2">
        <v>41019.677508600005</v>
      </c>
      <c r="AQ5" s="2">
        <v>38906.313911619996</v>
      </c>
      <c r="AR5" s="2">
        <v>37364.585281099986</v>
      </c>
      <c r="AS5" s="2">
        <v>38097.428865099995</v>
      </c>
      <c r="AT5" s="2">
        <v>38728.13677325</v>
      </c>
      <c r="AU5" s="2">
        <v>37836.350583899992</v>
      </c>
      <c r="AV5" s="2">
        <v>37816.998134549991</v>
      </c>
      <c r="AW5" s="2">
        <v>36417.326402499988</v>
      </c>
    </row>
    <row r="6" spans="1:49" ht="13.5" customHeight="1" x14ac:dyDescent="0.2">
      <c r="A6" s="2">
        <v>1</v>
      </c>
      <c r="B6" s="3" t="s">
        <v>59</v>
      </c>
      <c r="C6" s="2">
        <v>19</v>
      </c>
      <c r="D6" s="3" t="s">
        <v>60</v>
      </c>
      <c r="E6" s="3" t="s">
        <v>187</v>
      </c>
      <c r="F6" s="3" t="s">
        <v>188</v>
      </c>
      <c r="G6" s="2">
        <v>457291.56783629983</v>
      </c>
      <c r="H6" s="2">
        <v>475805.30797690008</v>
      </c>
      <c r="I6" s="2">
        <v>498822.3392425999</v>
      </c>
      <c r="J6" s="2">
        <v>504676.34373150003</v>
      </c>
      <c r="K6" s="2">
        <v>524728.30446510005</v>
      </c>
      <c r="L6" s="2">
        <v>541712.04502379987</v>
      </c>
      <c r="M6" s="2">
        <v>555860.52462030016</v>
      </c>
      <c r="N6" s="2">
        <v>596643.62839749991</v>
      </c>
      <c r="O6" s="2">
        <v>607102.38997243985</v>
      </c>
      <c r="P6" s="2">
        <v>634109.0939518403</v>
      </c>
      <c r="Q6" s="2">
        <v>659335.02092920011</v>
      </c>
      <c r="R6" s="2">
        <v>716364.0324319998</v>
      </c>
      <c r="S6" s="2">
        <v>778813.76316738012</v>
      </c>
      <c r="T6" s="2">
        <v>795399.59136075957</v>
      </c>
      <c r="U6" s="2">
        <v>842975.67534789979</v>
      </c>
      <c r="V6" s="2">
        <v>867264.78524920007</v>
      </c>
      <c r="W6" s="2">
        <v>861035.67827866017</v>
      </c>
      <c r="X6" s="2">
        <v>871550.68847310008</v>
      </c>
      <c r="Y6" s="2">
        <v>890755.21601534996</v>
      </c>
      <c r="Z6" s="2">
        <v>991896.45692805003</v>
      </c>
      <c r="AA6" s="2">
        <v>1008079.0723009002</v>
      </c>
      <c r="AB6" s="2">
        <v>1015430.8651735601</v>
      </c>
      <c r="AC6" s="2">
        <v>867825.69383615011</v>
      </c>
      <c r="AD6" s="2">
        <v>991193.77817711991</v>
      </c>
      <c r="AE6" s="2">
        <v>1091180.1938939604</v>
      </c>
      <c r="AF6" s="2">
        <v>1072770.8836998201</v>
      </c>
      <c r="AG6" s="2">
        <v>1125567.0422358999</v>
      </c>
      <c r="AH6" s="2">
        <v>1183488.9110639503</v>
      </c>
      <c r="AI6" s="2">
        <v>1214184.0362501699</v>
      </c>
      <c r="AJ6" s="2">
        <v>1250431.0053822403</v>
      </c>
      <c r="AK6" s="2">
        <v>1335956.25748068</v>
      </c>
      <c r="AL6" s="2">
        <v>1288689.81853135</v>
      </c>
      <c r="AM6" s="2">
        <v>1372567.5713276598</v>
      </c>
      <c r="AN6" s="2">
        <v>1474620.4723112301</v>
      </c>
      <c r="AO6" s="2">
        <v>1616555.7542160198</v>
      </c>
      <c r="AP6" s="2">
        <v>1678197.6711795998</v>
      </c>
      <c r="AQ6" s="2">
        <v>1752125.7631097701</v>
      </c>
      <c r="AR6" s="2">
        <v>1787355.5705666901</v>
      </c>
      <c r="AS6" s="2">
        <v>1811550.2295301501</v>
      </c>
      <c r="AT6" s="2">
        <v>1991384.8190800303</v>
      </c>
      <c r="AU6" s="2">
        <v>1913477.6192845006</v>
      </c>
      <c r="AV6" s="2">
        <v>2098072.3806433706</v>
      </c>
      <c r="AW6" s="2">
        <v>2178714.1083873999</v>
      </c>
    </row>
    <row r="7" spans="1:49" ht="13.5" customHeight="1" x14ac:dyDescent="0.2">
      <c r="A7" s="2">
        <v>1</v>
      </c>
      <c r="B7" s="3" t="s">
        <v>65</v>
      </c>
      <c r="C7" s="2">
        <v>21</v>
      </c>
      <c r="D7" s="3" t="s">
        <v>65</v>
      </c>
      <c r="E7" s="3" t="s">
        <v>187</v>
      </c>
      <c r="F7" s="3" t="s">
        <v>188</v>
      </c>
      <c r="G7" s="2">
        <v>17061143.529301617</v>
      </c>
      <c r="H7" s="2">
        <v>17784874.965338938</v>
      </c>
      <c r="I7" s="2">
        <v>17811079.306183167</v>
      </c>
      <c r="J7" s="2">
        <v>17921475.953746177</v>
      </c>
      <c r="K7" s="2">
        <v>20788426.959584795</v>
      </c>
      <c r="L7" s="2">
        <v>19538651.266018797</v>
      </c>
      <c r="M7" s="2">
        <v>20978205.853139736</v>
      </c>
      <c r="N7" s="2">
        <v>21526714.521944419</v>
      </c>
      <c r="O7" s="2">
        <v>22366514.234425656</v>
      </c>
      <c r="P7" s="2">
        <v>22832336.7496152</v>
      </c>
      <c r="Q7" s="2">
        <v>24054815.692443341</v>
      </c>
      <c r="R7" s="2">
        <v>25324248.016939919</v>
      </c>
      <c r="S7" s="2">
        <v>24981020.670266952</v>
      </c>
      <c r="T7" s="2">
        <v>26842928.843369298</v>
      </c>
      <c r="U7" s="2">
        <v>27641024.144578211</v>
      </c>
      <c r="V7" s="2">
        <v>28665572.60530892</v>
      </c>
      <c r="W7" s="2">
        <v>30491919.483229384</v>
      </c>
      <c r="X7" s="2">
        <v>29961238.315641023</v>
      </c>
      <c r="Y7" s="2">
        <v>31868901.790248062</v>
      </c>
      <c r="Z7" s="2">
        <v>35404517.045240991</v>
      </c>
      <c r="AA7" s="2">
        <v>36923751.084903739</v>
      </c>
      <c r="AB7" s="2">
        <v>36982483.872361496</v>
      </c>
      <c r="AC7" s="2">
        <v>37133307.666367538</v>
      </c>
      <c r="AD7" s="2">
        <v>39146306.369958222</v>
      </c>
      <c r="AE7" s="2">
        <v>42778824.31098377</v>
      </c>
      <c r="AF7" s="2">
        <v>41132365.704991326</v>
      </c>
      <c r="AG7" s="2">
        <v>45362854.891840808</v>
      </c>
      <c r="AH7" s="2">
        <v>46699620.640937753</v>
      </c>
      <c r="AI7" s="2">
        <v>48858224.753534436</v>
      </c>
      <c r="AJ7" s="2">
        <v>46525833.251283996</v>
      </c>
      <c r="AK7" s="2">
        <v>48424421.741568506</v>
      </c>
      <c r="AL7" s="2">
        <v>51460223.546997137</v>
      </c>
      <c r="AM7" s="2">
        <v>51780908.756522417</v>
      </c>
      <c r="AN7" s="2">
        <v>55361667.676391192</v>
      </c>
      <c r="AO7" s="2">
        <v>58624640.462502107</v>
      </c>
      <c r="AP7" s="2">
        <v>58560219.053910948</v>
      </c>
      <c r="AQ7" s="2">
        <v>60489098.458019927</v>
      </c>
      <c r="AR7" s="2">
        <v>61312640.121633559</v>
      </c>
      <c r="AS7" s="2">
        <v>66160110.629712097</v>
      </c>
      <c r="AT7" s="2">
        <v>68337564.731720969</v>
      </c>
      <c r="AU7" s="2">
        <v>71345515.591967687</v>
      </c>
      <c r="AV7" s="2">
        <v>76007514.791423708</v>
      </c>
      <c r="AW7" s="2">
        <v>81002528.338799432</v>
      </c>
    </row>
    <row r="8" spans="1:49" ht="13.5" customHeight="1" x14ac:dyDescent="0.2">
      <c r="A8" s="2">
        <v>1</v>
      </c>
      <c r="B8" s="3" t="s">
        <v>48</v>
      </c>
      <c r="C8" s="2">
        <v>23</v>
      </c>
      <c r="D8" s="3" t="s">
        <v>49</v>
      </c>
      <c r="E8" s="3" t="s">
        <v>187</v>
      </c>
      <c r="F8" s="3" t="s">
        <v>188</v>
      </c>
      <c r="G8" s="2">
        <v>17519.324334320005</v>
      </c>
      <c r="H8" s="2">
        <v>14960.179491660001</v>
      </c>
      <c r="I8" s="2">
        <v>16448.369201960002</v>
      </c>
      <c r="J8" s="2">
        <v>19532.394480799998</v>
      </c>
      <c r="K8" s="2">
        <v>20508.990672600001</v>
      </c>
      <c r="L8" s="2">
        <v>23194.906628200002</v>
      </c>
      <c r="M8" s="2">
        <v>24711.080489159998</v>
      </c>
      <c r="N8" s="2">
        <v>27656.435703520001</v>
      </c>
      <c r="O8" s="2">
        <v>26274.519259760003</v>
      </c>
      <c r="P8" s="2">
        <v>27878.133434540003</v>
      </c>
      <c r="Q8" s="2">
        <v>30745.445006279999</v>
      </c>
      <c r="R8" s="2">
        <v>32068.569626999997</v>
      </c>
      <c r="S8" s="2">
        <v>34278.875899979997</v>
      </c>
      <c r="T8" s="2">
        <v>36674.820235300002</v>
      </c>
      <c r="U8" s="2">
        <v>34041.175268120001</v>
      </c>
      <c r="V8" s="2">
        <v>33615.465108600001</v>
      </c>
      <c r="W8" s="2">
        <v>38339.20517152</v>
      </c>
      <c r="X8" s="2">
        <v>42779.480905100005</v>
      </c>
      <c r="Y8" s="2">
        <v>39065.949777599999</v>
      </c>
      <c r="Z8" s="2">
        <v>46741.949446400002</v>
      </c>
      <c r="AA8" s="2">
        <v>47315.419588000004</v>
      </c>
      <c r="AB8" s="2">
        <v>50028.501618599992</v>
      </c>
      <c r="AC8" s="2">
        <v>44707.639327800011</v>
      </c>
      <c r="AD8" s="2">
        <v>46682.4847047</v>
      </c>
      <c r="AE8" s="2">
        <v>47400.359713400008</v>
      </c>
      <c r="AF8" s="2">
        <v>49613.743264600002</v>
      </c>
      <c r="AG8" s="2">
        <v>58510.594088100013</v>
      </c>
      <c r="AH8" s="2">
        <v>55586.167284800002</v>
      </c>
      <c r="AI8" s="2">
        <v>55056.567758120014</v>
      </c>
      <c r="AJ8" s="2">
        <v>64238.324497240006</v>
      </c>
      <c r="AK8" s="2">
        <v>61676.987418359997</v>
      </c>
      <c r="AL8" s="2">
        <v>76105.859764720008</v>
      </c>
      <c r="AM8" s="2">
        <v>85155.931942290015</v>
      </c>
      <c r="AN8" s="2">
        <v>74576.55830508002</v>
      </c>
      <c r="AO8" s="2">
        <v>84505.79694588999</v>
      </c>
      <c r="AP8" s="2">
        <v>92502.731763339994</v>
      </c>
      <c r="AQ8" s="2">
        <v>99329.35262434998</v>
      </c>
      <c r="AR8" s="2">
        <v>95425.139369669982</v>
      </c>
      <c r="AS8" s="2">
        <v>103351.20885245004</v>
      </c>
      <c r="AT8" s="2">
        <v>112623.71261147996</v>
      </c>
      <c r="AU8" s="2">
        <v>118009.61512621003</v>
      </c>
      <c r="AV8" s="2">
        <v>108846.76364497996</v>
      </c>
      <c r="AW8" s="2">
        <v>110170.17497399999</v>
      </c>
    </row>
    <row r="9" spans="1:49" ht="13.5" customHeight="1" x14ac:dyDescent="0.2">
      <c r="A9" s="2">
        <v>1</v>
      </c>
      <c r="B9" s="3" t="s">
        <v>57</v>
      </c>
      <c r="C9" s="2">
        <v>36</v>
      </c>
      <c r="D9" s="3" t="s">
        <v>225</v>
      </c>
      <c r="E9" s="3" t="s">
        <v>187</v>
      </c>
      <c r="F9" s="3" t="s">
        <v>188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194.94822022</v>
      </c>
      <c r="M9" s="2">
        <v>197.20009492</v>
      </c>
      <c r="N9" s="2">
        <v>197.30592881999999</v>
      </c>
      <c r="O9" s="2">
        <v>200.74930502000001</v>
      </c>
      <c r="P9" s="2">
        <v>201.22227934000006</v>
      </c>
      <c r="Q9" s="2">
        <v>202.32861424000001</v>
      </c>
      <c r="R9" s="2">
        <v>203.60387634</v>
      </c>
      <c r="S9" s="2">
        <v>204.40657664000003</v>
      </c>
      <c r="T9" s="2">
        <v>200.01856653999999</v>
      </c>
      <c r="U9" s="2">
        <v>205.14944534000003</v>
      </c>
      <c r="V9" s="2">
        <v>207.32846904000002</v>
      </c>
      <c r="W9" s="2">
        <v>208.24366146000003</v>
      </c>
      <c r="X9" s="2">
        <v>205.48851006000001</v>
      </c>
      <c r="Y9" s="2">
        <v>209.34842198000001</v>
      </c>
      <c r="Z9" s="2">
        <v>221.61410946000001</v>
      </c>
      <c r="AA9" s="2">
        <v>213.06394223000001</v>
      </c>
      <c r="AB9" s="2">
        <v>218.74787867999996</v>
      </c>
      <c r="AC9" s="2">
        <v>242.69273883999995</v>
      </c>
      <c r="AD9" s="2">
        <v>193.02870348999997</v>
      </c>
      <c r="AE9" s="2">
        <v>195.47347131000001</v>
      </c>
      <c r="AF9" s="2">
        <v>160.58895188000002</v>
      </c>
      <c r="AG9" s="2">
        <v>179.29411968000002</v>
      </c>
      <c r="AH9" s="2">
        <v>126.44457509999999</v>
      </c>
      <c r="AI9" s="2">
        <v>176.63306040000001</v>
      </c>
      <c r="AJ9" s="2">
        <v>107.81579837999998</v>
      </c>
      <c r="AK9" s="2">
        <v>96.918657490000029</v>
      </c>
      <c r="AL9" s="2">
        <v>114.63761323999999</v>
      </c>
      <c r="AM9" s="2">
        <v>107.96212815000001</v>
      </c>
      <c r="AN9" s="2">
        <v>107.96212815000001</v>
      </c>
      <c r="AO9" s="2">
        <v>107.96212815000001</v>
      </c>
      <c r="AP9" s="2">
        <v>107.96212815000001</v>
      </c>
      <c r="AQ9" s="2">
        <v>107.96212815000001</v>
      </c>
      <c r="AR9" s="2">
        <v>107.96212815000001</v>
      </c>
      <c r="AS9" s="2">
        <v>107.96212815000001</v>
      </c>
      <c r="AT9" s="2">
        <v>107.96212815000001</v>
      </c>
      <c r="AU9" s="2">
        <v>107.96212815000001</v>
      </c>
      <c r="AV9" s="2">
        <v>107.96212815000001</v>
      </c>
      <c r="AW9" s="2">
        <v>60.470319600000003</v>
      </c>
    </row>
    <row r="10" spans="1:49" ht="13.5" customHeight="1" x14ac:dyDescent="0.2">
      <c r="A10" s="2">
        <v>1</v>
      </c>
      <c r="B10" s="3" t="s">
        <v>66</v>
      </c>
      <c r="C10" s="2">
        <v>40</v>
      </c>
      <c r="D10" s="3" t="s">
        <v>68</v>
      </c>
      <c r="E10" s="3" t="s">
        <v>187</v>
      </c>
      <c r="F10" s="3" t="s">
        <v>188</v>
      </c>
      <c r="G10" s="2">
        <v>1808612.7279333607</v>
      </c>
      <c r="H10" s="2">
        <v>1840782.5529603804</v>
      </c>
      <c r="I10" s="2">
        <v>1869755.4751927599</v>
      </c>
      <c r="J10" s="2">
        <v>1849518.2295058004</v>
      </c>
      <c r="K10" s="2">
        <v>1821930.3471142901</v>
      </c>
      <c r="L10" s="2">
        <v>2019761.8528219108</v>
      </c>
      <c r="M10" s="2">
        <v>2058740.5067249001</v>
      </c>
      <c r="N10" s="2">
        <v>2151012.3625295493</v>
      </c>
      <c r="O10" s="2">
        <v>2017061.2535979</v>
      </c>
      <c r="P10" s="2">
        <v>2125629.3538814094</v>
      </c>
      <c r="Q10" s="2">
        <v>2135914.9551253887</v>
      </c>
      <c r="R10" s="2">
        <v>2041815.2395960498</v>
      </c>
      <c r="S10" s="2">
        <v>1784046.9578442306</v>
      </c>
      <c r="T10" s="2">
        <v>2086893.8099598004</v>
      </c>
      <c r="U10" s="2">
        <v>2167224.9211174999</v>
      </c>
      <c r="V10" s="2">
        <v>2123180.6501539</v>
      </c>
      <c r="W10" s="2">
        <v>2281335.6814856003</v>
      </c>
      <c r="X10" s="2">
        <v>2224973.2386632995</v>
      </c>
      <c r="Y10" s="2">
        <v>2414877.6317027994</v>
      </c>
      <c r="Z10" s="2">
        <v>2464068.0530731888</v>
      </c>
      <c r="AA10" s="2">
        <v>2629936.5564386998</v>
      </c>
      <c r="AB10" s="2">
        <v>2614893.7756163999</v>
      </c>
      <c r="AC10" s="2">
        <v>2476426.7597040995</v>
      </c>
      <c r="AD10" s="2">
        <v>2594501.2719390998</v>
      </c>
      <c r="AE10" s="2">
        <v>2598388.9514875705</v>
      </c>
      <c r="AF10" s="2">
        <v>2737316.3619106398</v>
      </c>
      <c r="AG10" s="2">
        <v>2858007.4651803602</v>
      </c>
      <c r="AH10" s="2">
        <v>3041658.1762293284</v>
      </c>
      <c r="AI10" s="2">
        <v>3251474.9329782189</v>
      </c>
      <c r="AJ10" s="2">
        <v>3433044.7057171306</v>
      </c>
      <c r="AK10" s="2">
        <v>3528208.8887477992</v>
      </c>
      <c r="AL10" s="2">
        <v>3671045.3465496995</v>
      </c>
      <c r="AM10" s="2">
        <v>3857359.748354401</v>
      </c>
      <c r="AN10" s="2">
        <v>4089217.5722463001</v>
      </c>
      <c r="AO10" s="2">
        <v>4322233.9472510004</v>
      </c>
      <c r="AP10" s="2">
        <v>4427081.9256500015</v>
      </c>
      <c r="AQ10" s="2">
        <v>4436168.7998171998</v>
      </c>
      <c r="AR10" s="2">
        <v>4548495.9670777004</v>
      </c>
      <c r="AS10" s="2">
        <v>4450825.8249120014</v>
      </c>
      <c r="AT10" s="2">
        <v>4561242.916242999</v>
      </c>
      <c r="AU10" s="2">
        <v>4914125.0775195388</v>
      </c>
      <c r="AV10" s="2">
        <v>4896139.4287073016</v>
      </c>
      <c r="AW10" s="2">
        <v>4968280.7515396001</v>
      </c>
    </row>
    <row r="11" spans="1:49" ht="13.5" customHeight="1" x14ac:dyDescent="0.2">
      <c r="A11" s="2">
        <v>1</v>
      </c>
      <c r="B11" s="3" t="s">
        <v>59</v>
      </c>
      <c r="C11" s="2">
        <v>44</v>
      </c>
      <c r="D11" s="3" t="s">
        <v>61</v>
      </c>
      <c r="E11" s="3" t="s">
        <v>187</v>
      </c>
      <c r="F11" s="3" t="s">
        <v>188</v>
      </c>
      <c r="G11" s="2">
        <v>3010582.8989653001</v>
      </c>
      <c r="H11" s="2">
        <v>3245732.8475586018</v>
      </c>
      <c r="I11" s="2">
        <v>3234265.0896701999</v>
      </c>
      <c r="J11" s="2">
        <v>3347475.890288298</v>
      </c>
      <c r="K11" s="2">
        <v>3414034.3575278986</v>
      </c>
      <c r="L11" s="2">
        <v>3417378.4519816004</v>
      </c>
      <c r="M11" s="2">
        <v>3468638.5777623989</v>
      </c>
      <c r="N11" s="2">
        <v>3638331.9619950005</v>
      </c>
      <c r="O11" s="2">
        <v>3705777.0497738002</v>
      </c>
      <c r="P11" s="2">
        <v>3881899.4970944002</v>
      </c>
      <c r="Q11" s="2">
        <v>4058563.5418747999</v>
      </c>
      <c r="R11" s="2">
        <v>4078261.3666608012</v>
      </c>
      <c r="S11" s="2">
        <v>4125716.6462433995</v>
      </c>
      <c r="T11" s="2">
        <v>4253725.8450063998</v>
      </c>
      <c r="U11" s="2">
        <v>4637606.8836388998</v>
      </c>
      <c r="V11" s="2">
        <v>4916406.0424654</v>
      </c>
      <c r="W11" s="2">
        <v>5109467.3324163035</v>
      </c>
      <c r="X11" s="2">
        <v>5321034.977638701</v>
      </c>
      <c r="Y11" s="2">
        <v>5499236.1997507</v>
      </c>
      <c r="Z11" s="2">
        <v>5549085.4758687997</v>
      </c>
      <c r="AA11" s="2">
        <v>5787690.6078777984</v>
      </c>
      <c r="AB11" s="2">
        <v>5591499.9361919006</v>
      </c>
      <c r="AC11" s="2">
        <v>5571407.4360198993</v>
      </c>
      <c r="AD11" s="2">
        <v>5819733.1554589411</v>
      </c>
      <c r="AE11" s="2">
        <v>5731563.530389538</v>
      </c>
      <c r="AF11" s="2">
        <v>5999723.4047051398</v>
      </c>
      <c r="AG11" s="2">
        <v>6075676.3018507985</v>
      </c>
      <c r="AH11" s="2">
        <v>6469225.0347484993</v>
      </c>
      <c r="AI11" s="2">
        <v>6882417.7752350811</v>
      </c>
      <c r="AJ11" s="2">
        <v>7377968.79906114</v>
      </c>
      <c r="AK11" s="2">
        <v>7625021.6855337117</v>
      </c>
      <c r="AL11" s="2">
        <v>7519060.6506035505</v>
      </c>
      <c r="AM11" s="2">
        <v>7481010.8487457801</v>
      </c>
      <c r="AN11" s="2">
        <v>7635919.1826265277</v>
      </c>
      <c r="AO11" s="2">
        <v>8124387.5492834998</v>
      </c>
      <c r="AP11" s="2">
        <v>8052818.3185621593</v>
      </c>
      <c r="AQ11" s="2">
        <v>8111578.9158550417</v>
      </c>
      <c r="AR11" s="2">
        <v>8054737.6095362585</v>
      </c>
      <c r="AS11" s="2">
        <v>8024041.7609689804</v>
      </c>
      <c r="AT11" s="2">
        <v>8214017.0678482978</v>
      </c>
      <c r="AU11" s="2">
        <v>8299996.9689511284</v>
      </c>
      <c r="AV11" s="2">
        <v>8399701.7353841495</v>
      </c>
      <c r="AW11" s="2">
        <v>8523754.0047182012</v>
      </c>
    </row>
    <row r="12" spans="1:49" ht="13.5" customHeight="1" x14ac:dyDescent="0.2">
      <c r="A12" s="2">
        <v>1</v>
      </c>
      <c r="B12" s="3" t="s">
        <v>48</v>
      </c>
      <c r="C12" s="2">
        <v>48</v>
      </c>
      <c r="D12" s="3" t="s">
        <v>50</v>
      </c>
      <c r="E12" s="3" t="s">
        <v>187</v>
      </c>
      <c r="F12" s="3" t="s">
        <v>188</v>
      </c>
      <c r="G12" s="2">
        <v>319283.13711871015</v>
      </c>
      <c r="H12" s="2">
        <v>323110.31567522994</v>
      </c>
      <c r="I12" s="2">
        <v>353622.94840035995</v>
      </c>
      <c r="J12" s="2">
        <v>354351.17138456</v>
      </c>
      <c r="K12" s="2">
        <v>376264.41024976998</v>
      </c>
      <c r="L12" s="2">
        <v>391536.23891052004</v>
      </c>
      <c r="M12" s="2">
        <v>416942.44891921</v>
      </c>
      <c r="N12" s="2">
        <v>467807.74372376991</v>
      </c>
      <c r="O12" s="2">
        <v>513112.74034734</v>
      </c>
      <c r="P12" s="2">
        <v>541986.98394021997</v>
      </c>
      <c r="Q12" s="2">
        <v>590668.13798743999</v>
      </c>
      <c r="R12" s="2">
        <v>591323.46552640002</v>
      </c>
      <c r="S12" s="2">
        <v>634883.23044859001</v>
      </c>
      <c r="T12" s="2">
        <v>615582.34904042003</v>
      </c>
      <c r="U12" s="2">
        <v>677059.06633108982</v>
      </c>
      <c r="V12" s="2">
        <v>715860.00464117993</v>
      </c>
      <c r="W12" s="2">
        <v>735486.70346226008</v>
      </c>
      <c r="X12" s="2">
        <v>748700.05305612995</v>
      </c>
      <c r="Y12" s="2">
        <v>771853.92434312997</v>
      </c>
      <c r="Z12" s="2">
        <v>759998.48766248999</v>
      </c>
      <c r="AA12" s="2">
        <v>784424.80409498001</v>
      </c>
      <c r="AB12" s="2">
        <v>739208.13254264998</v>
      </c>
      <c r="AC12" s="2">
        <v>787228.81807904004</v>
      </c>
      <c r="AD12" s="2">
        <v>832004.55709691998</v>
      </c>
      <c r="AE12" s="2">
        <v>851422.52822064026</v>
      </c>
      <c r="AF12" s="2">
        <v>870154.57595516974</v>
      </c>
      <c r="AG12" s="2">
        <v>904460.87202720996</v>
      </c>
      <c r="AH12" s="2">
        <v>930299.38494462997</v>
      </c>
      <c r="AI12" s="2">
        <v>1054732.6961814002</v>
      </c>
      <c r="AJ12" s="2">
        <v>1128386.1887326001</v>
      </c>
      <c r="AK12" s="2">
        <v>1183665.8767882001</v>
      </c>
      <c r="AL12" s="2">
        <v>1232688.6250527005</v>
      </c>
      <c r="AM12" s="2">
        <v>1253136.4164414499</v>
      </c>
      <c r="AN12" s="2">
        <v>1307539.4272932003</v>
      </c>
      <c r="AO12" s="2">
        <v>1373865.1551942502</v>
      </c>
      <c r="AP12" s="2">
        <v>1419325.83622778</v>
      </c>
      <c r="AQ12" s="2">
        <v>1422891.6547635503</v>
      </c>
      <c r="AR12" s="2">
        <v>1501869.5526411501</v>
      </c>
      <c r="AS12" s="2">
        <v>1560074.1461022496</v>
      </c>
      <c r="AT12" s="2">
        <v>1578125.3444965302</v>
      </c>
      <c r="AU12" s="2">
        <v>1570826.22259171</v>
      </c>
      <c r="AV12" s="2">
        <v>1562186.1637203102</v>
      </c>
      <c r="AW12" s="2">
        <v>1570635.1467412105</v>
      </c>
    </row>
    <row r="13" spans="1:49" ht="13.5" customHeight="1" x14ac:dyDescent="0.2">
      <c r="A13" s="2">
        <v>1</v>
      </c>
      <c r="B13" s="3" t="s">
        <v>57</v>
      </c>
      <c r="C13" s="2">
        <v>49</v>
      </c>
      <c r="D13" s="3" t="s">
        <v>226</v>
      </c>
      <c r="E13" s="3" t="s">
        <v>187</v>
      </c>
      <c r="F13" s="3" t="s">
        <v>188</v>
      </c>
      <c r="G13" s="2">
        <v>1813410.9077759997</v>
      </c>
      <c r="H13" s="2">
        <v>1546699.8840022199</v>
      </c>
      <c r="I13" s="2">
        <v>1460064.3021195496</v>
      </c>
      <c r="J13" s="2">
        <v>1570073.85457894</v>
      </c>
      <c r="K13" s="2">
        <v>1802621.9921575796</v>
      </c>
      <c r="L13" s="2">
        <v>1634400.83167455</v>
      </c>
      <c r="M13" s="2">
        <v>1903176.4547708698</v>
      </c>
      <c r="N13" s="2">
        <v>1947513.8398251899</v>
      </c>
      <c r="O13" s="2">
        <v>1881498.96208761</v>
      </c>
      <c r="P13" s="2">
        <v>2517465.00836686</v>
      </c>
      <c r="Q13" s="2">
        <v>2028882.8015626799</v>
      </c>
      <c r="R13" s="2">
        <v>1934424.66346464</v>
      </c>
      <c r="S13" s="2">
        <v>1986382.3737897498</v>
      </c>
      <c r="T13" s="2">
        <v>2064871.1264617597</v>
      </c>
      <c r="U13" s="2">
        <v>1998518.1283803605</v>
      </c>
      <c r="V13" s="2">
        <v>2130494.9531403901</v>
      </c>
      <c r="W13" s="2">
        <v>2350360.2677388708</v>
      </c>
      <c r="X13" s="2">
        <v>2489225.7144114007</v>
      </c>
      <c r="Y13" s="2">
        <v>2604970.0011701207</v>
      </c>
      <c r="Z13" s="2">
        <v>2420631.175174369</v>
      </c>
      <c r="AA13" s="2">
        <v>2621324.2022337504</v>
      </c>
      <c r="AB13" s="2">
        <v>2693234.0283952099</v>
      </c>
      <c r="AC13" s="2">
        <v>2646291.6107861497</v>
      </c>
      <c r="AD13" s="2">
        <v>2852963.4079840607</v>
      </c>
      <c r="AE13" s="2">
        <v>2743682.1549124797</v>
      </c>
      <c r="AF13" s="2">
        <v>2775047.1843610508</v>
      </c>
      <c r="AG13" s="2">
        <v>2789680.8715694598</v>
      </c>
      <c r="AH13" s="2">
        <v>2913317.8899019896</v>
      </c>
      <c r="AI13" s="2">
        <v>2997864.7003521197</v>
      </c>
      <c r="AJ13" s="2">
        <v>2985072.7411028007</v>
      </c>
      <c r="AK13" s="2">
        <v>2739649.762719851</v>
      </c>
      <c r="AL13" s="2">
        <v>2386497.3807290397</v>
      </c>
      <c r="AM13" s="2">
        <v>1810140.2960389501</v>
      </c>
      <c r="AN13" s="2">
        <v>1822742.9830944005</v>
      </c>
      <c r="AO13" s="2">
        <v>1738534.1398635004</v>
      </c>
      <c r="AP13" s="2">
        <v>2009358.7375494002</v>
      </c>
      <c r="AQ13" s="2">
        <v>1931726.5989793802</v>
      </c>
      <c r="AR13" s="2">
        <v>1860470.0987871999</v>
      </c>
      <c r="AS13" s="2">
        <v>2156832.3350379104</v>
      </c>
      <c r="AT13" s="2">
        <v>2482365.6097786296</v>
      </c>
      <c r="AU13" s="2">
        <v>2465219.8351489007</v>
      </c>
      <c r="AV13" s="2">
        <v>2512074.7771186996</v>
      </c>
      <c r="AW13" s="2">
        <v>2436549.8358862996</v>
      </c>
    </row>
    <row r="14" spans="1:49" ht="13.5" customHeight="1" x14ac:dyDescent="0.2">
      <c r="A14" s="2">
        <v>1</v>
      </c>
      <c r="B14" s="3" t="s">
        <v>57</v>
      </c>
      <c r="C14" s="2">
        <v>55</v>
      </c>
      <c r="D14" s="3" t="s">
        <v>227</v>
      </c>
      <c r="E14" s="3" t="s">
        <v>187</v>
      </c>
      <c r="F14" s="3" t="s">
        <v>188</v>
      </c>
      <c r="G14" s="2">
        <v>14131.580915699999</v>
      </c>
      <c r="H14" s="2">
        <v>13636.315029199999</v>
      </c>
      <c r="I14" s="2">
        <v>13691.533114900003</v>
      </c>
      <c r="J14" s="2">
        <v>15929.822865800003</v>
      </c>
      <c r="K14" s="2">
        <v>17868.031362199999</v>
      </c>
      <c r="L14" s="2">
        <v>17440.4568731</v>
      </c>
      <c r="M14" s="2">
        <v>17311.301140299998</v>
      </c>
      <c r="N14" s="2">
        <v>18634.415236099998</v>
      </c>
      <c r="O14" s="2">
        <v>19425.541923699999</v>
      </c>
      <c r="P14" s="2">
        <v>17147.685790499996</v>
      </c>
      <c r="Q14" s="2">
        <v>16566.260071500001</v>
      </c>
      <c r="R14" s="2">
        <v>16558.392402500001</v>
      </c>
      <c r="S14" s="2">
        <v>15735.980827000001</v>
      </c>
      <c r="T14" s="2">
        <v>16984.575294999999</v>
      </c>
      <c r="U14" s="2">
        <v>17856.189588089997</v>
      </c>
      <c r="V14" s="2">
        <v>20087.313515599999</v>
      </c>
      <c r="W14" s="2">
        <v>20099.807066870002</v>
      </c>
      <c r="X14" s="2">
        <v>21926.266028169997</v>
      </c>
      <c r="Y14" s="2">
        <v>16956.024237639998</v>
      </c>
      <c r="Z14" s="2">
        <v>15036.434966690002</v>
      </c>
      <c r="AA14" s="2">
        <v>18466.170013110004</v>
      </c>
      <c r="AB14" s="2">
        <v>19469.43689832</v>
      </c>
      <c r="AC14" s="2">
        <v>19478.216649060003</v>
      </c>
      <c r="AD14" s="2">
        <v>20117.65600603</v>
      </c>
      <c r="AE14" s="2">
        <v>21126.864855899996</v>
      </c>
      <c r="AF14" s="2">
        <v>25068.212098329997</v>
      </c>
      <c r="AG14" s="2">
        <v>27855.366671439995</v>
      </c>
      <c r="AH14" s="2">
        <v>30849.758815089994</v>
      </c>
      <c r="AI14" s="2">
        <v>27599.272628179995</v>
      </c>
      <c r="AJ14" s="2">
        <v>27047.005922959997</v>
      </c>
      <c r="AK14" s="2">
        <v>25786.549623890001</v>
      </c>
      <c r="AL14" s="2">
        <v>25219.376718919997</v>
      </c>
      <c r="AM14" s="2">
        <v>25480.03965083</v>
      </c>
      <c r="AN14" s="2">
        <v>23154.475183799997</v>
      </c>
      <c r="AO14" s="2">
        <v>20760.437400499999</v>
      </c>
      <c r="AP14" s="2">
        <v>24490.6114748</v>
      </c>
      <c r="AQ14" s="2">
        <v>24255.438268199996</v>
      </c>
      <c r="AR14" s="2">
        <v>22193.780201000005</v>
      </c>
      <c r="AS14" s="2">
        <v>22267.443923500003</v>
      </c>
      <c r="AT14" s="2">
        <v>22304.236660499999</v>
      </c>
      <c r="AU14" s="2">
        <v>21362.1335875</v>
      </c>
      <c r="AV14" s="2">
        <v>21446.2009015</v>
      </c>
      <c r="AW14" s="2">
        <v>21328.772416999996</v>
      </c>
    </row>
    <row r="15" spans="1:49" ht="13.5" customHeight="1" x14ac:dyDescent="0.2">
      <c r="A15" s="2">
        <v>1</v>
      </c>
      <c r="B15" s="3" t="s">
        <v>57</v>
      </c>
      <c r="C15" s="2">
        <v>56</v>
      </c>
      <c r="D15" s="3" t="s">
        <v>228</v>
      </c>
      <c r="E15" s="3" t="s">
        <v>187</v>
      </c>
      <c r="F15" s="3" t="s">
        <v>188</v>
      </c>
      <c r="G15" s="2">
        <v>696786.58329783962</v>
      </c>
      <c r="H15" s="2">
        <v>711872.33649533999</v>
      </c>
      <c r="I15" s="2">
        <v>707882.9603310799</v>
      </c>
      <c r="J15" s="2">
        <v>731002.90168089012</v>
      </c>
      <c r="K15" s="2">
        <v>664197.98704018991</v>
      </c>
      <c r="L15" s="2">
        <v>708170.68247166008</v>
      </c>
      <c r="M15" s="2">
        <v>704344.56023583002</v>
      </c>
      <c r="N15" s="2">
        <v>704130.08589487977</v>
      </c>
      <c r="O15" s="2">
        <v>802025.46071377967</v>
      </c>
      <c r="P15" s="2">
        <v>837275.73265561985</v>
      </c>
      <c r="Q15" s="2">
        <v>888011.39944952016</v>
      </c>
      <c r="R15" s="2">
        <v>917618.76778687001</v>
      </c>
      <c r="S15" s="2">
        <v>988563.51634356973</v>
      </c>
      <c r="T15" s="2">
        <v>986427.24315474986</v>
      </c>
      <c r="U15" s="2">
        <v>953980.75193126989</v>
      </c>
      <c r="V15" s="2">
        <v>1042091.4811816098</v>
      </c>
      <c r="W15" s="2">
        <v>1040789.2217223098</v>
      </c>
      <c r="X15" s="2">
        <v>1083553.3058191102</v>
      </c>
      <c r="Y15" s="2">
        <v>1077786.5907140302</v>
      </c>
      <c r="Z15" s="2">
        <v>1075117.8993261501</v>
      </c>
      <c r="AA15" s="2">
        <v>1079815.0942558802</v>
      </c>
      <c r="AB15" s="2">
        <v>1129177.5985607402</v>
      </c>
      <c r="AC15" s="2">
        <v>1183288.0908891598</v>
      </c>
      <c r="AD15" s="2">
        <v>1189048.7549527301</v>
      </c>
      <c r="AE15" s="2">
        <v>1152755.5261703001</v>
      </c>
      <c r="AF15" s="2">
        <v>1151018.7278749999</v>
      </c>
      <c r="AG15" s="2">
        <v>1195849.1560563599</v>
      </c>
      <c r="AH15" s="2">
        <v>1224224.6812795596</v>
      </c>
      <c r="AI15" s="2">
        <v>1279566.1370771902</v>
      </c>
      <c r="AJ15" s="2">
        <v>1233828.8469200898</v>
      </c>
      <c r="AK15" s="2">
        <v>1264501.6039163203</v>
      </c>
      <c r="AL15" s="2">
        <v>1269439.3896044903</v>
      </c>
      <c r="AM15" s="2">
        <v>1284138.2451541205</v>
      </c>
      <c r="AN15" s="2">
        <v>1253740.9157098399</v>
      </c>
      <c r="AO15" s="2">
        <v>1254000.7074498304</v>
      </c>
      <c r="AP15" s="2">
        <v>1312606.1963203899</v>
      </c>
      <c r="AQ15" s="2">
        <v>1331326.4988249994</v>
      </c>
      <c r="AR15" s="2">
        <v>1337657.9894145201</v>
      </c>
      <c r="AS15" s="2">
        <v>1255804.3435381199</v>
      </c>
      <c r="AT15" s="2">
        <v>1304762.3198027704</v>
      </c>
      <c r="AU15" s="2">
        <v>1384077.6912700799</v>
      </c>
      <c r="AV15" s="2">
        <v>1435027.1287170406</v>
      </c>
      <c r="AW15" s="2">
        <v>1418952.2706617694</v>
      </c>
    </row>
    <row r="16" spans="1:49" ht="13.5" customHeight="1" x14ac:dyDescent="0.2">
      <c r="A16" s="2">
        <v>1</v>
      </c>
      <c r="B16" s="3" t="s">
        <v>59</v>
      </c>
      <c r="C16" s="2">
        <v>58</v>
      </c>
      <c r="D16" s="3" t="s">
        <v>62</v>
      </c>
      <c r="E16" s="3" t="s">
        <v>187</v>
      </c>
      <c r="F16" s="3" t="s">
        <v>188</v>
      </c>
      <c r="G16" s="2">
        <v>1209743.7874791103</v>
      </c>
      <c r="H16" s="2">
        <v>1231167.5639536798</v>
      </c>
      <c r="I16" s="2">
        <v>1241166.7053077796</v>
      </c>
      <c r="J16" s="2">
        <v>1433052.9006910897</v>
      </c>
      <c r="K16" s="2">
        <v>1522444.3593918798</v>
      </c>
      <c r="L16" s="2">
        <v>1431381.8162093598</v>
      </c>
      <c r="M16" s="2">
        <v>1410964.0819979599</v>
      </c>
      <c r="N16" s="2">
        <v>1471886.4326132596</v>
      </c>
      <c r="O16" s="2">
        <v>1479347.3741417397</v>
      </c>
      <c r="P16" s="2">
        <v>1506368.0547594195</v>
      </c>
      <c r="Q16" s="2">
        <v>1476188.118948</v>
      </c>
      <c r="R16" s="2">
        <v>1431703.0292484607</v>
      </c>
      <c r="S16" s="2">
        <v>1452197.3797113702</v>
      </c>
      <c r="T16" s="2">
        <v>1596814.7795912703</v>
      </c>
      <c r="U16" s="2">
        <v>1610306.9707993201</v>
      </c>
      <c r="V16" s="2">
        <v>1632195.9819321698</v>
      </c>
      <c r="W16" s="2">
        <v>1685586.8246384594</v>
      </c>
      <c r="X16" s="2">
        <v>1620659.6656341103</v>
      </c>
      <c r="Y16" s="2">
        <v>1652719.2286865499</v>
      </c>
      <c r="Z16" s="2">
        <v>1724586.5839901301</v>
      </c>
      <c r="AA16" s="2">
        <v>1734562.7219285201</v>
      </c>
      <c r="AB16" s="2">
        <v>1726895.5146956397</v>
      </c>
      <c r="AC16" s="2">
        <v>1537342.6493635601</v>
      </c>
      <c r="AD16" s="2">
        <v>1721551.8984384905</v>
      </c>
      <c r="AE16" s="2">
        <v>1893825.4702635808</v>
      </c>
      <c r="AF16" s="2">
        <v>1943584.8616910009</v>
      </c>
      <c r="AG16" s="2">
        <v>2019534.1506051796</v>
      </c>
      <c r="AH16" s="2">
        <v>2176315.6529042488</v>
      </c>
      <c r="AI16" s="2">
        <v>2184830.948163691</v>
      </c>
      <c r="AJ16" s="2">
        <v>2325386.70925745</v>
      </c>
      <c r="AK16" s="2">
        <v>2453723.0841848403</v>
      </c>
      <c r="AL16" s="2">
        <v>2619313.06911177</v>
      </c>
      <c r="AM16" s="2">
        <v>2743746.5802693106</v>
      </c>
      <c r="AN16" s="2">
        <v>3020609.4840554898</v>
      </c>
      <c r="AO16" s="2">
        <v>3034502.6065099803</v>
      </c>
      <c r="AP16" s="2">
        <v>3284335.2242810898</v>
      </c>
      <c r="AQ16" s="2">
        <v>3470478.7497423398</v>
      </c>
      <c r="AR16" s="2">
        <v>2928317.5792422099</v>
      </c>
      <c r="AS16" s="2">
        <v>3352593.2384623797</v>
      </c>
      <c r="AT16" s="2">
        <v>3392306.8196245697</v>
      </c>
      <c r="AU16" s="2">
        <v>3560852.4906229009</v>
      </c>
      <c r="AV16" s="2">
        <v>3508925.8797666994</v>
      </c>
      <c r="AW16" s="2">
        <v>3526964.9629104603</v>
      </c>
    </row>
    <row r="17" spans="1:49" ht="13.5" customHeight="1" x14ac:dyDescent="0.2">
      <c r="A17" s="2">
        <v>1</v>
      </c>
      <c r="B17" s="3" t="s">
        <v>48</v>
      </c>
      <c r="C17" s="2">
        <v>60</v>
      </c>
      <c r="D17" s="3" t="s">
        <v>203</v>
      </c>
      <c r="E17" s="3" t="s">
        <v>187</v>
      </c>
      <c r="F17" s="3" t="s">
        <v>188</v>
      </c>
      <c r="G17" s="2">
        <v>413141.14025600004</v>
      </c>
      <c r="H17" s="2">
        <v>432059.81938599981</v>
      </c>
      <c r="I17" s="2">
        <v>476314.6727003</v>
      </c>
      <c r="J17" s="2">
        <v>479437.85498190002</v>
      </c>
      <c r="K17" s="2">
        <v>494707.82758540008</v>
      </c>
      <c r="L17" s="2">
        <v>485191.03620500001</v>
      </c>
      <c r="M17" s="2">
        <v>485937.20585760003</v>
      </c>
      <c r="N17" s="2">
        <v>471103.31922899996</v>
      </c>
      <c r="O17" s="2">
        <v>506625.13992170023</v>
      </c>
      <c r="P17" s="2">
        <v>514319.54524760018</v>
      </c>
      <c r="Q17" s="2">
        <v>565235.13254252006</v>
      </c>
      <c r="R17" s="2">
        <v>576389.18418377999</v>
      </c>
      <c r="S17" s="2">
        <v>598018.59554280026</v>
      </c>
      <c r="T17" s="2">
        <v>654533.52607542998</v>
      </c>
      <c r="U17" s="2">
        <v>688236.58449134999</v>
      </c>
      <c r="V17" s="2">
        <v>658727.8663301802</v>
      </c>
      <c r="W17" s="2">
        <v>677300.44799328002</v>
      </c>
      <c r="X17" s="2">
        <v>759482.07430670026</v>
      </c>
      <c r="Y17" s="2">
        <v>769609.65278966026</v>
      </c>
      <c r="Z17" s="2">
        <v>744503.65150986006</v>
      </c>
      <c r="AA17" s="2">
        <v>676771.26776380022</v>
      </c>
      <c r="AB17" s="2">
        <v>642576.71688991995</v>
      </c>
      <c r="AC17" s="2">
        <v>639683.89805685997</v>
      </c>
      <c r="AD17" s="2">
        <v>678151.53575368982</v>
      </c>
      <c r="AE17" s="2">
        <v>667277.76686682005</v>
      </c>
      <c r="AF17" s="2">
        <v>643432.71900780022</v>
      </c>
      <c r="AG17" s="2">
        <v>620540.14060016</v>
      </c>
      <c r="AH17" s="2">
        <v>637205.03841949988</v>
      </c>
      <c r="AI17" s="2">
        <v>652051.50775516964</v>
      </c>
      <c r="AJ17" s="2">
        <v>685944.40851569979</v>
      </c>
      <c r="AK17" s="2">
        <v>714314.09450709983</v>
      </c>
      <c r="AL17" s="2">
        <v>783035.24407090002</v>
      </c>
      <c r="AM17" s="2">
        <v>730941.62141467992</v>
      </c>
      <c r="AN17" s="2">
        <v>706639.94390427007</v>
      </c>
      <c r="AO17" s="2">
        <v>715099.7146290699</v>
      </c>
      <c r="AP17" s="2">
        <v>731723.49548006966</v>
      </c>
      <c r="AQ17" s="2">
        <v>750046.05795689987</v>
      </c>
      <c r="AR17" s="2">
        <v>736596.11012505018</v>
      </c>
      <c r="AS17" s="2">
        <v>805683.80698369001</v>
      </c>
      <c r="AT17" s="2">
        <v>793220.53913166991</v>
      </c>
      <c r="AU17" s="2">
        <v>783519.35873270978</v>
      </c>
      <c r="AV17" s="2">
        <v>764880.06899895985</v>
      </c>
      <c r="AW17" s="2">
        <v>762040.92463702988</v>
      </c>
    </row>
    <row r="18" spans="1:49" ht="13.5" customHeight="1" x14ac:dyDescent="0.2">
      <c r="A18" s="2">
        <v>1</v>
      </c>
      <c r="B18" s="3" t="s">
        <v>204</v>
      </c>
      <c r="C18" s="2">
        <v>69</v>
      </c>
      <c r="D18" s="3" t="s">
        <v>205</v>
      </c>
      <c r="E18" s="3" t="s">
        <v>187</v>
      </c>
      <c r="F18" s="3" t="s">
        <v>188</v>
      </c>
      <c r="G18" s="2">
        <v>3907.0652060000002</v>
      </c>
      <c r="H18" s="2">
        <v>4529.8338435000005</v>
      </c>
      <c r="I18" s="2">
        <v>3935.549</v>
      </c>
      <c r="J18" s="2">
        <v>3525.0483394000003</v>
      </c>
      <c r="K18" s="2">
        <v>3243.2960341999992</v>
      </c>
      <c r="L18" s="2">
        <v>3571.7199767000002</v>
      </c>
      <c r="M18" s="2">
        <v>3618.699376</v>
      </c>
      <c r="N18" s="2">
        <v>3846.9919827999997</v>
      </c>
      <c r="O18" s="2">
        <v>3327.9085798000001</v>
      </c>
      <c r="P18" s="2">
        <v>3684.5883373999991</v>
      </c>
      <c r="Q18" s="2">
        <v>4176.7721984999998</v>
      </c>
      <c r="R18" s="2">
        <v>4193.932711299999</v>
      </c>
      <c r="S18" s="2">
        <v>4121.8359910000008</v>
      </c>
      <c r="T18" s="2">
        <v>3593.4114979999995</v>
      </c>
      <c r="U18" s="2">
        <v>3139.2763040000004</v>
      </c>
      <c r="V18" s="2">
        <v>2860.0579487</v>
      </c>
      <c r="W18" s="2">
        <v>3695.9975234999997</v>
      </c>
      <c r="X18" s="2">
        <v>4427.2912134000007</v>
      </c>
      <c r="Y18" s="2">
        <v>4819.3849611999995</v>
      </c>
      <c r="Z18" s="2">
        <v>4948.5580622999996</v>
      </c>
      <c r="AA18" s="2">
        <v>4916.9985925000001</v>
      </c>
      <c r="AB18" s="2">
        <v>5371.5909351000009</v>
      </c>
      <c r="AC18" s="2">
        <v>6969.8752400999983</v>
      </c>
      <c r="AD18" s="2">
        <v>7207.3878723999997</v>
      </c>
      <c r="AE18" s="2">
        <v>8312.493034799998</v>
      </c>
      <c r="AF18" s="2">
        <v>9233.729242899999</v>
      </c>
      <c r="AG18" s="2">
        <v>8877.0460354700008</v>
      </c>
      <c r="AH18" s="2">
        <v>9957.9308566699983</v>
      </c>
      <c r="AI18" s="2">
        <v>11730.543212439999</v>
      </c>
      <c r="AJ18" s="2">
        <v>12969.120635949997</v>
      </c>
      <c r="AK18" s="2">
        <v>14731.107981009996</v>
      </c>
      <c r="AL18" s="2">
        <v>13459.2243174</v>
      </c>
      <c r="AM18" s="2">
        <v>15193.145110699999</v>
      </c>
      <c r="AN18" s="2">
        <v>16493.447254959996</v>
      </c>
      <c r="AO18" s="2">
        <v>16434.923183390001</v>
      </c>
      <c r="AP18" s="2">
        <v>18063.30622133</v>
      </c>
      <c r="AQ18" s="2">
        <v>17333.839906530004</v>
      </c>
      <c r="AR18" s="2">
        <v>17402.133645089998</v>
      </c>
      <c r="AS18" s="2">
        <v>16434.823629289996</v>
      </c>
      <c r="AT18" s="2">
        <v>16453.681808009998</v>
      </c>
      <c r="AU18" s="2">
        <v>17201.908475009997</v>
      </c>
      <c r="AV18" s="2">
        <v>17249.1615428</v>
      </c>
      <c r="AW18" s="2">
        <v>17249.1615428</v>
      </c>
    </row>
    <row r="19" spans="1:49" ht="13.5" customHeight="1" x14ac:dyDescent="0.2">
      <c r="A19" s="2">
        <v>1</v>
      </c>
      <c r="B19" s="3" t="s">
        <v>57</v>
      </c>
      <c r="C19" s="2">
        <v>86</v>
      </c>
      <c r="D19" s="3" t="s">
        <v>229</v>
      </c>
      <c r="E19" s="3" t="s">
        <v>187</v>
      </c>
      <c r="F19" s="3" t="s">
        <v>188</v>
      </c>
      <c r="G19" s="2">
        <v>11963.808362600001</v>
      </c>
      <c r="H19" s="2">
        <v>13006.287413799995</v>
      </c>
      <c r="I19" s="2">
        <v>13850.786296299995</v>
      </c>
      <c r="J19" s="2">
        <v>13206.473757699998</v>
      </c>
      <c r="K19" s="2">
        <v>16574.662909299997</v>
      </c>
      <c r="L19" s="2">
        <v>16596.802572489996</v>
      </c>
      <c r="M19" s="2">
        <v>17678.266649680001</v>
      </c>
      <c r="N19" s="2">
        <v>18422.139645840001</v>
      </c>
      <c r="O19" s="2">
        <v>18793.384477400006</v>
      </c>
      <c r="P19" s="2">
        <v>18766.767149999992</v>
      </c>
      <c r="Q19" s="2">
        <v>17102.169046290001</v>
      </c>
      <c r="R19" s="2">
        <v>16217.139614619999</v>
      </c>
      <c r="S19" s="2">
        <v>15760.063752580001</v>
      </c>
      <c r="T19" s="2">
        <v>15759.29062835</v>
      </c>
      <c r="U19" s="2">
        <v>15556.426375340001</v>
      </c>
      <c r="V19" s="2">
        <v>18357.628531579998</v>
      </c>
      <c r="W19" s="2">
        <v>18209.650403439995</v>
      </c>
      <c r="X19" s="2">
        <v>18131.453470449997</v>
      </c>
      <c r="Y19" s="2">
        <v>19080.645816270004</v>
      </c>
      <c r="Z19" s="2">
        <v>17837.922116580005</v>
      </c>
      <c r="AA19" s="2">
        <v>19730.488668530008</v>
      </c>
      <c r="AB19" s="2">
        <v>16914.687537429996</v>
      </c>
      <c r="AC19" s="2">
        <v>15685.879483530005</v>
      </c>
      <c r="AD19" s="2">
        <v>17999.6623683</v>
      </c>
      <c r="AE19" s="2">
        <v>15916.590846610001</v>
      </c>
      <c r="AF19" s="2">
        <v>17234.978911500002</v>
      </c>
      <c r="AG19" s="2">
        <v>19144.601989890005</v>
      </c>
      <c r="AH19" s="2">
        <v>16324.706031580003</v>
      </c>
      <c r="AI19" s="2">
        <v>15980.795455239997</v>
      </c>
      <c r="AJ19" s="2">
        <v>16350.956484579996</v>
      </c>
      <c r="AK19" s="2">
        <v>15668.254020729997</v>
      </c>
      <c r="AL19" s="2">
        <v>15977.803203900003</v>
      </c>
      <c r="AM19" s="2">
        <v>17307.440023809995</v>
      </c>
      <c r="AN19" s="2">
        <v>17939.171558179998</v>
      </c>
      <c r="AO19" s="2">
        <v>16330.483550559999</v>
      </c>
      <c r="AP19" s="2">
        <v>16198.826172699995</v>
      </c>
      <c r="AQ19" s="2">
        <v>16543.029106100003</v>
      </c>
      <c r="AR19" s="2">
        <v>15948.206439599999</v>
      </c>
      <c r="AS19" s="2">
        <v>16959.867122600001</v>
      </c>
      <c r="AT19" s="2">
        <v>16765.356439800002</v>
      </c>
      <c r="AU19" s="2">
        <v>15368.152422900004</v>
      </c>
      <c r="AV19" s="2">
        <v>16423.600535500002</v>
      </c>
      <c r="AW19" s="2">
        <v>16432.9857625</v>
      </c>
    </row>
    <row r="20" spans="1:49" ht="13.5" customHeight="1" x14ac:dyDescent="0.2">
      <c r="A20" s="2">
        <v>1</v>
      </c>
      <c r="B20" s="3" t="s">
        <v>57</v>
      </c>
      <c r="C20" s="2">
        <v>87</v>
      </c>
      <c r="D20" s="3" t="s">
        <v>230</v>
      </c>
      <c r="E20" s="3" t="s">
        <v>187</v>
      </c>
      <c r="F20" s="3" t="s">
        <v>188</v>
      </c>
      <c r="G20" s="2">
        <v>71647.602780000016</v>
      </c>
      <c r="H20" s="2">
        <v>71334.730644700001</v>
      </c>
      <c r="I20" s="2">
        <v>70125.416996800006</v>
      </c>
      <c r="J20" s="2">
        <v>71549.212939999983</v>
      </c>
      <c r="K20" s="2">
        <v>70279.020297699972</v>
      </c>
      <c r="L20" s="2">
        <v>73837.386304200016</v>
      </c>
      <c r="M20" s="2">
        <v>69166.183392099992</v>
      </c>
      <c r="N20" s="2">
        <v>64121.114181799996</v>
      </c>
      <c r="O20" s="2">
        <v>71769.018085759992</v>
      </c>
      <c r="P20" s="2">
        <v>70335.018531039997</v>
      </c>
      <c r="Q20" s="2">
        <v>73395.92598604002</v>
      </c>
      <c r="R20" s="2">
        <v>65090.92184688001</v>
      </c>
      <c r="S20" s="2">
        <v>69004.505756999977</v>
      </c>
      <c r="T20" s="2">
        <v>68520.36726829999</v>
      </c>
      <c r="U20" s="2">
        <v>64518.526958079987</v>
      </c>
      <c r="V20" s="2">
        <v>63982.216493499996</v>
      </c>
      <c r="W20" s="2">
        <v>59192.370796559997</v>
      </c>
      <c r="X20" s="2">
        <v>66328.684621880006</v>
      </c>
      <c r="Y20" s="2">
        <v>59011.900391820011</v>
      </c>
      <c r="Z20" s="2">
        <v>53486.613446220028</v>
      </c>
      <c r="AA20" s="2">
        <v>56494.380032499997</v>
      </c>
      <c r="AB20" s="2">
        <v>64375.546102119995</v>
      </c>
      <c r="AC20" s="2">
        <v>59738.723534700017</v>
      </c>
      <c r="AD20" s="2">
        <v>61118.032993399996</v>
      </c>
      <c r="AE20" s="2">
        <v>57858.866046089992</v>
      </c>
      <c r="AF20" s="2">
        <v>62387.723241109998</v>
      </c>
      <c r="AG20" s="2">
        <v>61994.125536819985</v>
      </c>
      <c r="AH20" s="2">
        <v>66119.301074079995</v>
      </c>
      <c r="AI20" s="2">
        <v>56094.401592639988</v>
      </c>
      <c r="AJ20" s="2">
        <v>44702.479073179988</v>
      </c>
      <c r="AK20" s="2">
        <v>52650.465232919982</v>
      </c>
      <c r="AL20" s="2">
        <v>54662.75401284</v>
      </c>
      <c r="AM20" s="2">
        <v>57372.170341810001</v>
      </c>
      <c r="AN20" s="2">
        <v>50677.167773519999</v>
      </c>
      <c r="AO20" s="2">
        <v>41086.159740650008</v>
      </c>
      <c r="AP20" s="2">
        <v>44437.23101938</v>
      </c>
      <c r="AQ20" s="2">
        <v>54911.090110899997</v>
      </c>
      <c r="AR20" s="2">
        <v>47490.00599315</v>
      </c>
      <c r="AS20" s="2">
        <v>56482.366879780006</v>
      </c>
      <c r="AT20" s="2">
        <v>56514.883679460007</v>
      </c>
      <c r="AU20" s="2">
        <v>56514.883679460007</v>
      </c>
      <c r="AV20" s="2">
        <v>56844.176487039993</v>
      </c>
      <c r="AW20" s="2">
        <v>56850.491310939993</v>
      </c>
    </row>
    <row r="21" spans="1:49" ht="13.5" customHeight="1" x14ac:dyDescent="0.2">
      <c r="A21" s="2">
        <v>1</v>
      </c>
      <c r="B21" s="3" t="s">
        <v>48</v>
      </c>
      <c r="C21" s="2">
        <v>89</v>
      </c>
      <c r="D21" s="3" t="s">
        <v>51</v>
      </c>
      <c r="E21" s="3" t="s">
        <v>187</v>
      </c>
      <c r="F21" s="3" t="s">
        <v>188</v>
      </c>
      <c r="G21" s="2">
        <v>559019.97880260006</v>
      </c>
      <c r="H21" s="2">
        <v>615637.16875710001</v>
      </c>
      <c r="I21" s="2">
        <v>667757.68852830038</v>
      </c>
      <c r="J21" s="2">
        <v>705365.02116540016</v>
      </c>
      <c r="K21" s="2">
        <v>726012.05023150006</v>
      </c>
      <c r="L21" s="2">
        <v>728635.81374160002</v>
      </c>
      <c r="M21" s="2">
        <v>720013.35244369996</v>
      </c>
      <c r="N21" s="2">
        <v>808634.01588289987</v>
      </c>
      <c r="O21" s="2">
        <v>833957.96689170017</v>
      </c>
      <c r="P21" s="2">
        <v>861981.52939869999</v>
      </c>
      <c r="Q21" s="2">
        <v>866932.33596137969</v>
      </c>
      <c r="R21" s="2">
        <v>950394.46259935969</v>
      </c>
      <c r="S21" s="2">
        <v>997893.46326761972</v>
      </c>
      <c r="T21" s="2">
        <v>1074714.1724486402</v>
      </c>
      <c r="U21" s="2">
        <v>1094052.3007024997</v>
      </c>
      <c r="V21" s="2">
        <v>1141613.8937260003</v>
      </c>
      <c r="W21" s="2">
        <v>1223552.4155431001</v>
      </c>
      <c r="X21" s="2">
        <v>1276858.7754361003</v>
      </c>
      <c r="Y21" s="2">
        <v>1212674.5138737496</v>
      </c>
      <c r="Z21" s="2">
        <v>1254487.7282107004</v>
      </c>
      <c r="AA21" s="2">
        <v>1251981.4598894999</v>
      </c>
      <c r="AB21" s="2">
        <v>1229902.4223697002</v>
      </c>
      <c r="AC21" s="2">
        <v>1197746.9803946605</v>
      </c>
      <c r="AD21" s="2">
        <v>1216096.9753949598</v>
      </c>
      <c r="AE21" s="2">
        <v>1251450.4173365002</v>
      </c>
      <c r="AF21" s="2">
        <v>1264179.3195005704</v>
      </c>
      <c r="AG21" s="2">
        <v>1288703.9010976506</v>
      </c>
      <c r="AH21" s="2">
        <v>1349005.9142527403</v>
      </c>
      <c r="AI21" s="2">
        <v>1435478.2752286</v>
      </c>
      <c r="AJ21" s="2">
        <v>1511416.0434416006</v>
      </c>
      <c r="AK21" s="2">
        <v>1502632.1463899601</v>
      </c>
      <c r="AL21" s="2">
        <v>1548478.7910898009</v>
      </c>
      <c r="AM21" s="2">
        <v>1553826.9917450501</v>
      </c>
      <c r="AN21" s="2">
        <v>1590549.25317406</v>
      </c>
      <c r="AO21" s="2">
        <v>1677018.8765961605</v>
      </c>
      <c r="AP21" s="2">
        <v>1728364.9455003</v>
      </c>
      <c r="AQ21" s="2">
        <v>1814069.3612062403</v>
      </c>
      <c r="AR21" s="2">
        <v>1887496.39924644</v>
      </c>
      <c r="AS21" s="2">
        <v>1914537.8440968997</v>
      </c>
      <c r="AT21" s="2">
        <v>1967678.0103347299</v>
      </c>
      <c r="AU21" s="2">
        <v>1986737.8035898998</v>
      </c>
      <c r="AV21" s="2">
        <v>1933658.5256554</v>
      </c>
      <c r="AW21" s="2">
        <v>1979552.3934674999</v>
      </c>
    </row>
    <row r="22" spans="1:49" ht="13.5" customHeight="1" x14ac:dyDescent="0.2">
      <c r="A22" s="2">
        <v>1</v>
      </c>
      <c r="B22" s="3" t="s">
        <v>204</v>
      </c>
      <c r="C22" s="2">
        <v>91</v>
      </c>
      <c r="D22" s="3" t="s">
        <v>206</v>
      </c>
      <c r="E22" s="3" t="s">
        <v>187</v>
      </c>
      <c r="F22" s="3" t="s">
        <v>188</v>
      </c>
      <c r="G22" s="2">
        <v>134848.11569323999</v>
      </c>
      <c r="H22" s="2">
        <v>138666.68291430001</v>
      </c>
      <c r="I22" s="2">
        <v>122878.33612117999</v>
      </c>
      <c r="J22" s="2">
        <v>146105.51126262001</v>
      </c>
      <c r="K22" s="2">
        <v>143449.52337861003</v>
      </c>
      <c r="L22" s="2">
        <v>148468.01823007996</v>
      </c>
      <c r="M22" s="2">
        <v>144359.88795469995</v>
      </c>
      <c r="N22" s="2">
        <v>135553.68566043998</v>
      </c>
      <c r="O22" s="2">
        <v>153050.50818638998</v>
      </c>
      <c r="P22" s="2">
        <v>149242.93917291</v>
      </c>
      <c r="Q22" s="2">
        <v>157338.64460716999</v>
      </c>
      <c r="R22" s="2">
        <v>144429.12561200999</v>
      </c>
      <c r="S22" s="2">
        <v>142830.84757545</v>
      </c>
      <c r="T22" s="2">
        <v>168891.92592804998</v>
      </c>
      <c r="U22" s="2">
        <v>167465.80482965999</v>
      </c>
      <c r="V22" s="2">
        <v>153033.61009556</v>
      </c>
      <c r="W22" s="2">
        <v>175118.84616925</v>
      </c>
      <c r="X22" s="2">
        <v>178707.99267249997</v>
      </c>
      <c r="Y22" s="2">
        <v>156142.9342632</v>
      </c>
      <c r="Z22" s="2">
        <v>162229.46512229997</v>
      </c>
      <c r="AA22" s="2">
        <v>167618.22789529999</v>
      </c>
      <c r="AB22" s="2">
        <v>162333.93820379997</v>
      </c>
      <c r="AC22" s="2">
        <v>140255.52957080002</v>
      </c>
      <c r="AD22" s="2">
        <v>146610.44770600001</v>
      </c>
      <c r="AE22" s="2">
        <v>140450.75447280001</v>
      </c>
      <c r="AF22" s="2">
        <v>147236.31291129996</v>
      </c>
      <c r="AG22" s="2">
        <v>137777.02530440001</v>
      </c>
      <c r="AH22" s="2">
        <v>131628.23503000001</v>
      </c>
      <c r="AI22" s="2">
        <v>124722.0298046</v>
      </c>
      <c r="AJ22" s="2">
        <v>109023.97283999999</v>
      </c>
      <c r="AK22" s="2">
        <v>130695.3587064</v>
      </c>
      <c r="AL22" s="2">
        <v>146664.99188639998</v>
      </c>
      <c r="AM22" s="2">
        <v>160051.7516204</v>
      </c>
      <c r="AN22" s="2">
        <v>174923.25522239992</v>
      </c>
      <c r="AO22" s="2">
        <v>204639.71487877998</v>
      </c>
      <c r="AP22" s="2">
        <v>216205.84551571999</v>
      </c>
      <c r="AQ22" s="2">
        <v>220145.03473344</v>
      </c>
      <c r="AR22" s="2">
        <v>192556.98353290002</v>
      </c>
      <c r="AS22" s="2">
        <v>208795.56390199999</v>
      </c>
      <c r="AT22" s="2">
        <v>218723.39666175997</v>
      </c>
      <c r="AU22" s="2">
        <v>208987.43344088004</v>
      </c>
      <c r="AV22" s="2">
        <v>201699.42199569996</v>
      </c>
      <c r="AW22" s="2">
        <v>212216.17999569993</v>
      </c>
    </row>
    <row r="23" spans="1:49" ht="13.5" customHeight="1" x14ac:dyDescent="0.2">
      <c r="A23" s="2">
        <v>1</v>
      </c>
      <c r="B23" s="3" t="s">
        <v>57</v>
      </c>
      <c r="C23" s="2">
        <v>93</v>
      </c>
      <c r="D23" s="3" t="s">
        <v>231</v>
      </c>
      <c r="E23" s="3" t="s">
        <v>187</v>
      </c>
      <c r="F23" s="3" t="s">
        <v>188</v>
      </c>
      <c r="G23" s="2">
        <v>450566.58457760001</v>
      </c>
      <c r="H23" s="2">
        <v>444768.66859790002</v>
      </c>
      <c r="I23" s="2">
        <v>458915.12315279996</v>
      </c>
      <c r="J23" s="2">
        <v>468453.51505789987</v>
      </c>
      <c r="K23" s="2">
        <v>480327.37928749999</v>
      </c>
      <c r="L23" s="2">
        <v>483203.38202740002</v>
      </c>
      <c r="M23" s="2">
        <v>500968.04818339995</v>
      </c>
      <c r="N23" s="2">
        <v>500514.17604510003</v>
      </c>
      <c r="O23" s="2">
        <v>514886.20493989997</v>
      </c>
      <c r="P23" s="2">
        <v>531581.4994390998</v>
      </c>
      <c r="Q23" s="2">
        <v>547828.75402449991</v>
      </c>
      <c r="R23" s="2">
        <v>562349.91258219979</v>
      </c>
      <c r="S23" s="2">
        <v>563504.25716319983</v>
      </c>
      <c r="T23" s="2">
        <v>574252.41515799984</v>
      </c>
      <c r="U23" s="2">
        <v>584338.21118000022</v>
      </c>
      <c r="V23" s="2">
        <v>593520.06910379988</v>
      </c>
      <c r="W23" s="2">
        <v>582848.94130925997</v>
      </c>
      <c r="X23" s="2">
        <v>605062.01323026977</v>
      </c>
      <c r="Y23" s="2">
        <v>632744.53879256023</v>
      </c>
      <c r="Z23" s="2">
        <v>630072.70427219977</v>
      </c>
      <c r="AA23" s="2">
        <v>624712.60344719968</v>
      </c>
      <c r="AB23" s="2">
        <v>640092.66623999982</v>
      </c>
      <c r="AC23" s="2">
        <v>662229.8448375999</v>
      </c>
      <c r="AD23" s="2">
        <v>666626.1504838001</v>
      </c>
      <c r="AE23" s="2">
        <v>668991.83342630009</v>
      </c>
      <c r="AF23" s="2">
        <v>667530.5455889001</v>
      </c>
      <c r="AG23" s="2">
        <v>649320.18780637998</v>
      </c>
      <c r="AH23" s="2">
        <v>640024.0397083998</v>
      </c>
      <c r="AI23" s="2">
        <v>634792.76209145994</v>
      </c>
      <c r="AJ23" s="2">
        <v>601446.10478960001</v>
      </c>
      <c r="AK23" s="2">
        <v>600073.14229440002</v>
      </c>
      <c r="AL23" s="2">
        <v>583538.76685321983</v>
      </c>
      <c r="AM23" s="2">
        <v>574402.53613019991</v>
      </c>
      <c r="AN23" s="2">
        <v>574797.28731939988</v>
      </c>
      <c r="AO23" s="2">
        <v>547600.98485060001</v>
      </c>
      <c r="AP23" s="2">
        <v>566896.13004629989</v>
      </c>
      <c r="AQ23" s="2">
        <v>583955.54006129981</v>
      </c>
      <c r="AR23" s="2">
        <v>578607.17281539994</v>
      </c>
      <c r="AS23" s="2">
        <v>593715.05146259989</v>
      </c>
      <c r="AT23" s="2">
        <v>630409.87990299985</v>
      </c>
      <c r="AU23" s="2">
        <v>608054.16937839997</v>
      </c>
      <c r="AV23" s="2">
        <v>620349.68218280002</v>
      </c>
      <c r="AW23" s="2">
        <v>622366.22170479991</v>
      </c>
    </row>
    <row r="24" spans="1:49" ht="13.5" customHeight="1" x14ac:dyDescent="0.2">
      <c r="A24" s="2">
        <v>1</v>
      </c>
      <c r="B24" s="3" t="s">
        <v>48</v>
      </c>
      <c r="C24" s="2">
        <v>95</v>
      </c>
      <c r="D24" s="3" t="s">
        <v>52</v>
      </c>
      <c r="E24" s="3" t="s">
        <v>187</v>
      </c>
      <c r="F24" s="3" t="s">
        <v>188</v>
      </c>
      <c r="G24" s="2">
        <v>339286.27287602</v>
      </c>
      <c r="H24" s="2">
        <v>350641.41466521006</v>
      </c>
      <c r="I24" s="2">
        <v>355127.72421178006</v>
      </c>
      <c r="J24" s="2">
        <v>382138.19000619993</v>
      </c>
      <c r="K24" s="2">
        <v>390535.39916463994</v>
      </c>
      <c r="L24" s="2">
        <v>441643.67978769011</v>
      </c>
      <c r="M24" s="2">
        <v>497394.07668652001</v>
      </c>
      <c r="N24" s="2">
        <v>528057.49713053997</v>
      </c>
      <c r="O24" s="2">
        <v>549398.42138912994</v>
      </c>
      <c r="P24" s="2">
        <v>540551.8124848</v>
      </c>
      <c r="Q24" s="2">
        <v>589209.91789542988</v>
      </c>
      <c r="R24" s="2">
        <v>619926.25866607018</v>
      </c>
      <c r="S24" s="2">
        <v>604992.05723648984</v>
      </c>
      <c r="T24" s="2">
        <v>560674.90826786996</v>
      </c>
      <c r="U24" s="2">
        <v>507134.91556319001</v>
      </c>
      <c r="V24" s="2">
        <v>567169.7044549298</v>
      </c>
      <c r="W24" s="2">
        <v>613387.55896438996</v>
      </c>
      <c r="X24" s="2">
        <v>689168.95930726</v>
      </c>
      <c r="Y24" s="2">
        <v>731309.50734410004</v>
      </c>
      <c r="Z24" s="2">
        <v>740924.2643200201</v>
      </c>
      <c r="AA24" s="2">
        <v>767012.19443378027</v>
      </c>
      <c r="AB24" s="2">
        <v>729891.48265546001</v>
      </c>
      <c r="AC24" s="2">
        <v>686342.27245208004</v>
      </c>
      <c r="AD24" s="2">
        <v>668073.22048493009</v>
      </c>
      <c r="AE24" s="2">
        <v>686804.9394152601</v>
      </c>
      <c r="AF24" s="2">
        <v>673935.81755784014</v>
      </c>
      <c r="AG24" s="2">
        <v>747351.97936190013</v>
      </c>
      <c r="AH24" s="2">
        <v>774071.62762972002</v>
      </c>
      <c r="AI24" s="2">
        <v>800214.60519857018</v>
      </c>
      <c r="AJ24" s="2">
        <v>850030.9769199997</v>
      </c>
      <c r="AK24" s="2">
        <v>843640.43538758019</v>
      </c>
      <c r="AL24" s="2">
        <v>859614.72246126982</v>
      </c>
      <c r="AM24" s="2">
        <v>888511.5111512997</v>
      </c>
      <c r="AN24" s="2">
        <v>974707.46472027001</v>
      </c>
      <c r="AO24" s="2">
        <v>964837.55261575035</v>
      </c>
      <c r="AP24" s="2">
        <v>1077544.8878668298</v>
      </c>
      <c r="AQ24" s="2">
        <v>1069672.8584898696</v>
      </c>
      <c r="AR24" s="2">
        <v>1062221.8031242199</v>
      </c>
      <c r="AS24" s="2">
        <v>951696.18891142018</v>
      </c>
      <c r="AT24" s="2">
        <v>1030277.3702871698</v>
      </c>
      <c r="AU24" s="2">
        <v>1061216.6318929698</v>
      </c>
      <c r="AV24" s="2">
        <v>1110598.4590260999</v>
      </c>
      <c r="AW24" s="2">
        <v>1094216.3714725999</v>
      </c>
    </row>
    <row r="25" spans="1:49" ht="13.5" customHeight="1" x14ac:dyDescent="0.2">
      <c r="A25" s="2">
        <v>1</v>
      </c>
      <c r="B25" s="3" t="s">
        <v>57</v>
      </c>
      <c r="C25" s="2">
        <v>109</v>
      </c>
      <c r="D25" s="3" t="s">
        <v>232</v>
      </c>
      <c r="E25" s="3" t="s">
        <v>187</v>
      </c>
      <c r="F25" s="3" t="s">
        <v>188</v>
      </c>
      <c r="G25" s="2">
        <v>244140.05854781999</v>
      </c>
      <c r="H25" s="2">
        <v>245828.50458550011</v>
      </c>
      <c r="I25" s="2">
        <v>259504.75961936</v>
      </c>
      <c r="J25" s="2">
        <v>268228.59561939997</v>
      </c>
      <c r="K25" s="2">
        <v>277525.26502473</v>
      </c>
      <c r="L25" s="2">
        <v>286523.90618516994</v>
      </c>
      <c r="M25" s="2">
        <v>286393.14228875004</v>
      </c>
      <c r="N25" s="2">
        <v>273905.14103281003</v>
      </c>
      <c r="O25" s="2">
        <v>264252.50222487003</v>
      </c>
      <c r="P25" s="2">
        <v>271972.75606823008</v>
      </c>
      <c r="Q25" s="2">
        <v>293751.92538236995</v>
      </c>
      <c r="R25" s="2">
        <v>289804.32561857003</v>
      </c>
      <c r="S25" s="2">
        <v>273797.4237646499</v>
      </c>
      <c r="T25" s="2">
        <v>279462.93104387005</v>
      </c>
      <c r="U25" s="2">
        <v>277480.97583202005</v>
      </c>
      <c r="V25" s="2">
        <v>289559.61947147996</v>
      </c>
      <c r="W25" s="2">
        <v>292968.40302784997</v>
      </c>
      <c r="X25" s="2">
        <v>312653.13696195011</v>
      </c>
      <c r="Y25" s="2">
        <v>302237.04088759987</v>
      </c>
      <c r="Z25" s="2">
        <v>297537.42254940997</v>
      </c>
      <c r="AA25" s="2">
        <v>294771.82840468007</v>
      </c>
      <c r="AB25" s="2">
        <v>280536.89655901003</v>
      </c>
      <c r="AC25" s="2">
        <v>298468.21227461001</v>
      </c>
      <c r="AD25" s="2">
        <v>326424.31882264995</v>
      </c>
      <c r="AE25" s="2">
        <v>300799.40872561012</v>
      </c>
      <c r="AF25" s="2">
        <v>310532.65574118996</v>
      </c>
      <c r="AG25" s="2">
        <v>326653.22386777995</v>
      </c>
      <c r="AH25" s="2">
        <v>318278.19535608013</v>
      </c>
      <c r="AI25" s="2">
        <v>293819.27767287992</v>
      </c>
      <c r="AJ25" s="2">
        <v>322028.95260138001</v>
      </c>
      <c r="AK25" s="2">
        <v>328356.22070788988</v>
      </c>
      <c r="AL25" s="2">
        <v>356264.11581092991</v>
      </c>
      <c r="AM25" s="2">
        <v>362736.66882137</v>
      </c>
      <c r="AN25" s="2">
        <v>379467.16945804993</v>
      </c>
      <c r="AO25" s="2">
        <v>388003.94763651991</v>
      </c>
      <c r="AP25" s="2">
        <v>408669.78390182002</v>
      </c>
      <c r="AQ25" s="2">
        <v>385232.35288287001</v>
      </c>
      <c r="AR25" s="2">
        <v>376613.95409171004</v>
      </c>
      <c r="AS25" s="2">
        <v>400136.24492621975</v>
      </c>
      <c r="AT25" s="2">
        <v>383000.95011230983</v>
      </c>
      <c r="AU25" s="2">
        <v>403886.7562533099</v>
      </c>
      <c r="AV25" s="2">
        <v>399279.5855356598</v>
      </c>
      <c r="AW25" s="2">
        <v>399048.8148315599</v>
      </c>
    </row>
    <row r="26" spans="1:49" ht="13.5" customHeight="1" x14ac:dyDescent="0.2">
      <c r="A26" s="2">
        <v>1</v>
      </c>
      <c r="B26" s="3" t="s">
        <v>57</v>
      </c>
      <c r="C26" s="2">
        <v>135</v>
      </c>
      <c r="D26" s="3" t="s">
        <v>233</v>
      </c>
      <c r="E26" s="3" t="s">
        <v>187</v>
      </c>
      <c r="F26" s="3" t="s">
        <v>188</v>
      </c>
      <c r="G26" s="2">
        <v>66986.492722980009</v>
      </c>
      <c r="H26" s="2">
        <v>67741.440379780004</v>
      </c>
      <c r="I26" s="2">
        <v>67500.20868037999</v>
      </c>
      <c r="J26" s="2">
        <v>56745.530757779998</v>
      </c>
      <c r="K26" s="2">
        <v>72936.474682859975</v>
      </c>
      <c r="L26" s="2">
        <v>77757.692632539998</v>
      </c>
      <c r="M26" s="2">
        <v>72390.631661020001</v>
      </c>
      <c r="N26" s="2">
        <v>72245.353972559999</v>
      </c>
      <c r="O26" s="2">
        <v>69586.615352259993</v>
      </c>
      <c r="P26" s="2">
        <v>58007.818789519995</v>
      </c>
      <c r="Q26" s="2">
        <v>62042.581932899986</v>
      </c>
      <c r="R26" s="2">
        <v>71831.25398057999</v>
      </c>
      <c r="S26" s="2">
        <v>67155.996687020001</v>
      </c>
      <c r="T26" s="2">
        <v>69392.088594059998</v>
      </c>
      <c r="U26" s="2">
        <v>66358.087671100002</v>
      </c>
      <c r="V26" s="2">
        <v>73090.737436039999</v>
      </c>
      <c r="W26" s="2">
        <v>77134.61922706</v>
      </c>
      <c r="X26" s="2">
        <v>78224.74672005001</v>
      </c>
      <c r="Y26" s="2">
        <v>58185.859635999994</v>
      </c>
      <c r="Z26" s="2">
        <v>44350.340376160006</v>
      </c>
      <c r="AA26" s="2">
        <v>58323.852476679989</v>
      </c>
      <c r="AB26" s="2">
        <v>62556.280506859992</v>
      </c>
      <c r="AC26" s="2">
        <v>62925.078366940012</v>
      </c>
      <c r="AD26" s="2">
        <v>67514.006710659989</v>
      </c>
      <c r="AE26" s="2">
        <v>65911.342549599998</v>
      </c>
      <c r="AF26" s="2">
        <v>69967.3124618</v>
      </c>
      <c r="AG26" s="2">
        <v>63104.9267941</v>
      </c>
      <c r="AH26" s="2">
        <v>64116.551301</v>
      </c>
      <c r="AI26" s="2">
        <v>66717.542370399999</v>
      </c>
      <c r="AJ26" s="2">
        <v>68033.855949960009</v>
      </c>
      <c r="AK26" s="2">
        <v>64677.802183879998</v>
      </c>
      <c r="AL26" s="2">
        <v>67183.608801440001</v>
      </c>
      <c r="AM26" s="2">
        <v>63509.533626179989</v>
      </c>
      <c r="AN26" s="2">
        <v>56555.453733799994</v>
      </c>
      <c r="AO26" s="2">
        <v>61683.327912799999</v>
      </c>
      <c r="AP26" s="2">
        <v>75122.397581800004</v>
      </c>
      <c r="AQ26" s="2">
        <v>79051.195201320021</v>
      </c>
      <c r="AR26" s="2">
        <v>73977.751254960007</v>
      </c>
      <c r="AS26" s="2">
        <v>78831.987656580008</v>
      </c>
      <c r="AT26" s="2">
        <v>79566.602186999997</v>
      </c>
      <c r="AU26" s="2">
        <v>79566.602186999997</v>
      </c>
      <c r="AV26" s="2">
        <v>79570.492746999982</v>
      </c>
      <c r="AW26" s="2">
        <v>79572.50390299999</v>
      </c>
    </row>
    <row r="27" spans="1:49" ht="13.5" customHeight="1" x14ac:dyDescent="0.2">
      <c r="A27" s="2">
        <v>1</v>
      </c>
      <c r="B27" s="3" t="s">
        <v>45</v>
      </c>
      <c r="C27" s="2">
        <v>138</v>
      </c>
      <c r="D27" s="3" t="s">
        <v>45</v>
      </c>
      <c r="E27" s="3" t="s">
        <v>187</v>
      </c>
      <c r="F27" s="3" t="s">
        <v>188</v>
      </c>
      <c r="G27" s="2">
        <v>6635264.9208575413</v>
      </c>
      <c r="H27" s="2">
        <v>7039006.0345176989</v>
      </c>
      <c r="I27" s="2">
        <v>7383151.6091965372</v>
      </c>
      <c r="J27" s="2">
        <v>8139897.9058423573</v>
      </c>
      <c r="K27" s="2">
        <v>8613379.5502373204</v>
      </c>
      <c r="L27" s="2">
        <v>9204955.7601930257</v>
      </c>
      <c r="M27" s="2">
        <v>9342203.6571113411</v>
      </c>
      <c r="N27" s="2">
        <v>9604382.3064015824</v>
      </c>
      <c r="O27" s="2">
        <v>9455822.1668810416</v>
      </c>
      <c r="P27" s="2">
        <v>9852459.322017435</v>
      </c>
      <c r="Q27" s="2">
        <v>10305663.188673135</v>
      </c>
      <c r="R27" s="2">
        <v>10820667.656209936</v>
      </c>
      <c r="S27" s="2">
        <v>11279857.558397803</v>
      </c>
      <c r="T27" s="2">
        <v>11640261.020047965</v>
      </c>
      <c r="U27" s="2">
        <v>12019370.631093526</v>
      </c>
      <c r="V27" s="2">
        <v>12034391.780242817</v>
      </c>
      <c r="W27" s="2">
        <v>13400019.193812154</v>
      </c>
      <c r="X27" s="2">
        <v>14295984.873197868</v>
      </c>
      <c r="Y27" s="2">
        <v>13946501.012847992</v>
      </c>
      <c r="Z27" s="2">
        <v>15118085.419951487</v>
      </c>
      <c r="AA27" s="2">
        <v>16166000.167376753</v>
      </c>
      <c r="AB27" s="2">
        <v>15761051.38859454</v>
      </c>
      <c r="AC27" s="2">
        <v>16549059.389251385</v>
      </c>
      <c r="AD27" s="2">
        <v>16653397.856206367</v>
      </c>
      <c r="AE27" s="2">
        <v>17232372.610364575</v>
      </c>
      <c r="AF27" s="2">
        <v>17461384.812144499</v>
      </c>
      <c r="AG27" s="2">
        <v>17668224.651906941</v>
      </c>
      <c r="AH27" s="2">
        <v>17327891.236980367</v>
      </c>
      <c r="AI27" s="2">
        <v>16474141.487557966</v>
      </c>
      <c r="AJ27" s="2">
        <v>17597750.581678763</v>
      </c>
      <c r="AK27" s="2">
        <v>18135217.098562531</v>
      </c>
      <c r="AL27" s="2">
        <v>18252205.08195176</v>
      </c>
      <c r="AM27" s="2">
        <v>18840866.88627914</v>
      </c>
      <c r="AN27" s="2">
        <v>19537856.811326295</v>
      </c>
      <c r="AO27" s="2">
        <v>20313884.04588718</v>
      </c>
      <c r="AP27" s="2">
        <v>21001332.435495656</v>
      </c>
      <c r="AQ27" s="2">
        <v>21398794.556636024</v>
      </c>
      <c r="AR27" s="2">
        <v>22100403.313814983</v>
      </c>
      <c r="AS27" s="2">
        <v>22661543.2808052</v>
      </c>
      <c r="AT27" s="2">
        <v>22998195.442533363</v>
      </c>
      <c r="AU27" s="2">
        <v>24267517.545252997</v>
      </c>
      <c r="AV27" s="2">
        <v>24100364.584529288</v>
      </c>
      <c r="AW27" s="2">
        <v>24805068.081410002</v>
      </c>
    </row>
    <row r="28" spans="1:49" ht="13.5" customHeight="1" x14ac:dyDescent="0.2">
      <c r="A28" s="2">
        <v>1</v>
      </c>
      <c r="B28" s="3" t="s">
        <v>57</v>
      </c>
      <c r="C28" s="2">
        <v>142</v>
      </c>
      <c r="D28" s="3" t="s">
        <v>234</v>
      </c>
      <c r="E28" s="3" t="s">
        <v>187</v>
      </c>
      <c r="F28" s="3" t="s">
        <v>188</v>
      </c>
      <c r="G28" s="2">
        <v>1301.5956171999997</v>
      </c>
      <c r="H28" s="2">
        <v>1337.3226919999997</v>
      </c>
      <c r="I28" s="2">
        <v>1380.5182688999994</v>
      </c>
      <c r="J28" s="2">
        <v>1417.1808798999998</v>
      </c>
      <c r="K28" s="2">
        <v>1458.1169139999997</v>
      </c>
      <c r="L28" s="2">
        <v>1416.9249375999996</v>
      </c>
      <c r="M28" s="2">
        <v>1563.9105675999999</v>
      </c>
      <c r="N28" s="2">
        <v>1646.7121496</v>
      </c>
      <c r="O28" s="2">
        <v>1479.9642502999995</v>
      </c>
      <c r="P28" s="2">
        <v>1571.9393306399995</v>
      </c>
      <c r="Q28" s="2">
        <v>1664.7181203799998</v>
      </c>
      <c r="R28" s="2">
        <v>1636.1418970799991</v>
      </c>
      <c r="S28" s="2">
        <v>1664.2844682399996</v>
      </c>
      <c r="T28" s="2">
        <v>1696.6032213199996</v>
      </c>
      <c r="U28" s="2">
        <v>1715.6481124799996</v>
      </c>
      <c r="V28" s="2">
        <v>1750.8600364399995</v>
      </c>
      <c r="W28" s="2">
        <v>1760.29228728</v>
      </c>
      <c r="X28" s="2">
        <v>1811.7112290999996</v>
      </c>
      <c r="Y28" s="2">
        <v>1866.9511610199993</v>
      </c>
      <c r="Z28" s="2">
        <v>1960.5407289399998</v>
      </c>
      <c r="AA28" s="2">
        <v>2077.5437634399996</v>
      </c>
      <c r="AB28" s="2">
        <v>2256.0441405399993</v>
      </c>
      <c r="AC28" s="2">
        <v>2245.3680358999991</v>
      </c>
      <c r="AD28" s="2">
        <v>2269.0766734999988</v>
      </c>
      <c r="AE28" s="2">
        <v>2271.8728154999994</v>
      </c>
      <c r="AF28" s="2">
        <v>2337.4157702999996</v>
      </c>
      <c r="AG28" s="2">
        <v>2407.5663013999992</v>
      </c>
      <c r="AH28" s="2">
        <v>2472.4320159399995</v>
      </c>
      <c r="AI28" s="2">
        <v>2514.0549126399987</v>
      </c>
      <c r="AJ28" s="2">
        <v>2590.3696813799997</v>
      </c>
      <c r="AK28" s="2">
        <v>2656.3020699799995</v>
      </c>
      <c r="AL28" s="2">
        <v>2732.7839204200004</v>
      </c>
      <c r="AM28" s="2">
        <v>2787.2769792200002</v>
      </c>
      <c r="AN28" s="2">
        <v>2848.7113383599999</v>
      </c>
      <c r="AO28" s="2">
        <v>2852.3261403999995</v>
      </c>
      <c r="AP28" s="2">
        <v>2852.3261403999995</v>
      </c>
      <c r="AQ28" s="2">
        <v>2852.3261403999995</v>
      </c>
      <c r="AR28" s="2">
        <v>2852.3261403999995</v>
      </c>
      <c r="AS28" s="2">
        <v>2852.3261403999995</v>
      </c>
      <c r="AT28" s="2">
        <v>2852.3261403999995</v>
      </c>
      <c r="AU28" s="2">
        <v>2852.3261403999995</v>
      </c>
      <c r="AV28" s="2">
        <v>2852.3261403999995</v>
      </c>
      <c r="AW28" s="2">
        <v>2639.9248389999998</v>
      </c>
    </row>
    <row r="29" spans="1:49" ht="13.5" customHeight="1" x14ac:dyDescent="0.2">
      <c r="A29" s="2">
        <v>1</v>
      </c>
      <c r="B29" s="3" t="s">
        <v>57</v>
      </c>
      <c r="C29" s="2">
        <v>151</v>
      </c>
      <c r="D29" s="3" t="s">
        <v>235</v>
      </c>
      <c r="E29" s="3" t="s">
        <v>187</v>
      </c>
      <c r="F29" s="3" t="s">
        <v>188</v>
      </c>
      <c r="G29" s="2">
        <v>4017.2806049999999</v>
      </c>
      <c r="H29" s="2">
        <v>3966.0019120000002</v>
      </c>
      <c r="I29" s="2">
        <v>3950.0759869999997</v>
      </c>
      <c r="J29" s="2">
        <v>3979.2691769999997</v>
      </c>
      <c r="K29" s="2">
        <v>3761.302279</v>
      </c>
      <c r="L29" s="2">
        <v>3643.0020589999999</v>
      </c>
      <c r="M29" s="2">
        <v>3543.0568720000001</v>
      </c>
      <c r="N29" s="2">
        <v>3927.0361330000005</v>
      </c>
      <c r="O29" s="2">
        <v>5261.3812570000009</v>
      </c>
      <c r="P29" s="2">
        <v>5664.8749900000012</v>
      </c>
      <c r="Q29" s="2">
        <v>6513.2666629999994</v>
      </c>
      <c r="R29" s="2">
        <v>5884.0826440000001</v>
      </c>
      <c r="S29" s="2">
        <v>5232.2928140000004</v>
      </c>
      <c r="T29" s="2">
        <v>4870.0664900000002</v>
      </c>
      <c r="U29" s="2">
        <v>4865.2985779999999</v>
      </c>
      <c r="V29" s="2">
        <v>5160.7855630000004</v>
      </c>
      <c r="W29" s="2">
        <v>4123.7472539999999</v>
      </c>
      <c r="X29" s="2">
        <v>3782.3247009999995</v>
      </c>
      <c r="Y29" s="2">
        <v>2348.2002349999998</v>
      </c>
      <c r="Z29" s="2">
        <v>2457.4507160000003</v>
      </c>
      <c r="AA29" s="2">
        <v>2298.2096349999997</v>
      </c>
      <c r="AB29" s="2">
        <v>2831.304889</v>
      </c>
      <c r="AC29" s="2">
        <v>2434.3577319999999</v>
      </c>
      <c r="AD29" s="2">
        <v>2650.3062259999997</v>
      </c>
      <c r="AE29" s="2">
        <v>2271.1718329999999</v>
      </c>
      <c r="AF29" s="2">
        <v>1597.3178339999999</v>
      </c>
      <c r="AG29" s="2">
        <v>1239.1413480000001</v>
      </c>
      <c r="AH29" s="2">
        <v>1219.3108220000001</v>
      </c>
      <c r="AI29" s="2">
        <v>1244.1819390000001</v>
      </c>
      <c r="AJ29" s="2">
        <v>1794.4937159999999</v>
      </c>
      <c r="AK29" s="2">
        <v>1339.2245720000001</v>
      </c>
      <c r="AL29" s="2">
        <v>1372.2927550000002</v>
      </c>
      <c r="AM29" s="2">
        <v>1597.4239060000002</v>
      </c>
      <c r="AN29" s="2">
        <v>1661.8064740000002</v>
      </c>
      <c r="AO29" s="2">
        <v>1798.6378339999999</v>
      </c>
      <c r="AP29" s="2">
        <v>1490.2186279999999</v>
      </c>
      <c r="AQ29" s="2">
        <v>1430.13077</v>
      </c>
      <c r="AR29" s="2">
        <v>1433.6649320000001</v>
      </c>
      <c r="AS29" s="2">
        <v>1367.620081</v>
      </c>
      <c r="AT29" s="2">
        <v>1388.6978839999997</v>
      </c>
      <c r="AU29" s="2">
        <v>1414.7826890000001</v>
      </c>
      <c r="AV29" s="2">
        <v>1414.7826890000001</v>
      </c>
      <c r="AW29" s="2">
        <v>1414.7826890000001</v>
      </c>
    </row>
    <row r="30" spans="1:49" ht="13.5" customHeight="1" x14ac:dyDescent="0.2">
      <c r="A30" s="2">
        <v>1</v>
      </c>
      <c r="B30" s="3" t="s">
        <v>48</v>
      </c>
      <c r="C30" s="2">
        <v>157</v>
      </c>
      <c r="D30" s="3" t="s">
        <v>53</v>
      </c>
      <c r="E30" s="3" t="s">
        <v>187</v>
      </c>
      <c r="F30" s="3" t="s">
        <v>188</v>
      </c>
      <c r="G30" s="2">
        <v>315594.51789763995</v>
      </c>
      <c r="H30" s="2">
        <v>359139.43536520016</v>
      </c>
      <c r="I30" s="2">
        <v>399674.90245820011</v>
      </c>
      <c r="J30" s="2">
        <v>459243.95008579997</v>
      </c>
      <c r="K30" s="2">
        <v>501405.31962500012</v>
      </c>
      <c r="L30" s="2">
        <v>497233.00240278005</v>
      </c>
      <c r="M30" s="2">
        <v>542887.19182951993</v>
      </c>
      <c r="N30" s="2">
        <v>558277.61577172019</v>
      </c>
      <c r="O30" s="2">
        <v>579588.10973034019</v>
      </c>
      <c r="P30" s="2">
        <v>577422.23884934024</v>
      </c>
      <c r="Q30" s="2">
        <v>600616.17976996023</v>
      </c>
      <c r="R30" s="2">
        <v>629937.39504426019</v>
      </c>
      <c r="S30" s="2">
        <v>638155.7463317801</v>
      </c>
      <c r="T30" s="2">
        <v>700833.16574171989</v>
      </c>
      <c r="U30" s="2">
        <v>741043.74771370983</v>
      </c>
      <c r="V30" s="2">
        <v>762049.07486721</v>
      </c>
      <c r="W30" s="2">
        <v>784398.8557728501</v>
      </c>
      <c r="X30" s="2">
        <v>841080.95378775964</v>
      </c>
      <c r="Y30" s="2">
        <v>762469.91600438009</v>
      </c>
      <c r="Z30" s="2">
        <v>504228.23886763997</v>
      </c>
      <c r="AA30" s="2">
        <v>586929.64406790002</v>
      </c>
      <c r="AB30" s="2">
        <v>602058.98364716012</v>
      </c>
      <c r="AC30" s="2">
        <v>598498.58730040025</v>
      </c>
      <c r="AD30" s="2">
        <v>623464.92391719995</v>
      </c>
      <c r="AE30" s="2">
        <v>560583.77846340009</v>
      </c>
      <c r="AF30" s="2">
        <v>530022.16301990009</v>
      </c>
      <c r="AG30" s="2">
        <v>489012.09982840007</v>
      </c>
      <c r="AH30" s="2">
        <v>475454.09879890009</v>
      </c>
      <c r="AI30" s="2">
        <v>501210.59762989992</v>
      </c>
      <c r="AJ30" s="2">
        <v>511199.12415600015</v>
      </c>
      <c r="AK30" s="2">
        <v>512496.80206450011</v>
      </c>
      <c r="AL30" s="2">
        <v>525112.4855222</v>
      </c>
      <c r="AM30" s="2">
        <v>519189.01051535993</v>
      </c>
      <c r="AN30" s="2">
        <v>531674.12195654016</v>
      </c>
      <c r="AO30" s="2">
        <v>572238.96525205998</v>
      </c>
      <c r="AP30" s="2">
        <v>587265.94617984002</v>
      </c>
      <c r="AQ30" s="2">
        <v>601180.02861254022</v>
      </c>
      <c r="AR30" s="2">
        <v>624293.8792127599</v>
      </c>
      <c r="AS30" s="2">
        <v>644489.84499438014</v>
      </c>
      <c r="AT30" s="2">
        <v>707524.98940110009</v>
      </c>
      <c r="AU30" s="2">
        <v>711082.00043265987</v>
      </c>
      <c r="AV30" s="2">
        <v>740772.99905151979</v>
      </c>
      <c r="AW30" s="2">
        <v>784098.46775421989</v>
      </c>
    </row>
    <row r="31" spans="1:49" ht="13.5" customHeight="1" x14ac:dyDescent="0.2">
      <c r="A31" s="2">
        <v>1</v>
      </c>
      <c r="B31" s="3" t="s">
        <v>48</v>
      </c>
      <c r="C31" s="2">
        <v>166</v>
      </c>
      <c r="D31" s="3" t="s">
        <v>54</v>
      </c>
      <c r="E31" s="3" t="s">
        <v>187</v>
      </c>
      <c r="F31" s="3" t="s">
        <v>188</v>
      </c>
      <c r="G31" s="2">
        <v>247671.85847067999</v>
      </c>
      <c r="H31" s="2">
        <v>255751.89763966005</v>
      </c>
      <c r="I31" s="2">
        <v>265437.60776599997</v>
      </c>
      <c r="J31" s="2">
        <v>271271.47313257994</v>
      </c>
      <c r="K31" s="2">
        <v>285652.69759290002</v>
      </c>
      <c r="L31" s="2">
        <v>293492.71188283997</v>
      </c>
      <c r="M31" s="2">
        <v>306985.65846507985</v>
      </c>
      <c r="N31" s="2">
        <v>371749.02688580001</v>
      </c>
      <c r="O31" s="2">
        <v>393489.45904324006</v>
      </c>
      <c r="P31" s="2">
        <v>374718.09888870013</v>
      </c>
      <c r="Q31" s="2">
        <v>398116.08008218999</v>
      </c>
      <c r="R31" s="2">
        <v>395146.21834754979</v>
      </c>
      <c r="S31" s="2">
        <v>399538.75413991016</v>
      </c>
      <c r="T31" s="2">
        <v>412269.2497281399</v>
      </c>
      <c r="U31" s="2">
        <v>433376.06073669996</v>
      </c>
      <c r="V31" s="2">
        <v>443071.79544995003</v>
      </c>
      <c r="W31" s="2">
        <v>466418.38350975001</v>
      </c>
      <c r="X31" s="2">
        <v>464976.17447421007</v>
      </c>
      <c r="Y31" s="2">
        <v>463157.3491554599</v>
      </c>
      <c r="Z31" s="2">
        <v>455711.07853996003</v>
      </c>
      <c r="AA31" s="2">
        <v>474030.57694952993</v>
      </c>
      <c r="AB31" s="2">
        <v>492336.82386547996</v>
      </c>
      <c r="AC31" s="2">
        <v>497218.00626802992</v>
      </c>
      <c r="AD31" s="2">
        <v>506553.53659219004</v>
      </c>
      <c r="AE31" s="2">
        <v>517039.89018155</v>
      </c>
      <c r="AF31" s="2">
        <v>497951.31239016989</v>
      </c>
      <c r="AG31" s="2">
        <v>548708.92149506009</v>
      </c>
      <c r="AH31" s="2">
        <v>521866.62808862003</v>
      </c>
      <c r="AI31" s="2">
        <v>542661.79559063993</v>
      </c>
      <c r="AJ31" s="2">
        <v>557014.94433999003</v>
      </c>
      <c r="AK31" s="2">
        <v>527516.59239032003</v>
      </c>
      <c r="AL31" s="2">
        <v>535503.94875617989</v>
      </c>
      <c r="AM31" s="2">
        <v>545024.45362535981</v>
      </c>
      <c r="AN31" s="2">
        <v>561547.00310972985</v>
      </c>
      <c r="AO31" s="2">
        <v>567173.72890176985</v>
      </c>
      <c r="AP31" s="2">
        <v>579708.38780918007</v>
      </c>
      <c r="AQ31" s="2">
        <v>563213.69824159006</v>
      </c>
      <c r="AR31" s="2">
        <v>570281.17299857002</v>
      </c>
      <c r="AS31" s="2">
        <v>578526.64098852989</v>
      </c>
      <c r="AT31" s="2">
        <v>576552.38342790003</v>
      </c>
      <c r="AU31" s="2">
        <v>558009.55719591002</v>
      </c>
      <c r="AV31" s="2">
        <v>575905.21104852983</v>
      </c>
      <c r="AW31" s="2">
        <v>589296.52613999986</v>
      </c>
    </row>
    <row r="32" spans="1:49" ht="13.5" customHeight="1" x14ac:dyDescent="0.2">
      <c r="A32" s="2">
        <v>1</v>
      </c>
      <c r="B32" s="3" t="s">
        <v>66</v>
      </c>
      <c r="C32" s="2">
        <v>169</v>
      </c>
      <c r="D32" s="3" t="s">
        <v>69</v>
      </c>
      <c r="E32" s="3" t="s">
        <v>187</v>
      </c>
      <c r="F32" s="3" t="s">
        <v>188</v>
      </c>
      <c r="G32" s="2">
        <v>643735.21158875979</v>
      </c>
      <c r="H32" s="2">
        <v>651125.66307341994</v>
      </c>
      <c r="I32" s="2">
        <v>662381.46385872015</v>
      </c>
      <c r="J32" s="2">
        <v>725300.21673560003</v>
      </c>
      <c r="K32" s="2">
        <v>785249.3891615601</v>
      </c>
      <c r="L32" s="2">
        <v>754974.02159267978</v>
      </c>
      <c r="M32" s="2">
        <v>789030.11552295997</v>
      </c>
      <c r="N32" s="2">
        <v>799736.11237969983</v>
      </c>
      <c r="O32" s="2">
        <v>804919.3693171601</v>
      </c>
      <c r="P32" s="2">
        <v>868629.76917488035</v>
      </c>
      <c r="Q32" s="2">
        <v>861777.69570629997</v>
      </c>
      <c r="R32" s="2">
        <v>883255.41502640024</v>
      </c>
      <c r="S32" s="2">
        <v>876429.92263261985</v>
      </c>
      <c r="T32" s="2">
        <v>951461.16522017983</v>
      </c>
      <c r="U32" s="2">
        <v>942681.14236991992</v>
      </c>
      <c r="V32" s="2">
        <v>1033882.0094179499</v>
      </c>
      <c r="W32" s="2">
        <v>1209448.0641629198</v>
      </c>
      <c r="X32" s="2">
        <v>1203541.9040756505</v>
      </c>
      <c r="Y32" s="2">
        <v>1236233.86134513</v>
      </c>
      <c r="Z32" s="2">
        <v>1242006.4069691005</v>
      </c>
      <c r="AA32" s="2">
        <v>1329864.6418849002</v>
      </c>
      <c r="AB32" s="2">
        <v>1371854.3690117002</v>
      </c>
      <c r="AC32" s="2">
        <v>1424620.7156802004</v>
      </c>
      <c r="AD32" s="2">
        <v>1546345.5152347998</v>
      </c>
      <c r="AE32" s="2">
        <v>1717486.5010259706</v>
      </c>
      <c r="AF32" s="2">
        <v>1521313.8201888402</v>
      </c>
      <c r="AG32" s="2">
        <v>1641504.7739779602</v>
      </c>
      <c r="AH32" s="2">
        <v>1933933.1329245304</v>
      </c>
      <c r="AI32" s="2">
        <v>2122421.9573326204</v>
      </c>
      <c r="AJ32" s="2">
        <v>2178781.7447191705</v>
      </c>
      <c r="AK32" s="2">
        <v>2091366.9374018605</v>
      </c>
      <c r="AL32" s="2">
        <v>2097371.6485698195</v>
      </c>
      <c r="AM32" s="2">
        <v>2145713.0394369401</v>
      </c>
      <c r="AN32" s="2">
        <v>2120046.2596090799</v>
      </c>
      <c r="AO32" s="2">
        <v>2386756.2560911006</v>
      </c>
      <c r="AP32" s="2">
        <v>2296436.6755184606</v>
      </c>
      <c r="AQ32" s="2">
        <v>2361741.7641789597</v>
      </c>
      <c r="AR32" s="2">
        <v>2432660.7440908412</v>
      </c>
      <c r="AS32" s="2">
        <v>2529936.6039024591</v>
      </c>
      <c r="AT32" s="2">
        <v>2450124.1811398803</v>
      </c>
      <c r="AU32" s="2">
        <v>2787273.0043933811</v>
      </c>
      <c r="AV32" s="2">
        <v>2602524.6047378802</v>
      </c>
      <c r="AW32" s="2">
        <v>2987892.8335676198</v>
      </c>
    </row>
    <row r="33" spans="1:49" ht="13.5" customHeight="1" x14ac:dyDescent="0.2">
      <c r="A33" s="2">
        <v>1</v>
      </c>
      <c r="B33" s="3" t="s">
        <v>59</v>
      </c>
      <c r="C33" s="2">
        <v>170</v>
      </c>
      <c r="D33" s="3" t="s">
        <v>63</v>
      </c>
      <c r="E33" s="3" t="s">
        <v>187</v>
      </c>
      <c r="F33" s="3" t="s">
        <v>188</v>
      </c>
      <c r="G33" s="2">
        <v>1594522.6490128504</v>
      </c>
      <c r="H33" s="2">
        <v>1665336.3234562501</v>
      </c>
      <c r="I33" s="2">
        <v>1675220.5616879007</v>
      </c>
      <c r="J33" s="2">
        <v>1783784.3376570705</v>
      </c>
      <c r="K33" s="2">
        <v>1803047.5915919815</v>
      </c>
      <c r="L33" s="2">
        <v>1904666.60020992</v>
      </c>
      <c r="M33" s="2">
        <v>1918220.3966777895</v>
      </c>
      <c r="N33" s="2">
        <v>1821133.27967765</v>
      </c>
      <c r="O33" s="2">
        <v>1975224.4648582798</v>
      </c>
      <c r="P33" s="2">
        <v>2122574.0600287509</v>
      </c>
      <c r="Q33" s="2">
        <v>2160324.9863250102</v>
      </c>
      <c r="R33" s="2">
        <v>2058307.3353129704</v>
      </c>
      <c r="S33" s="2">
        <v>2069591.6622984405</v>
      </c>
      <c r="T33" s="2">
        <v>2143069.9206231087</v>
      </c>
      <c r="U33" s="2">
        <v>2157450.2538607297</v>
      </c>
      <c r="V33" s="2">
        <v>2155037.3734134501</v>
      </c>
      <c r="W33" s="2">
        <v>2175652.9252812294</v>
      </c>
      <c r="X33" s="2">
        <v>2104345.0364018395</v>
      </c>
      <c r="Y33" s="2">
        <v>2136990.7779940702</v>
      </c>
      <c r="Z33" s="2">
        <v>2040417.568505489</v>
      </c>
      <c r="AA33" s="2">
        <v>2266638.2402892006</v>
      </c>
      <c r="AB33" s="2">
        <v>2346492.5631518401</v>
      </c>
      <c r="AC33" s="2">
        <v>2188041.3837659499</v>
      </c>
      <c r="AD33" s="2">
        <v>2360611.8632481787</v>
      </c>
      <c r="AE33" s="2">
        <v>2409911.7125762799</v>
      </c>
      <c r="AF33" s="2">
        <v>2507775.8291380196</v>
      </c>
      <c r="AG33" s="2">
        <v>2717572.8872567397</v>
      </c>
      <c r="AH33" s="2">
        <v>2886984.3505899203</v>
      </c>
      <c r="AI33" s="2">
        <v>2775808.7907913206</v>
      </c>
      <c r="AJ33" s="2">
        <v>2565778.8233168293</v>
      </c>
      <c r="AK33" s="2">
        <v>2651996.9063133895</v>
      </c>
      <c r="AL33" s="2">
        <v>2514573.1936692707</v>
      </c>
      <c r="AM33" s="2">
        <v>2701175.8183582714</v>
      </c>
      <c r="AN33" s="2">
        <v>3022260.3974499903</v>
      </c>
      <c r="AO33" s="2">
        <v>3211783.7483336693</v>
      </c>
      <c r="AP33" s="2">
        <v>3484929.6445114994</v>
      </c>
      <c r="AQ33" s="2">
        <v>3723933.8655741313</v>
      </c>
      <c r="AR33" s="2">
        <v>3716080.9832008206</v>
      </c>
      <c r="AS33" s="2">
        <v>4165916.6053053592</v>
      </c>
      <c r="AT33" s="2">
        <v>4418425.0182853322</v>
      </c>
      <c r="AU33" s="2">
        <v>4470700.7760065701</v>
      </c>
      <c r="AV33" s="2">
        <v>4717946.7622847296</v>
      </c>
      <c r="AW33" s="2">
        <v>4792411.411092299</v>
      </c>
    </row>
    <row r="34" spans="1:49" ht="13.5" customHeight="1" x14ac:dyDescent="0.2">
      <c r="A34" s="2">
        <v>1</v>
      </c>
      <c r="B34" s="3" t="s">
        <v>57</v>
      </c>
      <c r="C34" s="2">
        <v>177</v>
      </c>
      <c r="D34" s="3" t="s">
        <v>236</v>
      </c>
      <c r="E34" s="3" t="s">
        <v>187</v>
      </c>
      <c r="F34" s="3" t="s">
        <v>188</v>
      </c>
      <c r="G34" s="2">
        <v>401838.57298682007</v>
      </c>
      <c r="H34" s="2">
        <v>400005.54808779998</v>
      </c>
      <c r="I34" s="2">
        <v>421832.83560703986</v>
      </c>
      <c r="J34" s="2">
        <v>422121.76415255002</v>
      </c>
      <c r="K34" s="2">
        <v>420056.65270993009</v>
      </c>
      <c r="L34" s="2">
        <v>419800.76131009002</v>
      </c>
      <c r="M34" s="2">
        <v>397773.50668710016</v>
      </c>
      <c r="N34" s="2">
        <v>366455.98468153004</v>
      </c>
      <c r="O34" s="2">
        <v>350895.45242223993</v>
      </c>
      <c r="P34" s="2">
        <v>355903.37628158985</v>
      </c>
      <c r="Q34" s="2">
        <v>339042.88111589989</v>
      </c>
      <c r="R34" s="2">
        <v>342178.10865561001</v>
      </c>
      <c r="S34" s="2">
        <v>332148.29762718017</v>
      </c>
      <c r="T34" s="2">
        <v>329705.37462587986</v>
      </c>
      <c r="U34" s="2">
        <v>329847.40518234007</v>
      </c>
      <c r="V34" s="2">
        <v>346987.33037824981</v>
      </c>
      <c r="W34" s="2">
        <v>348599.12504516996</v>
      </c>
      <c r="X34" s="2">
        <v>367066.8431216699</v>
      </c>
      <c r="Y34" s="2">
        <v>369457.58868170989</v>
      </c>
      <c r="Z34" s="2">
        <v>342327.33138507011</v>
      </c>
      <c r="AA34" s="2">
        <v>338002.07081264985</v>
      </c>
      <c r="AB34" s="2">
        <v>322388.02502616006</v>
      </c>
      <c r="AC34" s="2">
        <v>319557.04212310992</v>
      </c>
      <c r="AD34" s="2">
        <v>312706.07946126012</v>
      </c>
      <c r="AE34" s="2">
        <v>313089.6594709201</v>
      </c>
      <c r="AF34" s="2">
        <v>329395.74038321996</v>
      </c>
      <c r="AG34" s="2">
        <v>356966.70058185008</v>
      </c>
      <c r="AH34" s="2">
        <v>352299.27699567995</v>
      </c>
      <c r="AI34" s="2">
        <v>355666.22266781999</v>
      </c>
      <c r="AJ34" s="2">
        <v>343095.17569682002</v>
      </c>
      <c r="AK34" s="2">
        <v>353442.80239440018</v>
      </c>
      <c r="AL34" s="2">
        <v>336802.13311395003</v>
      </c>
      <c r="AM34" s="2">
        <v>329412.10258921998</v>
      </c>
      <c r="AN34" s="2">
        <v>312426.77765655005</v>
      </c>
      <c r="AO34" s="2">
        <v>305434.44360585994</v>
      </c>
      <c r="AP34" s="2">
        <v>292009.7462517799</v>
      </c>
      <c r="AQ34" s="2">
        <v>286532.30540863</v>
      </c>
      <c r="AR34" s="2">
        <v>291729.98182873992</v>
      </c>
      <c r="AS34" s="2">
        <v>294191.52657099994</v>
      </c>
      <c r="AT34" s="2">
        <v>295988.09248199989</v>
      </c>
      <c r="AU34" s="2">
        <v>295988.09248199989</v>
      </c>
      <c r="AV34" s="2">
        <v>295947.67433429987</v>
      </c>
      <c r="AW34" s="2">
        <v>295944.67889829993</v>
      </c>
    </row>
    <row r="35" spans="1:49" ht="13.5" customHeight="1" x14ac:dyDescent="0.2">
      <c r="A35" s="2">
        <v>1</v>
      </c>
      <c r="B35" s="3" t="s">
        <v>57</v>
      </c>
      <c r="C35" s="2">
        <v>188</v>
      </c>
      <c r="D35" s="3" t="s">
        <v>237</v>
      </c>
      <c r="E35" s="3" t="s">
        <v>187</v>
      </c>
      <c r="F35" s="3" t="s">
        <v>188</v>
      </c>
      <c r="G35" s="2">
        <v>8898.8470678999984</v>
      </c>
      <c r="H35" s="2">
        <v>8462.3809861799982</v>
      </c>
      <c r="I35" s="2">
        <v>7777.1567425599987</v>
      </c>
      <c r="J35" s="2">
        <v>8228.0433326399998</v>
      </c>
      <c r="K35" s="2">
        <v>7618.5971761799983</v>
      </c>
      <c r="L35" s="2">
        <v>7758.3309150599998</v>
      </c>
      <c r="M35" s="2">
        <v>7344.2969834999985</v>
      </c>
      <c r="N35" s="2">
        <v>7232.2818837600016</v>
      </c>
      <c r="O35" s="2">
        <v>5901.0907294800008</v>
      </c>
      <c r="P35" s="2">
        <v>7331.3447415599994</v>
      </c>
      <c r="Q35" s="2">
        <v>6436.3969366800002</v>
      </c>
      <c r="R35" s="2">
        <v>5995.4557411200003</v>
      </c>
      <c r="S35" s="2">
        <v>5462.7636007799983</v>
      </c>
      <c r="T35" s="2">
        <v>5578.3853014999986</v>
      </c>
      <c r="U35" s="2">
        <v>5644.4910979600008</v>
      </c>
      <c r="V35" s="2">
        <v>7491.7621319599994</v>
      </c>
      <c r="W35" s="2">
        <v>7984.2855422199982</v>
      </c>
      <c r="X35" s="2">
        <v>8140.9887685999993</v>
      </c>
      <c r="Y35" s="2">
        <v>8499.4708229999978</v>
      </c>
      <c r="Z35" s="2">
        <v>7981.096739399999</v>
      </c>
      <c r="AA35" s="2">
        <v>7763.5316613999985</v>
      </c>
      <c r="AB35" s="2">
        <v>7973.3969143999984</v>
      </c>
      <c r="AC35" s="2">
        <v>6750.7265335999982</v>
      </c>
      <c r="AD35" s="2">
        <v>7141.6440130000001</v>
      </c>
      <c r="AE35" s="2">
        <v>6598.2907064799992</v>
      </c>
      <c r="AF35" s="2">
        <v>6448.4910297999995</v>
      </c>
      <c r="AG35" s="2">
        <v>6459.6865681999998</v>
      </c>
      <c r="AH35" s="2">
        <v>6691.8030420000005</v>
      </c>
      <c r="AI35" s="2">
        <v>6244.1960662000001</v>
      </c>
      <c r="AJ35" s="2">
        <v>4844.6027738000003</v>
      </c>
      <c r="AK35" s="2">
        <v>5374.2944012999988</v>
      </c>
      <c r="AL35" s="2">
        <v>6729.9629484999996</v>
      </c>
      <c r="AM35" s="2">
        <v>5698.2690277000002</v>
      </c>
      <c r="AN35" s="2">
        <v>5198.2424962400009</v>
      </c>
      <c r="AO35" s="2">
        <v>5204.8206335000004</v>
      </c>
      <c r="AP35" s="2">
        <v>5612.0097340000002</v>
      </c>
      <c r="AQ35" s="2">
        <v>7316.5365724399981</v>
      </c>
      <c r="AR35" s="2">
        <v>6237.1729016799991</v>
      </c>
      <c r="AS35" s="2">
        <v>5354.951453839999</v>
      </c>
      <c r="AT35" s="2">
        <v>5295.4164249399992</v>
      </c>
      <c r="AU35" s="2">
        <v>5292.4162794999993</v>
      </c>
      <c r="AV35" s="2">
        <v>5292.4162794999993</v>
      </c>
      <c r="AW35" s="2">
        <v>5292.4162794999993</v>
      </c>
    </row>
    <row r="36" spans="1:49" ht="13.5" customHeight="1" x14ac:dyDescent="0.2">
      <c r="A36" s="2">
        <v>1</v>
      </c>
      <c r="B36" s="3" t="s">
        <v>57</v>
      </c>
      <c r="C36" s="2">
        <v>189</v>
      </c>
      <c r="D36" s="3" t="s">
        <v>238</v>
      </c>
      <c r="E36" s="3" t="s">
        <v>187</v>
      </c>
      <c r="F36" s="3" t="s">
        <v>188</v>
      </c>
      <c r="G36" s="2">
        <v>23022.509069600001</v>
      </c>
      <c r="H36" s="2">
        <v>24916.1060106</v>
      </c>
      <c r="I36" s="2">
        <v>25394.476573300002</v>
      </c>
      <c r="J36" s="2">
        <v>26738.764982600002</v>
      </c>
      <c r="K36" s="2">
        <v>30781.769257199998</v>
      </c>
      <c r="L36" s="2">
        <v>30590.587955899999</v>
      </c>
      <c r="M36" s="2">
        <v>30434.836007250004</v>
      </c>
      <c r="N36" s="2">
        <v>30206.150358199997</v>
      </c>
      <c r="O36" s="2">
        <v>29732.210458149999</v>
      </c>
      <c r="P36" s="2">
        <v>24857.711696999999</v>
      </c>
      <c r="Q36" s="2">
        <v>24849.507166249998</v>
      </c>
      <c r="R36" s="2">
        <v>25288.2441492</v>
      </c>
      <c r="S36" s="2">
        <v>24052.328383849999</v>
      </c>
      <c r="T36" s="2">
        <v>26079.926386300001</v>
      </c>
      <c r="U36" s="2">
        <v>22843.234332350003</v>
      </c>
      <c r="V36" s="2">
        <v>24727.016010639996</v>
      </c>
      <c r="W36" s="2">
        <v>23871.713349900005</v>
      </c>
      <c r="X36" s="2">
        <v>26522.425343730003</v>
      </c>
      <c r="Y36" s="2">
        <v>26092.348938299998</v>
      </c>
      <c r="Z36" s="2">
        <v>23575.053813440001</v>
      </c>
      <c r="AA36" s="2">
        <v>23181.854237870004</v>
      </c>
      <c r="AB36" s="2">
        <v>24050.318032909996</v>
      </c>
      <c r="AC36" s="2">
        <v>25956.508605139999</v>
      </c>
      <c r="AD36" s="2">
        <v>28316.788541579997</v>
      </c>
      <c r="AE36" s="2">
        <v>31351.688543499997</v>
      </c>
      <c r="AF36" s="2">
        <v>37163.452548700006</v>
      </c>
      <c r="AG36" s="2">
        <v>32872.030939299992</v>
      </c>
      <c r="AH36" s="2">
        <v>40840.287306400001</v>
      </c>
      <c r="AI36" s="2">
        <v>37462.272636999995</v>
      </c>
      <c r="AJ36" s="2">
        <v>40346.765053500007</v>
      </c>
      <c r="AK36" s="2">
        <v>34956.775934099998</v>
      </c>
      <c r="AL36" s="2">
        <v>39445.862074200006</v>
      </c>
      <c r="AM36" s="2">
        <v>40129.595624399997</v>
      </c>
      <c r="AN36" s="2">
        <v>33054.695694499998</v>
      </c>
      <c r="AO36" s="2">
        <v>37053.363758439998</v>
      </c>
      <c r="AP36" s="2">
        <v>35128.074545639996</v>
      </c>
      <c r="AQ36" s="2">
        <v>31695.38202157</v>
      </c>
      <c r="AR36" s="2">
        <v>27181.996231519995</v>
      </c>
      <c r="AS36" s="2">
        <v>29395.021762999997</v>
      </c>
      <c r="AT36" s="2">
        <v>30186.612812019997</v>
      </c>
      <c r="AU36" s="2">
        <v>30011.052691199995</v>
      </c>
      <c r="AV36" s="2">
        <v>34434.163187759994</v>
      </c>
      <c r="AW36" s="2">
        <v>34434.163187759994</v>
      </c>
    </row>
    <row r="37" spans="1:49" ht="13.5" customHeight="1" x14ac:dyDescent="0.2">
      <c r="A37" s="2">
        <v>1</v>
      </c>
      <c r="B37" s="3" t="s">
        <v>57</v>
      </c>
      <c r="C37" s="2">
        <v>191</v>
      </c>
      <c r="D37" s="3" t="s">
        <v>239</v>
      </c>
      <c r="E37" s="3" t="s">
        <v>187</v>
      </c>
      <c r="F37" s="3" t="s">
        <v>188</v>
      </c>
      <c r="G37" s="2">
        <v>15081.181613519999</v>
      </c>
      <c r="H37" s="2">
        <v>15495.477395959999</v>
      </c>
      <c r="I37" s="2">
        <v>15015.083502859999</v>
      </c>
      <c r="J37" s="2">
        <v>15821.847413359999</v>
      </c>
      <c r="K37" s="2">
        <v>14513.650768239999</v>
      </c>
      <c r="L37" s="2">
        <v>14483.43315024</v>
      </c>
      <c r="M37" s="2">
        <v>13373.350374900003</v>
      </c>
      <c r="N37" s="2">
        <v>13588.241291499999</v>
      </c>
      <c r="O37" s="2">
        <v>13742.137810639997</v>
      </c>
      <c r="P37" s="2">
        <v>13375.501596000002</v>
      </c>
      <c r="Q37" s="2">
        <v>14334.977966810002</v>
      </c>
      <c r="R37" s="2">
        <v>13646.849173390003</v>
      </c>
      <c r="S37" s="2">
        <v>14150.225831939999</v>
      </c>
      <c r="T37" s="2">
        <v>13329.331846459998</v>
      </c>
      <c r="U37" s="2">
        <v>13865.5961178</v>
      </c>
      <c r="V37" s="2">
        <v>14575.246942189999</v>
      </c>
      <c r="W37" s="2">
        <v>14348.45180578</v>
      </c>
      <c r="X37" s="2">
        <v>16648.4475532</v>
      </c>
      <c r="Y37" s="2">
        <v>16624.24670349</v>
      </c>
      <c r="Z37" s="2">
        <v>15538.857209249998</v>
      </c>
      <c r="AA37" s="2">
        <v>15803.844588280002</v>
      </c>
      <c r="AB37" s="2">
        <v>16153.635293719999</v>
      </c>
      <c r="AC37" s="2">
        <v>17048.26528797</v>
      </c>
      <c r="AD37" s="2">
        <v>20499.045726059998</v>
      </c>
      <c r="AE37" s="2">
        <v>23969.962809299999</v>
      </c>
      <c r="AF37" s="2">
        <v>23836.989738749995</v>
      </c>
      <c r="AG37" s="2">
        <v>19479.621544760001</v>
      </c>
      <c r="AH37" s="2">
        <v>26483.379777689996</v>
      </c>
      <c r="AI37" s="2">
        <v>23267.020355590001</v>
      </c>
      <c r="AJ37" s="2">
        <v>24553.205917029998</v>
      </c>
      <c r="AK37" s="2">
        <v>22047.17987095</v>
      </c>
      <c r="AL37" s="2">
        <v>24938.336405210001</v>
      </c>
      <c r="AM37" s="2">
        <v>22113.682792169999</v>
      </c>
      <c r="AN37" s="2">
        <v>16814.135373370005</v>
      </c>
      <c r="AO37" s="2">
        <v>20451.920277740002</v>
      </c>
      <c r="AP37" s="2">
        <v>19595.418815190005</v>
      </c>
      <c r="AQ37" s="2">
        <v>17333.809102210005</v>
      </c>
      <c r="AR37" s="2">
        <v>18199.469968000005</v>
      </c>
      <c r="AS37" s="2">
        <v>17953.873282130004</v>
      </c>
      <c r="AT37" s="2">
        <v>18365.570869000003</v>
      </c>
      <c r="AU37" s="2">
        <v>18382.9629045</v>
      </c>
      <c r="AV37" s="2">
        <v>18389.748067500001</v>
      </c>
      <c r="AW37" s="2">
        <v>16790.853563299996</v>
      </c>
    </row>
    <row r="38" spans="1:49" ht="13.5" customHeight="1" x14ac:dyDescent="0.2">
      <c r="A38" s="2">
        <v>1</v>
      </c>
      <c r="B38" s="3" t="s">
        <v>204</v>
      </c>
      <c r="C38" s="2">
        <v>207</v>
      </c>
      <c r="D38" s="3" t="s">
        <v>207</v>
      </c>
      <c r="E38" s="3" t="s">
        <v>187</v>
      </c>
      <c r="F38" s="3" t="s">
        <v>188</v>
      </c>
      <c r="G38" s="2">
        <v>29609.180308080002</v>
      </c>
      <c r="H38" s="2">
        <v>33874.408170360002</v>
      </c>
      <c r="I38" s="2">
        <v>33935.251531089976</v>
      </c>
      <c r="J38" s="2">
        <v>35670.335432250002</v>
      </c>
      <c r="K38" s="2">
        <v>41991.865627959996</v>
      </c>
      <c r="L38" s="2">
        <v>44690.016160239997</v>
      </c>
      <c r="M38" s="2">
        <v>51411.462806159994</v>
      </c>
      <c r="N38" s="2">
        <v>52561.70027092001</v>
      </c>
      <c r="O38" s="2">
        <v>51844.817856709997</v>
      </c>
      <c r="P38" s="2">
        <v>56314.615947429993</v>
      </c>
      <c r="Q38" s="2">
        <v>55760.461565379992</v>
      </c>
      <c r="R38" s="2">
        <v>52550.558001800004</v>
      </c>
      <c r="S38" s="2">
        <v>60126.356726969985</v>
      </c>
      <c r="T38" s="2">
        <v>60036.686671789997</v>
      </c>
      <c r="U38" s="2">
        <v>64178.172285639987</v>
      </c>
      <c r="V38" s="2">
        <v>63128.864298280001</v>
      </c>
      <c r="W38" s="2">
        <v>67881.849969869989</v>
      </c>
      <c r="X38" s="2">
        <v>73229.010501719997</v>
      </c>
      <c r="Y38" s="2">
        <v>76381.174362920021</v>
      </c>
      <c r="Z38" s="2">
        <v>81894.999326360004</v>
      </c>
      <c r="AA38" s="2">
        <v>88314.538275019993</v>
      </c>
      <c r="AB38" s="2">
        <v>91606.671611569996</v>
      </c>
      <c r="AC38" s="2">
        <v>85076.936076279977</v>
      </c>
      <c r="AD38" s="2">
        <v>93746.472559620001</v>
      </c>
      <c r="AE38" s="2">
        <v>96931.771012029989</v>
      </c>
      <c r="AF38" s="2">
        <v>94155.667098110003</v>
      </c>
      <c r="AG38" s="2">
        <v>91016.743616719992</v>
      </c>
      <c r="AH38" s="2">
        <v>92515.921355379978</v>
      </c>
      <c r="AI38" s="2">
        <v>94167.636543230023</v>
      </c>
      <c r="AJ38" s="2">
        <v>85374.951073389995</v>
      </c>
      <c r="AK38" s="2">
        <v>93116.121993400011</v>
      </c>
      <c r="AL38" s="2">
        <v>97393.916724980008</v>
      </c>
      <c r="AM38" s="2">
        <v>88059.361840600017</v>
      </c>
      <c r="AN38" s="2">
        <v>83314.970066690003</v>
      </c>
      <c r="AO38" s="2">
        <v>87450.294409059978</v>
      </c>
      <c r="AP38" s="2">
        <v>80514.993243319987</v>
      </c>
      <c r="AQ38" s="2">
        <v>79323.091237299945</v>
      </c>
      <c r="AR38" s="2">
        <v>69347.914336739967</v>
      </c>
      <c r="AS38" s="2">
        <v>70552.435094459986</v>
      </c>
      <c r="AT38" s="2">
        <v>65805.544162300008</v>
      </c>
      <c r="AU38" s="2">
        <v>71296.10161854999</v>
      </c>
      <c r="AV38" s="2">
        <v>65807.254952599993</v>
      </c>
      <c r="AW38" s="2">
        <v>72864.022511299991</v>
      </c>
    </row>
    <row r="39" spans="1:49" ht="13.5" customHeight="1" x14ac:dyDescent="0.2">
      <c r="A39" s="2">
        <v>1</v>
      </c>
      <c r="B39" s="3" t="s">
        <v>57</v>
      </c>
      <c r="C39" s="2">
        <v>220</v>
      </c>
      <c r="D39" s="3" t="s">
        <v>240</v>
      </c>
      <c r="E39" s="3" t="s">
        <v>187</v>
      </c>
      <c r="F39" s="3" t="s">
        <v>188</v>
      </c>
      <c r="G39" s="2">
        <v>98782.581084039994</v>
      </c>
      <c r="H39" s="2">
        <v>93414.835872640004</v>
      </c>
      <c r="I39" s="2">
        <v>98791.406902829971</v>
      </c>
      <c r="J39" s="2">
        <v>98611.427346390017</v>
      </c>
      <c r="K39" s="2">
        <v>108403.51887474999</v>
      </c>
      <c r="L39" s="2">
        <v>107017.67334200999</v>
      </c>
      <c r="M39" s="2">
        <v>108468.33444805001</v>
      </c>
      <c r="N39" s="2">
        <v>117366.49268660002</v>
      </c>
      <c r="O39" s="2">
        <v>115973.53206289999</v>
      </c>
      <c r="P39" s="2">
        <v>120082.01879736</v>
      </c>
      <c r="Q39" s="2">
        <v>116268.33102252001</v>
      </c>
      <c r="R39" s="2">
        <v>123559.55399289999</v>
      </c>
      <c r="S39" s="2">
        <v>109504.91966501999</v>
      </c>
      <c r="T39" s="2">
        <v>109239.23325116</v>
      </c>
      <c r="U39" s="2">
        <v>115085.89343586001</v>
      </c>
      <c r="V39" s="2">
        <v>121143.84889630003</v>
      </c>
      <c r="W39" s="2">
        <v>118286.3062335</v>
      </c>
      <c r="X39" s="2">
        <v>109891.36957598</v>
      </c>
      <c r="Y39" s="2">
        <v>105292.07732116</v>
      </c>
      <c r="Z39" s="2">
        <v>101165.26374619998</v>
      </c>
      <c r="AA39" s="2">
        <v>95843.692358300003</v>
      </c>
      <c r="AB39" s="2">
        <v>106162.15572119001</v>
      </c>
      <c r="AC39" s="2">
        <v>96358.247399500047</v>
      </c>
      <c r="AD39" s="2">
        <v>91866.269824170013</v>
      </c>
      <c r="AE39" s="2">
        <v>93111.760532370026</v>
      </c>
      <c r="AF39" s="2">
        <v>90384.028112480024</v>
      </c>
      <c r="AG39" s="2">
        <v>91433.102603270003</v>
      </c>
      <c r="AH39" s="2">
        <v>90471.991413940006</v>
      </c>
      <c r="AI39" s="2">
        <v>86315.748895220007</v>
      </c>
      <c r="AJ39" s="2">
        <v>94777.712878899983</v>
      </c>
      <c r="AK39" s="2">
        <v>93449.42838867</v>
      </c>
      <c r="AL39" s="2">
        <v>92794.18018606001</v>
      </c>
      <c r="AM39" s="2">
        <v>97682.865389720013</v>
      </c>
      <c r="AN39" s="2">
        <v>96176.443962750011</v>
      </c>
      <c r="AO39" s="2">
        <v>98496.165928680013</v>
      </c>
      <c r="AP39" s="2">
        <v>98925.753708679986</v>
      </c>
      <c r="AQ39" s="2">
        <v>93183.930358419981</v>
      </c>
      <c r="AR39" s="2">
        <v>83863.187498420011</v>
      </c>
      <c r="AS39" s="2">
        <v>87634.010684749999</v>
      </c>
      <c r="AT39" s="2">
        <v>104763.92084900006</v>
      </c>
      <c r="AU39" s="2">
        <v>108188.23468650001</v>
      </c>
      <c r="AV39" s="2">
        <v>135137.42813043002</v>
      </c>
      <c r="AW39" s="2">
        <v>147516.20428987002</v>
      </c>
    </row>
    <row r="40" spans="1:49" ht="13.5" customHeight="1" x14ac:dyDescent="0.2">
      <c r="A40" s="2">
        <v>1</v>
      </c>
      <c r="B40" s="3" t="s">
        <v>66</v>
      </c>
      <c r="C40" s="2">
        <v>234</v>
      </c>
      <c r="D40" s="3" t="s">
        <v>70</v>
      </c>
      <c r="E40" s="3" t="s">
        <v>187</v>
      </c>
      <c r="F40" s="3" t="s">
        <v>188</v>
      </c>
      <c r="G40" s="2">
        <v>1542173.1354041398</v>
      </c>
      <c r="H40" s="2">
        <v>1553567.1682444201</v>
      </c>
      <c r="I40" s="2">
        <v>1586230.7699937501</v>
      </c>
      <c r="J40" s="2">
        <v>1813844.4380648201</v>
      </c>
      <c r="K40" s="2">
        <v>1607759.3887329102</v>
      </c>
      <c r="L40" s="2">
        <v>1536064.3861654003</v>
      </c>
      <c r="M40" s="2">
        <v>1420210.0305514</v>
      </c>
      <c r="N40" s="2">
        <v>1695696.0974097999</v>
      </c>
      <c r="O40" s="2">
        <v>1753513.7036962602</v>
      </c>
      <c r="P40" s="2">
        <v>1905364.8209764101</v>
      </c>
      <c r="Q40" s="2">
        <v>1634995.1625764598</v>
      </c>
      <c r="R40" s="2">
        <v>1528281.4982237201</v>
      </c>
      <c r="S40" s="2">
        <v>1550486.42322278</v>
      </c>
      <c r="T40" s="2">
        <v>1688448.77033938</v>
      </c>
      <c r="U40" s="2">
        <v>1693220.19068238</v>
      </c>
      <c r="V40" s="2">
        <v>1874385.0009121501</v>
      </c>
      <c r="W40" s="2">
        <v>1633627.04312198</v>
      </c>
      <c r="X40" s="2">
        <v>1565173.3605512101</v>
      </c>
      <c r="Y40" s="2">
        <v>1498446.9872399801</v>
      </c>
      <c r="Z40" s="2">
        <v>1674091.4468168402</v>
      </c>
      <c r="AA40" s="2">
        <v>1920668.92478314</v>
      </c>
      <c r="AB40" s="2">
        <v>1928887.9461811604</v>
      </c>
      <c r="AC40" s="2">
        <v>2003777.4109557201</v>
      </c>
      <c r="AD40" s="2">
        <v>1700730.6877415299</v>
      </c>
      <c r="AE40" s="2">
        <v>1758210.7173293801</v>
      </c>
      <c r="AF40" s="2">
        <v>1806868.68435219</v>
      </c>
      <c r="AG40" s="2">
        <v>1758435.1685951503</v>
      </c>
      <c r="AH40" s="2">
        <v>1917593.333815</v>
      </c>
      <c r="AI40" s="2">
        <v>2010726.0529358401</v>
      </c>
      <c r="AJ40" s="2">
        <v>1932131.9961306201</v>
      </c>
      <c r="AK40" s="2">
        <v>1914246.1132344198</v>
      </c>
      <c r="AL40" s="2">
        <v>2004092.1738083004</v>
      </c>
      <c r="AM40" s="2">
        <v>1988159.0432569</v>
      </c>
      <c r="AN40" s="2">
        <v>2136165.6380310999</v>
      </c>
      <c r="AO40" s="2">
        <v>2108639.9753009998</v>
      </c>
      <c r="AP40" s="2">
        <v>2377265.0664290003</v>
      </c>
      <c r="AQ40" s="2">
        <v>2508307.3991733002</v>
      </c>
      <c r="AR40" s="2">
        <v>2483624.9183363798</v>
      </c>
      <c r="AS40" s="2">
        <v>2548589.460152999</v>
      </c>
      <c r="AT40" s="2">
        <v>2382744.1398709002</v>
      </c>
      <c r="AU40" s="2">
        <v>2086653.6076454003</v>
      </c>
      <c r="AV40" s="2">
        <v>2248924.3104947</v>
      </c>
      <c r="AW40" s="2">
        <v>2377692.9692791998</v>
      </c>
    </row>
    <row r="41" spans="1:49" ht="13.5" customHeight="1" x14ac:dyDescent="0.2">
      <c r="A41" s="2">
        <v>1</v>
      </c>
      <c r="B41" s="3" t="s">
        <v>59</v>
      </c>
      <c r="C41" s="2">
        <v>236</v>
      </c>
      <c r="D41" s="3" t="s">
        <v>64</v>
      </c>
      <c r="E41" s="3" t="s">
        <v>187</v>
      </c>
      <c r="F41" s="3" t="s">
        <v>188</v>
      </c>
      <c r="G41" s="2">
        <v>1124239.5077178897</v>
      </c>
      <c r="H41" s="2">
        <v>1166616.5123602699</v>
      </c>
      <c r="I41" s="2">
        <v>1222664.1900481503</v>
      </c>
      <c r="J41" s="2">
        <v>1320673.2374969705</v>
      </c>
      <c r="K41" s="2">
        <v>1397472.7772702801</v>
      </c>
      <c r="L41" s="2">
        <v>1473616.8178882604</v>
      </c>
      <c r="M41" s="2">
        <v>1552341.3719363795</v>
      </c>
      <c r="N41" s="2">
        <v>1594030.2718160695</v>
      </c>
      <c r="O41" s="2">
        <v>1728635.3517635297</v>
      </c>
      <c r="P41" s="2">
        <v>1804748.7851562204</v>
      </c>
      <c r="Q41" s="2">
        <v>1844868.7389687495</v>
      </c>
      <c r="R41" s="2">
        <v>1856913.3781360101</v>
      </c>
      <c r="S41" s="2">
        <v>1987739.1596524396</v>
      </c>
      <c r="T41" s="2">
        <v>2099221.728123799</v>
      </c>
      <c r="U41" s="2">
        <v>2240407.242911079</v>
      </c>
      <c r="V41" s="2">
        <v>2199077.6817692006</v>
      </c>
      <c r="W41" s="2">
        <v>2381887.2699271515</v>
      </c>
      <c r="X41" s="2">
        <v>2468325.587787861</v>
      </c>
      <c r="Y41" s="2">
        <v>2577037.9091921882</v>
      </c>
      <c r="Z41" s="2">
        <v>2672830.5576926311</v>
      </c>
      <c r="AA41" s="2">
        <v>2725554.0750319902</v>
      </c>
      <c r="AB41" s="2">
        <v>2819036.4145611101</v>
      </c>
      <c r="AC41" s="2">
        <v>2786507.7759959712</v>
      </c>
      <c r="AD41" s="2">
        <v>2752297.3519313773</v>
      </c>
      <c r="AE41" s="2">
        <v>2953258.8156626592</v>
      </c>
      <c r="AF41" s="2">
        <v>3048093.6835222398</v>
      </c>
      <c r="AG41" s="2">
        <v>3030641.3630634602</v>
      </c>
      <c r="AH41" s="2">
        <v>3294469.6794324513</v>
      </c>
      <c r="AI41" s="2">
        <v>3146740.6742529804</v>
      </c>
      <c r="AJ41" s="2">
        <v>3069680.7049684096</v>
      </c>
      <c r="AK41" s="2">
        <v>3167233.9361493499</v>
      </c>
      <c r="AL41" s="2">
        <v>3266731.5691017588</v>
      </c>
      <c r="AM41" s="2">
        <v>3368280.7595235202</v>
      </c>
      <c r="AN41" s="2">
        <v>3263850.7847294891</v>
      </c>
      <c r="AO41" s="2">
        <v>3247730.2360583292</v>
      </c>
      <c r="AP41" s="2">
        <v>3411595.7529535103</v>
      </c>
      <c r="AQ41" s="2">
        <v>3633476.8467979296</v>
      </c>
      <c r="AR41" s="2">
        <v>3698324.0729711014</v>
      </c>
      <c r="AS41" s="2">
        <v>3666852.1452459395</v>
      </c>
      <c r="AT41" s="2">
        <v>4019674.1509046312</v>
      </c>
      <c r="AU41" s="2">
        <v>4258768.8493320309</v>
      </c>
      <c r="AV41" s="2">
        <v>4381063.5555525096</v>
      </c>
      <c r="AW41" s="2">
        <v>4287524.2791997297</v>
      </c>
    </row>
    <row r="42" spans="1:49" ht="13.5" customHeight="1" x14ac:dyDescent="0.2">
      <c r="A42" s="2">
        <v>1</v>
      </c>
      <c r="B42" s="3" t="s">
        <v>57</v>
      </c>
      <c r="C42" s="2">
        <v>239</v>
      </c>
      <c r="D42" s="3" t="s">
        <v>241</v>
      </c>
      <c r="E42" s="3" t="s">
        <v>187</v>
      </c>
      <c r="F42" s="3" t="s">
        <v>188</v>
      </c>
      <c r="G42" s="2">
        <v>422.74658799999997</v>
      </c>
      <c r="H42" s="2">
        <v>436.18312649999996</v>
      </c>
      <c r="I42" s="2">
        <v>357.92902599999996</v>
      </c>
      <c r="J42" s="2">
        <v>482.06253299999997</v>
      </c>
      <c r="K42" s="2">
        <v>492.85322400000001</v>
      </c>
      <c r="L42" s="2">
        <v>456.02845799999994</v>
      </c>
      <c r="M42" s="2">
        <v>405.7360592</v>
      </c>
      <c r="N42" s="2">
        <v>340.20796820000004</v>
      </c>
      <c r="O42" s="2">
        <v>385.71229920000002</v>
      </c>
      <c r="P42" s="2">
        <v>407.57666579999994</v>
      </c>
      <c r="Q42" s="2">
        <v>445.51248900000002</v>
      </c>
      <c r="R42" s="2">
        <v>453.33084600000001</v>
      </c>
      <c r="S42" s="2">
        <v>463.49578200000002</v>
      </c>
      <c r="T42" s="2">
        <v>489.22122100000007</v>
      </c>
      <c r="U42" s="2">
        <v>494.50876090000008</v>
      </c>
      <c r="V42" s="2">
        <v>517.5575748</v>
      </c>
      <c r="W42" s="2">
        <v>528.60429270000009</v>
      </c>
      <c r="X42" s="2">
        <v>523.06699649999996</v>
      </c>
      <c r="Y42" s="2">
        <v>527.87740139999994</v>
      </c>
      <c r="Z42" s="2">
        <v>544.37271129999999</v>
      </c>
      <c r="AA42" s="2">
        <v>551.47481630000004</v>
      </c>
      <c r="AB42" s="2">
        <v>567.03636420000009</v>
      </c>
      <c r="AC42" s="2">
        <v>567.8076152000001</v>
      </c>
      <c r="AD42" s="2">
        <v>590.365407</v>
      </c>
      <c r="AE42" s="2">
        <v>603.58454199999994</v>
      </c>
      <c r="AF42" s="2">
        <v>617.75771340000006</v>
      </c>
      <c r="AG42" s="2">
        <v>621.16251069999998</v>
      </c>
      <c r="AH42" s="2">
        <v>630.33306860000005</v>
      </c>
      <c r="AI42" s="2">
        <v>603.00291300000004</v>
      </c>
      <c r="AJ42" s="2">
        <v>558.17009899999994</v>
      </c>
      <c r="AK42" s="2">
        <v>601.92559070000004</v>
      </c>
      <c r="AL42" s="2">
        <v>626.32726249999996</v>
      </c>
      <c r="AM42" s="2">
        <v>642.7381785</v>
      </c>
      <c r="AN42" s="2">
        <v>642.7381785</v>
      </c>
      <c r="AO42" s="2">
        <v>642.7381785</v>
      </c>
      <c r="AP42" s="2">
        <v>642.7381785</v>
      </c>
      <c r="AQ42" s="2">
        <v>642.7381785</v>
      </c>
      <c r="AR42" s="2">
        <v>642.7381785</v>
      </c>
      <c r="AS42" s="2">
        <v>642.7381785</v>
      </c>
      <c r="AT42" s="2">
        <v>642.7381785</v>
      </c>
      <c r="AU42" s="2">
        <v>642.7381785</v>
      </c>
      <c r="AV42" s="2">
        <v>642.7381785</v>
      </c>
      <c r="AW42" s="2">
        <v>645.08522049999999</v>
      </c>
    </row>
    <row r="43" spans="1:49" ht="13.5" customHeight="1" x14ac:dyDescent="0.2">
      <c r="A43" s="2">
        <v>1</v>
      </c>
      <c r="B43" s="3" t="s">
        <v>57</v>
      </c>
      <c r="C43" s="2">
        <v>240</v>
      </c>
      <c r="D43" s="3" t="s">
        <v>242</v>
      </c>
      <c r="E43" s="3" t="s">
        <v>187</v>
      </c>
      <c r="F43" s="3" t="s">
        <v>188</v>
      </c>
      <c r="G43" s="2">
        <v>3616.8100451999994</v>
      </c>
      <c r="H43" s="2">
        <v>4060.6710995999997</v>
      </c>
      <c r="I43" s="2">
        <v>3994.6435555999997</v>
      </c>
      <c r="J43" s="2">
        <v>5412.8175373999993</v>
      </c>
      <c r="K43" s="2">
        <v>4282.7167159999999</v>
      </c>
      <c r="L43" s="2">
        <v>1651.1968648</v>
      </c>
      <c r="M43" s="2">
        <v>2237.1591735999996</v>
      </c>
      <c r="N43" s="2">
        <v>2909.923679</v>
      </c>
      <c r="O43" s="2">
        <v>3165.6471240000001</v>
      </c>
      <c r="P43" s="2">
        <v>2895.8503465999997</v>
      </c>
      <c r="Q43" s="2">
        <v>2826.9087253999996</v>
      </c>
      <c r="R43" s="2">
        <v>2385.3826574</v>
      </c>
      <c r="S43" s="2">
        <v>2560.7558469999999</v>
      </c>
      <c r="T43" s="2">
        <v>2483.9160789999996</v>
      </c>
      <c r="U43" s="2">
        <v>2505.6956269999996</v>
      </c>
      <c r="V43" s="2">
        <v>2546.0435150000003</v>
      </c>
      <c r="W43" s="2">
        <v>2651.2179780000001</v>
      </c>
      <c r="X43" s="2">
        <v>2710.2297580000004</v>
      </c>
      <c r="Y43" s="2">
        <v>2756.3213789999995</v>
      </c>
      <c r="Z43" s="2">
        <v>2793.8815240000004</v>
      </c>
      <c r="AA43" s="2">
        <v>2829.013535</v>
      </c>
      <c r="AB43" s="2">
        <v>2894.9542430000001</v>
      </c>
      <c r="AC43" s="2">
        <v>2897.3673739999995</v>
      </c>
      <c r="AD43" s="2">
        <v>2899.9411620000001</v>
      </c>
      <c r="AE43" s="2">
        <v>2781.9295889999999</v>
      </c>
      <c r="AF43" s="2">
        <v>2814.7647750000001</v>
      </c>
      <c r="AG43" s="2">
        <v>1780.1916940000001</v>
      </c>
      <c r="AH43" s="2">
        <v>2161.5539640000002</v>
      </c>
      <c r="AI43" s="2">
        <v>2165.9234820000001</v>
      </c>
      <c r="AJ43" s="2">
        <v>1942.822844</v>
      </c>
      <c r="AK43" s="2">
        <v>2109.2624489999998</v>
      </c>
      <c r="AL43" s="2">
        <v>2156.5949869999995</v>
      </c>
      <c r="AM43" s="2">
        <v>2157.8252039999998</v>
      </c>
      <c r="AN43" s="2">
        <v>2157.8252039999998</v>
      </c>
      <c r="AO43" s="2">
        <v>2157.8252039999998</v>
      </c>
      <c r="AP43" s="2">
        <v>2157.8252039999998</v>
      </c>
      <c r="AQ43" s="2">
        <v>2157.8252039999998</v>
      </c>
      <c r="AR43" s="2">
        <v>2157.8252039999998</v>
      </c>
      <c r="AS43" s="2">
        <v>2157.8252039999998</v>
      </c>
      <c r="AT43" s="2">
        <v>2157.8252039999998</v>
      </c>
      <c r="AU43" s="2">
        <v>2157.8252039999998</v>
      </c>
      <c r="AV43" s="2">
        <v>2181.2956239999999</v>
      </c>
      <c r="AW43" s="2">
        <v>2181.2956239999999</v>
      </c>
    </row>
  </sheetData>
  <phoneticPr fontId="0" type="noConversion"/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3"/>
  <sheetViews>
    <sheetView workbookViewId="0"/>
  </sheetViews>
  <sheetFormatPr defaultRowHeight="12.75" x14ac:dyDescent="0.2"/>
  <cols>
    <col min="1" max="1" width="14" customWidth="1"/>
    <col min="2" max="2" width="30.28515625" customWidth="1"/>
    <col min="3" max="3" width="14" customWidth="1"/>
    <col min="4" max="4" width="29.85546875" customWidth="1"/>
    <col min="5" max="48" width="14" customWidth="1"/>
  </cols>
  <sheetData>
    <row r="1" spans="1:48" ht="13.5" customHeight="1" x14ac:dyDescent="0.2">
      <c r="A1" s="1" t="s">
        <v>221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</row>
    <row r="2" spans="1:48" ht="13.5" customHeight="1" x14ac:dyDescent="0.2">
      <c r="A2" s="2">
        <v>1</v>
      </c>
      <c r="B2" s="3" t="s">
        <v>57</v>
      </c>
      <c r="C2" s="2">
        <v>8</v>
      </c>
      <c r="D2" s="3" t="s">
        <v>222</v>
      </c>
      <c r="E2" s="3" t="s">
        <v>130</v>
      </c>
      <c r="F2" s="3" t="s">
        <v>131</v>
      </c>
      <c r="G2" s="2">
        <v>2</v>
      </c>
      <c r="H2" s="2">
        <v>2</v>
      </c>
      <c r="I2" s="2">
        <v>2</v>
      </c>
      <c r="J2" s="2">
        <v>2</v>
      </c>
      <c r="K2" s="2">
        <v>3</v>
      </c>
      <c r="L2" s="2">
        <v>3</v>
      </c>
      <c r="M2" s="2">
        <v>3</v>
      </c>
      <c r="N2" s="2">
        <v>3</v>
      </c>
      <c r="O2" s="2">
        <v>3</v>
      </c>
      <c r="P2" s="2">
        <v>3</v>
      </c>
      <c r="Q2" s="2">
        <v>3</v>
      </c>
      <c r="R2" s="2">
        <v>3</v>
      </c>
      <c r="S2" s="2">
        <v>3</v>
      </c>
      <c r="T2" s="2">
        <v>3</v>
      </c>
      <c r="U2" s="2">
        <v>3</v>
      </c>
      <c r="V2" s="2">
        <v>3</v>
      </c>
      <c r="W2" s="2">
        <v>3</v>
      </c>
      <c r="X2" s="2">
        <v>3</v>
      </c>
      <c r="Y2" s="2">
        <v>3</v>
      </c>
      <c r="Z2" s="2">
        <v>3</v>
      </c>
      <c r="AA2" s="2">
        <v>3</v>
      </c>
      <c r="AB2" s="2">
        <v>3</v>
      </c>
      <c r="AC2" s="2">
        <v>3</v>
      </c>
      <c r="AD2" s="2">
        <v>4</v>
      </c>
      <c r="AE2" s="2">
        <v>4</v>
      </c>
      <c r="AF2" s="2">
        <v>4</v>
      </c>
      <c r="AG2" s="2">
        <v>4</v>
      </c>
      <c r="AH2" s="2">
        <v>4</v>
      </c>
      <c r="AI2" s="2">
        <v>4</v>
      </c>
      <c r="AJ2" s="2">
        <v>4</v>
      </c>
      <c r="AK2" s="2">
        <v>4</v>
      </c>
      <c r="AL2" s="2">
        <v>4</v>
      </c>
      <c r="AM2" s="2">
        <v>4</v>
      </c>
      <c r="AN2" s="2">
        <v>4</v>
      </c>
      <c r="AO2" s="2">
        <v>4</v>
      </c>
      <c r="AP2" s="2">
        <v>4</v>
      </c>
      <c r="AQ2" s="2">
        <v>4</v>
      </c>
      <c r="AR2" s="2">
        <v>4</v>
      </c>
      <c r="AS2" s="2">
        <v>4</v>
      </c>
      <c r="AT2" s="2">
        <v>4</v>
      </c>
      <c r="AU2" s="2">
        <v>4</v>
      </c>
      <c r="AV2" s="2">
        <v>0</v>
      </c>
    </row>
    <row r="3" spans="1:48" ht="13.5" customHeight="1" x14ac:dyDescent="0.2">
      <c r="A3" s="2">
        <v>1</v>
      </c>
      <c r="B3" s="3" t="s">
        <v>66</v>
      </c>
      <c r="C3" s="2">
        <v>9</v>
      </c>
      <c r="D3" s="3" t="s">
        <v>67</v>
      </c>
      <c r="E3" s="3" t="s">
        <v>130</v>
      </c>
      <c r="F3" s="3" t="s">
        <v>131</v>
      </c>
      <c r="G3" s="2">
        <v>147000</v>
      </c>
      <c r="H3" s="2">
        <v>146700</v>
      </c>
      <c r="I3" s="2">
        <v>146500</v>
      </c>
      <c r="J3" s="2">
        <v>146300</v>
      </c>
      <c r="K3" s="2">
        <v>146000</v>
      </c>
      <c r="L3" s="2">
        <v>145802</v>
      </c>
      <c r="M3" s="2">
        <v>145441</v>
      </c>
      <c r="N3" s="2">
        <v>144947</v>
      </c>
      <c r="O3" s="2">
        <v>144700</v>
      </c>
      <c r="P3" s="2">
        <v>144500</v>
      </c>
      <c r="Q3" s="2">
        <v>144300</v>
      </c>
      <c r="R3" s="2">
        <v>144150</v>
      </c>
      <c r="S3" s="2">
        <v>144000</v>
      </c>
      <c r="T3" s="2">
        <v>143800</v>
      </c>
      <c r="U3" s="2">
        <v>143700</v>
      </c>
      <c r="V3" s="2">
        <v>143600</v>
      </c>
      <c r="W3" s="2">
        <v>143500</v>
      </c>
      <c r="X3" s="2">
        <v>143400</v>
      </c>
      <c r="Y3" s="2">
        <v>143300</v>
      </c>
      <c r="Z3" s="2">
        <v>143200</v>
      </c>
      <c r="AA3" s="2">
        <v>143100</v>
      </c>
      <c r="AB3" s="2">
        <v>143000</v>
      </c>
      <c r="AC3" s="2">
        <v>142900</v>
      </c>
      <c r="AD3" s="2">
        <v>142800</v>
      </c>
      <c r="AE3" s="2">
        <v>142700</v>
      </c>
      <c r="AF3" s="2">
        <v>142600</v>
      </c>
      <c r="AG3" s="2">
        <v>142500</v>
      </c>
      <c r="AH3" s="2">
        <v>142400</v>
      </c>
      <c r="AI3" s="2">
        <v>142300</v>
      </c>
      <c r="AJ3" s="2">
        <v>142200</v>
      </c>
      <c r="AK3" s="2">
        <v>142100</v>
      </c>
      <c r="AL3" s="2">
        <v>142000</v>
      </c>
      <c r="AM3" s="2">
        <v>142000</v>
      </c>
      <c r="AN3" s="2">
        <v>142000</v>
      </c>
      <c r="AO3" s="2">
        <v>142000</v>
      </c>
      <c r="AP3" s="2">
        <v>142000</v>
      </c>
      <c r="AQ3" s="2">
        <v>142000</v>
      </c>
      <c r="AR3" s="2">
        <v>142000</v>
      </c>
      <c r="AS3" s="2">
        <v>142000</v>
      </c>
      <c r="AT3" s="2">
        <v>142000</v>
      </c>
      <c r="AU3" s="2">
        <v>142000</v>
      </c>
      <c r="AV3" s="2">
        <v>0</v>
      </c>
    </row>
    <row r="4" spans="1:48" ht="13.5" customHeight="1" x14ac:dyDescent="0.2">
      <c r="A4" s="2">
        <v>1</v>
      </c>
      <c r="B4" s="3" t="s">
        <v>57</v>
      </c>
      <c r="C4" s="2">
        <v>12</v>
      </c>
      <c r="D4" s="3" t="s">
        <v>223</v>
      </c>
      <c r="E4" s="3" t="s">
        <v>130</v>
      </c>
      <c r="F4" s="3" t="s">
        <v>131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2</v>
      </c>
      <c r="W4" s="2">
        <v>2</v>
      </c>
      <c r="X4" s="2">
        <v>2</v>
      </c>
      <c r="Y4" s="2">
        <v>2</v>
      </c>
      <c r="Z4" s="2">
        <v>2</v>
      </c>
      <c r="AA4" s="2">
        <v>2</v>
      </c>
      <c r="AB4" s="2">
        <v>2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2</v>
      </c>
      <c r="AL4" s="2">
        <v>2</v>
      </c>
      <c r="AM4" s="2">
        <v>2</v>
      </c>
      <c r="AN4" s="2">
        <v>2</v>
      </c>
      <c r="AO4" s="2">
        <v>2</v>
      </c>
      <c r="AP4" s="2">
        <v>2</v>
      </c>
      <c r="AQ4" s="2">
        <v>2</v>
      </c>
      <c r="AR4" s="2">
        <v>2</v>
      </c>
      <c r="AS4" s="2">
        <v>2</v>
      </c>
      <c r="AT4" s="2">
        <v>2</v>
      </c>
      <c r="AU4" s="2">
        <v>2</v>
      </c>
      <c r="AV4" s="2">
        <v>0</v>
      </c>
    </row>
    <row r="5" spans="1:48" ht="13.5" customHeight="1" x14ac:dyDescent="0.2">
      <c r="A5" s="2">
        <v>1</v>
      </c>
      <c r="B5" s="3" t="s">
        <v>57</v>
      </c>
      <c r="C5" s="2">
        <v>14</v>
      </c>
      <c r="D5" s="3" t="s">
        <v>224</v>
      </c>
      <c r="E5" s="3" t="s">
        <v>130</v>
      </c>
      <c r="F5" s="3" t="s">
        <v>131</v>
      </c>
      <c r="G5" s="2">
        <v>2</v>
      </c>
      <c r="H5" s="2">
        <v>2</v>
      </c>
      <c r="I5" s="2">
        <v>2</v>
      </c>
      <c r="J5" s="2">
        <v>2</v>
      </c>
      <c r="K5" s="2">
        <v>2</v>
      </c>
      <c r="L5" s="2">
        <v>2</v>
      </c>
      <c r="M5" s="2">
        <v>2</v>
      </c>
      <c r="N5" s="2">
        <v>2</v>
      </c>
      <c r="O5" s="2">
        <v>2</v>
      </c>
      <c r="P5" s="2">
        <v>2</v>
      </c>
      <c r="Q5" s="2">
        <v>2</v>
      </c>
      <c r="R5" s="2">
        <v>2</v>
      </c>
      <c r="S5" s="2">
        <v>2</v>
      </c>
      <c r="T5" s="2">
        <v>2</v>
      </c>
      <c r="U5" s="2">
        <v>2</v>
      </c>
      <c r="V5" s="2">
        <v>2</v>
      </c>
      <c r="W5" s="2">
        <v>2</v>
      </c>
      <c r="X5" s="2">
        <v>2</v>
      </c>
      <c r="Y5" s="2">
        <v>2</v>
      </c>
      <c r="Z5" s="2">
        <v>2</v>
      </c>
      <c r="AA5" s="2">
        <v>2</v>
      </c>
      <c r="AB5" s="2">
        <v>2</v>
      </c>
      <c r="AC5" s="2">
        <v>2</v>
      </c>
      <c r="AD5" s="2">
        <v>2</v>
      </c>
      <c r="AE5" s="2">
        <v>2</v>
      </c>
      <c r="AF5" s="2">
        <v>2</v>
      </c>
      <c r="AG5" s="2">
        <v>2</v>
      </c>
      <c r="AH5" s="2">
        <v>2</v>
      </c>
      <c r="AI5" s="2">
        <v>2</v>
      </c>
      <c r="AJ5" s="2">
        <v>2</v>
      </c>
      <c r="AK5" s="2">
        <v>2</v>
      </c>
      <c r="AL5" s="2">
        <v>2</v>
      </c>
      <c r="AM5" s="2">
        <v>2</v>
      </c>
      <c r="AN5" s="2">
        <v>2</v>
      </c>
      <c r="AO5" s="2">
        <v>2</v>
      </c>
      <c r="AP5" s="2">
        <v>2</v>
      </c>
      <c r="AQ5" s="2">
        <v>2</v>
      </c>
      <c r="AR5" s="2">
        <v>2</v>
      </c>
      <c r="AS5" s="2">
        <v>2</v>
      </c>
      <c r="AT5" s="2">
        <v>2</v>
      </c>
      <c r="AU5" s="2">
        <v>2</v>
      </c>
      <c r="AV5" s="2">
        <v>0</v>
      </c>
    </row>
    <row r="6" spans="1:48" ht="13.5" customHeight="1" x14ac:dyDescent="0.2">
      <c r="A6" s="2">
        <v>1</v>
      </c>
      <c r="B6" s="3" t="s">
        <v>59</v>
      </c>
      <c r="C6" s="2">
        <v>19</v>
      </c>
      <c r="D6" s="3" t="s">
        <v>60</v>
      </c>
      <c r="E6" s="3" t="s">
        <v>130</v>
      </c>
      <c r="F6" s="3" t="s">
        <v>131</v>
      </c>
      <c r="G6" s="2">
        <v>28600</v>
      </c>
      <c r="H6" s="2">
        <v>28500</v>
      </c>
      <c r="I6" s="2">
        <v>28365</v>
      </c>
      <c r="J6" s="2">
        <v>28400</v>
      </c>
      <c r="K6" s="2">
        <v>28400</v>
      </c>
      <c r="L6" s="2">
        <v>28400</v>
      </c>
      <c r="M6" s="2">
        <v>28400</v>
      </c>
      <c r="N6" s="2">
        <v>28400</v>
      </c>
      <c r="O6" s="2">
        <v>28600</v>
      </c>
      <c r="P6" s="2">
        <v>28600</v>
      </c>
      <c r="Q6" s="2">
        <v>29000</v>
      </c>
      <c r="R6" s="2">
        <v>29500</v>
      </c>
      <c r="S6" s="2">
        <v>29500</v>
      </c>
      <c r="T6" s="2">
        <v>30000</v>
      </c>
      <c r="U6" s="2">
        <v>30500</v>
      </c>
      <c r="V6" s="2">
        <v>30500</v>
      </c>
      <c r="W6" s="2">
        <v>31000</v>
      </c>
      <c r="X6" s="2">
        <v>31000</v>
      </c>
      <c r="Y6" s="2">
        <v>31500</v>
      </c>
      <c r="Z6" s="2">
        <v>31500</v>
      </c>
      <c r="AA6" s="2">
        <v>32000</v>
      </c>
      <c r="AB6" s="2">
        <v>32000</v>
      </c>
      <c r="AC6" s="2">
        <v>32000</v>
      </c>
      <c r="AD6" s="2">
        <v>32500</v>
      </c>
      <c r="AE6" s="2">
        <v>32500</v>
      </c>
      <c r="AF6" s="2">
        <v>33000</v>
      </c>
      <c r="AG6" s="2">
        <v>33000</v>
      </c>
      <c r="AH6" s="2">
        <v>33000</v>
      </c>
      <c r="AI6" s="2">
        <v>33200</v>
      </c>
      <c r="AJ6" s="2">
        <v>33200</v>
      </c>
      <c r="AK6" s="2">
        <v>33500</v>
      </c>
      <c r="AL6" s="2">
        <v>33500</v>
      </c>
      <c r="AM6" s="2">
        <v>33835</v>
      </c>
      <c r="AN6" s="2">
        <v>33835</v>
      </c>
      <c r="AO6" s="2">
        <v>33835</v>
      </c>
      <c r="AP6" s="2">
        <v>33831</v>
      </c>
      <c r="AQ6" s="2">
        <v>33831</v>
      </c>
      <c r="AR6" s="2">
        <v>33831</v>
      </c>
      <c r="AS6" s="2">
        <v>33831</v>
      </c>
      <c r="AT6" s="2">
        <v>33831</v>
      </c>
      <c r="AU6" s="2">
        <v>33830</v>
      </c>
      <c r="AV6" s="2">
        <v>0</v>
      </c>
    </row>
    <row r="7" spans="1:48" ht="13.5" customHeight="1" x14ac:dyDescent="0.2">
      <c r="A7" s="2">
        <v>1</v>
      </c>
      <c r="B7" s="3" t="s">
        <v>65</v>
      </c>
      <c r="C7" s="2">
        <v>21</v>
      </c>
      <c r="D7" s="3" t="s">
        <v>65</v>
      </c>
      <c r="E7" s="3" t="s">
        <v>130</v>
      </c>
      <c r="F7" s="3" t="s">
        <v>131</v>
      </c>
      <c r="G7" s="2">
        <v>122135</v>
      </c>
      <c r="H7" s="2">
        <v>125700</v>
      </c>
      <c r="I7" s="2">
        <v>129300</v>
      </c>
      <c r="J7" s="2">
        <v>132800</v>
      </c>
      <c r="K7" s="2">
        <v>136300</v>
      </c>
      <c r="L7" s="2">
        <v>139900</v>
      </c>
      <c r="M7" s="2">
        <v>143400</v>
      </c>
      <c r="N7" s="2">
        <v>147000</v>
      </c>
      <c r="O7" s="2">
        <v>154500</v>
      </c>
      <c r="P7" s="2">
        <v>154138</v>
      </c>
      <c r="Q7" s="2">
        <v>156300</v>
      </c>
      <c r="R7" s="2">
        <v>158500</v>
      </c>
      <c r="S7" s="2">
        <v>160600</v>
      </c>
      <c r="T7" s="2">
        <v>162800</v>
      </c>
      <c r="U7" s="2">
        <v>165000</v>
      </c>
      <c r="V7" s="2">
        <v>166300</v>
      </c>
      <c r="W7" s="2">
        <v>167600</v>
      </c>
      <c r="X7" s="2">
        <v>168800</v>
      </c>
      <c r="Y7" s="2">
        <v>170100</v>
      </c>
      <c r="Z7" s="2">
        <v>171414</v>
      </c>
      <c r="AA7" s="2">
        <v>172700</v>
      </c>
      <c r="AB7" s="2">
        <v>174000</v>
      </c>
      <c r="AC7" s="2">
        <v>175200</v>
      </c>
      <c r="AD7" s="2">
        <v>176500</v>
      </c>
      <c r="AE7" s="2">
        <v>177800</v>
      </c>
      <c r="AF7" s="2">
        <v>179000</v>
      </c>
      <c r="AG7" s="2">
        <v>180400</v>
      </c>
      <c r="AH7" s="2">
        <v>181600</v>
      </c>
      <c r="AI7" s="2">
        <v>182900</v>
      </c>
      <c r="AJ7" s="2">
        <v>184200</v>
      </c>
      <c r="AK7" s="2">
        <v>185954</v>
      </c>
      <c r="AL7" s="2">
        <v>187709</v>
      </c>
      <c r="AM7" s="2">
        <v>189463</v>
      </c>
      <c r="AN7" s="2">
        <v>191218</v>
      </c>
      <c r="AO7" s="2">
        <v>192972</v>
      </c>
      <c r="AP7" s="2">
        <v>193619</v>
      </c>
      <c r="AQ7" s="2">
        <v>194266</v>
      </c>
      <c r="AR7" s="2">
        <v>194912</v>
      </c>
      <c r="AS7" s="2">
        <v>195559</v>
      </c>
      <c r="AT7" s="2">
        <v>196206</v>
      </c>
      <c r="AU7" s="2">
        <v>197000</v>
      </c>
      <c r="AV7" s="2">
        <v>0</v>
      </c>
    </row>
    <row r="8" spans="1:48" ht="13.5" customHeight="1" x14ac:dyDescent="0.2">
      <c r="A8" s="2">
        <v>1</v>
      </c>
      <c r="B8" s="3" t="s">
        <v>48</v>
      </c>
      <c r="C8" s="2">
        <v>23</v>
      </c>
      <c r="D8" s="3" t="s">
        <v>49</v>
      </c>
      <c r="E8" s="3" t="s">
        <v>130</v>
      </c>
      <c r="F8" s="3" t="s">
        <v>131</v>
      </c>
      <c r="G8" s="2">
        <v>37</v>
      </c>
      <c r="H8" s="2">
        <v>37</v>
      </c>
      <c r="I8" s="2">
        <v>37</v>
      </c>
      <c r="J8" s="2">
        <v>37</v>
      </c>
      <c r="K8" s="2">
        <v>37</v>
      </c>
      <c r="L8" s="2">
        <v>37</v>
      </c>
      <c r="M8" s="2">
        <v>37</v>
      </c>
      <c r="N8" s="2">
        <v>37</v>
      </c>
      <c r="O8" s="2">
        <v>37</v>
      </c>
      <c r="P8" s="2">
        <v>37</v>
      </c>
      <c r="Q8" s="2">
        <v>37</v>
      </c>
      <c r="R8" s="2">
        <v>37</v>
      </c>
      <c r="S8" s="2">
        <v>37</v>
      </c>
      <c r="T8" s="2">
        <v>37</v>
      </c>
      <c r="U8" s="2">
        <v>37</v>
      </c>
      <c r="V8" s="2">
        <v>37</v>
      </c>
      <c r="W8" s="2">
        <v>37</v>
      </c>
      <c r="X8" s="2">
        <v>44</v>
      </c>
      <c r="Y8" s="2">
        <v>44</v>
      </c>
      <c r="Z8" s="2">
        <v>44</v>
      </c>
      <c r="AA8" s="2">
        <v>44</v>
      </c>
      <c r="AB8" s="2">
        <v>44</v>
      </c>
      <c r="AC8" s="2">
        <v>44</v>
      </c>
      <c r="AD8" s="2">
        <v>44</v>
      </c>
      <c r="AE8" s="2">
        <v>48</v>
      </c>
      <c r="AF8" s="2">
        <v>48</v>
      </c>
      <c r="AG8" s="2">
        <v>48</v>
      </c>
      <c r="AH8" s="2">
        <v>48</v>
      </c>
      <c r="AI8" s="2">
        <v>48</v>
      </c>
      <c r="AJ8" s="2">
        <v>49</v>
      </c>
      <c r="AK8" s="2">
        <v>49</v>
      </c>
      <c r="AL8" s="2">
        <v>49</v>
      </c>
      <c r="AM8" s="2">
        <v>49</v>
      </c>
      <c r="AN8" s="2">
        <v>49</v>
      </c>
      <c r="AO8" s="2">
        <v>50</v>
      </c>
      <c r="AP8" s="2">
        <v>50</v>
      </c>
      <c r="AQ8" s="2">
        <v>50</v>
      </c>
      <c r="AR8" s="2">
        <v>50</v>
      </c>
      <c r="AS8" s="2">
        <v>50</v>
      </c>
      <c r="AT8" s="2">
        <v>50</v>
      </c>
      <c r="AU8" s="2">
        <v>50</v>
      </c>
      <c r="AV8" s="2">
        <v>0</v>
      </c>
    </row>
    <row r="9" spans="1:48" ht="13.5" customHeight="1" x14ac:dyDescent="0.2">
      <c r="A9" s="2">
        <v>1</v>
      </c>
      <c r="B9" s="3" t="s">
        <v>57</v>
      </c>
      <c r="C9" s="2">
        <v>36</v>
      </c>
      <c r="D9" s="3" t="s">
        <v>225</v>
      </c>
      <c r="E9" s="3" t="s">
        <v>130</v>
      </c>
      <c r="F9" s="3" t="s">
        <v>131</v>
      </c>
      <c r="G9" s="2">
        <v>2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2</v>
      </c>
      <c r="O9" s="2">
        <v>2</v>
      </c>
      <c r="P9" s="2">
        <v>2</v>
      </c>
      <c r="Q9" s="2">
        <v>2</v>
      </c>
      <c r="R9" s="2">
        <v>2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2</v>
      </c>
      <c r="Z9" s="2">
        <v>2</v>
      </c>
      <c r="AA9" s="2">
        <v>2</v>
      </c>
      <c r="AB9" s="2">
        <v>2</v>
      </c>
      <c r="AC9" s="2">
        <v>2</v>
      </c>
      <c r="AD9" s="2">
        <v>2</v>
      </c>
      <c r="AE9" s="2">
        <v>2</v>
      </c>
      <c r="AF9" s="2">
        <v>2</v>
      </c>
      <c r="AG9" s="2">
        <v>2</v>
      </c>
      <c r="AH9" s="2">
        <v>2</v>
      </c>
      <c r="AI9" s="2">
        <v>2</v>
      </c>
      <c r="AJ9" s="2">
        <v>2</v>
      </c>
      <c r="AK9" s="2">
        <v>2</v>
      </c>
      <c r="AL9" s="2">
        <v>2</v>
      </c>
      <c r="AM9" s="2">
        <v>2</v>
      </c>
      <c r="AN9" s="2">
        <v>2</v>
      </c>
      <c r="AO9" s="2">
        <v>2</v>
      </c>
      <c r="AP9" s="2">
        <v>2</v>
      </c>
      <c r="AQ9" s="2">
        <v>2</v>
      </c>
      <c r="AR9" s="2">
        <v>2</v>
      </c>
      <c r="AS9" s="2">
        <v>2</v>
      </c>
      <c r="AT9" s="2">
        <v>2</v>
      </c>
      <c r="AU9" s="2">
        <v>2</v>
      </c>
      <c r="AV9" s="2">
        <v>0</v>
      </c>
    </row>
    <row r="10" spans="1:48" ht="13.5" customHeight="1" x14ac:dyDescent="0.2">
      <c r="A10" s="2">
        <v>1</v>
      </c>
      <c r="B10" s="3" t="s">
        <v>66</v>
      </c>
      <c r="C10" s="2">
        <v>40</v>
      </c>
      <c r="D10" s="3" t="s">
        <v>68</v>
      </c>
      <c r="E10" s="3" t="s">
        <v>130</v>
      </c>
      <c r="F10" s="3" t="s">
        <v>131</v>
      </c>
      <c r="G10" s="2">
        <v>9550</v>
      </c>
      <c r="H10" s="2">
        <v>9700</v>
      </c>
      <c r="I10" s="2">
        <v>9850</v>
      </c>
      <c r="J10" s="2">
        <v>10000</v>
      </c>
      <c r="K10" s="2">
        <v>10151</v>
      </c>
      <c r="L10" s="2">
        <v>10300</v>
      </c>
      <c r="M10" s="2">
        <v>10500</v>
      </c>
      <c r="N10" s="2">
        <v>10700</v>
      </c>
      <c r="O10" s="2">
        <v>10850</v>
      </c>
      <c r="P10" s="2">
        <v>11000</v>
      </c>
      <c r="Q10" s="2">
        <v>11200</v>
      </c>
      <c r="R10" s="2">
        <v>11400</v>
      </c>
      <c r="S10" s="2">
        <v>11538</v>
      </c>
      <c r="T10" s="2">
        <v>11900</v>
      </c>
      <c r="U10" s="2">
        <v>12200</v>
      </c>
      <c r="V10" s="2">
        <v>12800</v>
      </c>
      <c r="W10" s="2">
        <v>12800</v>
      </c>
      <c r="X10" s="2">
        <v>12800</v>
      </c>
      <c r="Y10" s="2">
        <v>12800</v>
      </c>
      <c r="Z10" s="2">
        <v>12800</v>
      </c>
      <c r="AA10" s="2">
        <v>12800</v>
      </c>
      <c r="AB10" s="2">
        <v>12800</v>
      </c>
      <c r="AC10" s="2">
        <v>12800</v>
      </c>
      <c r="AD10" s="2">
        <v>12800</v>
      </c>
      <c r="AE10" s="2">
        <v>12800</v>
      </c>
      <c r="AF10" s="2">
        <v>12850</v>
      </c>
      <c r="AG10" s="2">
        <v>12850</v>
      </c>
      <c r="AH10" s="2">
        <v>12850</v>
      </c>
      <c r="AI10" s="2">
        <v>12850</v>
      </c>
      <c r="AJ10" s="2">
        <v>12850</v>
      </c>
      <c r="AK10" s="2">
        <v>12850</v>
      </c>
      <c r="AL10" s="2">
        <v>12850</v>
      </c>
      <c r="AM10" s="2">
        <v>12900</v>
      </c>
      <c r="AN10" s="2">
        <v>12900</v>
      </c>
      <c r="AO10" s="2">
        <v>12930</v>
      </c>
      <c r="AP10" s="2">
        <v>12932</v>
      </c>
      <c r="AQ10" s="2">
        <v>12925</v>
      </c>
      <c r="AR10" s="2">
        <v>12925</v>
      </c>
      <c r="AS10" s="2">
        <v>12930</v>
      </c>
      <c r="AT10" s="2">
        <v>12935</v>
      </c>
      <c r="AU10" s="2">
        <v>12935</v>
      </c>
      <c r="AV10" s="2">
        <v>0</v>
      </c>
    </row>
    <row r="11" spans="1:48" ht="13.5" customHeight="1" x14ac:dyDescent="0.2">
      <c r="A11" s="2">
        <v>1</v>
      </c>
      <c r="B11" s="3" t="s">
        <v>59</v>
      </c>
      <c r="C11" s="2">
        <v>44</v>
      </c>
      <c r="D11" s="3" t="s">
        <v>61</v>
      </c>
      <c r="E11" s="3" t="s">
        <v>130</v>
      </c>
      <c r="F11" s="3" t="s">
        <v>131</v>
      </c>
      <c r="G11" s="2">
        <v>35000</v>
      </c>
      <c r="H11" s="2">
        <v>36000</v>
      </c>
      <c r="I11" s="2">
        <v>36500</v>
      </c>
      <c r="J11" s="2">
        <v>37000</v>
      </c>
      <c r="K11" s="2">
        <v>38000</v>
      </c>
      <c r="L11" s="2">
        <v>38000</v>
      </c>
      <c r="M11" s="2">
        <v>38000</v>
      </c>
      <c r="N11" s="2">
        <v>38000</v>
      </c>
      <c r="O11" s="2">
        <v>38000</v>
      </c>
      <c r="P11" s="2">
        <v>38000</v>
      </c>
      <c r="Q11" s="2">
        <v>40000</v>
      </c>
      <c r="R11" s="2">
        <v>40000</v>
      </c>
      <c r="S11" s="2">
        <v>40000</v>
      </c>
      <c r="T11" s="2">
        <v>40000</v>
      </c>
      <c r="U11" s="2">
        <v>40000</v>
      </c>
      <c r="V11" s="2">
        <v>40000</v>
      </c>
      <c r="W11" s="2">
        <v>40169</v>
      </c>
      <c r="X11" s="2">
        <v>40100</v>
      </c>
      <c r="Y11" s="2">
        <v>40100</v>
      </c>
      <c r="Z11" s="2">
        <v>40100</v>
      </c>
      <c r="AA11" s="2">
        <v>40100</v>
      </c>
      <c r="AB11" s="2">
        <v>40100</v>
      </c>
      <c r="AC11" s="2">
        <v>40100</v>
      </c>
      <c r="AD11" s="2">
        <v>40100</v>
      </c>
      <c r="AE11" s="2">
        <v>40100</v>
      </c>
      <c r="AF11" s="2">
        <v>40100</v>
      </c>
      <c r="AG11" s="2">
        <v>40083</v>
      </c>
      <c r="AH11" s="2">
        <v>40083</v>
      </c>
      <c r="AI11" s="2">
        <v>40083</v>
      </c>
      <c r="AJ11" s="2">
        <v>40083</v>
      </c>
      <c r="AK11" s="2">
        <v>40083</v>
      </c>
      <c r="AL11" s="2">
        <v>40083</v>
      </c>
      <c r="AM11" s="2">
        <v>40083</v>
      </c>
      <c r="AN11" s="2">
        <v>40083</v>
      </c>
      <c r="AO11" s="2">
        <v>40083</v>
      </c>
      <c r="AP11" s="2">
        <v>40824</v>
      </c>
      <c r="AQ11" s="2">
        <v>40825</v>
      </c>
      <c r="AR11" s="2">
        <v>41166</v>
      </c>
      <c r="AS11" s="2">
        <v>41304</v>
      </c>
      <c r="AT11" s="2">
        <v>40920</v>
      </c>
      <c r="AU11" s="2">
        <v>41800</v>
      </c>
      <c r="AV11" s="2">
        <v>0</v>
      </c>
    </row>
    <row r="12" spans="1:48" ht="13.5" customHeight="1" x14ac:dyDescent="0.2">
      <c r="A12" s="2">
        <v>1</v>
      </c>
      <c r="B12" s="3" t="s">
        <v>48</v>
      </c>
      <c r="C12" s="2">
        <v>48</v>
      </c>
      <c r="D12" s="3" t="s">
        <v>50</v>
      </c>
      <c r="E12" s="3" t="s">
        <v>130</v>
      </c>
      <c r="F12" s="3" t="s">
        <v>131</v>
      </c>
      <c r="G12" s="2">
        <v>915</v>
      </c>
      <c r="H12" s="2">
        <v>925</v>
      </c>
      <c r="I12" s="2">
        <v>935</v>
      </c>
      <c r="J12" s="2">
        <v>1000</v>
      </c>
      <c r="K12" s="2">
        <v>1070</v>
      </c>
      <c r="L12" s="2">
        <v>1150</v>
      </c>
      <c r="M12" s="2">
        <v>1150</v>
      </c>
      <c r="N12" s="2">
        <v>1230</v>
      </c>
      <c r="O12" s="2">
        <v>1300</v>
      </c>
      <c r="P12" s="2">
        <v>1363</v>
      </c>
      <c r="Q12" s="2">
        <v>1390</v>
      </c>
      <c r="R12" s="2">
        <v>1390</v>
      </c>
      <c r="S12" s="2">
        <v>1558</v>
      </c>
      <c r="T12" s="2">
        <v>1558</v>
      </c>
      <c r="U12" s="2">
        <v>1630</v>
      </c>
      <c r="V12" s="2">
        <v>1710</v>
      </c>
      <c r="W12" s="2">
        <v>1790</v>
      </c>
      <c r="X12" s="2">
        <v>1860</v>
      </c>
      <c r="Y12" s="2">
        <v>1940</v>
      </c>
      <c r="Z12" s="2">
        <v>2010</v>
      </c>
      <c r="AA12" s="2">
        <v>2090</v>
      </c>
      <c r="AB12" s="2">
        <v>2167</v>
      </c>
      <c r="AC12" s="2">
        <v>2167</v>
      </c>
      <c r="AD12" s="2">
        <v>2230</v>
      </c>
      <c r="AE12" s="2">
        <v>2280</v>
      </c>
      <c r="AF12" s="2">
        <v>2300</v>
      </c>
      <c r="AG12" s="2">
        <v>2300</v>
      </c>
      <c r="AH12" s="2">
        <v>2310</v>
      </c>
      <c r="AI12" s="2">
        <v>2320</v>
      </c>
      <c r="AJ12" s="2">
        <v>2330</v>
      </c>
      <c r="AK12" s="2">
        <v>2330</v>
      </c>
      <c r="AL12" s="2">
        <v>2340</v>
      </c>
      <c r="AM12" s="2">
        <v>2340</v>
      </c>
      <c r="AN12" s="2">
        <v>2340</v>
      </c>
      <c r="AO12" s="2">
        <v>2340</v>
      </c>
      <c r="AP12" s="2">
        <v>2340</v>
      </c>
      <c r="AQ12" s="2">
        <v>2340</v>
      </c>
      <c r="AR12" s="2">
        <v>2340</v>
      </c>
      <c r="AS12" s="2">
        <v>2340</v>
      </c>
      <c r="AT12" s="2">
        <v>2340</v>
      </c>
      <c r="AU12" s="2">
        <v>2340</v>
      </c>
      <c r="AV12" s="2">
        <v>0</v>
      </c>
    </row>
    <row r="13" spans="1:48" ht="13.5" customHeight="1" x14ac:dyDescent="0.2">
      <c r="A13" s="2">
        <v>1</v>
      </c>
      <c r="B13" s="3" t="s">
        <v>57</v>
      </c>
      <c r="C13" s="2">
        <v>49</v>
      </c>
      <c r="D13" s="3" t="s">
        <v>226</v>
      </c>
      <c r="E13" s="3" t="s">
        <v>130</v>
      </c>
      <c r="F13" s="3" t="s">
        <v>131</v>
      </c>
      <c r="G13" s="2">
        <v>1900</v>
      </c>
      <c r="H13" s="2">
        <v>2100</v>
      </c>
      <c r="I13" s="2">
        <v>2235</v>
      </c>
      <c r="J13" s="2">
        <v>2780</v>
      </c>
      <c r="K13" s="2">
        <v>2730</v>
      </c>
      <c r="L13" s="2">
        <v>2766</v>
      </c>
      <c r="M13" s="2">
        <v>2699</v>
      </c>
      <c r="N13" s="2">
        <v>2556</v>
      </c>
      <c r="O13" s="2">
        <v>2420</v>
      </c>
      <c r="P13" s="2">
        <v>2410</v>
      </c>
      <c r="Q13" s="2">
        <v>2400</v>
      </c>
      <c r="R13" s="2">
        <v>2576</v>
      </c>
      <c r="S13" s="2">
        <v>2672</v>
      </c>
      <c r="T13" s="2">
        <v>2600</v>
      </c>
      <c r="U13" s="2">
        <v>2640</v>
      </c>
      <c r="V13" s="2">
        <v>2670</v>
      </c>
      <c r="W13" s="2">
        <v>2707</v>
      </c>
      <c r="X13" s="2">
        <v>2612</v>
      </c>
      <c r="Y13" s="2">
        <v>2533</v>
      </c>
      <c r="Z13" s="2">
        <v>2607</v>
      </c>
      <c r="AA13" s="2">
        <v>2588</v>
      </c>
      <c r="AB13" s="2">
        <v>2683</v>
      </c>
      <c r="AC13" s="2">
        <v>2729</v>
      </c>
      <c r="AD13" s="2">
        <v>2635</v>
      </c>
      <c r="AE13" s="2">
        <v>2654</v>
      </c>
      <c r="AF13" s="2">
        <v>2801</v>
      </c>
      <c r="AG13" s="2">
        <v>2996</v>
      </c>
      <c r="AH13" s="2">
        <v>3008</v>
      </c>
      <c r="AI13" s="2">
        <v>2971</v>
      </c>
      <c r="AJ13" s="2">
        <v>2900</v>
      </c>
      <c r="AK13" s="2">
        <v>2870</v>
      </c>
      <c r="AL13" s="2">
        <v>2700</v>
      </c>
      <c r="AM13" s="2">
        <v>2600</v>
      </c>
      <c r="AN13" s="2">
        <v>2500</v>
      </c>
      <c r="AO13" s="2">
        <v>2400</v>
      </c>
      <c r="AP13" s="2">
        <v>2300</v>
      </c>
      <c r="AQ13" s="2">
        <v>2223</v>
      </c>
      <c r="AR13" s="2">
        <v>2200</v>
      </c>
      <c r="AS13" s="2">
        <v>2200</v>
      </c>
      <c r="AT13" s="2">
        <v>2200</v>
      </c>
      <c r="AU13" s="2">
        <v>2200</v>
      </c>
      <c r="AV13" s="2">
        <v>0</v>
      </c>
    </row>
    <row r="14" spans="1:48" ht="13.5" customHeight="1" x14ac:dyDescent="0.2">
      <c r="A14" s="2">
        <v>1</v>
      </c>
      <c r="B14" s="3" t="s">
        <v>57</v>
      </c>
      <c r="C14" s="2">
        <v>55</v>
      </c>
      <c r="D14" s="3" t="s">
        <v>227</v>
      </c>
      <c r="E14" s="3" t="s">
        <v>130</v>
      </c>
      <c r="F14" s="3" t="s">
        <v>131</v>
      </c>
      <c r="G14" s="2">
        <v>2</v>
      </c>
      <c r="H14" s="2">
        <v>2</v>
      </c>
      <c r="I14" s="2">
        <v>1</v>
      </c>
      <c r="J14" s="2">
        <v>1</v>
      </c>
      <c r="K14" s="2">
        <v>2</v>
      </c>
      <c r="L14" s="2">
        <v>2</v>
      </c>
      <c r="M14" s="2">
        <v>2</v>
      </c>
      <c r="N14" s="2">
        <v>2</v>
      </c>
      <c r="O14" s="2">
        <v>2</v>
      </c>
      <c r="P14" s="2">
        <v>2</v>
      </c>
      <c r="Q14" s="2">
        <v>2</v>
      </c>
      <c r="R14" s="2">
        <v>2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2</v>
      </c>
      <c r="Z14" s="2">
        <v>2</v>
      </c>
      <c r="AA14" s="2">
        <v>2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>
        <v>2</v>
      </c>
      <c r="AI14" s="2">
        <v>2</v>
      </c>
      <c r="AJ14" s="2">
        <v>2</v>
      </c>
      <c r="AK14" s="2">
        <v>2</v>
      </c>
      <c r="AL14" s="2">
        <v>2</v>
      </c>
      <c r="AM14" s="2">
        <v>2</v>
      </c>
      <c r="AN14" s="2">
        <v>2</v>
      </c>
      <c r="AO14" s="2">
        <v>2</v>
      </c>
      <c r="AP14" s="2">
        <v>2</v>
      </c>
      <c r="AQ14" s="2">
        <v>2</v>
      </c>
      <c r="AR14" s="2">
        <v>2</v>
      </c>
      <c r="AS14" s="2">
        <v>2</v>
      </c>
      <c r="AT14" s="2">
        <v>2</v>
      </c>
      <c r="AU14" s="2">
        <v>2</v>
      </c>
      <c r="AV14" s="2">
        <v>0</v>
      </c>
    </row>
    <row r="15" spans="1:48" ht="13.5" customHeight="1" x14ac:dyDescent="0.2">
      <c r="A15" s="2">
        <v>1</v>
      </c>
      <c r="B15" s="3" t="s">
        <v>57</v>
      </c>
      <c r="C15" s="2">
        <v>56</v>
      </c>
      <c r="D15" s="3" t="s">
        <v>228</v>
      </c>
      <c r="E15" s="3" t="s">
        <v>130</v>
      </c>
      <c r="F15" s="3" t="s">
        <v>131</v>
      </c>
      <c r="G15" s="2">
        <v>2092</v>
      </c>
      <c r="H15" s="2">
        <v>2092</v>
      </c>
      <c r="I15" s="2">
        <v>2092</v>
      </c>
      <c r="J15" s="2">
        <v>2092</v>
      </c>
      <c r="K15" s="2">
        <v>2092</v>
      </c>
      <c r="L15" s="2">
        <v>2092</v>
      </c>
      <c r="M15" s="2">
        <v>2092</v>
      </c>
      <c r="N15" s="2">
        <v>2092</v>
      </c>
      <c r="O15" s="2">
        <v>2092</v>
      </c>
      <c r="P15" s="2">
        <v>2092</v>
      </c>
      <c r="Q15" s="2">
        <v>2092</v>
      </c>
      <c r="R15" s="2">
        <v>2092</v>
      </c>
      <c r="S15" s="2">
        <v>2092</v>
      </c>
      <c r="T15" s="2">
        <v>2092</v>
      </c>
      <c r="U15" s="2">
        <v>2092</v>
      </c>
      <c r="V15" s="2">
        <v>2092</v>
      </c>
      <c r="W15" s="2">
        <v>2092</v>
      </c>
      <c r="X15" s="2">
        <v>2092</v>
      </c>
      <c r="Y15" s="2">
        <v>2092</v>
      </c>
      <c r="Z15" s="2">
        <v>2092</v>
      </c>
      <c r="AA15" s="2">
        <v>2092</v>
      </c>
      <c r="AB15" s="2">
        <v>2092</v>
      </c>
      <c r="AC15" s="2">
        <v>2092</v>
      </c>
      <c r="AD15" s="2">
        <v>2092</v>
      </c>
      <c r="AE15" s="2">
        <v>2092</v>
      </c>
      <c r="AF15" s="2">
        <v>2092</v>
      </c>
      <c r="AG15" s="2">
        <v>2092</v>
      </c>
      <c r="AH15" s="2">
        <v>2092</v>
      </c>
      <c r="AI15" s="2">
        <v>2092</v>
      </c>
      <c r="AJ15" s="2">
        <v>2090</v>
      </c>
      <c r="AK15" s="2">
        <v>2090</v>
      </c>
      <c r="AL15" s="2">
        <v>2090</v>
      </c>
      <c r="AM15" s="2">
        <v>2090</v>
      </c>
      <c r="AN15" s="2">
        <v>2090</v>
      </c>
      <c r="AO15" s="2">
        <v>2089</v>
      </c>
      <c r="AP15" s="2">
        <v>2089</v>
      </c>
      <c r="AQ15" s="2">
        <v>2089</v>
      </c>
      <c r="AR15" s="2">
        <v>2089</v>
      </c>
      <c r="AS15" s="2">
        <v>2100</v>
      </c>
      <c r="AT15" s="2">
        <v>2100</v>
      </c>
      <c r="AU15" s="2">
        <v>2100</v>
      </c>
      <c r="AV15" s="2">
        <v>0</v>
      </c>
    </row>
    <row r="16" spans="1:48" ht="13.5" customHeight="1" x14ac:dyDescent="0.2">
      <c r="A16" s="2">
        <v>1</v>
      </c>
      <c r="B16" s="3" t="s">
        <v>59</v>
      </c>
      <c r="C16" s="2">
        <v>58</v>
      </c>
      <c r="D16" s="3" t="s">
        <v>62</v>
      </c>
      <c r="E16" s="3" t="s">
        <v>130</v>
      </c>
      <c r="F16" s="3" t="s">
        <v>131</v>
      </c>
      <c r="G16" s="2">
        <v>2200</v>
      </c>
      <c r="H16" s="2">
        <v>2200</v>
      </c>
      <c r="I16" s="2">
        <v>2200</v>
      </c>
      <c r="J16" s="2">
        <v>2200</v>
      </c>
      <c r="K16" s="2">
        <v>2200</v>
      </c>
      <c r="L16" s="2">
        <v>2200</v>
      </c>
      <c r="M16" s="2">
        <v>2200</v>
      </c>
      <c r="N16" s="2">
        <v>2200</v>
      </c>
      <c r="O16" s="2">
        <v>2250</v>
      </c>
      <c r="P16" s="2">
        <v>2300</v>
      </c>
      <c r="Q16" s="2">
        <v>2350</v>
      </c>
      <c r="R16" s="2">
        <v>2400</v>
      </c>
      <c r="S16" s="2">
        <v>2450</v>
      </c>
      <c r="T16" s="2">
        <v>2559</v>
      </c>
      <c r="U16" s="2">
        <v>2800</v>
      </c>
      <c r="V16" s="2">
        <v>3000</v>
      </c>
      <c r="W16" s="2">
        <v>3300</v>
      </c>
      <c r="X16" s="2">
        <v>3500</v>
      </c>
      <c r="Y16" s="2">
        <v>3700</v>
      </c>
      <c r="Z16" s="2">
        <v>4016</v>
      </c>
      <c r="AA16" s="2">
        <v>4217</v>
      </c>
      <c r="AB16" s="2">
        <v>4420</v>
      </c>
      <c r="AC16" s="2">
        <v>4500</v>
      </c>
      <c r="AD16" s="2">
        <v>4600</v>
      </c>
      <c r="AE16" s="2">
        <v>4700</v>
      </c>
      <c r="AF16" s="2">
        <v>4800</v>
      </c>
      <c r="AG16" s="2">
        <v>4885</v>
      </c>
      <c r="AH16" s="2">
        <v>4874</v>
      </c>
      <c r="AI16" s="2">
        <v>4900</v>
      </c>
      <c r="AJ16" s="2">
        <v>4921</v>
      </c>
      <c r="AK16" s="2">
        <v>4919</v>
      </c>
      <c r="AL16" s="2">
        <v>4933</v>
      </c>
      <c r="AM16" s="2">
        <v>5001</v>
      </c>
      <c r="AN16" s="2">
        <v>5093</v>
      </c>
      <c r="AO16" s="2">
        <v>5107</v>
      </c>
      <c r="AP16" s="2">
        <v>5107</v>
      </c>
      <c r="AQ16" s="2">
        <v>5105</v>
      </c>
      <c r="AR16" s="2">
        <v>5100</v>
      </c>
      <c r="AS16" s="2">
        <v>5095</v>
      </c>
      <c r="AT16" s="2">
        <v>5087</v>
      </c>
      <c r="AU16" s="2">
        <v>5090</v>
      </c>
      <c r="AV16" s="2">
        <v>0</v>
      </c>
    </row>
    <row r="17" spans="1:48" ht="13.5" customHeight="1" x14ac:dyDescent="0.2">
      <c r="A17" s="2">
        <v>1</v>
      </c>
      <c r="B17" s="3" t="s">
        <v>48</v>
      </c>
      <c r="C17" s="2">
        <v>60</v>
      </c>
      <c r="D17" s="3" t="s">
        <v>203</v>
      </c>
      <c r="E17" s="3" t="s">
        <v>130</v>
      </c>
      <c r="F17" s="3" t="s">
        <v>131</v>
      </c>
      <c r="G17" s="2">
        <v>604</v>
      </c>
      <c r="H17" s="2">
        <v>604</v>
      </c>
      <c r="I17" s="2">
        <v>605</v>
      </c>
      <c r="J17" s="2">
        <v>605</v>
      </c>
      <c r="K17" s="2">
        <v>610</v>
      </c>
      <c r="L17" s="2">
        <v>610</v>
      </c>
      <c r="M17" s="2">
        <v>610</v>
      </c>
      <c r="N17" s="2">
        <v>610</v>
      </c>
      <c r="O17" s="2">
        <v>610</v>
      </c>
      <c r="P17" s="2">
        <v>610</v>
      </c>
      <c r="Q17" s="2">
        <v>610</v>
      </c>
      <c r="R17" s="2">
        <v>610</v>
      </c>
      <c r="S17" s="2">
        <v>610</v>
      </c>
      <c r="T17" s="2">
        <v>610</v>
      </c>
      <c r="U17" s="2">
        <v>610</v>
      </c>
      <c r="V17" s="2">
        <v>610</v>
      </c>
      <c r="W17" s="2">
        <v>610</v>
      </c>
      <c r="X17" s="2">
        <v>610</v>
      </c>
      <c r="Y17" s="2">
        <v>610</v>
      </c>
      <c r="Z17" s="2">
        <v>610</v>
      </c>
      <c r="AA17" s="2">
        <v>610</v>
      </c>
      <c r="AB17" s="2">
        <v>610</v>
      </c>
      <c r="AC17" s="2">
        <v>610</v>
      </c>
      <c r="AD17" s="2">
        <v>610</v>
      </c>
      <c r="AE17" s="2">
        <v>620</v>
      </c>
      <c r="AF17" s="2">
        <v>620</v>
      </c>
      <c r="AG17" s="2">
        <v>620</v>
      </c>
      <c r="AH17" s="2">
        <v>620</v>
      </c>
      <c r="AI17" s="2">
        <v>640</v>
      </c>
      <c r="AJ17" s="2">
        <v>640</v>
      </c>
      <c r="AK17" s="2">
        <v>640</v>
      </c>
      <c r="AL17" s="2">
        <v>650</v>
      </c>
      <c r="AM17" s="2">
        <v>680</v>
      </c>
      <c r="AN17" s="2">
        <v>710</v>
      </c>
      <c r="AO17" s="2">
        <v>750</v>
      </c>
      <c r="AP17" s="2">
        <v>794</v>
      </c>
      <c r="AQ17" s="2">
        <v>794</v>
      </c>
      <c r="AR17" s="2">
        <v>794</v>
      </c>
      <c r="AS17" s="2">
        <v>794</v>
      </c>
      <c r="AT17" s="2">
        <v>794</v>
      </c>
      <c r="AU17" s="2">
        <v>794</v>
      </c>
      <c r="AV17" s="2">
        <v>0</v>
      </c>
    </row>
    <row r="18" spans="1:48" ht="13.5" customHeight="1" x14ac:dyDescent="0.2">
      <c r="A18" s="2">
        <v>1</v>
      </c>
      <c r="B18" s="3" t="s">
        <v>204</v>
      </c>
      <c r="C18" s="2">
        <v>69</v>
      </c>
      <c r="D18" s="3" t="s">
        <v>205</v>
      </c>
      <c r="E18" s="3" t="s">
        <v>130</v>
      </c>
      <c r="F18" s="3" t="s">
        <v>131</v>
      </c>
      <c r="G18" s="2">
        <v>3</v>
      </c>
      <c r="H18" s="2">
        <v>3</v>
      </c>
      <c r="I18" s="2">
        <v>3</v>
      </c>
      <c r="J18" s="2">
        <v>3</v>
      </c>
      <c r="K18" s="2">
        <v>3</v>
      </c>
      <c r="L18" s="2">
        <v>3</v>
      </c>
      <c r="M18" s="2">
        <v>3</v>
      </c>
      <c r="N18" s="2">
        <v>3</v>
      </c>
      <c r="O18" s="2">
        <v>3</v>
      </c>
      <c r="P18" s="2">
        <v>3</v>
      </c>
      <c r="Q18" s="2">
        <v>5</v>
      </c>
      <c r="R18" s="2">
        <v>5</v>
      </c>
      <c r="S18" s="2">
        <v>5</v>
      </c>
      <c r="T18" s="2">
        <v>5</v>
      </c>
      <c r="U18" s="2">
        <v>5</v>
      </c>
      <c r="V18" s="2">
        <v>6</v>
      </c>
      <c r="W18" s="2">
        <v>6</v>
      </c>
      <c r="X18" s="2">
        <v>5</v>
      </c>
      <c r="Y18" s="2">
        <v>5</v>
      </c>
      <c r="Z18" s="2">
        <v>4</v>
      </c>
      <c r="AA18" s="2">
        <v>5</v>
      </c>
      <c r="AB18" s="2">
        <v>6</v>
      </c>
      <c r="AC18" s="2">
        <v>6</v>
      </c>
      <c r="AD18" s="2">
        <v>7</v>
      </c>
      <c r="AE18" s="2">
        <v>7</v>
      </c>
      <c r="AF18" s="2">
        <v>7</v>
      </c>
      <c r="AG18" s="2">
        <v>7</v>
      </c>
      <c r="AH18" s="2">
        <v>10</v>
      </c>
      <c r="AI18" s="2">
        <v>10</v>
      </c>
      <c r="AJ18" s="2">
        <v>9</v>
      </c>
      <c r="AK18" s="2">
        <v>9</v>
      </c>
      <c r="AL18" s="2">
        <v>9</v>
      </c>
      <c r="AM18" s="2">
        <v>10</v>
      </c>
      <c r="AN18" s="2">
        <v>10</v>
      </c>
      <c r="AO18" s="2">
        <v>11</v>
      </c>
      <c r="AP18" s="2">
        <v>11</v>
      </c>
      <c r="AQ18" s="2">
        <v>11</v>
      </c>
      <c r="AR18" s="2">
        <v>11</v>
      </c>
      <c r="AS18" s="2">
        <v>11</v>
      </c>
      <c r="AT18" s="2">
        <v>7</v>
      </c>
      <c r="AU18" s="2">
        <v>7</v>
      </c>
      <c r="AV18" s="2">
        <v>0</v>
      </c>
    </row>
    <row r="19" spans="1:48" ht="13.5" customHeight="1" x14ac:dyDescent="0.2">
      <c r="A19" s="2">
        <v>1</v>
      </c>
      <c r="B19" s="3" t="s">
        <v>57</v>
      </c>
      <c r="C19" s="2">
        <v>86</v>
      </c>
      <c r="D19" s="3" t="s">
        <v>229</v>
      </c>
      <c r="E19" s="3" t="s">
        <v>130</v>
      </c>
      <c r="F19" s="3" t="s">
        <v>131</v>
      </c>
      <c r="G19" s="2">
        <v>3</v>
      </c>
      <c r="H19" s="2">
        <v>3</v>
      </c>
      <c r="I19" s="2">
        <v>3</v>
      </c>
      <c r="J19" s="2">
        <v>3</v>
      </c>
      <c r="K19" s="2">
        <v>3</v>
      </c>
      <c r="L19" s="2">
        <v>3</v>
      </c>
      <c r="M19" s="2">
        <v>3</v>
      </c>
      <c r="N19" s="2">
        <v>3</v>
      </c>
      <c r="O19" s="2">
        <v>3</v>
      </c>
      <c r="P19" s="2">
        <v>3</v>
      </c>
      <c r="Q19" s="2">
        <v>3</v>
      </c>
      <c r="R19" s="2">
        <v>2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2</v>
      </c>
      <c r="Y19" s="2">
        <v>2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0</v>
      </c>
    </row>
    <row r="20" spans="1:48" ht="13.5" customHeight="1" x14ac:dyDescent="0.2">
      <c r="A20" s="2">
        <v>1</v>
      </c>
      <c r="B20" s="3" t="s">
        <v>57</v>
      </c>
      <c r="C20" s="2">
        <v>87</v>
      </c>
      <c r="D20" s="3" t="s">
        <v>230</v>
      </c>
      <c r="E20" s="3" t="s">
        <v>130</v>
      </c>
      <c r="F20" s="3" t="s">
        <v>131</v>
      </c>
      <c r="G20" s="2">
        <v>14</v>
      </c>
      <c r="H20" s="2">
        <v>14</v>
      </c>
      <c r="I20" s="2">
        <v>13</v>
      </c>
      <c r="J20" s="2">
        <v>16</v>
      </c>
      <c r="K20" s="2">
        <v>16</v>
      </c>
      <c r="L20" s="2">
        <v>18</v>
      </c>
      <c r="M20" s="2">
        <v>17</v>
      </c>
      <c r="N20" s="2">
        <v>17</v>
      </c>
      <c r="O20" s="2">
        <v>17</v>
      </c>
      <c r="P20" s="2">
        <v>17</v>
      </c>
      <c r="Q20" s="2">
        <v>17</v>
      </c>
      <c r="R20" s="2">
        <v>17</v>
      </c>
      <c r="S20" s="2">
        <v>17</v>
      </c>
      <c r="T20" s="2">
        <v>17</v>
      </c>
      <c r="U20" s="2">
        <v>21</v>
      </c>
      <c r="V20" s="2">
        <v>21</v>
      </c>
      <c r="W20" s="2">
        <v>21</v>
      </c>
      <c r="X20" s="2">
        <v>21</v>
      </c>
      <c r="Y20" s="2">
        <v>22</v>
      </c>
      <c r="Z20" s="2">
        <v>22</v>
      </c>
      <c r="AA20" s="2">
        <v>22</v>
      </c>
      <c r="AB20" s="2">
        <v>22</v>
      </c>
      <c r="AC20" s="2">
        <v>22</v>
      </c>
      <c r="AD20" s="2">
        <v>26</v>
      </c>
      <c r="AE20" s="2">
        <v>27</v>
      </c>
      <c r="AF20" s="2">
        <v>29</v>
      </c>
      <c r="AG20" s="2">
        <v>28</v>
      </c>
      <c r="AH20" s="2">
        <v>27</v>
      </c>
      <c r="AI20" s="2">
        <v>25</v>
      </c>
      <c r="AJ20" s="2">
        <v>24</v>
      </c>
      <c r="AK20" s="2">
        <v>23</v>
      </c>
      <c r="AL20" s="2">
        <v>23</v>
      </c>
      <c r="AM20" s="2">
        <v>23</v>
      </c>
      <c r="AN20" s="2">
        <v>24</v>
      </c>
      <c r="AO20" s="2">
        <v>25</v>
      </c>
      <c r="AP20" s="2">
        <v>25</v>
      </c>
      <c r="AQ20" s="2">
        <v>25</v>
      </c>
      <c r="AR20" s="2">
        <v>25</v>
      </c>
      <c r="AS20" s="2">
        <v>25</v>
      </c>
      <c r="AT20" s="2">
        <v>24</v>
      </c>
      <c r="AU20" s="2">
        <v>23</v>
      </c>
      <c r="AV20" s="2">
        <v>0</v>
      </c>
    </row>
    <row r="21" spans="1:48" ht="13.5" customHeight="1" x14ac:dyDescent="0.2">
      <c r="A21" s="2">
        <v>1</v>
      </c>
      <c r="B21" s="3" t="s">
        <v>48</v>
      </c>
      <c r="C21" s="2">
        <v>89</v>
      </c>
      <c r="D21" s="3" t="s">
        <v>51</v>
      </c>
      <c r="E21" s="3" t="s">
        <v>130</v>
      </c>
      <c r="F21" s="3" t="s">
        <v>131</v>
      </c>
      <c r="G21" s="2">
        <v>1110</v>
      </c>
      <c r="H21" s="2">
        <v>1120</v>
      </c>
      <c r="I21" s="2">
        <v>1130</v>
      </c>
      <c r="J21" s="2">
        <v>1140</v>
      </c>
      <c r="K21" s="2">
        <v>1150</v>
      </c>
      <c r="L21" s="2">
        <v>1160</v>
      </c>
      <c r="M21" s="2">
        <v>1170</v>
      </c>
      <c r="N21" s="2">
        <v>1180</v>
      </c>
      <c r="O21" s="2">
        <v>1190</v>
      </c>
      <c r="P21" s="2">
        <v>1200</v>
      </c>
      <c r="Q21" s="2">
        <v>1210</v>
      </c>
      <c r="R21" s="2">
        <v>1220</v>
      </c>
      <c r="S21" s="2">
        <v>1230</v>
      </c>
      <c r="T21" s="2">
        <v>1240</v>
      </c>
      <c r="U21" s="2">
        <v>1250</v>
      </c>
      <c r="V21" s="2">
        <v>1260</v>
      </c>
      <c r="W21" s="2">
        <v>1270</v>
      </c>
      <c r="X21" s="2">
        <v>1280</v>
      </c>
      <c r="Y21" s="2">
        <v>1290</v>
      </c>
      <c r="Z21" s="2">
        <v>1300</v>
      </c>
      <c r="AA21" s="2">
        <v>1310</v>
      </c>
      <c r="AB21" s="2">
        <v>1320</v>
      </c>
      <c r="AC21" s="2">
        <v>1334</v>
      </c>
      <c r="AD21" s="2">
        <v>2000</v>
      </c>
      <c r="AE21" s="2">
        <v>2000</v>
      </c>
      <c r="AF21" s="2">
        <v>2000</v>
      </c>
      <c r="AG21" s="2">
        <v>2000</v>
      </c>
      <c r="AH21" s="2">
        <v>2500</v>
      </c>
      <c r="AI21" s="2">
        <v>2500</v>
      </c>
      <c r="AJ21" s="2">
        <v>2500</v>
      </c>
      <c r="AK21" s="2">
        <v>2500</v>
      </c>
      <c r="AL21" s="2">
        <v>2500</v>
      </c>
      <c r="AM21" s="2">
        <v>2602</v>
      </c>
      <c r="AN21" s="2">
        <v>2602</v>
      </c>
      <c r="AO21" s="2">
        <v>2602</v>
      </c>
      <c r="AP21" s="2">
        <v>2602</v>
      </c>
      <c r="AQ21" s="2">
        <v>2602</v>
      </c>
      <c r="AR21" s="2">
        <v>2602</v>
      </c>
      <c r="AS21" s="2">
        <v>2602</v>
      </c>
      <c r="AT21" s="2">
        <v>2602</v>
      </c>
      <c r="AU21" s="2">
        <v>2602</v>
      </c>
      <c r="AV21" s="2">
        <v>0</v>
      </c>
    </row>
    <row r="22" spans="1:48" ht="13.5" customHeight="1" x14ac:dyDescent="0.2">
      <c r="A22" s="2">
        <v>1</v>
      </c>
      <c r="B22" s="3" t="s">
        <v>204</v>
      </c>
      <c r="C22" s="2">
        <v>91</v>
      </c>
      <c r="D22" s="3" t="s">
        <v>206</v>
      </c>
      <c r="E22" s="3" t="s">
        <v>130</v>
      </c>
      <c r="F22" s="3" t="s">
        <v>131</v>
      </c>
      <c r="G22" s="2">
        <v>999</v>
      </c>
      <c r="H22" s="2">
        <v>999</v>
      </c>
      <c r="I22" s="2">
        <v>999</v>
      </c>
      <c r="J22" s="2">
        <v>999</v>
      </c>
      <c r="K22" s="2">
        <v>999</v>
      </c>
      <c r="L22" s="2">
        <v>999</v>
      </c>
      <c r="M22" s="2">
        <v>999</v>
      </c>
      <c r="N22" s="2">
        <v>999</v>
      </c>
      <c r="O22" s="2">
        <v>999</v>
      </c>
      <c r="P22" s="2">
        <v>999</v>
      </c>
      <c r="Q22" s="2">
        <v>999</v>
      </c>
      <c r="R22" s="2">
        <v>999</v>
      </c>
      <c r="S22" s="2">
        <v>999</v>
      </c>
      <c r="T22" s="2">
        <v>999</v>
      </c>
      <c r="U22" s="2">
        <v>999</v>
      </c>
      <c r="V22" s="2">
        <v>1050</v>
      </c>
      <c r="W22" s="2">
        <v>1105</v>
      </c>
      <c r="X22" s="2">
        <v>1160</v>
      </c>
      <c r="Y22" s="2">
        <v>1220</v>
      </c>
      <c r="Z22" s="2">
        <v>1220</v>
      </c>
      <c r="AA22" s="2">
        <v>1220</v>
      </c>
      <c r="AB22" s="2">
        <v>1220</v>
      </c>
      <c r="AC22" s="2">
        <v>1230</v>
      </c>
      <c r="AD22" s="2">
        <v>1230</v>
      </c>
      <c r="AE22" s="2">
        <v>1230</v>
      </c>
      <c r="AF22" s="2">
        <v>1230</v>
      </c>
      <c r="AG22" s="2">
        <v>1230</v>
      </c>
      <c r="AH22" s="2">
        <v>1230</v>
      </c>
      <c r="AI22" s="2">
        <v>1230</v>
      </c>
      <c r="AJ22" s="2">
        <v>1230</v>
      </c>
      <c r="AK22" s="2">
        <v>1230</v>
      </c>
      <c r="AL22" s="2">
        <v>1230</v>
      </c>
      <c r="AM22" s="2">
        <v>1230</v>
      </c>
      <c r="AN22" s="2">
        <v>1230</v>
      </c>
      <c r="AO22" s="2">
        <v>1230</v>
      </c>
      <c r="AP22" s="2">
        <v>1230</v>
      </c>
      <c r="AQ22" s="2">
        <v>1230</v>
      </c>
      <c r="AR22" s="2">
        <v>1230</v>
      </c>
      <c r="AS22" s="2">
        <v>1230</v>
      </c>
      <c r="AT22" s="2">
        <v>1230</v>
      </c>
      <c r="AU22" s="2">
        <v>1230</v>
      </c>
      <c r="AV22" s="2">
        <v>0</v>
      </c>
    </row>
    <row r="23" spans="1:48" ht="13.5" customHeight="1" x14ac:dyDescent="0.2">
      <c r="A23" s="2">
        <v>1</v>
      </c>
      <c r="B23" s="3" t="s">
        <v>57</v>
      </c>
      <c r="C23" s="2">
        <v>93</v>
      </c>
      <c r="D23" s="3" t="s">
        <v>231</v>
      </c>
      <c r="E23" s="3" t="s">
        <v>130</v>
      </c>
      <c r="F23" s="3" t="s">
        <v>131</v>
      </c>
      <c r="G23" s="2">
        <v>500</v>
      </c>
      <c r="H23" s="2">
        <v>500</v>
      </c>
      <c r="I23" s="2">
        <v>500</v>
      </c>
      <c r="J23" s="2">
        <v>500</v>
      </c>
      <c r="K23" s="2">
        <v>500</v>
      </c>
      <c r="L23" s="2">
        <v>500</v>
      </c>
      <c r="M23" s="2">
        <v>500</v>
      </c>
      <c r="N23" s="2">
        <v>500</v>
      </c>
      <c r="O23" s="2">
        <v>500</v>
      </c>
      <c r="P23" s="2">
        <v>500</v>
      </c>
      <c r="Q23" s="2">
        <v>500</v>
      </c>
      <c r="R23" s="2">
        <v>500</v>
      </c>
      <c r="S23" s="2">
        <v>500</v>
      </c>
      <c r="T23" s="2">
        <v>500</v>
      </c>
      <c r="U23" s="2">
        <v>500</v>
      </c>
      <c r="V23" s="2">
        <v>500</v>
      </c>
      <c r="W23" s="2">
        <v>500</v>
      </c>
      <c r="X23" s="2">
        <v>500</v>
      </c>
      <c r="Y23" s="2">
        <v>500</v>
      </c>
      <c r="Z23" s="2">
        <v>500</v>
      </c>
      <c r="AA23" s="2">
        <v>500</v>
      </c>
      <c r="AB23" s="2">
        <v>500</v>
      </c>
      <c r="AC23" s="2">
        <v>500</v>
      </c>
      <c r="AD23" s="2">
        <v>500</v>
      </c>
      <c r="AE23" s="2">
        <v>500</v>
      </c>
      <c r="AF23" s="2">
        <v>500</v>
      </c>
      <c r="AG23" s="2">
        <v>500</v>
      </c>
      <c r="AH23" s="2">
        <v>499</v>
      </c>
      <c r="AI23" s="2">
        <v>498</v>
      </c>
      <c r="AJ23" s="2">
        <v>497</v>
      </c>
      <c r="AK23" s="2">
        <v>496</v>
      </c>
      <c r="AL23" s="2">
        <v>495</v>
      </c>
      <c r="AM23" s="2">
        <v>495</v>
      </c>
      <c r="AN23" s="2">
        <v>495</v>
      </c>
      <c r="AO23" s="2">
        <v>490</v>
      </c>
      <c r="AP23" s="2">
        <v>490</v>
      </c>
      <c r="AQ23" s="2">
        <v>490</v>
      </c>
      <c r="AR23" s="2">
        <v>490</v>
      </c>
      <c r="AS23" s="2">
        <v>490</v>
      </c>
      <c r="AT23" s="2">
        <v>490</v>
      </c>
      <c r="AU23" s="2">
        <v>490</v>
      </c>
      <c r="AV23" s="2">
        <v>0</v>
      </c>
    </row>
    <row r="24" spans="1:48" ht="13.5" customHeight="1" x14ac:dyDescent="0.2">
      <c r="A24" s="2">
        <v>1</v>
      </c>
      <c r="B24" s="3" t="s">
        <v>48</v>
      </c>
      <c r="C24" s="2">
        <v>95</v>
      </c>
      <c r="D24" s="3" t="s">
        <v>52</v>
      </c>
      <c r="E24" s="3" t="s">
        <v>130</v>
      </c>
      <c r="F24" s="3" t="s">
        <v>131</v>
      </c>
      <c r="G24" s="2">
        <v>1500</v>
      </c>
      <c r="H24" s="2">
        <v>1500</v>
      </c>
      <c r="I24" s="2">
        <v>1500</v>
      </c>
      <c r="J24" s="2">
        <v>1500</v>
      </c>
      <c r="K24" s="2">
        <v>1500</v>
      </c>
      <c r="L24" s="2">
        <v>1500</v>
      </c>
      <c r="M24" s="2">
        <v>1500</v>
      </c>
      <c r="N24" s="2">
        <v>1500</v>
      </c>
      <c r="O24" s="2">
        <v>1500</v>
      </c>
      <c r="P24" s="2">
        <v>1500</v>
      </c>
      <c r="Q24" s="2">
        <v>1500</v>
      </c>
      <c r="R24" s="2">
        <v>1500</v>
      </c>
      <c r="S24" s="2">
        <v>1500</v>
      </c>
      <c r="T24" s="2">
        <v>1500</v>
      </c>
      <c r="U24" s="2">
        <v>1500</v>
      </c>
      <c r="V24" s="2">
        <v>1500</v>
      </c>
      <c r="W24" s="2">
        <v>1500</v>
      </c>
      <c r="X24" s="2">
        <v>1500</v>
      </c>
      <c r="Y24" s="2">
        <v>1500</v>
      </c>
      <c r="Z24" s="2">
        <v>1500</v>
      </c>
      <c r="AA24" s="2">
        <v>1500</v>
      </c>
      <c r="AB24" s="2">
        <v>1500</v>
      </c>
      <c r="AC24" s="2">
        <v>1500</v>
      </c>
      <c r="AD24" s="2">
        <v>1500</v>
      </c>
      <c r="AE24" s="2">
        <v>1500</v>
      </c>
      <c r="AF24" s="2">
        <v>1500</v>
      </c>
      <c r="AG24" s="2">
        <v>1500</v>
      </c>
      <c r="AH24" s="2">
        <v>1500</v>
      </c>
      <c r="AI24" s="2">
        <v>1561</v>
      </c>
      <c r="AJ24" s="2">
        <v>1500</v>
      </c>
      <c r="AK24" s="2">
        <v>1500</v>
      </c>
      <c r="AL24" s="2">
        <v>1500</v>
      </c>
      <c r="AM24" s="2">
        <v>1533</v>
      </c>
      <c r="AN24" s="2">
        <v>1530</v>
      </c>
      <c r="AO24" s="2">
        <v>1530</v>
      </c>
      <c r="AP24" s="2">
        <v>1530</v>
      </c>
      <c r="AQ24" s="2">
        <v>1520</v>
      </c>
      <c r="AR24" s="2">
        <v>1520</v>
      </c>
      <c r="AS24" s="2">
        <v>1510</v>
      </c>
      <c r="AT24" s="2">
        <v>1508</v>
      </c>
      <c r="AU24" s="2">
        <v>1508</v>
      </c>
      <c r="AV24" s="2">
        <v>0</v>
      </c>
    </row>
    <row r="25" spans="1:48" ht="13.5" customHeight="1" x14ac:dyDescent="0.2">
      <c r="A25" s="2">
        <v>1</v>
      </c>
      <c r="B25" s="3" t="s">
        <v>57</v>
      </c>
      <c r="C25" s="2">
        <v>109</v>
      </c>
      <c r="D25" s="3" t="s">
        <v>232</v>
      </c>
      <c r="E25" s="3" t="s">
        <v>130</v>
      </c>
      <c r="F25" s="3" t="s">
        <v>131</v>
      </c>
      <c r="G25" s="2">
        <v>257</v>
      </c>
      <c r="H25" s="2">
        <v>259</v>
      </c>
      <c r="I25" s="2">
        <v>259</v>
      </c>
      <c r="J25" s="2">
        <v>257</v>
      </c>
      <c r="K25" s="2">
        <v>247</v>
      </c>
      <c r="L25" s="2">
        <v>257</v>
      </c>
      <c r="M25" s="2">
        <v>257</v>
      </c>
      <c r="N25" s="2">
        <v>257</v>
      </c>
      <c r="O25" s="2">
        <v>257</v>
      </c>
      <c r="P25" s="2">
        <v>257</v>
      </c>
      <c r="Q25" s="2">
        <v>257</v>
      </c>
      <c r="R25" s="2">
        <v>257</v>
      </c>
      <c r="S25" s="2">
        <v>257</v>
      </c>
      <c r="T25" s="2">
        <v>257</v>
      </c>
      <c r="U25" s="2">
        <v>257</v>
      </c>
      <c r="V25" s="2">
        <v>257</v>
      </c>
      <c r="W25" s="2">
        <v>257</v>
      </c>
      <c r="X25" s="2">
        <v>257</v>
      </c>
      <c r="Y25" s="2">
        <v>257</v>
      </c>
      <c r="Z25" s="2">
        <v>257</v>
      </c>
      <c r="AA25" s="2">
        <v>257</v>
      </c>
      <c r="AB25" s="2">
        <v>257</v>
      </c>
      <c r="AC25" s="2">
        <v>257</v>
      </c>
      <c r="AD25" s="2">
        <v>257</v>
      </c>
      <c r="AE25" s="2">
        <v>257</v>
      </c>
      <c r="AF25" s="2">
        <v>257</v>
      </c>
      <c r="AG25" s="2">
        <v>257</v>
      </c>
      <c r="AH25" s="2">
        <v>257</v>
      </c>
      <c r="AI25" s="2">
        <v>257</v>
      </c>
      <c r="AJ25" s="2">
        <v>257</v>
      </c>
      <c r="AK25" s="2">
        <v>250</v>
      </c>
      <c r="AL25" s="2">
        <v>240</v>
      </c>
      <c r="AM25" s="2">
        <v>229</v>
      </c>
      <c r="AN25" s="2">
        <v>229</v>
      </c>
      <c r="AO25" s="2">
        <v>229</v>
      </c>
      <c r="AP25" s="2">
        <v>229</v>
      </c>
      <c r="AQ25" s="2">
        <v>229</v>
      </c>
      <c r="AR25" s="2">
        <v>229</v>
      </c>
      <c r="AS25" s="2">
        <v>229</v>
      </c>
      <c r="AT25" s="2">
        <v>229</v>
      </c>
      <c r="AU25" s="2">
        <v>229</v>
      </c>
      <c r="AV25" s="2">
        <v>0</v>
      </c>
    </row>
    <row r="26" spans="1:48" ht="13.5" customHeight="1" x14ac:dyDescent="0.2">
      <c r="A26" s="2">
        <v>1</v>
      </c>
      <c r="B26" s="3" t="s">
        <v>57</v>
      </c>
      <c r="C26" s="2">
        <v>135</v>
      </c>
      <c r="D26" s="3" t="s">
        <v>233</v>
      </c>
      <c r="E26" s="3" t="s">
        <v>130</v>
      </c>
      <c r="F26" s="3" t="s">
        <v>131</v>
      </c>
      <c r="G26" s="2">
        <v>13</v>
      </c>
      <c r="H26" s="2">
        <v>13</v>
      </c>
      <c r="I26" s="2">
        <v>13</v>
      </c>
      <c r="J26" s="2">
        <v>13</v>
      </c>
      <c r="K26" s="2">
        <v>13</v>
      </c>
      <c r="L26" s="2">
        <v>13</v>
      </c>
      <c r="M26" s="2">
        <v>13</v>
      </c>
      <c r="N26" s="2">
        <v>13</v>
      </c>
      <c r="O26" s="2">
        <v>13</v>
      </c>
      <c r="P26" s="2">
        <v>13</v>
      </c>
      <c r="Q26" s="2">
        <v>13</v>
      </c>
      <c r="R26" s="2">
        <v>13</v>
      </c>
      <c r="S26" s="2">
        <v>13</v>
      </c>
      <c r="T26" s="2">
        <v>13</v>
      </c>
      <c r="U26" s="2">
        <v>13</v>
      </c>
      <c r="V26" s="2">
        <v>13</v>
      </c>
      <c r="W26" s="2">
        <v>13</v>
      </c>
      <c r="X26" s="2">
        <v>13</v>
      </c>
      <c r="Y26" s="2">
        <v>17</v>
      </c>
      <c r="Z26" s="2">
        <v>19</v>
      </c>
      <c r="AA26" s="2">
        <v>19</v>
      </c>
      <c r="AB26" s="2">
        <v>19</v>
      </c>
      <c r="AC26" s="2">
        <v>21</v>
      </c>
      <c r="AD26" s="2">
        <v>20</v>
      </c>
      <c r="AE26" s="2">
        <v>23</v>
      </c>
      <c r="AF26" s="2">
        <v>19</v>
      </c>
      <c r="AG26" s="2">
        <v>20</v>
      </c>
      <c r="AH26" s="2">
        <v>20</v>
      </c>
      <c r="AI26" s="2">
        <v>19</v>
      </c>
      <c r="AJ26" s="2">
        <v>19</v>
      </c>
      <c r="AK26" s="2">
        <v>19</v>
      </c>
      <c r="AL26" s="2">
        <v>18</v>
      </c>
      <c r="AM26" s="2">
        <v>14</v>
      </c>
      <c r="AN26" s="2">
        <v>14</v>
      </c>
      <c r="AO26" s="2">
        <v>12</v>
      </c>
      <c r="AP26" s="2">
        <v>12</v>
      </c>
      <c r="AQ26" s="2">
        <v>11</v>
      </c>
      <c r="AR26" s="2">
        <v>11</v>
      </c>
      <c r="AS26" s="2">
        <v>11</v>
      </c>
      <c r="AT26" s="2">
        <v>12</v>
      </c>
      <c r="AU26" s="2">
        <v>12</v>
      </c>
      <c r="AV26" s="2">
        <v>0</v>
      </c>
    </row>
    <row r="27" spans="1:48" ht="13.5" customHeight="1" x14ac:dyDescent="0.2">
      <c r="A27" s="2">
        <v>1</v>
      </c>
      <c r="B27" s="3" t="s">
        <v>45</v>
      </c>
      <c r="C27" s="2">
        <v>138</v>
      </c>
      <c r="D27" s="3" t="s">
        <v>45</v>
      </c>
      <c r="E27" s="3" t="s">
        <v>130</v>
      </c>
      <c r="F27" s="3" t="s">
        <v>131</v>
      </c>
      <c r="G27" s="2">
        <v>74499</v>
      </c>
      <c r="H27" s="2">
        <v>74499</v>
      </c>
      <c r="I27" s="2">
        <v>74499</v>
      </c>
      <c r="J27" s="2">
        <v>74499</v>
      </c>
      <c r="K27" s="2">
        <v>74499</v>
      </c>
      <c r="L27" s="2">
        <v>74499</v>
      </c>
      <c r="M27" s="2">
        <v>74499</v>
      </c>
      <c r="N27" s="2">
        <v>74499</v>
      </c>
      <c r="O27" s="2">
        <v>74499</v>
      </c>
      <c r="P27" s="2">
        <v>74499</v>
      </c>
      <c r="Q27" s="2">
        <v>74499</v>
      </c>
      <c r="R27" s="2">
        <v>74499</v>
      </c>
      <c r="S27" s="2">
        <v>74499</v>
      </c>
      <c r="T27" s="2">
        <v>74499</v>
      </c>
      <c r="U27" s="2">
        <v>74499</v>
      </c>
      <c r="V27" s="2">
        <v>74499</v>
      </c>
      <c r="W27" s="2">
        <v>74499</v>
      </c>
      <c r="X27" s="2">
        <v>74499</v>
      </c>
      <c r="Y27" s="2">
        <v>74499</v>
      </c>
      <c r="Z27" s="2">
        <v>74499</v>
      </c>
      <c r="AA27" s="2">
        <v>74499</v>
      </c>
      <c r="AB27" s="2">
        <v>74499</v>
      </c>
      <c r="AC27" s="2">
        <v>74499</v>
      </c>
      <c r="AD27" s="2">
        <v>74499</v>
      </c>
      <c r="AE27" s="2">
        <v>75000</v>
      </c>
      <c r="AF27" s="2">
        <v>75500</v>
      </c>
      <c r="AG27" s="2">
        <v>76000</v>
      </c>
      <c r="AH27" s="2">
        <v>76500</v>
      </c>
      <c r="AI27" s="2">
        <v>77000</v>
      </c>
      <c r="AJ27" s="2">
        <v>77500</v>
      </c>
      <c r="AK27" s="2">
        <v>78000</v>
      </c>
      <c r="AL27" s="2">
        <v>78500</v>
      </c>
      <c r="AM27" s="2">
        <v>79000</v>
      </c>
      <c r="AN27" s="2">
        <v>79500</v>
      </c>
      <c r="AO27" s="2">
        <v>79900</v>
      </c>
      <c r="AP27" s="2">
        <v>79900</v>
      </c>
      <c r="AQ27" s="2">
        <v>79900</v>
      </c>
      <c r="AR27" s="2">
        <v>79900</v>
      </c>
      <c r="AS27" s="2">
        <v>79900</v>
      </c>
      <c r="AT27" s="2">
        <v>80000</v>
      </c>
      <c r="AU27" s="2">
        <v>80000</v>
      </c>
      <c r="AV27" s="2">
        <v>0</v>
      </c>
    </row>
    <row r="28" spans="1:48" ht="13.5" customHeight="1" x14ac:dyDescent="0.2">
      <c r="A28" s="2">
        <v>1</v>
      </c>
      <c r="B28" s="3" t="s">
        <v>57</v>
      </c>
      <c r="C28" s="2">
        <v>142</v>
      </c>
      <c r="D28" s="3" t="s">
        <v>234</v>
      </c>
      <c r="E28" s="3" t="s">
        <v>130</v>
      </c>
      <c r="F28" s="3" t="s">
        <v>131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2">
        <v>1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0</v>
      </c>
    </row>
    <row r="29" spans="1:48" ht="13.5" customHeight="1" x14ac:dyDescent="0.2">
      <c r="A29" s="2">
        <v>1</v>
      </c>
      <c r="B29" s="3" t="s">
        <v>57</v>
      </c>
      <c r="C29" s="2">
        <v>151</v>
      </c>
      <c r="D29" s="3" t="s">
        <v>235</v>
      </c>
      <c r="E29" s="3" t="s">
        <v>137</v>
      </c>
      <c r="F29" s="3" t="s">
        <v>137</v>
      </c>
      <c r="G29" s="2" t="s">
        <v>137</v>
      </c>
      <c r="H29" s="2" t="s">
        <v>137</v>
      </c>
      <c r="I29" s="2" t="s">
        <v>137</v>
      </c>
      <c r="J29" s="2" t="s">
        <v>137</v>
      </c>
      <c r="K29" s="2" t="s">
        <v>137</v>
      </c>
      <c r="L29" s="2" t="s">
        <v>137</v>
      </c>
      <c r="M29" s="2" t="s">
        <v>137</v>
      </c>
      <c r="N29" s="2" t="s">
        <v>137</v>
      </c>
      <c r="O29" s="2" t="s">
        <v>137</v>
      </c>
      <c r="P29" s="2" t="s">
        <v>137</v>
      </c>
      <c r="Q29" s="2" t="s">
        <v>137</v>
      </c>
      <c r="R29" s="2" t="s">
        <v>137</v>
      </c>
      <c r="S29" s="2" t="s">
        <v>137</v>
      </c>
      <c r="T29" s="2" t="s">
        <v>137</v>
      </c>
      <c r="U29" s="2" t="s">
        <v>137</v>
      </c>
      <c r="V29" s="2" t="s">
        <v>137</v>
      </c>
      <c r="W29" s="2" t="s">
        <v>137</v>
      </c>
      <c r="X29" s="2" t="s">
        <v>137</v>
      </c>
      <c r="Y29" s="2" t="s">
        <v>137</v>
      </c>
      <c r="Z29" s="2" t="s">
        <v>137</v>
      </c>
      <c r="AA29" s="2" t="s">
        <v>137</v>
      </c>
      <c r="AB29" s="2" t="s">
        <v>137</v>
      </c>
      <c r="AC29" s="2" t="s">
        <v>137</v>
      </c>
      <c r="AD29" s="2" t="s">
        <v>137</v>
      </c>
      <c r="AE29" s="2" t="s">
        <v>137</v>
      </c>
      <c r="AF29" s="2" t="s">
        <v>137</v>
      </c>
      <c r="AG29" s="2" t="s">
        <v>137</v>
      </c>
      <c r="AH29" s="2" t="s">
        <v>137</v>
      </c>
      <c r="AI29" s="2" t="s">
        <v>137</v>
      </c>
      <c r="AJ29" s="2" t="s">
        <v>137</v>
      </c>
      <c r="AK29" s="2" t="s">
        <v>137</v>
      </c>
      <c r="AL29" s="2" t="s">
        <v>137</v>
      </c>
      <c r="AM29" s="2" t="s">
        <v>137</v>
      </c>
      <c r="AN29" s="2" t="s">
        <v>137</v>
      </c>
      <c r="AO29" s="2" t="s">
        <v>137</v>
      </c>
      <c r="AP29" s="2" t="s">
        <v>137</v>
      </c>
      <c r="AQ29" s="2" t="s">
        <v>137</v>
      </c>
      <c r="AR29" s="2" t="s">
        <v>137</v>
      </c>
      <c r="AS29" s="2" t="s">
        <v>137</v>
      </c>
      <c r="AT29" s="2" t="s">
        <v>137</v>
      </c>
      <c r="AU29" s="2" t="s">
        <v>137</v>
      </c>
      <c r="AV29" s="2" t="s">
        <v>137</v>
      </c>
    </row>
    <row r="30" spans="1:48" ht="13.5" customHeight="1" x14ac:dyDescent="0.2">
      <c r="A30" s="2">
        <v>1</v>
      </c>
      <c r="B30" s="3" t="s">
        <v>48</v>
      </c>
      <c r="C30" s="2">
        <v>157</v>
      </c>
      <c r="D30" s="3" t="s">
        <v>53</v>
      </c>
      <c r="E30" s="3" t="s">
        <v>130</v>
      </c>
      <c r="F30" s="3" t="s">
        <v>131</v>
      </c>
      <c r="G30" s="2">
        <v>3900</v>
      </c>
      <c r="H30" s="2">
        <v>3950</v>
      </c>
      <c r="I30" s="2">
        <v>4000</v>
      </c>
      <c r="J30" s="2">
        <v>4050</v>
      </c>
      <c r="K30" s="2">
        <v>4100</v>
      </c>
      <c r="L30" s="2">
        <v>4150</v>
      </c>
      <c r="M30" s="2">
        <v>4200</v>
      </c>
      <c r="N30" s="2">
        <v>4250</v>
      </c>
      <c r="O30" s="2">
        <v>4300</v>
      </c>
      <c r="P30" s="2">
        <v>4350</v>
      </c>
      <c r="Q30" s="2">
        <v>4400</v>
      </c>
      <c r="R30" s="2">
        <v>4450</v>
      </c>
      <c r="S30" s="2">
        <v>4500</v>
      </c>
      <c r="T30" s="2">
        <v>4550</v>
      </c>
      <c r="U30" s="2">
        <v>4600</v>
      </c>
      <c r="V30" s="2">
        <v>4650</v>
      </c>
      <c r="W30" s="2">
        <v>4700</v>
      </c>
      <c r="X30" s="2">
        <v>4750</v>
      </c>
      <c r="Y30" s="2">
        <v>4815</v>
      </c>
      <c r="Z30" s="2">
        <v>4815</v>
      </c>
      <c r="AA30" s="2">
        <v>4815</v>
      </c>
      <c r="AB30" s="2">
        <v>4815</v>
      </c>
      <c r="AC30" s="2">
        <v>4815</v>
      </c>
      <c r="AD30" s="2">
        <v>4815</v>
      </c>
      <c r="AE30" s="2">
        <v>4815</v>
      </c>
      <c r="AF30" s="2">
        <v>4815</v>
      </c>
      <c r="AG30" s="2">
        <v>4815</v>
      </c>
      <c r="AH30" s="2">
        <v>4815</v>
      </c>
      <c r="AI30" s="2">
        <v>4815</v>
      </c>
      <c r="AJ30" s="2">
        <v>4815</v>
      </c>
      <c r="AK30" s="2">
        <v>4815</v>
      </c>
      <c r="AL30" s="2">
        <v>4815</v>
      </c>
      <c r="AM30" s="2">
        <v>4815</v>
      </c>
      <c r="AN30" s="2">
        <v>4815</v>
      </c>
      <c r="AO30" s="2">
        <v>4815</v>
      </c>
      <c r="AP30" s="2">
        <v>4815</v>
      </c>
      <c r="AQ30" s="2">
        <v>4815</v>
      </c>
      <c r="AR30" s="2">
        <v>4815</v>
      </c>
      <c r="AS30" s="2">
        <v>4815</v>
      </c>
      <c r="AT30" s="2">
        <v>4815</v>
      </c>
      <c r="AU30" s="2">
        <v>4815</v>
      </c>
      <c r="AV30" s="2">
        <v>0</v>
      </c>
    </row>
    <row r="31" spans="1:48" ht="13.5" customHeight="1" x14ac:dyDescent="0.2">
      <c r="A31" s="2">
        <v>1</v>
      </c>
      <c r="B31" s="3" t="s">
        <v>48</v>
      </c>
      <c r="C31" s="2">
        <v>166</v>
      </c>
      <c r="D31" s="3" t="s">
        <v>54</v>
      </c>
      <c r="E31" s="3" t="s">
        <v>130</v>
      </c>
      <c r="F31" s="3" t="s">
        <v>131</v>
      </c>
      <c r="G31" s="2">
        <v>1060</v>
      </c>
      <c r="H31" s="2">
        <v>1070</v>
      </c>
      <c r="I31" s="2">
        <v>1080</v>
      </c>
      <c r="J31" s="2">
        <v>1090</v>
      </c>
      <c r="K31" s="2">
        <v>1100</v>
      </c>
      <c r="L31" s="2">
        <v>1110</v>
      </c>
      <c r="M31" s="2">
        <v>1120</v>
      </c>
      <c r="N31" s="2">
        <v>1130</v>
      </c>
      <c r="O31" s="2">
        <v>1140</v>
      </c>
      <c r="P31" s="2">
        <v>1141</v>
      </c>
      <c r="Q31" s="2">
        <v>1170</v>
      </c>
      <c r="R31" s="2">
        <v>1200</v>
      </c>
      <c r="S31" s="2">
        <v>1220</v>
      </c>
      <c r="T31" s="2">
        <v>1240</v>
      </c>
      <c r="U31" s="2">
        <v>1260</v>
      </c>
      <c r="V31" s="2">
        <v>1280</v>
      </c>
      <c r="W31" s="2">
        <v>1300</v>
      </c>
      <c r="X31" s="2">
        <v>1300</v>
      </c>
      <c r="Y31" s="2">
        <v>1300</v>
      </c>
      <c r="Z31" s="2">
        <v>1300</v>
      </c>
      <c r="AA31" s="2">
        <v>1320</v>
      </c>
      <c r="AB31" s="2">
        <v>1340</v>
      </c>
      <c r="AC31" s="2">
        <v>1360</v>
      </c>
      <c r="AD31" s="2">
        <v>1380</v>
      </c>
      <c r="AE31" s="2">
        <v>1400</v>
      </c>
      <c r="AF31" s="2">
        <v>1415</v>
      </c>
      <c r="AG31" s="2">
        <v>1430</v>
      </c>
      <c r="AH31" s="2">
        <v>1445</v>
      </c>
      <c r="AI31" s="2">
        <v>1460</v>
      </c>
      <c r="AJ31" s="2">
        <v>1470</v>
      </c>
      <c r="AK31" s="2">
        <v>1480</v>
      </c>
      <c r="AL31" s="2">
        <v>1490</v>
      </c>
      <c r="AM31" s="2">
        <v>1490</v>
      </c>
      <c r="AN31" s="2">
        <v>1470</v>
      </c>
      <c r="AO31" s="2">
        <v>1477</v>
      </c>
      <c r="AP31" s="2">
        <v>1477</v>
      </c>
      <c r="AQ31" s="2">
        <v>1477</v>
      </c>
      <c r="AR31" s="2">
        <v>1477</v>
      </c>
      <c r="AS31" s="2">
        <v>1477</v>
      </c>
      <c r="AT31" s="2">
        <v>1500</v>
      </c>
      <c r="AU31" s="2">
        <v>1535</v>
      </c>
      <c r="AV31" s="2">
        <v>0</v>
      </c>
    </row>
    <row r="32" spans="1:48" ht="13.5" customHeight="1" x14ac:dyDescent="0.2">
      <c r="A32" s="2">
        <v>1</v>
      </c>
      <c r="B32" s="3" t="s">
        <v>66</v>
      </c>
      <c r="C32" s="2">
        <v>169</v>
      </c>
      <c r="D32" s="3" t="s">
        <v>69</v>
      </c>
      <c r="E32" s="3" t="s">
        <v>130</v>
      </c>
      <c r="F32" s="3" t="s">
        <v>131</v>
      </c>
      <c r="G32" s="2">
        <v>13600</v>
      </c>
      <c r="H32" s="2">
        <v>13700</v>
      </c>
      <c r="I32" s="2">
        <v>13800</v>
      </c>
      <c r="J32" s="2">
        <v>13900</v>
      </c>
      <c r="K32" s="2">
        <v>14000</v>
      </c>
      <c r="L32" s="2">
        <v>14100</v>
      </c>
      <c r="M32" s="2">
        <v>14200</v>
      </c>
      <c r="N32" s="2">
        <v>14300</v>
      </c>
      <c r="O32" s="2">
        <v>14400</v>
      </c>
      <c r="P32" s="2">
        <v>14500</v>
      </c>
      <c r="Q32" s="2">
        <v>14600</v>
      </c>
      <c r="R32" s="2">
        <v>14700</v>
      </c>
      <c r="S32" s="2">
        <v>14849</v>
      </c>
      <c r="T32" s="2">
        <v>15000</v>
      </c>
      <c r="U32" s="2">
        <v>15100</v>
      </c>
      <c r="V32" s="2">
        <v>15200</v>
      </c>
      <c r="W32" s="2">
        <v>15300</v>
      </c>
      <c r="X32" s="2">
        <v>15400</v>
      </c>
      <c r="Y32" s="2">
        <v>15500</v>
      </c>
      <c r="Z32" s="2">
        <v>15800</v>
      </c>
      <c r="AA32" s="2">
        <v>16100</v>
      </c>
      <c r="AB32" s="2">
        <v>16500</v>
      </c>
      <c r="AC32" s="2">
        <v>17000</v>
      </c>
      <c r="AD32" s="2">
        <v>17500</v>
      </c>
      <c r="AE32" s="2">
        <v>17995</v>
      </c>
      <c r="AF32" s="2">
        <v>19500</v>
      </c>
      <c r="AG32" s="2">
        <v>19960</v>
      </c>
      <c r="AH32" s="2">
        <v>20500</v>
      </c>
      <c r="AI32" s="2">
        <v>20800</v>
      </c>
      <c r="AJ32" s="2">
        <v>21100</v>
      </c>
      <c r="AK32" s="2">
        <v>21400</v>
      </c>
      <c r="AL32" s="2">
        <v>21700</v>
      </c>
      <c r="AM32" s="2">
        <v>21700</v>
      </c>
      <c r="AN32" s="2">
        <v>21700</v>
      </c>
      <c r="AO32" s="2">
        <v>21700</v>
      </c>
      <c r="AP32" s="2">
        <v>21700</v>
      </c>
      <c r="AQ32" s="2">
        <v>21700</v>
      </c>
      <c r="AR32" s="2">
        <v>21700</v>
      </c>
      <c r="AS32" s="2">
        <v>21700</v>
      </c>
      <c r="AT32" s="2">
        <v>21700</v>
      </c>
      <c r="AU32" s="2">
        <v>21700</v>
      </c>
      <c r="AV32" s="2">
        <v>0</v>
      </c>
    </row>
    <row r="33" spans="1:48" ht="13.5" customHeight="1" x14ac:dyDescent="0.2">
      <c r="A33" s="2">
        <v>1</v>
      </c>
      <c r="B33" s="3" t="s">
        <v>59</v>
      </c>
      <c r="C33" s="2">
        <v>170</v>
      </c>
      <c r="D33" s="3" t="s">
        <v>63</v>
      </c>
      <c r="E33" s="3" t="s">
        <v>130</v>
      </c>
      <c r="F33" s="3" t="s">
        <v>131</v>
      </c>
      <c r="G33" s="2">
        <v>28191</v>
      </c>
      <c r="H33" s="2">
        <v>28191</v>
      </c>
      <c r="I33" s="2">
        <v>28191</v>
      </c>
      <c r="J33" s="2">
        <v>28191</v>
      </c>
      <c r="K33" s="2">
        <v>27120</v>
      </c>
      <c r="L33" s="2">
        <v>27120</v>
      </c>
      <c r="M33" s="2">
        <v>27120</v>
      </c>
      <c r="N33" s="2">
        <v>27120</v>
      </c>
      <c r="O33" s="2">
        <v>27120</v>
      </c>
      <c r="P33" s="2">
        <v>27120</v>
      </c>
      <c r="Q33" s="2">
        <v>27120</v>
      </c>
      <c r="R33" s="2">
        <v>27120</v>
      </c>
      <c r="S33" s="2">
        <v>27120</v>
      </c>
      <c r="T33" s="2">
        <v>27120</v>
      </c>
      <c r="U33" s="2">
        <v>27120</v>
      </c>
      <c r="V33" s="2">
        <v>27120</v>
      </c>
      <c r="W33" s="2">
        <v>27120</v>
      </c>
      <c r="X33" s="2">
        <v>27120</v>
      </c>
      <c r="Y33" s="2">
        <v>27120</v>
      </c>
      <c r="Z33" s="2">
        <v>27120</v>
      </c>
      <c r="AA33" s="2">
        <v>27120</v>
      </c>
      <c r="AB33" s="2">
        <v>27120</v>
      </c>
      <c r="AC33" s="2">
        <v>27120</v>
      </c>
      <c r="AD33" s="2">
        <v>27120</v>
      </c>
      <c r="AE33" s="2">
        <v>27120</v>
      </c>
      <c r="AF33" s="2">
        <v>27120</v>
      </c>
      <c r="AG33" s="2">
        <v>27120</v>
      </c>
      <c r="AH33" s="2">
        <v>27120</v>
      </c>
      <c r="AI33" s="2">
        <v>27120</v>
      </c>
      <c r="AJ33" s="2">
        <v>27120</v>
      </c>
      <c r="AK33" s="2">
        <v>27120</v>
      </c>
      <c r="AL33" s="2">
        <v>27120</v>
      </c>
      <c r="AM33" s="2">
        <v>27120</v>
      </c>
      <c r="AN33" s="2">
        <v>27100</v>
      </c>
      <c r="AO33" s="2">
        <v>27100</v>
      </c>
      <c r="AP33" s="2">
        <v>27100</v>
      </c>
      <c r="AQ33" s="2">
        <v>27100</v>
      </c>
      <c r="AR33" s="2">
        <v>27100</v>
      </c>
      <c r="AS33" s="2">
        <v>27100</v>
      </c>
      <c r="AT33" s="2">
        <v>27100</v>
      </c>
      <c r="AU33" s="2">
        <v>27100</v>
      </c>
      <c r="AV33" s="2">
        <v>0</v>
      </c>
    </row>
    <row r="34" spans="1:48" ht="13.5" customHeight="1" x14ac:dyDescent="0.2">
      <c r="A34" s="2">
        <v>1</v>
      </c>
      <c r="B34" s="3" t="s">
        <v>57</v>
      </c>
      <c r="C34" s="2">
        <v>177</v>
      </c>
      <c r="D34" s="3" t="s">
        <v>236</v>
      </c>
      <c r="E34" s="3" t="s">
        <v>130</v>
      </c>
      <c r="F34" s="3" t="s">
        <v>131</v>
      </c>
      <c r="G34" s="2">
        <v>312</v>
      </c>
      <c r="H34" s="2">
        <v>308</v>
      </c>
      <c r="I34" s="2">
        <v>312</v>
      </c>
      <c r="J34" s="2">
        <v>314</v>
      </c>
      <c r="K34" s="2">
        <v>314</v>
      </c>
      <c r="L34" s="2">
        <v>314</v>
      </c>
      <c r="M34" s="2">
        <v>318</v>
      </c>
      <c r="N34" s="2">
        <v>322</v>
      </c>
      <c r="O34" s="2">
        <v>326</v>
      </c>
      <c r="P34" s="2">
        <v>330</v>
      </c>
      <c r="Q34" s="2">
        <v>330</v>
      </c>
      <c r="R34" s="2">
        <v>330</v>
      </c>
      <c r="S34" s="2">
        <v>332</v>
      </c>
      <c r="T34" s="2">
        <v>334</v>
      </c>
      <c r="U34" s="2">
        <v>334</v>
      </c>
      <c r="V34" s="2">
        <v>334</v>
      </c>
      <c r="W34" s="2">
        <v>330</v>
      </c>
      <c r="X34" s="2">
        <v>332</v>
      </c>
      <c r="Y34" s="2">
        <v>324</v>
      </c>
      <c r="Z34" s="2">
        <v>336</v>
      </c>
      <c r="AA34" s="2">
        <v>334</v>
      </c>
      <c r="AB34" s="2">
        <v>335</v>
      </c>
      <c r="AC34" s="2">
        <v>337</v>
      </c>
      <c r="AD34" s="2">
        <v>333</v>
      </c>
      <c r="AE34" s="2">
        <v>333</v>
      </c>
      <c r="AF34" s="2">
        <v>334</v>
      </c>
      <c r="AG34" s="2">
        <v>334</v>
      </c>
      <c r="AH34" s="2">
        <v>334</v>
      </c>
      <c r="AI34" s="2">
        <v>330</v>
      </c>
      <c r="AJ34" s="2">
        <v>320</v>
      </c>
      <c r="AK34" s="2">
        <v>315</v>
      </c>
      <c r="AL34" s="2">
        <v>311</v>
      </c>
      <c r="AM34" s="2">
        <v>232</v>
      </c>
      <c r="AN34" s="2">
        <v>232</v>
      </c>
      <c r="AO34" s="2">
        <v>232</v>
      </c>
      <c r="AP34" s="2">
        <v>232</v>
      </c>
      <c r="AQ34" s="2">
        <v>220</v>
      </c>
      <c r="AR34" s="2">
        <v>211</v>
      </c>
      <c r="AS34" s="2">
        <v>210</v>
      </c>
      <c r="AT34" s="2">
        <v>210</v>
      </c>
      <c r="AU34" s="2">
        <v>210</v>
      </c>
      <c r="AV34" s="2">
        <v>0</v>
      </c>
    </row>
    <row r="35" spans="1:48" ht="13.5" customHeight="1" x14ac:dyDescent="0.2">
      <c r="A35" s="2">
        <v>1</v>
      </c>
      <c r="B35" s="3" t="s">
        <v>57</v>
      </c>
      <c r="C35" s="2">
        <v>188</v>
      </c>
      <c r="D35" s="3" t="s">
        <v>237</v>
      </c>
      <c r="E35" s="3" t="s">
        <v>130</v>
      </c>
      <c r="F35" s="3" t="s">
        <v>131</v>
      </c>
      <c r="G35" s="2">
        <v>4</v>
      </c>
      <c r="H35" s="2">
        <v>4</v>
      </c>
      <c r="I35" s="2">
        <v>4</v>
      </c>
      <c r="J35" s="2">
        <v>4</v>
      </c>
      <c r="K35" s="2">
        <v>4</v>
      </c>
      <c r="L35" s="2">
        <v>4</v>
      </c>
      <c r="M35" s="2">
        <v>4</v>
      </c>
      <c r="N35" s="2">
        <v>4</v>
      </c>
      <c r="O35" s="2">
        <v>4</v>
      </c>
      <c r="P35" s="2">
        <v>1</v>
      </c>
      <c r="Q35" s="2">
        <v>1</v>
      </c>
      <c r="R35" s="2">
        <v>1</v>
      </c>
      <c r="S35" s="2">
        <v>1</v>
      </c>
      <c r="T35" s="2">
        <v>1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1</v>
      </c>
      <c r="AE35" s="2">
        <v>1</v>
      </c>
      <c r="AF35" s="2">
        <v>1</v>
      </c>
      <c r="AG35" s="2">
        <v>1</v>
      </c>
      <c r="AH35" s="2">
        <v>1</v>
      </c>
      <c r="AI35" s="2">
        <v>1</v>
      </c>
      <c r="AJ35" s="2">
        <v>2</v>
      </c>
      <c r="AK35" s="2">
        <v>2</v>
      </c>
      <c r="AL35" s="2">
        <v>2</v>
      </c>
      <c r="AM35" s="2">
        <v>2</v>
      </c>
      <c r="AN35" s="2">
        <v>2</v>
      </c>
      <c r="AO35" s="2">
        <v>2</v>
      </c>
      <c r="AP35" s="2">
        <v>2</v>
      </c>
      <c r="AQ35" s="2">
        <v>2</v>
      </c>
      <c r="AR35" s="2">
        <v>2</v>
      </c>
      <c r="AS35" s="2">
        <v>2</v>
      </c>
      <c r="AT35" s="2">
        <v>2</v>
      </c>
      <c r="AU35" s="2">
        <v>2</v>
      </c>
      <c r="AV35" s="2">
        <v>0</v>
      </c>
    </row>
    <row r="36" spans="1:48" ht="13.5" customHeight="1" x14ac:dyDescent="0.2">
      <c r="A36" s="2">
        <v>1</v>
      </c>
      <c r="B36" s="3" t="s">
        <v>57</v>
      </c>
      <c r="C36" s="2">
        <v>189</v>
      </c>
      <c r="D36" s="3" t="s">
        <v>238</v>
      </c>
      <c r="E36" s="3" t="s">
        <v>130</v>
      </c>
      <c r="F36" s="3" t="s">
        <v>131</v>
      </c>
      <c r="G36" s="2">
        <v>3</v>
      </c>
      <c r="H36" s="2">
        <v>3</v>
      </c>
      <c r="I36" s="2">
        <v>3</v>
      </c>
      <c r="J36" s="2">
        <v>3</v>
      </c>
      <c r="K36" s="2">
        <v>3</v>
      </c>
      <c r="L36" s="2">
        <v>3</v>
      </c>
      <c r="M36" s="2">
        <v>3</v>
      </c>
      <c r="N36" s="2">
        <v>3</v>
      </c>
      <c r="O36" s="2">
        <v>3</v>
      </c>
      <c r="P36" s="2">
        <v>3</v>
      </c>
      <c r="Q36" s="2">
        <v>3</v>
      </c>
      <c r="R36" s="2">
        <v>3</v>
      </c>
      <c r="S36" s="2">
        <v>3</v>
      </c>
      <c r="T36" s="2">
        <v>3</v>
      </c>
      <c r="U36" s="2">
        <v>3</v>
      </c>
      <c r="V36" s="2">
        <v>3</v>
      </c>
      <c r="W36" s="2">
        <v>3</v>
      </c>
      <c r="X36" s="2">
        <v>3</v>
      </c>
      <c r="Y36" s="2">
        <v>3</v>
      </c>
      <c r="Z36" s="2">
        <v>3</v>
      </c>
      <c r="AA36" s="2">
        <v>3</v>
      </c>
      <c r="AB36" s="2">
        <v>3</v>
      </c>
      <c r="AC36" s="2">
        <v>3</v>
      </c>
      <c r="AD36" s="2">
        <v>3</v>
      </c>
      <c r="AE36" s="2">
        <v>3</v>
      </c>
      <c r="AF36" s="2">
        <v>3</v>
      </c>
      <c r="AG36" s="2">
        <v>3</v>
      </c>
      <c r="AH36" s="2">
        <v>3</v>
      </c>
      <c r="AI36" s="2">
        <v>3</v>
      </c>
      <c r="AJ36" s="2">
        <v>3</v>
      </c>
      <c r="AK36" s="2">
        <v>3</v>
      </c>
      <c r="AL36" s="2">
        <v>3</v>
      </c>
      <c r="AM36" s="2">
        <v>3</v>
      </c>
      <c r="AN36" s="2">
        <v>3</v>
      </c>
      <c r="AO36" s="2">
        <v>2</v>
      </c>
      <c r="AP36" s="2">
        <v>2</v>
      </c>
      <c r="AQ36" s="2">
        <v>2</v>
      </c>
      <c r="AR36" s="2">
        <v>2</v>
      </c>
      <c r="AS36" s="2">
        <v>2</v>
      </c>
      <c r="AT36" s="2">
        <v>2</v>
      </c>
      <c r="AU36" s="2">
        <v>2</v>
      </c>
      <c r="AV36" s="2">
        <v>0</v>
      </c>
    </row>
    <row r="37" spans="1:48" ht="13.5" customHeight="1" x14ac:dyDescent="0.2">
      <c r="A37" s="2">
        <v>1</v>
      </c>
      <c r="B37" s="3" t="s">
        <v>57</v>
      </c>
      <c r="C37" s="2">
        <v>191</v>
      </c>
      <c r="D37" s="3" t="s">
        <v>239</v>
      </c>
      <c r="E37" s="3" t="s">
        <v>130</v>
      </c>
      <c r="F37" s="3" t="s">
        <v>131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2</v>
      </c>
      <c r="X37" s="2">
        <v>2</v>
      </c>
      <c r="Y37" s="2">
        <v>2</v>
      </c>
      <c r="Z37" s="2">
        <v>2</v>
      </c>
      <c r="AA37" s="2">
        <v>2</v>
      </c>
      <c r="AB37" s="2">
        <v>2</v>
      </c>
      <c r="AC37" s="2">
        <v>2</v>
      </c>
      <c r="AD37" s="2">
        <v>2</v>
      </c>
      <c r="AE37" s="2">
        <v>2</v>
      </c>
      <c r="AF37" s="2">
        <v>2</v>
      </c>
      <c r="AG37" s="2">
        <v>2</v>
      </c>
      <c r="AH37" s="2">
        <v>2</v>
      </c>
      <c r="AI37" s="2">
        <v>2</v>
      </c>
      <c r="AJ37" s="2">
        <v>2</v>
      </c>
      <c r="AK37" s="2">
        <v>2</v>
      </c>
      <c r="AL37" s="2">
        <v>2</v>
      </c>
      <c r="AM37" s="2">
        <v>2</v>
      </c>
      <c r="AN37" s="2">
        <v>2</v>
      </c>
      <c r="AO37" s="2">
        <v>2</v>
      </c>
      <c r="AP37" s="2">
        <v>2</v>
      </c>
      <c r="AQ37" s="2">
        <v>2</v>
      </c>
      <c r="AR37" s="2">
        <v>2</v>
      </c>
      <c r="AS37" s="2">
        <v>2</v>
      </c>
      <c r="AT37" s="2">
        <v>2</v>
      </c>
      <c r="AU37" s="2">
        <v>2</v>
      </c>
      <c r="AV37" s="2">
        <v>0</v>
      </c>
    </row>
    <row r="38" spans="1:48" ht="13.5" customHeight="1" x14ac:dyDescent="0.2">
      <c r="A38" s="2">
        <v>1</v>
      </c>
      <c r="B38" s="3" t="s">
        <v>204</v>
      </c>
      <c r="C38" s="2">
        <v>207</v>
      </c>
      <c r="D38" s="3" t="s">
        <v>207</v>
      </c>
      <c r="E38" s="3" t="s">
        <v>130</v>
      </c>
      <c r="F38" s="3" t="s">
        <v>131</v>
      </c>
      <c r="G38" s="2">
        <v>6</v>
      </c>
      <c r="H38" s="2">
        <v>6</v>
      </c>
      <c r="I38" s="2">
        <v>6</v>
      </c>
      <c r="J38" s="2">
        <v>7</v>
      </c>
      <c r="K38" s="2">
        <v>9</v>
      </c>
      <c r="L38" s="2">
        <v>7</v>
      </c>
      <c r="M38" s="2">
        <v>7</v>
      </c>
      <c r="N38" s="2">
        <v>7</v>
      </c>
      <c r="O38" s="2">
        <v>9</v>
      </c>
      <c r="P38" s="2">
        <v>10</v>
      </c>
      <c r="Q38" s="2">
        <v>11</v>
      </c>
      <c r="R38" s="2">
        <v>12</v>
      </c>
      <c r="S38" s="2">
        <v>13</v>
      </c>
      <c r="T38" s="2">
        <v>14</v>
      </c>
      <c r="U38" s="2">
        <v>15</v>
      </c>
      <c r="V38" s="2">
        <v>16</v>
      </c>
      <c r="W38" s="2">
        <v>17</v>
      </c>
      <c r="X38" s="2">
        <v>18</v>
      </c>
      <c r="Y38" s="2">
        <v>19</v>
      </c>
      <c r="Z38" s="2">
        <v>20</v>
      </c>
      <c r="AA38" s="2">
        <v>21</v>
      </c>
      <c r="AB38" s="2">
        <v>20</v>
      </c>
      <c r="AC38" s="2">
        <v>18</v>
      </c>
      <c r="AD38" s="2">
        <v>18</v>
      </c>
      <c r="AE38" s="2">
        <v>19</v>
      </c>
      <c r="AF38" s="2">
        <v>20</v>
      </c>
      <c r="AG38" s="2">
        <v>20</v>
      </c>
      <c r="AH38" s="2">
        <v>20</v>
      </c>
      <c r="AI38" s="2">
        <v>20</v>
      </c>
      <c r="AJ38" s="2">
        <v>20</v>
      </c>
      <c r="AK38" s="2">
        <v>21</v>
      </c>
      <c r="AL38" s="2">
        <v>21</v>
      </c>
      <c r="AM38" s="2">
        <v>21</v>
      </c>
      <c r="AN38" s="2">
        <v>21</v>
      </c>
      <c r="AO38" s="2">
        <v>21</v>
      </c>
      <c r="AP38" s="2">
        <v>21</v>
      </c>
      <c r="AQ38" s="2">
        <v>21</v>
      </c>
      <c r="AR38" s="2">
        <v>21</v>
      </c>
      <c r="AS38" s="2">
        <v>21</v>
      </c>
      <c r="AT38" s="2">
        <v>21</v>
      </c>
      <c r="AU38" s="2">
        <v>21</v>
      </c>
      <c r="AV38" s="2">
        <v>0</v>
      </c>
    </row>
    <row r="39" spans="1:48" ht="13.5" customHeight="1" x14ac:dyDescent="0.2">
      <c r="A39" s="2">
        <v>1</v>
      </c>
      <c r="B39" s="3" t="s">
        <v>57</v>
      </c>
      <c r="C39" s="2">
        <v>220</v>
      </c>
      <c r="D39" s="3" t="s">
        <v>240</v>
      </c>
      <c r="E39" s="3" t="s">
        <v>130</v>
      </c>
      <c r="F39" s="3" t="s">
        <v>131</v>
      </c>
      <c r="G39" s="2">
        <v>5</v>
      </c>
      <c r="H39" s="2">
        <v>5</v>
      </c>
      <c r="I39" s="2">
        <v>6</v>
      </c>
      <c r="J39" s="2">
        <v>6</v>
      </c>
      <c r="K39" s="2">
        <v>8</v>
      </c>
      <c r="L39" s="2">
        <v>8</v>
      </c>
      <c r="M39" s="2">
        <v>8</v>
      </c>
      <c r="N39" s="2">
        <v>10</v>
      </c>
      <c r="O39" s="2">
        <v>10</v>
      </c>
      <c r="P39" s="2">
        <v>10</v>
      </c>
      <c r="Q39" s="2">
        <v>11</v>
      </c>
      <c r="R39" s="2">
        <v>11</v>
      </c>
      <c r="S39" s="2">
        <v>11</v>
      </c>
      <c r="T39" s="2">
        <v>11</v>
      </c>
      <c r="U39" s="2">
        <v>11</v>
      </c>
      <c r="V39" s="2">
        <v>11</v>
      </c>
      <c r="W39" s="2">
        <v>11</v>
      </c>
      <c r="X39" s="2">
        <v>11</v>
      </c>
      <c r="Y39" s="2">
        <v>11</v>
      </c>
      <c r="Z39" s="2">
        <v>11</v>
      </c>
      <c r="AA39" s="2">
        <v>11</v>
      </c>
      <c r="AB39" s="2">
        <v>11</v>
      </c>
      <c r="AC39" s="2">
        <v>11</v>
      </c>
      <c r="AD39" s="2">
        <v>11</v>
      </c>
      <c r="AE39" s="2">
        <v>11</v>
      </c>
      <c r="AF39" s="2">
        <v>11</v>
      </c>
      <c r="AG39" s="2">
        <v>11</v>
      </c>
      <c r="AH39" s="2">
        <v>11</v>
      </c>
      <c r="AI39" s="2">
        <v>11</v>
      </c>
      <c r="AJ39" s="2">
        <v>11</v>
      </c>
      <c r="AK39" s="2">
        <v>11</v>
      </c>
      <c r="AL39" s="2">
        <v>11</v>
      </c>
      <c r="AM39" s="2">
        <v>11</v>
      </c>
      <c r="AN39" s="2">
        <v>11</v>
      </c>
      <c r="AO39" s="2">
        <v>11</v>
      </c>
      <c r="AP39" s="2">
        <v>11</v>
      </c>
      <c r="AQ39" s="2">
        <v>11</v>
      </c>
      <c r="AR39" s="2">
        <v>11</v>
      </c>
      <c r="AS39" s="2">
        <v>11</v>
      </c>
      <c r="AT39" s="2">
        <v>11</v>
      </c>
      <c r="AU39" s="2">
        <v>11</v>
      </c>
      <c r="AV39" s="2">
        <v>0</v>
      </c>
    </row>
    <row r="40" spans="1:48" ht="13.5" customHeight="1" x14ac:dyDescent="0.2">
      <c r="A40" s="2">
        <v>1</v>
      </c>
      <c r="B40" s="3" t="s">
        <v>66</v>
      </c>
      <c r="C40" s="2">
        <v>234</v>
      </c>
      <c r="D40" s="3" t="s">
        <v>70</v>
      </c>
      <c r="E40" s="3" t="s">
        <v>130</v>
      </c>
      <c r="F40" s="3" t="s">
        <v>131</v>
      </c>
      <c r="G40" s="2">
        <v>13847</v>
      </c>
      <c r="H40" s="2">
        <v>13800</v>
      </c>
      <c r="I40" s="2">
        <v>13750</v>
      </c>
      <c r="J40" s="2">
        <v>13750</v>
      </c>
      <c r="K40" s="2">
        <v>13697</v>
      </c>
      <c r="L40" s="2">
        <v>13697</v>
      </c>
      <c r="M40" s="2">
        <v>13697</v>
      </c>
      <c r="N40" s="2">
        <v>13650</v>
      </c>
      <c r="O40" s="2">
        <v>13650</v>
      </c>
      <c r="P40" s="2">
        <v>13629</v>
      </c>
      <c r="Q40" s="2">
        <v>13629</v>
      </c>
      <c r="R40" s="2">
        <v>13629</v>
      </c>
      <c r="S40" s="2">
        <v>13629</v>
      </c>
      <c r="T40" s="2">
        <v>13630</v>
      </c>
      <c r="U40" s="2">
        <v>13630</v>
      </c>
      <c r="V40" s="2">
        <v>13630</v>
      </c>
      <c r="W40" s="2">
        <v>13631</v>
      </c>
      <c r="X40" s="2">
        <v>13631</v>
      </c>
      <c r="Y40" s="2">
        <v>13632</v>
      </c>
      <c r="Z40" s="2">
        <v>13632</v>
      </c>
      <c r="AA40" s="2">
        <v>13620</v>
      </c>
      <c r="AB40" s="2">
        <v>13605</v>
      </c>
      <c r="AC40" s="2">
        <v>13592</v>
      </c>
      <c r="AD40" s="2">
        <v>13578</v>
      </c>
      <c r="AE40" s="2">
        <v>13565</v>
      </c>
      <c r="AF40" s="2">
        <v>13544</v>
      </c>
      <c r="AG40" s="2">
        <v>13523</v>
      </c>
      <c r="AH40" s="2">
        <v>13520</v>
      </c>
      <c r="AI40" s="2">
        <v>13520</v>
      </c>
      <c r="AJ40" s="2">
        <v>13520</v>
      </c>
      <c r="AK40" s="2">
        <v>13520</v>
      </c>
      <c r="AL40" s="2">
        <v>13520</v>
      </c>
      <c r="AM40" s="2">
        <v>13520</v>
      </c>
      <c r="AN40" s="2">
        <v>13520</v>
      </c>
      <c r="AO40" s="2">
        <v>13520</v>
      </c>
      <c r="AP40" s="2">
        <v>13520</v>
      </c>
      <c r="AQ40" s="2">
        <v>13520</v>
      </c>
      <c r="AR40" s="2">
        <v>13520</v>
      </c>
      <c r="AS40" s="2">
        <v>13520</v>
      </c>
      <c r="AT40" s="2">
        <v>13543</v>
      </c>
      <c r="AU40" s="2">
        <v>13543</v>
      </c>
      <c r="AV40" s="2">
        <v>0</v>
      </c>
    </row>
    <row r="41" spans="1:48" ht="13.5" customHeight="1" x14ac:dyDescent="0.2">
      <c r="A41" s="2">
        <v>1</v>
      </c>
      <c r="B41" s="3" t="s">
        <v>59</v>
      </c>
      <c r="C41" s="2">
        <v>236</v>
      </c>
      <c r="D41" s="3" t="s">
        <v>64</v>
      </c>
      <c r="E41" s="3" t="s">
        <v>130</v>
      </c>
      <c r="F41" s="3" t="s">
        <v>131</v>
      </c>
      <c r="G41" s="2">
        <v>15750</v>
      </c>
      <c r="H41" s="2">
        <v>15820</v>
      </c>
      <c r="I41" s="2">
        <v>15890</v>
      </c>
      <c r="J41" s="2">
        <v>15960</v>
      </c>
      <c r="K41" s="2">
        <v>16030</v>
      </c>
      <c r="L41" s="2">
        <v>16100</v>
      </c>
      <c r="M41" s="2">
        <v>16170</v>
      </c>
      <c r="N41" s="2">
        <v>16260</v>
      </c>
      <c r="O41" s="2">
        <v>16340</v>
      </c>
      <c r="P41" s="2">
        <v>16430</v>
      </c>
      <c r="Q41" s="2">
        <v>16520</v>
      </c>
      <c r="R41" s="2">
        <v>16600</v>
      </c>
      <c r="S41" s="2">
        <v>16689</v>
      </c>
      <c r="T41" s="2">
        <v>16734</v>
      </c>
      <c r="U41" s="2">
        <v>16768</v>
      </c>
      <c r="V41" s="2">
        <v>16920</v>
      </c>
      <c r="W41" s="2">
        <v>17064</v>
      </c>
      <c r="X41" s="2">
        <v>17100</v>
      </c>
      <c r="Y41" s="2">
        <v>17250</v>
      </c>
      <c r="Z41" s="2">
        <v>17350</v>
      </c>
      <c r="AA41" s="2">
        <v>17500</v>
      </c>
      <c r="AB41" s="2">
        <v>17600</v>
      </c>
      <c r="AC41" s="2">
        <v>17800</v>
      </c>
      <c r="AD41" s="2">
        <v>17900</v>
      </c>
      <c r="AE41" s="2">
        <v>17950</v>
      </c>
      <c r="AF41" s="2">
        <v>18000</v>
      </c>
      <c r="AG41" s="2">
        <v>18100</v>
      </c>
      <c r="AH41" s="2">
        <v>18150</v>
      </c>
      <c r="AI41" s="2">
        <v>18200</v>
      </c>
      <c r="AJ41" s="2">
        <v>18250</v>
      </c>
      <c r="AK41" s="2">
        <v>18245</v>
      </c>
      <c r="AL41" s="2">
        <v>18245</v>
      </c>
      <c r="AM41" s="2">
        <v>18241</v>
      </c>
      <c r="AN41" s="2">
        <v>18240</v>
      </c>
      <c r="AO41" s="2">
        <v>18240</v>
      </c>
      <c r="AP41" s="2">
        <v>18240</v>
      </c>
      <c r="AQ41" s="2">
        <v>18240</v>
      </c>
      <c r="AR41" s="2">
        <v>18240</v>
      </c>
      <c r="AS41" s="2">
        <v>18240</v>
      </c>
      <c r="AT41" s="2">
        <v>18240</v>
      </c>
      <c r="AU41" s="2">
        <v>18240</v>
      </c>
      <c r="AV41" s="2">
        <v>0</v>
      </c>
    </row>
    <row r="42" spans="1:48" ht="13.5" customHeight="1" x14ac:dyDescent="0.2">
      <c r="A42" s="2">
        <v>1</v>
      </c>
      <c r="B42" s="3" t="s">
        <v>57</v>
      </c>
      <c r="C42" s="2">
        <v>239</v>
      </c>
      <c r="D42" s="3" t="s">
        <v>241</v>
      </c>
      <c r="E42" s="3" t="s">
        <v>130</v>
      </c>
      <c r="F42" s="3" t="s">
        <v>131</v>
      </c>
      <c r="G42" s="2">
        <v>4</v>
      </c>
      <c r="H42" s="2">
        <v>4</v>
      </c>
      <c r="I42" s="2">
        <v>4</v>
      </c>
      <c r="J42" s="2">
        <v>4</v>
      </c>
      <c r="K42" s="2">
        <v>4</v>
      </c>
      <c r="L42" s="2">
        <v>5</v>
      </c>
      <c r="M42" s="2">
        <v>5</v>
      </c>
      <c r="N42" s="2">
        <v>5</v>
      </c>
      <c r="O42" s="2">
        <v>5</v>
      </c>
      <c r="P42" s="2">
        <v>5</v>
      </c>
      <c r="Q42" s="2">
        <v>5</v>
      </c>
      <c r="R42" s="2">
        <v>5</v>
      </c>
      <c r="S42" s="2">
        <v>5</v>
      </c>
      <c r="T42" s="2">
        <v>5</v>
      </c>
      <c r="U42" s="2">
        <v>5</v>
      </c>
      <c r="V42" s="2">
        <v>5</v>
      </c>
      <c r="W42" s="2">
        <v>5</v>
      </c>
      <c r="X42" s="2">
        <v>5</v>
      </c>
      <c r="Y42" s="2">
        <v>5</v>
      </c>
      <c r="Z42" s="2">
        <v>5</v>
      </c>
      <c r="AA42" s="2">
        <v>5</v>
      </c>
      <c r="AB42" s="2">
        <v>5</v>
      </c>
      <c r="AC42" s="2">
        <v>5</v>
      </c>
      <c r="AD42" s="2">
        <v>5</v>
      </c>
      <c r="AE42" s="2">
        <v>5</v>
      </c>
      <c r="AF42" s="2">
        <v>5</v>
      </c>
      <c r="AG42" s="2">
        <v>5</v>
      </c>
      <c r="AH42" s="2">
        <v>5</v>
      </c>
      <c r="AI42" s="2">
        <v>5</v>
      </c>
      <c r="AJ42" s="2">
        <v>5</v>
      </c>
      <c r="AK42" s="2">
        <v>5</v>
      </c>
      <c r="AL42" s="2">
        <v>5</v>
      </c>
      <c r="AM42" s="2">
        <v>5</v>
      </c>
      <c r="AN42" s="2">
        <v>5</v>
      </c>
      <c r="AO42" s="2">
        <v>5</v>
      </c>
      <c r="AP42" s="2">
        <v>5</v>
      </c>
      <c r="AQ42" s="2">
        <v>5</v>
      </c>
      <c r="AR42" s="2">
        <v>5</v>
      </c>
      <c r="AS42" s="2">
        <v>5</v>
      </c>
      <c r="AT42" s="2">
        <v>5</v>
      </c>
      <c r="AU42" s="2">
        <v>5</v>
      </c>
      <c r="AV42" s="2">
        <v>0</v>
      </c>
    </row>
    <row r="43" spans="1:48" ht="13.5" customHeight="1" x14ac:dyDescent="0.2">
      <c r="A43" s="2">
        <v>1</v>
      </c>
      <c r="B43" s="3" t="s">
        <v>57</v>
      </c>
      <c r="C43" s="2">
        <v>240</v>
      </c>
      <c r="D43" s="3" t="s">
        <v>242</v>
      </c>
      <c r="E43" s="3" t="s">
        <v>130</v>
      </c>
      <c r="F43" s="3" t="s">
        <v>131</v>
      </c>
      <c r="G43" s="2">
        <v>7</v>
      </c>
      <c r="H43" s="2">
        <v>7</v>
      </c>
      <c r="I43" s="2">
        <v>7</v>
      </c>
      <c r="J43" s="2">
        <v>9</v>
      </c>
      <c r="K43" s="2">
        <v>9</v>
      </c>
      <c r="L43" s="2">
        <v>9</v>
      </c>
      <c r="M43" s="2">
        <v>9</v>
      </c>
      <c r="N43" s="2">
        <v>9</v>
      </c>
      <c r="O43" s="2">
        <v>9</v>
      </c>
      <c r="P43" s="2">
        <v>9</v>
      </c>
      <c r="Q43" s="2">
        <v>9</v>
      </c>
      <c r="R43" s="2">
        <v>9</v>
      </c>
      <c r="S43" s="2">
        <v>9</v>
      </c>
      <c r="T43" s="2">
        <v>9</v>
      </c>
      <c r="U43" s="2">
        <v>9</v>
      </c>
      <c r="V43" s="2">
        <v>9</v>
      </c>
      <c r="W43" s="2">
        <v>9</v>
      </c>
      <c r="X43" s="2">
        <v>9</v>
      </c>
      <c r="Y43" s="2">
        <v>9</v>
      </c>
      <c r="Z43" s="2">
        <v>9</v>
      </c>
      <c r="AA43" s="2">
        <v>9</v>
      </c>
      <c r="AB43" s="2">
        <v>9</v>
      </c>
      <c r="AC43" s="2">
        <v>8</v>
      </c>
      <c r="AD43" s="2">
        <v>8</v>
      </c>
      <c r="AE43" s="2">
        <v>7</v>
      </c>
      <c r="AF43" s="2">
        <v>7</v>
      </c>
      <c r="AG43" s="2">
        <v>7</v>
      </c>
      <c r="AH43" s="2">
        <v>6</v>
      </c>
      <c r="AI43" s="2">
        <v>6</v>
      </c>
      <c r="AJ43" s="2">
        <v>6</v>
      </c>
      <c r="AK43" s="2">
        <v>6</v>
      </c>
      <c r="AL43" s="2">
        <v>5</v>
      </c>
      <c r="AM43" s="2">
        <v>5</v>
      </c>
      <c r="AN43" s="2">
        <v>5</v>
      </c>
      <c r="AO43" s="2">
        <v>5</v>
      </c>
      <c r="AP43" s="2">
        <v>5</v>
      </c>
      <c r="AQ43" s="2">
        <v>5</v>
      </c>
      <c r="AR43" s="2">
        <v>5</v>
      </c>
      <c r="AS43" s="2">
        <v>5</v>
      </c>
      <c r="AT43" s="2">
        <v>5</v>
      </c>
      <c r="AU43" s="2">
        <v>5</v>
      </c>
      <c r="AV43" s="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"/>
  <sheetViews>
    <sheetView workbookViewId="0"/>
  </sheetViews>
  <sheetFormatPr defaultRowHeight="12.75" x14ac:dyDescent="0.2"/>
  <cols>
    <col min="1" max="1" width="14" customWidth="1"/>
    <col min="2" max="2" width="19" customWidth="1"/>
    <col min="3" max="3" width="14" customWidth="1"/>
    <col min="4" max="4" width="29.85546875" customWidth="1"/>
    <col min="5" max="49" width="14" customWidth="1"/>
  </cols>
  <sheetData>
    <row r="1" spans="1:49" ht="13.5" customHeight="1" x14ac:dyDescent="0.2">
      <c r="A1" s="1" t="s">
        <v>221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1" t="s">
        <v>4</v>
      </c>
      <c r="H1" s="1" t="s">
        <v>202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139</v>
      </c>
    </row>
    <row r="2" spans="1:49" ht="13.5" customHeight="1" x14ac:dyDescent="0.2">
      <c r="A2" s="2">
        <v>1</v>
      </c>
      <c r="B2" s="3" t="s">
        <v>57</v>
      </c>
      <c r="C2" s="2">
        <v>8</v>
      </c>
      <c r="D2" s="3" t="s">
        <v>222</v>
      </c>
      <c r="E2" s="3" t="s">
        <v>46</v>
      </c>
      <c r="F2" s="3" t="s">
        <v>47</v>
      </c>
      <c r="G2" s="2">
        <v>5756</v>
      </c>
      <c r="H2" s="2">
        <v>5393</v>
      </c>
      <c r="I2" s="2">
        <v>5650</v>
      </c>
      <c r="J2" s="2">
        <v>4819</v>
      </c>
      <c r="K2" s="2">
        <v>3893</v>
      </c>
      <c r="L2" s="2">
        <v>2158</v>
      </c>
      <c r="M2" s="2">
        <v>2175</v>
      </c>
      <c r="N2" s="2">
        <v>880</v>
      </c>
      <c r="O2" s="2">
        <v>1584</v>
      </c>
      <c r="P2" s="2">
        <v>1797</v>
      </c>
      <c r="Q2" s="2">
        <v>4447</v>
      </c>
      <c r="R2" s="2">
        <v>984</v>
      </c>
      <c r="S2" s="2">
        <v>879</v>
      </c>
      <c r="T2" s="2">
        <v>572</v>
      </c>
      <c r="U2" s="2">
        <v>558</v>
      </c>
      <c r="V2" s="2">
        <v>685</v>
      </c>
      <c r="W2" s="2">
        <v>536</v>
      </c>
      <c r="X2" s="2">
        <v>611</v>
      </c>
      <c r="Y2" s="2">
        <v>735</v>
      </c>
      <c r="Z2" s="2">
        <v>627</v>
      </c>
      <c r="AA2" s="2">
        <v>634</v>
      </c>
      <c r="AB2" s="2">
        <v>627</v>
      </c>
      <c r="AC2" s="2">
        <v>483</v>
      </c>
      <c r="AD2" s="2">
        <v>507</v>
      </c>
      <c r="AE2" s="2">
        <v>2580</v>
      </c>
      <c r="AF2" s="2">
        <v>2501</v>
      </c>
      <c r="AG2" s="2">
        <v>2557</v>
      </c>
      <c r="AH2" s="2">
        <v>2586</v>
      </c>
      <c r="AI2" s="2">
        <v>2379</v>
      </c>
      <c r="AJ2" s="2">
        <v>2399</v>
      </c>
      <c r="AK2" s="2">
        <v>2329</v>
      </c>
      <c r="AL2" s="2">
        <v>2380</v>
      </c>
      <c r="AM2" s="2">
        <v>2381</v>
      </c>
      <c r="AN2" s="2">
        <v>2381</v>
      </c>
      <c r="AO2" s="2">
        <v>2225</v>
      </c>
      <c r="AP2" s="2">
        <v>2225</v>
      </c>
      <c r="AQ2" s="2">
        <v>2225</v>
      </c>
      <c r="AR2" s="2">
        <v>2225</v>
      </c>
      <c r="AS2" s="2">
        <v>2225</v>
      </c>
      <c r="AT2" s="2">
        <v>2358</v>
      </c>
      <c r="AU2" s="2">
        <v>2358</v>
      </c>
      <c r="AV2" s="2">
        <v>2454</v>
      </c>
      <c r="AW2" s="2">
        <v>2343</v>
      </c>
    </row>
    <row r="3" spans="1:49" ht="13.5" customHeight="1" x14ac:dyDescent="0.2">
      <c r="A3" s="2">
        <v>1</v>
      </c>
      <c r="B3" s="3" t="s">
        <v>66</v>
      </c>
      <c r="C3" s="2">
        <v>9</v>
      </c>
      <c r="D3" s="3" t="s">
        <v>67</v>
      </c>
      <c r="E3" s="3" t="s">
        <v>46</v>
      </c>
      <c r="F3" s="3" t="s">
        <v>47</v>
      </c>
      <c r="G3" s="2">
        <v>14059916</v>
      </c>
      <c r="H3" s="2">
        <v>12924072</v>
      </c>
      <c r="I3" s="2">
        <v>15428605</v>
      </c>
      <c r="J3" s="2">
        <v>16228653</v>
      </c>
      <c r="K3" s="2">
        <v>14086771</v>
      </c>
      <c r="L3" s="2">
        <v>15070867</v>
      </c>
      <c r="M3" s="2">
        <v>16016666</v>
      </c>
      <c r="N3" s="2">
        <v>15827244</v>
      </c>
      <c r="O3" s="2">
        <v>15778361</v>
      </c>
      <c r="P3" s="2">
        <v>15251718</v>
      </c>
      <c r="Q3" s="2">
        <v>16407942</v>
      </c>
      <c r="R3" s="2">
        <v>15420887</v>
      </c>
      <c r="S3" s="2">
        <v>15669185</v>
      </c>
      <c r="T3" s="2">
        <v>15598465</v>
      </c>
      <c r="U3" s="2">
        <v>15881788</v>
      </c>
      <c r="V3" s="2">
        <v>17329316</v>
      </c>
      <c r="W3" s="2">
        <v>15451272</v>
      </c>
      <c r="X3" s="2">
        <v>17970145</v>
      </c>
      <c r="Y3" s="2">
        <v>17651125</v>
      </c>
      <c r="Z3" s="2">
        <v>17425917</v>
      </c>
      <c r="AA3" s="2">
        <v>18424990</v>
      </c>
      <c r="AB3" s="2">
        <v>20811420</v>
      </c>
      <c r="AC3" s="2">
        <v>20784864</v>
      </c>
      <c r="AD3" s="2">
        <v>20333355</v>
      </c>
      <c r="AE3" s="2">
        <v>20022909</v>
      </c>
      <c r="AF3" s="2">
        <v>19388662</v>
      </c>
      <c r="AG3" s="2">
        <v>17785965</v>
      </c>
      <c r="AH3" s="2">
        <v>18247270</v>
      </c>
      <c r="AI3" s="2">
        <v>17403514</v>
      </c>
      <c r="AJ3" s="2">
        <v>19515069</v>
      </c>
      <c r="AK3" s="2">
        <v>18146111</v>
      </c>
      <c r="AL3" s="2">
        <v>18626293</v>
      </c>
      <c r="AM3" s="2">
        <v>18223312</v>
      </c>
      <c r="AN3" s="2">
        <v>19242794</v>
      </c>
      <c r="AO3" s="2">
        <v>20200377</v>
      </c>
      <c r="AP3" s="2">
        <v>23384784</v>
      </c>
      <c r="AQ3" s="2">
        <v>23227153</v>
      </c>
      <c r="AR3" s="2">
        <v>23650271</v>
      </c>
      <c r="AS3" s="2">
        <v>25518153</v>
      </c>
      <c r="AT3" s="2">
        <v>25642085</v>
      </c>
      <c r="AU3" s="2">
        <v>25825711</v>
      </c>
      <c r="AV3" s="2">
        <v>25228865</v>
      </c>
      <c r="AW3" s="2">
        <v>25838245</v>
      </c>
    </row>
    <row r="4" spans="1:49" ht="13.5" customHeight="1" x14ac:dyDescent="0.2">
      <c r="A4" s="2">
        <v>1</v>
      </c>
      <c r="B4" s="3" t="s">
        <v>57</v>
      </c>
      <c r="C4" s="2">
        <v>12</v>
      </c>
      <c r="D4" s="3" t="s">
        <v>223</v>
      </c>
      <c r="E4" s="3" t="s">
        <v>46</v>
      </c>
      <c r="F4" s="3" t="s">
        <v>47</v>
      </c>
      <c r="G4" s="2">
        <v>2643</v>
      </c>
      <c r="H4" s="2">
        <v>2767</v>
      </c>
      <c r="I4" s="2">
        <v>2893</v>
      </c>
      <c r="J4" s="2">
        <v>3027</v>
      </c>
      <c r="K4" s="2">
        <v>3143</v>
      </c>
      <c r="L4" s="2">
        <v>3692</v>
      </c>
      <c r="M4" s="2">
        <v>4077</v>
      </c>
      <c r="N4" s="2">
        <v>4047</v>
      </c>
      <c r="O4" s="2">
        <v>3842</v>
      </c>
      <c r="P4" s="2">
        <v>4354</v>
      </c>
      <c r="Q4" s="2">
        <v>3730</v>
      </c>
      <c r="R4" s="2">
        <v>5024</v>
      </c>
      <c r="S4" s="2">
        <v>5025</v>
      </c>
      <c r="T4" s="2">
        <v>5171</v>
      </c>
      <c r="U4" s="2">
        <v>5603</v>
      </c>
      <c r="V4" s="2">
        <v>5879</v>
      </c>
      <c r="W4" s="2">
        <v>5814</v>
      </c>
      <c r="X4" s="2">
        <v>5555</v>
      </c>
      <c r="Y4" s="2">
        <v>5631</v>
      </c>
      <c r="Z4" s="2">
        <v>5564</v>
      </c>
      <c r="AA4" s="2">
        <v>5862</v>
      </c>
      <c r="AB4" s="2">
        <v>5815</v>
      </c>
      <c r="AC4" s="2">
        <v>5614</v>
      </c>
      <c r="AD4" s="2">
        <v>5853</v>
      </c>
      <c r="AE4" s="2">
        <v>6835</v>
      </c>
      <c r="AF4" s="2">
        <v>6638</v>
      </c>
      <c r="AG4" s="2">
        <v>6561</v>
      </c>
      <c r="AH4" s="2">
        <v>6783</v>
      </c>
      <c r="AI4" s="2">
        <v>6921</v>
      </c>
      <c r="AJ4" s="2">
        <v>6933</v>
      </c>
      <c r="AK4" s="2">
        <v>6638</v>
      </c>
      <c r="AL4" s="2">
        <v>6123</v>
      </c>
      <c r="AM4" s="2">
        <v>5973</v>
      </c>
      <c r="AN4" s="2">
        <v>5848</v>
      </c>
      <c r="AO4" s="2">
        <v>5929</v>
      </c>
      <c r="AP4" s="2">
        <v>5975</v>
      </c>
      <c r="AQ4" s="2">
        <v>5988</v>
      </c>
      <c r="AR4" s="2">
        <v>6070</v>
      </c>
      <c r="AS4" s="2">
        <v>6501</v>
      </c>
      <c r="AT4" s="2">
        <v>6987</v>
      </c>
      <c r="AU4" s="2">
        <v>7857</v>
      </c>
      <c r="AV4" s="2">
        <v>7218</v>
      </c>
      <c r="AW4" s="2">
        <v>7270</v>
      </c>
    </row>
    <row r="5" spans="1:49" ht="13.5" customHeight="1" x14ac:dyDescent="0.2">
      <c r="A5" s="2">
        <v>1</v>
      </c>
      <c r="B5" s="3" t="s">
        <v>57</v>
      </c>
      <c r="C5" s="2">
        <v>14</v>
      </c>
      <c r="D5" s="3" t="s">
        <v>224</v>
      </c>
      <c r="E5" s="3" t="s">
        <v>46</v>
      </c>
      <c r="F5" s="3" t="s">
        <v>47</v>
      </c>
      <c r="G5" s="2">
        <v>23406</v>
      </c>
      <c r="H5" s="2">
        <v>23313</v>
      </c>
      <c r="I5" s="2">
        <v>22205</v>
      </c>
      <c r="J5" s="2">
        <v>23978</v>
      </c>
      <c r="K5" s="2">
        <v>24046</v>
      </c>
      <c r="L5" s="2">
        <v>24008</v>
      </c>
      <c r="M5" s="2">
        <v>24518</v>
      </c>
      <c r="N5" s="2">
        <v>24465</v>
      </c>
      <c r="O5" s="2">
        <v>23810</v>
      </c>
      <c r="P5" s="2">
        <v>23881</v>
      </c>
      <c r="Q5" s="2">
        <v>23642</v>
      </c>
      <c r="R5" s="2">
        <v>21838</v>
      </c>
      <c r="S5" s="2">
        <v>22114</v>
      </c>
      <c r="T5" s="2">
        <v>19706</v>
      </c>
      <c r="U5" s="2">
        <v>19416</v>
      </c>
      <c r="V5" s="2">
        <v>18943</v>
      </c>
      <c r="W5" s="2">
        <v>19198</v>
      </c>
      <c r="X5" s="2">
        <v>19698</v>
      </c>
      <c r="Y5" s="2">
        <v>19739</v>
      </c>
      <c r="Z5" s="2">
        <v>20705</v>
      </c>
      <c r="AA5" s="2">
        <v>20142</v>
      </c>
      <c r="AB5" s="2">
        <v>20321</v>
      </c>
      <c r="AC5" s="2">
        <v>18920</v>
      </c>
      <c r="AD5" s="2">
        <v>17734</v>
      </c>
      <c r="AE5" s="2">
        <v>17761</v>
      </c>
      <c r="AF5" s="2">
        <v>17859</v>
      </c>
      <c r="AG5" s="2">
        <v>17082</v>
      </c>
      <c r="AH5" s="2">
        <v>15538</v>
      </c>
      <c r="AI5" s="2">
        <v>15278</v>
      </c>
      <c r="AJ5" s="2">
        <v>14631</v>
      </c>
      <c r="AK5" s="2">
        <v>14566</v>
      </c>
      <c r="AL5" s="2">
        <v>13382</v>
      </c>
      <c r="AM5" s="2">
        <v>12307</v>
      </c>
      <c r="AN5" s="2">
        <v>14390</v>
      </c>
      <c r="AO5" s="2">
        <v>13739</v>
      </c>
      <c r="AP5" s="2">
        <v>14308</v>
      </c>
      <c r="AQ5" s="2">
        <v>13806</v>
      </c>
      <c r="AR5" s="2">
        <v>13257</v>
      </c>
      <c r="AS5" s="2">
        <v>13429</v>
      </c>
      <c r="AT5" s="2">
        <v>13982</v>
      </c>
      <c r="AU5" s="2">
        <v>13110</v>
      </c>
      <c r="AV5" s="2">
        <v>12836</v>
      </c>
      <c r="AW5" s="2">
        <v>11300</v>
      </c>
    </row>
    <row r="6" spans="1:49" ht="13.5" customHeight="1" x14ac:dyDescent="0.2">
      <c r="A6" s="2">
        <v>1</v>
      </c>
      <c r="B6" s="3" t="s">
        <v>59</v>
      </c>
      <c r="C6" s="2">
        <v>19</v>
      </c>
      <c r="D6" s="3" t="s">
        <v>60</v>
      </c>
      <c r="E6" s="3" t="s">
        <v>46</v>
      </c>
      <c r="F6" s="3" t="s">
        <v>47</v>
      </c>
      <c r="G6" s="2">
        <v>708501</v>
      </c>
      <c r="H6" s="2">
        <v>728509</v>
      </c>
      <c r="I6" s="2">
        <v>779271</v>
      </c>
      <c r="J6" s="2">
        <v>792808</v>
      </c>
      <c r="K6" s="2">
        <v>753601</v>
      </c>
      <c r="L6" s="2">
        <v>767418</v>
      </c>
      <c r="M6" s="2">
        <v>726857</v>
      </c>
      <c r="N6" s="2">
        <v>778927</v>
      </c>
      <c r="O6" s="2">
        <v>792077</v>
      </c>
      <c r="P6" s="2">
        <v>787945</v>
      </c>
      <c r="Q6" s="2">
        <v>806910</v>
      </c>
      <c r="R6" s="2">
        <v>858295</v>
      </c>
      <c r="S6" s="2">
        <v>906811</v>
      </c>
      <c r="T6" s="2">
        <v>930800</v>
      </c>
      <c r="U6" s="2">
        <v>998905</v>
      </c>
      <c r="V6" s="2">
        <v>1014280</v>
      </c>
      <c r="W6" s="2">
        <v>1041401</v>
      </c>
      <c r="X6" s="2">
        <v>1032855</v>
      </c>
      <c r="Y6" s="2">
        <v>1061319</v>
      </c>
      <c r="Z6" s="2">
        <v>1101175</v>
      </c>
      <c r="AA6" s="2">
        <v>1135070</v>
      </c>
      <c r="AB6" s="2">
        <v>1100422</v>
      </c>
      <c r="AC6" s="2">
        <v>896882</v>
      </c>
      <c r="AD6" s="2">
        <v>1233638</v>
      </c>
      <c r="AE6" s="2">
        <v>1389075</v>
      </c>
      <c r="AF6" s="2">
        <v>1308161</v>
      </c>
      <c r="AG6" s="2">
        <v>1289546</v>
      </c>
      <c r="AH6" s="2">
        <v>1283550</v>
      </c>
      <c r="AI6" s="2">
        <v>1306600</v>
      </c>
      <c r="AJ6" s="2">
        <v>1300425</v>
      </c>
      <c r="AK6" s="2">
        <v>1446102</v>
      </c>
      <c r="AL6" s="2">
        <v>1492445</v>
      </c>
      <c r="AM6" s="2">
        <v>1524584</v>
      </c>
      <c r="AN6" s="2">
        <v>1590139</v>
      </c>
      <c r="AO6" s="2">
        <v>1761637</v>
      </c>
      <c r="AP6" s="2">
        <v>1840516</v>
      </c>
      <c r="AQ6" s="2">
        <v>1938634</v>
      </c>
      <c r="AR6" s="2">
        <v>2137487</v>
      </c>
      <c r="AS6" s="2">
        <v>2205876</v>
      </c>
      <c r="AT6" s="2">
        <v>2197678</v>
      </c>
      <c r="AU6" s="2">
        <v>2151530</v>
      </c>
      <c r="AV6" s="2">
        <v>2301244</v>
      </c>
      <c r="AW6" s="2">
        <v>2320441</v>
      </c>
    </row>
    <row r="7" spans="1:49" ht="13.5" customHeight="1" x14ac:dyDescent="0.2">
      <c r="A7" s="2">
        <v>1</v>
      </c>
      <c r="B7" s="3" t="s">
        <v>65</v>
      </c>
      <c r="C7" s="2">
        <v>21</v>
      </c>
      <c r="D7" s="3" t="s">
        <v>65</v>
      </c>
      <c r="E7" s="3" t="s">
        <v>46</v>
      </c>
      <c r="F7" s="3" t="s">
        <v>47</v>
      </c>
      <c r="G7" s="2">
        <v>26577395</v>
      </c>
      <c r="H7" s="2">
        <v>27741294</v>
      </c>
      <c r="I7" s="2">
        <v>29185156</v>
      </c>
      <c r="J7" s="2">
        <v>29689929</v>
      </c>
      <c r="K7" s="2">
        <v>31344500</v>
      </c>
      <c r="L7" s="2">
        <v>30224858</v>
      </c>
      <c r="M7" s="2">
        <v>33240332</v>
      </c>
      <c r="N7" s="2">
        <v>33969026</v>
      </c>
      <c r="O7" s="2">
        <v>35010819</v>
      </c>
      <c r="P7" s="2">
        <v>36332721</v>
      </c>
      <c r="Q7" s="2">
        <v>38308219</v>
      </c>
      <c r="R7" s="2">
        <v>38331568</v>
      </c>
      <c r="S7" s="2">
        <v>38994701</v>
      </c>
      <c r="T7" s="2">
        <v>41601054</v>
      </c>
      <c r="U7" s="2">
        <v>43490514</v>
      </c>
      <c r="V7" s="2">
        <v>44704085</v>
      </c>
      <c r="W7" s="2">
        <v>47263957</v>
      </c>
      <c r="X7" s="2">
        <v>46969386</v>
      </c>
      <c r="Y7" s="2">
        <v>48207525</v>
      </c>
      <c r="Z7" s="2">
        <v>49647396</v>
      </c>
      <c r="AA7" s="2">
        <v>48884061</v>
      </c>
      <c r="AB7" s="2">
        <v>51325975</v>
      </c>
      <c r="AC7" s="2">
        <v>45391794</v>
      </c>
      <c r="AD7" s="2">
        <v>49901014</v>
      </c>
      <c r="AE7" s="2">
        <v>51984446</v>
      </c>
      <c r="AF7" s="2">
        <v>53790327</v>
      </c>
      <c r="AG7" s="2">
        <v>53728023</v>
      </c>
      <c r="AH7" s="2">
        <v>55661245</v>
      </c>
      <c r="AI7" s="2">
        <v>55479395</v>
      </c>
      <c r="AJ7" s="2">
        <v>51356632</v>
      </c>
      <c r="AK7" s="2">
        <v>51549899</v>
      </c>
      <c r="AL7" s="2">
        <v>51623710</v>
      </c>
      <c r="AM7" s="2">
        <v>47566974</v>
      </c>
      <c r="AN7" s="2">
        <v>52227607</v>
      </c>
      <c r="AO7" s="2">
        <v>51663239</v>
      </c>
      <c r="AP7" s="2">
        <v>46572277</v>
      </c>
      <c r="AQ7" s="2">
        <v>48539516</v>
      </c>
      <c r="AR7" s="2">
        <v>47635973</v>
      </c>
      <c r="AS7" s="2">
        <v>49873665</v>
      </c>
      <c r="AT7" s="2">
        <v>50753632</v>
      </c>
      <c r="AU7" s="2">
        <v>51216883</v>
      </c>
      <c r="AV7" s="2">
        <v>54024154</v>
      </c>
      <c r="AW7" s="2">
        <v>58168616</v>
      </c>
    </row>
    <row r="8" spans="1:49" ht="13.5" customHeight="1" x14ac:dyDescent="0.2">
      <c r="A8" s="2">
        <v>1</v>
      </c>
      <c r="B8" s="3" t="s">
        <v>48</v>
      </c>
      <c r="C8" s="2">
        <v>23</v>
      </c>
      <c r="D8" s="3" t="s">
        <v>49</v>
      </c>
      <c r="E8" s="3" t="s">
        <v>46</v>
      </c>
      <c r="F8" s="3" t="s">
        <v>47</v>
      </c>
      <c r="G8" s="2">
        <v>15706</v>
      </c>
      <c r="H8" s="2">
        <v>12783</v>
      </c>
      <c r="I8" s="2">
        <v>14182</v>
      </c>
      <c r="J8" s="2">
        <v>17364</v>
      </c>
      <c r="K8" s="2">
        <v>19305</v>
      </c>
      <c r="L8" s="2">
        <v>21360</v>
      </c>
      <c r="M8" s="2">
        <v>25192</v>
      </c>
      <c r="N8" s="2">
        <v>31063</v>
      </c>
      <c r="O8" s="2">
        <v>28008</v>
      </c>
      <c r="P8" s="2">
        <v>31859</v>
      </c>
      <c r="Q8" s="2">
        <v>32398</v>
      </c>
      <c r="R8" s="2">
        <v>34764</v>
      </c>
      <c r="S8" s="2">
        <v>32907</v>
      </c>
      <c r="T8" s="2">
        <v>38803</v>
      </c>
      <c r="U8" s="2">
        <v>42891</v>
      </c>
      <c r="V8" s="2">
        <v>45565</v>
      </c>
      <c r="W8" s="2">
        <v>44635</v>
      </c>
      <c r="X8" s="2">
        <v>44529</v>
      </c>
      <c r="Y8" s="2">
        <v>43767</v>
      </c>
      <c r="Z8" s="2">
        <v>47801</v>
      </c>
      <c r="AA8" s="2">
        <v>49748</v>
      </c>
      <c r="AB8" s="2">
        <v>49237</v>
      </c>
      <c r="AC8" s="2">
        <v>44320</v>
      </c>
      <c r="AD8" s="2">
        <v>45691</v>
      </c>
      <c r="AE8" s="2">
        <v>49526</v>
      </c>
      <c r="AF8" s="2">
        <v>47658</v>
      </c>
      <c r="AG8" s="2">
        <v>53922</v>
      </c>
      <c r="AH8" s="2">
        <v>53307</v>
      </c>
      <c r="AI8" s="2">
        <v>64349</v>
      </c>
      <c r="AJ8" s="2">
        <v>65997</v>
      </c>
      <c r="AK8" s="2">
        <v>74012</v>
      </c>
      <c r="AL8" s="2">
        <v>77685</v>
      </c>
      <c r="AM8" s="2">
        <v>85693</v>
      </c>
      <c r="AN8" s="2">
        <v>67920</v>
      </c>
      <c r="AO8" s="2">
        <v>80582</v>
      </c>
      <c r="AP8" s="2">
        <v>77633</v>
      </c>
      <c r="AQ8" s="2">
        <v>83596</v>
      </c>
      <c r="AR8" s="2">
        <v>82904</v>
      </c>
      <c r="AS8" s="2">
        <v>86259</v>
      </c>
      <c r="AT8" s="2">
        <v>87612</v>
      </c>
      <c r="AU8" s="2">
        <v>90841</v>
      </c>
      <c r="AV8" s="2">
        <v>86750</v>
      </c>
      <c r="AW8" s="2">
        <v>87546</v>
      </c>
    </row>
    <row r="9" spans="1:49" ht="13.5" customHeight="1" x14ac:dyDescent="0.2">
      <c r="A9" s="2">
        <v>1</v>
      </c>
      <c r="B9" s="3" t="s">
        <v>57</v>
      </c>
      <c r="C9" s="2">
        <v>36</v>
      </c>
      <c r="D9" s="3" t="s">
        <v>225</v>
      </c>
      <c r="E9" s="3" t="s">
        <v>46</v>
      </c>
      <c r="F9" s="3" t="s">
        <v>47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13</v>
      </c>
      <c r="S9" s="2">
        <v>14</v>
      </c>
      <c r="T9" s="2">
        <v>14</v>
      </c>
      <c r="U9" s="2">
        <v>14</v>
      </c>
      <c r="V9" s="2">
        <v>14</v>
      </c>
      <c r="W9" s="2">
        <v>15</v>
      </c>
      <c r="X9" s="2">
        <v>15</v>
      </c>
      <c r="Y9" s="2">
        <v>16</v>
      </c>
      <c r="Z9" s="2">
        <v>18</v>
      </c>
      <c r="AA9" s="2">
        <v>17</v>
      </c>
      <c r="AB9" s="2">
        <v>18</v>
      </c>
      <c r="AC9" s="2">
        <v>21</v>
      </c>
      <c r="AD9" s="2">
        <v>21</v>
      </c>
      <c r="AE9" s="2">
        <v>23</v>
      </c>
      <c r="AF9" s="2">
        <v>24</v>
      </c>
      <c r="AG9" s="2">
        <v>57</v>
      </c>
      <c r="AH9" s="2">
        <v>19</v>
      </c>
      <c r="AI9" s="2">
        <v>61</v>
      </c>
      <c r="AJ9" s="2">
        <v>70</v>
      </c>
      <c r="AK9" s="2">
        <v>165</v>
      </c>
      <c r="AL9" s="2">
        <v>197</v>
      </c>
      <c r="AM9" s="2">
        <v>210</v>
      </c>
      <c r="AN9" s="2">
        <v>210</v>
      </c>
      <c r="AO9" s="2">
        <v>210</v>
      </c>
      <c r="AP9" s="2">
        <v>210</v>
      </c>
      <c r="AQ9" s="2">
        <v>210</v>
      </c>
      <c r="AR9" s="2">
        <v>210</v>
      </c>
      <c r="AS9" s="2">
        <v>210</v>
      </c>
      <c r="AT9" s="2">
        <v>210</v>
      </c>
      <c r="AU9" s="2">
        <v>210</v>
      </c>
      <c r="AV9" s="2">
        <v>210</v>
      </c>
      <c r="AW9" s="2">
        <v>165</v>
      </c>
    </row>
    <row r="10" spans="1:49" ht="13.5" customHeight="1" x14ac:dyDescent="0.2">
      <c r="A10" s="2">
        <v>1</v>
      </c>
      <c r="B10" s="3" t="s">
        <v>66</v>
      </c>
      <c r="C10" s="2">
        <v>40</v>
      </c>
      <c r="D10" s="3" t="s">
        <v>68</v>
      </c>
      <c r="E10" s="3" t="s">
        <v>46</v>
      </c>
      <c r="F10" s="3" t="s">
        <v>47</v>
      </c>
      <c r="G10" s="2">
        <v>1554383</v>
      </c>
      <c r="H10" s="2">
        <v>1534713</v>
      </c>
      <c r="I10" s="2">
        <v>1523512</v>
      </c>
      <c r="J10" s="2">
        <v>1527496</v>
      </c>
      <c r="K10" s="2">
        <v>1500371</v>
      </c>
      <c r="L10" s="2">
        <v>1564530</v>
      </c>
      <c r="M10" s="2">
        <v>1483394</v>
      </c>
      <c r="N10" s="2">
        <v>1533168</v>
      </c>
      <c r="O10" s="2">
        <v>1444377</v>
      </c>
      <c r="P10" s="2">
        <v>1499262</v>
      </c>
      <c r="Q10" s="2">
        <v>1510718</v>
      </c>
      <c r="R10" s="2">
        <v>1537243</v>
      </c>
      <c r="S10" s="2">
        <v>1269331</v>
      </c>
      <c r="T10" s="2">
        <v>1392832</v>
      </c>
      <c r="U10" s="2">
        <v>1490457</v>
      </c>
      <c r="V10" s="2">
        <v>1547255</v>
      </c>
      <c r="W10" s="2">
        <v>1533187</v>
      </c>
      <c r="X10" s="2">
        <v>1462579</v>
      </c>
      <c r="Y10" s="2">
        <v>1544223</v>
      </c>
      <c r="Z10" s="2">
        <v>1537358</v>
      </c>
      <c r="AA10" s="2">
        <v>1400399</v>
      </c>
      <c r="AB10" s="2">
        <v>1270684</v>
      </c>
      <c r="AC10" s="2">
        <v>1191872</v>
      </c>
      <c r="AD10" s="2">
        <v>1371583</v>
      </c>
      <c r="AE10" s="2">
        <v>1398113</v>
      </c>
      <c r="AF10" s="2">
        <v>1446972</v>
      </c>
      <c r="AG10" s="2">
        <v>1530923</v>
      </c>
      <c r="AH10" s="2">
        <v>1462822</v>
      </c>
      <c r="AI10" s="2">
        <v>1446355</v>
      </c>
      <c r="AJ10" s="2">
        <v>1432988</v>
      </c>
      <c r="AK10" s="2">
        <v>1350302</v>
      </c>
      <c r="AL10" s="2">
        <v>1345372</v>
      </c>
      <c r="AM10" s="2">
        <v>1216164</v>
      </c>
      <c r="AN10" s="2">
        <v>1179832</v>
      </c>
      <c r="AO10" s="2">
        <v>1227403</v>
      </c>
      <c r="AP10" s="2">
        <v>1216924</v>
      </c>
      <c r="AQ10" s="2">
        <v>1266315</v>
      </c>
      <c r="AR10" s="2">
        <v>1220553</v>
      </c>
      <c r="AS10" s="2">
        <v>1148162</v>
      </c>
      <c r="AT10" s="2">
        <v>1222691</v>
      </c>
      <c r="AU10" s="2">
        <v>1265374</v>
      </c>
      <c r="AV10" s="2">
        <v>1261531</v>
      </c>
      <c r="AW10" s="2">
        <v>1265320</v>
      </c>
    </row>
    <row r="11" spans="1:49" ht="13.5" customHeight="1" x14ac:dyDescent="0.2">
      <c r="A11" s="2">
        <v>1</v>
      </c>
      <c r="B11" s="3" t="s">
        <v>59</v>
      </c>
      <c r="C11" s="2">
        <v>44</v>
      </c>
      <c r="D11" s="3" t="s">
        <v>61</v>
      </c>
      <c r="E11" s="3" t="s">
        <v>46</v>
      </c>
      <c r="F11" s="3" t="s">
        <v>47</v>
      </c>
      <c r="G11" s="2">
        <v>3137875</v>
      </c>
      <c r="H11" s="2">
        <v>3264529</v>
      </c>
      <c r="I11" s="2">
        <v>3182847</v>
      </c>
      <c r="J11" s="2">
        <v>3346877</v>
      </c>
      <c r="K11" s="2">
        <v>3521587</v>
      </c>
      <c r="L11" s="2">
        <v>3463623</v>
      </c>
      <c r="M11" s="2">
        <v>3328341</v>
      </c>
      <c r="N11" s="2">
        <v>3422501</v>
      </c>
      <c r="O11" s="2">
        <v>3337523</v>
      </c>
      <c r="P11" s="2">
        <v>3311201</v>
      </c>
      <c r="Q11" s="2">
        <v>3521780</v>
      </c>
      <c r="R11" s="2">
        <v>3581305</v>
      </c>
      <c r="S11" s="2">
        <v>3631490</v>
      </c>
      <c r="T11" s="2">
        <v>3707569</v>
      </c>
      <c r="U11" s="2">
        <v>3847424</v>
      </c>
      <c r="V11" s="2">
        <v>3896836</v>
      </c>
      <c r="W11" s="2">
        <v>4118890</v>
      </c>
      <c r="X11" s="2">
        <v>4457785</v>
      </c>
      <c r="Y11" s="2">
        <v>4248767</v>
      </c>
      <c r="Z11" s="2">
        <v>4292810</v>
      </c>
      <c r="AA11" s="2">
        <v>4298345</v>
      </c>
      <c r="AB11" s="2">
        <v>4172979</v>
      </c>
      <c r="AC11" s="2">
        <v>3903466</v>
      </c>
      <c r="AD11" s="2">
        <v>3863771</v>
      </c>
      <c r="AE11" s="2">
        <v>3948060</v>
      </c>
      <c r="AF11" s="2">
        <v>4037665</v>
      </c>
      <c r="AG11" s="2">
        <v>4219527</v>
      </c>
      <c r="AH11" s="2">
        <v>4360775</v>
      </c>
      <c r="AI11" s="2">
        <v>4653071</v>
      </c>
      <c r="AJ11" s="2">
        <v>4832655</v>
      </c>
      <c r="AK11" s="2">
        <v>4688617</v>
      </c>
      <c r="AL11" s="2">
        <v>4487354</v>
      </c>
      <c r="AM11" s="2">
        <v>4500405</v>
      </c>
      <c r="AN11" s="2">
        <v>4457181</v>
      </c>
      <c r="AO11" s="2">
        <v>4307415</v>
      </c>
      <c r="AP11" s="2">
        <v>4210944</v>
      </c>
      <c r="AQ11" s="2">
        <v>4070233</v>
      </c>
      <c r="AR11" s="2">
        <v>3644815</v>
      </c>
      <c r="AS11" s="2">
        <v>3865398</v>
      </c>
      <c r="AT11" s="2">
        <v>3935071</v>
      </c>
      <c r="AU11" s="2">
        <v>3921761</v>
      </c>
      <c r="AV11" s="2">
        <v>3859842</v>
      </c>
      <c r="AW11" s="2">
        <v>3956432</v>
      </c>
    </row>
    <row r="12" spans="1:49" ht="13.5" customHeight="1" x14ac:dyDescent="0.2">
      <c r="A12" s="2">
        <v>1</v>
      </c>
      <c r="B12" s="3" t="s">
        <v>48</v>
      </c>
      <c r="C12" s="2">
        <v>48</v>
      </c>
      <c r="D12" s="3" t="s">
        <v>50</v>
      </c>
      <c r="E12" s="3" t="s">
        <v>46</v>
      </c>
      <c r="F12" s="3" t="s">
        <v>47</v>
      </c>
      <c r="G12" s="2">
        <v>315974</v>
      </c>
      <c r="H12" s="2">
        <v>336966</v>
      </c>
      <c r="I12" s="2">
        <v>354901</v>
      </c>
      <c r="J12" s="2">
        <v>372474</v>
      </c>
      <c r="K12" s="2">
        <v>370509</v>
      </c>
      <c r="L12" s="2">
        <v>379799</v>
      </c>
      <c r="M12" s="2">
        <v>380829</v>
      </c>
      <c r="N12" s="2">
        <v>377110</v>
      </c>
      <c r="O12" s="2">
        <v>383790</v>
      </c>
      <c r="P12" s="2">
        <v>379625</v>
      </c>
      <c r="Q12" s="2">
        <v>354426</v>
      </c>
      <c r="R12" s="2">
        <v>359568</v>
      </c>
      <c r="S12" s="2">
        <v>384433</v>
      </c>
      <c r="T12" s="2">
        <v>382677</v>
      </c>
      <c r="U12" s="2">
        <v>405930</v>
      </c>
      <c r="V12" s="2">
        <v>410577</v>
      </c>
      <c r="W12" s="2">
        <v>402099</v>
      </c>
      <c r="X12" s="2">
        <v>404490</v>
      </c>
      <c r="Y12" s="2">
        <v>412285</v>
      </c>
      <c r="Z12" s="2">
        <v>368484</v>
      </c>
      <c r="AA12" s="2">
        <v>404241</v>
      </c>
      <c r="AB12" s="2">
        <v>409279</v>
      </c>
      <c r="AC12" s="2">
        <v>419782</v>
      </c>
      <c r="AD12" s="2">
        <v>434461</v>
      </c>
      <c r="AE12" s="2">
        <v>442805</v>
      </c>
      <c r="AF12" s="2">
        <v>468503</v>
      </c>
      <c r="AG12" s="2">
        <v>432469</v>
      </c>
      <c r="AH12" s="2">
        <v>434302</v>
      </c>
      <c r="AI12" s="2">
        <v>421395</v>
      </c>
      <c r="AJ12" s="2">
        <v>443042</v>
      </c>
      <c r="AK12" s="2">
        <v>444455</v>
      </c>
      <c r="AL12" s="2">
        <v>449152</v>
      </c>
      <c r="AM12" s="2">
        <v>438127</v>
      </c>
      <c r="AN12" s="2">
        <v>456822</v>
      </c>
      <c r="AO12" s="2">
        <v>457609</v>
      </c>
      <c r="AP12" s="2">
        <v>456007</v>
      </c>
      <c r="AQ12" s="2">
        <v>456987</v>
      </c>
      <c r="AR12" s="2">
        <v>450038</v>
      </c>
      <c r="AS12" s="2">
        <v>487325</v>
      </c>
      <c r="AT12" s="2">
        <v>469805</v>
      </c>
      <c r="AU12" s="2">
        <v>462684</v>
      </c>
      <c r="AV12" s="2">
        <v>453186</v>
      </c>
      <c r="AW12" s="2">
        <v>455005</v>
      </c>
    </row>
    <row r="13" spans="1:49" ht="13.5" customHeight="1" x14ac:dyDescent="0.2">
      <c r="A13" s="2">
        <v>1</v>
      </c>
      <c r="B13" s="3" t="s">
        <v>57</v>
      </c>
      <c r="C13" s="2">
        <v>49</v>
      </c>
      <c r="D13" s="3" t="s">
        <v>226</v>
      </c>
      <c r="E13" s="3" t="s">
        <v>46</v>
      </c>
      <c r="F13" s="3" t="s">
        <v>47</v>
      </c>
      <c r="G13" s="2">
        <v>2054422</v>
      </c>
      <c r="H13" s="2">
        <v>2013789</v>
      </c>
      <c r="I13" s="2">
        <v>1890709</v>
      </c>
      <c r="J13" s="2">
        <v>1728454</v>
      </c>
      <c r="K13" s="2">
        <v>1718883</v>
      </c>
      <c r="L13" s="2">
        <v>1685311</v>
      </c>
      <c r="M13" s="2">
        <v>1759077</v>
      </c>
      <c r="N13" s="2">
        <v>1758689</v>
      </c>
      <c r="O13" s="2">
        <v>1655086</v>
      </c>
      <c r="P13" s="2">
        <v>2232044</v>
      </c>
      <c r="Q13" s="2">
        <v>2081722</v>
      </c>
      <c r="R13" s="2">
        <v>2057588</v>
      </c>
      <c r="S13" s="2">
        <v>1965799</v>
      </c>
      <c r="T13" s="2">
        <v>2008570</v>
      </c>
      <c r="U13" s="2">
        <v>1952465</v>
      </c>
      <c r="V13" s="2">
        <v>2003290</v>
      </c>
      <c r="W13" s="2">
        <v>1855796</v>
      </c>
      <c r="X13" s="2">
        <v>1938365</v>
      </c>
      <c r="Y13" s="2">
        <v>2046833</v>
      </c>
      <c r="Z13" s="2">
        <v>2117832</v>
      </c>
      <c r="AA13" s="2">
        <v>1940002</v>
      </c>
      <c r="AB13" s="2">
        <v>2088366</v>
      </c>
      <c r="AC13" s="2">
        <v>1976723</v>
      </c>
      <c r="AD13" s="2">
        <v>2118607</v>
      </c>
      <c r="AE13" s="2">
        <v>2211458</v>
      </c>
      <c r="AF13" s="2">
        <v>2192809</v>
      </c>
      <c r="AG13" s="2">
        <v>2205777</v>
      </c>
      <c r="AH13" s="2">
        <v>2166624</v>
      </c>
      <c r="AI13" s="2">
        <v>2283169</v>
      </c>
      <c r="AJ13" s="2">
        <v>2357395</v>
      </c>
      <c r="AK13" s="2">
        <v>2365158</v>
      </c>
      <c r="AL13" s="2">
        <v>2579614</v>
      </c>
      <c r="AM13" s="2">
        <v>2248387</v>
      </c>
      <c r="AN13" s="2">
        <v>2387137</v>
      </c>
      <c r="AO13" s="2">
        <v>2249438</v>
      </c>
      <c r="AP13" s="2">
        <v>2434514</v>
      </c>
      <c r="AQ13" s="2">
        <v>2455706</v>
      </c>
      <c r="AR13" s="2">
        <v>2242416</v>
      </c>
      <c r="AS13" s="2">
        <v>2112690</v>
      </c>
      <c r="AT13" s="2">
        <v>2264093</v>
      </c>
      <c r="AU13" s="2">
        <v>2247961</v>
      </c>
      <c r="AV13" s="2">
        <v>2327180</v>
      </c>
      <c r="AW13" s="2">
        <v>2327180</v>
      </c>
    </row>
    <row r="14" spans="1:49" ht="13.5" customHeight="1" x14ac:dyDescent="0.2">
      <c r="A14" s="2">
        <v>1</v>
      </c>
      <c r="B14" s="3" t="s">
        <v>57</v>
      </c>
      <c r="C14" s="2">
        <v>55</v>
      </c>
      <c r="D14" s="3" t="s">
        <v>227</v>
      </c>
      <c r="E14" s="3" t="s">
        <v>46</v>
      </c>
      <c r="F14" s="3" t="s">
        <v>47</v>
      </c>
      <c r="G14" s="2">
        <v>7132</v>
      </c>
      <c r="H14" s="2">
        <v>7071</v>
      </c>
      <c r="I14" s="2">
        <v>8137</v>
      </c>
      <c r="J14" s="2">
        <v>9183</v>
      </c>
      <c r="K14" s="2">
        <v>9130</v>
      </c>
      <c r="L14" s="2">
        <v>11274</v>
      </c>
      <c r="M14" s="2">
        <v>9710</v>
      </c>
      <c r="N14" s="2">
        <v>9745</v>
      </c>
      <c r="O14" s="2">
        <v>9820</v>
      </c>
      <c r="P14" s="2">
        <v>8470</v>
      </c>
      <c r="Q14" s="2">
        <v>8445</v>
      </c>
      <c r="R14" s="2">
        <v>8715</v>
      </c>
      <c r="S14" s="2">
        <v>7880</v>
      </c>
      <c r="T14" s="2">
        <v>9040</v>
      </c>
      <c r="U14" s="2">
        <v>9281</v>
      </c>
      <c r="V14" s="2">
        <v>9890</v>
      </c>
      <c r="W14" s="2">
        <v>11015</v>
      </c>
      <c r="X14" s="2">
        <v>12570</v>
      </c>
      <c r="Y14" s="2">
        <v>9565</v>
      </c>
      <c r="Z14" s="2">
        <v>7893</v>
      </c>
      <c r="AA14" s="2">
        <v>8636</v>
      </c>
      <c r="AB14" s="2">
        <v>8883</v>
      </c>
      <c r="AC14" s="2">
        <v>9570</v>
      </c>
      <c r="AD14" s="2">
        <v>9132</v>
      </c>
      <c r="AE14" s="2">
        <v>18964</v>
      </c>
      <c r="AF14" s="2">
        <v>20438</v>
      </c>
      <c r="AG14" s="2">
        <v>22618</v>
      </c>
      <c r="AH14" s="2">
        <v>25036</v>
      </c>
      <c r="AI14" s="2">
        <v>24030</v>
      </c>
      <c r="AJ14" s="2">
        <v>21786</v>
      </c>
      <c r="AK14" s="2">
        <v>20567</v>
      </c>
      <c r="AL14" s="2">
        <v>20561</v>
      </c>
      <c r="AM14" s="2">
        <v>19991</v>
      </c>
      <c r="AN14" s="2">
        <v>19578</v>
      </c>
      <c r="AO14" s="2">
        <v>18388</v>
      </c>
      <c r="AP14" s="2">
        <v>20318</v>
      </c>
      <c r="AQ14" s="2">
        <v>21888</v>
      </c>
      <c r="AR14" s="2">
        <v>20449</v>
      </c>
      <c r="AS14" s="2">
        <v>20638</v>
      </c>
      <c r="AT14" s="2">
        <v>20511</v>
      </c>
      <c r="AU14" s="2">
        <v>19921</v>
      </c>
      <c r="AV14" s="2">
        <v>19952</v>
      </c>
      <c r="AW14" s="2">
        <v>20080</v>
      </c>
    </row>
    <row r="15" spans="1:49" ht="13.5" customHeight="1" x14ac:dyDescent="0.2">
      <c r="A15" s="2">
        <v>1</v>
      </c>
      <c r="B15" s="3" t="s">
        <v>57</v>
      </c>
      <c r="C15" s="2">
        <v>56</v>
      </c>
      <c r="D15" s="3" t="s">
        <v>228</v>
      </c>
      <c r="E15" s="3" t="s">
        <v>46</v>
      </c>
      <c r="F15" s="3" t="s">
        <v>47</v>
      </c>
      <c r="G15" s="2">
        <v>724908</v>
      </c>
      <c r="H15" s="2">
        <v>747402</v>
      </c>
      <c r="I15" s="2">
        <v>711942</v>
      </c>
      <c r="J15" s="2">
        <v>716330</v>
      </c>
      <c r="K15" s="2">
        <v>685763</v>
      </c>
      <c r="L15" s="2">
        <v>727682</v>
      </c>
      <c r="M15" s="2">
        <v>721780</v>
      </c>
      <c r="N15" s="2">
        <v>719318</v>
      </c>
      <c r="O15" s="2">
        <v>788354</v>
      </c>
      <c r="P15" s="2">
        <v>817763</v>
      </c>
      <c r="Q15" s="2">
        <v>842399</v>
      </c>
      <c r="R15" s="2">
        <v>858668</v>
      </c>
      <c r="S15" s="2">
        <v>907722</v>
      </c>
      <c r="T15" s="2">
        <v>911441</v>
      </c>
      <c r="U15" s="2">
        <v>871709</v>
      </c>
      <c r="V15" s="2">
        <v>937000</v>
      </c>
      <c r="W15" s="2">
        <v>919762</v>
      </c>
      <c r="X15" s="2">
        <v>947953</v>
      </c>
      <c r="Y15" s="2">
        <v>893108</v>
      </c>
      <c r="Z15" s="2">
        <v>918935</v>
      </c>
      <c r="AA15" s="2">
        <v>921169</v>
      </c>
      <c r="AB15" s="2">
        <v>925493</v>
      </c>
      <c r="AC15" s="2">
        <v>968004</v>
      </c>
      <c r="AD15" s="2">
        <v>1022377</v>
      </c>
      <c r="AE15" s="2">
        <v>1020556</v>
      </c>
      <c r="AF15" s="2">
        <v>960204</v>
      </c>
      <c r="AG15" s="2">
        <v>1051671</v>
      </c>
      <c r="AH15" s="2">
        <v>1042460</v>
      </c>
      <c r="AI15" s="2">
        <v>1082403</v>
      </c>
      <c r="AJ15" s="2">
        <v>967840</v>
      </c>
      <c r="AK15" s="2">
        <v>1024158</v>
      </c>
      <c r="AL15" s="2">
        <v>1054732</v>
      </c>
      <c r="AM15" s="2">
        <v>1048269</v>
      </c>
      <c r="AN15" s="2">
        <v>1003190</v>
      </c>
      <c r="AO15" s="2">
        <v>1045676</v>
      </c>
      <c r="AP15" s="2">
        <v>998601</v>
      </c>
      <c r="AQ15" s="2">
        <v>928644</v>
      </c>
      <c r="AR15" s="2">
        <v>979730</v>
      </c>
      <c r="AS15" s="2">
        <v>840542</v>
      </c>
      <c r="AT15" s="2">
        <v>843898</v>
      </c>
      <c r="AU15" s="2">
        <v>895386</v>
      </c>
      <c r="AV15" s="2">
        <v>911371</v>
      </c>
      <c r="AW15" s="2">
        <v>874734</v>
      </c>
    </row>
    <row r="16" spans="1:49" ht="13.5" customHeight="1" x14ac:dyDescent="0.2">
      <c r="A16" s="2">
        <v>1</v>
      </c>
      <c r="B16" s="3" t="s">
        <v>59</v>
      </c>
      <c r="C16" s="2">
        <v>58</v>
      </c>
      <c r="D16" s="3" t="s">
        <v>62</v>
      </c>
      <c r="E16" s="3" t="s">
        <v>46</v>
      </c>
      <c r="F16" s="3" t="s">
        <v>47</v>
      </c>
      <c r="G16" s="2">
        <v>1380830</v>
      </c>
      <c r="H16" s="2">
        <v>1446738</v>
      </c>
      <c r="I16" s="2">
        <v>1502571</v>
      </c>
      <c r="J16" s="2">
        <v>1636335</v>
      </c>
      <c r="K16" s="2">
        <v>1769917</v>
      </c>
      <c r="L16" s="2">
        <v>1728070</v>
      </c>
      <c r="M16" s="2">
        <v>1865776</v>
      </c>
      <c r="N16" s="2">
        <v>1766562</v>
      </c>
      <c r="O16" s="2">
        <v>1742180</v>
      </c>
      <c r="P16" s="2">
        <v>1713476</v>
      </c>
      <c r="Q16" s="2">
        <v>1718882</v>
      </c>
      <c r="R16" s="2">
        <v>1703777</v>
      </c>
      <c r="S16" s="2">
        <v>1602975</v>
      </c>
      <c r="T16" s="2">
        <v>1670856</v>
      </c>
      <c r="U16" s="2">
        <v>1655827</v>
      </c>
      <c r="V16" s="2">
        <v>1697599</v>
      </c>
      <c r="W16" s="2">
        <v>1616696</v>
      </c>
      <c r="X16" s="2">
        <v>1452903</v>
      </c>
      <c r="Y16" s="2">
        <v>1477171</v>
      </c>
      <c r="Z16" s="2">
        <v>1561367</v>
      </c>
      <c r="AA16" s="2">
        <v>1629593</v>
      </c>
      <c r="AB16" s="2">
        <v>1582285</v>
      </c>
      <c r="AC16" s="2">
        <v>1463160</v>
      </c>
      <c r="AD16" s="2">
        <v>1613100</v>
      </c>
      <c r="AE16" s="2">
        <v>1709329</v>
      </c>
      <c r="AF16" s="2">
        <v>2250787</v>
      </c>
      <c r="AG16" s="2">
        <v>2298112</v>
      </c>
      <c r="AH16" s="2">
        <v>2284904</v>
      </c>
      <c r="AI16" s="2">
        <v>2334134</v>
      </c>
      <c r="AJ16" s="2">
        <v>2332570</v>
      </c>
      <c r="AK16" s="2">
        <v>2441425</v>
      </c>
      <c r="AL16" s="2">
        <v>2543817</v>
      </c>
      <c r="AM16" s="2">
        <v>2576835</v>
      </c>
      <c r="AN16" s="2">
        <v>2671881</v>
      </c>
      <c r="AO16" s="2">
        <v>2665751</v>
      </c>
      <c r="AP16" s="2">
        <v>2736209</v>
      </c>
      <c r="AQ16" s="2">
        <v>2572421</v>
      </c>
      <c r="AR16" s="2">
        <v>2268480</v>
      </c>
      <c r="AS16" s="2">
        <v>2451519</v>
      </c>
      <c r="AT16" s="2">
        <v>2518594</v>
      </c>
      <c r="AU16" s="2">
        <v>2581132</v>
      </c>
      <c r="AV16" s="2">
        <v>2520699</v>
      </c>
      <c r="AW16" s="2">
        <v>2609776</v>
      </c>
    </row>
    <row r="17" spans="1:49" ht="13.5" customHeight="1" x14ac:dyDescent="0.2">
      <c r="A17" s="2">
        <v>1</v>
      </c>
      <c r="B17" s="3" t="s">
        <v>48</v>
      </c>
      <c r="C17" s="2">
        <v>60</v>
      </c>
      <c r="D17" s="3" t="s">
        <v>203</v>
      </c>
      <c r="E17" s="3" t="s">
        <v>46</v>
      </c>
      <c r="F17" s="3" t="s">
        <v>47</v>
      </c>
      <c r="G17" s="2">
        <v>570151</v>
      </c>
      <c r="H17" s="2">
        <v>610179</v>
      </c>
      <c r="I17" s="2">
        <v>591656</v>
      </c>
      <c r="J17" s="2">
        <v>603956</v>
      </c>
      <c r="K17" s="2">
        <v>661412</v>
      </c>
      <c r="L17" s="2">
        <v>658123</v>
      </c>
      <c r="M17" s="2">
        <v>614299</v>
      </c>
      <c r="N17" s="2">
        <v>602489</v>
      </c>
      <c r="O17" s="2">
        <v>587748</v>
      </c>
      <c r="P17" s="2">
        <v>627886</v>
      </c>
      <c r="Q17" s="2">
        <v>678547</v>
      </c>
      <c r="R17" s="2">
        <v>690046</v>
      </c>
      <c r="S17" s="2">
        <v>687606</v>
      </c>
      <c r="T17" s="2">
        <v>729900</v>
      </c>
      <c r="U17" s="2">
        <v>782927</v>
      </c>
      <c r="V17" s="2">
        <v>744239</v>
      </c>
      <c r="W17" s="2">
        <v>768472</v>
      </c>
      <c r="X17" s="2">
        <v>813342</v>
      </c>
      <c r="Y17" s="2">
        <v>863900</v>
      </c>
      <c r="Z17" s="2">
        <v>850725</v>
      </c>
      <c r="AA17" s="2">
        <v>783145</v>
      </c>
      <c r="AB17" s="2">
        <v>755962</v>
      </c>
      <c r="AC17" s="2">
        <v>748350</v>
      </c>
      <c r="AD17" s="2">
        <v>743885</v>
      </c>
      <c r="AE17" s="2">
        <v>761691</v>
      </c>
      <c r="AF17" s="2">
        <v>763238</v>
      </c>
      <c r="AG17" s="2">
        <v>772066</v>
      </c>
      <c r="AH17" s="2">
        <v>770086</v>
      </c>
      <c r="AI17" s="2">
        <v>748347</v>
      </c>
      <c r="AJ17" s="2">
        <v>791578</v>
      </c>
      <c r="AK17" s="2">
        <v>856976</v>
      </c>
      <c r="AL17" s="2">
        <v>871775</v>
      </c>
      <c r="AM17" s="2">
        <v>833921</v>
      </c>
      <c r="AN17" s="2">
        <v>830948</v>
      </c>
      <c r="AO17" s="2">
        <v>793644</v>
      </c>
      <c r="AP17" s="2">
        <v>779105</v>
      </c>
      <c r="AQ17" s="2">
        <v>842769</v>
      </c>
      <c r="AR17" s="2">
        <v>809585</v>
      </c>
      <c r="AS17" s="2">
        <v>772019</v>
      </c>
      <c r="AT17" s="2">
        <v>745639</v>
      </c>
      <c r="AU17" s="2">
        <v>780975</v>
      </c>
      <c r="AV17" s="2">
        <v>703031</v>
      </c>
      <c r="AW17" s="2">
        <v>703031</v>
      </c>
    </row>
    <row r="18" spans="1:49" ht="13.5" customHeight="1" x14ac:dyDescent="0.2">
      <c r="A18" s="2">
        <v>1</v>
      </c>
      <c r="B18" s="3" t="s">
        <v>204</v>
      </c>
      <c r="C18" s="2">
        <v>69</v>
      </c>
      <c r="D18" s="3" t="s">
        <v>205</v>
      </c>
      <c r="E18" s="3" t="s">
        <v>46</v>
      </c>
      <c r="F18" s="3" t="s">
        <v>47</v>
      </c>
      <c r="G18" s="2">
        <v>2590</v>
      </c>
      <c r="H18" s="2">
        <v>2853</v>
      </c>
      <c r="I18" s="2">
        <v>1980</v>
      </c>
      <c r="J18" s="2">
        <v>1822</v>
      </c>
      <c r="K18" s="2">
        <v>1837</v>
      </c>
      <c r="L18" s="2">
        <v>1700</v>
      </c>
      <c r="M18" s="2">
        <v>1625</v>
      </c>
      <c r="N18" s="2">
        <v>1670</v>
      </c>
      <c r="O18" s="2">
        <v>1650</v>
      </c>
      <c r="P18" s="2">
        <v>1787</v>
      </c>
      <c r="Q18" s="2">
        <v>2324</v>
      </c>
      <c r="R18" s="2">
        <v>2323</v>
      </c>
      <c r="S18" s="2">
        <v>2285</v>
      </c>
      <c r="T18" s="2">
        <v>2330</v>
      </c>
      <c r="U18" s="2">
        <v>2905</v>
      </c>
      <c r="V18" s="2">
        <v>2972</v>
      </c>
      <c r="W18" s="2">
        <v>3278</v>
      </c>
      <c r="X18" s="2">
        <v>3912</v>
      </c>
      <c r="Y18" s="2">
        <v>4269</v>
      </c>
      <c r="Z18" s="2">
        <v>3480</v>
      </c>
      <c r="AA18" s="2">
        <v>3339</v>
      </c>
      <c r="AB18" s="2">
        <v>3292</v>
      </c>
      <c r="AC18" s="2">
        <v>3852</v>
      </c>
      <c r="AD18" s="2">
        <v>4513</v>
      </c>
      <c r="AE18" s="2">
        <v>4301</v>
      </c>
      <c r="AF18" s="2">
        <v>5535</v>
      </c>
      <c r="AG18" s="2">
        <v>6205</v>
      </c>
      <c r="AH18" s="2">
        <v>7358</v>
      </c>
      <c r="AI18" s="2">
        <v>9753</v>
      </c>
      <c r="AJ18" s="2">
        <v>10963</v>
      </c>
      <c r="AK18" s="2">
        <v>12426</v>
      </c>
      <c r="AL18" s="2">
        <v>13121</v>
      </c>
      <c r="AM18" s="2">
        <v>12787</v>
      </c>
      <c r="AN18" s="2">
        <v>13958</v>
      </c>
      <c r="AO18" s="2">
        <v>14413</v>
      </c>
      <c r="AP18" s="2">
        <v>15439</v>
      </c>
      <c r="AQ18" s="2">
        <v>15672</v>
      </c>
      <c r="AR18" s="2">
        <v>15371</v>
      </c>
      <c r="AS18" s="2">
        <v>14022</v>
      </c>
      <c r="AT18" s="2">
        <v>14024</v>
      </c>
      <c r="AU18" s="2">
        <v>15402</v>
      </c>
      <c r="AV18" s="2">
        <v>15507</v>
      </c>
      <c r="AW18" s="2">
        <v>15507</v>
      </c>
    </row>
    <row r="19" spans="1:49" ht="13.5" customHeight="1" x14ac:dyDescent="0.2">
      <c r="A19" s="2">
        <v>1</v>
      </c>
      <c r="B19" s="3" t="s">
        <v>57</v>
      </c>
      <c r="C19" s="2">
        <v>86</v>
      </c>
      <c r="D19" s="3" t="s">
        <v>229</v>
      </c>
      <c r="E19" s="3" t="s">
        <v>46</v>
      </c>
      <c r="F19" s="3" t="s">
        <v>47</v>
      </c>
      <c r="G19" s="2">
        <v>13266</v>
      </c>
      <c r="H19" s="2">
        <v>13358</v>
      </c>
      <c r="I19" s="2">
        <v>13644</v>
      </c>
      <c r="J19" s="2">
        <v>12863</v>
      </c>
      <c r="K19" s="2">
        <v>14837</v>
      </c>
      <c r="L19" s="2">
        <v>14959</v>
      </c>
      <c r="M19" s="2">
        <v>15217</v>
      </c>
      <c r="N19" s="2">
        <v>15978</v>
      </c>
      <c r="O19" s="2">
        <v>15589</v>
      </c>
      <c r="P19" s="2">
        <v>15304</v>
      </c>
      <c r="Q19" s="2">
        <v>14746</v>
      </c>
      <c r="R19" s="2">
        <v>14813</v>
      </c>
      <c r="S19" s="2">
        <v>13712</v>
      </c>
      <c r="T19" s="2">
        <v>12914</v>
      </c>
      <c r="U19" s="2">
        <v>14342</v>
      </c>
      <c r="V19" s="2">
        <v>15197</v>
      </c>
      <c r="W19" s="2">
        <v>15347</v>
      </c>
      <c r="X19" s="2">
        <v>16776</v>
      </c>
      <c r="Y19" s="2">
        <v>17122</v>
      </c>
      <c r="Z19" s="2">
        <v>12860</v>
      </c>
      <c r="AA19" s="2">
        <v>12779</v>
      </c>
      <c r="AB19" s="2">
        <v>11351</v>
      </c>
      <c r="AC19" s="2">
        <v>11894</v>
      </c>
      <c r="AD19" s="2">
        <v>12539</v>
      </c>
      <c r="AE19" s="2">
        <v>17149</v>
      </c>
      <c r="AF19" s="2">
        <v>15898</v>
      </c>
      <c r="AG19" s="2">
        <v>16204</v>
      </c>
      <c r="AH19" s="2">
        <v>15846</v>
      </c>
      <c r="AI19" s="2">
        <v>15702</v>
      </c>
      <c r="AJ19" s="2">
        <v>15703</v>
      </c>
      <c r="AK19" s="2">
        <v>15256</v>
      </c>
      <c r="AL19" s="2">
        <v>14808</v>
      </c>
      <c r="AM19" s="2">
        <v>15573</v>
      </c>
      <c r="AN19" s="2">
        <v>15220</v>
      </c>
      <c r="AO19" s="2">
        <v>14546</v>
      </c>
      <c r="AP19" s="2">
        <v>14411</v>
      </c>
      <c r="AQ19" s="2">
        <v>14884</v>
      </c>
      <c r="AR19" s="2">
        <v>14289</v>
      </c>
      <c r="AS19" s="2">
        <v>14537</v>
      </c>
      <c r="AT19" s="2">
        <v>14472</v>
      </c>
      <c r="AU19" s="2">
        <v>13065</v>
      </c>
      <c r="AV19" s="2">
        <v>13943</v>
      </c>
      <c r="AW19" s="2">
        <v>13953</v>
      </c>
    </row>
    <row r="20" spans="1:49" ht="13.5" customHeight="1" x14ac:dyDescent="0.2">
      <c r="A20" s="2">
        <v>1</v>
      </c>
      <c r="B20" s="3" t="s">
        <v>57</v>
      </c>
      <c r="C20" s="2">
        <v>87</v>
      </c>
      <c r="D20" s="3" t="s">
        <v>230</v>
      </c>
      <c r="E20" s="3" t="s">
        <v>46</v>
      </c>
      <c r="F20" s="3" t="s">
        <v>47</v>
      </c>
      <c r="G20" s="2">
        <v>48513</v>
      </c>
      <c r="H20" s="2">
        <v>47981</v>
      </c>
      <c r="I20" s="2">
        <v>46695</v>
      </c>
      <c r="J20" s="2">
        <v>45387</v>
      </c>
      <c r="K20" s="2">
        <v>46164</v>
      </c>
      <c r="L20" s="2">
        <v>48594</v>
      </c>
      <c r="M20" s="2">
        <v>44935</v>
      </c>
      <c r="N20" s="2">
        <v>46442</v>
      </c>
      <c r="O20" s="2">
        <v>44672</v>
      </c>
      <c r="P20" s="2">
        <v>44051</v>
      </c>
      <c r="Q20" s="2">
        <v>43546</v>
      </c>
      <c r="R20" s="2">
        <v>43660</v>
      </c>
      <c r="S20" s="2">
        <v>41064</v>
      </c>
      <c r="T20" s="2">
        <v>40728</v>
      </c>
      <c r="U20" s="2">
        <v>37036</v>
      </c>
      <c r="V20" s="2">
        <v>34620</v>
      </c>
      <c r="W20" s="2">
        <v>34306</v>
      </c>
      <c r="X20" s="2">
        <v>33582</v>
      </c>
      <c r="Y20" s="2">
        <v>32810</v>
      </c>
      <c r="Z20" s="2">
        <v>32475</v>
      </c>
      <c r="AA20" s="2">
        <v>34334</v>
      </c>
      <c r="AB20" s="2">
        <v>31815</v>
      </c>
      <c r="AC20" s="2">
        <v>29546</v>
      </c>
      <c r="AD20" s="2">
        <v>26360</v>
      </c>
      <c r="AE20" s="2">
        <v>27859</v>
      </c>
      <c r="AF20" s="2">
        <v>29212</v>
      </c>
      <c r="AG20" s="2">
        <v>30347</v>
      </c>
      <c r="AH20" s="2">
        <v>30241</v>
      </c>
      <c r="AI20" s="2">
        <v>32191</v>
      </c>
      <c r="AJ20" s="2">
        <v>26312</v>
      </c>
      <c r="AK20" s="2">
        <v>26914</v>
      </c>
      <c r="AL20" s="2">
        <v>26534</v>
      </c>
      <c r="AM20" s="2">
        <v>28205</v>
      </c>
      <c r="AN20" s="2">
        <v>24551</v>
      </c>
      <c r="AO20" s="2">
        <v>25459</v>
      </c>
      <c r="AP20" s="2">
        <v>24403</v>
      </c>
      <c r="AQ20" s="2">
        <v>24535</v>
      </c>
      <c r="AR20" s="2">
        <v>25300</v>
      </c>
      <c r="AS20" s="2">
        <v>25277</v>
      </c>
      <c r="AT20" s="2">
        <v>25277</v>
      </c>
      <c r="AU20" s="2">
        <v>25277</v>
      </c>
      <c r="AV20" s="2">
        <v>25132</v>
      </c>
      <c r="AW20" s="2">
        <v>25132</v>
      </c>
    </row>
    <row r="21" spans="1:49" ht="13.5" customHeight="1" x14ac:dyDescent="0.2">
      <c r="A21" s="2">
        <v>1</v>
      </c>
      <c r="B21" s="3" t="s">
        <v>48</v>
      </c>
      <c r="C21" s="2">
        <v>89</v>
      </c>
      <c r="D21" s="3" t="s">
        <v>51</v>
      </c>
      <c r="E21" s="3" t="s">
        <v>46</v>
      </c>
      <c r="F21" s="3" t="s">
        <v>47</v>
      </c>
      <c r="G21" s="2">
        <v>1144856</v>
      </c>
      <c r="H21" s="2">
        <v>1197605</v>
      </c>
      <c r="I21" s="2">
        <v>1297017</v>
      </c>
      <c r="J21" s="2">
        <v>1349979</v>
      </c>
      <c r="K21" s="2">
        <v>1311320</v>
      </c>
      <c r="L21" s="2">
        <v>1278810</v>
      </c>
      <c r="M21" s="2">
        <v>1336519</v>
      </c>
      <c r="N21" s="2">
        <v>1356424</v>
      </c>
      <c r="O21" s="2">
        <v>1332283</v>
      </c>
      <c r="P21" s="2">
        <v>1353520</v>
      </c>
      <c r="Q21" s="2">
        <v>1380461</v>
      </c>
      <c r="R21" s="2">
        <v>1342177</v>
      </c>
      <c r="S21" s="2">
        <v>1212294</v>
      </c>
      <c r="T21" s="2">
        <v>1296750</v>
      </c>
      <c r="U21" s="2">
        <v>1388393</v>
      </c>
      <c r="V21" s="2">
        <v>1426669</v>
      </c>
      <c r="W21" s="2">
        <v>1432786</v>
      </c>
      <c r="X21" s="2">
        <v>1404405</v>
      </c>
      <c r="Y21" s="2">
        <v>1296658</v>
      </c>
      <c r="Z21" s="2">
        <v>1413531</v>
      </c>
      <c r="AA21" s="2">
        <v>1487713</v>
      </c>
      <c r="AB21" s="2">
        <v>1439355</v>
      </c>
      <c r="AC21" s="2">
        <v>1345937</v>
      </c>
      <c r="AD21" s="2">
        <v>1391039</v>
      </c>
      <c r="AE21" s="2">
        <v>1526237</v>
      </c>
      <c r="AF21" s="2">
        <v>1568553</v>
      </c>
      <c r="AG21" s="2">
        <v>1619428</v>
      </c>
      <c r="AH21" s="2">
        <v>1507260</v>
      </c>
      <c r="AI21" s="2">
        <v>1396732</v>
      </c>
      <c r="AJ21" s="2">
        <v>1514241</v>
      </c>
      <c r="AK21" s="2">
        <v>1606135</v>
      </c>
      <c r="AL21" s="2">
        <v>1671818</v>
      </c>
      <c r="AM21" s="2">
        <v>1618468</v>
      </c>
      <c r="AN21" s="2">
        <v>1516034</v>
      </c>
      <c r="AO21" s="2">
        <v>1449151</v>
      </c>
      <c r="AP21" s="2">
        <v>1537837</v>
      </c>
      <c r="AQ21" s="2">
        <v>1526603</v>
      </c>
      <c r="AR21" s="2">
        <v>1614659</v>
      </c>
      <c r="AS21" s="2">
        <v>1589217</v>
      </c>
      <c r="AT21" s="2">
        <v>1604304</v>
      </c>
      <c r="AU21" s="2">
        <v>1609738</v>
      </c>
      <c r="AV21" s="2">
        <v>1605767</v>
      </c>
      <c r="AW21" s="2">
        <v>1603427</v>
      </c>
    </row>
    <row r="22" spans="1:49" ht="13.5" customHeight="1" x14ac:dyDescent="0.2">
      <c r="A22" s="2">
        <v>1</v>
      </c>
      <c r="B22" s="3" t="s">
        <v>204</v>
      </c>
      <c r="C22" s="2">
        <v>91</v>
      </c>
      <c r="D22" s="3" t="s">
        <v>206</v>
      </c>
      <c r="E22" s="3" t="s">
        <v>46</v>
      </c>
      <c r="F22" s="3" t="s">
        <v>47</v>
      </c>
      <c r="G22" s="2">
        <v>166968</v>
      </c>
      <c r="H22" s="2">
        <v>158626</v>
      </c>
      <c r="I22" s="2">
        <v>136600</v>
      </c>
      <c r="J22" s="2">
        <v>206768</v>
      </c>
      <c r="K22" s="2">
        <v>182695</v>
      </c>
      <c r="L22" s="2">
        <v>196516</v>
      </c>
      <c r="M22" s="2">
        <v>180689</v>
      </c>
      <c r="N22" s="2">
        <v>174292</v>
      </c>
      <c r="O22" s="2">
        <v>181405</v>
      </c>
      <c r="P22" s="2">
        <v>173237</v>
      </c>
      <c r="Q22" s="2">
        <v>178459</v>
      </c>
      <c r="R22" s="2">
        <v>154276</v>
      </c>
      <c r="S22" s="2">
        <v>159728</v>
      </c>
      <c r="T22" s="2">
        <v>186195</v>
      </c>
      <c r="U22" s="2">
        <v>193854</v>
      </c>
      <c r="V22" s="2">
        <v>169137</v>
      </c>
      <c r="W22" s="2">
        <v>208256</v>
      </c>
      <c r="X22" s="2">
        <v>193901</v>
      </c>
      <c r="Y22" s="2">
        <v>163426</v>
      </c>
      <c r="Z22" s="2">
        <v>160735</v>
      </c>
      <c r="AA22" s="2">
        <v>171197</v>
      </c>
      <c r="AB22" s="2">
        <v>179415</v>
      </c>
      <c r="AC22" s="2">
        <v>140567</v>
      </c>
      <c r="AD22" s="2">
        <v>165072</v>
      </c>
      <c r="AE22" s="2">
        <v>150056</v>
      </c>
      <c r="AF22" s="2">
        <v>165547</v>
      </c>
      <c r="AG22" s="2">
        <v>153147</v>
      </c>
      <c r="AH22" s="2">
        <v>150024</v>
      </c>
      <c r="AI22" s="2">
        <v>140585</v>
      </c>
      <c r="AJ22" s="2">
        <v>121972</v>
      </c>
      <c r="AK22" s="2">
        <v>148720</v>
      </c>
      <c r="AL22" s="2">
        <v>155202</v>
      </c>
      <c r="AM22" s="2">
        <v>177311</v>
      </c>
      <c r="AN22" s="2">
        <v>184158</v>
      </c>
      <c r="AO22" s="2">
        <v>216203</v>
      </c>
      <c r="AP22" s="2">
        <v>224124</v>
      </c>
      <c r="AQ22" s="2">
        <v>230996</v>
      </c>
      <c r="AR22" s="2">
        <v>209437</v>
      </c>
      <c r="AS22" s="2">
        <v>233240</v>
      </c>
      <c r="AT22" s="2">
        <v>206317</v>
      </c>
      <c r="AU22" s="2">
        <v>209910</v>
      </c>
      <c r="AV22" s="2">
        <v>201395</v>
      </c>
      <c r="AW22" s="2">
        <v>201395</v>
      </c>
    </row>
    <row r="23" spans="1:49" ht="13.5" customHeight="1" x14ac:dyDescent="0.2">
      <c r="A23" s="2">
        <v>1</v>
      </c>
      <c r="B23" s="3" t="s">
        <v>57</v>
      </c>
      <c r="C23" s="2">
        <v>93</v>
      </c>
      <c r="D23" s="3" t="s">
        <v>231</v>
      </c>
      <c r="E23" s="3" t="s">
        <v>46</v>
      </c>
      <c r="F23" s="3" t="s">
        <v>47</v>
      </c>
      <c r="G23" s="2">
        <v>1028425</v>
      </c>
      <c r="H23" s="2">
        <v>1013366</v>
      </c>
      <c r="I23" s="2">
        <v>1024978</v>
      </c>
      <c r="J23" s="2">
        <v>1047663</v>
      </c>
      <c r="K23" s="2">
        <v>1055530</v>
      </c>
      <c r="L23" s="2">
        <v>1055581</v>
      </c>
      <c r="M23" s="2">
        <v>1064423</v>
      </c>
      <c r="N23" s="2">
        <v>1054139</v>
      </c>
      <c r="O23" s="2">
        <v>1070209</v>
      </c>
      <c r="P23" s="2">
        <v>1089746</v>
      </c>
      <c r="Q23" s="2">
        <v>1109897</v>
      </c>
      <c r="R23" s="2">
        <v>1119225</v>
      </c>
      <c r="S23" s="2">
        <v>1075088</v>
      </c>
      <c r="T23" s="2">
        <v>1043860</v>
      </c>
      <c r="U23" s="2">
        <v>1033424</v>
      </c>
      <c r="V23" s="2">
        <v>1014584</v>
      </c>
      <c r="W23" s="2">
        <v>1068238</v>
      </c>
      <c r="X23" s="2">
        <v>1180831</v>
      </c>
      <c r="Y23" s="2">
        <v>1214856</v>
      </c>
      <c r="Z23" s="2">
        <v>1165050</v>
      </c>
      <c r="AA23" s="2">
        <v>1127735</v>
      </c>
      <c r="AB23" s="2">
        <v>1116601</v>
      </c>
      <c r="AC23" s="2">
        <v>1165381</v>
      </c>
      <c r="AD23" s="2">
        <v>1167285</v>
      </c>
      <c r="AE23" s="2">
        <v>1301014</v>
      </c>
      <c r="AF23" s="2">
        <v>1299645</v>
      </c>
      <c r="AG23" s="2">
        <v>1268920</v>
      </c>
      <c r="AH23" s="2">
        <v>1286558</v>
      </c>
      <c r="AI23" s="2">
        <v>1250009</v>
      </c>
      <c r="AJ23" s="2">
        <v>1116760</v>
      </c>
      <c r="AK23" s="2">
        <v>1165450</v>
      </c>
      <c r="AL23" s="2">
        <v>1183962</v>
      </c>
      <c r="AM23" s="2">
        <v>1141050</v>
      </c>
      <c r="AN23" s="2">
        <v>1151620</v>
      </c>
      <c r="AO23" s="2">
        <v>1097230</v>
      </c>
      <c r="AP23" s="2">
        <v>1089540</v>
      </c>
      <c r="AQ23" s="2">
        <v>1153150</v>
      </c>
      <c r="AR23" s="2">
        <v>1075721</v>
      </c>
      <c r="AS23" s="2">
        <v>1132770</v>
      </c>
      <c r="AT23" s="2">
        <v>1121596</v>
      </c>
      <c r="AU23" s="2">
        <v>1061238</v>
      </c>
      <c r="AV23" s="2">
        <v>1074865</v>
      </c>
      <c r="AW23" s="2">
        <v>1074865</v>
      </c>
    </row>
    <row r="24" spans="1:49" ht="13.5" customHeight="1" x14ac:dyDescent="0.2">
      <c r="A24" s="2">
        <v>1</v>
      </c>
      <c r="B24" s="3" t="s">
        <v>48</v>
      </c>
      <c r="C24" s="2">
        <v>95</v>
      </c>
      <c r="D24" s="3" t="s">
        <v>52</v>
      </c>
      <c r="E24" s="3" t="s">
        <v>46</v>
      </c>
      <c r="F24" s="3" t="s">
        <v>47</v>
      </c>
      <c r="G24" s="2">
        <v>544579</v>
      </c>
      <c r="H24" s="2">
        <v>565498</v>
      </c>
      <c r="I24" s="2">
        <v>569642</v>
      </c>
      <c r="J24" s="2">
        <v>626490</v>
      </c>
      <c r="K24" s="2">
        <v>593917</v>
      </c>
      <c r="L24" s="2">
        <v>600118</v>
      </c>
      <c r="M24" s="2">
        <v>615162</v>
      </c>
      <c r="N24" s="2">
        <v>624103</v>
      </c>
      <c r="O24" s="2">
        <v>636530</v>
      </c>
      <c r="P24" s="2">
        <v>637468</v>
      </c>
      <c r="Q24" s="2">
        <v>648266</v>
      </c>
      <c r="R24" s="2">
        <v>661795</v>
      </c>
      <c r="S24" s="2">
        <v>655291</v>
      </c>
      <c r="T24" s="2">
        <v>646463</v>
      </c>
      <c r="U24" s="2">
        <v>734836</v>
      </c>
      <c r="V24" s="2">
        <v>791417</v>
      </c>
      <c r="W24" s="2">
        <v>915247</v>
      </c>
      <c r="X24" s="2">
        <v>944802</v>
      </c>
      <c r="Y24" s="2">
        <v>808736</v>
      </c>
      <c r="Z24" s="2">
        <v>813528</v>
      </c>
      <c r="AA24" s="2">
        <v>811122</v>
      </c>
      <c r="AB24" s="2">
        <v>710482</v>
      </c>
      <c r="AC24" s="2">
        <v>726941</v>
      </c>
      <c r="AD24" s="2">
        <v>780381</v>
      </c>
      <c r="AE24" s="2">
        <v>704323</v>
      </c>
      <c r="AF24" s="2">
        <v>757589</v>
      </c>
      <c r="AG24" s="2">
        <v>740283</v>
      </c>
      <c r="AH24" s="2">
        <v>775264</v>
      </c>
      <c r="AI24" s="2">
        <v>825202</v>
      </c>
      <c r="AJ24" s="2">
        <v>863205</v>
      </c>
      <c r="AK24" s="2">
        <v>946743</v>
      </c>
      <c r="AL24" s="2">
        <v>909324</v>
      </c>
      <c r="AM24" s="2">
        <v>925319</v>
      </c>
      <c r="AN24" s="2">
        <v>997981</v>
      </c>
      <c r="AO24" s="2">
        <v>939975</v>
      </c>
      <c r="AP24" s="2">
        <v>981240</v>
      </c>
      <c r="AQ24" s="2">
        <v>943373</v>
      </c>
      <c r="AR24" s="2">
        <v>1012532</v>
      </c>
      <c r="AS24" s="2">
        <v>992807</v>
      </c>
      <c r="AT24" s="2">
        <v>970465</v>
      </c>
      <c r="AU24" s="2">
        <v>908579</v>
      </c>
      <c r="AV24" s="2">
        <v>857460</v>
      </c>
      <c r="AW24" s="2">
        <v>924820</v>
      </c>
    </row>
    <row r="25" spans="1:49" ht="13.5" customHeight="1" x14ac:dyDescent="0.2">
      <c r="A25" s="2">
        <v>1</v>
      </c>
      <c r="B25" s="3" t="s">
        <v>57</v>
      </c>
      <c r="C25" s="2">
        <v>109</v>
      </c>
      <c r="D25" s="3" t="s">
        <v>232</v>
      </c>
      <c r="E25" s="3" t="s">
        <v>46</v>
      </c>
      <c r="F25" s="3" t="s">
        <v>47</v>
      </c>
      <c r="G25" s="2">
        <v>216543</v>
      </c>
      <c r="H25" s="2">
        <v>216417</v>
      </c>
      <c r="I25" s="2">
        <v>200273</v>
      </c>
      <c r="J25" s="2">
        <v>201743</v>
      </c>
      <c r="K25" s="2">
        <v>196284</v>
      </c>
      <c r="L25" s="2">
        <v>194174</v>
      </c>
      <c r="M25" s="2">
        <v>193417</v>
      </c>
      <c r="N25" s="2">
        <v>190753</v>
      </c>
      <c r="O25" s="2">
        <v>179508</v>
      </c>
      <c r="P25" s="2">
        <v>186274</v>
      </c>
      <c r="Q25" s="2">
        <v>196398</v>
      </c>
      <c r="R25" s="2">
        <v>200529</v>
      </c>
      <c r="S25" s="2">
        <v>188819</v>
      </c>
      <c r="T25" s="2">
        <v>197476</v>
      </c>
      <c r="U25" s="2">
        <v>199433</v>
      </c>
      <c r="V25" s="2">
        <v>201489</v>
      </c>
      <c r="W25" s="2">
        <v>187036</v>
      </c>
      <c r="X25" s="2">
        <v>195052</v>
      </c>
      <c r="Y25" s="2">
        <v>186604</v>
      </c>
      <c r="Z25" s="2">
        <v>187471</v>
      </c>
      <c r="AA25" s="2">
        <v>179534</v>
      </c>
      <c r="AB25" s="2">
        <v>174391</v>
      </c>
      <c r="AC25" s="2">
        <v>177312</v>
      </c>
      <c r="AD25" s="2">
        <v>182070</v>
      </c>
      <c r="AE25" s="2">
        <v>198243</v>
      </c>
      <c r="AF25" s="2">
        <v>186175</v>
      </c>
      <c r="AG25" s="2">
        <v>186717</v>
      </c>
      <c r="AH25" s="2">
        <v>177723</v>
      </c>
      <c r="AI25" s="2">
        <v>161179</v>
      </c>
      <c r="AJ25" s="2">
        <v>166441</v>
      </c>
      <c r="AK25" s="2">
        <v>171201</v>
      </c>
      <c r="AL25" s="2">
        <v>177584</v>
      </c>
      <c r="AM25" s="2">
        <v>187021</v>
      </c>
      <c r="AN25" s="2">
        <v>201017</v>
      </c>
      <c r="AO25" s="2">
        <v>200457</v>
      </c>
      <c r="AP25" s="2">
        <v>210728</v>
      </c>
      <c r="AQ25" s="2">
        <v>197138</v>
      </c>
      <c r="AR25" s="2">
        <v>185597</v>
      </c>
      <c r="AS25" s="2">
        <v>187571</v>
      </c>
      <c r="AT25" s="2">
        <v>182920</v>
      </c>
      <c r="AU25" s="2">
        <v>186647</v>
      </c>
      <c r="AV25" s="2">
        <v>185010</v>
      </c>
      <c r="AW25" s="2">
        <v>185010</v>
      </c>
    </row>
    <row r="26" spans="1:49" ht="13.5" customHeight="1" x14ac:dyDescent="0.2">
      <c r="A26" s="2">
        <v>1</v>
      </c>
      <c r="B26" s="3" t="s">
        <v>57</v>
      </c>
      <c r="C26" s="2">
        <v>135</v>
      </c>
      <c r="D26" s="3" t="s">
        <v>233</v>
      </c>
      <c r="E26" s="3" t="s">
        <v>46</v>
      </c>
      <c r="F26" s="3" t="s">
        <v>47</v>
      </c>
      <c r="G26" s="2">
        <v>29005</v>
      </c>
      <c r="H26" s="2">
        <v>28630</v>
      </c>
      <c r="I26" s="2">
        <v>29130</v>
      </c>
      <c r="J26" s="2">
        <v>28025</v>
      </c>
      <c r="K26" s="2">
        <v>27980</v>
      </c>
      <c r="L26" s="2">
        <v>27160</v>
      </c>
      <c r="M26" s="2">
        <v>24590</v>
      </c>
      <c r="N26" s="2">
        <v>24560</v>
      </c>
      <c r="O26" s="2">
        <v>23280</v>
      </c>
      <c r="P26" s="2">
        <v>22210</v>
      </c>
      <c r="Q26" s="2">
        <v>23235</v>
      </c>
      <c r="R26" s="2">
        <v>24250</v>
      </c>
      <c r="S26" s="2">
        <v>22529</v>
      </c>
      <c r="T26" s="2">
        <v>22380</v>
      </c>
      <c r="U26" s="2">
        <v>22475</v>
      </c>
      <c r="V26" s="2">
        <v>22803</v>
      </c>
      <c r="W26" s="2">
        <v>22690</v>
      </c>
      <c r="X26" s="2">
        <v>22216</v>
      </c>
      <c r="Y26" s="2">
        <v>19930</v>
      </c>
      <c r="Z26" s="2">
        <v>18290</v>
      </c>
      <c r="AA26" s="2">
        <v>17226</v>
      </c>
      <c r="AB26" s="2">
        <v>18060</v>
      </c>
      <c r="AC26" s="2">
        <v>18120</v>
      </c>
      <c r="AD26" s="2">
        <v>18297</v>
      </c>
      <c r="AE26" s="2">
        <v>20649</v>
      </c>
      <c r="AF26" s="2">
        <v>21323</v>
      </c>
      <c r="AG26" s="2">
        <v>20244</v>
      </c>
      <c r="AH26" s="2">
        <v>19507</v>
      </c>
      <c r="AI26" s="2">
        <v>18490</v>
      </c>
      <c r="AJ26" s="2">
        <v>17713</v>
      </c>
      <c r="AK26" s="2">
        <v>17863</v>
      </c>
      <c r="AL26" s="2">
        <v>17752</v>
      </c>
      <c r="AM26" s="2">
        <v>17733</v>
      </c>
      <c r="AN26" s="2">
        <v>17959</v>
      </c>
      <c r="AO26" s="2">
        <v>17644</v>
      </c>
      <c r="AP26" s="2">
        <v>19000</v>
      </c>
      <c r="AQ26" s="2">
        <v>19446</v>
      </c>
      <c r="AR26" s="2">
        <v>19875</v>
      </c>
      <c r="AS26" s="2">
        <v>20164</v>
      </c>
      <c r="AT26" s="2">
        <v>20244</v>
      </c>
      <c r="AU26" s="2">
        <v>20244</v>
      </c>
      <c r="AV26" s="2">
        <v>20285</v>
      </c>
      <c r="AW26" s="2">
        <v>20285</v>
      </c>
    </row>
    <row r="27" spans="1:49" ht="13.5" customHeight="1" x14ac:dyDescent="0.2">
      <c r="A27" s="2">
        <v>1</v>
      </c>
      <c r="B27" s="3" t="s">
        <v>45</v>
      </c>
      <c r="C27" s="2">
        <v>138</v>
      </c>
      <c r="D27" s="3" t="s">
        <v>45</v>
      </c>
      <c r="E27" s="3" t="s">
        <v>46</v>
      </c>
      <c r="F27" s="3" t="s">
        <v>47</v>
      </c>
      <c r="G27" s="2">
        <v>12284733</v>
      </c>
      <c r="H27" s="2">
        <v>12372472</v>
      </c>
      <c r="I27" s="2">
        <v>13295566</v>
      </c>
      <c r="J27" s="2">
        <v>14367773</v>
      </c>
      <c r="K27" s="2">
        <v>14785998</v>
      </c>
      <c r="L27" s="2">
        <v>15691254</v>
      </c>
      <c r="M27" s="2">
        <v>14849238</v>
      </c>
      <c r="N27" s="2">
        <v>15011621</v>
      </c>
      <c r="O27" s="2">
        <v>14282927</v>
      </c>
      <c r="P27" s="2">
        <v>14868677</v>
      </c>
      <c r="Q27" s="2">
        <v>15336405</v>
      </c>
      <c r="R27" s="2">
        <v>15012931</v>
      </c>
      <c r="S27" s="2">
        <v>15579861</v>
      </c>
      <c r="T27" s="2">
        <v>14546188</v>
      </c>
      <c r="U27" s="2">
        <v>15006036</v>
      </c>
      <c r="V27" s="2">
        <v>14105545</v>
      </c>
      <c r="W27" s="2">
        <v>15741574</v>
      </c>
      <c r="X27" s="2">
        <v>15443635</v>
      </c>
      <c r="Y27" s="2">
        <v>13309566</v>
      </c>
      <c r="Z27" s="2">
        <v>15151705</v>
      </c>
      <c r="AA27" s="2">
        <v>16861145</v>
      </c>
      <c r="AB27" s="2">
        <v>13780834</v>
      </c>
      <c r="AC27" s="2">
        <v>16398642</v>
      </c>
      <c r="AD27" s="2">
        <v>15757589</v>
      </c>
      <c r="AE27" s="2">
        <v>17064521</v>
      </c>
      <c r="AF27" s="2">
        <v>15613374</v>
      </c>
      <c r="AG27" s="2">
        <v>16344659</v>
      </c>
      <c r="AH27" s="2">
        <v>15672675</v>
      </c>
      <c r="AI27" s="2">
        <v>15253421</v>
      </c>
      <c r="AJ27" s="2">
        <v>16573318</v>
      </c>
      <c r="AK27" s="2">
        <v>15735507</v>
      </c>
      <c r="AL27" s="2">
        <v>15125264</v>
      </c>
      <c r="AM27" s="2">
        <v>15236156</v>
      </c>
      <c r="AN27" s="2">
        <v>16694256</v>
      </c>
      <c r="AO27" s="2">
        <v>16728911</v>
      </c>
      <c r="AP27" s="2">
        <v>17784934</v>
      </c>
      <c r="AQ27" s="2">
        <v>16223737</v>
      </c>
      <c r="AR27" s="2">
        <v>17345343</v>
      </c>
      <c r="AS27" s="2">
        <v>16075780</v>
      </c>
      <c r="AT27" s="2">
        <v>15726898</v>
      </c>
      <c r="AU27" s="2">
        <v>16761035</v>
      </c>
      <c r="AV27" s="2">
        <v>15836143</v>
      </c>
      <c r="AW27" s="2">
        <v>16824912</v>
      </c>
    </row>
    <row r="28" spans="1:49" ht="13.5" customHeight="1" x14ac:dyDescent="0.2">
      <c r="A28" s="2">
        <v>1</v>
      </c>
      <c r="B28" s="3" t="s">
        <v>57</v>
      </c>
      <c r="C28" s="2">
        <v>142</v>
      </c>
      <c r="D28" s="3" t="s">
        <v>234</v>
      </c>
      <c r="E28" s="3" t="s">
        <v>46</v>
      </c>
      <c r="F28" s="3" t="s">
        <v>47</v>
      </c>
      <c r="G28" s="2">
        <v>260</v>
      </c>
      <c r="H28" s="2">
        <v>242</v>
      </c>
      <c r="I28" s="2">
        <v>278</v>
      </c>
      <c r="J28" s="2">
        <v>258</v>
      </c>
      <c r="K28" s="2">
        <v>244</v>
      </c>
      <c r="L28" s="2">
        <v>134</v>
      </c>
      <c r="M28" s="2">
        <v>192</v>
      </c>
      <c r="N28" s="2">
        <v>179</v>
      </c>
      <c r="O28" s="2">
        <v>141</v>
      </c>
      <c r="P28" s="2">
        <v>145</v>
      </c>
      <c r="Q28" s="2">
        <v>152</v>
      </c>
      <c r="R28" s="2">
        <v>156</v>
      </c>
      <c r="S28" s="2">
        <v>195</v>
      </c>
      <c r="T28" s="2">
        <v>229</v>
      </c>
      <c r="U28" s="2">
        <v>277</v>
      </c>
      <c r="V28" s="2">
        <v>270</v>
      </c>
      <c r="W28" s="2">
        <v>239</v>
      </c>
      <c r="X28" s="2">
        <v>232</v>
      </c>
      <c r="Y28" s="2">
        <v>228</v>
      </c>
      <c r="Z28" s="2">
        <v>224</v>
      </c>
      <c r="AA28" s="2">
        <v>241</v>
      </c>
      <c r="AB28" s="2">
        <v>216</v>
      </c>
      <c r="AC28" s="2">
        <v>230</v>
      </c>
      <c r="AD28" s="2">
        <v>214</v>
      </c>
      <c r="AE28" s="2">
        <v>284</v>
      </c>
      <c r="AF28" s="2">
        <v>286</v>
      </c>
      <c r="AG28" s="2">
        <v>302</v>
      </c>
      <c r="AH28" s="2">
        <v>307</v>
      </c>
      <c r="AI28" s="2">
        <v>304</v>
      </c>
      <c r="AJ28" s="2">
        <v>318</v>
      </c>
      <c r="AK28" s="2">
        <v>323</v>
      </c>
      <c r="AL28" s="2">
        <v>336</v>
      </c>
      <c r="AM28" s="2">
        <v>340</v>
      </c>
      <c r="AN28" s="2">
        <v>351</v>
      </c>
      <c r="AO28" s="2">
        <v>352</v>
      </c>
      <c r="AP28" s="2">
        <v>352</v>
      </c>
      <c r="AQ28" s="2">
        <v>352</v>
      </c>
      <c r="AR28" s="2">
        <v>352</v>
      </c>
      <c r="AS28" s="2">
        <v>352</v>
      </c>
      <c r="AT28" s="2">
        <v>352</v>
      </c>
      <c r="AU28" s="2">
        <v>352</v>
      </c>
      <c r="AV28" s="2">
        <v>352</v>
      </c>
      <c r="AW28" s="2">
        <v>114</v>
      </c>
    </row>
    <row r="29" spans="1:49" ht="13.5" customHeight="1" x14ac:dyDescent="0.2">
      <c r="A29" s="2">
        <v>1</v>
      </c>
      <c r="B29" s="3" t="s">
        <v>57</v>
      </c>
      <c r="C29" s="2">
        <v>151</v>
      </c>
      <c r="D29" s="3" t="s">
        <v>235</v>
      </c>
      <c r="E29" s="3" t="s">
        <v>137</v>
      </c>
      <c r="F29" s="3" t="s">
        <v>137</v>
      </c>
      <c r="G29" s="2" t="s">
        <v>137</v>
      </c>
      <c r="H29" s="2" t="s">
        <v>137</v>
      </c>
      <c r="I29" s="2" t="s">
        <v>137</v>
      </c>
      <c r="J29" s="2" t="s">
        <v>137</v>
      </c>
      <c r="K29" s="2" t="s">
        <v>137</v>
      </c>
      <c r="L29" s="2" t="s">
        <v>137</v>
      </c>
      <c r="M29" s="2" t="s">
        <v>137</v>
      </c>
      <c r="N29" s="2" t="s">
        <v>137</v>
      </c>
      <c r="O29" s="2" t="s">
        <v>137</v>
      </c>
      <c r="P29" s="2" t="s">
        <v>137</v>
      </c>
      <c r="Q29" s="2" t="s">
        <v>137</v>
      </c>
      <c r="R29" s="2" t="s">
        <v>137</v>
      </c>
      <c r="S29" s="2" t="s">
        <v>137</v>
      </c>
      <c r="T29" s="2" t="s">
        <v>137</v>
      </c>
      <c r="U29" s="2" t="s">
        <v>137</v>
      </c>
      <c r="V29" s="2" t="s">
        <v>137</v>
      </c>
      <c r="W29" s="2" t="s">
        <v>137</v>
      </c>
      <c r="X29" s="2" t="s">
        <v>137</v>
      </c>
      <c r="Y29" s="2" t="s">
        <v>137</v>
      </c>
      <c r="Z29" s="2" t="s">
        <v>137</v>
      </c>
      <c r="AA29" s="2" t="s">
        <v>137</v>
      </c>
      <c r="AB29" s="2" t="s">
        <v>137</v>
      </c>
      <c r="AC29" s="2" t="s">
        <v>137</v>
      </c>
      <c r="AD29" s="2" t="s">
        <v>137</v>
      </c>
      <c r="AE29" s="2" t="s">
        <v>137</v>
      </c>
      <c r="AF29" s="2" t="s">
        <v>137</v>
      </c>
      <c r="AG29" s="2" t="s">
        <v>137</v>
      </c>
      <c r="AH29" s="2" t="s">
        <v>137</v>
      </c>
      <c r="AI29" s="2" t="s">
        <v>137</v>
      </c>
      <c r="AJ29" s="2" t="s">
        <v>137</v>
      </c>
      <c r="AK29" s="2" t="s">
        <v>137</v>
      </c>
      <c r="AL29" s="2" t="s">
        <v>137</v>
      </c>
      <c r="AM29" s="2" t="s">
        <v>137</v>
      </c>
      <c r="AN29" s="2" t="s">
        <v>137</v>
      </c>
      <c r="AO29" s="2" t="s">
        <v>137</v>
      </c>
      <c r="AP29" s="2" t="s">
        <v>137</v>
      </c>
      <c r="AQ29" s="2" t="s">
        <v>137</v>
      </c>
      <c r="AR29" s="2" t="s">
        <v>137</v>
      </c>
      <c r="AS29" s="2" t="s">
        <v>137</v>
      </c>
      <c r="AT29" s="2" t="s">
        <v>137</v>
      </c>
      <c r="AU29" s="2" t="s">
        <v>137</v>
      </c>
      <c r="AV29" s="2" t="s">
        <v>137</v>
      </c>
      <c r="AW29" s="2" t="s">
        <v>137</v>
      </c>
    </row>
    <row r="30" spans="1:49" ht="13.5" customHeight="1" x14ac:dyDescent="0.2">
      <c r="A30" s="2">
        <v>1</v>
      </c>
      <c r="B30" s="3" t="s">
        <v>48</v>
      </c>
      <c r="C30" s="2">
        <v>157</v>
      </c>
      <c r="D30" s="3" t="s">
        <v>53</v>
      </c>
      <c r="E30" s="3" t="s">
        <v>46</v>
      </c>
      <c r="F30" s="3" t="s">
        <v>47</v>
      </c>
      <c r="G30" s="2">
        <v>496425</v>
      </c>
      <c r="H30" s="2">
        <v>517459</v>
      </c>
      <c r="I30" s="2">
        <v>505950</v>
      </c>
      <c r="J30" s="2">
        <v>565180</v>
      </c>
      <c r="K30" s="2">
        <v>612837</v>
      </c>
      <c r="L30" s="2">
        <v>636027</v>
      </c>
      <c r="M30" s="2">
        <v>687452</v>
      </c>
      <c r="N30" s="2">
        <v>700643</v>
      </c>
      <c r="O30" s="2">
        <v>698366</v>
      </c>
      <c r="P30" s="2">
        <v>673291</v>
      </c>
      <c r="Q30" s="2">
        <v>666563</v>
      </c>
      <c r="R30" s="2">
        <v>605997</v>
      </c>
      <c r="S30" s="2">
        <v>633496</v>
      </c>
      <c r="T30" s="2">
        <v>765748</v>
      </c>
      <c r="U30" s="2">
        <v>709159</v>
      </c>
      <c r="V30" s="2">
        <v>701220</v>
      </c>
      <c r="W30" s="2">
        <v>729962</v>
      </c>
      <c r="X30" s="2">
        <v>780442</v>
      </c>
      <c r="Y30" s="2">
        <v>678724</v>
      </c>
      <c r="Z30" s="2">
        <v>554932</v>
      </c>
      <c r="AA30" s="2">
        <v>693846</v>
      </c>
      <c r="AB30" s="2">
        <v>650949</v>
      </c>
      <c r="AC30" s="2">
        <v>642640</v>
      </c>
      <c r="AD30" s="2">
        <v>683949</v>
      </c>
      <c r="AE30" s="2">
        <v>692805</v>
      </c>
      <c r="AF30" s="2">
        <v>628436</v>
      </c>
      <c r="AG30" s="2">
        <v>585150</v>
      </c>
      <c r="AH30" s="2">
        <v>633400</v>
      </c>
      <c r="AI30" s="2">
        <v>639470</v>
      </c>
      <c r="AJ30" s="2">
        <v>672700</v>
      </c>
      <c r="AK30" s="2">
        <v>658040</v>
      </c>
      <c r="AL30" s="2">
        <v>629710</v>
      </c>
      <c r="AM30" s="2">
        <v>650285</v>
      </c>
      <c r="AN30" s="2">
        <v>647889</v>
      </c>
      <c r="AO30" s="2">
        <v>754567</v>
      </c>
      <c r="AP30" s="2">
        <v>762955</v>
      </c>
      <c r="AQ30" s="2">
        <v>766150</v>
      </c>
      <c r="AR30" s="2">
        <v>825877</v>
      </c>
      <c r="AS30" s="2">
        <v>800053</v>
      </c>
      <c r="AT30" s="2">
        <v>941463</v>
      </c>
      <c r="AU30" s="2">
        <v>917040</v>
      </c>
      <c r="AV30" s="2">
        <v>989910</v>
      </c>
      <c r="AW30" s="2">
        <v>1021012</v>
      </c>
    </row>
    <row r="31" spans="1:49" ht="13.5" customHeight="1" x14ac:dyDescent="0.2">
      <c r="A31" s="2">
        <v>1</v>
      </c>
      <c r="B31" s="3" t="s">
        <v>48</v>
      </c>
      <c r="C31" s="2">
        <v>166</v>
      </c>
      <c r="D31" s="3" t="s">
        <v>54</v>
      </c>
      <c r="E31" s="3" t="s">
        <v>46</v>
      </c>
      <c r="F31" s="3" t="s">
        <v>47</v>
      </c>
      <c r="G31" s="2">
        <v>270563</v>
      </c>
      <c r="H31" s="2">
        <v>270133</v>
      </c>
      <c r="I31" s="2">
        <v>286725</v>
      </c>
      <c r="J31" s="2">
        <v>300956</v>
      </c>
      <c r="K31" s="2">
        <v>324725</v>
      </c>
      <c r="L31" s="2">
        <v>329541</v>
      </c>
      <c r="M31" s="2">
        <v>330733</v>
      </c>
      <c r="N31" s="2">
        <v>322968</v>
      </c>
      <c r="O31" s="2">
        <v>323463</v>
      </c>
      <c r="P31" s="2">
        <v>251165</v>
      </c>
      <c r="Q31" s="2">
        <v>253181</v>
      </c>
      <c r="R31" s="2">
        <v>265540</v>
      </c>
      <c r="S31" s="2">
        <v>269710</v>
      </c>
      <c r="T31" s="2">
        <v>289426</v>
      </c>
      <c r="U31" s="2">
        <v>297825</v>
      </c>
      <c r="V31" s="2">
        <v>315938</v>
      </c>
      <c r="W31" s="2">
        <v>309442</v>
      </c>
      <c r="X31" s="2">
        <v>292340</v>
      </c>
      <c r="Y31" s="2">
        <v>296191</v>
      </c>
      <c r="Z31" s="2">
        <v>275542</v>
      </c>
      <c r="AA31" s="2">
        <v>294932</v>
      </c>
      <c r="AB31" s="2">
        <v>304563</v>
      </c>
      <c r="AC31" s="2">
        <v>307288</v>
      </c>
      <c r="AD31" s="2">
        <v>292237</v>
      </c>
      <c r="AE31" s="2">
        <v>318282</v>
      </c>
      <c r="AF31" s="2">
        <v>308589</v>
      </c>
      <c r="AG31" s="2">
        <v>296027</v>
      </c>
      <c r="AH31" s="2">
        <v>288041</v>
      </c>
      <c r="AI31" s="2">
        <v>299736</v>
      </c>
      <c r="AJ31" s="2">
        <v>319062</v>
      </c>
      <c r="AK31" s="2">
        <v>313808</v>
      </c>
      <c r="AL31" s="2">
        <v>324470</v>
      </c>
      <c r="AM31" s="2">
        <v>313775</v>
      </c>
      <c r="AN31" s="2">
        <v>319690</v>
      </c>
      <c r="AO31" s="2">
        <v>316404</v>
      </c>
      <c r="AP31" s="2">
        <v>317705</v>
      </c>
      <c r="AQ31" s="2">
        <v>275737</v>
      </c>
      <c r="AR31" s="2">
        <v>271144</v>
      </c>
      <c r="AS31" s="2">
        <v>274929</v>
      </c>
      <c r="AT31" s="2">
        <v>285861</v>
      </c>
      <c r="AU31" s="2">
        <v>274171</v>
      </c>
      <c r="AV31" s="2">
        <v>261523</v>
      </c>
      <c r="AW31" s="2">
        <v>270220</v>
      </c>
    </row>
    <row r="32" spans="1:49" ht="13.5" customHeight="1" x14ac:dyDescent="0.2">
      <c r="A32" s="2">
        <v>1</v>
      </c>
      <c r="B32" s="3" t="s">
        <v>66</v>
      </c>
      <c r="C32" s="2">
        <v>169</v>
      </c>
      <c r="D32" s="3" t="s">
        <v>69</v>
      </c>
      <c r="E32" s="3" t="s">
        <v>46</v>
      </c>
      <c r="F32" s="3" t="s">
        <v>47</v>
      </c>
      <c r="G32" s="2">
        <v>358885</v>
      </c>
      <c r="H32" s="2">
        <v>384305</v>
      </c>
      <c r="I32" s="2">
        <v>410440</v>
      </c>
      <c r="J32" s="2">
        <v>510400</v>
      </c>
      <c r="K32" s="2">
        <v>547565</v>
      </c>
      <c r="L32" s="2">
        <v>531867</v>
      </c>
      <c r="M32" s="2">
        <v>534470</v>
      </c>
      <c r="N32" s="2">
        <v>552954</v>
      </c>
      <c r="O32" s="2">
        <v>538519</v>
      </c>
      <c r="P32" s="2">
        <v>650867</v>
      </c>
      <c r="Q32" s="2">
        <v>691636</v>
      </c>
      <c r="R32" s="2">
        <v>705447</v>
      </c>
      <c r="S32" s="2">
        <v>699554</v>
      </c>
      <c r="T32" s="2">
        <v>819185</v>
      </c>
      <c r="U32" s="2">
        <v>872943</v>
      </c>
      <c r="V32" s="2">
        <v>978453</v>
      </c>
      <c r="W32" s="2">
        <v>1197178</v>
      </c>
      <c r="X32" s="2">
        <v>1325549</v>
      </c>
      <c r="Y32" s="2">
        <v>1413910</v>
      </c>
      <c r="Z32" s="2">
        <v>1485772</v>
      </c>
      <c r="AA32" s="2">
        <v>1388605</v>
      </c>
      <c r="AB32" s="2">
        <v>1610283</v>
      </c>
      <c r="AC32" s="2">
        <v>1657275</v>
      </c>
      <c r="AD32" s="2">
        <v>1782232</v>
      </c>
      <c r="AE32" s="2">
        <v>1989934</v>
      </c>
      <c r="AF32" s="2">
        <v>1821972</v>
      </c>
      <c r="AG32" s="2">
        <v>1874328</v>
      </c>
      <c r="AH32" s="2">
        <v>2218840</v>
      </c>
      <c r="AI32" s="2">
        <v>2357477</v>
      </c>
      <c r="AJ32" s="2">
        <v>2389391</v>
      </c>
      <c r="AK32" s="2">
        <v>1950409</v>
      </c>
      <c r="AL32" s="2">
        <v>2073156</v>
      </c>
      <c r="AM32" s="2">
        <v>1872381</v>
      </c>
      <c r="AN32" s="2">
        <v>2074069</v>
      </c>
      <c r="AO32" s="2">
        <v>2254263</v>
      </c>
      <c r="AP32" s="2">
        <v>2309606</v>
      </c>
      <c r="AQ32" s="2">
        <v>2290440</v>
      </c>
      <c r="AR32" s="2">
        <v>2489678</v>
      </c>
      <c r="AS32" s="2">
        <v>2484304</v>
      </c>
      <c r="AT32" s="2">
        <v>2518899</v>
      </c>
      <c r="AU32" s="2">
        <v>2993048</v>
      </c>
      <c r="AV32" s="2">
        <v>2954582</v>
      </c>
      <c r="AW32" s="2">
        <v>3221889</v>
      </c>
    </row>
    <row r="33" spans="1:49" ht="13.5" customHeight="1" x14ac:dyDescent="0.2">
      <c r="A33" s="2">
        <v>1</v>
      </c>
      <c r="B33" s="3" t="s">
        <v>59</v>
      </c>
      <c r="C33" s="2">
        <v>170</v>
      </c>
      <c r="D33" s="3" t="s">
        <v>63</v>
      </c>
      <c r="E33" s="3" t="s">
        <v>46</v>
      </c>
      <c r="F33" s="3" t="s">
        <v>47</v>
      </c>
      <c r="G33" s="2">
        <v>1666289</v>
      </c>
      <c r="H33" s="2">
        <v>1706343</v>
      </c>
      <c r="I33" s="2">
        <v>1707190</v>
      </c>
      <c r="J33" s="2">
        <v>1829185</v>
      </c>
      <c r="K33" s="2">
        <v>1785495</v>
      </c>
      <c r="L33" s="2">
        <v>1863889</v>
      </c>
      <c r="M33" s="2">
        <v>1908908</v>
      </c>
      <c r="N33" s="2">
        <v>1726356</v>
      </c>
      <c r="O33" s="2">
        <v>1953271</v>
      </c>
      <c r="P33" s="2">
        <v>2021598</v>
      </c>
      <c r="Q33" s="2">
        <v>1951686</v>
      </c>
      <c r="R33" s="2">
        <v>1911998</v>
      </c>
      <c r="S33" s="2">
        <v>1894313</v>
      </c>
      <c r="T33" s="2">
        <v>1909461</v>
      </c>
      <c r="U33" s="2">
        <v>1865123</v>
      </c>
      <c r="V33" s="2">
        <v>1873620</v>
      </c>
      <c r="W33" s="2">
        <v>1893747</v>
      </c>
      <c r="X33" s="2">
        <v>1810801</v>
      </c>
      <c r="Y33" s="2">
        <v>1877127</v>
      </c>
      <c r="Z33" s="2">
        <v>1717789</v>
      </c>
      <c r="AA33" s="2">
        <v>1886011</v>
      </c>
      <c r="AB33" s="2">
        <v>1917537</v>
      </c>
      <c r="AC33" s="2">
        <v>1771868</v>
      </c>
      <c r="AD33" s="2">
        <v>1904447</v>
      </c>
      <c r="AE33" s="2">
        <v>1901021</v>
      </c>
      <c r="AF33" s="2">
        <v>1979649</v>
      </c>
      <c r="AG33" s="2">
        <v>2090903</v>
      </c>
      <c r="AH33" s="2">
        <v>2168974</v>
      </c>
      <c r="AI33" s="2">
        <v>2178167</v>
      </c>
      <c r="AJ33" s="2">
        <v>1743241</v>
      </c>
      <c r="AK33" s="2">
        <v>1837207</v>
      </c>
      <c r="AL33" s="2">
        <v>1586397</v>
      </c>
      <c r="AM33" s="2">
        <v>1785736</v>
      </c>
      <c r="AN33" s="2">
        <v>1942819</v>
      </c>
      <c r="AO33" s="2">
        <v>2062321</v>
      </c>
      <c r="AP33" s="2">
        <v>2213890</v>
      </c>
      <c r="AQ33" s="2">
        <v>2280472</v>
      </c>
      <c r="AR33" s="2">
        <v>2425445</v>
      </c>
      <c r="AS33" s="2">
        <v>2534284</v>
      </c>
      <c r="AT33" s="2">
        <v>2707199</v>
      </c>
      <c r="AU33" s="2">
        <v>2616177</v>
      </c>
      <c r="AV33" s="2">
        <v>2656910</v>
      </c>
      <c r="AW33" s="2">
        <v>2700775</v>
      </c>
    </row>
    <row r="34" spans="1:49" ht="13.5" customHeight="1" x14ac:dyDescent="0.2">
      <c r="A34" s="2">
        <v>1</v>
      </c>
      <c r="B34" s="3" t="s">
        <v>57</v>
      </c>
      <c r="C34" s="2">
        <v>177</v>
      </c>
      <c r="D34" s="3" t="s">
        <v>236</v>
      </c>
      <c r="E34" s="3" t="s">
        <v>46</v>
      </c>
      <c r="F34" s="3" t="s">
        <v>47</v>
      </c>
      <c r="G34" s="2">
        <v>272506</v>
      </c>
      <c r="H34" s="2">
        <v>257381</v>
      </c>
      <c r="I34" s="2">
        <v>257192</v>
      </c>
      <c r="J34" s="2">
        <v>257354</v>
      </c>
      <c r="K34" s="2">
        <v>249710</v>
      </c>
      <c r="L34" s="2">
        <v>237477</v>
      </c>
      <c r="M34" s="2">
        <v>226374</v>
      </c>
      <c r="N34" s="2">
        <v>200992</v>
      </c>
      <c r="O34" s="2">
        <v>165383</v>
      </c>
      <c r="P34" s="2">
        <v>167092</v>
      </c>
      <c r="Q34" s="2">
        <v>151170</v>
      </c>
      <c r="R34" s="2">
        <v>149257</v>
      </c>
      <c r="S34" s="2">
        <v>139384</v>
      </c>
      <c r="T34" s="2">
        <v>135728</v>
      </c>
      <c r="U34" s="2">
        <v>138908</v>
      </c>
      <c r="V34" s="2">
        <v>140328</v>
      </c>
      <c r="W34" s="2">
        <v>131447</v>
      </c>
      <c r="X34" s="2">
        <v>122855</v>
      </c>
      <c r="Y34" s="2">
        <v>117553</v>
      </c>
      <c r="Z34" s="2">
        <v>117660</v>
      </c>
      <c r="AA34" s="2">
        <v>114698</v>
      </c>
      <c r="AB34" s="2">
        <v>105040</v>
      </c>
      <c r="AC34" s="2">
        <v>106902</v>
      </c>
      <c r="AD34" s="2">
        <v>106592</v>
      </c>
      <c r="AE34" s="2">
        <v>109173</v>
      </c>
      <c r="AF34" s="2">
        <v>106119</v>
      </c>
      <c r="AG34" s="2">
        <v>104989</v>
      </c>
      <c r="AH34" s="2">
        <v>90040</v>
      </c>
      <c r="AI34" s="2">
        <v>88468</v>
      </c>
      <c r="AJ34" s="2">
        <v>75689</v>
      </c>
      <c r="AK34" s="2">
        <v>77126</v>
      </c>
      <c r="AL34" s="2">
        <v>72537</v>
      </c>
      <c r="AM34" s="2">
        <v>76516</v>
      </c>
      <c r="AN34" s="2">
        <v>67792</v>
      </c>
      <c r="AO34" s="2">
        <v>67092</v>
      </c>
      <c r="AP34" s="2">
        <v>65345</v>
      </c>
      <c r="AQ34" s="2">
        <v>62835</v>
      </c>
      <c r="AR34" s="2">
        <v>64677</v>
      </c>
      <c r="AS34" s="2">
        <v>63954</v>
      </c>
      <c r="AT34" s="2">
        <v>63798</v>
      </c>
      <c r="AU34" s="2">
        <v>63798</v>
      </c>
      <c r="AV34" s="2">
        <v>63797</v>
      </c>
      <c r="AW34" s="2">
        <v>63790</v>
      </c>
    </row>
    <row r="35" spans="1:49" ht="13.5" customHeight="1" x14ac:dyDescent="0.2">
      <c r="A35" s="2">
        <v>1</v>
      </c>
      <c r="B35" s="3" t="s">
        <v>57</v>
      </c>
      <c r="C35" s="2">
        <v>188</v>
      </c>
      <c r="D35" s="3" t="s">
        <v>237</v>
      </c>
      <c r="E35" s="3" t="s">
        <v>46</v>
      </c>
      <c r="F35" s="3" t="s">
        <v>47</v>
      </c>
      <c r="G35" s="2">
        <v>5890</v>
      </c>
      <c r="H35" s="2">
        <v>5707</v>
      </c>
      <c r="I35" s="2">
        <v>5783</v>
      </c>
      <c r="J35" s="2">
        <v>5900</v>
      </c>
      <c r="K35" s="2">
        <v>5418</v>
      </c>
      <c r="L35" s="2">
        <v>5940</v>
      </c>
      <c r="M35" s="2">
        <v>5636</v>
      </c>
      <c r="N35" s="2">
        <v>5577</v>
      </c>
      <c r="O35" s="2">
        <v>4928</v>
      </c>
      <c r="P35" s="2">
        <v>4564</v>
      </c>
      <c r="Q35" s="2">
        <v>4614</v>
      </c>
      <c r="R35" s="2">
        <v>4965</v>
      </c>
      <c r="S35" s="2">
        <v>4279</v>
      </c>
      <c r="T35" s="2">
        <v>4451</v>
      </c>
      <c r="U35" s="2">
        <v>4322</v>
      </c>
      <c r="V35" s="2">
        <v>4774</v>
      </c>
      <c r="W35" s="2">
        <v>5507</v>
      </c>
      <c r="X35" s="2">
        <v>5385</v>
      </c>
      <c r="Y35" s="2">
        <v>5719</v>
      </c>
      <c r="Z35" s="2">
        <v>5633</v>
      </c>
      <c r="AA35" s="2">
        <v>5000</v>
      </c>
      <c r="AB35" s="2">
        <v>5334</v>
      </c>
      <c r="AC35" s="2">
        <v>4981</v>
      </c>
      <c r="AD35" s="2">
        <v>5181</v>
      </c>
      <c r="AE35" s="2">
        <v>6046</v>
      </c>
      <c r="AF35" s="2">
        <v>5806</v>
      </c>
      <c r="AG35" s="2">
        <v>5836</v>
      </c>
      <c r="AH35" s="2">
        <v>5947</v>
      </c>
      <c r="AI35" s="2">
        <v>5942</v>
      </c>
      <c r="AJ35" s="2">
        <v>4948</v>
      </c>
      <c r="AK35" s="2">
        <v>5621</v>
      </c>
      <c r="AL35" s="2">
        <v>5431</v>
      </c>
      <c r="AM35" s="2">
        <v>4791</v>
      </c>
      <c r="AN35" s="2">
        <v>4679</v>
      </c>
      <c r="AO35" s="2">
        <v>4601</v>
      </c>
      <c r="AP35" s="2">
        <v>4561</v>
      </c>
      <c r="AQ35" s="2">
        <v>4935</v>
      </c>
      <c r="AR35" s="2">
        <v>4861</v>
      </c>
      <c r="AS35" s="2">
        <v>4800</v>
      </c>
      <c r="AT35" s="2">
        <v>4476</v>
      </c>
      <c r="AU35" s="2">
        <v>4476</v>
      </c>
      <c r="AV35" s="2">
        <v>4476</v>
      </c>
      <c r="AW35" s="2">
        <v>4476</v>
      </c>
    </row>
    <row r="36" spans="1:49" ht="13.5" customHeight="1" x14ac:dyDescent="0.2">
      <c r="A36" s="2">
        <v>1</v>
      </c>
      <c r="B36" s="3" t="s">
        <v>57</v>
      </c>
      <c r="C36" s="2">
        <v>189</v>
      </c>
      <c r="D36" s="3" t="s">
        <v>238</v>
      </c>
      <c r="E36" s="3" t="s">
        <v>46</v>
      </c>
      <c r="F36" s="3" t="s">
        <v>47</v>
      </c>
      <c r="G36" s="2">
        <v>8576</v>
      </c>
      <c r="H36" s="2">
        <v>8744</v>
      </c>
      <c r="I36" s="2">
        <v>9459</v>
      </c>
      <c r="J36" s="2">
        <v>9299</v>
      </c>
      <c r="K36" s="2">
        <v>10154</v>
      </c>
      <c r="L36" s="2">
        <v>10109</v>
      </c>
      <c r="M36" s="2">
        <v>10216</v>
      </c>
      <c r="N36" s="2">
        <v>10318</v>
      </c>
      <c r="O36" s="2">
        <v>10427</v>
      </c>
      <c r="P36" s="2">
        <v>7574</v>
      </c>
      <c r="Q36" s="2">
        <v>8310</v>
      </c>
      <c r="R36" s="2">
        <v>8717</v>
      </c>
      <c r="S36" s="2">
        <v>7641</v>
      </c>
      <c r="T36" s="2">
        <v>9249</v>
      </c>
      <c r="U36" s="2">
        <v>6030</v>
      </c>
      <c r="V36" s="2">
        <v>7505</v>
      </c>
      <c r="W36" s="2">
        <v>8130</v>
      </c>
      <c r="X36" s="2">
        <v>9723</v>
      </c>
      <c r="Y36" s="2">
        <v>9024</v>
      </c>
      <c r="Z36" s="2">
        <v>7879</v>
      </c>
      <c r="AA36" s="2">
        <v>7952</v>
      </c>
      <c r="AB36" s="2">
        <v>8000</v>
      </c>
      <c r="AC36" s="2">
        <v>8073</v>
      </c>
      <c r="AD36" s="2">
        <v>10215</v>
      </c>
      <c r="AE36" s="2">
        <v>22056</v>
      </c>
      <c r="AF36" s="2">
        <v>23610</v>
      </c>
      <c r="AG36" s="2">
        <v>25437</v>
      </c>
      <c r="AH36" s="2">
        <v>26573</v>
      </c>
      <c r="AI36" s="2">
        <v>28014</v>
      </c>
      <c r="AJ36" s="2">
        <v>30080</v>
      </c>
      <c r="AK36" s="2">
        <v>26076</v>
      </c>
      <c r="AL36" s="2">
        <v>28163</v>
      </c>
      <c r="AM36" s="2">
        <v>30084</v>
      </c>
      <c r="AN36" s="2">
        <v>23674</v>
      </c>
      <c r="AO36" s="2">
        <v>26401</v>
      </c>
      <c r="AP36" s="2">
        <v>24877</v>
      </c>
      <c r="AQ36" s="2">
        <v>23588</v>
      </c>
      <c r="AR36" s="2">
        <v>19219</v>
      </c>
      <c r="AS36" s="2">
        <v>22440</v>
      </c>
      <c r="AT36" s="2">
        <v>21550</v>
      </c>
      <c r="AU36" s="2">
        <v>21570</v>
      </c>
      <c r="AV36" s="2">
        <v>132442</v>
      </c>
      <c r="AW36" s="2">
        <v>132442</v>
      </c>
    </row>
    <row r="37" spans="1:49" ht="13.5" customHeight="1" x14ac:dyDescent="0.2">
      <c r="A37" s="2">
        <v>1</v>
      </c>
      <c r="B37" s="3" t="s">
        <v>57</v>
      </c>
      <c r="C37" s="2">
        <v>191</v>
      </c>
      <c r="D37" s="3" t="s">
        <v>239</v>
      </c>
      <c r="E37" s="3" t="s">
        <v>46</v>
      </c>
      <c r="F37" s="3" t="s">
        <v>47</v>
      </c>
      <c r="G37" s="2">
        <v>8260</v>
      </c>
      <c r="H37" s="2">
        <v>8946</v>
      </c>
      <c r="I37" s="2">
        <v>9770</v>
      </c>
      <c r="J37" s="2">
        <v>10200</v>
      </c>
      <c r="K37" s="2">
        <v>9795</v>
      </c>
      <c r="L37" s="2">
        <v>10342</v>
      </c>
      <c r="M37" s="2">
        <v>8392</v>
      </c>
      <c r="N37" s="2">
        <v>8306</v>
      </c>
      <c r="O37" s="2">
        <v>7868</v>
      </c>
      <c r="P37" s="2">
        <v>7354</v>
      </c>
      <c r="Q37" s="2">
        <v>8147</v>
      </c>
      <c r="R37" s="2">
        <v>7879</v>
      </c>
      <c r="S37" s="2">
        <v>8139</v>
      </c>
      <c r="T37" s="2">
        <v>7732</v>
      </c>
      <c r="U37" s="2">
        <v>7569</v>
      </c>
      <c r="V37" s="2">
        <v>9497</v>
      </c>
      <c r="W37" s="2">
        <v>8080</v>
      </c>
      <c r="X37" s="2">
        <v>9031</v>
      </c>
      <c r="Y37" s="2">
        <v>8757</v>
      </c>
      <c r="Z37" s="2">
        <v>9436</v>
      </c>
      <c r="AA37" s="2">
        <v>10826</v>
      </c>
      <c r="AB37" s="2">
        <v>10531</v>
      </c>
      <c r="AC37" s="2">
        <v>10357</v>
      </c>
      <c r="AD37" s="2">
        <v>11868</v>
      </c>
      <c r="AE37" s="2">
        <v>23421</v>
      </c>
      <c r="AF37" s="2">
        <v>24506</v>
      </c>
      <c r="AG37" s="2">
        <v>19596</v>
      </c>
      <c r="AH37" s="2">
        <v>25466</v>
      </c>
      <c r="AI37" s="2">
        <v>21912</v>
      </c>
      <c r="AJ37" s="2">
        <v>21737</v>
      </c>
      <c r="AK37" s="2">
        <v>21633</v>
      </c>
      <c r="AL37" s="2">
        <v>21732</v>
      </c>
      <c r="AM37" s="2">
        <v>21777</v>
      </c>
      <c r="AN37" s="2">
        <v>17143</v>
      </c>
      <c r="AO37" s="2">
        <v>19251</v>
      </c>
      <c r="AP37" s="2">
        <v>18467</v>
      </c>
      <c r="AQ37" s="2">
        <v>16559</v>
      </c>
      <c r="AR37" s="2">
        <v>18345</v>
      </c>
      <c r="AS37" s="2">
        <v>18064</v>
      </c>
      <c r="AT37" s="2">
        <v>18754</v>
      </c>
      <c r="AU37" s="2">
        <v>18754</v>
      </c>
      <c r="AV37" s="2">
        <v>18769</v>
      </c>
      <c r="AW37" s="2">
        <v>13212</v>
      </c>
    </row>
    <row r="38" spans="1:49" ht="13.5" customHeight="1" x14ac:dyDescent="0.2">
      <c r="A38" s="2">
        <v>1</v>
      </c>
      <c r="B38" s="3" t="s">
        <v>204</v>
      </c>
      <c r="C38" s="2">
        <v>207</v>
      </c>
      <c r="D38" s="3" t="s">
        <v>207</v>
      </c>
      <c r="E38" s="3" t="s">
        <v>46</v>
      </c>
      <c r="F38" s="3" t="s">
        <v>47</v>
      </c>
      <c r="G38" s="2">
        <v>36078</v>
      </c>
      <c r="H38" s="2">
        <v>38150</v>
      </c>
      <c r="I38" s="2">
        <v>38087</v>
      </c>
      <c r="J38" s="2">
        <v>40274</v>
      </c>
      <c r="K38" s="2">
        <v>44888</v>
      </c>
      <c r="L38" s="2">
        <v>42288</v>
      </c>
      <c r="M38" s="2">
        <v>46441</v>
      </c>
      <c r="N38" s="2">
        <v>48616</v>
      </c>
      <c r="O38" s="2">
        <v>44992</v>
      </c>
      <c r="P38" s="2">
        <v>49924</v>
      </c>
      <c r="Q38" s="2">
        <v>50411</v>
      </c>
      <c r="R38" s="2">
        <v>47918</v>
      </c>
      <c r="S38" s="2">
        <v>55865</v>
      </c>
      <c r="T38" s="2">
        <v>55466</v>
      </c>
      <c r="U38" s="2">
        <v>58859</v>
      </c>
      <c r="V38" s="2">
        <v>59436</v>
      </c>
      <c r="W38" s="2">
        <v>61081</v>
      </c>
      <c r="X38" s="2">
        <v>65322</v>
      </c>
      <c r="Y38" s="2">
        <v>70584</v>
      </c>
      <c r="Z38" s="2">
        <v>76981</v>
      </c>
      <c r="AA38" s="2">
        <v>85376</v>
      </c>
      <c r="AB38" s="2">
        <v>86423</v>
      </c>
      <c r="AC38" s="2">
        <v>87748</v>
      </c>
      <c r="AD38" s="2">
        <v>91025</v>
      </c>
      <c r="AE38" s="2">
        <v>91581</v>
      </c>
      <c r="AF38" s="2">
        <v>91900</v>
      </c>
      <c r="AG38" s="2">
        <v>87432</v>
      </c>
      <c r="AH38" s="2">
        <v>86024</v>
      </c>
      <c r="AI38" s="2">
        <v>86461</v>
      </c>
      <c r="AJ38" s="2">
        <v>68606</v>
      </c>
      <c r="AK38" s="2">
        <v>77466</v>
      </c>
      <c r="AL38" s="2">
        <v>85900</v>
      </c>
      <c r="AM38" s="2">
        <v>75880</v>
      </c>
      <c r="AN38" s="2">
        <v>72088</v>
      </c>
      <c r="AO38" s="2">
        <v>76428</v>
      </c>
      <c r="AP38" s="2">
        <v>73948</v>
      </c>
      <c r="AQ38" s="2">
        <v>73410</v>
      </c>
      <c r="AR38" s="2">
        <v>61023</v>
      </c>
      <c r="AS38" s="2">
        <v>58956</v>
      </c>
      <c r="AT38" s="2">
        <v>54020</v>
      </c>
      <c r="AU38" s="2">
        <v>63044</v>
      </c>
      <c r="AV38" s="2">
        <v>63276</v>
      </c>
      <c r="AW38" s="2">
        <v>63276</v>
      </c>
    </row>
    <row r="39" spans="1:49" ht="13.5" customHeight="1" x14ac:dyDescent="0.2">
      <c r="A39" s="2">
        <v>1</v>
      </c>
      <c r="B39" s="3" t="s">
        <v>57</v>
      </c>
      <c r="C39" s="2">
        <v>220</v>
      </c>
      <c r="D39" s="3" t="s">
        <v>240</v>
      </c>
      <c r="E39" s="3" t="s">
        <v>46</v>
      </c>
      <c r="F39" s="3" t="s">
        <v>47</v>
      </c>
      <c r="G39" s="2">
        <v>80677</v>
      </c>
      <c r="H39" s="2">
        <v>81900</v>
      </c>
      <c r="I39" s="2">
        <v>83227</v>
      </c>
      <c r="J39" s="2">
        <v>83920</v>
      </c>
      <c r="K39" s="2">
        <v>84860</v>
      </c>
      <c r="L39" s="2">
        <v>82841</v>
      </c>
      <c r="M39" s="2">
        <v>83294</v>
      </c>
      <c r="N39" s="2">
        <v>83440</v>
      </c>
      <c r="O39" s="2">
        <v>82150</v>
      </c>
      <c r="P39" s="2">
        <v>82006</v>
      </c>
      <c r="Q39" s="2">
        <v>83282</v>
      </c>
      <c r="R39" s="2">
        <v>88902</v>
      </c>
      <c r="S39" s="2">
        <v>89118</v>
      </c>
      <c r="T39" s="2">
        <v>91452</v>
      </c>
      <c r="U39" s="2">
        <v>85296</v>
      </c>
      <c r="V39" s="2">
        <v>85956</v>
      </c>
      <c r="W39" s="2">
        <v>83889</v>
      </c>
      <c r="X39" s="2">
        <v>83179</v>
      </c>
      <c r="Y39" s="2">
        <v>87425</v>
      </c>
      <c r="Z39" s="2">
        <v>84384</v>
      </c>
      <c r="AA39" s="2">
        <v>81856</v>
      </c>
      <c r="AB39" s="2">
        <v>71398</v>
      </c>
      <c r="AC39" s="2">
        <v>53043</v>
      </c>
      <c r="AD39" s="2">
        <v>48704</v>
      </c>
      <c r="AE39" s="2">
        <v>61409</v>
      </c>
      <c r="AF39" s="2">
        <v>61995</v>
      </c>
      <c r="AG39" s="2">
        <v>72422</v>
      </c>
      <c r="AH39" s="2">
        <v>70656</v>
      </c>
      <c r="AI39" s="2">
        <v>70770</v>
      </c>
      <c r="AJ39" s="2">
        <v>78027</v>
      </c>
      <c r="AK39" s="2">
        <v>76296</v>
      </c>
      <c r="AL39" s="2">
        <v>70924</v>
      </c>
      <c r="AM39" s="2">
        <v>77964</v>
      </c>
      <c r="AN39" s="2">
        <v>73928</v>
      </c>
      <c r="AO39" s="2">
        <v>72813</v>
      </c>
      <c r="AP39" s="2">
        <v>71114</v>
      </c>
      <c r="AQ39" s="2">
        <v>68974</v>
      </c>
      <c r="AR39" s="2">
        <v>60977</v>
      </c>
      <c r="AS39" s="2">
        <v>59304</v>
      </c>
      <c r="AT39" s="2">
        <v>62818</v>
      </c>
      <c r="AU39" s="2">
        <v>48846</v>
      </c>
      <c r="AV39" s="2">
        <v>62767</v>
      </c>
      <c r="AW39" s="2">
        <v>62797</v>
      </c>
    </row>
    <row r="40" spans="1:49" ht="13.5" customHeight="1" x14ac:dyDescent="0.2">
      <c r="A40" s="2">
        <v>1</v>
      </c>
      <c r="B40" s="3" t="s">
        <v>66</v>
      </c>
      <c r="C40" s="2">
        <v>234</v>
      </c>
      <c r="D40" s="3" t="s">
        <v>70</v>
      </c>
      <c r="E40" s="3" t="s">
        <v>46</v>
      </c>
      <c r="F40" s="3" t="s">
        <v>47</v>
      </c>
      <c r="G40" s="2">
        <v>1237309</v>
      </c>
      <c r="H40" s="2">
        <v>1206620</v>
      </c>
      <c r="I40" s="2">
        <v>1165520</v>
      </c>
      <c r="J40" s="2">
        <v>1211592</v>
      </c>
      <c r="K40" s="2">
        <v>1262287</v>
      </c>
      <c r="L40" s="2">
        <v>1147897</v>
      </c>
      <c r="M40" s="2">
        <v>926047</v>
      </c>
      <c r="N40" s="2">
        <v>1144485</v>
      </c>
      <c r="O40" s="2">
        <v>1083470</v>
      </c>
      <c r="P40" s="2">
        <v>1128614</v>
      </c>
      <c r="Q40" s="2">
        <v>1000482</v>
      </c>
      <c r="R40" s="2">
        <v>825575</v>
      </c>
      <c r="S40" s="2">
        <v>1045892</v>
      </c>
      <c r="T40" s="2">
        <v>1104637</v>
      </c>
      <c r="U40" s="2">
        <v>1133811</v>
      </c>
      <c r="V40" s="2">
        <v>1261672</v>
      </c>
      <c r="W40" s="2">
        <v>954831</v>
      </c>
      <c r="X40" s="2">
        <v>963087</v>
      </c>
      <c r="Y40" s="2">
        <v>941050</v>
      </c>
      <c r="Z40" s="2">
        <v>833882</v>
      </c>
      <c r="AA40" s="2">
        <v>903496</v>
      </c>
      <c r="AB40" s="2">
        <v>737574</v>
      </c>
      <c r="AC40" s="2">
        <v>741011</v>
      </c>
      <c r="AD40" s="2">
        <v>729825</v>
      </c>
      <c r="AE40" s="2">
        <v>749149</v>
      </c>
      <c r="AF40" s="2">
        <v>709032</v>
      </c>
      <c r="AG40" s="2">
        <v>717874</v>
      </c>
      <c r="AH40" s="2">
        <v>731189</v>
      </c>
      <c r="AI40" s="2">
        <v>812308</v>
      </c>
      <c r="AJ40" s="2">
        <v>716516</v>
      </c>
      <c r="AK40" s="2">
        <v>628675</v>
      </c>
      <c r="AL40" s="2">
        <v>756100</v>
      </c>
      <c r="AM40" s="2">
        <v>770641</v>
      </c>
      <c r="AN40" s="2">
        <v>673633</v>
      </c>
      <c r="AO40" s="2">
        <v>772621</v>
      </c>
      <c r="AP40" s="2">
        <v>868769</v>
      </c>
      <c r="AQ40" s="2">
        <v>868543</v>
      </c>
      <c r="AR40" s="2">
        <v>758767</v>
      </c>
      <c r="AS40" s="2">
        <v>836440</v>
      </c>
      <c r="AT40" s="2">
        <v>654598</v>
      </c>
      <c r="AU40" s="2">
        <v>704972</v>
      </c>
      <c r="AV40" s="2">
        <v>740626</v>
      </c>
      <c r="AW40" s="2">
        <v>837556</v>
      </c>
    </row>
    <row r="41" spans="1:49" ht="13.5" customHeight="1" x14ac:dyDescent="0.2">
      <c r="A41" s="2">
        <v>1</v>
      </c>
      <c r="B41" s="3" t="s">
        <v>59</v>
      </c>
      <c r="C41" s="2">
        <v>236</v>
      </c>
      <c r="D41" s="3" t="s">
        <v>64</v>
      </c>
      <c r="E41" s="3" t="s">
        <v>46</v>
      </c>
      <c r="F41" s="3" t="s">
        <v>47</v>
      </c>
      <c r="G41" s="2">
        <v>1363848</v>
      </c>
      <c r="H41" s="2">
        <v>1446239</v>
      </c>
      <c r="I41" s="2">
        <v>1420277</v>
      </c>
      <c r="J41" s="2">
        <v>1433149</v>
      </c>
      <c r="K41" s="2">
        <v>1550462</v>
      </c>
      <c r="L41" s="2">
        <v>1526595</v>
      </c>
      <c r="M41" s="2">
        <v>1743312</v>
      </c>
      <c r="N41" s="2">
        <v>1759469</v>
      </c>
      <c r="O41" s="2">
        <v>1802403</v>
      </c>
      <c r="P41" s="2">
        <v>1783445</v>
      </c>
      <c r="Q41" s="2">
        <v>1779418</v>
      </c>
      <c r="R41" s="2">
        <v>1530034</v>
      </c>
      <c r="S41" s="2">
        <v>1542965</v>
      </c>
      <c r="T41" s="2">
        <v>1677636</v>
      </c>
      <c r="U41" s="2">
        <v>1711891</v>
      </c>
      <c r="V41" s="2">
        <v>1480246</v>
      </c>
      <c r="W41" s="2">
        <v>1813920</v>
      </c>
      <c r="X41" s="2">
        <v>1756235</v>
      </c>
      <c r="Y41" s="2">
        <v>1730248</v>
      </c>
      <c r="Z41" s="2">
        <v>1715163</v>
      </c>
      <c r="AA41" s="2">
        <v>1658211</v>
      </c>
      <c r="AB41" s="2">
        <v>1637609</v>
      </c>
      <c r="AC41" s="2">
        <v>1586629</v>
      </c>
      <c r="AD41" s="2">
        <v>1573691</v>
      </c>
      <c r="AE41" s="2">
        <v>1848330</v>
      </c>
      <c r="AF41" s="2">
        <v>2145529</v>
      </c>
      <c r="AG41" s="2">
        <v>2280006</v>
      </c>
      <c r="AH41" s="2">
        <v>2342898</v>
      </c>
      <c r="AI41" s="2">
        <v>2060303</v>
      </c>
      <c r="AJ41" s="2">
        <v>1962291</v>
      </c>
      <c r="AK41" s="2">
        <v>2016088</v>
      </c>
      <c r="AL41" s="2">
        <v>1790409</v>
      </c>
      <c r="AM41" s="2">
        <v>1665742</v>
      </c>
      <c r="AN41" s="2">
        <v>1782565</v>
      </c>
      <c r="AO41" s="2">
        <v>1699966</v>
      </c>
      <c r="AP41" s="2">
        <v>1644081</v>
      </c>
      <c r="AQ41" s="2">
        <v>1701146</v>
      </c>
      <c r="AR41" s="2">
        <v>1630214</v>
      </c>
      <c r="AS41" s="2">
        <v>1617856</v>
      </c>
      <c r="AT41" s="2">
        <v>1843703</v>
      </c>
      <c r="AU41" s="2">
        <v>1874360</v>
      </c>
      <c r="AV41" s="2">
        <v>1679196</v>
      </c>
      <c r="AW41" s="2">
        <v>1681918</v>
      </c>
    </row>
    <row r="42" spans="1:49" ht="13.5" customHeight="1" x14ac:dyDescent="0.2">
      <c r="A42" s="2">
        <v>1</v>
      </c>
      <c r="B42" s="3" t="s">
        <v>57</v>
      </c>
      <c r="C42" s="2">
        <v>239</v>
      </c>
      <c r="D42" s="3" t="s">
        <v>241</v>
      </c>
      <c r="E42" s="3" t="s">
        <v>46</v>
      </c>
      <c r="F42" s="3" t="s">
        <v>47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20</v>
      </c>
      <c r="M42" s="2">
        <v>25</v>
      </c>
      <c r="N42" s="2">
        <v>25</v>
      </c>
      <c r="O42" s="2">
        <v>25</v>
      </c>
      <c r="P42" s="2">
        <v>25</v>
      </c>
      <c r="Q42" s="2">
        <v>29</v>
      </c>
      <c r="R42" s="2">
        <v>29</v>
      </c>
      <c r="S42" s="2">
        <v>29</v>
      </c>
      <c r="T42" s="2">
        <v>29</v>
      </c>
      <c r="U42" s="2">
        <v>30</v>
      </c>
      <c r="V42" s="2">
        <v>30</v>
      </c>
      <c r="W42" s="2">
        <v>31</v>
      </c>
      <c r="X42" s="2">
        <v>32</v>
      </c>
      <c r="Y42" s="2">
        <v>33</v>
      </c>
      <c r="Z42" s="2">
        <v>34</v>
      </c>
      <c r="AA42" s="2">
        <v>35</v>
      </c>
      <c r="AB42" s="2">
        <v>36</v>
      </c>
      <c r="AC42" s="2">
        <v>38</v>
      </c>
      <c r="AD42" s="2">
        <v>38</v>
      </c>
      <c r="AE42" s="2">
        <v>75</v>
      </c>
      <c r="AF42" s="2">
        <v>77</v>
      </c>
      <c r="AG42" s="2">
        <v>77</v>
      </c>
      <c r="AH42" s="2">
        <v>79</v>
      </c>
      <c r="AI42" s="2">
        <v>70</v>
      </c>
      <c r="AJ42" s="2">
        <v>25</v>
      </c>
      <c r="AK42" s="2">
        <v>45</v>
      </c>
      <c r="AL42" s="2">
        <v>50</v>
      </c>
      <c r="AM42" s="2">
        <v>48</v>
      </c>
      <c r="AN42" s="2">
        <v>48</v>
      </c>
      <c r="AO42" s="2">
        <v>48</v>
      </c>
      <c r="AP42" s="2">
        <v>48</v>
      </c>
      <c r="AQ42" s="2">
        <v>48</v>
      </c>
      <c r="AR42" s="2">
        <v>48</v>
      </c>
      <c r="AS42" s="2">
        <v>48</v>
      </c>
      <c r="AT42" s="2">
        <v>48</v>
      </c>
      <c r="AU42" s="2">
        <v>48</v>
      </c>
      <c r="AV42" s="2">
        <v>48</v>
      </c>
      <c r="AW42" s="2">
        <v>48</v>
      </c>
    </row>
    <row r="43" spans="1:49" ht="13.5" customHeight="1" x14ac:dyDescent="0.2">
      <c r="A43" s="2">
        <v>1</v>
      </c>
      <c r="B43" s="3" t="s">
        <v>57</v>
      </c>
      <c r="C43" s="2">
        <v>240</v>
      </c>
      <c r="D43" s="3" t="s">
        <v>242</v>
      </c>
      <c r="E43" s="3" t="s">
        <v>46</v>
      </c>
      <c r="F43" s="3" t="s">
        <v>47</v>
      </c>
      <c r="G43" s="2">
        <v>1600</v>
      </c>
      <c r="H43" s="2">
        <v>2000</v>
      </c>
      <c r="I43" s="2">
        <v>2000</v>
      </c>
      <c r="J43" s="2">
        <v>3000</v>
      </c>
      <c r="K43" s="2">
        <v>2000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workbookViewId="0"/>
  </sheetViews>
  <sheetFormatPr defaultRowHeight="12.75" x14ac:dyDescent="0.2"/>
  <cols>
    <col min="1" max="1" width="2.140625" customWidth="1"/>
    <col min="2" max="2" width="32.85546875" customWidth="1"/>
    <col min="3" max="4" width="8.140625" style="21" bestFit="1" customWidth="1"/>
    <col min="5" max="5" width="10" style="21" customWidth="1"/>
    <col min="6" max="7" width="8.140625" style="21" bestFit="1" customWidth="1"/>
    <col min="8" max="8" width="1.85546875" customWidth="1"/>
    <col min="9" max="9" width="9" style="25" customWidth="1"/>
  </cols>
  <sheetData>
    <row r="1" spans="1:9" x14ac:dyDescent="0.2">
      <c r="A1" s="18" t="s">
        <v>213</v>
      </c>
    </row>
    <row r="3" spans="1:9" x14ac:dyDescent="0.2">
      <c r="A3" s="19"/>
      <c r="B3" s="19"/>
      <c r="C3" s="24">
        <v>1961</v>
      </c>
      <c r="D3" s="24">
        <v>1971</v>
      </c>
      <c r="E3" s="24">
        <v>1981</v>
      </c>
      <c r="F3" s="24">
        <v>1991</v>
      </c>
      <c r="G3" s="24">
        <v>2001</v>
      </c>
      <c r="H3" s="19"/>
      <c r="I3" s="26" t="s">
        <v>220</v>
      </c>
    </row>
    <row r="4" spans="1:9" x14ac:dyDescent="0.2">
      <c r="E4" s="22" t="s">
        <v>217</v>
      </c>
      <c r="I4" s="27" t="s">
        <v>216</v>
      </c>
    </row>
    <row r="5" spans="1:9" x14ac:dyDescent="0.2">
      <c r="A5" s="18" t="s">
        <v>214</v>
      </c>
    </row>
    <row r="6" spans="1:9" x14ac:dyDescent="0.2">
      <c r="B6" t="str">
        <f>RUT_data!D243</f>
        <v>Angola</v>
      </c>
      <c r="C6" s="21">
        <f>RUT_data!G243</f>
        <v>453.89799418846729</v>
      </c>
      <c r="D6" s="21">
        <f>RUT_data!Q243</f>
        <v>550.20964683405805</v>
      </c>
      <c r="E6" s="21">
        <f>RUT_data!AA243</f>
        <v>292.98201301186378</v>
      </c>
      <c r="F6" s="21">
        <f>RUT_data!AK243</f>
        <v>255.75982404692081</v>
      </c>
      <c r="G6" s="21">
        <f>RUT_data!AU243</f>
        <v>337.05795479973148</v>
      </c>
      <c r="I6" s="25">
        <f>RUT_data!BD243</f>
        <v>-1.0188662703446094</v>
      </c>
    </row>
    <row r="7" spans="1:9" x14ac:dyDescent="0.2">
      <c r="B7" t="str">
        <f>RUT_data!D277</f>
        <v>Rwanda</v>
      </c>
      <c r="C7" s="21">
        <f>RUT_data!G277</f>
        <v>330.82334087364939</v>
      </c>
      <c r="D7" s="21">
        <f>RUT_data!Q277</f>
        <v>424.4589749901009</v>
      </c>
      <c r="E7" s="21">
        <f>RUT_data!AA277</f>
        <v>455.25045045045044</v>
      </c>
      <c r="F7" s="21">
        <f>RUT_data!AK277</f>
        <v>460.16470154753131</v>
      </c>
      <c r="G7" s="21">
        <f>RUT_data!AU277</f>
        <v>358.57919482809285</v>
      </c>
      <c r="I7" s="25">
        <f>RUT_data!BD277</f>
        <v>7.0163994820915399E-2</v>
      </c>
    </row>
    <row r="8" spans="1:9" x14ac:dyDescent="0.2">
      <c r="B8" t="str">
        <f>RUT_data!D251</f>
        <v>Congo</v>
      </c>
      <c r="C8" s="21">
        <f>RUT_data!G251</f>
        <v>456.45701038040079</v>
      </c>
      <c r="D8" s="21">
        <f>RUT_data!Q251</f>
        <v>472.53741645014776</v>
      </c>
      <c r="E8" s="21">
        <f>RUT_data!AA251</f>
        <v>452.35980148883374</v>
      </c>
      <c r="F8" s="21">
        <f>RUT_data!AK251</f>
        <v>445.96681415929203</v>
      </c>
      <c r="G8" s="21">
        <f>RUT_data!AU251</f>
        <v>554.60912698412699</v>
      </c>
      <c r="I8" s="25">
        <f>RUT_data!BD251</f>
        <v>0.67988354179810973</v>
      </c>
    </row>
    <row r="9" spans="1:9" x14ac:dyDescent="0.2">
      <c r="B9" t="str">
        <f>RUT_data!D279</f>
        <v>Senegal</v>
      </c>
      <c r="C9" s="21">
        <f>RUT_data!G279</f>
        <v>611.32410462702069</v>
      </c>
      <c r="D9" s="21">
        <f>RUT_data!Q279</f>
        <v>557.97468898737134</v>
      </c>
      <c r="E9" s="21">
        <f>RUT_data!AA279</f>
        <v>494.44711538461536</v>
      </c>
      <c r="F9" s="21">
        <f>RUT_data!AK279</f>
        <v>398.40144435004248</v>
      </c>
      <c r="G9" s="21">
        <f>RUT_data!AU279</f>
        <v>390.33044636908727</v>
      </c>
      <c r="I9" s="25">
        <f>RUT_data!BD279</f>
        <v>-1.2410757493068081</v>
      </c>
    </row>
    <row r="10" spans="1:9" x14ac:dyDescent="0.2">
      <c r="B10" t="str">
        <f>RUT_data!D280</f>
        <v>Seychelles</v>
      </c>
      <c r="C10" s="21">
        <f>RUT_data!G280</f>
        <v>362.38695652173914</v>
      </c>
      <c r="D10" s="21">
        <f>RUT_data!Q280</f>
        <v>308.43289224952741</v>
      </c>
      <c r="E10" s="21">
        <f>RUT_data!AA280</f>
        <v>283.04347826086956</v>
      </c>
      <c r="F10" s="21">
        <f>RUT_data!AK280</f>
        <v>234.53846153846155</v>
      </c>
      <c r="G10" s="21">
        <f>RUT_data!AU280</f>
        <v>266</v>
      </c>
      <c r="I10" s="25">
        <f>RUT_data!BD280</f>
        <v>-1.5353340300991336</v>
      </c>
    </row>
    <row r="11" spans="1:9" x14ac:dyDescent="0.2">
      <c r="B11" t="str">
        <f>RUT_data!D262</f>
        <v>Lesotho</v>
      </c>
      <c r="C11" s="21">
        <f>RUT_data!G262</f>
        <v>435.06631055442989</v>
      </c>
      <c r="D11" s="21">
        <f>RUT_data!Q262</f>
        <v>478.49712242762462</v>
      </c>
      <c r="E11" s="21">
        <f>RUT_data!AA262</f>
        <v>463.096</v>
      </c>
      <c r="F11" s="21">
        <f>RUT_data!AK262</f>
        <v>318.5409836065574</v>
      </c>
      <c r="G11" s="21">
        <f>RUT_data!AU262</f>
        <v>409.96296296296299</v>
      </c>
      <c r="I11" s="25">
        <f>RUT_data!BD262</f>
        <v>-0.67914954666731253</v>
      </c>
    </row>
    <row r="12" spans="1:9" x14ac:dyDescent="0.2">
      <c r="B12" t="str">
        <f>RUT_data!D281</f>
        <v>Sierra Leone</v>
      </c>
      <c r="C12" s="21">
        <f>RUT_data!G281</f>
        <v>312.64117188342556</v>
      </c>
      <c r="D12" s="21">
        <f>RUT_data!Q281</f>
        <v>394.44372925075828</v>
      </c>
      <c r="E12" s="21">
        <f>RUT_data!AA281</f>
        <v>400.53076923076924</v>
      </c>
      <c r="F12" s="21">
        <f>RUT_data!AK281</f>
        <v>401.23818350324376</v>
      </c>
      <c r="G12" s="21">
        <f>RUT_data!AU281</f>
        <v>354.61121495327103</v>
      </c>
      <c r="I12" s="25">
        <f>RUT_data!BD281</f>
        <v>0.36746550082822349</v>
      </c>
    </row>
    <row r="13" spans="1:9" x14ac:dyDescent="0.2">
      <c r="B13" t="str">
        <f>RUT_data!D282</f>
        <v>Somalia</v>
      </c>
      <c r="C13" s="21">
        <f>RUT_data!G282</f>
        <v>760.57388827873842</v>
      </c>
      <c r="D13" s="21">
        <f>RUT_data!Q282</f>
        <v>903.73399542210154</v>
      </c>
      <c r="E13" s="21">
        <f>RUT_data!AA282</f>
        <v>699.06409588327256</v>
      </c>
      <c r="F13" s="21">
        <f>RUT_data!AK282</f>
        <v>641.26695141484254</v>
      </c>
      <c r="G13" s="21">
        <f>RUT_data!AU282</f>
        <v>691.55523672883783</v>
      </c>
      <c r="I13" s="25">
        <f>RUT_data!BD282</f>
        <v>-0.51032686256863302</v>
      </c>
    </row>
    <row r="15" spans="1:9" x14ac:dyDescent="0.2">
      <c r="A15" t="str">
        <f>RUT_data!D267</f>
        <v>Mauritania</v>
      </c>
      <c r="C15" s="21">
        <f>RUT_data!G267</f>
        <v>665.80763268133387</v>
      </c>
      <c r="D15" s="21">
        <f>RUT_data!Q267</f>
        <v>666.50343010998745</v>
      </c>
      <c r="E15" s="21">
        <f>RUT_data!AA267</f>
        <v>704.17482517482517</v>
      </c>
      <c r="F15" s="21">
        <f>RUT_data!AK267</f>
        <v>770.24832214765104</v>
      </c>
      <c r="G15" s="21">
        <f>RUT_data!AU267</f>
        <v>675.99829351535834</v>
      </c>
      <c r="I15" s="25">
        <f>RUT_data!BD267</f>
        <v>9.4587258645506544E-2</v>
      </c>
    </row>
    <row r="17" spans="1:9" x14ac:dyDescent="0.2">
      <c r="B17" t="str">
        <f>RUT_data!D283</f>
        <v>South Africa</v>
      </c>
      <c r="C17" s="21">
        <f>RUT_data!G283</f>
        <v>2347.3821384095359</v>
      </c>
      <c r="D17" s="21">
        <f>RUT_data!Q283</f>
        <v>3126.0905215891721</v>
      </c>
      <c r="E17" s="21">
        <f>RUT_data!AA283</f>
        <v>5581.2190594059402</v>
      </c>
      <c r="F17" s="21">
        <f>RUT_data!AK283</f>
        <v>5841.0336448598127</v>
      </c>
      <c r="G17" s="21">
        <f>RUT_data!AU283</f>
        <v>6962.9615912208501</v>
      </c>
      <c r="I17" s="25">
        <f>RUT_data!BD283</f>
        <v>2.8896845663465953</v>
      </c>
    </row>
    <row r="18" spans="1:9" x14ac:dyDescent="0.2">
      <c r="B18" t="str">
        <f>RUT_data!D268</f>
        <v>Mauritius</v>
      </c>
      <c r="C18" s="21">
        <f>RUT_data!G268</f>
        <v>2177.4596202531648</v>
      </c>
      <c r="D18" s="21">
        <f>RUT_data!Q268</f>
        <v>2196.4889655172415</v>
      </c>
      <c r="E18" s="21">
        <f>RUT_data!AA268</f>
        <v>2139.9191919191921</v>
      </c>
      <c r="F18" s="21">
        <f>RUT_data!AK268</f>
        <v>3194.92</v>
      </c>
      <c r="G18" s="21">
        <f>RUT_data!AU268</f>
        <v>4516.5322580645161</v>
      </c>
      <c r="I18" s="25">
        <f>RUT_data!BD268</f>
        <v>1.8538464272430222</v>
      </c>
    </row>
    <row r="19" spans="1:9" x14ac:dyDescent="0.2">
      <c r="B19" t="str">
        <f>RUT_data!B284</f>
        <v>Western Sahara</v>
      </c>
      <c r="C19" s="21">
        <f>RUT_data!G284</f>
        <v>182.98947368421054</v>
      </c>
      <c r="D19" s="21">
        <f>RUT_data!Q284</f>
        <v>202.85380116959064</v>
      </c>
      <c r="E19" s="21">
        <f>RUT_data!AA284</f>
        <v>137.44999999999999</v>
      </c>
      <c r="F19" s="21">
        <f>RUT_data!AK284</f>
        <v>151.53488372093022</v>
      </c>
      <c r="G19" s="21">
        <f>RUT_data!AU284</f>
        <v>127.91071428571429</v>
      </c>
      <c r="I19" s="25">
        <f>RUT_data!BD284</f>
        <v>-0.54287402776593829</v>
      </c>
    </row>
    <row r="20" spans="1:9" x14ac:dyDescent="0.2">
      <c r="B20" t="str">
        <f>RUT_data!B286</f>
        <v>Swaziland</v>
      </c>
      <c r="C20" s="21">
        <f>RUT_data!G286</f>
        <v>826.73728813559319</v>
      </c>
      <c r="D20" s="21">
        <f>RUT_data!Q286</f>
        <v>1256.8064700130378</v>
      </c>
      <c r="E20" s="21">
        <f>RUT_data!AA286</f>
        <v>1968.3445378151262</v>
      </c>
      <c r="F20" s="21">
        <f>RUT_data!AK286</f>
        <v>1982.5957446808511</v>
      </c>
      <c r="G20" s="21">
        <f>RUT_data!AU286</f>
        <v>1658.8503401360545</v>
      </c>
      <c r="I20" s="25">
        <f>RUT_data!BD286</f>
        <v>1.6006110082844138</v>
      </c>
    </row>
    <row r="21" spans="1:9" x14ac:dyDescent="0.2">
      <c r="B21" t="str">
        <f>RUT_data!B287</f>
        <v>United Republic of Tanzania</v>
      </c>
      <c r="C21" s="21">
        <f>RUT_data!G287</f>
        <v>339.4470564021114</v>
      </c>
      <c r="D21" s="21">
        <f>RUT_data!Q287</f>
        <v>361.8987379123451</v>
      </c>
      <c r="E21" s="21">
        <f>RUT_data!AA287</f>
        <v>381.58157174832132</v>
      </c>
      <c r="F21" s="21">
        <f>RUT_data!AK287</f>
        <v>362.95803104049958</v>
      </c>
      <c r="G21" s="21">
        <f>RUT_data!AU287</f>
        <v>343.70589940571097</v>
      </c>
      <c r="I21" s="25">
        <f>RUT_data!BD287</f>
        <v>1.8951509005638023E-2</v>
      </c>
    </row>
    <row r="22" spans="1:9" x14ac:dyDescent="0.2">
      <c r="B22" t="str">
        <f>RUT_data!D269</f>
        <v>Mozambique</v>
      </c>
      <c r="C22" s="21">
        <f>RUT_data!G269</f>
        <v>278.16534190823052</v>
      </c>
      <c r="D22" s="21">
        <f>RUT_data!Q269</f>
        <v>316.87902690799456</v>
      </c>
      <c r="E22" s="21">
        <f>RUT_data!AA269</f>
        <v>233.8076027928627</v>
      </c>
      <c r="F22" s="21">
        <f>RUT_data!AK269</f>
        <v>194.76164639850327</v>
      </c>
      <c r="G22" s="21">
        <f>RUT_data!AU269</f>
        <v>241.92541436464089</v>
      </c>
      <c r="I22" s="25">
        <f>RUT_data!BD269</f>
        <v>-0.613142246356424</v>
      </c>
    </row>
    <row r="23" spans="1:9" x14ac:dyDescent="0.2">
      <c r="B23" t="str">
        <f>RUT_data!B288</f>
        <v>Togo</v>
      </c>
      <c r="C23" s="21">
        <f>RUT_data!G288</f>
        <v>510.9964421874181</v>
      </c>
      <c r="D23" s="21">
        <f>RUT_data!Q288</f>
        <v>524.79568777423458</v>
      </c>
      <c r="E23" s="21">
        <f>RUT_data!AA288</f>
        <v>509.89525139664806</v>
      </c>
      <c r="F23" s="21">
        <f>RUT_data!AK288</f>
        <v>522.82537960954448</v>
      </c>
      <c r="G23" s="21">
        <f>RUT_data!AU288</f>
        <v>615.21827861579413</v>
      </c>
      <c r="I23" s="25">
        <f>RUT_data!BD288</f>
        <v>0.43087219206503491</v>
      </c>
    </row>
    <row r="24" spans="1:9" x14ac:dyDescent="0.2">
      <c r="B24" t="str">
        <f>RUT_data!D270</f>
        <v>Namibia</v>
      </c>
      <c r="C24" s="21">
        <f>RUT_data!G270</f>
        <v>1901.7009783657156</v>
      </c>
      <c r="D24" s="21">
        <f>RUT_data!Q270</f>
        <v>2432.96974262398</v>
      </c>
      <c r="E24" s="21">
        <f>RUT_data!AA270</f>
        <v>2422.4406779661017</v>
      </c>
      <c r="F24" s="21">
        <f>RUT_data!AK270</f>
        <v>1761.2633928571429</v>
      </c>
      <c r="G24" s="21">
        <f>RUT_data!AU270</f>
        <v>1553.1692913385828</v>
      </c>
      <c r="I24" s="25">
        <f>RUT_data!BD270</f>
        <v>-0.70362327650485001</v>
      </c>
    </row>
    <row r="25" spans="1:9" x14ac:dyDescent="0.2">
      <c r="B25" t="str">
        <f>RUT_data!D271</f>
        <v>Niger</v>
      </c>
      <c r="C25" s="21">
        <f>RUT_data!G271</f>
        <v>590.94513725338788</v>
      </c>
      <c r="D25" s="21">
        <f>RUT_data!Q271</f>
        <v>599.71873332453538</v>
      </c>
      <c r="E25" s="21">
        <f>RUT_data!AA271</f>
        <v>570.2166666666667</v>
      </c>
      <c r="F25" s="21">
        <f>RUT_data!AK271</f>
        <v>513.91270527225583</v>
      </c>
      <c r="G25" s="21">
        <f>RUT_data!AU271</f>
        <v>619.74</v>
      </c>
      <c r="I25" s="25">
        <f>RUT_data!BD271</f>
        <v>7.2265840894192301E-2</v>
      </c>
    </row>
    <row r="26" spans="1:9" x14ac:dyDescent="0.2">
      <c r="B26" t="str">
        <f>RUT_data!B285</f>
        <v>Sudan</v>
      </c>
      <c r="C26" s="21">
        <f>RUT_data!G285</f>
        <v>632.74925932170731</v>
      </c>
      <c r="D26" s="21">
        <f>RUT_data!Q285</f>
        <v>762.94113064478438</v>
      </c>
      <c r="E26" s="21">
        <f>RUT_data!AA285</f>
        <v>881.64345287739786</v>
      </c>
      <c r="F26" s="21">
        <f>RUT_data!AK285</f>
        <v>870.15915573302914</v>
      </c>
      <c r="G26" s="21">
        <f>RUT_data!AU285</f>
        <v>1181.4121481952616</v>
      </c>
      <c r="I26" s="25">
        <f>RUT_data!BD285</f>
        <v>1.3478026717539837</v>
      </c>
    </row>
    <row r="27" spans="1:9" x14ac:dyDescent="0.2">
      <c r="B27" t="str">
        <f>RUT_data!B289</f>
        <v>Uganda</v>
      </c>
      <c r="C27" s="21">
        <f>RUT_data!G289</f>
        <v>636.25911981755905</v>
      </c>
      <c r="D27" s="21">
        <f>RUT_data!Q289</f>
        <v>850.49972835537642</v>
      </c>
      <c r="E27" s="21">
        <f>RUT_data!AA289</f>
        <v>560.61094703681829</v>
      </c>
      <c r="F27" s="21">
        <f>RUT_data!AK289</f>
        <v>577.63499708114421</v>
      </c>
      <c r="G27" s="21">
        <f>RUT_data!AU289</f>
        <v>603.51025611310695</v>
      </c>
      <c r="I27" s="25">
        <f>RUT_data!BD289</f>
        <v>-0.63514780703856077</v>
      </c>
    </row>
    <row r="28" spans="1:9" x14ac:dyDescent="0.2">
      <c r="B28" t="str">
        <f>RUT_data!D272</f>
        <v>Nigeria</v>
      </c>
      <c r="C28" s="21">
        <f>RUT_data!G272</f>
        <v>690.19031901935182</v>
      </c>
      <c r="D28" s="21">
        <f>RUT_data!Q272</f>
        <v>798.80205347186143</v>
      </c>
      <c r="E28" s="21">
        <f>RUT_data!AA272</f>
        <v>775.09073208722737</v>
      </c>
      <c r="F28" s="21">
        <f>RUT_data!AK272</f>
        <v>1516.9634155956792</v>
      </c>
      <c r="G28" s="21">
        <f>RUT_data!AU272</f>
        <v>2246.6310108739426</v>
      </c>
      <c r="I28" s="25">
        <f>RUT_data!BD272</f>
        <v>3.4611463937332942</v>
      </c>
    </row>
    <row r="30" spans="1:9" x14ac:dyDescent="0.2">
      <c r="B30" t="str">
        <f>RUT_data!D273</f>
        <v>Guinea-Bissau</v>
      </c>
      <c r="C30" s="21">
        <f>RUT_data!G273</f>
        <v>435.88235294117652</v>
      </c>
      <c r="D30" s="21">
        <f>RUT_data!Q273</f>
        <v>324.34203951851015</v>
      </c>
      <c r="E30" s="21">
        <f>RUT_data!AA273</f>
        <v>372.2</v>
      </c>
      <c r="F30" s="21">
        <f>RUT_data!AK273</f>
        <v>428.98837209302326</v>
      </c>
      <c r="G30" s="21">
        <f>RUT_data!AU273</f>
        <v>549.47858942065488</v>
      </c>
      <c r="I30" s="25">
        <f>RUT_data!BD273</f>
        <v>1.0199333565599655</v>
      </c>
    </row>
    <row r="32" spans="1:9" x14ac:dyDescent="0.2">
      <c r="A32" s="18" t="s">
        <v>218</v>
      </c>
    </row>
    <row r="33" spans="1:9" x14ac:dyDescent="0.2">
      <c r="B33" t="str">
        <f>RUT_data!D182</f>
        <v>Angola</v>
      </c>
      <c r="C33" s="21">
        <f>RUT_data!G182</f>
        <v>15.354856357468448</v>
      </c>
      <c r="D33" s="21">
        <f>RUT_data!Q182</f>
        <v>20.615476908362158</v>
      </c>
      <c r="E33" s="21">
        <f>RUT_data!AA182</f>
        <v>13.782908417245334</v>
      </c>
      <c r="F33" s="21">
        <f>RUT_data!AK182</f>
        <v>15.637294504797373</v>
      </c>
      <c r="G33" s="21">
        <f>RUT_data!AU182</f>
        <v>26.81462472899652</v>
      </c>
      <c r="I33" s="25">
        <f>RUT_data!BD182</f>
        <v>1.3641958620838057</v>
      </c>
    </row>
    <row r="34" spans="1:9" x14ac:dyDescent="0.2">
      <c r="B34" t="str">
        <f>RUT_data!D216</f>
        <v>Rwanda</v>
      </c>
      <c r="C34" s="21">
        <f>RUT_data!G216</f>
        <v>330.02247813576292</v>
      </c>
      <c r="D34" s="21">
        <f>RUT_data!Q216</f>
        <v>466.46043143807674</v>
      </c>
      <c r="E34" s="21">
        <f>RUT_data!AA216</f>
        <v>548.2490472896917</v>
      </c>
      <c r="F34" s="21">
        <f>RUT_data!AK216</f>
        <v>543.46148841852323</v>
      </c>
      <c r="G34" s="21">
        <f>RUT_data!AU216</f>
        <v>560.19253899901753</v>
      </c>
      <c r="I34" s="25">
        <f>RUT_data!BD216</f>
        <v>1.3089874046939842</v>
      </c>
    </row>
    <row r="35" spans="1:9" x14ac:dyDescent="0.2">
      <c r="B35" t="str">
        <f>RUT_data!D190</f>
        <v>Congo</v>
      </c>
      <c r="C35" s="21">
        <f>RUT_data!G190</f>
        <v>12.741119240501364</v>
      </c>
      <c r="D35" s="21">
        <f>RUT_data!Q190</f>
        <v>15.966638976704228</v>
      </c>
      <c r="E35" s="21">
        <f>RUT_data!AA190</f>
        <v>17.876923499346901</v>
      </c>
      <c r="F35" s="21">
        <f>RUT_data!AK190</f>
        <v>19.753089565200177</v>
      </c>
      <c r="G35" s="21">
        <f>RUT_data!AU190</f>
        <v>27.265857498210796</v>
      </c>
      <c r="I35" s="25">
        <f>RUT_data!BD190</f>
        <v>1.9546114682095439</v>
      </c>
    </row>
    <row r="36" spans="1:9" x14ac:dyDescent="0.2">
      <c r="B36" t="str">
        <f>RUT_data!D218</f>
        <v>Senegal</v>
      </c>
      <c r="C36" s="21">
        <f>RUT_data!G218</f>
        <v>91.515914999355047</v>
      </c>
      <c r="D36" s="21">
        <f>RUT_data!Q218</f>
        <v>104.761392676366</v>
      </c>
      <c r="E36" s="21">
        <f>RUT_data!AA218</f>
        <v>113.02621287913063</v>
      </c>
      <c r="F36" s="21">
        <f>RUT_data!AK218</f>
        <v>118.92349696356339</v>
      </c>
      <c r="G36" s="21">
        <f>RUT_data!AU218</f>
        <v>146.88549677265374</v>
      </c>
      <c r="I36" s="25">
        <f>RUT_data!BD218</f>
        <v>1.1199290892513813</v>
      </c>
    </row>
    <row r="37" spans="1:9" x14ac:dyDescent="0.2">
      <c r="B37" t="str">
        <f>RUT_data!D219</f>
        <v>Seychelles</v>
      </c>
      <c r="C37" s="21">
        <f>RUT_data!G219</f>
        <v>432.4740823760157</v>
      </c>
      <c r="D37" s="21">
        <f>RUT_data!Q219</f>
        <v>478.95696282793057</v>
      </c>
      <c r="E37" s="21">
        <f>RUT_data!AA219</f>
        <v>825.30425963488847</v>
      </c>
      <c r="F37" s="21">
        <f>RUT_data!AK219</f>
        <v>1274.3991640543366</v>
      </c>
      <c r="G37" s="21">
        <f>RUT_data!AU219</f>
        <v>1477.1915906386355</v>
      </c>
      <c r="I37" s="25">
        <f>RUT_data!BD219</f>
        <v>3.4517635523743317</v>
      </c>
    </row>
    <row r="38" spans="1:9" x14ac:dyDescent="0.2">
      <c r="B38" t="str">
        <f>RUT_data!D201</f>
        <v>Lesotho</v>
      </c>
      <c r="C38" s="21">
        <f>RUT_data!G201</f>
        <v>35.74045865200717</v>
      </c>
      <c r="D38" s="21">
        <f>RUT_data!Q201</f>
        <v>44.449320791482158</v>
      </c>
      <c r="E38" s="21">
        <f>RUT_data!AA201</f>
        <v>52.007173031414354</v>
      </c>
      <c r="F38" s="21">
        <f>RUT_data!AK201</f>
        <v>44.701314882586296</v>
      </c>
      <c r="G38" s="21">
        <f>RUT_data!AU201</f>
        <v>62.892732656606825</v>
      </c>
      <c r="I38" s="25">
        <f>RUT_data!BD201</f>
        <v>0.98710580149019567</v>
      </c>
    </row>
    <row r="39" spans="1:9" x14ac:dyDescent="0.2">
      <c r="B39" t="str">
        <f>RUT_data!D220</f>
        <v>Sierra Leone</v>
      </c>
      <c r="C39" s="21">
        <f>RUT_data!G220</f>
        <v>92.194081489319515</v>
      </c>
      <c r="D39" s="21">
        <f>RUT_data!Q220</f>
        <v>118.28862034166826</v>
      </c>
      <c r="E39" s="21">
        <f>RUT_data!AA220</f>
        <v>128.0167887185431</v>
      </c>
      <c r="F39" s="21">
        <f>RUT_data!AK220</f>
        <v>146.33508251578067</v>
      </c>
      <c r="G39" s="21">
        <f>RUT_data!AU220</f>
        <v>131.93835685745015</v>
      </c>
      <c r="I39" s="25">
        <f>RUT_data!BD220</f>
        <v>1.0067002033219863</v>
      </c>
    </row>
    <row r="40" spans="1:9" x14ac:dyDescent="0.2">
      <c r="B40" t="str">
        <f>RUT_data!D221</f>
        <v>Somalia</v>
      </c>
      <c r="C40" s="21">
        <f>RUT_data!G221</f>
        <v>17.087576638324016</v>
      </c>
      <c r="D40" s="21">
        <f>RUT_data!Q221</f>
        <v>23.754292247855339</v>
      </c>
      <c r="E40" s="21">
        <f>RUT_data!AA221</f>
        <v>30.564492481704079</v>
      </c>
      <c r="F40" s="21">
        <f>RUT_data!AK221</f>
        <v>27.516682271991765</v>
      </c>
      <c r="G40" s="21">
        <f>RUT_data!AU221</f>
        <v>33.07723316477778</v>
      </c>
      <c r="I40" s="25">
        <f>RUT_data!BD221</f>
        <v>1.3524277498503601</v>
      </c>
    </row>
    <row r="42" spans="1:9" x14ac:dyDescent="0.2">
      <c r="A42" t="str">
        <f>RUT_data!D206</f>
        <v>Mauritania</v>
      </c>
      <c r="C42" s="21">
        <f>RUT_data!G206</f>
        <v>6.0047684345713277</v>
      </c>
      <c r="D42" s="21">
        <f>RUT_data!Q206</f>
        <v>6.7799333029801483</v>
      </c>
      <c r="E42" s="21">
        <f>RUT_data!AA206</f>
        <v>7.6517479141780118</v>
      </c>
      <c r="F42" s="21">
        <f>RUT_data!AK206</f>
        <v>8.7154254532818101</v>
      </c>
      <c r="G42" s="21">
        <f>RUT_data!AU206</f>
        <v>10.007950830413469</v>
      </c>
      <c r="I42" s="25">
        <f>RUT_data!BD206</f>
        <v>1.3894461030261374</v>
      </c>
    </row>
    <row r="44" spans="1:9" x14ac:dyDescent="0.2">
      <c r="B44" t="str">
        <f>RUT_data!D222</f>
        <v>South Africa</v>
      </c>
      <c r="C44" s="21">
        <f>RUT_data!G222</f>
        <v>51.524751415804928</v>
      </c>
      <c r="D44" s="21">
        <f>RUT_data!Q222</f>
        <v>74.162498307021096</v>
      </c>
      <c r="E44" s="21">
        <f>RUT_data!AA222</f>
        <v>100.50974266675323</v>
      </c>
      <c r="F44" s="21">
        <f>RUT_data!AK222</f>
        <v>103.8233952878354</v>
      </c>
      <c r="G44" s="21">
        <f>RUT_data!AU222</f>
        <v>112.49418483514042</v>
      </c>
      <c r="I44" s="25">
        <f>RUT_data!BD222</f>
        <v>1.7638132440473075</v>
      </c>
    </row>
    <row r="45" spans="1:9" x14ac:dyDescent="0.2">
      <c r="B45" t="str">
        <f>RUT_data!D207</f>
        <v>Mauritius</v>
      </c>
      <c r="C45" s="21">
        <f>RUT_data!G207</f>
        <v>1884.3226943490795</v>
      </c>
      <c r="D45" s="21">
        <f>RUT_data!Q207</f>
        <v>2094.9827183654324</v>
      </c>
      <c r="E45" s="21">
        <f>RUT_data!AA207</f>
        <v>2205.046005245847</v>
      </c>
      <c r="F45" s="21">
        <f>RUT_data!AK207</f>
        <v>2562.4685865833967</v>
      </c>
      <c r="G45" s="21">
        <f>RUT_data!AU207</f>
        <v>3111.8383766544057</v>
      </c>
      <c r="I45" s="25">
        <f>RUT_data!BD207</f>
        <v>0.99385670847866869</v>
      </c>
    </row>
    <row r="46" spans="1:9" x14ac:dyDescent="0.2">
      <c r="B46" t="str">
        <f>RUT_data!B223</f>
        <v>Western Sahara</v>
      </c>
      <c r="C46" s="21">
        <f>RUT_data!G223</f>
        <v>0.43459999999999999</v>
      </c>
      <c r="D46" s="21">
        <f>RUT_data!Q223</f>
        <v>0.86695378512502452</v>
      </c>
      <c r="E46" s="21">
        <f>RUT_data!AA223</f>
        <v>1.0990944165683785</v>
      </c>
      <c r="F46" s="21">
        <f>RUT_data!AK223</f>
        <v>1.3024185488706777</v>
      </c>
      <c r="G46" s="21">
        <f>RUT_data!AU223</f>
        <v>1.431740955426744</v>
      </c>
      <c r="I46" s="25">
        <f>RUT_data!BD223</f>
        <v>3.1260911815323755</v>
      </c>
    </row>
    <row r="47" spans="1:9" x14ac:dyDescent="0.2">
      <c r="B47" t="str">
        <f>RUT_data!B225</f>
        <v>Swaziland</v>
      </c>
      <c r="C47" s="21">
        <f>RUT_data!G225</f>
        <v>65.814195573168078</v>
      </c>
      <c r="D47" s="21">
        <f>RUT_data!Q225</f>
        <v>101.7750119960797</v>
      </c>
      <c r="E47" s="21">
        <f>RUT_data!AA225</f>
        <v>182.77634199174736</v>
      </c>
      <c r="F47" s="21">
        <f>RUT_data!AK225</f>
        <v>234.77726285519441</v>
      </c>
      <c r="G47" s="21">
        <f>RUT_data!AU225</f>
        <v>206.7516844872859</v>
      </c>
      <c r="I47" s="25">
        <f>RUT_data!BD225</f>
        <v>2.7958769357952828</v>
      </c>
    </row>
    <row r="48" spans="1:9" x14ac:dyDescent="0.2">
      <c r="B48" t="str">
        <f>RUT_data!B226</f>
        <v>United Republic of Tanzania</v>
      </c>
      <c r="C48" s="21">
        <f>RUT_data!G226</f>
        <v>71.458127034203514</v>
      </c>
      <c r="D48" s="21">
        <f>RUT_data!Q226</f>
        <v>79.787766230084316</v>
      </c>
      <c r="E48" s="21">
        <f>RUT_data!AA226</f>
        <v>102.20531448624284</v>
      </c>
      <c r="F48" s="21">
        <f>RUT_data!AK226</f>
        <v>127.70947828097113</v>
      </c>
      <c r="G48" s="21">
        <f>RUT_data!AU226</f>
        <v>151.37360309216899</v>
      </c>
      <c r="I48" s="25">
        <f>RUT_data!BD226</f>
        <v>1.9404937895910468</v>
      </c>
    </row>
    <row r="49" spans="1:9" x14ac:dyDescent="0.2">
      <c r="B49" t="str">
        <f>RUT_data!D208</f>
        <v>Mozambique</v>
      </c>
      <c r="C49" s="21">
        <f>RUT_data!G208</f>
        <v>20.89917424301154</v>
      </c>
      <c r="D49" s="21">
        <f>RUT_data!Q208</f>
        <v>27.924699223890986</v>
      </c>
      <c r="E49" s="21">
        <f>RUT_data!AA208</f>
        <v>25.464196808505019</v>
      </c>
      <c r="F49" s="21">
        <f>RUT_data!AK208</f>
        <v>21.826611369003377</v>
      </c>
      <c r="G49" s="21">
        <f>RUT_data!AU208</f>
        <v>36.633505613195744</v>
      </c>
      <c r="I49" s="25">
        <f>RUT_data!BD208</f>
        <v>1.1030360116230042</v>
      </c>
    </row>
    <row r="50" spans="1:9" x14ac:dyDescent="0.2">
      <c r="B50" t="str">
        <f>RUT_data!B227</f>
        <v>Togo</v>
      </c>
      <c r="C50" s="21">
        <f>RUT_data!G227</f>
        <v>135.71595308294155</v>
      </c>
      <c r="D50" s="21">
        <f>RUT_data!Q227</f>
        <v>188.97718398755225</v>
      </c>
      <c r="E50" s="21">
        <f>RUT_data!AA227</f>
        <v>201.82997820743734</v>
      </c>
      <c r="F50" s="21">
        <f>RUT_data!AK227</f>
        <v>233.21831550815074</v>
      </c>
      <c r="G50" s="21">
        <f>RUT_data!AU227</f>
        <v>288.25548208461606</v>
      </c>
      <c r="I50" s="25">
        <f>RUT_data!BD227</f>
        <v>1.676869019227345</v>
      </c>
    </row>
    <row r="51" spans="1:9" x14ac:dyDescent="0.2">
      <c r="B51" t="str">
        <f>RUT_data!D209</f>
        <v>Namibia</v>
      </c>
      <c r="C51" s="21">
        <f>RUT_data!G209</f>
        <v>7.8725028930098064</v>
      </c>
      <c r="D51" s="21">
        <f>RUT_data!Q209</f>
        <v>11.03172504091653</v>
      </c>
      <c r="E51" s="21">
        <f>RUT_data!AA209</f>
        <v>11.216205964753492</v>
      </c>
      <c r="F51" s="21">
        <f>RUT_data!AK209</f>
        <v>10.314701092944235</v>
      </c>
      <c r="G51" s="21">
        <f>RUT_data!AU209</f>
        <v>10.291730468499722</v>
      </c>
      <c r="I51" s="25">
        <f>RUT_data!BD209</f>
        <v>0.47155934380247455</v>
      </c>
    </row>
    <row r="52" spans="1:9" x14ac:dyDescent="0.2">
      <c r="B52" t="str">
        <f>RUT_data!D210</f>
        <v>Niger</v>
      </c>
      <c r="C52" s="21">
        <f>RUT_data!G210</f>
        <v>25.662177643672472</v>
      </c>
      <c r="D52" s="21">
        <f>RUT_data!Q210</f>
        <v>32.861652250291115</v>
      </c>
      <c r="E52" s="21">
        <f>RUT_data!AA210</f>
        <v>39.401316801458691</v>
      </c>
      <c r="F52" s="21">
        <f>RUT_data!AK210</f>
        <v>37.813006995982143</v>
      </c>
      <c r="G52" s="21">
        <f>RUT_data!AU210</f>
        <v>55.398869215746686</v>
      </c>
      <c r="I52" s="25">
        <f>RUT_data!BD210</f>
        <v>1.6225090145887577</v>
      </c>
    </row>
    <row r="53" spans="1:9" x14ac:dyDescent="0.2">
      <c r="B53" t="str">
        <f>RUT_data!B224</f>
        <v>Sudan</v>
      </c>
      <c r="C53" s="21">
        <f>RUT_data!G224</f>
        <v>21.521071097542233</v>
      </c>
      <c r="D53" s="21">
        <f>RUT_data!Q224</f>
        <v>28.832825105366474</v>
      </c>
      <c r="E53" s="21">
        <f>RUT_data!AA224</f>
        <v>39.880609864550522</v>
      </c>
      <c r="F53" s="21">
        <f>RUT_data!AK224</f>
        <v>38.675198000321828</v>
      </c>
      <c r="G53" s="21">
        <f>RUT_data!AU224</f>
        <v>57.951281946625564</v>
      </c>
      <c r="I53" s="25">
        <f>RUT_data!BD224</f>
        <v>2.2327797537940786</v>
      </c>
    </row>
    <row r="54" spans="1:9" x14ac:dyDescent="0.2">
      <c r="B54" t="str">
        <f>RUT_data!B228</f>
        <v>Uganda</v>
      </c>
      <c r="C54" s="21">
        <f>RUT_data!G228</f>
        <v>218.61051367350709</v>
      </c>
      <c r="D54" s="21">
        <f>RUT_data!Q228</f>
        <v>316.10412148308939</v>
      </c>
      <c r="E54" s="21">
        <f>RUT_data!AA228</f>
        <v>324.68333789454476</v>
      </c>
      <c r="F54" s="21">
        <f>RUT_data!AK228</f>
        <v>386.78019514347869</v>
      </c>
      <c r="G54" s="21">
        <f>RUT_data!AU228</f>
        <v>449.97124436552008</v>
      </c>
      <c r="I54" s="25">
        <f>RUT_data!BD228</f>
        <v>1.3914334879236545</v>
      </c>
    </row>
    <row r="55" spans="1:9" x14ac:dyDescent="0.2">
      <c r="B55" t="str">
        <f>RUT_data!D211</f>
        <v>Nigeria</v>
      </c>
      <c r="C55" s="21">
        <f>RUT_data!G211</f>
        <v>127.42895642462969</v>
      </c>
      <c r="D55" s="21">
        <f>RUT_data!Q211</f>
        <v>158.94276795005203</v>
      </c>
      <c r="E55" s="21">
        <f>RUT_data!AA211</f>
        <v>181.26396590020892</v>
      </c>
      <c r="F55" s="21">
        <f>RUT_data!AK211</f>
        <v>265.85329266311317</v>
      </c>
      <c r="G55" s="21">
        <f>RUT_data!AU211</f>
        <v>352.04024487790269</v>
      </c>
      <c r="I55" s="25">
        <f>RUT_data!BD211</f>
        <v>2.7318561337985159</v>
      </c>
    </row>
    <row r="57" spans="1:9" x14ac:dyDescent="0.2">
      <c r="A57" s="20"/>
      <c r="B57" s="20" t="str">
        <f>RUT_data!D212</f>
        <v>Guinea-Bissau</v>
      </c>
      <c r="C57" s="23">
        <f>RUT_data!G212</f>
        <v>75.9645032714146</v>
      </c>
      <c r="D57" s="23">
        <f>RUT_data!Q212</f>
        <v>58.858261550509006</v>
      </c>
      <c r="E57" s="23">
        <f>RUT_data!AA212</f>
        <v>78.629204068990958</v>
      </c>
      <c r="F57" s="23">
        <f>RUT_data!AK212</f>
        <v>111.2286083610641</v>
      </c>
      <c r="G57" s="23">
        <f>RUT_data!AU212</f>
        <v>144.20408557198934</v>
      </c>
      <c r="H57" s="20"/>
      <c r="I57" s="28">
        <f>RUT_data!BD212</f>
        <v>2.2761875798539277</v>
      </c>
    </row>
    <row r="59" spans="1:9" x14ac:dyDescent="0.2">
      <c r="B59" t="s">
        <v>219</v>
      </c>
    </row>
    <row r="60" spans="1:9" x14ac:dyDescent="0.2">
      <c r="B60" s="36" t="s">
        <v>251</v>
      </c>
    </row>
  </sheetData>
  <phoneticPr fontId="0" type="noConversion"/>
  <pageMargins left="0.75" right="0.75" top="1" bottom="1" header="0.5" footer="0.5"/>
  <pageSetup orientation="portrait" horizontalDpi="360" verticalDpi="36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7"/>
  <sheetViews>
    <sheetView workbookViewId="0"/>
  </sheetViews>
  <sheetFormatPr defaultRowHeight="12.75" x14ac:dyDescent="0.2"/>
  <cols>
    <col min="1" max="1" width="7.28515625" style="51" customWidth="1"/>
    <col min="2" max="2" width="32.42578125" style="54" bestFit="1" customWidth="1"/>
    <col min="3" max="3" width="7.28515625" style="51" customWidth="1"/>
    <col min="4" max="4" width="28.85546875" style="54" bestFit="1" customWidth="1"/>
    <col min="5" max="45" width="9.28515625" style="43" bestFit="1" customWidth="1"/>
    <col min="46" max="46" width="10" style="43" bestFit="1" customWidth="1"/>
    <col min="47" max="48" width="9.28515625" style="43" bestFit="1" customWidth="1"/>
    <col min="49" max="49" width="9.140625" style="43"/>
    <col min="50" max="61" width="9.28515625" style="43" bestFit="1" customWidth="1"/>
    <col min="62" max="16384" width="9.140625" style="43"/>
  </cols>
  <sheetData>
    <row r="1" spans="1:61" x14ac:dyDescent="0.2">
      <c r="A1" s="48"/>
      <c r="B1" s="52"/>
      <c r="C1" s="48"/>
      <c r="D1" s="52"/>
      <c r="E1" s="44">
        <f>RUT_data!E1</f>
        <v>0</v>
      </c>
      <c r="F1" s="44">
        <f>RUT_data!F1</f>
        <v>0</v>
      </c>
      <c r="G1" s="44">
        <f>RUT_data!G1</f>
        <v>1961</v>
      </c>
      <c r="H1" s="44">
        <f>RUT_data!H1</f>
        <v>1962</v>
      </c>
      <c r="I1" s="44">
        <f>RUT_data!I1</f>
        <v>1963</v>
      </c>
      <c r="J1" s="44">
        <f>RUT_data!J1</f>
        <v>1964</v>
      </c>
      <c r="K1" s="44">
        <f>RUT_data!K1</f>
        <v>1965</v>
      </c>
      <c r="L1" s="44">
        <f>RUT_data!L1</f>
        <v>1966</v>
      </c>
      <c r="M1" s="44">
        <f>RUT_data!M1</f>
        <v>1967</v>
      </c>
      <c r="N1" s="44">
        <f>RUT_data!N1</f>
        <v>1968</v>
      </c>
      <c r="O1" s="44">
        <f>RUT_data!O1</f>
        <v>1969</v>
      </c>
      <c r="P1" s="44">
        <f>RUT_data!P1</f>
        <v>1970</v>
      </c>
      <c r="Q1" s="44">
        <f>RUT_data!Q1</f>
        <v>1971</v>
      </c>
      <c r="R1" s="44">
        <f>RUT_data!R1</f>
        <v>1972</v>
      </c>
      <c r="S1" s="44">
        <f>RUT_data!S1</f>
        <v>1973</v>
      </c>
      <c r="T1" s="44">
        <f>RUT_data!T1</f>
        <v>1974</v>
      </c>
      <c r="U1" s="44">
        <f>RUT_data!U1</f>
        <v>1975</v>
      </c>
      <c r="V1" s="44">
        <f>RUT_data!V1</f>
        <v>1976</v>
      </c>
      <c r="W1" s="44">
        <f>RUT_data!W1</f>
        <v>1977</v>
      </c>
      <c r="X1" s="44">
        <f>RUT_data!X1</f>
        <v>1978</v>
      </c>
      <c r="Y1" s="44">
        <f>RUT_data!Y1</f>
        <v>1979</v>
      </c>
      <c r="Z1" s="44">
        <f>RUT_data!Z1</f>
        <v>1980</v>
      </c>
      <c r="AA1" s="44">
        <f>RUT_data!AA1</f>
        <v>1981</v>
      </c>
      <c r="AB1" s="44">
        <f>RUT_data!AB1</f>
        <v>1982</v>
      </c>
      <c r="AC1" s="44">
        <f>RUT_data!AC1</f>
        <v>1983</v>
      </c>
      <c r="AD1" s="44">
        <f>RUT_data!AD1</f>
        <v>1984</v>
      </c>
      <c r="AE1" s="44">
        <f>RUT_data!AE1</f>
        <v>1985</v>
      </c>
      <c r="AF1" s="44">
        <f>RUT_data!AF1</f>
        <v>1986</v>
      </c>
      <c r="AG1" s="44">
        <f>RUT_data!AG1</f>
        <v>1987</v>
      </c>
      <c r="AH1" s="44">
        <f>RUT_data!AH1</f>
        <v>1988</v>
      </c>
      <c r="AI1" s="44">
        <f>RUT_data!AI1</f>
        <v>1989</v>
      </c>
      <c r="AJ1" s="44">
        <f>RUT_data!AJ1</f>
        <v>1990</v>
      </c>
      <c r="AK1" s="44">
        <f>RUT_data!AK1</f>
        <v>1991</v>
      </c>
      <c r="AL1" s="44">
        <f>RUT_data!AL1</f>
        <v>1992</v>
      </c>
      <c r="AM1" s="44">
        <f>RUT_data!AM1</f>
        <v>1993</v>
      </c>
      <c r="AN1" s="44">
        <f>RUT_data!AN1</f>
        <v>1994</v>
      </c>
      <c r="AO1" s="44">
        <f>RUT_data!AO1</f>
        <v>1995</v>
      </c>
      <c r="AP1" s="44">
        <f>RUT_data!AP1</f>
        <v>1996</v>
      </c>
      <c r="AQ1" s="44">
        <f>RUT_data!AQ1</f>
        <v>1997</v>
      </c>
      <c r="AR1" s="44">
        <f>RUT_data!AR1</f>
        <v>1998</v>
      </c>
      <c r="AS1" s="44">
        <f>RUT_data!AS1</f>
        <v>1999</v>
      </c>
      <c r="AT1" s="44">
        <f>RUT_data!AT1</f>
        <v>2000</v>
      </c>
      <c r="AU1" s="44">
        <f>RUT_data!AU1</f>
        <v>2001</v>
      </c>
      <c r="AV1" s="44">
        <f>RUT_data!AV1</f>
        <v>2002</v>
      </c>
      <c r="AW1" s="44" t="str">
        <f>RUT_data!BD1</f>
        <v>1961-2001</v>
      </c>
      <c r="AX1" s="44">
        <f>RUT_data!BE1</f>
        <v>0</v>
      </c>
      <c r="AY1" s="44">
        <f>RUT_data!BF1</f>
        <v>0</v>
      </c>
      <c r="AZ1" s="44">
        <f>RUT_data!BG1</f>
        <v>0</v>
      </c>
      <c r="BA1" s="44">
        <f>RUT_data!BH1</f>
        <v>0</v>
      </c>
      <c r="BB1" s="44">
        <f>RUT_data!BI1</f>
        <v>0</v>
      </c>
      <c r="BC1" s="44">
        <f>RUT_data!BJ1</f>
        <v>0</v>
      </c>
      <c r="BD1" s="44">
        <f>RUT_data!BK1</f>
        <v>0</v>
      </c>
      <c r="BE1" s="44">
        <f>RUT_data!BL1</f>
        <v>0</v>
      </c>
      <c r="BF1" s="44">
        <f>RUT_data!BM1</f>
        <v>0</v>
      </c>
      <c r="BG1" s="44">
        <f>RUT_data!BN1</f>
        <v>0</v>
      </c>
      <c r="BH1" s="44">
        <f>RUT_data!BO1</f>
        <v>0</v>
      </c>
      <c r="BI1" s="44">
        <f>RUT_data!BP1</f>
        <v>0</v>
      </c>
    </row>
    <row r="2" spans="1:61" s="45" customFormat="1" x14ac:dyDescent="0.2">
      <c r="A2" s="49">
        <f>RUT_data!A2</f>
        <v>3</v>
      </c>
      <c r="B2" s="13" t="str">
        <f>RUT_data!B2</f>
        <v>Angola</v>
      </c>
      <c r="C2" s="49">
        <f>RUT_data!C2</f>
        <v>7</v>
      </c>
      <c r="D2" s="13" t="str">
        <f>RUT_data!D2</f>
        <v>Angola</v>
      </c>
      <c r="F2" s="45" t="s">
        <v>372</v>
      </c>
      <c r="G2" s="45">
        <f>RUT_data!G2/RUT_data!G122</f>
        <v>29.560549680277269</v>
      </c>
      <c r="H2" s="45">
        <f>RUT_data!H2/RUT_data!H122</f>
        <v>29.39815945618771</v>
      </c>
      <c r="I2" s="45">
        <f>RUT_data!I2/RUT_data!I122</f>
        <v>29.115376688127132</v>
      </c>
      <c r="J2" s="45">
        <f>RUT_data!J2/RUT_data!J122</f>
        <v>28.840209377511222</v>
      </c>
      <c r="K2" s="45">
        <f>RUT_data!K2/RUT_data!K122</f>
        <v>28.560028234793329</v>
      </c>
      <c r="L2" s="45">
        <f>RUT_data!L2/RUT_data!L122</f>
        <v>28.286076962912926</v>
      </c>
      <c r="M2" s="45">
        <f>RUT_data!M2/RUT_data!M122</f>
        <v>28.014233413163542</v>
      </c>
      <c r="N2" s="45">
        <f>RUT_data!N2/RUT_data!N122</f>
        <v>27.72254549038993</v>
      </c>
      <c r="O2" s="45">
        <f>RUT_data!O2/RUT_data!O122</f>
        <v>27.454681515540248</v>
      </c>
      <c r="P2" s="45">
        <f>RUT_data!P2/RUT_data!P122</f>
        <v>27.102147456994413</v>
      </c>
      <c r="Q2" s="45">
        <f>RUT_data!Q2/RUT_data!Q122</f>
        <v>26.689154428965896</v>
      </c>
      <c r="R2" s="45">
        <f>RUT_data!R2/RUT_data!R122</f>
        <v>26.241606749768867</v>
      </c>
      <c r="S2" s="45">
        <f>RUT_data!S2/RUT_data!S122</f>
        <v>25.815576956628718</v>
      </c>
      <c r="T2" s="45">
        <f>RUT_data!T2/RUT_data!T122</f>
        <v>25.332441162667845</v>
      </c>
      <c r="U2" s="45">
        <f>RUT_data!U2/RUT_data!U122</f>
        <v>24.737035337338927</v>
      </c>
      <c r="V2" s="45">
        <f>RUT_data!V2/RUT_data!V122</f>
        <v>24.161762458965853</v>
      </c>
      <c r="W2" s="45">
        <f>RUT_data!W2/RUT_data!W122</f>
        <v>23.648558416747189</v>
      </c>
      <c r="X2" s="45">
        <f>RUT_data!X2/RUT_data!X122</f>
        <v>23.126064188823587</v>
      </c>
      <c r="Y2" s="45">
        <f>RUT_data!Y2/RUT_data!Y122</f>
        <v>22.554294713551077</v>
      </c>
      <c r="Z2" s="45">
        <f>RUT_data!Z2/RUT_data!Z122</f>
        <v>21.939897395422257</v>
      </c>
      <c r="AA2" s="45">
        <f>RUT_data!AA2/RUT_data!AA122</f>
        <v>21.256907768848066</v>
      </c>
      <c r="AB2" s="45">
        <f>RUT_data!AB2/RUT_data!AB122</f>
        <v>20.578230285079599</v>
      </c>
      <c r="AC2" s="45">
        <f>RUT_data!AC2/RUT_data!AC122</f>
        <v>19.920351128627733</v>
      </c>
      <c r="AD2" s="45">
        <f>RUT_data!AD2/RUT_data!AD122</f>
        <v>19.318409169850643</v>
      </c>
      <c r="AE2" s="45">
        <f>RUT_data!AE2/RUT_data!AE122</f>
        <v>18.789868287740628</v>
      </c>
      <c r="AF2" s="45">
        <f>RUT_data!AF2/RUT_data!AF122</f>
        <v>18.416611733684903</v>
      </c>
      <c r="AG2" s="45">
        <f>RUT_data!AG2/RUT_data!AG122</f>
        <v>18.028359651949724</v>
      </c>
      <c r="AH2" s="45">
        <f>RUT_data!AH2/RUT_data!AH122</f>
        <v>17.631799558777182</v>
      </c>
      <c r="AI2" s="45">
        <f>RUT_data!AI2/RUT_data!AI122</f>
        <v>17.245035460992909</v>
      </c>
      <c r="AJ2" s="45">
        <f>RUT_data!AJ2/RUT_data!AJ122</f>
        <v>16.753141438459224</v>
      </c>
      <c r="AK2" s="45">
        <f>RUT_data!AK2/RUT_data!AK122</f>
        <v>16.355759237536656</v>
      </c>
      <c r="AL2" s="45">
        <f>RUT_data!AL2/RUT_data!AL122</f>
        <v>15.923060631938514</v>
      </c>
      <c r="AM2" s="45">
        <f>RUT_data!AM2/RUT_data!AM122</f>
        <v>15.572448113207548</v>
      </c>
      <c r="AN2" s="45">
        <f>RUT_data!AN2/RUT_data!AN122</f>
        <v>15.054107526881721</v>
      </c>
      <c r="AO2" s="45">
        <f>RUT_data!AO2/RUT_data!AO122</f>
        <v>14.665562270099842</v>
      </c>
      <c r="AP2" s="45">
        <f>RUT_data!AP2/RUT_data!AP122</f>
        <v>14.288047107014849</v>
      </c>
      <c r="AQ2" s="45">
        <f>RUT_data!AQ2/RUT_data!AQ122</f>
        <v>13.951445166125406</v>
      </c>
      <c r="AR2" s="45">
        <f>RUT_data!AR2/RUT_data!AR122</f>
        <v>13.638415043816943</v>
      </c>
      <c r="AS2" s="45">
        <f>RUT_data!AS2/RUT_data!AS122</f>
        <v>13.250998815165877</v>
      </c>
      <c r="AT2" s="45">
        <f>RUT_data!AT2/RUT_data!AT122</f>
        <v>12.916841595572977</v>
      </c>
      <c r="AU2" s="45">
        <f>RUT_data!AU2/RUT_data!AU122</f>
        <v>12.56992996196017</v>
      </c>
    </row>
    <row r="3" spans="1:61" s="45" customFormat="1" x14ac:dyDescent="0.2">
      <c r="A3" s="49">
        <f>RUT_data!A3</f>
        <v>3</v>
      </c>
      <c r="B3" s="13" t="str">
        <f>RUT_data!B3</f>
        <v>Botswana</v>
      </c>
      <c r="C3" s="49">
        <f>RUT_data!C3</f>
        <v>20</v>
      </c>
      <c r="D3" s="13" t="str">
        <f>RUT_data!D3</f>
        <v>Botswana</v>
      </c>
      <c r="F3" s="45" t="s">
        <v>372</v>
      </c>
      <c r="G3" s="45">
        <f>RUT_data!G3/RUT_data!G123</f>
        <v>140.51408652533374</v>
      </c>
      <c r="H3" s="45">
        <f>RUT_data!H3/RUT_data!H123</f>
        <v>139.21697684258245</v>
      </c>
      <c r="I3" s="45">
        <f>RUT_data!I3/RUT_data!I123</f>
        <v>139.21847304597486</v>
      </c>
      <c r="J3" s="45">
        <f>RUT_data!J3/RUT_data!J123</f>
        <v>138.10594489635267</v>
      </c>
      <c r="K3" s="45">
        <f>RUT_data!K3/RUT_data!K123</f>
        <v>137.53145561986557</v>
      </c>
      <c r="L3" s="45">
        <f>RUT_data!L3/RUT_data!L123</f>
        <v>137.25326879440539</v>
      </c>
      <c r="M3" s="45">
        <f>RUT_data!M3/RUT_data!M123</f>
        <v>136.88811923659051</v>
      </c>
      <c r="N3" s="45">
        <f>RUT_data!N3/RUT_data!N123</f>
        <v>135.29994367100204</v>
      </c>
      <c r="O3" s="45">
        <f>RUT_data!O3/RUT_data!O123</f>
        <v>134.61478744409294</v>
      </c>
      <c r="P3" s="45">
        <f>RUT_data!P3/RUT_data!P123</f>
        <v>133.71991072653123</v>
      </c>
      <c r="Q3" s="45">
        <f>RUT_data!Q3/RUT_data!Q123</f>
        <v>133.43345177993527</v>
      </c>
      <c r="R3" s="45">
        <f>RUT_data!R3/RUT_data!R123</f>
        <v>131.77377682395775</v>
      </c>
      <c r="S3" s="45">
        <f>RUT_data!S3/RUT_data!S123</f>
        <v>131.5041062982325</v>
      </c>
      <c r="T3" s="45">
        <f>RUT_data!T3/RUT_data!T123</f>
        <v>130.72513097969991</v>
      </c>
      <c r="U3" s="45">
        <f>RUT_data!U3/RUT_data!U123</f>
        <v>129.76547422102274</v>
      </c>
      <c r="V3" s="45">
        <f>RUT_data!V3/RUT_data!V123</f>
        <v>129.04478564220344</v>
      </c>
      <c r="W3" s="45">
        <f>RUT_data!W3/RUT_data!W123</f>
        <v>127.61485729532465</v>
      </c>
      <c r="X3" s="45">
        <f>RUT_data!X3/RUT_data!X123</f>
        <v>126.47313534117326</v>
      </c>
      <c r="Y3" s="45">
        <f>RUT_data!Y3/RUT_data!Y123</f>
        <v>125.31469481974337</v>
      </c>
      <c r="Z3" s="45">
        <f>RUT_data!Z3/RUT_data!Z123</f>
        <v>125.47368932038835</v>
      </c>
      <c r="AA3" s="45">
        <f>RUT_data!AA3/RUT_data!AA123</f>
        <v>124.26769230769231</v>
      </c>
      <c r="AB3" s="45">
        <f>RUT_data!AB3/RUT_data!AB123</f>
        <v>121.86635545023697</v>
      </c>
      <c r="AC3" s="45">
        <f>RUT_data!AC3/RUT_data!AC123</f>
        <v>120.13242990654206</v>
      </c>
      <c r="AD3" s="45">
        <f>RUT_data!AD3/RUT_data!AD123</f>
        <v>119.02935185185186</v>
      </c>
      <c r="AE3" s="45">
        <f>RUT_data!AE3/RUT_data!AE123</f>
        <v>118.11440366972477</v>
      </c>
      <c r="AF3" s="45">
        <f>RUT_data!AF3/RUT_data!AF123</f>
        <v>119.27935185185186</v>
      </c>
      <c r="AG3" s="45">
        <f>RUT_data!AG3/RUT_data!AG123</f>
        <v>120.99948356807512</v>
      </c>
      <c r="AH3" s="45">
        <f>RUT_data!AH3/RUT_data!AH123</f>
        <v>122.90895734597156</v>
      </c>
      <c r="AI3" s="45">
        <f>RUT_data!AI3/RUT_data!AI123</f>
        <v>124.59033653846154</v>
      </c>
      <c r="AJ3" s="45">
        <f>RUT_data!AJ3/RUT_data!AJ123</f>
        <v>125.50604854368932</v>
      </c>
      <c r="AK3" s="45">
        <f>RUT_data!AK3/RUT_data!AK123</f>
        <v>122.79917142857143</v>
      </c>
      <c r="AL3" s="45">
        <f>RUT_data!AL3/RUT_data!AL123</f>
        <v>118.55809216589861</v>
      </c>
      <c r="AM3" s="45">
        <f>RUT_data!AM3/RUT_data!AM123</f>
        <v>115.48070852017938</v>
      </c>
      <c r="AN3" s="45">
        <f>RUT_data!AN3/RUT_data!AN123</f>
        <v>112.60545217391304</v>
      </c>
      <c r="AO3" s="45">
        <f>RUT_data!AO3/RUT_data!AO123</f>
        <v>110.67417596566524</v>
      </c>
      <c r="AP3" s="45">
        <f>RUT_data!AP3/RUT_data!AP123</f>
        <v>110.33325957446809</v>
      </c>
      <c r="AQ3" s="45">
        <f>RUT_data!AQ3/RUT_data!AQ123</f>
        <v>100.82968359375</v>
      </c>
      <c r="AR3" s="45">
        <f>RUT_data!AR3/RUT_data!AR123</f>
        <v>93.511669090909095</v>
      </c>
      <c r="AS3" s="45">
        <f>RUT_data!AS3/RUT_data!AS123</f>
        <v>92.586946043165469</v>
      </c>
      <c r="AT3" s="45">
        <f>RUT_data!AT3/RUT_data!AT123</f>
        <v>91.92813523131673</v>
      </c>
      <c r="AU3" s="45">
        <f>RUT_data!AU3/RUT_data!AU123</f>
        <v>94.695345588235298</v>
      </c>
    </row>
    <row r="4" spans="1:61" s="45" customFormat="1" x14ac:dyDescent="0.2">
      <c r="A4" s="49">
        <f>RUT_data!A4</f>
        <v>2</v>
      </c>
      <c r="B4" s="13" t="str">
        <f>RUT_data!B4</f>
        <v>Burundi</v>
      </c>
      <c r="C4" s="49">
        <f>RUT_data!C4</f>
        <v>29</v>
      </c>
      <c r="D4" s="13" t="str">
        <f>RUT_data!D4</f>
        <v>Burundi</v>
      </c>
      <c r="F4" s="45" t="s">
        <v>372</v>
      </c>
      <c r="G4" s="45">
        <f>RUT_data!G4/RUT_data!G124</f>
        <v>1.0361987691152446</v>
      </c>
      <c r="H4" s="45">
        <f>RUT_data!H4/RUT_data!H124</f>
        <v>1.0043503255995114</v>
      </c>
      <c r="I4" s="45">
        <f>RUT_data!I4/RUT_data!I124</f>
        <v>1.00319140178262</v>
      </c>
      <c r="J4" s="45">
        <f>RUT_data!J4/RUT_data!J124</f>
        <v>1.0048372647376644</v>
      </c>
      <c r="K4" s="45">
        <f>RUT_data!K4/RUT_data!K124</f>
        <v>1.0009010223276722</v>
      </c>
      <c r="L4" s="45">
        <f>RUT_data!L4/RUT_data!L124</f>
        <v>0.98925035936119443</v>
      </c>
      <c r="M4" s="45">
        <f>RUT_data!M4/RUT_data!M124</f>
        <v>0.99002653358186365</v>
      </c>
      <c r="N4" s="45">
        <f>RUT_data!N4/RUT_data!N124</f>
        <v>0.98311995489197834</v>
      </c>
      <c r="O4" s="45">
        <f>RUT_data!O4/RUT_data!O124</f>
        <v>0.95865575946818538</v>
      </c>
      <c r="P4" s="45">
        <f>RUT_data!P4/RUT_data!P124</f>
        <v>0.97654008897202116</v>
      </c>
      <c r="Q4" s="45">
        <f>RUT_data!Q4/RUT_data!Q124</f>
        <v>0.99559080958234369</v>
      </c>
      <c r="R4" s="45">
        <f>RUT_data!R4/RUT_data!R124</f>
        <v>0.9849155082421357</v>
      </c>
      <c r="S4" s="45">
        <f>RUT_data!S4/RUT_data!S124</f>
        <v>1.0338489324945044</v>
      </c>
      <c r="T4" s="45">
        <f>RUT_data!T4/RUT_data!T124</f>
        <v>0.99889275632902441</v>
      </c>
      <c r="U4" s="45">
        <f>RUT_data!U4/RUT_data!U124</f>
        <v>1.0581604377543539</v>
      </c>
      <c r="V4" s="45">
        <f>RUT_data!V4/RUT_data!V124</f>
        <v>1.0654755457914611</v>
      </c>
      <c r="W4" s="45">
        <f>RUT_data!W4/RUT_data!W124</f>
        <v>1.0675012622149838</v>
      </c>
      <c r="X4" s="45">
        <f>RUT_data!X4/RUT_data!X124</f>
        <v>1.0311940540458455</v>
      </c>
      <c r="Y4" s="45">
        <f>RUT_data!Y4/RUT_data!Y124</f>
        <v>1.0297939341048645</v>
      </c>
      <c r="Z4" s="45">
        <f>RUT_data!Z4/RUT_data!Z124</f>
        <v>1.0366905537459283</v>
      </c>
      <c r="AA4" s="45">
        <f>RUT_data!AA4/RUT_data!AA124</f>
        <v>1.0036547368421052</v>
      </c>
      <c r="AB4" s="45">
        <f>RUT_data!AB4/RUT_data!AB124</f>
        <v>0.98479878048780489</v>
      </c>
      <c r="AC4" s="45">
        <f>RUT_data!AC4/RUT_data!AC124</f>
        <v>0.95139666175748649</v>
      </c>
      <c r="AD4" s="45">
        <f>RUT_data!AD4/RUT_data!AD124</f>
        <v>0.89105926979611194</v>
      </c>
      <c r="AE4" s="45">
        <f>RUT_data!AE4/RUT_data!AE124</f>
        <v>0.92359329044117644</v>
      </c>
      <c r="AF4" s="45">
        <f>RUT_data!AF4/RUT_data!AF124</f>
        <v>0.90944340463458107</v>
      </c>
      <c r="AG4" s="45">
        <f>RUT_data!AG4/RUT_data!AG124</f>
        <v>0.88348005148005149</v>
      </c>
      <c r="AH4" s="45">
        <f>RUT_data!AH4/RUT_data!AH124</f>
        <v>0.86057711442786067</v>
      </c>
      <c r="AI4" s="45">
        <f>RUT_data!AI4/RUT_data!AI124</f>
        <v>0.7950632045088567</v>
      </c>
      <c r="AJ4" s="45">
        <f>RUT_data!AJ4/RUT_data!AJ124</f>
        <v>0.77841594658287505</v>
      </c>
      <c r="AK4" s="45">
        <f>RUT_data!AK4/RUT_data!AK124</f>
        <v>0.78799845320959006</v>
      </c>
      <c r="AL4" s="45">
        <f>RUT_data!AL4/RUT_data!AL124</f>
        <v>0.78425562762304468</v>
      </c>
      <c r="AM4" s="45">
        <f>RUT_data!AM4/RUT_data!AM124</f>
        <v>0.76119388909845342</v>
      </c>
      <c r="AN4" s="45">
        <f>RUT_data!AN4/RUT_data!AN124</f>
        <v>0.70058869760479037</v>
      </c>
      <c r="AO4" s="45">
        <f>RUT_data!AO4/RUT_data!AO124</f>
        <v>0.71691998511350952</v>
      </c>
      <c r="AP4" s="45">
        <f>RUT_data!AP4/RUT_data!AP124</f>
        <v>0.74320749814402376</v>
      </c>
      <c r="AQ4" s="45">
        <f>RUT_data!AQ4/RUT_data!AQ124</f>
        <v>0.76135165243223168</v>
      </c>
      <c r="AR4" s="45">
        <f>RUT_data!AR4/RUT_data!AR124</f>
        <v>0.77116920222634511</v>
      </c>
      <c r="AS4" s="45">
        <f>RUT_data!AS4/RUT_data!AS124</f>
        <v>0.74902322152598599</v>
      </c>
      <c r="AT4" s="45">
        <f>RUT_data!AT4/RUT_data!AT124</f>
        <v>0.74783042846768333</v>
      </c>
      <c r="AU4" s="45">
        <f>RUT_data!AU4/RUT_data!AU124</f>
        <v>0.75153993610223646</v>
      </c>
    </row>
    <row r="5" spans="1:61" s="45" customFormat="1" x14ac:dyDescent="0.2">
      <c r="A5" s="49">
        <f>RUT_data!A5</f>
        <v>1</v>
      </c>
      <c r="B5" s="13" t="str">
        <f>RUT_data!B5</f>
        <v>Cameroon</v>
      </c>
      <c r="C5" s="49">
        <f>RUT_data!C5</f>
        <v>32</v>
      </c>
      <c r="D5" s="13" t="str">
        <f>RUT_data!D5</f>
        <v>Cameroon</v>
      </c>
      <c r="E5" s="46"/>
      <c r="F5" s="45" t="s">
        <v>372</v>
      </c>
      <c r="G5" s="45">
        <f>RUT_data!G5/RUT_data!G125</f>
        <v>1.9252214673892571</v>
      </c>
      <c r="H5" s="45">
        <f>RUT_data!H5/RUT_data!H125</f>
        <v>1.9712750669122667</v>
      </c>
      <c r="I5" s="45">
        <f>RUT_data!I5/RUT_data!I125</f>
        <v>2.0204841770670199</v>
      </c>
      <c r="J5" s="45">
        <f>RUT_data!J5/RUT_data!J125</f>
        <v>1.9832549719485479</v>
      </c>
      <c r="K5" s="45">
        <f>RUT_data!K5/RUT_data!K125</f>
        <v>1.947772528199647</v>
      </c>
      <c r="L5" s="45">
        <f>RUT_data!L5/RUT_data!L125</f>
        <v>1.9496054204756832</v>
      </c>
      <c r="M5" s="45">
        <f>RUT_data!M5/RUT_data!M125</f>
        <v>1.991723707946099</v>
      </c>
      <c r="N5" s="45">
        <f>RUT_data!N5/RUT_data!N125</f>
        <v>1.9807144336167914</v>
      </c>
      <c r="O5" s="45">
        <f>RUT_data!O5/RUT_data!O125</f>
        <v>1.9924022407806077</v>
      </c>
      <c r="P5" s="45">
        <f>RUT_data!P5/RUT_data!P125</f>
        <v>2.0101399637589332</v>
      </c>
      <c r="Q5" s="45">
        <f>RUT_data!Q5/RUT_data!Q125</f>
        <v>2.0746794918547407</v>
      </c>
      <c r="R5" s="45">
        <f>RUT_data!R5/RUT_data!R125</f>
        <v>2.0307044284221676</v>
      </c>
      <c r="S5" s="45">
        <f>RUT_data!S5/RUT_data!S125</f>
        <v>2.0701989828995333</v>
      </c>
      <c r="T5" s="45">
        <f>RUT_data!T5/RUT_data!T125</f>
        <v>2.1149243509947913</v>
      </c>
      <c r="U5" s="45">
        <f>RUT_data!U5/RUT_data!U125</f>
        <v>2.1738458908118159</v>
      </c>
      <c r="V5" s="45">
        <f>RUT_data!V5/RUT_data!V125</f>
        <v>2.1238522198670666</v>
      </c>
      <c r="W5" s="45">
        <f>RUT_data!W5/RUT_data!W125</f>
        <v>2.1277982020304744</v>
      </c>
      <c r="X5" s="45">
        <f>RUT_data!X5/RUT_data!X125</f>
        <v>2.1302522941178159</v>
      </c>
      <c r="Y5" s="45">
        <f>RUT_data!Y5/RUT_data!Y125</f>
        <v>2.1155329288344964</v>
      </c>
      <c r="Z5" s="45">
        <f>RUT_data!Z5/RUT_data!Z125</f>
        <v>2.1147412504915453</v>
      </c>
      <c r="AA5" s="45">
        <f>RUT_data!AA5/RUT_data!AA125</f>
        <v>2.0269051291939837</v>
      </c>
      <c r="AB5" s="45">
        <f>RUT_data!AB5/RUT_data!AB125</f>
        <v>2.0676425028615033</v>
      </c>
      <c r="AC5" s="45">
        <f>RUT_data!AC5/RUT_data!AC125</f>
        <v>2.0454645669291338</v>
      </c>
      <c r="AD5" s="45">
        <f>RUT_data!AD5/RUT_data!AD125</f>
        <v>1.8424438700147709</v>
      </c>
      <c r="AE5" s="45">
        <f>RUT_data!AE5/RUT_data!AE125</f>
        <v>1.9038639505274646</v>
      </c>
      <c r="AF5" s="45">
        <f>RUT_data!AF5/RUT_data!AF125</f>
        <v>1.9207888375399929</v>
      </c>
      <c r="AG5" s="45">
        <f>RUT_data!AG5/RUT_data!AG125</f>
        <v>1.7040086835706842</v>
      </c>
      <c r="AH5" s="45">
        <f>RUT_data!AH5/RUT_data!AH125</f>
        <v>1.7389405772495756</v>
      </c>
      <c r="AI5" s="45">
        <f>RUT_data!AI5/RUT_data!AI125</f>
        <v>1.6825974801061008</v>
      </c>
      <c r="AJ5" s="45">
        <f>RUT_data!AJ5/RUT_data!AJ125</f>
        <v>1.5933373298768632</v>
      </c>
      <c r="AK5" s="45">
        <f>RUT_data!AK5/RUT_data!AK125</f>
        <v>1.6538754391568189</v>
      </c>
      <c r="AL5" s="45">
        <f>RUT_data!AL5/RUT_data!AL125</f>
        <v>1.6818787019533712</v>
      </c>
      <c r="AM5" s="45">
        <f>RUT_data!AM5/RUT_data!AM125</f>
        <v>1.7146100746268658</v>
      </c>
      <c r="AN5" s="45">
        <f>RUT_data!AN5/RUT_data!AN125</f>
        <v>1.7205930589680589</v>
      </c>
      <c r="AO5" s="45">
        <f>RUT_data!AO5/RUT_data!AO125</f>
        <v>1.7378328276699029</v>
      </c>
      <c r="AP5" s="45">
        <f>RUT_data!AP5/RUT_data!AP125</f>
        <v>1.708559220389805</v>
      </c>
      <c r="AQ5" s="45">
        <f>RUT_data!AQ5/RUT_data!AQ125</f>
        <v>1.6943846609416642</v>
      </c>
      <c r="AR5" s="45">
        <f>RUT_data!AR5/RUT_data!AR125</f>
        <v>1.717496487119438</v>
      </c>
      <c r="AS5" s="45">
        <f>RUT_data!AS5/RUT_data!AS125</f>
        <v>1.5518003477252971</v>
      </c>
      <c r="AT5" s="45">
        <f>RUT_data!AT5/RUT_data!AT125</f>
        <v>1.589792073520965</v>
      </c>
      <c r="AU5" s="45">
        <f>RUT_data!AU5/RUT_data!AU125</f>
        <v>1.6126113960113959</v>
      </c>
    </row>
    <row r="6" spans="1:61" s="45" customFormat="1" x14ac:dyDescent="0.2">
      <c r="A6" s="49">
        <f>RUT_data!A6</f>
        <v>1</v>
      </c>
      <c r="B6" s="13" t="str">
        <f>RUT_data!B6</f>
        <v>Cape Verde</v>
      </c>
      <c r="C6" s="49">
        <f>RUT_data!C6</f>
        <v>35</v>
      </c>
      <c r="D6" s="13" t="str">
        <f>RUT_data!D6</f>
        <v>Cape Verde</v>
      </c>
      <c r="F6" s="45" t="s">
        <v>372</v>
      </c>
      <c r="G6" s="45">
        <f>RUT_data!G6/RUT_data!G126</f>
        <v>1.930921052631579</v>
      </c>
      <c r="H6" s="45">
        <f>RUT_data!H6/RUT_data!H126</f>
        <v>1.9390789473684211</v>
      </c>
      <c r="I6" s="45">
        <f>RUT_data!I6/RUT_data!I126</f>
        <v>1.9510526315789474</v>
      </c>
      <c r="J6" s="45">
        <f>RUT_data!J6/RUT_data!J126</f>
        <v>1.8724358974358974</v>
      </c>
      <c r="K6" s="45">
        <f>RUT_data!K6/RUT_data!K126</f>
        <v>2.2560256410256412</v>
      </c>
      <c r="L6" s="45">
        <f>RUT_data!L6/RUT_data!L126</f>
        <v>2.3444871794871793</v>
      </c>
      <c r="M6" s="45">
        <f>RUT_data!M6/RUT_data!M126</f>
        <v>2.3647</v>
      </c>
      <c r="N6" s="45">
        <f>RUT_data!N6/RUT_data!N126</f>
        <v>1.5453749999999999</v>
      </c>
      <c r="O6" s="45">
        <f>RUT_data!O6/RUT_data!O126</f>
        <v>1.3724000000000001</v>
      </c>
      <c r="P6" s="45">
        <f>RUT_data!P6/RUT_data!P126</f>
        <v>0.96679999999999999</v>
      </c>
      <c r="Q6" s="45">
        <f>RUT_data!Q6/RUT_data!Q126</f>
        <v>0.93030000000000002</v>
      </c>
      <c r="R6" s="45">
        <f>RUT_data!R6/RUT_data!R126</f>
        <v>0.91385000000000005</v>
      </c>
      <c r="S6" s="45">
        <f>RUT_data!S6/RUT_data!S126</f>
        <v>0.90584615384615386</v>
      </c>
      <c r="T6" s="45">
        <f>RUT_data!T6/RUT_data!T126</f>
        <v>1.0642105263157895</v>
      </c>
      <c r="U6" s="45">
        <f>RUT_data!U6/RUT_data!U126</f>
        <v>1.1299999999999999</v>
      </c>
      <c r="V6" s="45">
        <f>RUT_data!V6/RUT_data!V126</f>
        <v>1.2873513513513513</v>
      </c>
      <c r="W6" s="45">
        <f>RUT_data!W6/RUT_data!W126</f>
        <v>1.0355555555555556</v>
      </c>
      <c r="X6" s="45">
        <f>RUT_data!X6/RUT_data!X126</f>
        <v>1.1404166666666666</v>
      </c>
      <c r="Y6" s="45">
        <f>RUT_data!Y6/RUT_data!Y126</f>
        <v>1.6597142857142857</v>
      </c>
      <c r="Z6" s="45">
        <f>RUT_data!Z6/RUT_data!Z126</f>
        <v>1.9970000000000001</v>
      </c>
      <c r="AA6" s="45">
        <f>RUT_data!AA6/RUT_data!AA126</f>
        <v>1.289264705882353</v>
      </c>
      <c r="AB6" s="45">
        <f>RUT_data!AB6/RUT_data!AB126</f>
        <v>1.5255428571428571</v>
      </c>
      <c r="AC6" s="45">
        <f>RUT_data!AC6/RUT_data!AC126</f>
        <v>1.3854857142857142</v>
      </c>
      <c r="AD6" s="45">
        <f>RUT_data!AD6/RUT_data!AD126</f>
        <v>1.6</v>
      </c>
      <c r="AE6" s="45">
        <f>RUT_data!AE6/RUT_data!AE126</f>
        <v>1.3028</v>
      </c>
      <c r="AF6" s="45">
        <f>RUT_data!AF6/RUT_data!AF126</f>
        <v>2.1508571428571428</v>
      </c>
      <c r="AG6" s="45">
        <f>RUT_data!AG6/RUT_data!AG126</f>
        <v>3.3408571428571427</v>
      </c>
      <c r="AH6" s="45">
        <f>RUT_data!AH6/RUT_data!AH126</f>
        <v>3.1187142857142858</v>
      </c>
      <c r="AI6" s="45">
        <f>RUT_data!AI6/RUT_data!AI126</f>
        <v>3.399941176470588</v>
      </c>
      <c r="AJ6" s="45">
        <f>RUT_data!AJ6/RUT_data!AJ126</f>
        <v>3.288205882352941</v>
      </c>
      <c r="AK6" s="45">
        <f>RUT_data!AK6/RUT_data!AK126</f>
        <v>3.2115588235294119</v>
      </c>
      <c r="AL6" s="45">
        <f>RUT_data!AL6/RUT_data!AL126</f>
        <v>3.0773823529411763</v>
      </c>
      <c r="AM6" s="45">
        <f>RUT_data!AM6/RUT_data!AM126</f>
        <v>3.0105882352941178</v>
      </c>
      <c r="AN6" s="45">
        <f>RUT_data!AN6/RUT_data!AN126</f>
        <v>2.9474857142857145</v>
      </c>
      <c r="AO6" s="45">
        <f>RUT_data!AO6/RUT_data!AO126</f>
        <v>2.8283714285714288</v>
      </c>
      <c r="AP6" s="45">
        <f>RUT_data!AP6/RUT_data!AP126</f>
        <v>2.8632571428571429</v>
      </c>
      <c r="AQ6" s="45">
        <f>RUT_data!AQ6/RUT_data!AQ126</f>
        <v>2.8498571428571426</v>
      </c>
      <c r="AR6" s="45">
        <f>RUT_data!AR6/RUT_data!AR126</f>
        <v>2.7353714285714288</v>
      </c>
      <c r="AS6" s="45">
        <f>RUT_data!AS6/RUT_data!AS126</f>
        <v>2.6146571428571428</v>
      </c>
      <c r="AT6" s="45">
        <f>RUT_data!AT6/RUT_data!AT126</f>
        <v>2.6511714285714287</v>
      </c>
      <c r="AU6" s="45">
        <f>RUT_data!AU6/RUT_data!AU126</f>
        <v>2.9221714285714286</v>
      </c>
    </row>
    <row r="7" spans="1:61" s="45" customFormat="1" x14ac:dyDescent="0.2">
      <c r="A7" s="49">
        <f>RUT_data!A7</f>
        <v>1</v>
      </c>
      <c r="B7" s="13" t="str">
        <f>RUT_data!B7</f>
        <v>Cent Afr Rep</v>
      </c>
      <c r="C7" s="49">
        <f>RUT_data!C7</f>
        <v>37</v>
      </c>
      <c r="D7" s="13" t="str">
        <f>RUT_data!D7</f>
        <v>Cent Afr Rep</v>
      </c>
      <c r="F7" s="45" t="s">
        <v>372</v>
      </c>
      <c r="G7" s="45">
        <f>RUT_data!G7/RUT_data!G127</f>
        <v>5.1413741985669761</v>
      </c>
      <c r="H7" s="45">
        <f>RUT_data!H7/RUT_data!H127</f>
        <v>5.0888208571070042</v>
      </c>
      <c r="I7" s="45">
        <f>RUT_data!I7/RUT_data!I127</f>
        <v>5.0347183596605545</v>
      </c>
      <c r="J7" s="45">
        <f>RUT_data!J7/RUT_data!J127</f>
        <v>4.9418470672223913</v>
      </c>
      <c r="K7" s="45">
        <f>RUT_data!K7/RUT_data!K127</f>
        <v>4.855760602103774</v>
      </c>
      <c r="L7" s="45">
        <f>RUT_data!L7/RUT_data!L127</f>
        <v>4.8755275782772944</v>
      </c>
      <c r="M7" s="45">
        <f>RUT_data!M7/RUT_data!M127</f>
        <v>4.8954824265062085</v>
      </c>
      <c r="N7" s="45">
        <f>RUT_data!N7/RUT_data!N127</f>
        <v>4.8669896222132554</v>
      </c>
      <c r="O7" s="45">
        <f>RUT_data!O7/RUT_data!O127</f>
        <v>4.8419927996823171</v>
      </c>
      <c r="P7" s="45">
        <f>RUT_data!P7/RUT_data!P127</f>
        <v>4.8259723979625946</v>
      </c>
      <c r="Q7" s="45">
        <f>RUT_data!Q7/RUT_data!Q127</f>
        <v>4.8232762534046199</v>
      </c>
      <c r="R7" s="45">
        <f>RUT_data!R7/RUT_data!R127</f>
        <v>4.8286033167163396</v>
      </c>
      <c r="S7" s="45">
        <f>RUT_data!S7/RUT_data!S127</f>
        <v>4.8378759053344815</v>
      </c>
      <c r="T7" s="45">
        <f>RUT_data!T7/RUT_data!T127</f>
        <v>4.9135801249516629</v>
      </c>
      <c r="U7" s="45">
        <f>RUT_data!U7/RUT_data!U127</f>
        <v>4.7906222735422146</v>
      </c>
      <c r="V7" s="45">
        <f>RUT_data!V7/RUT_data!V127</f>
        <v>4.7593185612474382</v>
      </c>
      <c r="W7" s="45">
        <f>RUT_data!W7/RUT_data!W127</f>
        <v>4.7077143527105276</v>
      </c>
      <c r="X7" s="45">
        <f>RUT_data!X7/RUT_data!X127</f>
        <v>4.5936448593242174</v>
      </c>
      <c r="Y7" s="45">
        <f>RUT_data!Y7/RUT_data!Y127</f>
        <v>4.5790689021689488</v>
      </c>
      <c r="Z7" s="45">
        <f>RUT_data!Z7/RUT_data!Z127</f>
        <v>4.5102041763341063</v>
      </c>
      <c r="AA7" s="45">
        <f>RUT_data!AA7/RUT_data!AA127</f>
        <v>4.3880431328036327</v>
      </c>
      <c r="AB7" s="45">
        <f>RUT_data!AB7/RUT_data!AB127</f>
        <v>4.2542367256637172</v>
      </c>
      <c r="AC7" s="45">
        <f>RUT_data!AC7/RUT_data!AC127</f>
        <v>4.0337710583153346</v>
      </c>
      <c r="AD7" s="45">
        <f>RUT_data!AD7/RUT_data!AD127</f>
        <v>3.8577816455696201</v>
      </c>
      <c r="AE7" s="45">
        <f>RUT_data!AE7/RUT_data!AE127</f>
        <v>3.7084814049586776</v>
      </c>
      <c r="AF7" s="45">
        <f>RUT_data!AF7/RUT_data!AF127</f>
        <v>3.7473241869918699</v>
      </c>
      <c r="AG7" s="45">
        <f>RUT_data!AG7/RUT_data!AG127</f>
        <v>3.6541927710843374</v>
      </c>
      <c r="AH7" s="45">
        <f>RUT_data!AH7/RUT_data!AH127</f>
        <v>3.6238622398414271</v>
      </c>
      <c r="AI7" s="45">
        <f>RUT_data!AI7/RUT_data!AI127</f>
        <v>3.5352142857142859</v>
      </c>
      <c r="AJ7" s="45">
        <f>RUT_data!AJ7/RUT_data!AJ127</f>
        <v>3.5164855491329479</v>
      </c>
      <c r="AK7" s="45">
        <f>RUT_data!AK7/RUT_data!AK127</f>
        <v>3.4260066413662238</v>
      </c>
      <c r="AL7" s="45">
        <f>RUT_data!AL7/RUT_data!AL127</f>
        <v>3.3614715219421103</v>
      </c>
      <c r="AM7" s="45">
        <f>RUT_data!AM7/RUT_data!AM127</f>
        <v>3.2991623853211007</v>
      </c>
      <c r="AN7" s="45">
        <f>RUT_data!AN7/RUT_data!AN127</f>
        <v>3.2987225225225227</v>
      </c>
      <c r="AO7" s="45">
        <f>RUT_data!AO7/RUT_data!AO127</f>
        <v>3.2563256433007988</v>
      </c>
      <c r="AP7" s="45">
        <f>RUT_data!AP7/RUT_data!AP127</f>
        <v>3.289166374781086</v>
      </c>
      <c r="AQ7" s="45">
        <f>RUT_data!AQ7/RUT_data!AQ127</f>
        <v>3.3500337078651685</v>
      </c>
      <c r="AR7" s="45">
        <f>RUT_data!AR7/RUT_data!AR127</f>
        <v>3.3676017094017094</v>
      </c>
      <c r="AS7" s="45">
        <f>RUT_data!AS7/RUT_data!AS127</f>
        <v>3.3378169491525425</v>
      </c>
      <c r="AT7" s="45">
        <f>RUT_data!AT7/RUT_data!AT127</f>
        <v>3.3083128679562659</v>
      </c>
      <c r="AU7" s="45">
        <f>RUT_data!AU7/RUT_data!AU127</f>
        <v>3.3291951423785595</v>
      </c>
    </row>
    <row r="8" spans="1:61" s="45" customFormat="1" x14ac:dyDescent="0.2">
      <c r="A8" s="49">
        <f>RUT_data!A8</f>
        <v>1</v>
      </c>
      <c r="B8" s="13" t="str">
        <f>RUT_data!B8</f>
        <v>Chad</v>
      </c>
      <c r="C8" s="49">
        <f>RUT_data!C8</f>
        <v>39</v>
      </c>
      <c r="D8" s="13" t="str">
        <f>RUT_data!D8</f>
        <v>Chad</v>
      </c>
      <c r="F8" s="45" t="s">
        <v>372</v>
      </c>
      <c r="G8" s="45">
        <f>RUT_data!G8/RUT_data!G128</f>
        <v>48.175885232582402</v>
      </c>
      <c r="H8" s="45">
        <f>RUT_data!H8/RUT_data!H128</f>
        <v>47.433180733944951</v>
      </c>
      <c r="I8" s="45">
        <f>RUT_data!I8/RUT_data!I128</f>
        <v>46.525226423974232</v>
      </c>
      <c r="J8" s="45">
        <f>RUT_data!J8/RUT_data!J128</f>
        <v>45.75697373357221</v>
      </c>
      <c r="K8" s="45">
        <f>RUT_data!K8/RUT_data!K128</f>
        <v>45.038261728154076</v>
      </c>
      <c r="L8" s="45">
        <f>RUT_data!L8/RUT_data!L128</f>
        <v>44.098146985333898</v>
      </c>
      <c r="M8" s="45">
        <f>RUT_data!M8/RUT_data!M128</f>
        <v>43.431769221958781</v>
      </c>
      <c r="N8" s="45">
        <f>RUT_data!N8/RUT_data!N128</f>
        <v>42.774647982271262</v>
      </c>
      <c r="O8" s="45">
        <f>RUT_data!O8/RUT_data!O128</f>
        <v>42.007038116355773</v>
      </c>
      <c r="P8" s="45">
        <f>RUT_data!P8/RUT_data!P128</f>
        <v>41.238559639837426</v>
      </c>
      <c r="Q8" s="45">
        <f>RUT_data!Q8/RUT_data!Q128</f>
        <v>40.660619582410632</v>
      </c>
      <c r="R8" s="45">
        <f>RUT_data!R8/RUT_data!R128</f>
        <v>39.925453597226614</v>
      </c>
      <c r="S8" s="45">
        <f>RUT_data!S8/RUT_data!S128</f>
        <v>39.171246406727825</v>
      </c>
      <c r="T8" s="45">
        <f>RUT_data!T8/RUT_data!T128</f>
        <v>38.555209898720491</v>
      </c>
      <c r="U8" s="45">
        <f>RUT_data!U8/RUT_data!U128</f>
        <v>38.123665676467333</v>
      </c>
      <c r="V8" s="45">
        <f>RUT_data!V8/RUT_data!V128</f>
        <v>37.707833971470912</v>
      </c>
      <c r="W8" s="45">
        <f>RUT_data!W8/RUT_data!W128</f>
        <v>37.240641225167181</v>
      </c>
      <c r="X8" s="45">
        <f>RUT_data!X8/RUT_data!X128</f>
        <v>36.823229656434833</v>
      </c>
      <c r="Y8" s="45">
        <f>RUT_data!Y8/RUT_data!Y128</f>
        <v>36.205938453070601</v>
      </c>
      <c r="Z8" s="45">
        <f>RUT_data!Z8/RUT_data!Z128</f>
        <v>35.669858562691132</v>
      </c>
      <c r="AA8" s="45">
        <f>RUT_data!AA8/RUT_data!AA128</f>
        <v>34.220750000000002</v>
      </c>
      <c r="AB8" s="45">
        <f>RUT_data!AB8/RUT_data!AB128</f>
        <v>33.137701653486701</v>
      </c>
      <c r="AC8" s="45">
        <f>RUT_data!AC8/RUT_data!AC128</f>
        <v>32.334555710306404</v>
      </c>
      <c r="AD8" s="45">
        <f>RUT_data!AD8/RUT_data!AD128</f>
        <v>31.083152553763441</v>
      </c>
      <c r="AE8" s="45">
        <f>RUT_data!AE8/RUT_data!AE128</f>
        <v>30.303122568093386</v>
      </c>
      <c r="AF8" s="45">
        <f>RUT_data!AF8/RUT_data!AF128</f>
        <v>29.061358878504674</v>
      </c>
      <c r="AG8" s="45">
        <f>RUT_data!AG8/RUT_data!AG128</f>
        <v>27.852946172248803</v>
      </c>
      <c r="AH8" s="45">
        <f>RUT_data!AH8/RUT_data!AH128</f>
        <v>26.821739230327399</v>
      </c>
      <c r="AI8" s="45">
        <f>RUT_data!AI8/RUT_data!AI128</f>
        <v>25.749414002205071</v>
      </c>
      <c r="AJ8" s="45">
        <f>RUT_data!AJ8/RUT_data!AJ128</f>
        <v>24.747188988883007</v>
      </c>
      <c r="AK8" s="45">
        <f>RUT_data!AK8/RUT_data!AK128</f>
        <v>24.084803169734151</v>
      </c>
      <c r="AL8" s="45">
        <f>RUT_data!AL8/RUT_data!AL128</f>
        <v>23.284053386060307</v>
      </c>
      <c r="AM8" s="45">
        <f>RUT_data!AM8/RUT_data!AM128</f>
        <v>22.410847659980899</v>
      </c>
      <c r="AN8" s="45">
        <f>RUT_data!AN8/RUT_data!AN128</f>
        <v>22.075676923076923</v>
      </c>
      <c r="AO8" s="45">
        <f>RUT_data!AO8/RUT_data!AO128</f>
        <v>21.695100274725274</v>
      </c>
      <c r="AP8" s="45">
        <f>RUT_data!AP8/RUT_data!AP128</f>
        <v>21.271740907049843</v>
      </c>
      <c r="AQ8" s="45">
        <f>RUT_data!AQ8/RUT_data!AQ128</f>
        <v>21.023870386643235</v>
      </c>
      <c r="AR8" s="45">
        <f>RUT_data!AR8/RUT_data!AR128</f>
        <v>20.667019776440242</v>
      </c>
      <c r="AS8" s="45">
        <f>RUT_data!AS8/RUT_data!AS128</f>
        <v>20.224221097046414</v>
      </c>
      <c r="AT8" s="45">
        <f>RUT_data!AT8/RUT_data!AT128</f>
        <v>19.822559553349876</v>
      </c>
      <c r="AU8" s="45">
        <f>RUT_data!AU8/RUT_data!AU128</f>
        <v>19.504070536074163</v>
      </c>
    </row>
    <row r="9" spans="1:61" s="45" customFormat="1" x14ac:dyDescent="0.2">
      <c r="A9" s="49">
        <f>RUT_data!A9</f>
        <v>2</v>
      </c>
      <c r="B9" s="13" t="str">
        <f>RUT_data!B9</f>
        <v>Comoros</v>
      </c>
      <c r="C9" s="49">
        <f>RUT_data!C9</f>
        <v>45</v>
      </c>
      <c r="D9" s="13" t="str">
        <f>RUT_data!D9</f>
        <v>Comoros</v>
      </c>
      <c r="F9" s="45" t="s">
        <v>372</v>
      </c>
      <c r="G9" s="45">
        <f>RUT_data!G9/RUT_data!G129</f>
        <v>0.75926003344481607</v>
      </c>
      <c r="H9" s="45">
        <f>RUT_data!H9/RUT_data!H129</f>
        <v>0.75811621174524391</v>
      </c>
      <c r="I9" s="45">
        <f>RUT_data!I9/RUT_data!I129</f>
        <v>0.76974222585924712</v>
      </c>
      <c r="J9" s="45">
        <f>RUT_data!J9/RUT_data!J129</f>
        <v>0.76526720647773283</v>
      </c>
      <c r="K9" s="45">
        <f>RUT_data!K9/RUT_data!K129</f>
        <v>0.77952022204599514</v>
      </c>
      <c r="L9" s="45">
        <f>RUT_data!L9/RUT_data!L129</f>
        <v>0.78389665889665883</v>
      </c>
      <c r="M9" s="45">
        <f>RUT_data!M9/RUT_data!M129</f>
        <v>0.75512566641279522</v>
      </c>
      <c r="N9" s="45">
        <f>RUT_data!N9/RUT_data!N129</f>
        <v>0.71620612397311412</v>
      </c>
      <c r="O9" s="45">
        <f>RUT_data!O9/RUT_data!O129</f>
        <v>0.70771794871794869</v>
      </c>
      <c r="P9" s="45">
        <f>RUT_data!P9/RUT_data!P129</f>
        <v>0.69698058950395392</v>
      </c>
      <c r="Q9" s="45">
        <f>RUT_data!Q9/RUT_data!Q129</f>
        <v>0.68542695836273815</v>
      </c>
      <c r="R9" s="45">
        <f>RUT_data!R9/RUT_data!R129</f>
        <v>0.66610360360360366</v>
      </c>
      <c r="S9" s="45">
        <f>RUT_data!S9/RUT_data!S129</f>
        <v>0.6596153846153846</v>
      </c>
      <c r="T9" s="45">
        <f>RUT_data!T9/RUT_data!T129</f>
        <v>0.65648209549071612</v>
      </c>
      <c r="U9" s="45">
        <f>RUT_data!U9/RUT_data!U129</f>
        <v>0.6364253393665158</v>
      </c>
      <c r="V9" s="45">
        <f>RUT_data!V9/RUT_data!V129</f>
        <v>0.60686366479049403</v>
      </c>
      <c r="W9" s="45">
        <f>RUT_data!W9/RUT_data!W129</f>
        <v>0.60518625075711685</v>
      </c>
      <c r="X9" s="45">
        <f>RUT_data!X9/RUT_data!X129</f>
        <v>0.61132721445221438</v>
      </c>
      <c r="Y9" s="45">
        <f>RUT_data!Y9/RUT_data!Y129</f>
        <v>0.62056702488687776</v>
      </c>
      <c r="Z9" s="45">
        <f>RUT_data!Z9/RUT_data!Z129</f>
        <v>0.60934615384615387</v>
      </c>
      <c r="AA9" s="45">
        <f>RUT_data!AA9/RUT_data!AA129</f>
        <v>0.59254629629629629</v>
      </c>
      <c r="AB9" s="45">
        <f>RUT_data!AB9/RUT_data!AB129</f>
        <v>0.59845045045045042</v>
      </c>
      <c r="AC9" s="45">
        <f>RUT_data!AC9/RUT_data!AC129</f>
        <v>0.58188596491228073</v>
      </c>
      <c r="AD9" s="45">
        <f>RUT_data!AD9/RUT_data!AD129</f>
        <v>0.56401709401709399</v>
      </c>
      <c r="AE9" s="45">
        <f>RUT_data!AE9/RUT_data!AE129</f>
        <v>0.62554166666666666</v>
      </c>
      <c r="AF9" s="45">
        <f>RUT_data!AF9/RUT_data!AF129</f>
        <v>0.62705691056910573</v>
      </c>
      <c r="AG9" s="45">
        <f>RUT_data!AG9/RUT_data!AG129</f>
        <v>0.64639682539682541</v>
      </c>
      <c r="AH9" s="45">
        <f>RUT_data!AH9/RUT_data!AH129</f>
        <v>0.64067441860465113</v>
      </c>
      <c r="AI9" s="45">
        <f>RUT_data!AI9/RUT_data!AI129</f>
        <v>0.63594696969696973</v>
      </c>
      <c r="AJ9" s="45">
        <f>RUT_data!AJ9/RUT_data!AJ129</f>
        <v>0.64555555555555555</v>
      </c>
      <c r="AK9" s="45">
        <f>RUT_data!AK9/RUT_data!AK129</f>
        <v>0.63293478260869562</v>
      </c>
      <c r="AL9" s="45">
        <f>RUT_data!AL9/RUT_data!AL129</f>
        <v>0.62991489361702124</v>
      </c>
      <c r="AM9" s="45">
        <f>RUT_data!AM9/RUT_data!AM129</f>
        <v>0.62035172413793105</v>
      </c>
      <c r="AN9" s="45">
        <f>RUT_data!AN9/RUT_data!AN129</f>
        <v>0.63862162162162162</v>
      </c>
      <c r="AO9" s="45">
        <f>RUT_data!AO9/RUT_data!AO129</f>
        <v>0.63715789473684215</v>
      </c>
      <c r="AP9" s="45">
        <f>RUT_data!AP9/RUT_data!AP129</f>
        <v>0.66140645161290323</v>
      </c>
      <c r="AQ9" s="45">
        <f>RUT_data!AQ9/RUT_data!AQ129</f>
        <v>0.66452201257861632</v>
      </c>
      <c r="AR9" s="45">
        <f>RUT_data!AR9/RUT_data!AR129</f>
        <v>0.68474233128834361</v>
      </c>
      <c r="AS9" s="45">
        <f>RUT_data!AS9/RUT_data!AS129</f>
        <v>0.67420958083832339</v>
      </c>
      <c r="AT9" s="45">
        <f>RUT_data!AT9/RUT_data!AT129</f>
        <v>0.69444444444444442</v>
      </c>
      <c r="AU9" s="45">
        <f>RUT_data!AU9/RUT_data!AU129</f>
        <v>0.70987500000000003</v>
      </c>
    </row>
    <row r="10" spans="1:61" s="45" customFormat="1" x14ac:dyDescent="0.2">
      <c r="A10" s="49">
        <f>RUT_data!A10</f>
        <v>1</v>
      </c>
      <c r="B10" s="13" t="str">
        <f>RUT_data!B10</f>
        <v>Congo, Rep</v>
      </c>
      <c r="C10" s="49">
        <f>RUT_data!C10</f>
        <v>46</v>
      </c>
      <c r="D10" s="13" t="str">
        <f>RUT_data!D10</f>
        <v>Congo, Rep</v>
      </c>
      <c r="F10" s="45" t="s">
        <v>372</v>
      </c>
      <c r="G10" s="45">
        <f>RUT_data!G10/RUT_data!G130</f>
        <v>35.825503377240125</v>
      </c>
      <c r="H10" s="45">
        <f>RUT_data!H10/RUT_data!H130</f>
        <v>35.17394442695214</v>
      </c>
      <c r="I10" s="45">
        <f>RUT_data!I10/RUT_data!I130</f>
        <v>34.614882852160427</v>
      </c>
      <c r="J10" s="45">
        <f>RUT_data!J10/RUT_data!J130</f>
        <v>33.891564292434225</v>
      </c>
      <c r="K10" s="45">
        <f>RUT_data!K10/RUT_data!K130</f>
        <v>33.288143621540243</v>
      </c>
      <c r="L10" s="45">
        <f>RUT_data!L10/RUT_data!L130</f>
        <v>32.601731245208626</v>
      </c>
      <c r="M10" s="45">
        <f>RUT_data!M10/RUT_data!M130</f>
        <v>31.980669796198761</v>
      </c>
      <c r="N10" s="45">
        <f>RUT_data!N10/RUT_data!N130</f>
        <v>31.286138958858103</v>
      </c>
      <c r="O10" s="45">
        <f>RUT_data!O10/RUT_data!O130</f>
        <v>30.694030158065598</v>
      </c>
      <c r="P10" s="45">
        <f>RUT_data!P10/RUT_data!P130</f>
        <v>29.958499303285276</v>
      </c>
      <c r="Q10" s="45">
        <f>RUT_data!Q10/RUT_data!Q130</f>
        <v>29.595296614371566</v>
      </c>
      <c r="R10" s="45">
        <f>RUT_data!R10/RUT_data!R130</f>
        <v>29.130165856325544</v>
      </c>
      <c r="S10" s="45">
        <f>RUT_data!S10/RUT_data!S130</f>
        <v>28.630700060095386</v>
      </c>
      <c r="T10" s="45">
        <f>RUT_data!T10/RUT_data!T130</f>
        <v>28.219032619647351</v>
      </c>
      <c r="U10" s="45">
        <f>RUT_data!U10/RUT_data!U130</f>
        <v>27.787733382139443</v>
      </c>
      <c r="V10" s="45">
        <f>RUT_data!V10/RUT_data!V130</f>
        <v>27.341002005331248</v>
      </c>
      <c r="W10" s="45">
        <f>RUT_data!W10/RUT_data!W130</f>
        <v>26.941424947247555</v>
      </c>
      <c r="X10" s="45">
        <f>RUT_data!X10/RUT_data!X130</f>
        <v>26.533711613572379</v>
      </c>
      <c r="Y10" s="45">
        <f>RUT_data!Y10/RUT_data!Y130</f>
        <v>26.136036748934877</v>
      </c>
      <c r="Z10" s="45">
        <f>RUT_data!Z10/RUT_data!Z130</f>
        <v>25.672279596977329</v>
      </c>
      <c r="AA10" s="45">
        <f>RUT_data!AA10/RUT_data!AA130</f>
        <v>25.304119106699751</v>
      </c>
      <c r="AB10" s="45">
        <f>RUT_data!AB10/RUT_data!AB130</f>
        <v>24.821192214111921</v>
      </c>
      <c r="AC10" s="45">
        <f>RUT_data!AC10/RUT_data!AC130</f>
        <v>24.532036057692309</v>
      </c>
      <c r="AD10" s="45">
        <f>RUT_data!AD10/RUT_data!AD130</f>
        <v>24.272577197149644</v>
      </c>
      <c r="AE10" s="45">
        <f>RUT_data!AE10/RUT_data!AE130</f>
        <v>24.011323943661971</v>
      </c>
      <c r="AF10" s="45">
        <f>RUT_data!AF10/RUT_data!AF130</f>
        <v>23.952182669789227</v>
      </c>
      <c r="AG10" s="45">
        <f>RUT_data!AG10/RUT_data!AG130</f>
        <v>23.742733178654291</v>
      </c>
      <c r="AH10" s="45">
        <f>RUT_data!AH10/RUT_data!AH130</f>
        <v>23.382648401826483</v>
      </c>
      <c r="AI10" s="45">
        <f>RUT_data!AI10/RUT_data!AI130</f>
        <v>23.125616252821672</v>
      </c>
      <c r="AJ10" s="45">
        <f>RUT_data!AJ10/RUT_data!AJ130</f>
        <v>22.876939597315435</v>
      </c>
      <c r="AK10" s="45">
        <f>RUT_data!AK10/RUT_data!AK130</f>
        <v>22.577066371681415</v>
      </c>
      <c r="AL10" s="45">
        <f>RUT_data!AL10/RUT_data!AL130</f>
        <v>22.33581181619256</v>
      </c>
      <c r="AM10" s="45">
        <f>RUT_data!AM10/RUT_data!AM130</f>
        <v>22.131655844155844</v>
      </c>
      <c r="AN10" s="45">
        <f>RUT_data!AN10/RUT_data!AN130</f>
        <v>21.937085836909873</v>
      </c>
      <c r="AO10" s="45">
        <f>RUT_data!AO10/RUT_data!AO130</f>
        <v>21.304657620041752</v>
      </c>
      <c r="AP10" s="45">
        <f>RUT_data!AP10/RUT_data!AP130</f>
        <v>21.052078350515465</v>
      </c>
      <c r="AQ10" s="45">
        <f>RUT_data!AQ10/RUT_data!AQ130</f>
        <v>20.963240246406571</v>
      </c>
      <c r="AR10" s="45">
        <f>RUT_data!AR10/RUT_data!AR130</f>
        <v>20.78348268839104</v>
      </c>
      <c r="AS10" s="45">
        <f>RUT_data!AS10/RUT_data!AS130</f>
        <v>20.58843259557344</v>
      </c>
      <c r="AT10" s="45">
        <f>RUT_data!AT10/RUT_data!AT130</f>
        <v>20.435612774451098</v>
      </c>
      <c r="AU10" s="45">
        <f>RUT_data!AU10/RUT_data!AU130</f>
        <v>20.340791666666668</v>
      </c>
    </row>
    <row r="11" spans="1:61" s="45" customFormat="1" x14ac:dyDescent="0.2">
      <c r="A11" s="49">
        <f>RUT_data!A11</f>
        <v>1</v>
      </c>
      <c r="B11" s="13" t="str">
        <f>RUT_data!B11</f>
        <v>Benin</v>
      </c>
      <c r="C11" s="49">
        <f>RUT_data!C11</f>
        <v>53</v>
      </c>
      <c r="D11" s="13" t="str">
        <f>RUT_data!D11</f>
        <v>Benin</v>
      </c>
      <c r="F11" s="45" t="s">
        <v>372</v>
      </c>
      <c r="G11" s="45">
        <f>RUT_data!G11/RUT_data!G131</f>
        <v>2.0067728278794985</v>
      </c>
      <c r="H11" s="45">
        <f>RUT_data!H11/RUT_data!H131</f>
        <v>2.0467960149868913</v>
      </c>
      <c r="I11" s="45">
        <f>RUT_data!I11/RUT_data!I131</f>
        <v>1.9804810631896383</v>
      </c>
      <c r="J11" s="45">
        <f>RUT_data!J11/RUT_data!J131</f>
        <v>1.8930962104522224</v>
      </c>
      <c r="K11" s="45">
        <f>RUT_data!K11/RUT_data!K131</f>
        <v>1.8758982465057179</v>
      </c>
      <c r="L11" s="45">
        <f>RUT_data!L11/RUT_data!L131</f>
        <v>1.804359825637613</v>
      </c>
      <c r="M11" s="45">
        <f>RUT_data!M11/RUT_data!M131</f>
        <v>1.8876780400502087</v>
      </c>
      <c r="N11" s="45">
        <f>RUT_data!N11/RUT_data!N131</f>
        <v>1.8400809486490803</v>
      </c>
      <c r="O11" s="45">
        <f>RUT_data!O11/RUT_data!O131</f>
        <v>1.822429813302592</v>
      </c>
      <c r="P11" s="45">
        <f>RUT_data!P11/RUT_data!P131</f>
        <v>1.8292037912591237</v>
      </c>
      <c r="Q11" s="45">
        <f>RUT_data!Q11/RUT_data!Q131</f>
        <v>1.7421864829265921</v>
      </c>
      <c r="R11" s="45">
        <f>RUT_data!R11/RUT_data!R131</f>
        <v>1.7654723348157559</v>
      </c>
      <c r="S11" s="45">
        <f>RUT_data!S11/RUT_data!S131</f>
        <v>1.7447850621429617</v>
      </c>
      <c r="T11" s="45">
        <f>RUT_data!T11/RUT_data!T131</f>
        <v>1.677548919949174</v>
      </c>
      <c r="U11" s="45">
        <f>RUT_data!U11/RUT_data!U131</f>
        <v>1.5524227220765534</v>
      </c>
      <c r="V11" s="45">
        <f>RUT_data!V11/RUT_data!V131</f>
        <v>1.5760679249094862</v>
      </c>
      <c r="W11" s="45">
        <f>RUT_data!W11/RUT_data!W131</f>
        <v>1.6465230664121113</v>
      </c>
      <c r="X11" s="45">
        <f>RUT_data!X11/RUT_data!X131</f>
        <v>1.912181252514159</v>
      </c>
      <c r="Y11" s="45">
        <f>RUT_data!Y11/RUT_data!Y131</f>
        <v>1.8949323366632462</v>
      </c>
      <c r="Z11" s="45">
        <f>RUT_data!Z11/RUT_data!Z131</f>
        <v>1.7452160101651844</v>
      </c>
      <c r="AA11" s="45">
        <f>RUT_data!AA11/RUT_data!AA131</f>
        <v>1.8146625155666252</v>
      </c>
      <c r="AB11" s="45">
        <f>RUT_data!AB11/RUT_data!AB131</f>
        <v>1.789841075794621</v>
      </c>
      <c r="AC11" s="45">
        <f>RUT_data!AC11/RUT_data!AC131</f>
        <v>1.8037406962785114</v>
      </c>
      <c r="AD11" s="45">
        <f>RUT_data!AD11/RUT_data!AD131</f>
        <v>1.8609870588235293</v>
      </c>
      <c r="AE11" s="45">
        <f>RUT_data!AE11/RUT_data!AE131</f>
        <v>1.9242941176470589</v>
      </c>
      <c r="AF11" s="45">
        <f>RUT_data!AF11/RUT_data!AF131</f>
        <v>1.9522918552036199</v>
      </c>
      <c r="AG11" s="45">
        <f>RUT_data!AG11/RUT_data!AG131</f>
        <v>1.7431944146079486</v>
      </c>
      <c r="AH11" s="45">
        <f>RUT_data!AH11/RUT_data!AH131</f>
        <v>1.8714617737003059</v>
      </c>
      <c r="AI11" s="45">
        <f>RUT_data!AI11/RUT_data!AI131</f>
        <v>1.7584086956521738</v>
      </c>
      <c r="AJ11" s="45">
        <f>RUT_data!AJ11/RUT_data!AJ131</f>
        <v>1.7404191780821918</v>
      </c>
      <c r="AK11" s="45">
        <f>RUT_data!AK11/RUT_data!AK131</f>
        <v>1.739704861111111</v>
      </c>
      <c r="AL11" s="45">
        <f>RUT_data!AL11/RUT_data!AL131</f>
        <v>1.6431706512778235</v>
      </c>
      <c r="AM11" s="45">
        <f>RUT_data!AM11/RUT_data!AM131</f>
        <v>1.6574548387096775</v>
      </c>
      <c r="AN11" s="45">
        <f>RUT_data!AN11/RUT_data!AN131</f>
        <v>1.6839534700315457</v>
      </c>
      <c r="AO11" s="45">
        <f>RUT_data!AO11/RUT_data!AO131</f>
        <v>1.7717708978328173</v>
      </c>
      <c r="AP11" s="45">
        <f>RUT_data!AP11/RUT_data!AP131</f>
        <v>1.8892871287128712</v>
      </c>
      <c r="AQ11" s="45">
        <f>RUT_data!AQ11/RUT_data!AQ131</f>
        <v>1.9790127723516153</v>
      </c>
      <c r="AR11" s="45">
        <f>RUT_data!AR11/RUT_data!AR131</f>
        <v>2.0056815144766147</v>
      </c>
      <c r="AS11" s="45">
        <f>RUT_data!AS11/RUT_data!AS131</f>
        <v>2.0238284457478004</v>
      </c>
      <c r="AT11" s="45">
        <f>RUT_data!AT11/RUT_data!AT131</f>
        <v>2.045788294797688</v>
      </c>
      <c r="AU11" s="45">
        <f>RUT_data!AU11/RUT_data!AU131</f>
        <v>2.0268065433854909</v>
      </c>
    </row>
    <row r="12" spans="1:61" s="45" customFormat="1" x14ac:dyDescent="0.2">
      <c r="A12" s="49">
        <f>RUT_data!A12</f>
        <v>1</v>
      </c>
      <c r="B12" s="13" t="str">
        <f>RUT_data!B12</f>
        <v>Eq Guinea</v>
      </c>
      <c r="C12" s="49">
        <f>RUT_data!C12</f>
        <v>61</v>
      </c>
      <c r="D12" s="13" t="str">
        <f>RUT_data!D12</f>
        <v>Eq Guinea</v>
      </c>
      <c r="F12" s="45" t="s">
        <v>372</v>
      </c>
      <c r="G12" s="45">
        <f>RUT_data!G12/RUT_data!G132</f>
        <v>2.5035878300803671</v>
      </c>
      <c r="H12" s="45">
        <f>RUT_data!H12/RUT_data!H132</f>
        <v>2.488272921108742</v>
      </c>
      <c r="I12" s="45">
        <f>RUT_data!I12/RUT_data!I132</f>
        <v>2.4520255863539444</v>
      </c>
      <c r="J12" s="45">
        <f>RUT_data!J12/RUT_data!J132</f>
        <v>2.4341734722613348</v>
      </c>
      <c r="K12" s="45">
        <f>RUT_data!K12/RUT_data!K132</f>
        <v>2.4061933324034039</v>
      </c>
      <c r="L12" s="45">
        <f>RUT_data!L12/RUT_data!L132</f>
        <v>2.3856634259893195</v>
      </c>
      <c r="M12" s="45">
        <f>RUT_data!M12/RUT_data!M132</f>
        <v>2.3729326341266641</v>
      </c>
      <c r="N12" s="45">
        <f>RUT_data!N12/RUT_data!N132</f>
        <v>2.4716021661603489</v>
      </c>
      <c r="O12" s="45">
        <f>RUT_data!O12/RUT_data!O132</f>
        <v>2.3626337339849428</v>
      </c>
      <c r="P12" s="45">
        <f>RUT_data!P12/RUT_data!P132</f>
        <v>2.3837286780383797</v>
      </c>
      <c r="Q12" s="45">
        <f>RUT_data!Q12/RUT_data!Q132</f>
        <v>2.5066257497558935</v>
      </c>
      <c r="R12" s="45">
        <f>RUT_data!R12/RUT_data!R132</f>
        <v>2.4250036943992908</v>
      </c>
      <c r="S12" s="45">
        <f>RUT_data!S12/RUT_data!S132</f>
        <v>2.5817719911082886</v>
      </c>
      <c r="T12" s="45">
        <f>RUT_data!T12/RUT_data!T132</f>
        <v>2.751441655359566</v>
      </c>
      <c r="U12" s="45">
        <f>RUT_data!U12/RUT_data!U132</f>
        <v>2.9595922824899894</v>
      </c>
      <c r="V12" s="45">
        <f>RUT_data!V12/RUT_data!V132</f>
        <v>3.1113662456946045</v>
      </c>
      <c r="W12" s="45">
        <f>RUT_data!W12/RUT_data!W132</f>
        <v>3.2208955223880595</v>
      </c>
      <c r="X12" s="45">
        <f>RUT_data!X12/RUT_data!X132</f>
        <v>3.3398078102637494</v>
      </c>
      <c r="Y12" s="45">
        <f>RUT_data!Y12/RUT_data!Y132</f>
        <v>3.3474749539971373</v>
      </c>
      <c r="Z12" s="45">
        <f>RUT_data!Z12/RUT_data!Z132</f>
        <v>3.2865671641791043</v>
      </c>
      <c r="AA12" s="45">
        <f>RUT_data!AA12/RUT_data!AA132</f>
        <v>3.1028169014084508</v>
      </c>
      <c r="AB12" s="45">
        <f>RUT_data!AB12/RUT_data!AB132</f>
        <v>2.9434210526315789</v>
      </c>
      <c r="AC12" s="45">
        <f>RUT_data!AC12/RUT_data!AC132</f>
        <v>2.6951219512195124</v>
      </c>
      <c r="AD12" s="45">
        <f>RUT_data!AD12/RUT_data!AD132</f>
        <v>2.5191011235955054</v>
      </c>
      <c r="AE12" s="45">
        <f>RUT_data!AE12/RUT_data!AE132</f>
        <v>2.4276595744680849</v>
      </c>
      <c r="AF12" s="45">
        <f>RUT_data!AF12/RUT_data!AF132</f>
        <v>2.3397959183673471</v>
      </c>
      <c r="AG12" s="45">
        <f>RUT_data!AG12/RUT_data!AG132</f>
        <v>2.2900990099009899</v>
      </c>
      <c r="AH12" s="45">
        <f>RUT_data!AH12/RUT_data!AH132</f>
        <v>2.2456310679611651</v>
      </c>
      <c r="AI12" s="45">
        <f>RUT_data!AI12/RUT_data!AI132</f>
        <v>2.1830188679245284</v>
      </c>
      <c r="AJ12" s="45">
        <f>RUT_data!AJ12/RUT_data!AJ132</f>
        <v>2.1621481481481482</v>
      </c>
      <c r="AK12" s="45">
        <f>RUT_data!AK12/RUT_data!AK132</f>
        <v>2.0565585585585584</v>
      </c>
      <c r="AL12" s="45">
        <f>RUT_data!AL12/RUT_data!AL132</f>
        <v>2.0858508771929825</v>
      </c>
      <c r="AM12" s="45">
        <f>RUT_data!AM12/RUT_data!AM132</f>
        <v>2.0273504273504273</v>
      </c>
      <c r="AN12" s="45">
        <f>RUT_data!AN12/RUT_data!AN132</f>
        <v>1.8531916666666666</v>
      </c>
      <c r="AO12" s="45">
        <f>RUT_data!AO12/RUT_data!AO132</f>
        <v>1.7224471544715447</v>
      </c>
      <c r="AP12" s="45">
        <f>RUT_data!AP12/RUT_data!AP132</f>
        <v>1.6568188976377953</v>
      </c>
      <c r="AQ12" s="45">
        <f>RUT_data!AQ12/RUT_data!AQ132</f>
        <v>1.6878692307692307</v>
      </c>
      <c r="AR12" s="45">
        <f>RUT_data!AR12/RUT_data!AR132</f>
        <v>1.5601791044776119</v>
      </c>
      <c r="AS12" s="45">
        <f>RUT_data!AS12/RUT_data!AS132</f>
        <v>1.5836739130434783</v>
      </c>
      <c r="AT12" s="45">
        <f>RUT_data!AT12/RUT_data!AT132</f>
        <v>1.5319507042253522</v>
      </c>
      <c r="AU12" s="45">
        <f>RUT_data!AU12/RUT_data!AU132</f>
        <v>1.4496917808219179</v>
      </c>
    </row>
    <row r="13" spans="1:61" s="45" customFormat="1" x14ac:dyDescent="0.2">
      <c r="A13" s="49">
        <f>RUT_data!A13</f>
        <v>2</v>
      </c>
      <c r="B13" s="13" t="str">
        <f>RUT_data!B13</f>
        <v>Ethiopia Pdr</v>
      </c>
      <c r="C13" s="49">
        <f>RUT_data!C13</f>
        <v>62</v>
      </c>
      <c r="D13" s="13" t="str">
        <f>RUT_data!D13</f>
        <v>Ethiopia Pdr</v>
      </c>
      <c r="F13" s="45" t="s">
        <v>372</v>
      </c>
      <c r="G13" s="45">
        <f>RUT_data!G13/RUT_data!G133</f>
        <v>5.9875396315088842</v>
      </c>
      <c r="H13" s="45">
        <f>RUT_data!H13/RUT_data!H133</f>
        <v>5.9072970031415846</v>
      </c>
      <c r="I13" s="45">
        <f>RUT_data!I13/RUT_data!I133</f>
        <v>5.7894081621395124</v>
      </c>
      <c r="J13" s="45">
        <f>RUT_data!J13/RUT_data!J133</f>
        <v>5.6699564004031071</v>
      </c>
      <c r="K13" s="45">
        <f>RUT_data!K13/RUT_data!K133</f>
        <v>5.5564185278647633</v>
      </c>
      <c r="L13" s="45">
        <f>RUT_data!L13/RUT_data!L133</f>
        <v>5.445315794202731</v>
      </c>
      <c r="M13" s="45">
        <f>RUT_data!M13/RUT_data!M133</f>
        <v>5.337819965985501</v>
      </c>
      <c r="N13" s="45">
        <f>RUT_data!N13/RUT_data!N133</f>
        <v>5.2335339895337336</v>
      </c>
      <c r="O13" s="45">
        <f>RUT_data!O13/RUT_data!O133</f>
        <v>5.127261141095663</v>
      </c>
      <c r="P13" s="45">
        <f>RUT_data!P13/RUT_data!P133</f>
        <v>5.0193462029962213</v>
      </c>
      <c r="Q13" s="45">
        <f>RUT_data!Q13/RUT_data!Q133</f>
        <v>4.9065007045868727</v>
      </c>
      <c r="R13" s="45">
        <f>RUT_data!R13/RUT_data!R133</f>
        <v>4.7583118120931003</v>
      </c>
      <c r="S13" s="45">
        <f>RUT_data!S13/RUT_data!S133</f>
        <v>4.5498595979753143</v>
      </c>
      <c r="T13" s="45">
        <f>RUT_data!T13/RUT_data!T133</f>
        <v>4.4412394046783152</v>
      </c>
      <c r="U13" s="45">
        <f>RUT_data!U13/RUT_data!U133</f>
        <v>4.2923130038830832</v>
      </c>
      <c r="V13" s="45">
        <f>RUT_data!V13/RUT_data!V133</f>
        <v>4.2035884929668379</v>
      </c>
      <c r="W13" s="45">
        <f>RUT_data!W13/RUT_data!W133</f>
        <v>4.1396840769657279</v>
      </c>
      <c r="X13" s="45">
        <f>RUT_data!X13/RUT_data!X133</f>
        <v>4.1082563797086937</v>
      </c>
      <c r="Y13" s="45">
        <f>RUT_data!Y13/RUT_data!Y133</f>
        <v>4.0690320650050174</v>
      </c>
      <c r="Z13" s="45">
        <f>RUT_data!Z13/RUT_data!Z133</f>
        <v>4.0443231748919715</v>
      </c>
      <c r="AA13" s="45">
        <f>RUT_data!AA13/RUT_data!AA133</f>
        <v>3.9302237907719739</v>
      </c>
      <c r="AB13" s="45">
        <f>RUT_data!AB13/RUT_data!AB133</f>
        <v>3.8358339499455929</v>
      </c>
      <c r="AC13" s="45">
        <f>RUT_data!AC13/RUT_data!AC133</f>
        <v>3.754981430487891</v>
      </c>
      <c r="AD13" s="45">
        <f>RUT_data!AD13/RUT_data!AD133</f>
        <v>3.6196363199450738</v>
      </c>
      <c r="AE13" s="45">
        <f>RUT_data!AE13/RUT_data!AE133</f>
        <v>3.5009775600714899</v>
      </c>
      <c r="AF13" s="45">
        <f>RUT_data!AF13/RUT_data!AF133</f>
        <v>3.3786601978933928</v>
      </c>
      <c r="AG13" s="45">
        <f>RUT_data!AG13/RUT_data!AG133</f>
        <v>3.2464646309179339</v>
      </c>
      <c r="AH13" s="45">
        <f>RUT_data!AH13/RUT_data!AH133</f>
        <v>3.1428641249480371</v>
      </c>
      <c r="AI13" s="45">
        <f>RUT_data!AI13/RUT_data!AI133</f>
        <v>3.0174807769437919</v>
      </c>
      <c r="AJ13" s="45">
        <f>RUT_data!AJ13/RUT_data!AJ133</f>
        <v>2.9162963065354419</v>
      </c>
      <c r="AK13" s="45">
        <f>RUT_data!AK13/RUT_data!AK133</f>
        <v>2.790679515242112</v>
      </c>
      <c r="AL13" s="45">
        <f>RUT_data!AL13/RUT_data!AL133</f>
        <v>2.6921950590541028</v>
      </c>
      <c r="AM13" s="45" t="e">
        <f>RUT_data!AM13/RUT_data!AM133</f>
        <v>#DIV/0!</v>
      </c>
      <c r="AN13" s="45" t="e">
        <f>RUT_data!AN13/RUT_data!AN133</f>
        <v>#DIV/0!</v>
      </c>
      <c r="AO13" s="45" t="e">
        <f>RUT_data!AO13/RUT_data!AO133</f>
        <v>#DIV/0!</v>
      </c>
      <c r="AP13" s="45" t="e">
        <f>RUT_data!AP13/RUT_data!AP133</f>
        <v>#DIV/0!</v>
      </c>
      <c r="AQ13" s="45" t="e">
        <f>RUT_data!AQ13/RUT_data!AQ133</f>
        <v>#DIV/0!</v>
      </c>
      <c r="AR13" s="45" t="e">
        <f>RUT_data!AR13/RUT_data!AR133</f>
        <v>#DIV/0!</v>
      </c>
      <c r="AS13" s="45" t="e">
        <f>RUT_data!AS13/RUT_data!AS133</f>
        <v>#DIV/0!</v>
      </c>
      <c r="AT13" s="45" t="e">
        <f>RUT_data!AT13/RUT_data!AT133</f>
        <v>#DIV/0!</v>
      </c>
      <c r="AU13" s="45" t="e">
        <f>RUT_data!AU13/RUT_data!AU133</f>
        <v>#DIV/0!</v>
      </c>
    </row>
    <row r="14" spans="1:61" s="45" customFormat="1" x14ac:dyDescent="0.2">
      <c r="A14" s="49">
        <f>RUT_data!A14</f>
        <v>2</v>
      </c>
      <c r="B14" s="13" t="str">
        <f>RUT_data!B14</f>
        <v>Djibouti</v>
      </c>
      <c r="C14" s="49">
        <f>RUT_data!C14</f>
        <v>72</v>
      </c>
      <c r="D14" s="13" t="str">
        <f>RUT_data!D14</f>
        <v>Djibouti</v>
      </c>
      <c r="F14" s="45" t="s">
        <v>372</v>
      </c>
      <c r="G14" s="45">
        <f>RUT_data!G14/RUT_data!G134</f>
        <v>40.48967770034843</v>
      </c>
      <c r="H14" s="45">
        <f>RUT_data!H14/RUT_data!H134</f>
        <v>37.729017857142857</v>
      </c>
      <c r="I14" s="45">
        <f>RUT_data!I14/RUT_data!I134</f>
        <v>36.088625776397514</v>
      </c>
      <c r="J14" s="45">
        <f>RUT_data!J14/RUT_data!J134</f>
        <v>33.879118075801749</v>
      </c>
      <c r="K14" s="45">
        <f>RUT_data!K14/RUT_data!K134</f>
        <v>31.324130727762803</v>
      </c>
      <c r="L14" s="45">
        <f>RUT_data!L14/RUT_data!L134</f>
        <v>29.646280293367347</v>
      </c>
      <c r="M14" s="45">
        <f>RUT_data!M14/RUT_data!M134</f>
        <v>28.139275121065374</v>
      </c>
      <c r="N14" s="45">
        <f>RUT_data!N14/RUT_data!N134</f>
        <v>26.353059807256233</v>
      </c>
      <c r="O14" s="45">
        <f>RUT_data!O14/RUT_data!O134</f>
        <v>24.779933368869937</v>
      </c>
      <c r="P14" s="45">
        <f>RUT_data!P14/RUT_data!P134</f>
        <v>23.384060613682095</v>
      </c>
      <c r="Q14" s="45">
        <f>RUT_data!Q14/RUT_data!Q134</f>
        <v>22.136910714285715</v>
      </c>
      <c r="R14" s="45">
        <f>RUT_data!R14/RUT_data!R134</f>
        <v>21.017832278481013</v>
      </c>
      <c r="S14" s="45">
        <f>RUT_data!S14/RUT_data!S134</f>
        <v>19.766922831632655</v>
      </c>
      <c r="T14" s="45">
        <f>RUT_data!T14/RUT_data!T134</f>
        <v>18.65656500802568</v>
      </c>
      <c r="U14" s="45">
        <f>RUT_data!U14/RUT_data!U134</f>
        <v>17.117879234167891</v>
      </c>
      <c r="V14" s="45">
        <f>RUT_data!V14/RUT_data!V134</f>
        <v>15.814267857142855</v>
      </c>
      <c r="W14" s="45">
        <f>RUT_data!W14/RUT_data!W134</f>
        <v>14.439558229813665</v>
      </c>
      <c r="X14" s="45">
        <f>RUT_data!X14/RUT_data!X134</f>
        <v>13.179265873015872</v>
      </c>
      <c r="Y14" s="45">
        <f>RUT_data!Y14/RUT_data!Y134</f>
        <v>12.213018644957982</v>
      </c>
      <c r="Z14" s="45">
        <f>RUT_data!Z14/RUT_data!Z134</f>
        <v>11.636607142857143</v>
      </c>
      <c r="AA14" s="45">
        <f>RUT_data!AA14/RUT_data!AA134</f>
        <v>11.236224137931034</v>
      </c>
      <c r="AB14" s="45">
        <f>RUT_data!AB14/RUT_data!AB134</f>
        <v>10.953798319327731</v>
      </c>
      <c r="AC14" s="45">
        <f>RUT_data!AC14/RUT_data!AC134</f>
        <v>10.68444262295082</v>
      </c>
      <c r="AD14" s="45">
        <f>RUT_data!AD14/RUT_data!AD134</f>
        <v>10.347642857142857</v>
      </c>
      <c r="AE14" s="45">
        <f>RUT_data!AE14/RUT_data!AE134</f>
        <v>9.8794242424242427</v>
      </c>
      <c r="AF14" s="45">
        <f>RUT_data!AF14/RUT_data!AF134</f>
        <v>9.3177571428571433</v>
      </c>
      <c r="AG14" s="45">
        <f>RUT_data!AG14/RUT_data!AG134</f>
        <v>8.6394768211920532</v>
      </c>
      <c r="AH14" s="45">
        <f>RUT_data!AH14/RUT_data!AH134</f>
        <v>8.0500370370370362</v>
      </c>
      <c r="AI14" s="45">
        <f>RUT_data!AI14/RUT_data!AI134</f>
        <v>7.5418959537572254</v>
      </c>
      <c r="AJ14" s="45">
        <f>RUT_data!AJ14/RUT_data!AJ134</f>
        <v>7.1959065934065931</v>
      </c>
      <c r="AK14" s="45">
        <f>RUT_data!AK14/RUT_data!AK134</f>
        <v>7.1681914893617025</v>
      </c>
      <c r="AL14" s="45">
        <f>RUT_data!AL14/RUT_data!AL134</f>
        <v>7.2394240837696335</v>
      </c>
      <c r="AM14" s="45">
        <f>RUT_data!AM14/RUT_data!AM134</f>
        <v>7.2827886597938143</v>
      </c>
      <c r="AN14" s="45">
        <f>RUT_data!AN14/RUT_data!AN134</f>
        <v>7.2136581632653058</v>
      </c>
      <c r="AO14" s="45">
        <f>RUT_data!AO14/RUT_data!AO134</f>
        <v>7.3231799999999998</v>
      </c>
      <c r="AP14" s="45">
        <f>RUT_data!AP14/RUT_data!AP134</f>
        <v>7.2531699029126218</v>
      </c>
      <c r="AQ14" s="45">
        <f>RUT_data!AQ14/RUT_data!AQ134</f>
        <v>7.1471320754716983</v>
      </c>
      <c r="AR14" s="45">
        <f>RUT_data!AR14/RUT_data!AR134</f>
        <v>6.8770272727272728</v>
      </c>
      <c r="AS14" s="45">
        <f>RUT_data!AS14/RUT_data!AS134</f>
        <v>6.8886167400881053</v>
      </c>
      <c r="AT14" s="45">
        <f>RUT_data!AT14/RUT_data!AT134</f>
        <v>6.9264463519313306</v>
      </c>
      <c r="AU14" s="45">
        <f>RUT_data!AU14/RUT_data!AU134</f>
        <v>7.1195336134453777</v>
      </c>
    </row>
    <row r="15" spans="1:61" s="45" customFormat="1" x14ac:dyDescent="0.2">
      <c r="A15" s="49">
        <f>RUT_data!A15</f>
        <v>1</v>
      </c>
      <c r="B15" s="13" t="str">
        <f>RUT_data!B15</f>
        <v>Gabon</v>
      </c>
      <c r="C15" s="49">
        <f>RUT_data!C15</f>
        <v>74</v>
      </c>
      <c r="D15" s="13" t="str">
        <f>RUT_data!D15</f>
        <v>Gabon</v>
      </c>
      <c r="F15" s="45" t="s">
        <v>372</v>
      </c>
      <c r="G15" s="45">
        <f>RUT_data!G15/RUT_data!G135</f>
        <v>23.876078571428572</v>
      </c>
      <c r="H15" s="45">
        <f>RUT_data!H15/RUT_data!H135</f>
        <v>23.990482489451477</v>
      </c>
      <c r="I15" s="45">
        <f>RUT_data!I15/RUT_data!I135</f>
        <v>24.174766808510636</v>
      </c>
      <c r="J15" s="45">
        <f>RUT_data!J15/RUT_data!J135</f>
        <v>24.282110555555555</v>
      </c>
      <c r="K15" s="45">
        <f>RUT_data!K15/RUT_data!K135</f>
        <v>24.393353991416308</v>
      </c>
      <c r="L15" s="45">
        <f>RUT_data!L15/RUT_data!L135</f>
        <v>24.555148060344827</v>
      </c>
      <c r="M15" s="45">
        <f>RUT_data!M15/RUT_data!M135</f>
        <v>24.530903913043478</v>
      </c>
      <c r="N15" s="45">
        <f>RUT_data!N15/RUT_data!N135</f>
        <v>24.560354565217391</v>
      </c>
      <c r="O15" s="45">
        <f>RUT_data!O15/RUT_data!O135</f>
        <v>24.314612173913044</v>
      </c>
      <c r="P15" s="45">
        <f>RUT_data!P15/RUT_data!P135</f>
        <v>24.07845445652174</v>
      </c>
      <c r="Q15" s="45">
        <f>RUT_data!Q15/RUT_data!Q135</f>
        <v>24.31504035087719</v>
      </c>
      <c r="R15" s="45">
        <f>RUT_data!R15/RUT_data!R135</f>
        <v>24.179249779735684</v>
      </c>
      <c r="S15" s="45">
        <f>RUT_data!S15/RUT_data!S135</f>
        <v>24.06675331858407</v>
      </c>
      <c r="T15" s="45">
        <f>RUT_data!T15/RUT_data!T135</f>
        <v>24.082497123893802</v>
      </c>
      <c r="U15" s="45">
        <f>RUT_data!U15/RUT_data!U135</f>
        <v>24.177237933333334</v>
      </c>
      <c r="V15" s="45">
        <f>RUT_data!V15/RUT_data!V135</f>
        <v>23.949755266666671</v>
      </c>
      <c r="W15" s="45">
        <f>RUT_data!W15/RUT_data!W135</f>
        <v>24.116590468750001</v>
      </c>
      <c r="X15" s="45">
        <f>RUT_data!X15/RUT_data!X135</f>
        <v>24.271726367713004</v>
      </c>
      <c r="Y15" s="45">
        <f>RUT_data!Y15/RUT_data!Y135</f>
        <v>24.155026238738738</v>
      </c>
      <c r="Z15" s="45">
        <f>RUT_data!Z15/RUT_data!Z135</f>
        <v>24.31279</v>
      </c>
      <c r="AA15" s="45">
        <f>RUT_data!AA15/RUT_data!AA135</f>
        <v>24.164925373134327</v>
      </c>
      <c r="AB15" s="45">
        <f>RUT_data!AB15/RUT_data!AB135</f>
        <v>24.171442786069651</v>
      </c>
      <c r="AC15" s="45">
        <f>RUT_data!AC15/RUT_data!AC135</f>
        <v>24.068415841584159</v>
      </c>
      <c r="AD15" s="45">
        <f>RUT_data!AD15/RUT_data!AD135</f>
        <v>23.954576354679801</v>
      </c>
      <c r="AE15" s="45">
        <f>RUT_data!AE15/RUT_data!AE135</f>
        <v>23.867107843137255</v>
      </c>
      <c r="AF15" s="45">
        <f>RUT_data!AF15/RUT_data!AF135</f>
        <v>23.903823529411763</v>
      </c>
      <c r="AG15" s="45">
        <f>RUT_data!AG15/RUT_data!AG135</f>
        <v>23.924362745098041</v>
      </c>
      <c r="AH15" s="45">
        <f>RUT_data!AH15/RUT_data!AH135</f>
        <v>23.872146341463413</v>
      </c>
      <c r="AI15" s="45">
        <f>RUT_data!AI15/RUT_data!AI135</f>
        <v>23.763679611650485</v>
      </c>
      <c r="AJ15" s="45">
        <f>RUT_data!AJ15/RUT_data!AJ135</f>
        <v>23.680135265700482</v>
      </c>
      <c r="AK15" s="45">
        <f>RUT_data!AK15/RUT_data!AK135</f>
        <v>23.54191346153846</v>
      </c>
      <c r="AL15" s="45">
        <f>RUT_data!AL15/RUT_data!AL135</f>
        <v>23.447086124401913</v>
      </c>
      <c r="AM15" s="45">
        <f>RUT_data!AM15/RUT_data!AM135</f>
        <v>23.3217</v>
      </c>
      <c r="AN15" s="45">
        <f>RUT_data!AN15/RUT_data!AN135</f>
        <v>23.307033333333333</v>
      </c>
      <c r="AO15" s="45">
        <f>RUT_data!AO15/RUT_data!AO135</f>
        <v>22.903052132701422</v>
      </c>
      <c r="AP15" s="45">
        <f>RUT_data!AP15/RUT_data!AP135</f>
        <v>22.9750663507109</v>
      </c>
      <c r="AQ15" s="45">
        <f>RUT_data!AQ15/RUT_data!AQ135</f>
        <v>23.13695238095238</v>
      </c>
      <c r="AR15" s="45">
        <f>RUT_data!AR15/RUT_data!AR135</f>
        <v>23.277928229665072</v>
      </c>
      <c r="AS15" s="45">
        <f>RUT_data!AS15/RUT_data!AS135</f>
        <v>23.372807692307692</v>
      </c>
      <c r="AT15" s="45">
        <f>RUT_data!AT15/RUT_data!AT135</f>
        <v>23.510280193236714</v>
      </c>
      <c r="AU15" s="45">
        <f>RUT_data!AU15/RUT_data!AU135</f>
        <v>23.77530243902439</v>
      </c>
    </row>
    <row r="16" spans="1:61" s="45" customFormat="1" x14ac:dyDescent="0.2">
      <c r="A16" s="49">
        <f>RUT_data!A16</f>
        <v>1</v>
      </c>
      <c r="B16" s="13" t="str">
        <f>RUT_data!B16</f>
        <v>Gambia</v>
      </c>
      <c r="C16" s="49">
        <f>RUT_data!C16</f>
        <v>75</v>
      </c>
      <c r="D16" s="13" t="str">
        <f>RUT_data!D16</f>
        <v>Gambia</v>
      </c>
      <c r="F16" s="45" t="s">
        <v>372</v>
      </c>
      <c r="G16" s="45">
        <f>RUT_data!G16/RUT_data!G136</f>
        <v>4.0117002762430936</v>
      </c>
      <c r="H16" s="45">
        <f>RUT_data!H16/RUT_data!H136</f>
        <v>3.9591596426935411</v>
      </c>
      <c r="I16" s="45">
        <f>RUT_data!I16/RUT_data!I136</f>
        <v>3.8711272531611516</v>
      </c>
      <c r="J16" s="45">
        <f>RUT_data!J16/RUT_data!J136</f>
        <v>3.7848877118644064</v>
      </c>
      <c r="K16" s="45">
        <f>RUT_data!K16/RUT_data!K136</f>
        <v>3.7171563302516697</v>
      </c>
      <c r="L16" s="45">
        <f>RUT_data!L16/RUT_data!L136</f>
        <v>3.6523942775633489</v>
      </c>
      <c r="M16" s="45">
        <f>RUT_data!M16/RUT_data!M136</f>
        <v>3.452781800230377</v>
      </c>
      <c r="N16" s="45">
        <f>RUT_data!N16/RUT_data!N136</f>
        <v>3.4641213075060531</v>
      </c>
      <c r="O16" s="45">
        <f>RUT_data!O16/RUT_data!O136</f>
        <v>3.3552976744186047</v>
      </c>
      <c r="P16" s="45">
        <f>RUT_data!P16/RUT_data!P136</f>
        <v>3.3049854198767332</v>
      </c>
      <c r="Q16" s="45">
        <f>RUT_data!Q16/RUT_data!Q136</f>
        <v>3.27796201439928</v>
      </c>
      <c r="R16" s="45">
        <f>RUT_data!R16/RUT_data!R136</f>
        <v>3.114961627991562</v>
      </c>
      <c r="S16" s="45">
        <f>RUT_data!S16/RUT_data!S136</f>
        <v>3.1050635063559322</v>
      </c>
      <c r="T16" s="45">
        <f>RUT_data!T16/RUT_data!T136</f>
        <v>2.9061560763054963</v>
      </c>
      <c r="U16" s="45">
        <f>RUT_data!U16/RUT_data!U136</f>
        <v>2.7886901274522886</v>
      </c>
      <c r="V16" s="45">
        <f>RUT_data!V16/RUT_data!V136</f>
        <v>2.7208755113968439</v>
      </c>
      <c r="W16" s="45">
        <f>RUT_data!W16/RUT_data!W136</f>
        <v>2.6471853339236024</v>
      </c>
      <c r="X16" s="45">
        <f>RUT_data!X16/RUT_data!X136</f>
        <v>2.6333302927580897</v>
      </c>
      <c r="Y16" s="45">
        <f>RUT_data!Y16/RUT_data!Y136</f>
        <v>2.3135127418099062</v>
      </c>
      <c r="Z16" s="45">
        <f>RUT_data!Z16/RUT_data!Z136</f>
        <v>2.3133601694915256</v>
      </c>
      <c r="AA16" s="45">
        <f>RUT_data!AA16/RUT_data!AA136</f>
        <v>2.3493237704918033</v>
      </c>
      <c r="AB16" s="45">
        <f>RUT_data!AB16/RUT_data!AB136</f>
        <v>2.3632539682539684</v>
      </c>
      <c r="AC16" s="45">
        <f>RUT_data!AC16/RUT_data!AC136</f>
        <v>2.2028160919540229</v>
      </c>
      <c r="AD16" s="45">
        <f>RUT_data!AD16/RUT_data!AD136</f>
        <v>2.1287158671586717</v>
      </c>
      <c r="AE16" s="45">
        <f>RUT_data!AE16/RUT_data!AE136</f>
        <v>2.2266418439716311</v>
      </c>
      <c r="AF16" s="45">
        <f>RUT_data!AF16/RUT_data!AF136</f>
        <v>2.1540983050847458</v>
      </c>
      <c r="AG16" s="45">
        <f>RUT_data!AG16/RUT_data!AG136</f>
        <v>2.1093042071197412</v>
      </c>
      <c r="AH16" s="45">
        <f>RUT_data!AH16/RUT_data!AH136</f>
        <v>2.0249752321981425</v>
      </c>
      <c r="AI16" s="45">
        <f>RUT_data!AI16/RUT_data!AI136</f>
        <v>1.9230088757396451</v>
      </c>
      <c r="AJ16" s="45">
        <f>RUT_data!AJ16/RUT_data!AJ136</f>
        <v>1.8762364672364673</v>
      </c>
      <c r="AK16" s="45">
        <f>RUT_data!AK16/RUT_data!AK136</f>
        <v>1.8152231404958679</v>
      </c>
      <c r="AL16" s="45">
        <f>RUT_data!AL16/RUT_data!AL136</f>
        <v>1.6657967914438503</v>
      </c>
      <c r="AM16" s="45">
        <f>RUT_data!AM16/RUT_data!AM136</f>
        <v>1.631703125</v>
      </c>
      <c r="AN16" s="45">
        <f>RUT_data!AN16/RUT_data!AN136</f>
        <v>1.6336015228426395</v>
      </c>
      <c r="AO16" s="45">
        <f>RUT_data!AO16/RUT_data!AO136</f>
        <v>1.6459059405940595</v>
      </c>
      <c r="AP16" s="45">
        <f>RUT_data!AP16/RUT_data!AP136</f>
        <v>1.5685180722891565</v>
      </c>
      <c r="AQ16" s="45">
        <f>RUT_data!AQ16/RUT_data!AQ136</f>
        <v>1.5744859154929578</v>
      </c>
      <c r="AR16" s="45">
        <f>RUT_data!AR16/RUT_data!AR136</f>
        <v>1.4814302059496567</v>
      </c>
      <c r="AS16" s="45">
        <f>RUT_data!AS16/RUT_data!AS136</f>
        <v>1.5110089086859688</v>
      </c>
      <c r="AT16" s="45">
        <f>RUT_data!AT16/RUT_data!AT136</f>
        <v>1.4727245119305856</v>
      </c>
      <c r="AU16" s="45">
        <f>RUT_data!AU16/RUT_data!AU136</f>
        <v>1.5148604651162791</v>
      </c>
    </row>
    <row r="17" spans="1:47" s="45" customFormat="1" x14ac:dyDescent="0.2">
      <c r="A17" s="49">
        <f>RUT_data!A17</f>
        <v>1</v>
      </c>
      <c r="B17" s="13" t="str">
        <f>RUT_data!B17</f>
        <v>Ghana</v>
      </c>
      <c r="C17" s="49">
        <f>RUT_data!C17</f>
        <v>81</v>
      </c>
      <c r="D17" s="13" t="str">
        <f>RUT_data!D17</f>
        <v>Ghana</v>
      </c>
      <c r="F17" s="45" t="s">
        <v>372</v>
      </c>
      <c r="G17" s="45">
        <f>RUT_data!G17/RUT_data!G137</f>
        <v>6.1393716384698243</v>
      </c>
      <c r="H17" s="45">
        <f>RUT_data!H17/RUT_data!H137</f>
        <v>6.0249878010299396</v>
      </c>
      <c r="I17" s="45">
        <f>RUT_data!I17/RUT_data!I137</f>
        <v>5.9295470747101424</v>
      </c>
      <c r="J17" s="45">
        <f>RUT_data!J17/RUT_data!J137</f>
        <v>5.8745430649339934</v>
      </c>
      <c r="K17" s="45">
        <f>RUT_data!K17/RUT_data!K137</f>
        <v>5.7033040680799001</v>
      </c>
      <c r="L17" s="45">
        <f>RUT_data!L17/RUT_data!L137</f>
        <v>5.496699331947009</v>
      </c>
      <c r="M17" s="45">
        <f>RUT_data!M17/RUT_data!M137</f>
        <v>5.5302628577556865</v>
      </c>
      <c r="N17" s="45">
        <f>RUT_data!N17/RUT_data!N137</f>
        <v>5.4130317287503811</v>
      </c>
      <c r="O17" s="45">
        <f>RUT_data!O17/RUT_data!O137</f>
        <v>5.4788733380313168</v>
      </c>
      <c r="P17" s="45">
        <f>RUT_data!P17/RUT_data!P137</f>
        <v>5.7022795856599684</v>
      </c>
      <c r="Q17" s="45">
        <f>RUT_data!Q17/RUT_data!Q137</f>
        <v>5.5594912190597388</v>
      </c>
      <c r="R17" s="45">
        <f>RUT_data!R17/RUT_data!R137</f>
        <v>5.3235822136010755</v>
      </c>
      <c r="S17" s="45">
        <f>RUT_data!S17/RUT_data!S137</f>
        <v>5.1609563055183303</v>
      </c>
      <c r="T17" s="45">
        <f>RUT_data!T17/RUT_data!T137</f>
        <v>5.1083178084091445</v>
      </c>
      <c r="U17" s="45">
        <f>RUT_data!U17/RUT_data!U137</f>
        <v>4.9230983810245768</v>
      </c>
      <c r="V17" s="45">
        <f>RUT_data!V17/RUT_data!V137</f>
        <v>4.74597182572401</v>
      </c>
      <c r="W17" s="45">
        <f>RUT_data!W17/RUT_data!W137</f>
        <v>4.5326643529408441</v>
      </c>
      <c r="X17" s="45">
        <f>RUT_data!X17/RUT_data!X137</f>
        <v>4.3825073729345325</v>
      </c>
      <c r="Y17" s="45">
        <f>RUT_data!Y17/RUT_data!Y137</f>
        <v>4.4061881580026583</v>
      </c>
      <c r="Z17" s="45">
        <f>RUT_data!Z17/RUT_data!Z137</f>
        <v>4.2860969985358714</v>
      </c>
      <c r="AA17" s="45">
        <f>RUT_data!AA17/RUT_data!AA137</f>
        <v>4.1680926916221033</v>
      </c>
      <c r="AB17" s="45">
        <f>RUT_data!AB17/RUT_data!AB137</f>
        <v>3.9313816925734022</v>
      </c>
      <c r="AC17" s="45">
        <f>RUT_data!AC17/RUT_data!AC137</f>
        <v>3.75160481444333</v>
      </c>
      <c r="AD17" s="45">
        <f>RUT_data!AD17/RUT_data!AD137</f>
        <v>3.9568354430379746</v>
      </c>
      <c r="AE17" s="45">
        <f>RUT_data!AE17/RUT_data!AE137</f>
        <v>3.758592300410224</v>
      </c>
      <c r="AF17" s="45">
        <f>RUT_data!AF17/RUT_data!AF137</f>
        <v>3.647622502305564</v>
      </c>
      <c r="AG17" s="45">
        <f>RUT_data!AG17/RUT_data!AG137</f>
        <v>3.5750534053405341</v>
      </c>
      <c r="AH17" s="45">
        <f>RUT_data!AH17/RUT_data!AH137</f>
        <v>3.4348274245531791</v>
      </c>
      <c r="AI17" s="45">
        <f>RUT_data!AI17/RUT_data!AI137</f>
        <v>3.449661613272311</v>
      </c>
      <c r="AJ17" s="45">
        <f>RUT_data!AJ17/RUT_data!AJ137</f>
        <v>3.1602608089260809</v>
      </c>
      <c r="AK17" s="45">
        <f>RUT_data!AK17/RUT_data!AK137</f>
        <v>3.289293909733551</v>
      </c>
      <c r="AL17" s="45">
        <f>RUT_data!AL17/RUT_data!AL137</f>
        <v>3.2208467037331214</v>
      </c>
      <c r="AM17" s="45">
        <f>RUT_data!AM17/RUT_data!AM137</f>
        <v>3.1194893617021275</v>
      </c>
      <c r="AN17" s="45">
        <f>RUT_data!AN17/RUT_data!AN137</f>
        <v>3.0096223325062033</v>
      </c>
      <c r="AO17" s="45">
        <f>RUT_data!AO17/RUT_data!AO137</f>
        <v>3.0486402307137705</v>
      </c>
      <c r="AP17" s="45">
        <f>RUT_data!AP17/RUT_data!AP137</f>
        <v>3.0079459585371535</v>
      </c>
      <c r="AQ17" s="45">
        <f>RUT_data!AQ17/RUT_data!AQ137</f>
        <v>2.9041881635419018</v>
      </c>
      <c r="AR17" s="45">
        <f>RUT_data!AR17/RUT_data!AR137</f>
        <v>2.9354950711938663</v>
      </c>
      <c r="AS17" s="45">
        <f>RUT_data!AS17/RUT_data!AS137</f>
        <v>2.8377058198810534</v>
      </c>
      <c r="AT17" s="45">
        <f>RUT_data!AT17/RUT_data!AT137</f>
        <v>2.8541780564263322</v>
      </c>
      <c r="AU17" s="45">
        <f>RUT_data!AU17/RUT_data!AU137</f>
        <v>2.7862037188393951</v>
      </c>
    </row>
    <row r="18" spans="1:47" s="45" customFormat="1" x14ac:dyDescent="0.2">
      <c r="A18" s="49">
        <f>RUT_data!A18</f>
        <v>1</v>
      </c>
      <c r="B18" s="13" t="str">
        <f>RUT_data!B18</f>
        <v>Guinea</v>
      </c>
      <c r="C18" s="49">
        <f>RUT_data!C18</f>
        <v>90</v>
      </c>
      <c r="D18" s="13" t="str">
        <f>RUT_data!D18</f>
        <v>Guinea</v>
      </c>
      <c r="F18" s="45" t="s">
        <v>372</v>
      </c>
      <c r="G18" s="45">
        <f>RUT_data!G18/RUT_data!G138</f>
        <v>8.2803569729002007</v>
      </c>
      <c r="H18" s="45">
        <f>RUT_data!H18/RUT_data!H138</f>
        <v>8.1511358479673799</v>
      </c>
      <c r="I18" s="45">
        <f>RUT_data!I18/RUT_data!I138</f>
        <v>8.0066383286213192</v>
      </c>
      <c r="J18" s="45">
        <f>RUT_data!J18/RUT_data!J138</f>
        <v>7.8786436019320245</v>
      </c>
      <c r="K18" s="45">
        <f>RUT_data!K18/RUT_data!K138</f>
        <v>7.7267126104527106</v>
      </c>
      <c r="L18" s="45">
        <f>RUT_data!L18/RUT_data!L138</f>
        <v>7.6014163689957606</v>
      </c>
      <c r="M18" s="45">
        <f>RUT_data!M18/RUT_data!M138</f>
        <v>7.472528833887611</v>
      </c>
      <c r="N18" s="45">
        <f>RUT_data!N18/RUT_data!N138</f>
        <v>7.338406593989002</v>
      </c>
      <c r="O18" s="45">
        <f>RUT_data!O18/RUT_data!O138</f>
        <v>7.210221442836855</v>
      </c>
      <c r="P18" s="45">
        <f>RUT_data!P18/RUT_data!P138</f>
        <v>7.1429313234509451</v>
      </c>
      <c r="Q18" s="45">
        <f>RUT_data!Q18/RUT_data!Q138</f>
        <v>7.103708189615956</v>
      </c>
      <c r="R18" s="45">
        <f>RUT_data!R18/RUT_data!R138</f>
        <v>7.0733933020119411</v>
      </c>
      <c r="S18" s="45">
        <f>RUT_data!S18/RUT_data!S138</f>
        <v>7.074296139374221</v>
      </c>
      <c r="T18" s="45">
        <f>RUT_data!T18/RUT_data!T138</f>
        <v>7.0524976546151894</v>
      </c>
      <c r="U18" s="45">
        <f>RUT_data!U18/RUT_data!U138</f>
        <v>6.9920583898048427</v>
      </c>
      <c r="V18" s="45">
        <f>RUT_data!V18/RUT_data!V138</f>
        <v>6.8991947502425148</v>
      </c>
      <c r="W18" s="45">
        <f>RUT_data!W18/RUT_data!W138</f>
        <v>6.7610555869719358</v>
      </c>
      <c r="X18" s="45">
        <f>RUT_data!X18/RUT_data!X138</f>
        <v>6.6051335879018405</v>
      </c>
      <c r="Y18" s="45">
        <f>RUT_data!Y18/RUT_data!Y138</f>
        <v>6.4589882754307268</v>
      </c>
      <c r="Z18" s="45">
        <f>RUT_data!Z18/RUT_data!Z138</f>
        <v>6.3217945635128068</v>
      </c>
      <c r="AA18" s="45">
        <f>RUT_data!AA18/RUT_data!AA138</f>
        <v>6.266085359544749</v>
      </c>
      <c r="AB18" s="45">
        <f>RUT_data!AB18/RUT_data!AB138</f>
        <v>6.1772975038206823</v>
      </c>
      <c r="AC18" s="45">
        <f>RUT_data!AC18/RUT_data!AC138</f>
        <v>6.0763936968484238</v>
      </c>
      <c r="AD18" s="45">
        <f>RUT_data!AD18/RUT_data!AD138</f>
        <v>5.9880186365865624</v>
      </c>
      <c r="AE18" s="45">
        <f>RUT_data!AE18/RUT_data!AE138</f>
        <v>5.8790418068236425</v>
      </c>
      <c r="AF18" s="45">
        <f>RUT_data!AF18/RUT_data!AF138</f>
        <v>5.7543474776049033</v>
      </c>
      <c r="AG18" s="45">
        <f>RUT_data!AG18/RUT_data!AG138</f>
        <v>5.6442641073080484</v>
      </c>
      <c r="AH18" s="45">
        <f>RUT_data!AH18/RUT_data!AH138</f>
        <v>5.5432360922659427</v>
      </c>
      <c r="AI18" s="45">
        <f>RUT_data!AI18/RUT_data!AI138</f>
        <v>5.4008784021071117</v>
      </c>
      <c r="AJ18" s="45">
        <f>RUT_data!AJ18/RUT_data!AJ138</f>
        <v>5.2613790050590223</v>
      </c>
      <c r="AK18" s="45">
        <f>RUT_data!AK18/RUT_data!AK138</f>
        <v>5.0032736378205129</v>
      </c>
      <c r="AL18" s="45">
        <f>RUT_data!AL18/RUT_data!AL138</f>
        <v>4.7709515701853951</v>
      </c>
      <c r="AM18" s="45">
        <f>RUT_data!AM18/RUT_data!AM138</f>
        <v>4.5332625937834941</v>
      </c>
      <c r="AN18" s="45">
        <f>RUT_data!AN18/RUT_data!AN138</f>
        <v>4.3356357458375809</v>
      </c>
      <c r="AO18" s="45">
        <f>RUT_data!AO18/RUT_data!AO138</f>
        <v>4.18653431372549</v>
      </c>
      <c r="AP18" s="45">
        <f>RUT_data!AP18/RUT_data!AP138</f>
        <v>4.1103514458214176</v>
      </c>
      <c r="AQ18" s="45">
        <f>RUT_data!AQ18/RUT_data!AQ138</f>
        <v>4.0631693171188026</v>
      </c>
      <c r="AR18" s="45">
        <f>RUT_data!AR18/RUT_data!AR138</f>
        <v>4.0435432440751002</v>
      </c>
      <c r="AS18" s="45">
        <f>RUT_data!AS18/RUT_data!AS138</f>
        <v>4.0374217417783189</v>
      </c>
      <c r="AT18" s="45">
        <f>RUT_data!AT18/RUT_data!AT138</f>
        <v>4.0111253012048191</v>
      </c>
      <c r="AU18" s="45">
        <f>RUT_data!AU18/RUT_data!AU138</f>
        <v>3.9421372023809522</v>
      </c>
    </row>
    <row r="19" spans="1:47" s="45" customFormat="1" x14ac:dyDescent="0.2">
      <c r="A19" s="49">
        <f>RUT_data!A19</f>
        <v>1</v>
      </c>
      <c r="B19" s="13" t="str">
        <f>RUT_data!B19</f>
        <v>Cote dIvoire</v>
      </c>
      <c r="C19" s="49">
        <f>RUT_data!C19</f>
        <v>107</v>
      </c>
      <c r="D19" s="13" t="str">
        <f>RUT_data!D19</f>
        <v>Cote dIvoire</v>
      </c>
      <c r="F19" s="45" t="s">
        <v>372</v>
      </c>
      <c r="G19" s="45">
        <f>RUT_data!G19/RUT_data!G139</f>
        <v>12.246833030381433</v>
      </c>
      <c r="H19" s="45">
        <f>RUT_data!H19/RUT_data!H139</f>
        <v>12.209363869014487</v>
      </c>
      <c r="I19" s="45">
        <f>RUT_data!I19/RUT_data!I139</f>
        <v>12.010449559597427</v>
      </c>
      <c r="J19" s="45">
        <f>RUT_data!J19/RUT_data!J139</f>
        <v>11.819152525211242</v>
      </c>
      <c r="K19" s="45">
        <f>RUT_data!K19/RUT_data!K139</f>
        <v>11.566018563006617</v>
      </c>
      <c r="L19" s="45">
        <f>RUT_data!L19/RUT_data!L139</f>
        <v>11.269905200427422</v>
      </c>
      <c r="M19" s="45">
        <f>RUT_data!M19/RUT_data!M139</f>
        <v>11.030950403332037</v>
      </c>
      <c r="N19" s="45">
        <f>RUT_data!N19/RUT_data!N139</f>
        <v>10.754811257685134</v>
      </c>
      <c r="O19" s="45">
        <f>RUT_data!O19/RUT_data!O139</f>
        <v>10.508866757096579</v>
      </c>
      <c r="P19" s="45">
        <f>RUT_data!P19/RUT_data!P139</f>
        <v>10.201374572869696</v>
      </c>
      <c r="Q19" s="45">
        <f>RUT_data!Q19/RUT_data!Q139</f>
        <v>10.003586129649022</v>
      </c>
      <c r="R19" s="45">
        <f>RUT_data!R19/RUT_data!R139</f>
        <v>9.8236824372018745</v>
      </c>
      <c r="S19" s="45">
        <f>RUT_data!S19/RUT_data!S139</f>
        <v>9.6959456009428653</v>
      </c>
      <c r="T19" s="45">
        <f>RUT_data!T19/RUT_data!T139</f>
        <v>9.613227069043516</v>
      </c>
      <c r="U19" s="45">
        <f>RUT_data!U19/RUT_data!U139</f>
        <v>9.5694514233013983</v>
      </c>
      <c r="V19" s="45">
        <f>RUT_data!V19/RUT_data!V139</f>
        <v>9.3954815232546363</v>
      </c>
      <c r="W19" s="45">
        <f>RUT_data!W19/RUT_data!W139</f>
        <v>9.2811488612245885</v>
      </c>
      <c r="X19" s="45">
        <f>RUT_data!X19/RUT_data!X139</f>
        <v>9.146115846272437</v>
      </c>
      <c r="Y19" s="45">
        <f>RUT_data!Y19/RUT_data!Y139</f>
        <v>8.9631108203158636</v>
      </c>
      <c r="Z19" s="45">
        <f>RUT_data!Z19/RUT_data!Z139</f>
        <v>8.5371402378592673</v>
      </c>
      <c r="AA19" s="45">
        <f>RUT_data!AA19/RUT_data!AA139</f>
        <v>8.3185492822966509</v>
      </c>
      <c r="AB19" s="45">
        <f>RUT_data!AB19/RUT_data!AB139</f>
        <v>8.1370171296296299</v>
      </c>
      <c r="AC19" s="45">
        <f>RUT_data!AC19/RUT_data!AC139</f>
        <v>7.9296935845670706</v>
      </c>
      <c r="AD19" s="45">
        <f>RUT_data!AD19/RUT_data!AD139</f>
        <v>7.7780135253054103</v>
      </c>
      <c r="AE19" s="45">
        <f>RUT_data!AE19/RUT_data!AE139</f>
        <v>7.602900126957258</v>
      </c>
      <c r="AF19" s="45">
        <f>RUT_data!AF19/RUT_data!AF139</f>
        <v>7.5105496497733828</v>
      </c>
      <c r="AG19" s="45">
        <f>RUT_data!AG19/RUT_data!AG139</f>
        <v>7.3901168205539944</v>
      </c>
      <c r="AH19" s="45">
        <f>RUT_data!AH19/RUT_data!AH139</f>
        <v>7.3882980806893848</v>
      </c>
      <c r="AI19" s="45">
        <f>RUT_data!AI19/RUT_data!AI139</f>
        <v>7.124839496759436</v>
      </c>
      <c r="AJ19" s="45">
        <f>RUT_data!AJ19/RUT_data!AJ139</f>
        <v>7.1922386448250188</v>
      </c>
      <c r="AK19" s="45">
        <f>RUT_data!AK19/RUT_data!AK139</f>
        <v>6.9562025688073392</v>
      </c>
      <c r="AL19" s="45">
        <f>RUT_data!AL19/RUT_data!AL139</f>
        <v>6.8376742671009776</v>
      </c>
      <c r="AM19" s="45">
        <f>RUT_data!AM19/RUT_data!AM139</f>
        <v>6.7145192857142861</v>
      </c>
      <c r="AN19" s="45">
        <f>RUT_data!AN19/RUT_data!AN139</f>
        <v>6.7546294595549279</v>
      </c>
      <c r="AO19" s="45">
        <f>RUT_data!AO19/RUT_data!AO139</f>
        <v>6.8757152826238661</v>
      </c>
      <c r="AP19" s="45">
        <f>RUT_data!AP19/RUT_data!AP139</f>
        <v>6.6919313082499139</v>
      </c>
      <c r="AQ19" s="45">
        <f>RUT_data!AQ19/RUT_data!AQ139</f>
        <v>6.5323237508555785</v>
      </c>
      <c r="AR19" s="45">
        <f>RUT_data!AR19/RUT_data!AR139</f>
        <v>6.4687778911564626</v>
      </c>
      <c r="AS19" s="45">
        <f>RUT_data!AS19/RUT_data!AS139</f>
        <v>6.5075412004069175</v>
      </c>
      <c r="AT19" s="45">
        <f>RUT_data!AT19/RUT_data!AT139</f>
        <v>6.5511446028513243</v>
      </c>
      <c r="AU19" s="45">
        <f>RUT_data!AU19/RUT_data!AU139</f>
        <v>6.3592980245231612</v>
      </c>
    </row>
    <row r="20" spans="1:47" s="45" customFormat="1" x14ac:dyDescent="0.2">
      <c r="A20" s="49">
        <f>RUT_data!A20</f>
        <v>2</v>
      </c>
      <c r="B20" s="13" t="str">
        <f>RUT_data!B20</f>
        <v>Kenya</v>
      </c>
      <c r="C20" s="49">
        <f>RUT_data!C20</f>
        <v>114</v>
      </c>
      <c r="D20" s="13" t="str">
        <f>RUT_data!D20</f>
        <v>Kenya</v>
      </c>
      <c r="F20" s="45" t="s">
        <v>372</v>
      </c>
      <c r="G20" s="45">
        <f>RUT_data!G20/RUT_data!G140</f>
        <v>7.3197046173204843</v>
      </c>
      <c r="H20" s="45">
        <f>RUT_data!H20/RUT_data!H140</f>
        <v>7.2119864591609844</v>
      </c>
      <c r="I20" s="45">
        <f>RUT_data!I20/RUT_data!I140</f>
        <v>7.0687435271852541</v>
      </c>
      <c r="J20" s="45">
        <f>RUT_data!J20/RUT_data!J140</f>
        <v>6.9058566393992145</v>
      </c>
      <c r="K20" s="45">
        <f>RUT_data!K20/RUT_data!K140</f>
        <v>6.7924596395021881</v>
      </c>
      <c r="L20" s="45">
        <f>RUT_data!L20/RUT_data!L140</f>
        <v>6.5860040536901083</v>
      </c>
      <c r="M20" s="45">
        <f>RUT_data!M20/RUT_data!M140</f>
        <v>6.4645885981652196</v>
      </c>
      <c r="N20" s="45">
        <f>RUT_data!N20/RUT_data!N140</f>
        <v>6.3424823072414878</v>
      </c>
      <c r="O20" s="45">
        <f>RUT_data!O20/RUT_data!O140</f>
        <v>6.1877646585931929</v>
      </c>
      <c r="P20" s="45">
        <f>RUT_data!P20/RUT_data!P140</f>
        <v>6.0094222893274107</v>
      </c>
      <c r="Q20" s="45">
        <f>RUT_data!Q20/RUT_data!Q140</f>
        <v>5.8218666592700998</v>
      </c>
      <c r="R20" s="45">
        <f>RUT_data!R20/RUT_data!R140</f>
        <v>5.6907545331489517</v>
      </c>
      <c r="S20" s="45">
        <f>RUT_data!S20/RUT_data!S140</f>
        <v>5.5680469972211846</v>
      </c>
      <c r="T20" s="45">
        <f>RUT_data!T20/RUT_data!T140</f>
        <v>5.409202944145175</v>
      </c>
      <c r="U20" s="45">
        <f>RUT_data!U20/RUT_data!U140</f>
        <v>5.2718262804022711</v>
      </c>
      <c r="V20" s="45">
        <f>RUT_data!V20/RUT_data!V140</f>
        <v>5.1473177502395</v>
      </c>
      <c r="W20" s="45">
        <f>RUT_data!W20/RUT_data!W140</f>
        <v>5.0069709674681162</v>
      </c>
      <c r="X20" s="45">
        <f>RUT_data!X20/RUT_data!X140</f>
        <v>4.8504879789861013</v>
      </c>
      <c r="Y20" s="45">
        <f>RUT_data!Y20/RUT_data!Y140</f>
        <v>4.6628334117636667</v>
      </c>
      <c r="Z20" s="45">
        <f>RUT_data!Z20/RUT_data!Z140</f>
        <v>4.4715598406663046</v>
      </c>
      <c r="AA20" s="45">
        <f>RUT_data!AA20/RUT_data!AA140</f>
        <v>4.2805667308028683</v>
      </c>
      <c r="AB20" s="45">
        <f>RUT_data!AB20/RUT_data!AB140</f>
        <v>4.1543105778979381</v>
      </c>
      <c r="AC20" s="45">
        <f>RUT_data!AC20/RUT_data!AC140</f>
        <v>4.0302582014036235</v>
      </c>
      <c r="AD20" s="45">
        <f>RUT_data!AD20/RUT_data!AD140</f>
        <v>3.8298236128625471</v>
      </c>
      <c r="AE20" s="45">
        <f>RUT_data!AE20/RUT_data!AE140</f>
        <v>3.8142774733637745</v>
      </c>
      <c r="AF20" s="45">
        <f>RUT_data!AF20/RUT_data!AF140</f>
        <v>3.6865246913580245</v>
      </c>
      <c r="AG20" s="45">
        <f>RUT_data!AG20/RUT_data!AG140</f>
        <v>3.5653003122338918</v>
      </c>
      <c r="AH20" s="45">
        <f>RUT_data!AH20/RUT_data!AH140</f>
        <v>3.4804256543785117</v>
      </c>
      <c r="AI20" s="45">
        <f>RUT_data!AI20/RUT_data!AI140</f>
        <v>3.3982367411718029</v>
      </c>
      <c r="AJ20" s="45">
        <f>RUT_data!AJ20/RUT_data!AJ140</f>
        <v>3.2487077491715524</v>
      </c>
      <c r="AK20" s="45">
        <f>RUT_data!AK20/RUT_data!AK140</f>
        <v>3.14465815010441</v>
      </c>
      <c r="AL20" s="45">
        <f>RUT_data!AL20/RUT_data!AL140</f>
        <v>3.0513358968291531</v>
      </c>
      <c r="AM20" s="45">
        <f>RUT_data!AM20/RUT_data!AM140</f>
        <v>2.9175393296853627</v>
      </c>
      <c r="AN20" s="45">
        <f>RUT_data!AN20/RUT_data!AN140</f>
        <v>2.8453861810980308</v>
      </c>
      <c r="AO20" s="45">
        <f>RUT_data!AO20/RUT_data!AO140</f>
        <v>2.7489964874933475</v>
      </c>
      <c r="AP20" s="45">
        <f>RUT_data!AP20/RUT_data!AP140</f>
        <v>2.6120058847821599</v>
      </c>
      <c r="AQ20" s="45">
        <f>RUT_data!AQ20/RUT_data!AQ140</f>
        <v>2.5527743327312864</v>
      </c>
      <c r="AR20" s="45">
        <f>RUT_data!AR20/RUT_data!AR140</f>
        <v>2.4762249902305586</v>
      </c>
      <c r="AS20" s="45">
        <f>RUT_data!AS20/RUT_data!AS140</f>
        <v>2.4440675868633983</v>
      </c>
      <c r="AT20" s="45">
        <f>RUT_data!AT20/RUT_data!AT140</f>
        <v>2.3721929906107651</v>
      </c>
      <c r="AU20" s="45">
        <f>RUT_data!AU20/RUT_data!AU140</f>
        <v>2.3483151443617216</v>
      </c>
    </row>
    <row r="21" spans="1:47" s="45" customFormat="1" x14ac:dyDescent="0.2">
      <c r="A21" s="49">
        <f>RUT_data!A21</f>
        <v>3</v>
      </c>
      <c r="B21" s="13" t="str">
        <f>RUT_data!B21</f>
        <v>Lesotho</v>
      </c>
      <c r="C21" s="49">
        <f>RUT_data!C21</f>
        <v>122</v>
      </c>
      <c r="D21" s="13" t="str">
        <f>RUT_data!D21</f>
        <v>Lesotho</v>
      </c>
      <c r="F21" s="45" t="s">
        <v>372</v>
      </c>
      <c r="G21" s="45">
        <f>RUT_data!G21/RUT_data!G141</f>
        <v>12.172935853748388</v>
      </c>
      <c r="H21" s="45">
        <f>RUT_data!H21/RUT_data!H141</f>
        <v>12.099329151021156</v>
      </c>
      <c r="I21" s="45">
        <f>RUT_data!I21/RUT_data!I141</f>
        <v>12.094785465701987</v>
      </c>
      <c r="J21" s="45">
        <f>RUT_data!J21/RUT_data!J141</f>
        <v>12.039832650273222</v>
      </c>
      <c r="K21" s="45">
        <f>RUT_data!K21/RUT_data!K141</f>
        <v>12.032466488542703</v>
      </c>
      <c r="L21" s="45">
        <f>RUT_data!L21/RUT_data!L141</f>
        <v>11.935001576292558</v>
      </c>
      <c r="M21" s="45">
        <f>RUT_data!M21/RUT_data!M141</f>
        <v>11.9276303413061</v>
      </c>
      <c r="N21" s="45">
        <f>RUT_data!N21/RUT_data!N141</f>
        <v>11.708370010691375</v>
      </c>
      <c r="O21" s="45">
        <f>RUT_data!O21/RUT_data!O141</f>
        <v>11.393430438635356</v>
      </c>
      <c r="P21" s="45">
        <f>RUT_data!P21/RUT_data!P141</f>
        <v>11.062415388683235</v>
      </c>
      <c r="Q21" s="45">
        <f>RUT_data!Q21/RUT_data!Q141</f>
        <v>10.765004141960237</v>
      </c>
      <c r="R21" s="45">
        <f>RUT_data!R21/RUT_data!R141</f>
        <v>10.436094046591888</v>
      </c>
      <c r="S21" s="45">
        <f>RUT_data!S21/RUT_data!S141</f>
        <v>10.245613473360656</v>
      </c>
      <c r="T21" s="45">
        <f>RUT_data!T21/RUT_data!T141</f>
        <v>10.323951537941523</v>
      </c>
      <c r="U21" s="45">
        <f>RUT_data!U21/RUT_data!U141</f>
        <v>9.9399194964871196</v>
      </c>
      <c r="V21" s="45">
        <f>RUT_data!V21/RUT_data!V141</f>
        <v>9.6562762583408848</v>
      </c>
      <c r="W21" s="45">
        <f>RUT_data!W21/RUT_data!W141</f>
        <v>9.3506326083428011</v>
      </c>
      <c r="X21" s="45">
        <f>RUT_data!X21/RUT_data!X141</f>
        <v>9.3979682979749271</v>
      </c>
      <c r="Y21" s="45">
        <f>RUT_data!Y21/RUT_data!Y141</f>
        <v>9.2446816345925384</v>
      </c>
      <c r="Z21" s="45">
        <f>RUT_data!Z21/RUT_data!Z141</f>
        <v>9.1087827868852465</v>
      </c>
      <c r="AA21" s="45">
        <f>RUT_data!AA21/RUT_data!AA141</f>
        <v>8.9044640000000008</v>
      </c>
      <c r="AB21" s="45">
        <f>RUT_data!AB21/RUT_data!AB141</f>
        <v>8.6669999999999998</v>
      </c>
      <c r="AC21" s="45">
        <f>RUT_data!AC21/RUT_data!AC141</f>
        <v>8.4387049808429122</v>
      </c>
      <c r="AD21" s="45">
        <f>RUT_data!AD21/RUT_data!AD141</f>
        <v>8.3107686567164176</v>
      </c>
      <c r="AE21" s="45">
        <f>RUT_data!AE21/RUT_data!AE141</f>
        <v>8.1999163636363637</v>
      </c>
      <c r="AF21" s="45">
        <f>RUT_data!AF21/RUT_data!AF141</f>
        <v>7.9434285714285711</v>
      </c>
      <c r="AG21" s="45">
        <f>RUT_data!AG21/RUT_data!AG141</f>
        <v>7.9602280701754387</v>
      </c>
      <c r="AH21" s="45">
        <f>RUT_data!AH21/RUT_data!AH141</f>
        <v>7.9978448275862073</v>
      </c>
      <c r="AI21" s="45">
        <f>RUT_data!AI21/RUT_data!AI141</f>
        <v>7.5875371621621621</v>
      </c>
      <c r="AJ21" s="45">
        <f>RUT_data!AJ21/RUT_data!AJ141</f>
        <v>7.5043687707641196</v>
      </c>
      <c r="AK21" s="45">
        <f>RUT_data!AK21/RUT_data!AK141</f>
        <v>7.1259868852459016</v>
      </c>
      <c r="AL21" s="45">
        <f>RUT_data!AL21/RUT_data!AL141</f>
        <v>7.0258576051779933</v>
      </c>
      <c r="AM21" s="45">
        <f>RUT_data!AM21/RUT_data!AM141</f>
        <v>6.9457220447284342</v>
      </c>
      <c r="AN21" s="45">
        <f>RUT_data!AN21/RUT_data!AN141</f>
        <v>7.2449873817034698</v>
      </c>
      <c r="AO21" s="45">
        <f>RUT_data!AO21/RUT_data!AO141</f>
        <v>6.5961397515527951</v>
      </c>
      <c r="AP21" s="45">
        <f>RUT_data!AP21/RUT_data!AP141</f>
        <v>6.8452804878048781</v>
      </c>
      <c r="AQ21" s="45">
        <f>RUT_data!AQ21/RUT_data!AQ141</f>
        <v>6.7084804804804801</v>
      </c>
      <c r="AR21" s="45">
        <f>RUT_data!AR21/RUT_data!AR141</f>
        <v>6.3504719764011801</v>
      </c>
      <c r="AS21" s="45">
        <f>RUT_data!AS21/RUT_data!AS141</f>
        <v>6.4372267441860469</v>
      </c>
      <c r="AT21" s="45">
        <f>RUT_data!AT21/RUT_data!AT141</f>
        <v>6.4351781609195404</v>
      </c>
      <c r="AU21" s="45">
        <f>RUT_data!AU21/RUT_data!AU141</f>
        <v>6.5184472934472932</v>
      </c>
    </row>
    <row r="22" spans="1:47" s="45" customFormat="1" x14ac:dyDescent="0.2">
      <c r="A22" s="49">
        <f>RUT_data!A22</f>
        <v>1</v>
      </c>
      <c r="B22" s="13" t="str">
        <f>RUT_data!B22</f>
        <v>Liberia</v>
      </c>
      <c r="C22" s="49">
        <f>RUT_data!C22</f>
        <v>123</v>
      </c>
      <c r="D22" s="13" t="str">
        <f>RUT_data!D22</f>
        <v>Liberia</v>
      </c>
      <c r="F22" s="45" t="s">
        <v>372</v>
      </c>
      <c r="G22" s="45">
        <f>RUT_data!G22/RUT_data!G142</f>
        <v>6.5518954193093739</v>
      </c>
      <c r="H22" s="45">
        <f>RUT_data!H22/RUT_data!H142</f>
        <v>6.4492029459148457</v>
      </c>
      <c r="I22" s="45">
        <f>RUT_data!I22/RUT_data!I142</f>
        <v>6.3964333859688702</v>
      </c>
      <c r="J22" s="45">
        <f>RUT_data!J22/RUT_data!J142</f>
        <v>6.3006251544571938</v>
      </c>
      <c r="K22" s="45">
        <f>RUT_data!K22/RUT_data!K142</f>
        <v>6.2105721442453037</v>
      </c>
      <c r="L22" s="45">
        <f>RUT_data!L22/RUT_data!L142</f>
        <v>5.797335221987316</v>
      </c>
      <c r="M22" s="45">
        <f>RUT_data!M22/RUT_data!M142</f>
        <v>5.6605495961896874</v>
      </c>
      <c r="N22" s="45">
        <f>RUT_data!N22/RUT_data!N142</f>
        <v>5.5705613282040902</v>
      </c>
      <c r="O22" s="45">
        <f>RUT_data!O22/RUT_data!O142</f>
        <v>5.4717221628045154</v>
      </c>
      <c r="P22" s="45">
        <f>RUT_data!P22/RUT_data!P142</f>
        <v>5.4299136557059962</v>
      </c>
      <c r="Q22" s="45">
        <f>RUT_data!Q22/RUT_data!Q142</f>
        <v>5.3700170000000007</v>
      </c>
      <c r="R22" s="45">
        <f>RUT_data!R22/RUT_data!R142</f>
        <v>5.2608740037105752</v>
      </c>
      <c r="S22" s="45">
        <f>RUT_data!S22/RUT_data!S142</f>
        <v>5.1744032727272726</v>
      </c>
      <c r="T22" s="45">
        <f>RUT_data!T22/RUT_data!T142</f>
        <v>5.1207302615193031</v>
      </c>
      <c r="U22" s="45">
        <f>RUT_data!U22/RUT_data!U142</f>
        <v>4.9712652037617557</v>
      </c>
      <c r="V22" s="45">
        <f>RUT_data!V22/RUT_data!V142</f>
        <v>4.8735526522258228</v>
      </c>
      <c r="W22" s="45">
        <f>RUT_data!W22/RUT_data!W142</f>
        <v>4.7857050802139041</v>
      </c>
      <c r="X22" s="45">
        <f>RUT_data!X22/RUT_data!X142</f>
        <v>4.6925883046683055</v>
      </c>
      <c r="Y22" s="45">
        <f>RUT_data!Y22/RUT_data!Y142</f>
        <v>4.6042645966709346</v>
      </c>
      <c r="Z22" s="45">
        <f>RUT_data!Z22/RUT_data!Z142</f>
        <v>4.5024727272727274</v>
      </c>
      <c r="AA22" s="45">
        <f>RUT_data!AA22/RUT_data!AA142</f>
        <v>4.4208495575221241</v>
      </c>
      <c r="AB22" s="45">
        <f>RUT_data!AB22/RUT_data!AB142</f>
        <v>4.3110843373493974</v>
      </c>
      <c r="AC22" s="45">
        <f>RUT_data!AC22/RUT_data!AC142</f>
        <v>4.2264873949579833</v>
      </c>
      <c r="AD22" s="45">
        <f>RUT_data!AD22/RUT_data!AD142</f>
        <v>4.1432260726072609</v>
      </c>
      <c r="AE22" s="45">
        <f>RUT_data!AE22/RUT_data!AE142</f>
        <v>4.1324278688524592</v>
      </c>
      <c r="AF22" s="45">
        <f>RUT_data!AF22/RUT_data!AF142</f>
        <v>4.142871921182266</v>
      </c>
      <c r="AG22" s="45">
        <f>RUT_data!AG22/RUT_data!AG142</f>
        <v>4.1979318936877075</v>
      </c>
      <c r="AH22" s="45">
        <f>RUT_data!AH22/RUT_data!AH142</f>
        <v>4.2745439189189192</v>
      </c>
      <c r="AI22" s="45">
        <f>RUT_data!AI22/RUT_data!AI142</f>
        <v>4.4093965517241376</v>
      </c>
      <c r="AJ22" s="45">
        <f>RUT_data!AJ22/RUT_data!AJ142</f>
        <v>4.1961285211267603</v>
      </c>
      <c r="AK22" s="45">
        <f>RUT_data!AK22/RUT_data!AK142</f>
        <v>4.1213009009009012</v>
      </c>
      <c r="AL22" s="45">
        <f>RUT_data!AL22/RUT_data!AL142</f>
        <v>4.2662785977859778</v>
      </c>
      <c r="AM22" s="45">
        <f>RUT_data!AM22/RUT_data!AM142</f>
        <v>4.245431519699812</v>
      </c>
      <c r="AN22" s="45">
        <f>RUT_data!AN22/RUT_data!AN142</f>
        <v>4.1816052631578948</v>
      </c>
      <c r="AO22" s="45">
        <f>RUT_data!AO22/RUT_data!AO142</f>
        <v>4.1028747697974222</v>
      </c>
      <c r="AP22" s="45">
        <f>RUT_data!AP22/RUT_data!AP142</f>
        <v>4.0112570422535212</v>
      </c>
      <c r="AQ22" s="45">
        <f>RUT_data!AQ22/RUT_data!AQ142</f>
        <v>3.9651672185430464</v>
      </c>
      <c r="AR22" s="45">
        <f>RUT_data!AR22/RUT_data!AR142</f>
        <v>3.8027038759689922</v>
      </c>
      <c r="AS22" s="45">
        <f>RUT_data!AS22/RUT_data!AS142</f>
        <v>3.6269868228404101</v>
      </c>
      <c r="AT22" s="45">
        <f>RUT_data!AT22/RUT_data!AT142</f>
        <v>3.5055379213483144</v>
      </c>
      <c r="AU22" s="45">
        <f>RUT_data!AU22/RUT_data!AU142</f>
        <v>3.3897561643835616</v>
      </c>
    </row>
    <row r="23" spans="1:47" s="45" customFormat="1" x14ac:dyDescent="0.2">
      <c r="A23" s="49">
        <f>RUT_data!A23</f>
        <v>2</v>
      </c>
      <c r="B23" s="13" t="str">
        <f>RUT_data!B23</f>
        <v>Madagascar</v>
      </c>
      <c r="C23" s="49">
        <f>RUT_data!C23</f>
        <v>129</v>
      </c>
      <c r="D23" s="13" t="str">
        <f>RUT_data!D23</f>
        <v>Madagascar</v>
      </c>
      <c r="F23" s="45" t="s">
        <v>372</v>
      </c>
      <c r="G23" s="45">
        <f>RUT_data!G23/RUT_data!G143</f>
        <v>16.336797894043851</v>
      </c>
      <c r="H23" s="45">
        <f>RUT_data!H23/RUT_data!H143</f>
        <v>16.037291633757405</v>
      </c>
      <c r="I23" s="45">
        <f>RUT_data!I23/RUT_data!I143</f>
        <v>15.707001728645956</v>
      </c>
      <c r="J23" s="45">
        <f>RUT_data!J23/RUT_data!J143</f>
        <v>15.406512826108271</v>
      </c>
      <c r="K23" s="45">
        <f>RUT_data!K23/RUT_data!K143</f>
        <v>15.088542154383065</v>
      </c>
      <c r="L23" s="45">
        <f>RUT_data!L23/RUT_data!L143</f>
        <v>14.82257288385575</v>
      </c>
      <c r="M23" s="45">
        <f>RUT_data!M23/RUT_data!M143</f>
        <v>14.525834325066084</v>
      </c>
      <c r="N23" s="45">
        <f>RUT_data!N23/RUT_data!N143</f>
        <v>14.230294239104078</v>
      </c>
      <c r="O23" s="45">
        <f>RUT_data!O23/RUT_data!O143</f>
        <v>13.929858760580387</v>
      </c>
      <c r="P23" s="45">
        <f>RUT_data!P23/RUT_data!P143</f>
        <v>13.624842135121151</v>
      </c>
      <c r="Q23" s="45">
        <f>RUT_data!Q23/RUT_data!Q143</f>
        <v>13.351939789093629</v>
      </c>
      <c r="R23" s="45">
        <f>RUT_data!R23/RUT_data!R143</f>
        <v>13.085857377890663</v>
      </c>
      <c r="S23" s="45">
        <f>RUT_data!S23/RUT_data!S143</f>
        <v>12.820620360183113</v>
      </c>
      <c r="T23" s="45">
        <f>RUT_data!T23/RUT_data!T143</f>
        <v>12.568108631993811</v>
      </c>
      <c r="U23" s="45">
        <f>RUT_data!U23/RUT_data!U143</f>
        <v>12.311947179380043</v>
      </c>
      <c r="V23" s="45">
        <f>RUT_data!V23/RUT_data!V143</f>
        <v>12.060311923467415</v>
      </c>
      <c r="W23" s="45">
        <f>RUT_data!W23/RUT_data!W143</f>
        <v>11.822491330595374</v>
      </c>
      <c r="X23" s="45">
        <f>RUT_data!X23/RUT_data!X143</f>
        <v>11.573242117978607</v>
      </c>
      <c r="Y23" s="45">
        <f>RUT_data!Y23/RUT_data!Y143</f>
        <v>11.322549838082356</v>
      </c>
      <c r="Z23" s="45">
        <f>RUT_data!Z23/RUT_data!Z143</f>
        <v>11.092058197747184</v>
      </c>
      <c r="AA23" s="45">
        <f>RUT_data!AA23/RUT_data!AA143</f>
        <v>10.841242813455658</v>
      </c>
      <c r="AB23" s="45">
        <f>RUT_data!AB23/RUT_data!AB143</f>
        <v>10.619050269299821</v>
      </c>
      <c r="AC23" s="45">
        <f>RUT_data!AC23/RUT_data!AC143</f>
        <v>10.413067076742824</v>
      </c>
      <c r="AD23" s="45">
        <f>RUT_data!AD23/RUT_data!AD143</f>
        <v>10.194481077981651</v>
      </c>
      <c r="AE23" s="45">
        <f>RUT_data!AE23/RUT_data!AE143</f>
        <v>9.9840838239416883</v>
      </c>
      <c r="AF23" s="45">
        <f>RUT_data!AF23/RUT_data!AF143</f>
        <v>9.7689323473021084</v>
      </c>
      <c r="AG23" s="45">
        <f>RUT_data!AG23/RUT_data!AG143</f>
        <v>9.4934364803423374</v>
      </c>
      <c r="AH23" s="45">
        <f>RUT_data!AH23/RUT_data!AH143</f>
        <v>9.2792150874445323</v>
      </c>
      <c r="AI23" s="45">
        <f>RUT_data!AI23/RUT_data!AI143</f>
        <v>9.0693312961548251</v>
      </c>
      <c r="AJ23" s="45">
        <f>RUT_data!AJ23/RUT_data!AJ143</f>
        <v>8.8547934971456943</v>
      </c>
      <c r="AK23" s="45">
        <f>RUT_data!AK23/RUT_data!AK143</f>
        <v>8.6286631197097936</v>
      </c>
      <c r="AL23" s="45">
        <f>RUT_data!AL23/RUT_data!AL143</f>
        <v>8.4024015080113106</v>
      </c>
      <c r="AM23" s="45">
        <f>RUT_data!AM23/RUT_data!AM143</f>
        <v>8.2219299655568321</v>
      </c>
      <c r="AN23" s="45">
        <f>RUT_data!AN23/RUT_data!AN143</f>
        <v>7.9704229478863793</v>
      </c>
      <c r="AO23" s="45">
        <f>RUT_data!AO23/RUT_data!AO143</f>
        <v>7.7738045751633988</v>
      </c>
      <c r="AP23" s="45">
        <f>RUT_data!AP23/RUT_data!AP143</f>
        <v>7.5996145523971146</v>
      </c>
      <c r="AQ23" s="45">
        <f>RUT_data!AQ23/RUT_data!AQ143</f>
        <v>7.5940786864931846</v>
      </c>
      <c r="AR23" s="45">
        <f>RUT_data!AR23/RUT_data!AR143</f>
        <v>7.606791230893001</v>
      </c>
      <c r="AS23" s="45">
        <f>RUT_data!AS23/RUT_data!AS143</f>
        <v>7.5991899353828076</v>
      </c>
      <c r="AT23" s="45">
        <f>RUT_data!AT23/RUT_data!AT143</f>
        <v>7.5943971008964333</v>
      </c>
      <c r="AU23" s="45">
        <f>RUT_data!AU23/RUT_data!AU143</f>
        <v>7.4550115177410365</v>
      </c>
    </row>
    <row r="24" spans="1:47" s="45" customFormat="1" x14ac:dyDescent="0.2">
      <c r="A24" s="49">
        <f>RUT_data!A24</f>
        <v>3</v>
      </c>
      <c r="B24" s="13" t="str">
        <f>RUT_data!B24</f>
        <v>Malawi</v>
      </c>
      <c r="C24" s="49">
        <f>RUT_data!C24</f>
        <v>130</v>
      </c>
      <c r="D24" s="13" t="str">
        <f>RUT_data!D24</f>
        <v>Malawi</v>
      </c>
      <c r="F24" s="45" t="s">
        <v>372</v>
      </c>
      <c r="G24" s="45">
        <f>RUT_data!G24/RUT_data!G144</f>
        <v>1.9534893661551247</v>
      </c>
      <c r="H24" s="45">
        <f>RUT_data!H24/RUT_data!H144</f>
        <v>1.9474057635379602</v>
      </c>
      <c r="I24" s="45">
        <f>RUT_data!I24/RUT_data!I144</f>
        <v>1.9442214142536736</v>
      </c>
      <c r="J24" s="45">
        <f>RUT_data!J24/RUT_data!J144</f>
        <v>1.9003117407263646</v>
      </c>
      <c r="K24" s="45">
        <f>RUT_data!K24/RUT_data!K144</f>
        <v>2.0157788410017665</v>
      </c>
      <c r="L24" s="45">
        <f>RUT_data!L24/RUT_data!L144</f>
        <v>1.990723335219605</v>
      </c>
      <c r="M24" s="45">
        <f>RUT_data!M24/RUT_data!M144</f>
        <v>1.8866424034829401</v>
      </c>
      <c r="N24" s="45">
        <f>RUT_data!N24/RUT_data!N144</f>
        <v>1.9456253785877795</v>
      </c>
      <c r="O24" s="45">
        <f>RUT_data!O24/RUT_data!O144</f>
        <v>1.9195815857165155</v>
      </c>
      <c r="P24" s="45">
        <f>RUT_data!P24/RUT_data!P144</f>
        <v>1.853687579037349</v>
      </c>
      <c r="Q24" s="45">
        <f>RUT_data!Q24/RUT_data!Q144</f>
        <v>1.8837795261676653</v>
      </c>
      <c r="R24" s="45">
        <f>RUT_data!R24/RUT_data!R144</f>
        <v>1.8785447419062713</v>
      </c>
      <c r="S24" s="45">
        <f>RUT_data!S24/RUT_data!S144</f>
        <v>1.8747756310120718</v>
      </c>
      <c r="T24" s="45">
        <f>RUT_data!T24/RUT_data!T144</f>
        <v>1.8206423652160262</v>
      </c>
      <c r="U24" s="45">
        <f>RUT_data!U24/RUT_data!U144</f>
        <v>1.7214957842726355</v>
      </c>
      <c r="V24" s="45">
        <f>RUT_data!V24/RUT_data!V144</f>
        <v>1.6964147743308078</v>
      </c>
      <c r="W24" s="45">
        <f>RUT_data!W24/RUT_data!W144</f>
        <v>1.6676383299826962</v>
      </c>
      <c r="X24" s="45">
        <f>RUT_data!X24/RUT_data!X144</f>
        <v>1.6560293114156148</v>
      </c>
      <c r="Y24" s="45">
        <f>RUT_data!Y24/RUT_data!Y144</f>
        <v>1.6217028037748338</v>
      </c>
      <c r="Z24" s="45">
        <f>RUT_data!Z24/RUT_data!Z144</f>
        <v>1.510217908082409</v>
      </c>
      <c r="AA24" s="45">
        <f>RUT_data!AA24/RUT_data!AA144</f>
        <v>1.5214635275955231</v>
      </c>
      <c r="AB24" s="45">
        <f>RUT_data!AB24/RUT_data!AB144</f>
        <v>1.529646037735849</v>
      </c>
      <c r="AC24" s="45">
        <f>RUT_data!AC24/RUT_data!AC144</f>
        <v>1.4580733235077377</v>
      </c>
      <c r="AD24" s="45">
        <f>RUT_data!AD24/RUT_data!AD144</f>
        <v>1.4666895161290323</v>
      </c>
      <c r="AE24" s="45">
        <f>RUT_data!AE24/RUT_data!AE144</f>
        <v>1.4532091337441102</v>
      </c>
      <c r="AF24" s="45">
        <f>RUT_data!AF24/RUT_data!AF144</f>
        <v>1.4537752489331437</v>
      </c>
      <c r="AG24" s="45">
        <f>RUT_data!AG24/RUT_data!AG144</f>
        <v>1.4249291420632164</v>
      </c>
      <c r="AH24" s="45">
        <f>RUT_data!AH24/RUT_data!AH144</f>
        <v>1.3407082790091265</v>
      </c>
      <c r="AI24" s="45">
        <f>RUT_data!AI24/RUT_data!AI144</f>
        <v>1.2786883677877199</v>
      </c>
      <c r="AJ24" s="45">
        <f>RUT_data!AJ24/RUT_data!AJ144</f>
        <v>1.2436271838910276</v>
      </c>
      <c r="AK24" s="45">
        <f>RUT_data!AK24/RUT_data!AK144</f>
        <v>1.2457547715442452</v>
      </c>
      <c r="AL24" s="45">
        <f>RUT_data!AL24/RUT_data!AL144</f>
        <v>1.2040997142857144</v>
      </c>
      <c r="AM24" s="45">
        <f>RUT_data!AM24/RUT_data!AM144</f>
        <v>1.2049499857914181</v>
      </c>
      <c r="AN24" s="45">
        <f>RUT_data!AN24/RUT_data!AN144</f>
        <v>1.1420545814479639</v>
      </c>
      <c r="AO24" s="45">
        <f>RUT_data!AO24/RUT_data!AO144</f>
        <v>1.2126946158160403</v>
      </c>
      <c r="AP24" s="45">
        <f>RUT_data!AP24/RUT_data!AP144</f>
        <v>1.210640387275242</v>
      </c>
      <c r="AQ24" s="45">
        <f>RUT_data!AQ24/RUT_data!AQ144</f>
        <v>1.2009442480282839</v>
      </c>
      <c r="AR24" s="45">
        <f>RUT_data!AR24/RUT_data!AR144</f>
        <v>1.21438196852494</v>
      </c>
      <c r="AS24" s="45">
        <f>RUT_data!AS24/RUT_data!AS144</f>
        <v>1.2229143379472447</v>
      </c>
      <c r="AT24" s="45">
        <f>RUT_data!AT24/RUT_data!AT144</f>
        <v>1.2205234195034553</v>
      </c>
      <c r="AU24" s="45">
        <f>RUT_data!AU24/RUT_data!AU144</f>
        <v>1.2438500753390256</v>
      </c>
    </row>
    <row r="25" spans="1:47" s="45" customFormat="1" x14ac:dyDescent="0.2">
      <c r="A25" s="49">
        <f>RUT_data!A25</f>
        <v>1</v>
      </c>
      <c r="B25" s="13" t="str">
        <f>RUT_data!B25</f>
        <v>Mali</v>
      </c>
      <c r="C25" s="49">
        <f>RUT_data!C25</f>
        <v>133</v>
      </c>
      <c r="D25" s="13" t="str">
        <f>RUT_data!D25</f>
        <v>Mali</v>
      </c>
      <c r="F25" s="45" t="s">
        <v>372</v>
      </c>
      <c r="G25" s="45">
        <f>RUT_data!G25/RUT_data!G145</f>
        <v>23.940397277332462</v>
      </c>
      <c r="H25" s="45">
        <f>RUT_data!H25/RUT_data!H145</f>
        <v>23.64574493400999</v>
      </c>
      <c r="I25" s="45">
        <f>RUT_data!I25/RUT_data!I145</f>
        <v>23.352786303359256</v>
      </c>
      <c r="J25" s="45">
        <f>RUT_data!J25/RUT_data!J145</f>
        <v>22.720847149730847</v>
      </c>
      <c r="K25" s="45">
        <f>RUT_data!K25/RUT_data!K145</f>
        <v>22.369305510619995</v>
      </c>
      <c r="L25" s="45">
        <f>RUT_data!L25/RUT_data!L145</f>
        <v>22.101520445645665</v>
      </c>
      <c r="M25" s="45">
        <f>RUT_data!M25/RUT_data!M145</f>
        <v>21.93033447157778</v>
      </c>
      <c r="N25" s="45">
        <f>RUT_data!N25/RUT_data!N145</f>
        <v>21.505680806661257</v>
      </c>
      <c r="O25" s="45">
        <f>RUT_data!O25/RUT_data!O145</f>
        <v>21.190855405053398</v>
      </c>
      <c r="P25" s="45">
        <f>RUT_data!P25/RUT_data!P145</f>
        <v>20.811329683309395</v>
      </c>
      <c r="Q25" s="45">
        <f>RUT_data!Q25/RUT_data!Q145</f>
        <v>20.502170212400813</v>
      </c>
      <c r="R25" s="45">
        <f>RUT_data!R25/RUT_data!R145</f>
        <v>20.212672297774738</v>
      </c>
      <c r="S25" s="45">
        <f>RUT_data!S25/RUT_data!S145</f>
        <v>19.974585490295976</v>
      </c>
      <c r="T25" s="45">
        <f>RUT_data!T25/RUT_data!T145</f>
        <v>19.799249798937897</v>
      </c>
      <c r="U25" s="45">
        <f>RUT_data!U25/RUT_data!U145</f>
        <v>19.537486919233661</v>
      </c>
      <c r="V25" s="45">
        <f>RUT_data!V25/RUT_data!V145</f>
        <v>19.447905529144911</v>
      </c>
      <c r="W25" s="45">
        <f>RUT_data!W25/RUT_data!W145</f>
        <v>19.20058573508037</v>
      </c>
      <c r="X25" s="45">
        <f>RUT_data!X25/RUT_data!X145</f>
        <v>18.566407798083382</v>
      </c>
      <c r="Y25" s="45">
        <f>RUT_data!Y25/RUT_data!Y145</f>
        <v>18.441819220197242</v>
      </c>
      <c r="Z25" s="45">
        <f>RUT_data!Z25/RUT_data!Z145</f>
        <v>18.239042979942692</v>
      </c>
      <c r="AA25" s="45">
        <f>RUT_data!AA25/RUT_data!AA145</f>
        <v>18.038796495195026</v>
      </c>
      <c r="AB25" s="45">
        <f>RUT_data!AB25/RUT_data!AB145</f>
        <v>17.880687639198218</v>
      </c>
      <c r="AC25" s="45">
        <f>RUT_data!AC25/RUT_data!AC145</f>
        <v>17.717131463146316</v>
      </c>
      <c r="AD25" s="45">
        <f>RUT_data!AD25/RUT_data!AD145</f>
        <v>17.456877173913043</v>
      </c>
      <c r="AE25" s="45">
        <f>RUT_data!AE25/RUT_data!AE145</f>
        <v>17.256723860589812</v>
      </c>
      <c r="AF25" s="45">
        <f>RUT_data!AF25/RUT_data!AF145</f>
        <v>17.091450531914894</v>
      </c>
      <c r="AG25" s="45">
        <f>RUT_data!AG25/RUT_data!AG145</f>
        <v>16.955180379746835</v>
      </c>
      <c r="AH25" s="45">
        <f>RUT_data!AH25/RUT_data!AH145</f>
        <v>17.308535845107272</v>
      </c>
      <c r="AI25" s="45">
        <f>RUT_data!AI25/RUT_data!AI145</f>
        <v>17.079248833592533</v>
      </c>
      <c r="AJ25" s="45">
        <f>RUT_data!AJ25/RUT_data!AJ145</f>
        <v>17.041439836149515</v>
      </c>
      <c r="AK25" s="45">
        <f>RUT_data!AK25/RUT_data!AK145</f>
        <v>16.67424810892587</v>
      </c>
      <c r="AL25" s="45">
        <f>RUT_data!AL25/RUT_data!AL145</f>
        <v>16.643968253968254</v>
      </c>
      <c r="AM25" s="45">
        <f>RUT_data!AM25/RUT_data!AM145</f>
        <v>16.54261273080661</v>
      </c>
      <c r="AN25" s="45">
        <f>RUT_data!AN25/RUT_data!AN145</f>
        <v>17.086176190476191</v>
      </c>
      <c r="AO25" s="45">
        <f>RUT_data!AO25/RUT_data!AO145</f>
        <v>16.632724427837459</v>
      </c>
      <c r="AP25" s="45">
        <f>RUT_data!AP25/RUT_data!AP145</f>
        <v>16.097486263736265</v>
      </c>
      <c r="AQ25" s="45">
        <f>RUT_data!AQ25/RUT_data!AQ145</f>
        <v>16.251809973045823</v>
      </c>
      <c r="AR25" s="45">
        <f>RUT_data!AR25/RUT_data!AR145</f>
        <v>15.986995596653456</v>
      </c>
      <c r="AS25" s="45">
        <f>RUT_data!AS25/RUT_data!AS145</f>
        <v>15.834864224137931</v>
      </c>
      <c r="AT25" s="45">
        <f>RUT_data!AT25/RUT_data!AT145</f>
        <v>15.676970959595959</v>
      </c>
      <c r="AU25" s="45">
        <f>RUT_data!AU25/RUT_data!AU145</f>
        <v>15.87702060156572</v>
      </c>
    </row>
    <row r="26" spans="1:47" s="45" customFormat="1" x14ac:dyDescent="0.2">
      <c r="A26" s="49">
        <f>RUT_data!A26</f>
        <v>1</v>
      </c>
      <c r="B26" s="13" t="str">
        <f>RUT_data!B26</f>
        <v>Mauritania</v>
      </c>
      <c r="C26" s="49">
        <f>RUT_data!C26</f>
        <v>136</v>
      </c>
      <c r="D26" s="13" t="str">
        <f>RUT_data!D26</f>
        <v>Mauritania</v>
      </c>
      <c r="F26" s="45" t="s">
        <v>372</v>
      </c>
      <c r="G26" s="45">
        <f>RUT_data!G26/RUT_data!G146</f>
        <v>110.87981825378499</v>
      </c>
      <c r="H26" s="45">
        <f>RUT_data!H26/RUT_data!H146</f>
        <v>109.3388392857143</v>
      </c>
      <c r="I26" s="45">
        <f>RUT_data!I26/RUT_data!I146</f>
        <v>108.13934238661516</v>
      </c>
      <c r="J26" s="45">
        <f>RUT_data!J26/RUT_data!J146</f>
        <v>106.91893802918392</v>
      </c>
      <c r="K26" s="45">
        <f>RUT_data!K26/RUT_data!K146</f>
        <v>105.64355030946804</v>
      </c>
      <c r="L26" s="45">
        <f>RUT_data!L26/RUT_data!L146</f>
        <v>104.11157857813451</v>
      </c>
      <c r="M26" s="45">
        <f>RUT_data!M26/RUT_data!M146</f>
        <v>102.98421805880822</v>
      </c>
      <c r="N26" s="45">
        <f>RUT_data!N26/RUT_data!N146</f>
        <v>101.63981884112715</v>
      </c>
      <c r="O26" s="45">
        <f>RUT_data!O26/RUT_data!O146</f>
        <v>100.43568504900132</v>
      </c>
      <c r="P26" s="45">
        <f>RUT_data!P26/RUT_data!P146</f>
        <v>99.110773717467197</v>
      </c>
      <c r="Q26" s="45">
        <f>RUT_data!Q26/RUT_data!Q146</f>
        <v>98.30530778481598</v>
      </c>
      <c r="R26" s="45">
        <f>RUT_data!R26/RUT_data!R146</f>
        <v>97.325433013834243</v>
      </c>
      <c r="S26" s="45">
        <f>RUT_data!S26/RUT_data!S146</f>
        <v>96.502416065189863</v>
      </c>
      <c r="T26" s="45">
        <f>RUT_data!T26/RUT_data!T146</f>
        <v>95.812932684069224</v>
      </c>
      <c r="U26" s="45">
        <f>RUT_data!U26/RUT_data!U146</f>
        <v>95.149211127670142</v>
      </c>
      <c r="V26" s="45">
        <f>RUT_data!V26/RUT_data!V146</f>
        <v>94.495920544002701</v>
      </c>
      <c r="W26" s="45">
        <f>RUT_data!W26/RUT_data!W146</f>
        <v>93.924457642092861</v>
      </c>
      <c r="X26" s="45">
        <f>RUT_data!X26/RUT_data!X146</f>
        <v>93.489857254377156</v>
      </c>
      <c r="Y26" s="45">
        <f>RUT_data!Y26/RUT_data!Y146</f>
        <v>92.931539015839135</v>
      </c>
      <c r="Z26" s="45">
        <f>RUT_data!Z26/RUT_data!Z146</f>
        <v>92.386503512880566</v>
      </c>
      <c r="AA26" s="45">
        <f>RUT_data!AA26/RUT_data!AA146</f>
        <v>92.027969696969691</v>
      </c>
      <c r="AB26" s="45">
        <f>RUT_data!AB26/RUT_data!AB146</f>
        <v>91.37664351851852</v>
      </c>
      <c r="AC26" s="45">
        <f>RUT_data!AC26/RUT_data!AC146</f>
        <v>90.86862903225807</v>
      </c>
      <c r="AD26" s="45">
        <f>RUT_data!AD26/RUT_data!AD146</f>
        <v>90.456956422018351</v>
      </c>
      <c r="AE26" s="45">
        <f>RUT_data!AE26/RUT_data!AE146</f>
        <v>90.406201372997714</v>
      </c>
      <c r="AF26" s="45">
        <f>RUT_data!AF26/RUT_data!AF146</f>
        <v>90.437528604118995</v>
      </c>
      <c r="AG26" s="45">
        <f>RUT_data!AG26/RUT_data!AG146</f>
        <v>90.370274599542327</v>
      </c>
      <c r="AH26" s="45">
        <f>RUT_data!AH26/RUT_data!AH146</f>
        <v>90.495588100686504</v>
      </c>
      <c r="AI26" s="45">
        <f>RUT_data!AI26/RUT_data!AI146</f>
        <v>90.699591743119271</v>
      </c>
      <c r="AJ26" s="45">
        <f>RUT_data!AJ26/RUT_data!AJ146</f>
        <v>90.674636781609195</v>
      </c>
      <c r="AK26" s="45">
        <f>RUT_data!AK26/RUT_data!AK146</f>
        <v>88.377592841163306</v>
      </c>
      <c r="AL26" s="45">
        <f>RUT_data!AL26/RUT_data!AL146</f>
        <v>86.006200435729852</v>
      </c>
      <c r="AM26" s="45">
        <f>RUT_data!AM26/RUT_data!AM146</f>
        <v>83.971961783439497</v>
      </c>
      <c r="AN26" s="45">
        <f>RUT_data!AN26/RUT_data!AN146</f>
        <v>82.189515527950306</v>
      </c>
      <c r="AO26" s="45">
        <f>RUT_data!AO26/RUT_data!AO146</f>
        <v>80.006885080645162</v>
      </c>
      <c r="AP26" s="45">
        <f>RUT_data!AP26/RUT_data!AP146</f>
        <v>77.804215686274503</v>
      </c>
      <c r="AQ26" s="45">
        <f>RUT_data!AQ26/RUT_data!AQ146</f>
        <v>75.600221374045802</v>
      </c>
      <c r="AR26" s="45">
        <f>RUT_data!AR26/RUT_data!AR146</f>
        <v>73.535146567718002</v>
      </c>
      <c r="AS26" s="45">
        <f>RUT_data!AS26/RUT_data!AS146</f>
        <v>71.484965703971113</v>
      </c>
      <c r="AT26" s="45">
        <f>RUT_data!AT26/RUT_data!AT146</f>
        <v>69.441535087719302</v>
      </c>
      <c r="AU26" s="45">
        <f>RUT_data!AU26/RUT_data!AU146</f>
        <v>67.546124573378833</v>
      </c>
    </row>
    <row r="27" spans="1:47" s="45" customFormat="1" x14ac:dyDescent="0.2">
      <c r="A27" s="49">
        <f>RUT_data!A27</f>
        <v>3</v>
      </c>
      <c r="B27" s="13" t="str">
        <f>RUT_data!B27</f>
        <v>Mauritius</v>
      </c>
      <c r="C27" s="49">
        <f>RUT_data!C27</f>
        <v>137</v>
      </c>
      <c r="D27" s="13" t="str">
        <f>RUT_data!D27</f>
        <v>Mauritius</v>
      </c>
      <c r="F27" s="45" t="s">
        <v>372</v>
      </c>
      <c r="G27" s="45">
        <f>RUT_data!G27/RUT_data!G147</f>
        <v>1.1555662025316455</v>
      </c>
      <c r="H27" s="45">
        <f>RUT_data!H27/RUT_data!H147</f>
        <v>1.190039625</v>
      </c>
      <c r="I27" s="45">
        <f>RUT_data!I27/RUT_data!I147</f>
        <v>1.130970731707317</v>
      </c>
      <c r="J27" s="45">
        <f>RUT_data!J27/RUT_data!J147</f>
        <v>1.1273953012048195</v>
      </c>
      <c r="K27" s="45">
        <f>RUT_data!K27/RUT_data!K147</f>
        <v>1.1199746428571429</v>
      </c>
      <c r="L27" s="45">
        <f>RUT_data!L27/RUT_data!L147</f>
        <v>1.116564642857143</v>
      </c>
      <c r="M27" s="45">
        <f>RUT_data!M27/RUT_data!M147</f>
        <v>1.0879577647058825</v>
      </c>
      <c r="N27" s="45">
        <f>RUT_data!N27/RUT_data!N147</f>
        <v>1.0664364705882354</v>
      </c>
      <c r="O27" s="45">
        <f>RUT_data!O27/RUT_data!O147</f>
        <v>1.0490291860465117</v>
      </c>
      <c r="P27" s="45">
        <f>RUT_data!P27/RUT_data!P147</f>
        <v>1.0577452325581396</v>
      </c>
      <c r="Q27" s="45">
        <f>RUT_data!Q27/RUT_data!Q147</f>
        <v>1.0484520689655172</v>
      </c>
      <c r="R27" s="45">
        <f>RUT_data!R27/RUT_data!R147</f>
        <v>1.0448817241379309</v>
      </c>
      <c r="S27" s="45">
        <f>RUT_data!S27/RUT_data!S147</f>
        <v>1.0373410227272728</v>
      </c>
      <c r="T27" s="45">
        <f>RUT_data!T27/RUT_data!T147</f>
        <v>1.0242852808988765</v>
      </c>
      <c r="U27" s="45">
        <f>RUT_data!U27/RUT_data!U147</f>
        <v>1.0252836666666667</v>
      </c>
      <c r="V27" s="45">
        <f>RUT_data!V27/RUT_data!V147</f>
        <v>1.027123</v>
      </c>
      <c r="W27" s="45">
        <f>RUT_data!W27/RUT_data!W147</f>
        <v>1.0243694505494507</v>
      </c>
      <c r="X27" s="45">
        <f>RUT_data!X27/RUT_data!X147</f>
        <v>1.008180652173913</v>
      </c>
      <c r="Y27" s="45">
        <f>RUT_data!Y27/RUT_data!Y147</f>
        <v>0.97065000000000001</v>
      </c>
      <c r="Z27" s="45">
        <f>RUT_data!Z27/RUT_data!Z147</f>
        <v>0.96467999999999998</v>
      </c>
      <c r="AA27" s="45">
        <f>RUT_data!AA27/RUT_data!AA147</f>
        <v>0.97046464646464647</v>
      </c>
      <c r="AB27" s="45">
        <f>RUT_data!AB27/RUT_data!AB147</f>
        <v>1.0019484536082475</v>
      </c>
      <c r="AC27" s="45">
        <f>RUT_data!AC27/RUT_data!AC147</f>
        <v>1.0243723404255318</v>
      </c>
      <c r="AD27" s="45">
        <f>RUT_data!AD27/RUT_data!AD147</f>
        <v>1.0508913043478261</v>
      </c>
      <c r="AE27" s="45">
        <f>RUT_data!AE27/RUT_data!AE147</f>
        <v>1.0728555555555555</v>
      </c>
      <c r="AF27" s="45">
        <f>RUT_data!AF27/RUT_data!AF147</f>
        <v>1.087629213483146</v>
      </c>
      <c r="AG27" s="45">
        <f>RUT_data!AG27/RUT_data!AG147</f>
        <v>1.1085232558139535</v>
      </c>
      <c r="AH27" s="45">
        <f>RUT_data!AH27/RUT_data!AH147</f>
        <v>1.1248095238095237</v>
      </c>
      <c r="AI27" s="45">
        <f>RUT_data!AI27/RUT_data!AI147</f>
        <v>1.1641111111111111</v>
      </c>
      <c r="AJ27" s="45">
        <f>RUT_data!AJ27/RUT_data!AJ147</f>
        <v>1.2553466666666666</v>
      </c>
      <c r="AK27" s="45">
        <f>RUT_data!AK27/RUT_data!AK147</f>
        <v>1.2468133333333333</v>
      </c>
      <c r="AL27" s="45">
        <f>RUT_data!AL27/RUT_data!AL147</f>
        <v>1.2620675675675677</v>
      </c>
      <c r="AM27" s="45">
        <f>RUT_data!AM27/RUT_data!AM147</f>
        <v>1.2487567567567568</v>
      </c>
      <c r="AN27" s="45">
        <f>RUT_data!AN27/RUT_data!AN147</f>
        <v>1.2558904109589042</v>
      </c>
      <c r="AO27" s="45">
        <f>RUT_data!AO27/RUT_data!AO147</f>
        <v>1.3104492753623189</v>
      </c>
      <c r="AP27" s="45">
        <f>RUT_data!AP27/RUT_data!AP147</f>
        <v>1.3063823529411764</v>
      </c>
      <c r="AQ27" s="45">
        <f>RUT_data!AQ27/RUT_data!AQ147</f>
        <v>1.3592727272727272</v>
      </c>
      <c r="AR27" s="45">
        <f>RUT_data!AR27/RUT_data!AR147</f>
        <v>1.4006769230769232</v>
      </c>
      <c r="AS27" s="45">
        <f>RUT_data!AS27/RUT_data!AS147</f>
        <v>1.37146875</v>
      </c>
      <c r="AT27" s="45">
        <f>RUT_data!AT27/RUT_data!AT147</f>
        <v>1.4150634920634921</v>
      </c>
      <c r="AU27" s="45">
        <f>RUT_data!AU27/RUT_data!AU147</f>
        <v>1.4514032258064515</v>
      </c>
    </row>
    <row r="28" spans="1:47" s="45" customFormat="1" x14ac:dyDescent="0.2">
      <c r="A28" s="49">
        <f>RUT_data!A28</f>
        <v>3</v>
      </c>
      <c r="B28" s="13" t="str">
        <f>RUT_data!B28</f>
        <v>Mozambique</v>
      </c>
      <c r="C28" s="49">
        <f>RUT_data!C28</f>
        <v>144</v>
      </c>
      <c r="D28" s="13" t="str">
        <f>RUT_data!D28</f>
        <v>Mozambique</v>
      </c>
      <c r="F28" s="45" t="s">
        <v>372</v>
      </c>
      <c r="G28" s="45">
        <f>RUT_data!G28/RUT_data!G148</f>
        <v>13.309872374562648</v>
      </c>
      <c r="H28" s="45">
        <f>RUT_data!H28/RUT_data!H148</f>
        <v>13.088413447034045</v>
      </c>
      <c r="I28" s="45">
        <f>RUT_data!I28/RUT_data!I148</f>
        <v>12.892015718784364</v>
      </c>
      <c r="J28" s="45">
        <f>RUT_data!J28/RUT_data!J148</f>
        <v>12.701618491387842</v>
      </c>
      <c r="K28" s="45">
        <f>RUT_data!K28/RUT_data!K148</f>
        <v>12.516119062485723</v>
      </c>
      <c r="L28" s="45">
        <f>RUT_data!L28/RUT_data!L148</f>
        <v>12.318229274169429</v>
      </c>
      <c r="M28" s="45">
        <f>RUT_data!M28/RUT_data!M148</f>
        <v>12.146638390209313</v>
      </c>
      <c r="N28" s="45">
        <f>RUT_data!N28/RUT_data!N148</f>
        <v>11.963033927143954</v>
      </c>
      <c r="O28" s="45">
        <f>RUT_data!O28/RUT_data!O148</f>
        <v>11.757016984014955</v>
      </c>
      <c r="P28" s="45">
        <f>RUT_data!P28/RUT_data!P148</f>
        <v>11.530725507828095</v>
      </c>
      <c r="Q28" s="45">
        <f>RUT_data!Q28/RUT_data!Q148</f>
        <v>11.347625425339894</v>
      </c>
      <c r="R28" s="45">
        <f>RUT_data!R28/RUT_data!R148</f>
        <v>11.157158400853922</v>
      </c>
      <c r="S28" s="45">
        <f>RUT_data!S28/RUT_data!S148</f>
        <v>11.016781706212736</v>
      </c>
      <c r="T28" s="45">
        <f>RUT_data!T28/RUT_data!T148</f>
        <v>10.78108346997206</v>
      </c>
      <c r="U28" s="45">
        <f>RUT_data!U28/RUT_data!U148</f>
        <v>10.507080230627194</v>
      </c>
      <c r="V28" s="45">
        <f>RUT_data!V28/RUT_data!V148</f>
        <v>10.240750665789591</v>
      </c>
      <c r="W28" s="45">
        <f>RUT_data!W28/RUT_data!W148</f>
        <v>9.9671964405220255</v>
      </c>
      <c r="X28" s="45">
        <f>RUT_data!X28/RUT_data!X148</f>
        <v>9.7269727460484496</v>
      </c>
      <c r="Y28" s="45">
        <f>RUT_data!Y28/RUT_data!Y148</f>
        <v>9.521978794623017</v>
      </c>
      <c r="Z28" s="45">
        <f>RUT_data!Z28/RUT_data!Z148</f>
        <v>9.3525341516531384</v>
      </c>
      <c r="AA28" s="45">
        <f>RUT_data!AA28/RUT_data!AA148</f>
        <v>9.1818173002327388</v>
      </c>
      <c r="AB28" s="45">
        <f>RUT_data!AB28/RUT_data!AB148</f>
        <v>9.0307040913415797</v>
      </c>
      <c r="AC28" s="45">
        <f>RUT_data!AC28/RUT_data!AC148</f>
        <v>8.8761150674662677</v>
      </c>
      <c r="AD28" s="45">
        <f>RUT_data!AD28/RUT_data!AD148</f>
        <v>8.7947910863509744</v>
      </c>
      <c r="AE28" s="45">
        <f>RUT_data!AE28/RUT_data!AE148</f>
        <v>8.7842788283277713</v>
      </c>
      <c r="AF28" s="45">
        <f>RUT_data!AF28/RUT_data!AF148</f>
        <v>8.882088158386253</v>
      </c>
      <c r="AG28" s="45">
        <f>RUT_data!AG28/RUT_data!AG148</f>
        <v>9.0061220621683091</v>
      </c>
      <c r="AH28" s="45">
        <f>RUT_data!AH28/RUT_data!AH148</f>
        <v>9.1551000769822934</v>
      </c>
      <c r="AI28" s="45">
        <f>RUT_data!AI28/RUT_data!AI148</f>
        <v>9.2347733436652462</v>
      </c>
      <c r="AJ28" s="45">
        <f>RUT_data!AJ28/RUT_data!AJ148</f>
        <v>9.1311462852754843</v>
      </c>
      <c r="AK28" s="45">
        <f>RUT_data!AK28/RUT_data!AK148</f>
        <v>8.9231279700654813</v>
      </c>
      <c r="AL28" s="45">
        <f>RUT_data!AL28/RUT_data!AL148</f>
        <v>8.5377981288233169</v>
      </c>
      <c r="AM28" s="45">
        <f>RUT_data!AM28/RUT_data!AM148</f>
        <v>8.1082076671823966</v>
      </c>
      <c r="AN28" s="45">
        <f>RUT_data!AN28/RUT_data!AN148</f>
        <v>7.8207337063857798</v>
      </c>
      <c r="AO28" s="45">
        <f>RUT_data!AO28/RUT_data!AO148</f>
        <v>7.6005570363319057</v>
      </c>
      <c r="AP28" s="45">
        <f>RUT_data!AP28/RUT_data!AP148</f>
        <v>7.3814228694714128</v>
      </c>
      <c r="AQ28" s="45">
        <f>RUT_data!AQ28/RUT_data!AQ148</f>
        <v>7.263311154598826</v>
      </c>
      <c r="AR28" s="45">
        <f>RUT_data!AR28/RUT_data!AR148</f>
        <v>7.1430720176730489</v>
      </c>
      <c r="AS28" s="45">
        <f>RUT_data!AS28/RUT_data!AS148</f>
        <v>6.9336020761245676</v>
      </c>
      <c r="AT28" s="45">
        <f>RUT_data!AT28/RUT_data!AT148</f>
        <v>6.7543233220530174</v>
      </c>
      <c r="AU28" s="45">
        <f>RUT_data!AU28/RUT_data!AU148</f>
        <v>6.6039383977900554</v>
      </c>
    </row>
    <row r="29" spans="1:47" s="45" customFormat="1" x14ac:dyDescent="0.2">
      <c r="A29" s="49">
        <f>RUT_data!A29</f>
        <v>3</v>
      </c>
      <c r="B29" s="13" t="str">
        <f>RUT_data!B29</f>
        <v>Namibia</v>
      </c>
      <c r="C29" s="49">
        <f>RUT_data!C29</f>
        <v>147</v>
      </c>
      <c r="D29" s="13" t="str">
        <f>RUT_data!D29</f>
        <v>Namibia</v>
      </c>
      <c r="F29" s="45" t="s">
        <v>372</v>
      </c>
      <c r="G29" s="45">
        <f>RUT_data!G29/RUT_data!G149</f>
        <v>241.56243626843045</v>
      </c>
      <c r="H29" s="45">
        <f>RUT_data!H29/RUT_data!H149</f>
        <v>239.25235404896421</v>
      </c>
      <c r="I29" s="45">
        <f>RUT_data!I29/RUT_data!I149</f>
        <v>236.9631687075933</v>
      </c>
      <c r="J29" s="45">
        <f>RUT_data!J29/RUT_data!J149</f>
        <v>234.79158968591855</v>
      </c>
      <c r="K29" s="45">
        <f>RUT_data!K29/RUT_data!K149</f>
        <v>232.67848332935463</v>
      </c>
      <c r="L29" s="45">
        <f>RUT_data!L29/RUT_data!L149</f>
        <v>230.58202601497831</v>
      </c>
      <c r="M29" s="45">
        <f>RUT_data!M29/RUT_data!M149</f>
        <v>228.52271603009709</v>
      </c>
      <c r="N29" s="45">
        <f>RUT_data!N29/RUT_data!N149</f>
        <v>226.47728503985761</v>
      </c>
      <c r="O29" s="45">
        <f>RUT_data!O29/RUT_data!O149</f>
        <v>224.46887542500701</v>
      </c>
      <c r="P29" s="45">
        <f>RUT_data!P29/RUT_data!P149</f>
        <v>222.45628436066986</v>
      </c>
      <c r="Q29" s="45">
        <f>RUT_data!Q29/RUT_data!Q149</f>
        <v>220.54300062774641</v>
      </c>
      <c r="R29" s="45">
        <f>RUT_data!R29/RUT_data!R149</f>
        <v>218.61305657184101</v>
      </c>
      <c r="S29" s="45">
        <f>RUT_data!S29/RUT_data!S149</f>
        <v>216.73781856758694</v>
      </c>
      <c r="T29" s="45">
        <f>RUT_data!T29/RUT_data!T149</f>
        <v>214.87536380756717</v>
      </c>
      <c r="U29" s="45">
        <f>RUT_data!U29/RUT_data!U149</f>
        <v>213.99398499902594</v>
      </c>
      <c r="V29" s="45">
        <f>RUT_data!V29/RUT_data!V149</f>
        <v>214.0029466199104</v>
      </c>
      <c r="W29" s="45">
        <f>RUT_data!W29/RUT_data!W149</f>
        <v>214.04887492694331</v>
      </c>
      <c r="X29" s="45">
        <f>RUT_data!X29/RUT_data!X149</f>
        <v>214.98111869298307</v>
      </c>
      <c r="Y29" s="45">
        <f>RUT_data!Y29/RUT_data!Y149</f>
        <v>215.01093257025457</v>
      </c>
      <c r="Z29" s="45">
        <f>RUT_data!Z29/RUT_data!Z149</f>
        <v>215.96949152542373</v>
      </c>
      <c r="AA29" s="45">
        <f>RUT_data!AA29/RUT_data!AA149</f>
        <v>215.9768361581921</v>
      </c>
      <c r="AB29" s="45">
        <f>RUT_data!AB29/RUT_data!AB149</f>
        <v>214.79775280898878</v>
      </c>
      <c r="AC29" s="45">
        <f>RUT_data!AC29/RUT_data!AC149</f>
        <v>213.63798882681564</v>
      </c>
      <c r="AD29" s="45">
        <f>RUT_data!AD29/RUT_data!AD149</f>
        <v>211.29005524861878</v>
      </c>
      <c r="AE29" s="45">
        <f>RUT_data!AE29/RUT_data!AE149</f>
        <v>207.76032608695652</v>
      </c>
      <c r="AF29" s="45">
        <f>RUT_data!AF29/RUT_data!AF149</f>
        <v>201.23857894736841</v>
      </c>
      <c r="AG29" s="45">
        <f>RUT_data!AG29/RUT_data!AG149</f>
        <v>194.06345177664974</v>
      </c>
      <c r="AH29" s="45">
        <f>RUT_data!AH29/RUT_data!AH149</f>
        <v>187.48117156862745</v>
      </c>
      <c r="AI29" s="45">
        <f>RUT_data!AI29/RUT_data!AI149</f>
        <v>180.44534433962264</v>
      </c>
      <c r="AJ29" s="45">
        <f>RUT_data!AJ29/RUT_data!AJ149</f>
        <v>174.66833789954339</v>
      </c>
      <c r="AK29" s="45">
        <f>RUT_data!AK29/RUT_data!AK149</f>
        <v>170.75273214285716</v>
      </c>
      <c r="AL29" s="45">
        <f>RUT_data!AL29/RUT_data!AL149</f>
        <v>168.41497356828194</v>
      </c>
      <c r="AM29" s="45">
        <f>RUT_data!AM29/RUT_data!AM149</f>
        <v>165.57199567099568</v>
      </c>
      <c r="AN29" s="45">
        <f>RUT_data!AN29/RUT_data!AN149</f>
        <v>164.04746153846153</v>
      </c>
      <c r="AO29" s="45">
        <f>RUT_data!AO29/RUT_data!AO149</f>
        <v>163.93436752136753</v>
      </c>
      <c r="AP29" s="45">
        <f>RUT_data!AP29/RUT_data!AP149</f>
        <v>163.27072765957448</v>
      </c>
      <c r="AQ29" s="45">
        <f>RUT_data!AQ29/RUT_data!AQ149</f>
        <v>162.02881012658227</v>
      </c>
      <c r="AR29" s="45">
        <f>RUT_data!AR29/RUT_data!AR149</f>
        <v>157.70347325102881</v>
      </c>
      <c r="AS29" s="45">
        <f>RUT_data!AS29/RUT_data!AS149</f>
        <v>154.65011290322582</v>
      </c>
      <c r="AT29" s="45">
        <f>RUT_data!AT29/RUT_data!AT149</f>
        <v>151.68615019762845</v>
      </c>
      <c r="AU29" s="45">
        <f>RUT_data!AU29/RUT_data!AU149</f>
        <v>150.91429921259842</v>
      </c>
    </row>
    <row r="30" spans="1:47" s="45" customFormat="1" x14ac:dyDescent="0.2">
      <c r="A30" s="49">
        <f>RUT_data!A30</f>
        <v>1</v>
      </c>
      <c r="B30" s="13" t="str">
        <f>RUT_data!B30</f>
        <v>Niger</v>
      </c>
      <c r="C30" s="49">
        <f>RUT_data!C30</f>
        <v>158</v>
      </c>
      <c r="D30" s="13" t="str">
        <f>RUT_data!D30</f>
        <v>Niger</v>
      </c>
      <c r="F30" s="45" t="s">
        <v>372</v>
      </c>
      <c r="G30" s="45">
        <f>RUT_data!G30/RUT_data!G150</f>
        <v>23.027864020694182</v>
      </c>
      <c r="H30" s="45">
        <f>RUT_data!H30/RUT_data!H150</f>
        <v>22.592349600579446</v>
      </c>
      <c r="I30" s="45">
        <f>RUT_data!I30/RUT_data!I150</f>
        <v>22.021336977009906</v>
      </c>
      <c r="J30" s="45">
        <f>RUT_data!J30/RUT_data!J150</f>
        <v>21.23110793990174</v>
      </c>
      <c r="K30" s="45">
        <f>RUT_data!K30/RUT_data!K150</f>
        <v>20.654196373992967</v>
      </c>
      <c r="L30" s="45">
        <f>RUT_data!L30/RUT_data!L150</f>
        <v>20.202890423754074</v>
      </c>
      <c r="M30" s="45">
        <f>RUT_data!M30/RUT_data!M150</f>
        <v>19.787427660709831</v>
      </c>
      <c r="N30" s="45">
        <f>RUT_data!N30/RUT_data!N150</f>
        <v>19.399500893099056</v>
      </c>
      <c r="O30" s="45">
        <f>RUT_data!O30/RUT_data!O150</f>
        <v>19.238729185192405</v>
      </c>
      <c r="P30" s="45">
        <f>RUT_data!P30/RUT_data!P150</f>
        <v>18.738959082877397</v>
      </c>
      <c r="Q30" s="45">
        <f>RUT_data!Q30/RUT_data!Q150</f>
        <v>18.249804628104865</v>
      </c>
      <c r="R30" s="45">
        <f>RUT_data!R30/RUT_data!R150</f>
        <v>17.525571647105192</v>
      </c>
      <c r="S30" s="45">
        <f>RUT_data!S30/RUT_data!S150</f>
        <v>16.681077022990845</v>
      </c>
      <c r="T30" s="45">
        <f>RUT_data!T30/RUT_data!T150</f>
        <v>16.395482715496772</v>
      </c>
      <c r="U30" s="45">
        <f>RUT_data!U30/RUT_data!U150</f>
        <v>15.719905872394628</v>
      </c>
      <c r="V30" s="45">
        <f>RUT_data!V30/RUT_data!V150</f>
        <v>15.584910709703399</v>
      </c>
      <c r="W30" s="45">
        <f>RUT_data!W30/RUT_data!W150</f>
        <v>15.236699777188592</v>
      </c>
      <c r="X30" s="45">
        <f>RUT_data!X30/RUT_data!X150</f>
        <v>14.973477650154029</v>
      </c>
      <c r="Y30" s="45">
        <f>RUT_data!Y30/RUT_data!Y150</f>
        <v>14.562227113827557</v>
      </c>
      <c r="Z30" s="45">
        <f>RUT_data!Z30/RUT_data!Z150</f>
        <v>14.655126993166286</v>
      </c>
      <c r="AA30" s="45">
        <f>RUT_data!AA30/RUT_data!AA150</f>
        <v>14.472020555555556</v>
      </c>
      <c r="AB30" s="45">
        <f>RUT_data!AB30/RUT_data!AB150</f>
        <v>14.336383487235198</v>
      </c>
      <c r="AC30" s="45">
        <f>RUT_data!AC30/RUT_data!AC150</f>
        <v>14.41020926517572</v>
      </c>
      <c r="AD30" s="45">
        <f>RUT_data!AD30/RUT_data!AD150</f>
        <v>14.060918933054394</v>
      </c>
      <c r="AE30" s="45">
        <f>RUT_data!AE30/RUT_data!AE150</f>
        <v>13.834534966819806</v>
      </c>
      <c r="AF30" s="45">
        <f>RUT_data!AF30/RUT_data!AF150</f>
        <v>13.767010447761194</v>
      </c>
      <c r="AG30" s="45">
        <f>RUT_data!AG30/RUT_data!AG150</f>
        <v>13.54507416383907</v>
      </c>
      <c r="AH30" s="45">
        <f>RUT_data!AH30/RUT_data!AH150</f>
        <v>13.622624882186617</v>
      </c>
      <c r="AI30" s="45">
        <f>RUT_data!AI30/RUT_data!AI150</f>
        <v>13.453049037580202</v>
      </c>
      <c r="AJ30" s="45">
        <f>RUT_data!AJ30/RUT_data!AJ150</f>
        <v>14.073719626168224</v>
      </c>
      <c r="AK30" s="45">
        <f>RUT_data!AK30/RUT_data!AK150</f>
        <v>13.590897579948141</v>
      </c>
      <c r="AL30" s="45">
        <f>RUT_data!AL30/RUT_data!AL150</f>
        <v>14.1689394703657</v>
      </c>
      <c r="AM30" s="45">
        <f>RUT_data!AM30/RUT_data!AM150</f>
        <v>13.224807660961694</v>
      </c>
      <c r="AN30" s="45">
        <f>RUT_data!AN30/RUT_data!AN150</f>
        <v>12.704664299802761</v>
      </c>
      <c r="AO30" s="45">
        <f>RUT_data!AO30/RUT_data!AO150</f>
        <v>12.614002290076336</v>
      </c>
      <c r="AP30" s="45">
        <f>RUT_data!AP30/RUT_data!AP150</f>
        <v>12.09819822812846</v>
      </c>
      <c r="AQ30" s="45">
        <f>RUT_data!AQ30/RUT_data!AQ150</f>
        <v>11.456057774607704</v>
      </c>
      <c r="AR30" s="45">
        <f>RUT_data!AR30/RUT_data!AR150</f>
        <v>11.628845492085341</v>
      </c>
      <c r="AS30" s="45">
        <f>RUT_data!AS30/RUT_data!AS150</f>
        <v>11.563568764568764</v>
      </c>
      <c r="AT30" s="45">
        <f>RUT_data!AT30/RUT_data!AT150</f>
        <v>10.799223620522749</v>
      </c>
      <c r="AU30" s="45">
        <f>RUT_data!AU30/RUT_data!AU150</f>
        <v>11.1868709375</v>
      </c>
    </row>
    <row r="31" spans="1:47" s="45" customFormat="1" x14ac:dyDescent="0.2">
      <c r="A31" s="49">
        <f>RUT_data!A31</f>
        <v>1</v>
      </c>
      <c r="B31" s="13" t="str">
        <f>RUT_data!B31</f>
        <v>Nigeria</v>
      </c>
      <c r="C31" s="49">
        <f>RUT_data!C31</f>
        <v>159</v>
      </c>
      <c r="D31" s="13" t="str">
        <f>RUT_data!D31</f>
        <v>Nigeria</v>
      </c>
      <c r="F31" s="45" t="s">
        <v>372</v>
      </c>
      <c r="G31" s="45">
        <f>RUT_data!G31/RUT_data!G151</f>
        <v>5.4162753771555696</v>
      </c>
      <c r="H31" s="45">
        <f>RUT_data!H31/RUT_data!H151</f>
        <v>5.3562648968032276</v>
      </c>
      <c r="I31" s="45">
        <f>RUT_data!I31/RUT_data!I151</f>
        <v>5.4263720083003193</v>
      </c>
      <c r="J31" s="45">
        <f>RUT_data!J31/RUT_data!J151</f>
        <v>5.3932996643217228</v>
      </c>
      <c r="K31" s="45">
        <f>RUT_data!K31/RUT_data!K151</f>
        <v>5.4363282858984032</v>
      </c>
      <c r="L31" s="45">
        <f>RUT_data!L31/RUT_data!L151</f>
        <v>5.1938476031855005</v>
      </c>
      <c r="M31" s="45">
        <f>RUT_data!M31/RUT_data!M151</f>
        <v>5.182068456569132</v>
      </c>
      <c r="N31" s="45">
        <f>RUT_data!N31/RUT_data!N151</f>
        <v>5.0896478095286142</v>
      </c>
      <c r="O31" s="45">
        <f>RUT_data!O31/RUT_data!O151</f>
        <v>5.3112429110041024</v>
      </c>
      <c r="P31" s="45">
        <f>RUT_data!P31/RUT_data!P151</f>
        <v>5.0952490389321845</v>
      </c>
      <c r="Q31" s="45">
        <f>RUT_data!Q31/RUT_data!Q151</f>
        <v>5.0257212943648115</v>
      </c>
      <c r="R31" s="45">
        <f>RUT_data!R31/RUT_data!R151</f>
        <v>4.7113850587928683</v>
      </c>
      <c r="S31" s="45">
        <f>RUT_data!S31/RUT_data!S151</f>
        <v>5.0820413619519327</v>
      </c>
      <c r="T31" s="45">
        <f>RUT_data!T31/RUT_data!T151</f>
        <v>4.8377504437627827</v>
      </c>
      <c r="U31" s="45">
        <f>RUT_data!U31/RUT_data!U151</f>
        <v>4.7224113031041366</v>
      </c>
      <c r="V31" s="45">
        <f>RUT_data!V31/RUT_data!V151</f>
        <v>4.7364036556960718</v>
      </c>
      <c r="W31" s="45">
        <f>RUT_data!W31/RUT_data!W151</f>
        <v>4.4741787457290885</v>
      </c>
      <c r="X31" s="45">
        <f>RUT_data!X31/RUT_data!X151</f>
        <v>4.368208252218059</v>
      </c>
      <c r="Y31" s="45">
        <f>RUT_data!Y31/RUT_data!Y151</f>
        <v>4.3556011246337869</v>
      </c>
      <c r="Z31" s="45">
        <f>RUT_data!Z31/RUT_data!Z151</f>
        <v>4.4745645035183736</v>
      </c>
      <c r="AA31" s="45">
        <f>RUT_data!AA31/RUT_data!AA151</f>
        <v>4.2760331775700937</v>
      </c>
      <c r="AB31" s="45">
        <f>RUT_data!AB31/RUT_data!AB151</f>
        <v>4.3178876194917226</v>
      </c>
      <c r="AC31" s="45">
        <f>RUT_data!AC31/RUT_data!AC151</f>
        <v>4.3158624708624709</v>
      </c>
      <c r="AD31" s="45">
        <f>RUT_data!AD31/RUT_data!AD151</f>
        <v>4.5603308364544324</v>
      </c>
      <c r="AE31" s="45">
        <f>RUT_data!AE31/RUT_data!AE151</f>
        <v>4.6880803011292347</v>
      </c>
      <c r="AF31" s="45">
        <f>RUT_data!AF31/RUT_data!AF151</f>
        <v>4.9952775149795015</v>
      </c>
      <c r="AG31" s="45">
        <f>RUT_data!AG31/RUT_data!AG151</f>
        <v>5.0359618717504331</v>
      </c>
      <c r="AH31" s="45">
        <f>RUT_data!AH31/RUT_data!AH151</f>
        <v>5.0543464566929135</v>
      </c>
      <c r="AI31" s="45">
        <f>RUT_data!AI31/RUT_data!AI151</f>
        <v>5.2676847988664095</v>
      </c>
      <c r="AJ31" s="45">
        <f>RUT_data!AJ31/RUT_data!AJ151</f>
        <v>5.4158675230514621</v>
      </c>
      <c r="AK31" s="45">
        <f>RUT_data!AK31/RUT_data!AK151</f>
        <v>5.706017030670977</v>
      </c>
      <c r="AL31" s="45">
        <f>RUT_data!AL31/RUT_data!AL151</f>
        <v>5.8121221090851689</v>
      </c>
      <c r="AM31" s="45">
        <f>RUT_data!AM31/RUT_data!AM151</f>
        <v>5.9352484781405641</v>
      </c>
      <c r="AN31" s="45">
        <f>RUT_data!AN31/RUT_data!AN151</f>
        <v>6.0717909537389101</v>
      </c>
      <c r="AO31" s="45">
        <f>RUT_data!AO31/RUT_data!AO151</f>
        <v>6.2544618559974596</v>
      </c>
      <c r="AP31" s="45">
        <f>RUT_data!AP31/RUT_data!AP151</f>
        <v>6.3058766709102478</v>
      </c>
      <c r="AQ31" s="45">
        <f>RUT_data!AQ31/RUT_data!AQ151</f>
        <v>6.2845494575622212</v>
      </c>
      <c r="AR31" s="45">
        <f>RUT_data!AR31/RUT_data!AR151</f>
        <v>6.5055633746501398</v>
      </c>
      <c r="AS31" s="45">
        <f>RUT_data!AS31/RUT_data!AS151</f>
        <v>6.457479233483002</v>
      </c>
      <c r="AT31" s="45">
        <f>RUT_data!AT31/RUT_data!AT151</f>
        <v>6.5289900345575829</v>
      </c>
      <c r="AU31" s="45">
        <f>RUT_data!AU31/RUT_data!AU151</f>
        <v>6.381744824808699</v>
      </c>
    </row>
    <row r="32" spans="1:47" s="45" customFormat="1" x14ac:dyDescent="0.2">
      <c r="A32" s="49">
        <f>RUT_data!A32</f>
        <v>1</v>
      </c>
      <c r="B32" s="13" t="str">
        <f>RUT_data!B32</f>
        <v>Guineabissau</v>
      </c>
      <c r="C32" s="49">
        <f>RUT_data!C32</f>
        <v>175</v>
      </c>
      <c r="D32" s="13" t="str">
        <f>RUT_data!D32</f>
        <v>Guineabissau</v>
      </c>
      <c r="F32" s="45" t="s">
        <v>372</v>
      </c>
      <c r="G32" s="45">
        <f>RUT_data!G32/RUT_data!G152</f>
        <v>5.7379741085623444</v>
      </c>
      <c r="H32" s="45">
        <f>RUT_data!H32/RUT_data!H152</f>
        <v>5.7999794003204395</v>
      </c>
      <c r="I32" s="45">
        <f>RUT_data!I32/RUT_data!I152</f>
        <v>5.7943014705882359</v>
      </c>
      <c r="J32" s="45">
        <f>RUT_data!J32/RUT_data!J152</f>
        <v>5.9308777211672066</v>
      </c>
      <c r="K32" s="45">
        <f>RUT_data!K32/RUT_data!K152</f>
        <v>5.86596837944664</v>
      </c>
      <c r="L32" s="45">
        <f>RUT_data!L32/RUT_data!L152</f>
        <v>5.8026424087421526</v>
      </c>
      <c r="M32" s="45">
        <f>RUT_data!M32/RUT_data!M152</f>
        <v>5.7531655428970003</v>
      </c>
      <c r="N32" s="45">
        <f>RUT_data!N32/RUT_data!N152</f>
        <v>5.696919870310329</v>
      </c>
      <c r="O32" s="45">
        <f>RUT_data!O32/RUT_data!O152</f>
        <v>5.6240349264705882</v>
      </c>
      <c r="P32" s="45">
        <f>RUT_data!P32/RUT_data!P152</f>
        <v>5.5999771114671546</v>
      </c>
      <c r="Q32" s="45">
        <f>RUT_data!Q32/RUT_data!Q152</f>
        <v>5.5105609811492169</v>
      </c>
      <c r="R32" s="45">
        <f>RUT_data!R32/RUT_data!R152</f>
        <v>5.4559946115850915</v>
      </c>
      <c r="S32" s="45">
        <f>RUT_data!S32/RUT_data!S152</f>
        <v>5.4018201997780242</v>
      </c>
      <c r="T32" s="45">
        <f>RUT_data!T32/RUT_data!T152</f>
        <v>5.4124863328230921</v>
      </c>
      <c r="U32" s="45">
        <f>RUT_data!U32/RUT_data!U152</f>
        <v>5.422612958226769</v>
      </c>
      <c r="V32" s="45">
        <f>RUT_data!V32/RUT_data!V152</f>
        <v>5.3428645401822701</v>
      </c>
      <c r="W32" s="45">
        <f>RUT_data!W32/RUT_data!W152</f>
        <v>5.1337635054021602</v>
      </c>
      <c r="X32" s="45">
        <f>RUT_data!X32/RUT_data!X152</f>
        <v>4.8986470588235287</v>
      </c>
      <c r="Y32" s="45">
        <f>RUT_data!Y32/RUT_data!Y152</f>
        <v>4.8012907455976022</v>
      </c>
      <c r="Z32" s="45">
        <f>RUT_data!Z32/RUT_data!Z152</f>
        <v>4.706401384083045</v>
      </c>
      <c r="AA32" s="45">
        <f>RUT_data!AA32/RUT_data!AA152</f>
        <v>4.7336101694915254</v>
      </c>
      <c r="AB32" s="45">
        <f>RUT_data!AB32/RUT_data!AB152</f>
        <v>4.8785666666666669</v>
      </c>
      <c r="AC32" s="45">
        <f>RUT_data!AC32/RUT_data!AC152</f>
        <v>4.7417821782178216</v>
      </c>
      <c r="AD32" s="45">
        <f>RUT_data!AD32/RUT_data!AD152</f>
        <v>4.6655700325732896</v>
      </c>
      <c r="AE32" s="45">
        <f>RUT_data!AE32/RUT_data!AE152</f>
        <v>4.3330707395498393</v>
      </c>
      <c r="AF32" s="45">
        <f>RUT_data!AF32/RUT_data!AF152</f>
        <v>4.2753481012658225</v>
      </c>
      <c r="AG32" s="45">
        <f>RUT_data!AG32/RUT_data!AG152</f>
        <v>4.1001869158878508</v>
      </c>
      <c r="AH32" s="45">
        <f>RUT_data!AH32/RUT_data!AH152</f>
        <v>3.9371100917431194</v>
      </c>
      <c r="AI32" s="45">
        <f>RUT_data!AI32/RUT_data!AI152</f>
        <v>4.0003825301204818</v>
      </c>
      <c r="AJ32" s="45">
        <f>RUT_data!AJ32/RUT_data!AJ152</f>
        <v>3.9546745562130177</v>
      </c>
      <c r="AK32" s="45">
        <f>RUT_data!AK32/RUT_data!AK152</f>
        <v>3.8568168604651163</v>
      </c>
      <c r="AL32" s="45">
        <f>RUT_data!AL32/RUT_data!AL152</f>
        <v>3.8514985673352435</v>
      </c>
      <c r="AM32" s="45">
        <f>RUT_data!AM32/RUT_data!AM152</f>
        <v>3.8138957746478872</v>
      </c>
      <c r="AN32" s="45">
        <f>RUT_data!AN32/RUT_data!AN152</f>
        <v>3.7964472222222221</v>
      </c>
      <c r="AO32" s="45">
        <f>RUT_data!AO32/RUT_data!AO152</f>
        <v>3.786275956284153</v>
      </c>
      <c r="AP32" s="45">
        <f>RUT_data!AP32/RUT_data!AP152</f>
        <v>3.7251559139784947</v>
      </c>
      <c r="AQ32" s="45">
        <f>RUT_data!AQ32/RUT_data!AQ152</f>
        <v>3.7891640211640212</v>
      </c>
      <c r="AR32" s="45">
        <f>RUT_data!AR32/RUT_data!AR152</f>
        <v>3.7920447368421053</v>
      </c>
      <c r="AS32" s="45">
        <f>RUT_data!AS32/RUT_data!AS152</f>
        <v>3.8786935064935064</v>
      </c>
      <c r="AT32" s="45">
        <f>RUT_data!AT32/RUT_data!AT152</f>
        <v>3.9194245524296676</v>
      </c>
      <c r="AU32" s="45">
        <f>RUT_data!AU32/RUT_data!AU152</f>
        <v>3.8104231738035264</v>
      </c>
    </row>
    <row r="33" spans="1:47" s="45" customFormat="1" x14ac:dyDescent="0.2">
      <c r="A33" s="49">
        <f>RUT_data!A33</f>
        <v>2</v>
      </c>
      <c r="B33" s="13" t="str">
        <f>RUT_data!B33</f>
        <v>Eritrea</v>
      </c>
      <c r="C33" s="49">
        <f>RUT_data!C33</f>
        <v>178</v>
      </c>
      <c r="D33" s="13" t="str">
        <f>RUT_data!D33</f>
        <v>Eritrea</v>
      </c>
      <c r="F33" s="45" t="s">
        <v>372</v>
      </c>
      <c r="G33" s="45" t="e">
        <f>RUT_data!G33/RUT_data!G153</f>
        <v>#DIV/0!</v>
      </c>
      <c r="H33" s="45" t="e">
        <f>RUT_data!H33/RUT_data!H153</f>
        <v>#DIV/0!</v>
      </c>
      <c r="I33" s="45" t="e">
        <f>RUT_data!I33/RUT_data!I153</f>
        <v>#DIV/0!</v>
      </c>
      <c r="J33" s="45" t="e">
        <f>RUT_data!J33/RUT_data!J153</f>
        <v>#DIV/0!</v>
      </c>
      <c r="K33" s="45" t="e">
        <f>RUT_data!K33/RUT_data!K153</f>
        <v>#DIV/0!</v>
      </c>
      <c r="L33" s="45" t="e">
        <f>RUT_data!L33/RUT_data!L153</f>
        <v>#DIV/0!</v>
      </c>
      <c r="M33" s="45" t="e">
        <f>RUT_data!M33/RUT_data!M153</f>
        <v>#DIV/0!</v>
      </c>
      <c r="N33" s="45" t="e">
        <f>RUT_data!N33/RUT_data!N153</f>
        <v>#DIV/0!</v>
      </c>
      <c r="O33" s="45" t="e">
        <f>RUT_data!O33/RUT_data!O153</f>
        <v>#DIV/0!</v>
      </c>
      <c r="P33" s="45" t="e">
        <f>RUT_data!P33/RUT_data!P153</f>
        <v>#DIV/0!</v>
      </c>
      <c r="Q33" s="45" t="e">
        <f>RUT_data!Q33/RUT_data!Q153</f>
        <v>#DIV/0!</v>
      </c>
      <c r="R33" s="45" t="e">
        <f>RUT_data!R33/RUT_data!R153</f>
        <v>#DIV/0!</v>
      </c>
      <c r="S33" s="45" t="e">
        <f>RUT_data!S33/RUT_data!S153</f>
        <v>#DIV/0!</v>
      </c>
      <c r="T33" s="45" t="e">
        <f>RUT_data!T33/RUT_data!T153</f>
        <v>#DIV/0!</v>
      </c>
      <c r="U33" s="45" t="e">
        <f>RUT_data!U33/RUT_data!U153</f>
        <v>#DIV/0!</v>
      </c>
      <c r="V33" s="45" t="e">
        <f>RUT_data!V33/RUT_data!V153</f>
        <v>#DIV/0!</v>
      </c>
      <c r="W33" s="45" t="e">
        <f>RUT_data!W33/RUT_data!W153</f>
        <v>#DIV/0!</v>
      </c>
      <c r="X33" s="45" t="e">
        <f>RUT_data!X33/RUT_data!X153</f>
        <v>#DIV/0!</v>
      </c>
      <c r="Y33" s="45" t="e">
        <f>RUT_data!Y33/RUT_data!Y153</f>
        <v>#DIV/0!</v>
      </c>
      <c r="Z33" s="45" t="e">
        <f>RUT_data!Z33/RUT_data!Z153</f>
        <v>#DIV/0!</v>
      </c>
      <c r="AA33" s="45" t="e">
        <f>RUT_data!AA33/RUT_data!AA153</f>
        <v>#DIV/0!</v>
      </c>
      <c r="AB33" s="45" t="e">
        <f>RUT_data!AB33/RUT_data!AB153</f>
        <v>#DIV/0!</v>
      </c>
      <c r="AC33" s="45" t="e">
        <f>RUT_data!AC33/RUT_data!AC153</f>
        <v>#DIV/0!</v>
      </c>
      <c r="AD33" s="45" t="e">
        <f>RUT_data!AD33/RUT_data!AD153</f>
        <v>#DIV/0!</v>
      </c>
      <c r="AE33" s="45" t="e">
        <f>RUT_data!AE33/RUT_data!AE153</f>
        <v>#DIV/0!</v>
      </c>
      <c r="AF33" s="45" t="e">
        <f>RUT_data!AF33/RUT_data!AF153</f>
        <v>#DIV/0!</v>
      </c>
      <c r="AG33" s="45" t="e">
        <f>RUT_data!AG33/RUT_data!AG153</f>
        <v>#DIV/0!</v>
      </c>
      <c r="AH33" s="45" t="e">
        <f>RUT_data!AH33/RUT_data!AH153</f>
        <v>#DIV/0!</v>
      </c>
      <c r="AI33" s="45" t="e">
        <f>RUT_data!AI33/RUT_data!AI153</f>
        <v>#DIV/0!</v>
      </c>
      <c r="AJ33" s="45" t="e">
        <f>RUT_data!AJ33/RUT_data!AJ153</f>
        <v>#DIV/0!</v>
      </c>
      <c r="AK33" s="45" t="e">
        <f>RUT_data!AK33/RUT_data!AK153</f>
        <v>#DIV/0!</v>
      </c>
      <c r="AL33" s="45" t="e">
        <f>RUT_data!AL33/RUT_data!AL153</f>
        <v>#DIV/0!</v>
      </c>
      <c r="AM33" s="45">
        <f>RUT_data!AM33/RUT_data!AM153</f>
        <v>9.1962595338983046</v>
      </c>
      <c r="AN33" s="45">
        <f>RUT_data!AN33/RUT_data!AN153</f>
        <v>7.9387303609341826</v>
      </c>
      <c r="AO33" s="45">
        <f>RUT_data!AO33/RUT_data!AO153</f>
        <v>7.8973735449735454</v>
      </c>
      <c r="AP33" s="45">
        <f>RUT_data!AP33/RUT_data!AP153</f>
        <v>7.7821999999999996</v>
      </c>
      <c r="AQ33" s="45">
        <f>RUT_data!AQ33/RUT_data!AQ153</f>
        <v>7.6355645981688705</v>
      </c>
      <c r="AR33" s="45">
        <f>RUT_data!AR33/RUT_data!AR153</f>
        <v>7.5316238894373146</v>
      </c>
      <c r="AS33" s="45">
        <f>RUT_data!AS33/RUT_data!AS153</f>
        <v>7.2239904761904761</v>
      </c>
      <c r="AT33" s="45">
        <f>RUT_data!AT33/RUT_data!AT153</f>
        <v>6.876799082568807</v>
      </c>
      <c r="AU33" s="45">
        <f>RUT_data!AU33/RUT_data!AU153</f>
        <v>6.6197928007023705</v>
      </c>
    </row>
    <row r="34" spans="1:47" s="45" customFormat="1" x14ac:dyDescent="0.2">
      <c r="A34" s="49">
        <f>RUT_data!A34</f>
        <v>3</v>
      </c>
      <c r="B34" s="13" t="str">
        <f>RUT_data!B34</f>
        <v>Zimbabwe</v>
      </c>
      <c r="C34" s="49">
        <f>RUT_data!C34</f>
        <v>181</v>
      </c>
      <c r="D34" s="13" t="str">
        <f>RUT_data!D34</f>
        <v>Zimbabwe</v>
      </c>
      <c r="F34" s="45" t="s">
        <v>372</v>
      </c>
      <c r="G34" s="45">
        <f>RUT_data!G34/RUT_data!G154</f>
        <v>8.2040721157397325</v>
      </c>
      <c r="H34" s="45">
        <f>RUT_data!H34/RUT_data!H154</f>
        <v>8.0727294217474608</v>
      </c>
      <c r="I34" s="45">
        <f>RUT_data!I34/RUT_data!I154</f>
        <v>7.8487394519300864</v>
      </c>
      <c r="J34" s="45">
        <f>RUT_data!J34/RUT_data!J154</f>
        <v>7.7265089747960918</v>
      </c>
      <c r="K34" s="45">
        <f>RUT_data!K34/RUT_data!K154</f>
        <v>7.5592126739798902</v>
      </c>
      <c r="L34" s="45">
        <f>RUT_data!L34/RUT_data!L154</f>
        <v>7.4608540216765125</v>
      </c>
      <c r="M34" s="45">
        <f>RUT_data!M34/RUT_data!M154</f>
        <v>7.4485863610250949</v>
      </c>
      <c r="N34" s="45">
        <f>RUT_data!N34/RUT_data!N154</f>
        <v>7.1706399081762706</v>
      </c>
      <c r="O34" s="45">
        <f>RUT_data!O34/RUT_data!O154</f>
        <v>7.3699799719826879</v>
      </c>
      <c r="P34" s="45">
        <f>RUT_data!P34/RUT_data!P154</f>
        <v>7.1297639385996279</v>
      </c>
      <c r="Q34" s="45">
        <f>RUT_data!Q34/RUT_data!Q154</f>
        <v>7.0514922346519047</v>
      </c>
      <c r="R34" s="45">
        <f>RUT_data!R34/RUT_data!R154</f>
        <v>6.942192171901536</v>
      </c>
      <c r="S34" s="45">
        <f>RUT_data!S34/RUT_data!S154</f>
        <v>6.629673737177213</v>
      </c>
      <c r="T34" s="45">
        <f>RUT_data!T34/RUT_data!T154</f>
        <v>6.7645159318006174</v>
      </c>
      <c r="U34" s="45">
        <f>RUT_data!U34/RUT_data!U154</f>
        <v>6.561619621257333</v>
      </c>
      <c r="V34" s="45">
        <f>RUT_data!V34/RUT_data!V154</f>
        <v>6.4473946274725886</v>
      </c>
      <c r="W34" s="45">
        <f>RUT_data!W34/RUT_data!W154</f>
        <v>6.1713798465374836</v>
      </c>
      <c r="X34" s="45">
        <f>RUT_data!X34/RUT_data!X154</f>
        <v>6.1283834429899997</v>
      </c>
      <c r="Y34" s="45">
        <f>RUT_data!Y34/RUT_data!Y154</f>
        <v>5.8889803119735609</v>
      </c>
      <c r="Z34" s="45">
        <f>RUT_data!Z34/RUT_data!Z154</f>
        <v>5.9349770114942526</v>
      </c>
      <c r="AA34" s="45">
        <f>RUT_data!AA34/RUT_data!AA154</f>
        <v>5.8960410429744083</v>
      </c>
      <c r="AB34" s="45">
        <f>RUT_data!AB34/RUT_data!AB154</f>
        <v>5.7396502095947834</v>
      </c>
      <c r="AC34" s="45">
        <f>RUT_data!AC34/RUT_data!AC154</f>
        <v>5.5219048900852403</v>
      </c>
      <c r="AD34" s="45">
        <f>RUT_data!AD34/RUT_data!AD154</f>
        <v>5.306812283737024</v>
      </c>
      <c r="AE34" s="45">
        <f>RUT_data!AE34/RUT_data!AE154</f>
        <v>5.1426308333333335</v>
      </c>
      <c r="AF34" s="45">
        <f>RUT_data!AF34/RUT_data!AF154</f>
        <v>4.9706145498392287</v>
      </c>
      <c r="AG34" s="45">
        <f>RUT_data!AG34/RUT_data!AG154</f>
        <v>4.8432142857142857</v>
      </c>
      <c r="AH34" s="45">
        <f>RUT_data!AH34/RUT_data!AH154</f>
        <v>4.7705483389324375</v>
      </c>
      <c r="AI34" s="45">
        <f>RUT_data!AI34/RUT_data!AI154</f>
        <v>4.5189092545912857</v>
      </c>
      <c r="AJ34" s="45">
        <f>RUT_data!AJ34/RUT_data!AJ154</f>
        <v>4.342201045296167</v>
      </c>
      <c r="AK34" s="45">
        <f>RUT_data!AK34/RUT_data!AK154</f>
        <v>4.2817206779661019</v>
      </c>
      <c r="AL34" s="45">
        <f>RUT_data!AL34/RUT_data!AL154</f>
        <v>4.0547630881378396</v>
      </c>
      <c r="AM34" s="45">
        <f>RUT_data!AM34/RUT_data!AM154</f>
        <v>4.180815319701396</v>
      </c>
      <c r="AN34" s="45">
        <f>RUT_data!AN34/RUT_data!AN154</f>
        <v>4.2288567335243554</v>
      </c>
      <c r="AO34" s="45">
        <f>RUT_data!AO34/RUT_data!AO154</f>
        <v>4.1873550407013154</v>
      </c>
      <c r="AP34" s="45">
        <f>RUT_data!AP34/RUT_data!AP154</f>
        <v>4.2168792731752385</v>
      </c>
      <c r="AQ34" s="45">
        <f>RUT_data!AQ34/RUT_data!AQ154</f>
        <v>4.2298033383915019</v>
      </c>
      <c r="AR34" s="45">
        <f>RUT_data!AR34/RUT_data!AR154</f>
        <v>4.155522374429224</v>
      </c>
      <c r="AS34" s="45">
        <f>RUT_data!AS34/RUT_data!AS154</f>
        <v>4.3076934642528384</v>
      </c>
      <c r="AT34" s="45">
        <f>RUT_data!AT34/RUT_data!AT154</f>
        <v>4.3579085347200976</v>
      </c>
      <c r="AU34" s="45">
        <f>RUT_data!AU34/RUT_data!AU154</f>
        <v>4.366483772198408</v>
      </c>
    </row>
    <row r="35" spans="1:47" s="45" customFormat="1" x14ac:dyDescent="0.2">
      <c r="A35" s="49">
        <f>RUT_data!A35</f>
        <v>2</v>
      </c>
      <c r="B35" s="13" t="str">
        <f>RUT_data!B35</f>
        <v>Reunion</v>
      </c>
      <c r="C35" s="49">
        <f>RUT_data!C35</f>
        <v>182</v>
      </c>
      <c r="D35" s="13" t="str">
        <f>RUT_data!D35</f>
        <v>Reunion</v>
      </c>
      <c r="F35" s="45" t="s">
        <v>372</v>
      </c>
      <c r="G35" s="45">
        <f>RUT_data!G35/RUT_data!G155</f>
        <v>1.2473549029367845</v>
      </c>
      <c r="H35" s="45">
        <f>RUT_data!H35/RUT_data!H155</f>
        <v>1.2140408163265306</v>
      </c>
      <c r="I35" s="45">
        <f>RUT_data!I35/RUT_data!I155</f>
        <v>1.2234402332361516</v>
      </c>
      <c r="J35" s="45">
        <f>RUT_data!J35/RUT_data!J155</f>
        <v>1.2101457725947522</v>
      </c>
      <c r="K35" s="45">
        <f>RUT_data!K35/RUT_data!K155</f>
        <v>1.1774466065495968</v>
      </c>
      <c r="L35" s="45">
        <f>RUT_data!L35/RUT_data!L155</f>
        <v>1.1527346938775511</v>
      </c>
      <c r="M35" s="45">
        <f>RUT_data!M35/RUT_data!M155</f>
        <v>1.0989461966604825</v>
      </c>
      <c r="N35" s="45">
        <f>RUT_data!N35/RUT_data!N155</f>
        <v>1.0729795918367346</v>
      </c>
      <c r="O35" s="45">
        <f>RUT_data!O35/RUT_data!O155</f>
        <v>1.1319727891156464</v>
      </c>
      <c r="P35" s="45">
        <f>RUT_data!P35/RUT_data!P155</f>
        <v>1.1403972789115646</v>
      </c>
      <c r="Q35" s="45">
        <f>RUT_data!Q35/RUT_data!Q155</f>
        <v>1.2349671694764863</v>
      </c>
      <c r="R35" s="45">
        <f>RUT_data!R35/RUT_data!R155</f>
        <v>1.1913327417923691</v>
      </c>
      <c r="S35" s="45">
        <f>RUT_data!S35/RUT_data!S155</f>
        <v>1.0132599822537711</v>
      </c>
      <c r="T35" s="45">
        <f>RUT_data!T35/RUT_data!T155</f>
        <v>0.99584028393966295</v>
      </c>
      <c r="U35" s="45">
        <f>RUT_data!U35/RUT_data!U155</f>
        <v>0.97627789839339996</v>
      </c>
      <c r="V35" s="45">
        <f>RUT_data!V35/RUT_data!V155</f>
        <v>1.0099174989144595</v>
      </c>
      <c r="W35" s="45">
        <f>RUT_data!W35/RUT_data!W155</f>
        <v>0.9663569257490231</v>
      </c>
      <c r="X35" s="45">
        <f>RUT_data!X35/RUT_data!X155</f>
        <v>1.0660668693009119</v>
      </c>
      <c r="Y35" s="45">
        <f>RUT_data!Y35/RUT_data!Y155</f>
        <v>1.1036122448979593</v>
      </c>
      <c r="Z35" s="45">
        <f>RUT_data!Z35/RUT_data!Z155</f>
        <v>1.1034285714285714</v>
      </c>
      <c r="AA35" s="45">
        <f>RUT_data!AA35/RUT_data!AA155</f>
        <v>1.2173695652173913</v>
      </c>
      <c r="AB35" s="45">
        <f>RUT_data!AB35/RUT_data!AB155</f>
        <v>1.2564090909090908</v>
      </c>
      <c r="AC35" s="45">
        <f>RUT_data!AC35/RUT_data!AC155</f>
        <v>1.3891951219512195</v>
      </c>
      <c r="AD35" s="45">
        <f>RUT_data!AD35/RUT_data!AD155</f>
        <v>1.4983421052631578</v>
      </c>
      <c r="AE35" s="45">
        <f>RUT_data!AE35/RUT_data!AE155</f>
        <v>1.7622857142857142</v>
      </c>
      <c r="AF35" s="45">
        <f>RUT_data!AF35/RUT_data!AF155</f>
        <v>1.9570624999999999</v>
      </c>
      <c r="AG35" s="45">
        <f>RUT_data!AG35/RUT_data!AG155</f>
        <v>2.2647857142857144</v>
      </c>
      <c r="AH35" s="45">
        <f>RUT_data!AH35/RUT_data!AH155</f>
        <v>2.7237916666666666</v>
      </c>
      <c r="AI35" s="45">
        <f>RUT_data!AI35/RUT_data!AI155</f>
        <v>3.12635</v>
      </c>
      <c r="AJ35" s="45">
        <f>RUT_data!AJ35/RUT_data!AJ155</f>
        <v>4.1180000000000003</v>
      </c>
      <c r="AK35" s="45">
        <f>RUT_data!AK35/RUT_data!AK155</f>
        <v>4.2624666666666666</v>
      </c>
      <c r="AL35" s="45">
        <f>RUT_data!AL35/RUT_data!AL155</f>
        <v>4.2343333333333337</v>
      </c>
      <c r="AM35" s="45">
        <f>RUT_data!AM35/RUT_data!AM155</f>
        <v>4.0177857142857141</v>
      </c>
      <c r="AN35" s="45">
        <f>RUT_data!AN35/RUT_data!AN155</f>
        <v>4.4578461538461536</v>
      </c>
      <c r="AO35" s="45">
        <f>RUT_data!AO35/RUT_data!AO155</f>
        <v>4.382769230769231</v>
      </c>
      <c r="AP35" s="45">
        <f>RUT_data!AP35/RUT_data!AP155</f>
        <v>4.8596666666666666</v>
      </c>
      <c r="AQ35" s="45">
        <f>RUT_data!AQ35/RUT_data!AQ155</f>
        <v>4.9329166666666664</v>
      </c>
      <c r="AR35" s="45">
        <f>RUT_data!AR35/RUT_data!AR155</f>
        <v>5.3033636363636365</v>
      </c>
      <c r="AS35" s="45">
        <f>RUT_data!AS35/RUT_data!AS155</f>
        <v>4.8831818181818178</v>
      </c>
      <c r="AT35" s="45">
        <f>RUT_data!AT35/RUT_data!AT155</f>
        <v>5.1144999999999996</v>
      </c>
      <c r="AU35" s="45">
        <f>RUT_data!AU35/RUT_data!AU155</f>
        <v>5.7844444444444445</v>
      </c>
    </row>
    <row r="36" spans="1:47" s="45" customFormat="1" x14ac:dyDescent="0.2">
      <c r="A36" s="49">
        <f>RUT_data!A36</f>
        <v>2</v>
      </c>
      <c r="B36" s="13" t="str">
        <f>RUT_data!B36</f>
        <v>Rwanda</v>
      </c>
      <c r="C36" s="49">
        <f>RUT_data!C36</f>
        <v>184</v>
      </c>
      <c r="D36" s="13" t="str">
        <f>RUT_data!D36</f>
        <v>Rwanda</v>
      </c>
      <c r="F36" s="45" t="s">
        <v>372</v>
      </c>
      <c r="G36" s="45">
        <f>RUT_data!G36/RUT_data!G156</f>
        <v>1.0024266914860176</v>
      </c>
      <c r="H36" s="45">
        <f>RUT_data!H36/RUT_data!H156</f>
        <v>1.0569982273857952</v>
      </c>
      <c r="I36" s="45">
        <f>RUT_data!I36/RUT_data!I156</f>
        <v>0.95845148848750295</v>
      </c>
      <c r="J36" s="45">
        <f>RUT_data!J36/RUT_data!J156</f>
        <v>0.91244152773660825</v>
      </c>
      <c r="K36" s="45">
        <f>RUT_data!K36/RUT_data!K156</f>
        <v>0.91470570602198797</v>
      </c>
      <c r="L36" s="45">
        <f>RUT_data!L36/RUT_data!L156</f>
        <v>0.97301783652227358</v>
      </c>
      <c r="M36" s="45">
        <f>RUT_data!M36/RUT_data!M156</f>
        <v>0.97753693823726828</v>
      </c>
      <c r="N36" s="45">
        <f>RUT_data!N36/RUT_data!N156</f>
        <v>0.94598702684039515</v>
      </c>
      <c r="O36" s="45">
        <f>RUT_data!O36/RUT_data!O156</f>
        <v>0.9331064794418833</v>
      </c>
      <c r="P36" s="45">
        <f>RUT_data!P36/RUT_data!P156</f>
        <v>0.9444070617511261</v>
      </c>
      <c r="Q36" s="45">
        <f>RUT_data!Q36/RUT_data!Q156</f>
        <v>0.90995708613807347</v>
      </c>
      <c r="R36" s="45">
        <f>RUT_data!R36/RUT_data!R156</f>
        <v>0.87802645670241486</v>
      </c>
      <c r="S36" s="45">
        <f>RUT_data!S36/RUT_data!S156</f>
        <v>0.8635493204895035</v>
      </c>
      <c r="T36" s="45">
        <f>RUT_data!T36/RUT_data!T156</f>
        <v>0.88174685730226132</v>
      </c>
      <c r="U36" s="45">
        <f>RUT_data!U36/RUT_data!U156</f>
        <v>0.86916347449751208</v>
      </c>
      <c r="V36" s="45">
        <f>RUT_data!V36/RUT_data!V156</f>
        <v>0.86318571793654852</v>
      </c>
      <c r="W36" s="45">
        <f>RUT_data!W36/RUT_data!W156</f>
        <v>0.85625745485359916</v>
      </c>
      <c r="X36" s="45">
        <f>RUT_data!X36/RUT_data!X156</f>
        <v>0.83611345176562568</v>
      </c>
      <c r="Y36" s="45">
        <f>RUT_data!Y36/RUT_data!Y156</f>
        <v>0.82146970259178054</v>
      </c>
      <c r="Z36" s="45">
        <f>RUT_data!Z36/RUT_data!Z156</f>
        <v>0.81536410018552874</v>
      </c>
      <c r="AA36" s="45">
        <f>RUT_data!AA36/RUT_data!AA156</f>
        <v>0.83037162162162159</v>
      </c>
      <c r="AB36" s="45">
        <f>RUT_data!AB36/RUT_data!AB156</f>
        <v>0.81183691363437094</v>
      </c>
      <c r="AC36" s="45">
        <f>RUT_data!AC36/RUT_data!AC156</f>
        <v>0.80250192389910213</v>
      </c>
      <c r="AD36" s="45">
        <f>RUT_data!AD36/RUT_data!AD156</f>
        <v>0.78868368617683682</v>
      </c>
      <c r="AE36" s="45">
        <f>RUT_data!AE36/RUT_data!AE156</f>
        <v>0.79418148893360163</v>
      </c>
      <c r="AF36" s="45">
        <f>RUT_data!AF36/RUT_data!AF156</f>
        <v>0.72728903525765209</v>
      </c>
      <c r="AG36" s="45">
        <f>RUT_data!AG36/RUT_data!AG156</f>
        <v>0.68139086859688192</v>
      </c>
      <c r="AH36" s="45">
        <f>RUT_data!AH36/RUT_data!AH156</f>
        <v>0.7010336555674902</v>
      </c>
      <c r="AI36" s="45">
        <f>RUT_data!AI36/RUT_data!AI156</f>
        <v>0.71838009845288331</v>
      </c>
      <c r="AJ36" s="45">
        <f>RUT_data!AJ36/RUT_data!AJ156</f>
        <v>0.77877301699716717</v>
      </c>
      <c r="AK36" s="45">
        <f>RUT_data!AK36/RUT_data!AK156</f>
        <v>0.84672918201915992</v>
      </c>
      <c r="AL36" s="45">
        <f>RUT_data!AL36/RUT_data!AL156</f>
        <v>0.90649999999999997</v>
      </c>
      <c r="AM36" s="45">
        <f>RUT_data!AM36/RUT_data!AM156</f>
        <v>0.77194817987152031</v>
      </c>
      <c r="AN36" s="45">
        <f>RUT_data!AN36/RUT_data!AN156</f>
        <v>0.63747287522603979</v>
      </c>
      <c r="AO36" s="45">
        <f>RUT_data!AO36/RUT_data!AO156</f>
        <v>0.67788337924701558</v>
      </c>
      <c r="AP36" s="45">
        <f>RUT_data!AP36/RUT_data!AP156</f>
        <v>0.71807425307557116</v>
      </c>
      <c r="AQ36" s="45">
        <f>RUT_data!AQ36/RUT_data!AQ156</f>
        <v>0.71951390568319229</v>
      </c>
      <c r="AR36" s="45">
        <f>RUT_data!AR36/RUT_data!AR156</f>
        <v>0.66376408578698654</v>
      </c>
      <c r="AS36" s="45">
        <f>RUT_data!AS36/RUT_data!AS156</f>
        <v>0.63821059602649011</v>
      </c>
      <c r="AT36" s="45">
        <f>RUT_data!AT36/RUT_data!AT156</f>
        <v>0.64995311536088829</v>
      </c>
      <c r="AU36" s="45">
        <f>RUT_data!AU36/RUT_data!AU156</f>
        <v>0.64009991184249193</v>
      </c>
    </row>
    <row r="37" spans="1:47" s="45" customFormat="1" x14ac:dyDescent="0.2">
      <c r="A37" s="49">
        <f>RUT_data!A37</f>
        <v>1</v>
      </c>
      <c r="B37" s="13" t="str">
        <f>RUT_data!B37</f>
        <v>Sao Tome Prn</v>
      </c>
      <c r="C37" s="49">
        <f>RUT_data!C37</f>
        <v>193</v>
      </c>
      <c r="D37" s="13" t="str">
        <f>RUT_data!D37</f>
        <v>Sao Tome Prn</v>
      </c>
      <c r="F37" s="45" t="s">
        <v>372</v>
      </c>
      <c r="G37" s="45">
        <f>RUT_data!G37/RUT_data!G157</f>
        <v>2.5666031746031748</v>
      </c>
      <c r="H37" s="45">
        <f>RUT_data!H37/RUT_data!H157</f>
        <v>2.7569129720853862</v>
      </c>
      <c r="I37" s="45">
        <f>RUT_data!I37/RUT_data!I157</f>
        <v>2.7330612244897963</v>
      </c>
      <c r="J37" s="45">
        <f>RUT_data!J37/RUT_data!J157</f>
        <v>2.9491005291005292</v>
      </c>
      <c r="K37" s="45">
        <f>RUT_data!K37/RUT_data!K157</f>
        <v>3.1090842490842494</v>
      </c>
      <c r="L37" s="45">
        <f>RUT_data!L37/RUT_data!L157</f>
        <v>2.9997326007326008</v>
      </c>
      <c r="M37" s="45">
        <f>RUT_data!M37/RUT_data!M157</f>
        <v>2.9974615384615384</v>
      </c>
      <c r="N37" s="45">
        <f>RUT_data!N37/RUT_data!N157</f>
        <v>2.9317142857142859</v>
      </c>
      <c r="O37" s="45">
        <f>RUT_data!O37/RUT_data!O157</f>
        <v>3.1089161904761911</v>
      </c>
      <c r="P37" s="45">
        <f>RUT_data!P37/RUT_data!P157</f>
        <v>2.9899352380952386</v>
      </c>
      <c r="Q37" s="45">
        <f>RUT_data!Q37/RUT_data!Q157</f>
        <v>2.8689194139194139</v>
      </c>
      <c r="R37" s="45">
        <f>RUT_data!R37/RUT_data!R157</f>
        <v>2.9197344322344323</v>
      </c>
      <c r="S37" s="45">
        <f>RUT_data!S37/RUT_data!S157</f>
        <v>2.7971075837742507</v>
      </c>
      <c r="T37" s="45">
        <f>RUT_data!T37/RUT_data!T157</f>
        <v>2.805035273368607</v>
      </c>
      <c r="U37" s="45">
        <f>RUT_data!U37/RUT_data!U157</f>
        <v>2.536147959183674</v>
      </c>
      <c r="V37" s="45">
        <f>RUT_data!V37/RUT_data!V157</f>
        <v>2.4918622448979595</v>
      </c>
      <c r="W37" s="45">
        <f>RUT_data!W37/RUT_data!W157</f>
        <v>2.6245648604269296</v>
      </c>
      <c r="X37" s="45">
        <f>RUT_data!X37/RUT_data!X157</f>
        <v>2.3970873015873018</v>
      </c>
      <c r="Y37" s="45">
        <f>RUT_data!Y37/RUT_data!Y157</f>
        <v>2.5415079365079367</v>
      </c>
      <c r="Z37" s="45">
        <f>RUT_data!Z37/RUT_data!Z157</f>
        <v>2.3219047619047619</v>
      </c>
      <c r="AA37" s="45">
        <f>RUT_data!AA37/RUT_data!AA157</f>
        <v>2.1761363636363638</v>
      </c>
      <c r="AB37" s="45">
        <f>RUT_data!AB37/RUT_data!AB157</f>
        <v>2.1754545454545453</v>
      </c>
      <c r="AC37" s="45">
        <f>RUT_data!AC37/RUT_data!AC157</f>
        <v>2.189090909090909</v>
      </c>
      <c r="AD37" s="45">
        <f>RUT_data!AD37/RUT_data!AD157</f>
        <v>1.9268181818181818</v>
      </c>
      <c r="AE37" s="45">
        <f>RUT_data!AE37/RUT_data!AE157</f>
        <v>1.9527272727272726</v>
      </c>
      <c r="AF37" s="45">
        <f>RUT_data!AF37/RUT_data!AF157</f>
        <v>1.8843478260869566</v>
      </c>
      <c r="AG37" s="45">
        <f>RUT_data!AG37/RUT_data!AG157</f>
        <v>1.9</v>
      </c>
      <c r="AH37" s="45">
        <f>RUT_data!AH37/RUT_data!AH157</f>
        <v>1.9192608695652174</v>
      </c>
      <c r="AI37" s="45">
        <f>RUT_data!AI37/RUT_data!AI157</f>
        <v>1.7588333333333332</v>
      </c>
      <c r="AJ37" s="45">
        <f>RUT_data!AJ37/RUT_data!AJ157</f>
        <v>1.7699583333333333</v>
      </c>
      <c r="AK37" s="45">
        <f>RUT_data!AK37/RUT_data!AK157</f>
        <v>1.8599583333333334</v>
      </c>
      <c r="AL37" s="45">
        <f>RUT_data!AL37/RUT_data!AL157</f>
        <v>1.7565200000000001</v>
      </c>
      <c r="AM37" s="45">
        <f>RUT_data!AM37/RUT_data!AM157</f>
        <v>1.7699199999999999</v>
      </c>
      <c r="AN37" s="45">
        <f>RUT_data!AN37/RUT_data!AN157</f>
        <v>1.8088</v>
      </c>
      <c r="AO37" s="45">
        <f>RUT_data!AO37/RUT_data!AO157</f>
        <v>1.5918000000000001</v>
      </c>
      <c r="AP37" s="45">
        <f>RUT_data!AP37/RUT_data!AP157</f>
        <v>1.5835384615384616</v>
      </c>
      <c r="AQ37" s="45">
        <f>RUT_data!AQ37/RUT_data!AQ157</f>
        <v>1.5937307692307692</v>
      </c>
      <c r="AR37" s="45">
        <f>RUT_data!AR37/RUT_data!AR157</f>
        <v>1.5883703703703704</v>
      </c>
      <c r="AS37" s="45">
        <f>RUT_data!AS37/RUT_data!AS157</f>
        <v>1.7084444444444444</v>
      </c>
      <c r="AT37" s="45">
        <f>RUT_data!AT37/RUT_data!AT157</f>
        <v>1.7502857142857142</v>
      </c>
      <c r="AU37" s="45">
        <f>RUT_data!AU37/RUT_data!AU157</f>
        <v>1.7868214285714286</v>
      </c>
    </row>
    <row r="38" spans="1:47" s="45" customFormat="1" x14ac:dyDescent="0.2">
      <c r="A38" s="49">
        <f>RUT_data!A38</f>
        <v>1</v>
      </c>
      <c r="B38" s="13" t="str">
        <f>RUT_data!B38</f>
        <v>Senegal</v>
      </c>
      <c r="C38" s="49">
        <f>RUT_data!C38</f>
        <v>195</v>
      </c>
      <c r="D38" s="13" t="str">
        <f>RUT_data!D38</f>
        <v>Senegal</v>
      </c>
      <c r="F38" s="45" t="s">
        <v>372</v>
      </c>
      <c r="G38" s="45">
        <f>RUT_data!G38/RUT_data!G158</f>
        <v>6.6799758777621241</v>
      </c>
      <c r="H38" s="45">
        <f>RUT_data!H38/RUT_data!H158</f>
        <v>6.53816043061454</v>
      </c>
      <c r="I38" s="45">
        <f>RUT_data!I38/RUT_data!I158</f>
        <v>6.5163352150041804</v>
      </c>
      <c r="J38" s="45">
        <f>RUT_data!J38/RUT_data!J158</f>
        <v>6.3930623078621087</v>
      </c>
      <c r="K38" s="45">
        <f>RUT_data!K38/RUT_data!K158</f>
        <v>6.3339998446360601</v>
      </c>
      <c r="L38" s="45">
        <f>RUT_data!L38/RUT_data!L158</f>
        <v>6.1377355213836058</v>
      </c>
      <c r="M38" s="45">
        <f>RUT_data!M38/RUT_data!M158</f>
        <v>6.1971029165716969</v>
      </c>
      <c r="N38" s="45">
        <f>RUT_data!N38/RUT_data!N158</f>
        <v>5.9021297515990927</v>
      </c>
      <c r="O38" s="45">
        <f>RUT_data!O38/RUT_data!O158</f>
        <v>5.5976437495874549</v>
      </c>
      <c r="P38" s="45">
        <f>RUT_data!P38/RUT_data!P158</f>
        <v>5.4007824283646118</v>
      </c>
      <c r="Q38" s="45">
        <f>RUT_data!Q38/RUT_data!Q158</f>
        <v>5.3261480659301084</v>
      </c>
      <c r="R38" s="45">
        <f>RUT_data!R38/RUT_data!R158</f>
        <v>5.1738722463802329</v>
      </c>
      <c r="S38" s="45">
        <f>RUT_data!S38/RUT_data!S158</f>
        <v>5.1126488271302994</v>
      </c>
      <c r="T38" s="45">
        <f>RUT_data!T38/RUT_data!T158</f>
        <v>5.130625439939684</v>
      </c>
      <c r="U38" s="45">
        <f>RUT_data!U38/RUT_data!U158</f>
        <v>5.0023595595432306</v>
      </c>
      <c r="V38" s="45">
        <f>RUT_data!V38/RUT_data!V158</f>
        <v>4.8707534086954851</v>
      </c>
      <c r="W38" s="45">
        <f>RUT_data!W38/RUT_data!W158</f>
        <v>4.6546149190048158</v>
      </c>
      <c r="X38" s="45">
        <f>RUT_data!X38/RUT_data!X158</f>
        <v>4.6794731192105914</v>
      </c>
      <c r="Y38" s="45">
        <f>RUT_data!Y38/RUT_data!Y158</f>
        <v>4.4218751191224781</v>
      </c>
      <c r="Z38" s="45">
        <f>RUT_data!Z38/RUT_data!Z158</f>
        <v>4.4220027188689501</v>
      </c>
      <c r="AA38" s="45">
        <f>RUT_data!AA38/RUT_data!AA158</f>
        <v>4.3746233974358972</v>
      </c>
      <c r="AB38" s="45">
        <f>RUT_data!AB38/RUT_data!AB158</f>
        <v>4.2472718243596441</v>
      </c>
      <c r="AC38" s="45">
        <f>RUT_data!AC38/RUT_data!AC158</f>
        <v>4.0145652841781878</v>
      </c>
      <c r="AD38" s="45">
        <f>RUT_data!AD38/RUT_data!AD158</f>
        <v>3.9491568922305764</v>
      </c>
      <c r="AE38" s="45">
        <f>RUT_data!AE38/RUT_data!AE158</f>
        <v>3.9382326150832516</v>
      </c>
      <c r="AF38" s="45">
        <f>RUT_data!AF38/RUT_data!AF158</f>
        <v>3.7735835327908092</v>
      </c>
      <c r="AG38" s="45">
        <f>RUT_data!AG38/RUT_data!AG158</f>
        <v>3.7226975222066385</v>
      </c>
      <c r="AH38" s="45">
        <f>RUT_data!AH38/RUT_data!AH158</f>
        <v>3.6517480602464629</v>
      </c>
      <c r="AI38" s="45">
        <f>RUT_data!AI38/RUT_data!AI158</f>
        <v>3.5273507362784473</v>
      </c>
      <c r="AJ38" s="45">
        <f>RUT_data!AJ38/RUT_data!AJ158</f>
        <v>3.5065779616724737</v>
      </c>
      <c r="AK38" s="45">
        <f>RUT_data!AK38/RUT_data!AK158</f>
        <v>3.3500649957519117</v>
      </c>
      <c r="AL38" s="45">
        <f>RUT_data!AL38/RUT_data!AL158</f>
        <v>3.2916628003314004</v>
      </c>
      <c r="AM38" s="45">
        <f>RUT_data!AM38/RUT_data!AM158</f>
        <v>3.2203381818181818</v>
      </c>
      <c r="AN38" s="45">
        <f>RUT_data!AN38/RUT_data!AN158</f>
        <v>3.1850311268715523</v>
      </c>
      <c r="AO38" s="45">
        <f>RUT_data!AO38/RUT_data!AO158</f>
        <v>3.0699285165257493</v>
      </c>
      <c r="AP38" s="45">
        <f>RUT_data!AP38/RUT_data!AP158</f>
        <v>3.0369072822822822</v>
      </c>
      <c r="AQ38" s="45">
        <f>RUT_data!AQ38/RUT_data!AQ158</f>
        <v>2.8626813348001465</v>
      </c>
      <c r="AR38" s="45">
        <f>RUT_data!AR38/RUT_data!AR158</f>
        <v>2.7099369401648157</v>
      </c>
      <c r="AS38" s="45">
        <f>RUT_data!AS38/RUT_data!AS158</f>
        <v>2.9121584470094439</v>
      </c>
      <c r="AT38" s="45">
        <f>RUT_data!AT38/RUT_data!AT158</f>
        <v>2.8031577330146806</v>
      </c>
      <c r="AU38" s="45">
        <f>RUT_data!AU38/RUT_data!AU158</f>
        <v>2.6573790806129249</v>
      </c>
    </row>
    <row r="39" spans="1:47" s="45" customFormat="1" x14ac:dyDescent="0.2">
      <c r="A39" s="49">
        <f>RUT_data!A39</f>
        <v>2</v>
      </c>
      <c r="B39" s="13" t="str">
        <f>RUT_data!B39</f>
        <v>Seychelles</v>
      </c>
      <c r="C39" s="49">
        <f>RUT_data!C39</f>
        <v>196</v>
      </c>
      <c r="D39" s="13" t="str">
        <f>RUT_data!D39</f>
        <v>Seychelles</v>
      </c>
      <c r="F39" s="45" t="s">
        <v>372</v>
      </c>
      <c r="G39" s="45">
        <f>RUT_data!G39/RUT_data!G159</f>
        <v>0.83793913043478263</v>
      </c>
      <c r="H39" s="45">
        <f>RUT_data!H39/RUT_data!H159</f>
        <v>0.87663354037267072</v>
      </c>
      <c r="I39" s="45">
        <f>RUT_data!I39/RUT_data!I159</f>
        <v>0.71437944664031616</v>
      </c>
      <c r="J39" s="45">
        <f>RUT_data!J39/RUT_data!J159</f>
        <v>0.87509881422924896</v>
      </c>
      <c r="K39" s="45">
        <f>RUT_data!K39/RUT_data!K159</f>
        <v>0.83828063241106721</v>
      </c>
      <c r="L39" s="45">
        <f>RUT_data!L39/RUT_data!L159</f>
        <v>0.94055954631379968</v>
      </c>
      <c r="M39" s="45">
        <f>RUT_data!M39/RUT_data!M159</f>
        <v>1.1975444234404538</v>
      </c>
      <c r="N39" s="45">
        <f>RUT_data!N39/RUT_data!N159</f>
        <v>1.3102911153119094</v>
      </c>
      <c r="O39" s="45">
        <f>RUT_data!O39/RUT_data!O159</f>
        <v>0.78754253308128552</v>
      </c>
      <c r="P39" s="45">
        <f>RUT_data!P39/RUT_data!P159</f>
        <v>0.72399810964083178</v>
      </c>
      <c r="Q39" s="45">
        <f>RUT_data!Q39/RUT_data!Q159</f>
        <v>0.64396786389413996</v>
      </c>
      <c r="R39" s="45">
        <f>RUT_data!R39/RUT_data!R159</f>
        <v>0.81386413043478267</v>
      </c>
      <c r="S39" s="45">
        <f>RUT_data!S39/RUT_data!S159</f>
        <v>0.67532869565217379</v>
      </c>
      <c r="T39" s="45">
        <f>RUT_data!T39/RUT_data!T159</f>
        <v>0.62377043478260863</v>
      </c>
      <c r="U39" s="45">
        <f>RUT_data!U39/RUT_data!U159</f>
        <v>0.50573076923076921</v>
      </c>
      <c r="V39" s="45">
        <f>RUT_data!V39/RUT_data!V159</f>
        <v>0.49652006688963207</v>
      </c>
      <c r="W39" s="45">
        <f>RUT_data!W39/RUT_data!W159</f>
        <v>0.41313043478260869</v>
      </c>
      <c r="X39" s="45">
        <f>RUT_data!X39/RUT_data!X159</f>
        <v>0.34821739130434781</v>
      </c>
      <c r="Y39" s="45">
        <f>RUT_data!Y39/RUT_data!Y159</f>
        <v>0.3644782608695652</v>
      </c>
      <c r="Z39" s="45">
        <f>RUT_data!Z39/RUT_data!Z159</f>
        <v>0.38186956521739129</v>
      </c>
      <c r="AA39" s="45">
        <f>RUT_data!AA39/RUT_data!AA159</f>
        <v>0.34295652173913044</v>
      </c>
      <c r="AB39" s="45">
        <f>RUT_data!AB39/RUT_data!AB159</f>
        <v>0.40678260869565219</v>
      </c>
      <c r="AC39" s="45">
        <f>RUT_data!AC39/RUT_data!AC159</f>
        <v>0.45847826086956522</v>
      </c>
      <c r="AD39" s="45">
        <f>RUT_data!AD39/RUT_data!AD159</f>
        <v>0.26950000000000002</v>
      </c>
      <c r="AE39" s="45">
        <f>RUT_data!AE39/RUT_data!AE159</f>
        <v>0.37358333333333332</v>
      </c>
      <c r="AF39" s="45">
        <f>RUT_data!AF39/RUT_data!AF159</f>
        <v>0.38616666666666666</v>
      </c>
      <c r="AG39" s="45">
        <f>RUT_data!AG39/RUT_data!AG159</f>
        <v>0.23633333333333334</v>
      </c>
      <c r="AH39" s="45">
        <f>RUT_data!AH39/RUT_data!AH159</f>
        <v>0.17496</v>
      </c>
      <c r="AI39" s="45">
        <f>RUT_data!AI39/RUT_data!AI159</f>
        <v>0.15923999999999999</v>
      </c>
      <c r="AJ39" s="45">
        <f>RUT_data!AJ39/RUT_data!AJ159</f>
        <v>0.14596000000000001</v>
      </c>
      <c r="AK39" s="45">
        <f>RUT_data!AK39/RUT_data!AK159</f>
        <v>0.18403846153846154</v>
      </c>
      <c r="AL39" s="45">
        <f>RUT_data!AL39/RUT_data!AL159</f>
        <v>0.13657692307692307</v>
      </c>
      <c r="AM39" s="45">
        <f>RUT_data!AM39/RUT_data!AM159</f>
        <v>0.13161538461538461</v>
      </c>
      <c r="AN39" s="45">
        <f>RUT_data!AN39/RUT_data!AN159</f>
        <v>0.1766923076923077</v>
      </c>
      <c r="AO39" s="45">
        <f>RUT_data!AO39/RUT_data!AO159</f>
        <v>0.1948148148148148</v>
      </c>
      <c r="AP39" s="45">
        <f>RUT_data!AP39/RUT_data!AP159</f>
        <v>0.20218518518518519</v>
      </c>
      <c r="AQ39" s="45">
        <f>RUT_data!AQ39/RUT_data!AQ159</f>
        <v>0.19637037037037036</v>
      </c>
      <c r="AR39" s="45">
        <f>RUT_data!AR39/RUT_data!AR159</f>
        <v>0.18962962962962962</v>
      </c>
      <c r="AS39" s="45">
        <f>RUT_data!AS39/RUT_data!AS159</f>
        <v>0.1778888888888889</v>
      </c>
      <c r="AT39" s="45">
        <f>RUT_data!AT39/RUT_data!AT159</f>
        <v>0.17632142857142857</v>
      </c>
      <c r="AU39" s="45">
        <f>RUT_data!AU39/RUT_data!AU159</f>
        <v>0.18007142857142858</v>
      </c>
    </row>
    <row r="40" spans="1:47" s="45" customFormat="1" x14ac:dyDescent="0.2">
      <c r="A40" s="49">
        <f>RUT_data!A40</f>
        <v>1</v>
      </c>
      <c r="B40" s="13" t="str">
        <f>RUT_data!B40</f>
        <v>Sierra Leone</v>
      </c>
      <c r="C40" s="49">
        <f>RUT_data!C40</f>
        <v>197</v>
      </c>
      <c r="D40" s="13" t="str">
        <f>RUT_data!D40</f>
        <v>Sierra Leone</v>
      </c>
      <c r="F40" s="45" t="s">
        <v>372</v>
      </c>
      <c r="G40" s="45">
        <f>RUT_data!G40/RUT_data!G160</f>
        <v>3.391119764229598</v>
      </c>
      <c r="H40" s="45">
        <f>RUT_data!H40/RUT_data!H160</f>
        <v>3.351607924593881</v>
      </c>
      <c r="I40" s="45">
        <f>RUT_data!I40/RUT_data!I160</f>
        <v>3.3518353849578681</v>
      </c>
      <c r="J40" s="45">
        <f>RUT_data!J40/RUT_data!J160</f>
        <v>3.3444088531385709</v>
      </c>
      <c r="K40" s="45">
        <f>RUT_data!K40/RUT_data!K160</f>
        <v>3.3729237652727586</v>
      </c>
      <c r="L40" s="45">
        <f>RUT_data!L40/RUT_data!L160</f>
        <v>3.3895215059031005</v>
      </c>
      <c r="M40" s="45">
        <f>RUT_data!M40/RUT_data!M160</f>
        <v>3.399093065960316</v>
      </c>
      <c r="N40" s="45">
        <f>RUT_data!N40/RUT_data!N160</f>
        <v>3.3454708498423225</v>
      </c>
      <c r="O40" s="45">
        <f>RUT_data!O40/RUT_data!O160</f>
        <v>3.3164361529846835</v>
      </c>
      <c r="P40" s="45">
        <f>RUT_data!P40/RUT_data!P160</f>
        <v>3.327931918531839</v>
      </c>
      <c r="Q40" s="45">
        <f>RUT_data!Q40/RUT_data!Q160</f>
        <v>3.3345872841481765</v>
      </c>
      <c r="R40" s="45">
        <f>RUT_data!R40/RUT_data!R160</f>
        <v>3.3059074631821095</v>
      </c>
      <c r="S40" s="45">
        <f>RUT_data!S40/RUT_data!S160</f>
        <v>3.2851092564134734</v>
      </c>
      <c r="T40" s="45">
        <f>RUT_data!T40/RUT_data!T160</f>
        <v>3.2770783593986952</v>
      </c>
      <c r="U40" s="45">
        <f>RUT_data!U40/RUT_data!U160</f>
        <v>3.2643136889608884</v>
      </c>
      <c r="V40" s="45">
        <f>RUT_data!V40/RUT_data!V160</f>
        <v>3.2641593404911498</v>
      </c>
      <c r="W40" s="45">
        <f>RUT_data!W40/RUT_data!W160</f>
        <v>3.2509270162666364</v>
      </c>
      <c r="X40" s="45">
        <f>RUT_data!X40/RUT_data!X160</f>
        <v>3.2446495749941753</v>
      </c>
      <c r="Y40" s="45">
        <f>RUT_data!Y40/RUT_data!Y160</f>
        <v>3.1941392002919944</v>
      </c>
      <c r="Z40" s="45">
        <f>RUT_data!Z40/RUT_data!Z160</f>
        <v>3.1811185682326624</v>
      </c>
      <c r="AA40" s="45">
        <f>RUT_data!AA40/RUT_data!AA160</f>
        <v>3.1287362637362639</v>
      </c>
      <c r="AB40" s="45">
        <f>RUT_data!AB40/RUT_data!AB160</f>
        <v>3.0884989200863933</v>
      </c>
      <c r="AC40" s="45">
        <f>RUT_data!AC40/RUT_data!AC160</f>
        <v>3.0060381355932204</v>
      </c>
      <c r="AD40" s="45">
        <f>RUT_data!AD40/RUT_data!AD160</f>
        <v>2.9099708939708941</v>
      </c>
      <c r="AE40" s="45">
        <f>RUT_data!AE40/RUT_data!AE160</f>
        <v>2.9141472081218276</v>
      </c>
      <c r="AF40" s="45">
        <f>RUT_data!AF40/RUT_data!AF160</f>
        <v>2.8531380337636545</v>
      </c>
      <c r="AG40" s="45">
        <f>RUT_data!AG40/RUT_data!AG160</f>
        <v>2.8061201550387596</v>
      </c>
      <c r="AH40" s="45">
        <f>RUT_data!AH40/RUT_data!AH160</f>
        <v>2.7779017013232514</v>
      </c>
      <c r="AI40" s="45">
        <f>RUT_data!AI40/RUT_data!AI160</f>
        <v>2.7443215613382899</v>
      </c>
      <c r="AJ40" s="45">
        <f>RUT_data!AJ40/RUT_data!AJ160</f>
        <v>2.7327340720221605</v>
      </c>
      <c r="AK40" s="45">
        <f>RUT_data!AK40/RUT_data!AK160</f>
        <v>2.7419138090824839</v>
      </c>
      <c r="AL40" s="45">
        <f>RUT_data!AL40/RUT_data!AL160</f>
        <v>2.6989672591206735</v>
      </c>
      <c r="AM40" s="45">
        <f>RUT_data!AM40/RUT_data!AM160</f>
        <v>2.7688755935422602</v>
      </c>
      <c r="AN40" s="45">
        <f>RUT_data!AN40/RUT_data!AN160</f>
        <v>2.8334314671814673</v>
      </c>
      <c r="AO40" s="45">
        <f>RUT_data!AO40/RUT_data!AO160</f>
        <v>2.7717387914230018</v>
      </c>
      <c r="AP40" s="45">
        <f>RUT_data!AP40/RUT_data!AP160</f>
        <v>2.8429192913385828</v>
      </c>
      <c r="AQ40" s="45">
        <f>RUT_data!AQ40/RUT_data!AQ160</f>
        <v>2.9235103652517274</v>
      </c>
      <c r="AR40" s="45">
        <f>RUT_data!AR40/RUT_data!AR160</f>
        <v>2.8576041461006909</v>
      </c>
      <c r="AS40" s="45">
        <f>RUT_data!AS40/RUT_data!AS160</f>
        <v>2.7171720430107529</v>
      </c>
      <c r="AT40" s="45">
        <f>RUT_data!AT40/RUT_data!AT160</f>
        <v>2.5988693563880885</v>
      </c>
      <c r="AU40" s="45">
        <f>RUT_data!AU40/RUT_data!AU160</f>
        <v>2.6877037383177571</v>
      </c>
    </row>
    <row r="41" spans="1:47" s="45" customFormat="1" x14ac:dyDescent="0.2">
      <c r="A41" s="49">
        <f>RUT_data!A41</f>
        <v>2</v>
      </c>
      <c r="B41" s="13" t="str">
        <f>RUT_data!B41</f>
        <v>Somalia</v>
      </c>
      <c r="C41" s="49">
        <f>RUT_data!C41</f>
        <v>201</v>
      </c>
      <c r="D41" s="13" t="str">
        <f>RUT_data!D41</f>
        <v>Somalia</v>
      </c>
      <c r="F41" s="45" t="s">
        <v>372</v>
      </c>
      <c r="G41" s="45">
        <f>RUT_data!G41/RUT_data!G161</f>
        <v>44.510342477289804</v>
      </c>
      <c r="H41" s="45">
        <f>RUT_data!H41/RUT_data!H161</f>
        <v>43.812331198013965</v>
      </c>
      <c r="I41" s="45">
        <f>RUT_data!I41/RUT_data!I161</f>
        <v>43.13268225895559</v>
      </c>
      <c r="J41" s="45">
        <f>RUT_data!J41/RUT_data!J161</f>
        <v>42.438439331576589</v>
      </c>
      <c r="K41" s="45">
        <f>RUT_data!K41/RUT_data!K161</f>
        <v>41.775981967504606</v>
      </c>
      <c r="L41" s="45">
        <f>RUT_data!L41/RUT_data!L161</f>
        <v>41.015886366559961</v>
      </c>
      <c r="M41" s="45">
        <f>RUT_data!M41/RUT_data!M161</f>
        <v>40.24365889843952</v>
      </c>
      <c r="N41" s="45">
        <f>RUT_data!N41/RUT_data!N161</f>
        <v>39.423398252450106</v>
      </c>
      <c r="O41" s="45">
        <f>RUT_data!O41/RUT_data!O161</f>
        <v>38.771125497583967</v>
      </c>
      <c r="P41" s="45">
        <f>RUT_data!P41/RUT_data!P161</f>
        <v>38.285469957721389</v>
      </c>
      <c r="Q41" s="45">
        <f>RUT_data!Q41/RUT_data!Q161</f>
        <v>38.045081957922584</v>
      </c>
      <c r="R41" s="45">
        <f>RUT_data!R41/RUT_data!R161</f>
        <v>38.252845352517738</v>
      </c>
      <c r="S41" s="45">
        <f>RUT_data!S41/RUT_data!S161</f>
        <v>37.804034498366597</v>
      </c>
      <c r="T41" s="45">
        <f>RUT_data!T41/RUT_data!T161</f>
        <v>36.734579224413402</v>
      </c>
      <c r="U41" s="45">
        <f>RUT_data!U41/RUT_data!U161</f>
        <v>34.830787794457699</v>
      </c>
      <c r="V41" s="45">
        <f>RUT_data!V41/RUT_data!V161</f>
        <v>32.03441199753015</v>
      </c>
      <c r="W41" s="45">
        <f>RUT_data!W41/RUT_data!W161</f>
        <v>28.978522195018861</v>
      </c>
      <c r="X41" s="45">
        <f>RUT_data!X41/RUT_data!X161</f>
        <v>26.263118834043194</v>
      </c>
      <c r="Y41" s="45">
        <f>RUT_data!Y41/RUT_data!Y161</f>
        <v>24.366111542455609</v>
      </c>
      <c r="Z41" s="45">
        <f>RUT_data!Z41/RUT_data!Z161</f>
        <v>23.233435175345377</v>
      </c>
      <c r="AA41" s="45">
        <f>RUT_data!AA41/RUT_data!AA161</f>
        <v>22.871771756122982</v>
      </c>
      <c r="AB41" s="45">
        <f>RUT_data!AB41/RUT_data!AB161</f>
        <v>22.963222686879249</v>
      </c>
      <c r="AC41" s="45">
        <f>RUT_data!AC41/RUT_data!AC161</f>
        <v>23.204328912466842</v>
      </c>
      <c r="AD41" s="45">
        <f>RUT_data!AD41/RUT_data!AD161</f>
        <v>23.736274298056156</v>
      </c>
      <c r="AE41" s="45">
        <f>RUT_data!AE41/RUT_data!AE161</f>
        <v>24.004587206123563</v>
      </c>
      <c r="AF41" s="45">
        <f>RUT_data!AF41/RUT_data!AF161</f>
        <v>24.042645444566411</v>
      </c>
      <c r="AG41" s="45">
        <f>RUT_data!AG41/RUT_data!AG161</f>
        <v>23.995419847328243</v>
      </c>
      <c r="AH41" s="45">
        <f>RUT_data!AH41/RUT_data!AH161</f>
        <v>23.827086486486486</v>
      </c>
      <c r="AI41" s="45">
        <f>RUT_data!AI41/RUT_data!AI161</f>
        <v>23.615774798927614</v>
      </c>
      <c r="AJ41" s="45">
        <f>RUT_data!AJ41/RUT_data!AJ161</f>
        <v>23.435103999999999</v>
      </c>
      <c r="AK41" s="45">
        <f>RUT_data!AK41/RUT_data!AK161</f>
        <v>23.30466097170315</v>
      </c>
      <c r="AL41" s="45">
        <f>RUT_data!AL41/RUT_data!AL161</f>
        <v>23.355670064377684</v>
      </c>
      <c r="AM41" s="45">
        <f>RUT_data!AM41/RUT_data!AM161</f>
        <v>23.524103727714749</v>
      </c>
      <c r="AN41" s="45">
        <f>RUT_data!AN41/RUT_data!AN161</f>
        <v>23.917418516513266</v>
      </c>
      <c r="AO41" s="45">
        <f>RUT_data!AO41/RUT_data!AO161</f>
        <v>23.59413477088949</v>
      </c>
      <c r="AP41" s="45">
        <f>RUT_data!AP41/RUT_data!AP161</f>
        <v>23.297176251331205</v>
      </c>
      <c r="AQ41" s="45">
        <f>RUT_data!AQ41/RUT_data!AQ161</f>
        <v>22.888535248041777</v>
      </c>
      <c r="AR41" s="45">
        <f>RUT_data!AR41/RUT_data!AR161</f>
        <v>22.300162921348313</v>
      </c>
      <c r="AS41" s="45">
        <f>RUT_data!AS41/RUT_data!AS161</f>
        <v>21.80907235528942</v>
      </c>
      <c r="AT41" s="45">
        <f>RUT_data!AT41/RUT_data!AT161</f>
        <v>21.348395507812501</v>
      </c>
      <c r="AU41" s="45">
        <f>RUT_data!AU41/RUT_data!AU161</f>
        <v>20.907287900526065</v>
      </c>
    </row>
    <row r="42" spans="1:47" s="45" customFormat="1" x14ac:dyDescent="0.2">
      <c r="A42" s="49">
        <f>RUT_data!A42</f>
        <v>3</v>
      </c>
      <c r="B42" s="13" t="str">
        <f>RUT_data!B42</f>
        <v>South Africa</v>
      </c>
      <c r="C42" s="49">
        <f>RUT_data!C42</f>
        <v>202</v>
      </c>
      <c r="D42" s="13" t="str">
        <f>RUT_data!D42</f>
        <v>South Africa</v>
      </c>
      <c r="F42" s="45" t="s">
        <v>372</v>
      </c>
      <c r="G42" s="45">
        <f>RUT_data!G42/RUT_data!G162</f>
        <v>45.558339902819789</v>
      </c>
      <c r="H42" s="45">
        <f>RUT_data!H42/RUT_data!H162</f>
        <v>44.7473917366328</v>
      </c>
      <c r="I42" s="45">
        <f>RUT_data!I42/RUT_data!I162</f>
        <v>44.200591529259263</v>
      </c>
      <c r="J42" s="45">
        <f>RUT_data!J42/RUT_data!J162</f>
        <v>43.210043695789906</v>
      </c>
      <c r="K42" s="45">
        <f>RUT_data!K42/RUT_data!K162</f>
        <v>42.451059402389788</v>
      </c>
      <c r="L42" s="45">
        <f>RUT_data!L42/RUT_data!L162</f>
        <v>42.043466948607154</v>
      </c>
      <c r="M42" s="45">
        <f>RUT_data!M42/RUT_data!M162</f>
        <v>42.106583045588479</v>
      </c>
      <c r="N42" s="45">
        <f>RUT_data!N42/RUT_data!N162</f>
        <v>41.89276462287183</v>
      </c>
      <c r="O42" s="45">
        <f>RUT_data!O42/RUT_data!O162</f>
        <v>41.567770069402123</v>
      </c>
      <c r="P42" s="45">
        <f>RUT_data!P42/RUT_data!P162</f>
        <v>41.367673444051938</v>
      </c>
      <c r="Q42" s="45">
        <f>RUT_data!Q42/RUT_data!Q162</f>
        <v>42.151904169242627</v>
      </c>
      <c r="R42" s="45">
        <f>RUT_data!R42/RUT_data!R162</f>
        <v>42.954390695770968</v>
      </c>
      <c r="S42" s="45">
        <f>RUT_data!S42/RUT_data!S162</f>
        <v>43.284106650391074</v>
      </c>
      <c r="T42" s="45">
        <f>RUT_data!T42/RUT_data!T162</f>
        <v>44.6717545541429</v>
      </c>
      <c r="U42" s="45">
        <f>RUT_data!U42/RUT_data!U162</f>
        <v>45.681293415243083</v>
      </c>
      <c r="V42" s="45">
        <f>RUT_data!V42/RUT_data!V162</f>
        <v>47.198064737571187</v>
      </c>
      <c r="W42" s="45">
        <f>RUT_data!W42/RUT_data!W162</f>
        <v>48.832913369735287</v>
      </c>
      <c r="X42" s="45">
        <f>RUT_data!X42/RUT_data!X162</f>
        <v>50.873400573492923</v>
      </c>
      <c r="Y42" s="45">
        <f>RUT_data!Y42/RUT_data!Y162</f>
        <v>53.298148630485194</v>
      </c>
      <c r="Z42" s="45">
        <f>RUT_data!Z42/RUT_data!Z162</f>
        <v>55.819755915317558</v>
      </c>
      <c r="AA42" s="45">
        <f>RUT_data!AA42/RUT_data!AA162</f>
        <v>55.529134900990101</v>
      </c>
      <c r="AB42" s="45">
        <f>RUT_data!AB42/RUT_data!AB162</f>
        <v>55.254745700245699</v>
      </c>
      <c r="AC42" s="45">
        <f>RUT_data!AC42/RUT_data!AC162</f>
        <v>54.771700000000003</v>
      </c>
      <c r="AD42" s="45">
        <f>RUT_data!AD42/RUT_data!AD162</f>
        <v>54.790775485436896</v>
      </c>
      <c r="AE42" s="45">
        <f>RUT_data!AE42/RUT_data!AE162</f>
        <v>54.342893655589123</v>
      </c>
      <c r="AF42" s="45">
        <f>RUT_data!AF42/RUT_data!AF162</f>
        <v>54.813230303030302</v>
      </c>
      <c r="AG42" s="45">
        <f>RUT_data!AG42/RUT_data!AG162</f>
        <v>55.393352224253505</v>
      </c>
      <c r="AH42" s="45">
        <f>RUT_data!AH42/RUT_data!AH162</f>
        <v>55.917998158379376</v>
      </c>
      <c r="AI42" s="45">
        <f>RUT_data!AI42/RUT_data!AI162</f>
        <v>56.012717283950614</v>
      </c>
      <c r="AJ42" s="45">
        <f>RUT_data!AJ42/RUT_data!AJ162</f>
        <v>56.001760842627014</v>
      </c>
      <c r="AK42" s="45">
        <f>RUT_data!AK42/RUT_data!AK162</f>
        <v>56.259320249221183</v>
      </c>
      <c r="AL42" s="45">
        <f>RUT_data!AL42/RUT_data!AL162</f>
        <v>56.193393636930757</v>
      </c>
      <c r="AM42" s="45">
        <f>RUT_data!AM42/RUT_data!AM162</f>
        <v>56.650563397876326</v>
      </c>
      <c r="AN42" s="45">
        <f>RUT_data!AN42/RUT_data!AN162</f>
        <v>57.19872288401254</v>
      </c>
      <c r="AO42" s="45">
        <f>RUT_data!AO42/RUT_data!AO162</f>
        <v>57.218530303030306</v>
      </c>
      <c r="AP42" s="45">
        <f>RUT_data!AP42/RUT_data!AP162</f>
        <v>58.183154336734695</v>
      </c>
      <c r="AQ42" s="45">
        <f>RUT_data!AQ42/RUT_data!AQ162</f>
        <v>59.017593669250644</v>
      </c>
      <c r="AR42" s="45">
        <f>RUT_data!AR42/RUT_data!AR162</f>
        <v>59.158325474787162</v>
      </c>
      <c r="AS42" s="45">
        <f>RUT_data!AS42/RUT_data!AS162</f>
        <v>60.188136122177951</v>
      </c>
      <c r="AT42" s="45">
        <f>RUT_data!AT42/RUT_data!AT162</f>
        <v>61.283072199730093</v>
      </c>
      <c r="AU42" s="45">
        <f>RUT_data!AU42/RUT_data!AU162</f>
        <v>61.896191358024694</v>
      </c>
    </row>
    <row r="43" spans="1:47" s="45" customFormat="1" x14ac:dyDescent="0.2">
      <c r="A43" s="49">
        <f>RUT_data!A43</f>
        <v>0</v>
      </c>
      <c r="B43" s="13" t="str">
        <f>RUT_data!B43</f>
        <v>Westn Sahara</v>
      </c>
      <c r="C43" s="49">
        <f>RUT_data!C43</f>
        <v>205</v>
      </c>
      <c r="D43" s="13" t="str">
        <f>RUT_data!D43</f>
        <v>Westn Sahara</v>
      </c>
      <c r="F43" s="45" t="s">
        <v>372</v>
      </c>
      <c r="G43" s="45">
        <f>RUT_data!G43/RUT_data!G163</f>
        <v>421.05263157894734</v>
      </c>
      <c r="H43" s="45">
        <f>RUT_data!H43/RUT_data!H163</f>
        <v>421.05263157894734</v>
      </c>
      <c r="I43" s="45">
        <f>RUT_data!I43/RUT_data!I163</f>
        <v>382.7751196172249</v>
      </c>
      <c r="J43" s="45">
        <f>RUT_data!J43/RUT_data!J163</f>
        <v>350.87719298245617</v>
      </c>
      <c r="K43" s="45">
        <f>RUT_data!K43/RUT_data!K163</f>
        <v>323.88663967611336</v>
      </c>
      <c r="L43" s="45">
        <f>RUT_data!L43/RUT_data!L163</f>
        <v>300.75187969924809</v>
      </c>
      <c r="M43" s="45">
        <f>RUT_data!M43/RUT_data!M163</f>
        <v>263.15789473684208</v>
      </c>
      <c r="N43" s="45">
        <f>RUT_data!N43/RUT_data!N163</f>
        <v>247.7322600619195</v>
      </c>
      <c r="O43" s="45">
        <f>RUT_data!O43/RUT_data!O163</f>
        <v>233.97735672514619</v>
      </c>
      <c r="P43" s="45">
        <f>RUT_data!P43/RUT_data!P163</f>
        <v>221.66958448753462</v>
      </c>
      <c r="Q43" s="45">
        <f>RUT_data!Q43/RUT_data!Q163</f>
        <v>233.98456140350876</v>
      </c>
      <c r="R43" s="45">
        <f>RUT_data!R43/RUT_data!R163</f>
        <v>247.74835913312694</v>
      </c>
      <c r="S43" s="45">
        <f>RUT_data!S43/RUT_data!S163</f>
        <v>263.23421052631579</v>
      </c>
      <c r="T43" s="45">
        <f>RUT_data!T43/RUT_data!T163</f>
        <v>263.23684210526318</v>
      </c>
      <c r="U43" s="45">
        <f>RUT_data!U43/RUT_data!U163</f>
        <v>247.75232198142416</v>
      </c>
      <c r="V43" s="45">
        <f>RUT_data!V43/RUT_data!V163</f>
        <v>221.6775623268698</v>
      </c>
      <c r="W43" s="45">
        <f>RUT_data!W43/RUT_data!W163</f>
        <v>191.45263157894738</v>
      </c>
      <c r="X43" s="45">
        <f>RUT_data!X43/RUT_data!X163</f>
        <v>162.0080971659919</v>
      </c>
      <c r="Y43" s="45">
        <f>RUT_data!Y43/RUT_data!Y163</f>
        <v>140.40701754385964</v>
      </c>
      <c r="Z43" s="45">
        <f>RUT_data!Z43/RUT_data!Z163</f>
        <v>131.63947368421051</v>
      </c>
      <c r="AA43" s="45">
        <f>RUT_data!AA43/RUT_data!AA163</f>
        <v>125.0575</v>
      </c>
      <c r="AB43" s="45">
        <f>RUT_data!AB43/RUT_data!AB163</f>
        <v>122.00731707317073</v>
      </c>
      <c r="AC43" s="45">
        <f>RUT_data!AC43/RUT_data!AC163</f>
        <v>122.00975609756098</v>
      </c>
      <c r="AD43" s="45">
        <f>RUT_data!AD43/RUT_data!AD163</f>
        <v>122.00975609756098</v>
      </c>
      <c r="AE43" s="45">
        <f>RUT_data!AE43/RUT_data!AE163</f>
        <v>122.01219512195122</v>
      </c>
      <c r="AF43" s="45">
        <f>RUT_data!AF43/RUT_data!AF163</f>
        <v>122.01463414634146</v>
      </c>
      <c r="AG43" s="45">
        <f>RUT_data!AG43/RUT_data!AG163</f>
        <v>122.01463414634146</v>
      </c>
      <c r="AH43" s="45">
        <f>RUT_data!AH43/RUT_data!AH163</f>
        <v>119.11190476190477</v>
      </c>
      <c r="AI43" s="45">
        <f>RUT_data!AI43/RUT_data!AI163</f>
        <v>119.11428571428571</v>
      </c>
      <c r="AJ43" s="45">
        <f>RUT_data!AJ43/RUT_data!AJ163</f>
        <v>119.11666666666666</v>
      </c>
      <c r="AK43" s="45">
        <f>RUT_data!AK43/RUT_data!AK163</f>
        <v>116.34883720930233</v>
      </c>
      <c r="AL43" s="45">
        <f>RUT_data!AL43/RUT_data!AL163</f>
        <v>116.35386046511628</v>
      </c>
      <c r="AM43" s="45">
        <f>RUT_data!AM43/RUT_data!AM163</f>
        <v>113.70681818181818</v>
      </c>
      <c r="AN43" s="45">
        <f>RUT_data!AN43/RUT_data!AN163</f>
        <v>111.17113333333333</v>
      </c>
      <c r="AO43" s="45">
        <f>RUT_data!AO43/RUT_data!AO163</f>
        <v>108.76521739130435</v>
      </c>
      <c r="AP43" s="45">
        <f>RUT_data!AP43/RUT_data!AP163</f>
        <v>108.78165217391305</v>
      </c>
      <c r="AQ43" s="45">
        <f>RUT_data!AQ43/RUT_data!AQ163</f>
        <v>106.4531914893617</v>
      </c>
      <c r="AR43" s="45">
        <f>RUT_data!AR43/RUT_data!AR163</f>
        <v>102.12065306122449</v>
      </c>
      <c r="AS43" s="45">
        <f>RUT_data!AS43/RUT_data!AS163</f>
        <v>100.068</v>
      </c>
      <c r="AT43" s="45">
        <f>RUT_data!AT43/RUT_data!AT163</f>
        <v>94.388679245283015</v>
      </c>
      <c r="AU43" s="45">
        <f>RUT_data!AU43/RUT_data!AU163</f>
        <v>89.339285714285708</v>
      </c>
    </row>
    <row r="44" spans="1:47" s="45" customFormat="1" x14ac:dyDescent="0.2">
      <c r="A44" s="49">
        <f>RUT_data!A44</f>
        <v>2</v>
      </c>
      <c r="B44" s="13" t="str">
        <f>RUT_data!B44</f>
        <v>Sudan</v>
      </c>
      <c r="C44" s="49">
        <f>RUT_data!C44</f>
        <v>206</v>
      </c>
      <c r="D44" s="13" t="str">
        <f>RUT_data!D44</f>
        <v>Sudan</v>
      </c>
      <c r="F44" s="45" t="s">
        <v>372</v>
      </c>
      <c r="G44" s="45">
        <f>RUT_data!G44/RUT_data!G164</f>
        <v>29.401383251504104</v>
      </c>
      <c r="H44" s="45">
        <f>RUT_data!H44/RUT_data!H164</f>
        <v>29.139782706357565</v>
      </c>
      <c r="I44" s="45">
        <f>RUT_data!I44/RUT_data!I164</f>
        <v>28.88499742333439</v>
      </c>
      <c r="J44" s="45">
        <f>RUT_data!J44/RUT_data!J164</f>
        <v>28.52566892335658</v>
      </c>
      <c r="K44" s="45">
        <f>RUT_data!K44/RUT_data!K164</f>
        <v>28.212638197499498</v>
      </c>
      <c r="L44" s="45">
        <f>RUT_data!L44/RUT_data!L164</f>
        <v>27.867507155220338</v>
      </c>
      <c r="M44" s="45">
        <f>RUT_data!M44/RUT_data!M164</f>
        <v>27.777071325196797</v>
      </c>
      <c r="N44" s="45">
        <f>RUT_data!N44/RUT_data!N164</f>
        <v>27.202686736640988</v>
      </c>
      <c r="O44" s="45">
        <f>RUT_data!O44/RUT_data!O164</f>
        <v>27.05952434879157</v>
      </c>
      <c r="P44" s="45">
        <f>RUT_data!P44/RUT_data!P164</f>
        <v>26.846124275710192</v>
      </c>
      <c r="Q44" s="45">
        <f>RUT_data!Q44/RUT_data!Q164</f>
        <v>26.460852443584617</v>
      </c>
      <c r="R44" s="45">
        <f>RUT_data!R44/RUT_data!R164</f>
        <v>26.117310569908781</v>
      </c>
      <c r="S44" s="45">
        <f>RUT_data!S44/RUT_data!S164</f>
        <v>25.727625450604222</v>
      </c>
      <c r="T44" s="45">
        <f>RUT_data!T44/RUT_data!T164</f>
        <v>25.270122685267868</v>
      </c>
      <c r="U44" s="45">
        <f>RUT_data!U44/RUT_data!U164</f>
        <v>24.94502817783669</v>
      </c>
      <c r="V44" s="45">
        <f>RUT_data!V44/RUT_data!V164</f>
        <v>24.439931362700719</v>
      </c>
      <c r="W44" s="45">
        <f>RUT_data!W44/RUT_data!W164</f>
        <v>24.087112445034716</v>
      </c>
      <c r="X44" s="45">
        <f>RUT_data!X44/RUT_data!X164</f>
        <v>23.56550986924189</v>
      </c>
      <c r="Y44" s="45">
        <f>RUT_data!Y44/RUT_data!Y164</f>
        <v>22.875043886642381</v>
      </c>
      <c r="Z44" s="45">
        <f>RUT_data!Z44/RUT_data!Z164</f>
        <v>22.508804768041237</v>
      </c>
      <c r="AA44" s="45">
        <f>RUT_data!AA44/RUT_data!AA164</f>
        <v>22.107070475396164</v>
      </c>
      <c r="AB44" s="45">
        <f>RUT_data!AB44/RUT_data!AB164</f>
        <v>21.190035208417644</v>
      </c>
      <c r="AC44" s="45">
        <f>RUT_data!AC44/RUT_data!AC164</f>
        <v>20.756905463836478</v>
      </c>
      <c r="AD44" s="45">
        <f>RUT_data!AD44/RUT_data!AD164</f>
        <v>20.547775219512197</v>
      </c>
      <c r="AE44" s="45">
        <f>RUT_data!AE44/RUT_data!AE164</f>
        <v>21.301046999417363</v>
      </c>
      <c r="AF44" s="45">
        <f>RUT_data!AF44/RUT_data!AF164</f>
        <v>21.714370736434109</v>
      </c>
      <c r="AG44" s="45">
        <f>RUT_data!AG44/RUT_data!AG164</f>
        <v>21.749032170542634</v>
      </c>
      <c r="AH44" s="45">
        <f>RUT_data!AH44/RUT_data!AH164</f>
        <v>23.079859914629413</v>
      </c>
      <c r="AI44" s="45">
        <f>RUT_data!AI44/RUT_data!AI164</f>
        <v>22.925548349514564</v>
      </c>
      <c r="AJ44" s="45">
        <f>RUT_data!AJ44/RUT_data!AJ164</f>
        <v>22.387064259367111</v>
      </c>
      <c r="AK44" s="45">
        <f>RUT_data!AK44/RUT_data!AK164</f>
        <v>22.49915193002472</v>
      </c>
      <c r="AL44" s="45">
        <f>RUT_data!AL44/RUT_data!AL164</f>
        <v>22.763245754805002</v>
      </c>
      <c r="AM44" s="45">
        <f>RUT_data!AM44/RUT_data!AM164</f>
        <v>22.239569694740712</v>
      </c>
      <c r="AN44" s="45">
        <f>RUT_data!AN44/RUT_data!AN164</f>
        <v>22.482672727272728</v>
      </c>
      <c r="AO44" s="45">
        <f>RUT_data!AO44/RUT_data!AO164</f>
        <v>21.625455208333332</v>
      </c>
      <c r="AP44" s="45">
        <f>RUT_data!AP44/RUT_data!AP164</f>
        <v>21.368192607663616</v>
      </c>
      <c r="AQ44" s="45">
        <f>RUT_data!AQ44/RUT_data!AQ164</f>
        <v>21.389686120401336</v>
      </c>
      <c r="AR44" s="45">
        <f>RUT_data!AR44/RUT_data!AR164</f>
        <v>21.04277997690912</v>
      </c>
      <c r="AS44" s="45">
        <f>RUT_data!AS44/RUT_data!AS164</f>
        <v>20.585622395833333</v>
      </c>
      <c r="AT44" s="45">
        <f>RUT_data!AT44/RUT_data!AT164</f>
        <v>20.251349991965292</v>
      </c>
      <c r="AU44" s="45">
        <f>RUT_data!AU44/RUT_data!AU164</f>
        <v>20.386298775640007</v>
      </c>
    </row>
    <row r="45" spans="1:47" s="45" customFormat="1" x14ac:dyDescent="0.2">
      <c r="A45" s="49">
        <f>RUT_data!A45</f>
        <v>3</v>
      </c>
      <c r="B45" s="13" t="str">
        <f>RUT_data!B45</f>
        <v>Swaziland</v>
      </c>
      <c r="C45" s="49">
        <f>RUT_data!C45</f>
        <v>209</v>
      </c>
      <c r="D45" s="13" t="str">
        <f>RUT_data!D45</f>
        <v>Swaziland</v>
      </c>
      <c r="F45" s="45" t="s">
        <v>372</v>
      </c>
      <c r="G45" s="45">
        <f>RUT_data!G45/RUT_data!G165</f>
        <v>12.561686440677967</v>
      </c>
      <c r="H45" s="45">
        <f>RUT_data!H45/RUT_data!H165</f>
        <v>12.545525423728813</v>
      </c>
      <c r="I45" s="45">
        <f>RUT_data!I45/RUT_data!I165</f>
        <v>12.460898305084745</v>
      </c>
      <c r="J45" s="45">
        <f>RUT_data!J45/RUT_data!J165</f>
        <v>12.457237288135593</v>
      </c>
      <c r="K45" s="45">
        <f>RUT_data!K45/RUT_data!K165</f>
        <v>12.50486440677966</v>
      </c>
      <c r="L45" s="45">
        <f>RUT_data!L45/RUT_data!L165</f>
        <v>12.625694915254238</v>
      </c>
      <c r="M45" s="45">
        <f>RUT_data!M45/RUT_data!M165</f>
        <v>12.719016949152543</v>
      </c>
      <c r="N45" s="45">
        <f>RUT_data!N45/RUT_data!N165</f>
        <v>12.763542372881355</v>
      </c>
      <c r="O45" s="45">
        <f>RUT_data!O45/RUT_data!O165</f>
        <v>12.790288135593221</v>
      </c>
      <c r="P45" s="45">
        <f>RUT_data!P45/RUT_data!P165</f>
        <v>12.705593872229466</v>
      </c>
      <c r="Q45" s="45">
        <f>RUT_data!Q45/RUT_data!Q165</f>
        <v>12.348870762711865</v>
      </c>
      <c r="R45" s="45">
        <f>RUT_data!R45/RUT_data!R165</f>
        <v>12.383047425032595</v>
      </c>
      <c r="S45" s="45">
        <f>RUT_data!S45/RUT_data!S165</f>
        <v>12.458962923728814</v>
      </c>
      <c r="T45" s="45">
        <f>RUT_data!T45/RUT_data!T165</f>
        <v>12.273735821382008</v>
      </c>
      <c r="U45" s="45">
        <f>RUT_data!U45/RUT_data!U165</f>
        <v>10.756735169491526</v>
      </c>
      <c r="V45" s="45">
        <f>RUT_data!V45/RUT_data!V165</f>
        <v>11.285466264667535</v>
      </c>
      <c r="W45" s="45">
        <f>RUT_data!W45/RUT_data!W165</f>
        <v>11.412898549543677</v>
      </c>
      <c r="X45" s="45">
        <f>RUT_data!X45/RUT_data!X165</f>
        <v>11.178059892438071</v>
      </c>
      <c r="Y45" s="45">
        <f>RUT_data!Y45/RUT_data!Y165</f>
        <v>11.033686440677966</v>
      </c>
      <c r="Z45" s="45">
        <f>RUT_data!Z45/RUT_data!Z165</f>
        <v>10.681127118644067</v>
      </c>
      <c r="AA45" s="45">
        <f>RUT_data!AA45/RUT_data!AA165</f>
        <v>10.769142857142857</v>
      </c>
      <c r="AB45" s="45">
        <f>RUT_data!AB45/RUT_data!AB165</f>
        <v>10.703891666666667</v>
      </c>
      <c r="AC45" s="45">
        <f>RUT_data!AC45/RUT_data!AC165</f>
        <v>10.497157024793388</v>
      </c>
      <c r="AD45" s="45">
        <f>RUT_data!AD45/RUT_data!AD165</f>
        <v>10.202951219512196</v>
      </c>
      <c r="AE45" s="45">
        <f>RUT_data!AE45/RUT_data!AE165</f>
        <v>10.297128000000001</v>
      </c>
      <c r="AF45" s="45">
        <f>RUT_data!AF45/RUT_data!AF165</f>
        <v>10.3300859375</v>
      </c>
      <c r="AG45" s="45">
        <f>RUT_data!AG45/RUT_data!AG165</f>
        <v>9.8647633587786263</v>
      </c>
      <c r="AH45" s="45">
        <f>RUT_data!AH45/RUT_data!AH165</f>
        <v>9.6517481481481475</v>
      </c>
      <c r="AI45" s="45">
        <f>RUT_data!AI45/RUT_data!AI165</f>
        <v>9.1435579710144932</v>
      </c>
      <c r="AJ45" s="45">
        <f>RUT_data!AJ45/RUT_data!AJ165</f>
        <v>8.8818848920863314</v>
      </c>
      <c r="AK45" s="45">
        <f>RUT_data!AK45/RUT_data!AK165</f>
        <v>8.4445815602836873</v>
      </c>
      <c r="AL45" s="45">
        <f>RUT_data!AL45/RUT_data!AL165</f>
        <v>8.3320000000000007</v>
      </c>
      <c r="AM45" s="45">
        <f>RUT_data!AM45/RUT_data!AM165</f>
        <v>8.2405104895104895</v>
      </c>
      <c r="AN45" s="45">
        <f>RUT_data!AN45/RUT_data!AN165</f>
        <v>8.2882797202797196</v>
      </c>
      <c r="AO45" s="45">
        <f>RUT_data!AO45/RUT_data!AO165</f>
        <v>8.2050277777777776</v>
      </c>
      <c r="AP45" s="45">
        <f>RUT_data!AP45/RUT_data!AP165</f>
        <v>8.1918827586206895</v>
      </c>
      <c r="AQ45" s="45">
        <f>RUT_data!AQ45/RUT_data!AQ165</f>
        <v>8.2868150684931514</v>
      </c>
      <c r="AR45" s="45">
        <f>RUT_data!AR45/RUT_data!AR165</f>
        <v>8.1800272108843544</v>
      </c>
      <c r="AS45" s="45">
        <f>RUT_data!AS45/RUT_data!AS165</f>
        <v>8.2417229729729726</v>
      </c>
      <c r="AT45" s="45">
        <f>RUT_data!AT45/RUT_data!AT165</f>
        <v>8.1318175675675679</v>
      </c>
      <c r="AU45" s="45">
        <f>RUT_data!AU45/RUT_data!AU165</f>
        <v>8.0233945578231296</v>
      </c>
    </row>
    <row r="46" spans="1:47" s="45" customFormat="1" x14ac:dyDescent="0.2">
      <c r="A46" s="49">
        <f>RUT_data!A46</f>
        <v>2</v>
      </c>
      <c r="B46" s="13" t="str">
        <f>RUT_data!B46</f>
        <v>Tanzania</v>
      </c>
      <c r="C46" s="49">
        <f>RUT_data!C46</f>
        <v>215</v>
      </c>
      <c r="D46" s="13" t="str">
        <f>RUT_data!D46</f>
        <v>Tanzania</v>
      </c>
      <c r="F46" s="45" t="s">
        <v>372</v>
      </c>
      <c r="G46" s="45">
        <f>RUT_data!G46/RUT_data!G166</f>
        <v>4.7502932205266823</v>
      </c>
      <c r="H46" s="45">
        <f>RUT_data!H46/RUT_data!H166</f>
        <v>4.6541078267553386</v>
      </c>
      <c r="I46" s="45">
        <f>RUT_data!I46/RUT_data!I166</f>
        <v>4.6122736299059746</v>
      </c>
      <c r="J46" s="45">
        <f>RUT_data!J46/RUT_data!J166</f>
        <v>4.4974253533670554</v>
      </c>
      <c r="K46" s="45">
        <f>RUT_data!K46/RUT_data!K166</f>
        <v>4.4029258178365307</v>
      </c>
      <c r="L46" s="45">
        <f>RUT_data!L46/RUT_data!L166</f>
        <v>4.7604008418322294</v>
      </c>
      <c r="M46" s="45">
        <f>RUT_data!M46/RUT_data!M166</f>
        <v>4.605729544678459</v>
      </c>
      <c r="N46" s="45">
        <f>RUT_data!N46/RUT_data!N166</f>
        <v>4.505496025510058</v>
      </c>
      <c r="O46" s="45">
        <f>RUT_data!O46/RUT_data!O166</f>
        <v>4.4303697224107852</v>
      </c>
      <c r="P46" s="45">
        <f>RUT_data!P46/RUT_data!P166</f>
        <v>4.3519970897930582</v>
      </c>
      <c r="Q46" s="45">
        <f>RUT_data!Q46/RUT_data!Q166</f>
        <v>4.5357672612206761</v>
      </c>
      <c r="R46" s="45">
        <f>RUT_data!R46/RUT_data!R166</f>
        <v>4.449966143777889</v>
      </c>
      <c r="S46" s="45">
        <f>RUT_data!S46/RUT_data!S166</f>
        <v>4.359340668045208</v>
      </c>
      <c r="T46" s="45">
        <f>RUT_data!T46/RUT_data!T166</f>
        <v>4.274119739507551</v>
      </c>
      <c r="U46" s="45">
        <f>RUT_data!U46/RUT_data!U166</f>
        <v>4.1705032943392757</v>
      </c>
      <c r="V46" s="45">
        <f>RUT_data!V46/RUT_data!V166</f>
        <v>4.1383178075162084</v>
      </c>
      <c r="W46" s="45">
        <f>RUT_data!W46/RUT_data!W166</f>
        <v>4.0822273118429191</v>
      </c>
      <c r="X46" s="45">
        <f>RUT_data!X46/RUT_data!X166</f>
        <v>4.0345908045882615</v>
      </c>
      <c r="Y46" s="45">
        <f>RUT_data!Y46/RUT_data!Y166</f>
        <v>3.9290401372023886</v>
      </c>
      <c r="Z46" s="45">
        <f>RUT_data!Z46/RUT_data!Z166</f>
        <v>3.8625211375864721</v>
      </c>
      <c r="AA46" s="45">
        <f>RUT_data!AA46/RUT_data!AA166</f>
        <v>3.7334807261875156</v>
      </c>
      <c r="AB46" s="45">
        <f>RUT_data!AB46/RUT_data!AB166</f>
        <v>3.5470326939317167</v>
      </c>
      <c r="AC46" s="45">
        <f>RUT_data!AC46/RUT_data!AC166</f>
        <v>3.4772588648332357</v>
      </c>
      <c r="AD46" s="45">
        <f>RUT_data!AD46/RUT_data!AD166</f>
        <v>3.4182480136208855</v>
      </c>
      <c r="AE46" s="45">
        <f>RUT_data!AE46/RUT_data!AE166</f>
        <v>3.3649845781009033</v>
      </c>
      <c r="AF46" s="45">
        <f>RUT_data!AF46/RUT_data!AF166</f>
        <v>3.3046241043738638</v>
      </c>
      <c r="AG46" s="45">
        <f>RUT_data!AG46/RUT_data!AG166</f>
        <v>3.2134361691077178</v>
      </c>
      <c r="AH46" s="45">
        <f>RUT_data!AH46/RUT_data!AH166</f>
        <v>3.0911798285426122</v>
      </c>
      <c r="AI46" s="45">
        <f>RUT_data!AI46/RUT_data!AI166</f>
        <v>3.032793602660667</v>
      </c>
      <c r="AJ46" s="45">
        <f>RUT_data!AJ46/RUT_data!AJ166</f>
        <v>2.8730388478302067</v>
      </c>
      <c r="AK46" s="45">
        <f>RUT_data!AK46/RUT_data!AK166</f>
        <v>2.8420602442832217</v>
      </c>
      <c r="AL46" s="45">
        <f>RUT_data!AL46/RUT_data!AL166</f>
        <v>2.7409149239120763</v>
      </c>
      <c r="AM46" s="45">
        <f>RUT_data!AM46/RUT_data!AM166</f>
        <v>2.6602668449659217</v>
      </c>
      <c r="AN46" s="45">
        <f>RUT_data!AN46/RUT_data!AN166</f>
        <v>2.5124843736908251</v>
      </c>
      <c r="AO46" s="45">
        <f>RUT_data!AO46/RUT_data!AO166</f>
        <v>2.46967855394157</v>
      </c>
      <c r="AP46" s="45">
        <f>RUT_data!AP46/RUT_data!AP166</f>
        <v>2.4659588713534193</v>
      </c>
      <c r="AQ46" s="45">
        <f>RUT_data!AQ46/RUT_data!AQ166</f>
        <v>2.4256363139825217</v>
      </c>
      <c r="AR46" s="45">
        <f>RUT_data!AR46/RUT_data!AR166</f>
        <v>2.4508592088147525</v>
      </c>
      <c r="AS46" s="45">
        <f>RUT_data!AS46/RUT_data!AS166</f>
        <v>2.2912816584046869</v>
      </c>
      <c r="AT46" s="45">
        <f>RUT_data!AT46/RUT_data!AT166</f>
        <v>2.3012922475473925</v>
      </c>
      <c r="AU46" s="45">
        <f>RUT_data!AU46/RUT_data!AU166</f>
        <v>2.2705801565444266</v>
      </c>
    </row>
    <row r="47" spans="1:47" s="45" customFormat="1" x14ac:dyDescent="0.2">
      <c r="A47" s="49">
        <f>RUT_data!A47</f>
        <v>1</v>
      </c>
      <c r="B47" s="13" t="str">
        <f>RUT_data!B47</f>
        <v>Togo</v>
      </c>
      <c r="C47" s="49">
        <f>RUT_data!C47</f>
        <v>217</v>
      </c>
      <c r="D47" s="13" t="str">
        <f>RUT_data!D47</f>
        <v>Togo</v>
      </c>
      <c r="F47" s="45" t="s">
        <v>372</v>
      </c>
      <c r="G47" s="45">
        <f>RUT_data!G47/RUT_data!G167</f>
        <v>3.765190683774128</v>
      </c>
      <c r="H47" s="45">
        <f>RUT_data!H47/RUT_data!H167</f>
        <v>3.7948287523739741</v>
      </c>
      <c r="I47" s="45">
        <f>RUT_data!I47/RUT_data!I167</f>
        <v>3.9171906294706722</v>
      </c>
      <c r="J47" s="45">
        <f>RUT_data!J47/RUT_data!J167</f>
        <v>3.964278792973762</v>
      </c>
      <c r="K47" s="45">
        <f>RUT_data!K47/RUT_data!K167</f>
        <v>4.0176285530555917</v>
      </c>
      <c r="L47" s="45">
        <f>RUT_data!L47/RUT_data!L167</f>
        <v>4.1310486713542138</v>
      </c>
      <c r="M47" s="45">
        <f>RUT_data!M47/RUT_data!M167</f>
        <v>3.8126186291859048</v>
      </c>
      <c r="N47" s="45">
        <f>RUT_data!N47/RUT_data!N167</f>
        <v>3.5069681214520418</v>
      </c>
      <c r="O47" s="45">
        <f>RUT_data!O47/RUT_data!O167</f>
        <v>3.1726656393967465</v>
      </c>
      <c r="P47" s="45">
        <f>RUT_data!P47/RUT_data!P167</f>
        <v>3.2122027391892636</v>
      </c>
      <c r="Q47" s="45">
        <f>RUT_data!Q47/RUT_data!Q167</f>
        <v>2.777032003021076</v>
      </c>
      <c r="R47" s="45">
        <f>RUT_data!R47/RUT_data!R167</f>
        <v>2.4736166893327916</v>
      </c>
      <c r="S47" s="45">
        <f>RUT_data!S47/RUT_data!S167</f>
        <v>2.495733301584905</v>
      </c>
      <c r="T47" s="45">
        <f>RUT_data!T47/RUT_data!T167</f>
        <v>2.3946641860411737</v>
      </c>
      <c r="U47" s="45">
        <f>RUT_data!U47/RUT_data!U167</f>
        <v>2.380654974175223</v>
      </c>
      <c r="V47" s="45">
        <f>RUT_data!V47/RUT_data!V167</f>
        <v>2.3917293447931955</v>
      </c>
      <c r="W47" s="45">
        <f>RUT_data!W47/RUT_data!W167</f>
        <v>2.397253318565693</v>
      </c>
      <c r="X47" s="45">
        <f>RUT_data!X47/RUT_data!X167</f>
        <v>2.4244132199775836</v>
      </c>
      <c r="Y47" s="45">
        <f>RUT_data!Y47/RUT_data!Y167</f>
        <v>2.5782935417687569</v>
      </c>
      <c r="Z47" s="45">
        <f>RUT_data!Z47/RUT_data!Z167</f>
        <v>2.6696366237482119</v>
      </c>
      <c r="AA47" s="45">
        <f>RUT_data!AA47/RUT_data!AA167</f>
        <v>2.5263603351955308</v>
      </c>
      <c r="AB47" s="45">
        <f>RUT_data!AB47/RUT_data!AB167</f>
        <v>2.4743614130434781</v>
      </c>
      <c r="AC47" s="45">
        <f>RUT_data!AC47/RUT_data!AC167</f>
        <v>2.4404227212681637</v>
      </c>
      <c r="AD47" s="45">
        <f>RUT_data!AD47/RUT_data!AD167</f>
        <v>2.4823076923076921</v>
      </c>
      <c r="AE47" s="45">
        <f>RUT_data!AE47/RUT_data!AE167</f>
        <v>2.3688293897882939</v>
      </c>
      <c r="AF47" s="45">
        <f>RUT_data!AF47/RUT_data!AF167</f>
        <v>2.3519248484848485</v>
      </c>
      <c r="AG47" s="45">
        <f>RUT_data!AG47/RUT_data!AG167</f>
        <v>2.330681227863046</v>
      </c>
      <c r="AH47" s="45">
        <f>RUT_data!AH47/RUT_data!AH167</f>
        <v>2.3771666666666667</v>
      </c>
      <c r="AI47" s="45">
        <f>RUT_data!AI47/RUT_data!AI167</f>
        <v>2.3548193041526373</v>
      </c>
      <c r="AJ47" s="45">
        <f>RUT_data!AJ47/RUT_data!AJ167</f>
        <v>2.3767568756875685</v>
      </c>
      <c r="AK47" s="45">
        <f>RUT_data!AK47/RUT_data!AK167</f>
        <v>2.2417852494577009</v>
      </c>
      <c r="AL47" s="45">
        <f>RUT_data!AL47/RUT_data!AL167</f>
        <v>2.2014598070739551</v>
      </c>
      <c r="AM47" s="45">
        <f>RUT_data!AM47/RUT_data!AM167</f>
        <v>2.4711891604675875</v>
      </c>
      <c r="AN47" s="45">
        <f>RUT_data!AN47/RUT_data!AN167</f>
        <v>2.495849686847599</v>
      </c>
      <c r="AO47" s="45">
        <f>RUT_data!AO47/RUT_data!AO167</f>
        <v>2.3867418032786887</v>
      </c>
      <c r="AP47" s="45">
        <f>RUT_data!AP47/RUT_data!AP167</f>
        <v>2.5985325325325324</v>
      </c>
      <c r="AQ47" s="45">
        <f>RUT_data!AQ47/RUT_data!AQ167</f>
        <v>2.4383219844357975</v>
      </c>
      <c r="AR47" s="45">
        <f>RUT_data!AR47/RUT_data!AR167</f>
        <v>2.3918909952606633</v>
      </c>
      <c r="AS47" s="45">
        <f>RUT_data!AS47/RUT_data!AS167</f>
        <v>2.2552892791127541</v>
      </c>
      <c r="AT47" s="45">
        <f>RUT_data!AT47/RUT_data!AT167</f>
        <v>2.1924701627486436</v>
      </c>
      <c r="AU47" s="45">
        <f>RUT_data!AU47/RUT_data!AU167</f>
        <v>2.1342812777284825</v>
      </c>
    </row>
    <row r="48" spans="1:47" s="45" customFormat="1" x14ac:dyDescent="0.2">
      <c r="A48" s="49">
        <f>RUT_data!A48</f>
        <v>2</v>
      </c>
      <c r="B48" s="13" t="str">
        <f>RUT_data!B48</f>
        <v>Uganda</v>
      </c>
      <c r="C48" s="49">
        <f>RUT_data!C48</f>
        <v>226</v>
      </c>
      <c r="D48" s="13" t="str">
        <f>RUT_data!D48</f>
        <v>Uganda</v>
      </c>
      <c r="F48" s="45" t="s">
        <v>372</v>
      </c>
      <c r="G48" s="45">
        <f>RUT_data!G48/RUT_data!G168</f>
        <v>2.9104689848897509</v>
      </c>
      <c r="H48" s="45">
        <f>RUT_data!H48/RUT_data!H168</f>
        <v>2.7919311716552531</v>
      </c>
      <c r="I48" s="45">
        <f>RUT_data!I48/RUT_data!I168</f>
        <v>2.7752678673719005</v>
      </c>
      <c r="J48" s="45">
        <f>RUT_data!J48/RUT_data!J168</f>
        <v>2.7528440363105298</v>
      </c>
      <c r="K48" s="45">
        <f>RUT_data!K48/RUT_data!K168</f>
        <v>2.6770009104911998</v>
      </c>
      <c r="L48" s="45">
        <f>RUT_data!L48/RUT_data!L168</f>
        <v>2.570487875999774</v>
      </c>
      <c r="M48" s="45">
        <f>RUT_data!M48/RUT_data!M168</f>
        <v>2.5689143643696419</v>
      </c>
      <c r="N48" s="45">
        <f>RUT_data!N48/RUT_data!N168</f>
        <v>2.5350400780006943</v>
      </c>
      <c r="O48" s="45">
        <f>RUT_data!O48/RUT_data!O168</f>
        <v>2.5569177801736882</v>
      </c>
      <c r="P48" s="45">
        <f>RUT_data!P48/RUT_data!P168</f>
        <v>2.6110811301968404</v>
      </c>
      <c r="Q48" s="45">
        <f>RUT_data!Q48/RUT_data!Q168</f>
        <v>2.6905682987144335</v>
      </c>
      <c r="R48" s="45">
        <f>RUT_data!R48/RUT_data!R168</f>
        <v>2.5849547678269911</v>
      </c>
      <c r="S48" s="45">
        <f>RUT_data!S48/RUT_data!S168</f>
        <v>2.5194609687955682</v>
      </c>
      <c r="T48" s="45">
        <f>RUT_data!T48/RUT_data!T168</f>
        <v>2.4030306644964243</v>
      </c>
      <c r="U48" s="45">
        <f>RUT_data!U48/RUT_data!U168</f>
        <v>2.4078128238152607</v>
      </c>
      <c r="V48" s="45">
        <f>RUT_data!V48/RUT_data!V168</f>
        <v>2.363835115347646</v>
      </c>
      <c r="W48" s="45">
        <f>RUT_data!W48/RUT_data!W168</f>
        <v>2.2463041391212011</v>
      </c>
      <c r="X48" s="45">
        <f>RUT_data!X48/RUT_data!X168</f>
        <v>2.2745482974119762</v>
      </c>
      <c r="Y48" s="45">
        <f>RUT_data!Y48/RUT_data!Y168</f>
        <v>1.8752375702461834</v>
      </c>
      <c r="Z48" s="45">
        <f>RUT_data!Z48/RUT_data!Z168</f>
        <v>1.7583906186817631</v>
      </c>
      <c r="AA48" s="45">
        <f>RUT_data!AA48/RUT_data!AA168</f>
        <v>1.7266391021854697</v>
      </c>
      <c r="AB48" s="45">
        <f>RUT_data!AB48/RUT_data!AB168</f>
        <v>1.7357005942112325</v>
      </c>
      <c r="AC48" s="45">
        <f>RUT_data!AC48/RUT_data!AC168</f>
        <v>1.7365578358208955</v>
      </c>
      <c r="AD48" s="45">
        <f>RUT_data!AD48/RUT_data!AD168</f>
        <v>1.6937352674524024</v>
      </c>
      <c r="AE48" s="45">
        <f>RUT_data!AE48/RUT_data!AE168</f>
        <v>1.5826218546542319</v>
      </c>
      <c r="AF48" s="45">
        <f>RUT_data!AF48/RUT_data!AF168</f>
        <v>1.6107050298380221</v>
      </c>
      <c r="AG48" s="45">
        <f>RUT_data!AG48/RUT_data!AG168</f>
        <v>1.5419891053152857</v>
      </c>
      <c r="AH48" s="45">
        <f>RUT_data!AH48/RUT_data!AH168</f>
        <v>1.5362683706070288</v>
      </c>
      <c r="AI48" s="45">
        <f>RUT_data!AI48/RUT_data!AI168</f>
        <v>1.5245897277227722</v>
      </c>
      <c r="AJ48" s="45">
        <f>RUT_data!AJ48/RUT_data!AJ168</f>
        <v>1.5071971492873217</v>
      </c>
      <c r="AK48" s="45">
        <f>RUT_data!AK48/RUT_data!AK168</f>
        <v>1.4934451255107997</v>
      </c>
      <c r="AL48" s="45">
        <f>RUT_data!AL48/RUT_data!AL168</f>
        <v>1.4748477828311541</v>
      </c>
      <c r="AM48" s="45">
        <f>RUT_data!AM48/RUT_data!AM168</f>
        <v>1.452615022172949</v>
      </c>
      <c r="AN48" s="45">
        <f>RUT_data!AN48/RUT_data!AN168</f>
        <v>1.431448112569341</v>
      </c>
      <c r="AO48" s="45">
        <f>RUT_data!AO48/RUT_data!AO168</f>
        <v>1.4123449279195874</v>
      </c>
      <c r="AP48" s="45">
        <f>RUT_data!AP48/RUT_data!AP168</f>
        <v>1.3997485440662611</v>
      </c>
      <c r="AQ48" s="45">
        <f>RUT_data!AQ48/RUT_data!AQ168</f>
        <v>1.3819131812420786</v>
      </c>
      <c r="AR48" s="45">
        <f>RUT_data!AR48/RUT_data!AR168</f>
        <v>1.3728511668321748</v>
      </c>
      <c r="AS48" s="45">
        <f>RUT_data!AS48/RUT_data!AS168</f>
        <v>1.3659260114202405</v>
      </c>
      <c r="AT48" s="45">
        <f>RUT_data!AT48/RUT_data!AT168</f>
        <v>1.3610486935866983</v>
      </c>
      <c r="AU48" s="45">
        <f>RUT_data!AU48/RUT_data!AU168</f>
        <v>1.3412196082976011</v>
      </c>
    </row>
    <row r="49" spans="1:4" s="45" customFormat="1" x14ac:dyDescent="0.2">
      <c r="A49" s="49"/>
      <c r="B49" s="13"/>
      <c r="C49" s="49"/>
      <c r="D49" s="13"/>
    </row>
    <row r="50" spans="1:4" s="45" customFormat="1" x14ac:dyDescent="0.2">
      <c r="A50" s="49"/>
      <c r="B50" s="13"/>
      <c r="C50" s="49"/>
      <c r="D50" s="13"/>
    </row>
    <row r="51" spans="1:4" s="45" customFormat="1" x14ac:dyDescent="0.2">
      <c r="A51" s="49"/>
      <c r="B51" s="13"/>
      <c r="C51" s="49"/>
      <c r="D51" s="13"/>
    </row>
    <row r="52" spans="1:4" s="45" customFormat="1" x14ac:dyDescent="0.2">
      <c r="A52" s="49"/>
      <c r="B52" s="13"/>
      <c r="C52" s="49"/>
      <c r="D52" s="13"/>
    </row>
    <row r="53" spans="1:4" s="45" customFormat="1" x14ac:dyDescent="0.2">
      <c r="A53" s="49"/>
      <c r="B53" s="13"/>
      <c r="C53" s="49"/>
      <c r="D53" s="13"/>
    </row>
    <row r="54" spans="1:4" s="45" customFormat="1" x14ac:dyDescent="0.2">
      <c r="A54" s="49"/>
      <c r="B54" s="13"/>
      <c r="C54" s="49"/>
      <c r="D54" s="13"/>
    </row>
    <row r="55" spans="1:4" s="45" customFormat="1" x14ac:dyDescent="0.2">
      <c r="A55" s="49"/>
      <c r="B55" s="13"/>
      <c r="C55" s="49"/>
      <c r="D55" s="13"/>
    </row>
    <row r="56" spans="1:4" s="45" customFormat="1" x14ac:dyDescent="0.2">
      <c r="A56" s="49"/>
      <c r="B56" s="13"/>
      <c r="C56" s="49"/>
      <c r="D56" s="13"/>
    </row>
    <row r="57" spans="1:4" s="47" customFormat="1" x14ac:dyDescent="0.2">
      <c r="A57" s="50"/>
      <c r="B57" s="53"/>
      <c r="C57" s="50"/>
      <c r="D57" s="53"/>
    </row>
  </sheetData>
  <phoneticPr fontId="0" type="noConversion"/>
  <pageMargins left="0.75" right="0.75" top="1" bottom="1" header="0.5" footer="0.5"/>
  <pageSetup orientation="portrait" horizontalDpi="360" verticalDpi="360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6"/>
  <sheetViews>
    <sheetView workbookViewId="0"/>
  </sheetViews>
  <sheetFormatPr defaultColWidth="9" defaultRowHeight="12.75" x14ac:dyDescent="0.2"/>
  <cols>
    <col min="1" max="1" width="33.5703125" customWidth="1"/>
    <col min="2" max="2" width="8.28515625" customWidth="1"/>
    <col min="3" max="6" width="9" hidden="1" customWidth="1"/>
    <col min="7" max="7" width="8.140625" customWidth="1"/>
    <col min="8" max="11" width="9" hidden="1" customWidth="1"/>
    <col min="12" max="12" width="7.42578125" customWidth="1"/>
    <col min="13" max="16" width="9" hidden="1" customWidth="1"/>
    <col min="17" max="17" width="7.7109375" customWidth="1"/>
    <col min="18" max="21" width="9" hidden="1" customWidth="1"/>
    <col min="22" max="22" width="7.7109375" customWidth="1"/>
    <col min="23" max="26" width="9" hidden="1" customWidth="1"/>
    <col min="27" max="27" width="7.5703125" customWidth="1"/>
    <col min="28" max="31" width="9" hidden="1" customWidth="1"/>
    <col min="32" max="32" width="7.42578125" customWidth="1"/>
    <col min="33" max="36" width="9" hidden="1" customWidth="1"/>
    <col min="37" max="37" width="7.85546875" customWidth="1"/>
    <col min="38" max="41" width="9" hidden="1" customWidth="1"/>
    <col min="42" max="42" width="7.5703125" customWidth="1"/>
  </cols>
  <sheetData>
    <row r="1" spans="1:42" x14ac:dyDescent="0.2">
      <c r="A1" t="s">
        <v>308</v>
      </c>
    </row>
    <row r="2" spans="1:42" x14ac:dyDescent="0.2">
      <c r="A2" s="19"/>
      <c r="B2" s="24">
        <f>RUT_data!G1</f>
        <v>1961</v>
      </c>
      <c r="C2" s="24">
        <f>RUT_data!H1</f>
        <v>1962</v>
      </c>
      <c r="D2" s="24">
        <f>RUT_data!I1</f>
        <v>1963</v>
      </c>
      <c r="E2" s="24">
        <f>RUT_data!J1</f>
        <v>1964</v>
      </c>
      <c r="F2" s="24">
        <f>RUT_data!K1</f>
        <v>1965</v>
      </c>
      <c r="G2" s="24">
        <f>RUT_data!L1</f>
        <v>1966</v>
      </c>
      <c r="H2" s="24">
        <f>RUT_data!M1</f>
        <v>1967</v>
      </c>
      <c r="I2" s="24">
        <f>RUT_data!N1</f>
        <v>1968</v>
      </c>
      <c r="J2" s="24">
        <f>RUT_data!O1</f>
        <v>1969</v>
      </c>
      <c r="K2" s="24">
        <f>RUT_data!P1</f>
        <v>1970</v>
      </c>
      <c r="L2" s="24">
        <f>RUT_data!Q1</f>
        <v>1971</v>
      </c>
      <c r="M2" s="24">
        <f>RUT_data!R1</f>
        <v>1972</v>
      </c>
      <c r="N2" s="24">
        <f>RUT_data!S1</f>
        <v>1973</v>
      </c>
      <c r="O2" s="24">
        <f>RUT_data!T1</f>
        <v>1974</v>
      </c>
      <c r="P2" s="24">
        <f>RUT_data!U1</f>
        <v>1975</v>
      </c>
      <c r="Q2" s="24">
        <f>RUT_data!V1</f>
        <v>1976</v>
      </c>
      <c r="R2" s="24">
        <f>RUT_data!W1</f>
        <v>1977</v>
      </c>
      <c r="S2" s="24">
        <f>RUT_data!X1</f>
        <v>1978</v>
      </c>
      <c r="T2" s="24">
        <f>RUT_data!Y1</f>
        <v>1979</v>
      </c>
      <c r="U2" s="24">
        <f>RUT_data!Z1</f>
        <v>1980</v>
      </c>
      <c r="V2" s="24">
        <f>RUT_data!AA1</f>
        <v>1981</v>
      </c>
      <c r="W2" s="24">
        <f>RUT_data!AB1</f>
        <v>1982</v>
      </c>
      <c r="X2" s="24">
        <f>RUT_data!AC1</f>
        <v>1983</v>
      </c>
      <c r="Y2" s="24">
        <f>RUT_data!AD1</f>
        <v>1984</v>
      </c>
      <c r="Z2" s="24">
        <f>RUT_data!AE1</f>
        <v>1985</v>
      </c>
      <c r="AA2" s="24">
        <f>RUT_data!AF1</f>
        <v>1986</v>
      </c>
      <c r="AB2" s="24">
        <f>RUT_data!AG1</f>
        <v>1987</v>
      </c>
      <c r="AC2" s="24">
        <f>RUT_data!AH1</f>
        <v>1988</v>
      </c>
      <c r="AD2" s="24">
        <f>RUT_data!AI1</f>
        <v>1989</v>
      </c>
      <c r="AE2" s="24">
        <f>RUT_data!AJ1</f>
        <v>1990</v>
      </c>
      <c r="AF2" s="24">
        <f>RUT_data!AK1</f>
        <v>1991</v>
      </c>
      <c r="AG2" s="24">
        <f>RUT_data!AL1</f>
        <v>1992</v>
      </c>
      <c r="AH2" s="24">
        <f>RUT_data!AM1</f>
        <v>1993</v>
      </c>
      <c r="AI2" s="24">
        <f>RUT_data!AN1</f>
        <v>1994</v>
      </c>
      <c r="AJ2" s="24">
        <f>RUT_data!AO1</f>
        <v>1995</v>
      </c>
      <c r="AK2" s="24">
        <f>RUT_data!AP1</f>
        <v>1996</v>
      </c>
      <c r="AL2" s="24">
        <f>RUT_data!AQ1</f>
        <v>1997</v>
      </c>
      <c r="AM2" s="24">
        <f>RUT_data!AR1</f>
        <v>1998</v>
      </c>
      <c r="AN2" s="24">
        <f>RUT_data!AS1</f>
        <v>1999</v>
      </c>
      <c r="AO2" s="24">
        <f>RUT_data!AT1</f>
        <v>2000</v>
      </c>
      <c r="AP2" s="24">
        <f>RUT_data!AU1</f>
        <v>2001</v>
      </c>
    </row>
    <row r="3" spans="1:42" x14ac:dyDescent="0.2">
      <c r="Q3" t="s">
        <v>307</v>
      </c>
    </row>
    <row r="4" spans="1:42" x14ac:dyDescent="0.2">
      <c r="A4" t="str">
        <f>RUT_data!B2</f>
        <v>Angola</v>
      </c>
      <c r="B4" s="39">
        <f>RUT_data!G2/RUT_data!G122</f>
        <v>29.560549680277269</v>
      </c>
      <c r="C4" s="39">
        <f>RUT_data!H2/RUT_data!H122</f>
        <v>29.39815945618771</v>
      </c>
      <c r="D4" s="39">
        <f>RUT_data!I2/RUT_data!I122</f>
        <v>29.115376688127132</v>
      </c>
      <c r="E4" s="39">
        <f>RUT_data!J2/RUT_data!J122</f>
        <v>28.840209377511222</v>
      </c>
      <c r="F4" s="39">
        <f>RUT_data!K2/RUT_data!K122</f>
        <v>28.560028234793329</v>
      </c>
      <c r="G4" s="39">
        <f>RUT_data!L2/RUT_data!L122</f>
        <v>28.286076962912926</v>
      </c>
      <c r="H4" s="39">
        <f>RUT_data!M2/RUT_data!M122</f>
        <v>28.014233413163542</v>
      </c>
      <c r="I4" s="39">
        <f>RUT_data!N2/RUT_data!N122</f>
        <v>27.72254549038993</v>
      </c>
      <c r="J4" s="39">
        <f>RUT_data!O2/RUT_data!O122</f>
        <v>27.454681515540248</v>
      </c>
      <c r="K4" s="39">
        <f>RUT_data!P2/RUT_data!P122</f>
        <v>27.102147456994413</v>
      </c>
      <c r="L4" s="39">
        <f>RUT_data!Q2/RUT_data!Q122</f>
        <v>26.689154428965896</v>
      </c>
      <c r="M4" s="39">
        <f>RUT_data!R2/RUT_data!R122</f>
        <v>26.241606749768867</v>
      </c>
      <c r="N4" s="39">
        <f>RUT_data!S2/RUT_data!S122</f>
        <v>25.815576956628718</v>
      </c>
      <c r="O4" s="39">
        <f>RUT_data!T2/RUT_data!T122</f>
        <v>25.332441162667845</v>
      </c>
      <c r="P4" s="39">
        <f>RUT_data!U2/RUT_data!U122</f>
        <v>24.737035337338927</v>
      </c>
      <c r="Q4" s="39">
        <f>RUT_data!V2/RUT_data!V122</f>
        <v>24.161762458965853</v>
      </c>
      <c r="R4" s="39">
        <f>RUT_data!W2/RUT_data!W122</f>
        <v>23.648558416747189</v>
      </c>
      <c r="S4" s="39">
        <f>RUT_data!X2/RUT_data!X122</f>
        <v>23.126064188823587</v>
      </c>
      <c r="T4" s="39">
        <f>RUT_data!Y2/RUT_data!Y122</f>
        <v>22.554294713551077</v>
      </c>
      <c r="U4" s="39">
        <f>RUT_data!Z2/RUT_data!Z122</f>
        <v>21.939897395422257</v>
      </c>
      <c r="V4" s="39">
        <f>RUT_data!AA2/RUT_data!AA122</f>
        <v>21.256907768848066</v>
      </c>
      <c r="W4" s="39">
        <f>RUT_data!AB2/RUT_data!AB122</f>
        <v>20.578230285079599</v>
      </c>
      <c r="X4" s="39">
        <f>RUT_data!AC2/RUT_data!AC122</f>
        <v>19.920351128627733</v>
      </c>
      <c r="Y4" s="39">
        <f>RUT_data!AD2/RUT_data!AD122</f>
        <v>19.318409169850643</v>
      </c>
      <c r="Z4" s="39">
        <f>RUT_data!AE2/RUT_data!AE122</f>
        <v>18.789868287740628</v>
      </c>
      <c r="AA4" s="39">
        <f>RUT_data!AF2/RUT_data!AF122</f>
        <v>18.416611733684903</v>
      </c>
      <c r="AB4" s="39">
        <f>RUT_data!AG2/RUT_data!AG122</f>
        <v>18.028359651949724</v>
      </c>
      <c r="AC4" s="39">
        <f>RUT_data!AH2/RUT_data!AH122</f>
        <v>17.631799558777182</v>
      </c>
      <c r="AD4" s="39">
        <f>RUT_data!AI2/RUT_data!AI122</f>
        <v>17.245035460992909</v>
      </c>
      <c r="AE4" s="39">
        <f>RUT_data!AJ2/RUT_data!AJ122</f>
        <v>16.753141438459224</v>
      </c>
      <c r="AF4" s="39">
        <f>RUT_data!AK2/RUT_data!AK122</f>
        <v>16.355759237536656</v>
      </c>
      <c r="AG4" s="39">
        <f>RUT_data!AL2/RUT_data!AL122</f>
        <v>15.923060631938514</v>
      </c>
      <c r="AH4" s="39">
        <f>RUT_data!AM2/RUT_data!AM122</f>
        <v>15.572448113207548</v>
      </c>
      <c r="AI4" s="39">
        <f>RUT_data!AN2/RUT_data!AN122</f>
        <v>15.054107526881721</v>
      </c>
      <c r="AJ4" s="39">
        <f>RUT_data!AO2/RUT_data!AO122</f>
        <v>14.665562270099842</v>
      </c>
      <c r="AK4" s="39">
        <f>RUT_data!AP2/RUT_data!AP122</f>
        <v>14.288047107014849</v>
      </c>
      <c r="AL4" s="39">
        <f>RUT_data!AQ2/RUT_data!AQ122</f>
        <v>13.951445166125406</v>
      </c>
      <c r="AM4" s="39">
        <f>RUT_data!AR2/RUT_data!AR122</f>
        <v>13.638415043816943</v>
      </c>
      <c r="AN4" s="39">
        <f>RUT_data!AS2/RUT_data!AS122</f>
        <v>13.250998815165877</v>
      </c>
      <c r="AO4" s="39">
        <f>RUT_data!AT2/RUT_data!AT122</f>
        <v>12.916841595572977</v>
      </c>
      <c r="AP4" s="39">
        <f>RUT_data!AU2/RUT_data!AU122</f>
        <v>12.56992996196017</v>
      </c>
    </row>
    <row r="5" spans="1:42" x14ac:dyDescent="0.2">
      <c r="A5" t="str">
        <f>RUT_data!B36</f>
        <v>Rwanda</v>
      </c>
      <c r="B5" s="39">
        <f>RUT_data!G36/RUT_data!G156</f>
        <v>1.0024266914860176</v>
      </c>
      <c r="C5" s="39">
        <f>RUT_data!H36/RUT_data!H156</f>
        <v>1.0569982273857952</v>
      </c>
      <c r="D5" s="39">
        <f>RUT_data!I36/RUT_data!I156</f>
        <v>0.95845148848750295</v>
      </c>
      <c r="E5" s="39">
        <f>RUT_data!J36/RUT_data!J156</f>
        <v>0.91244152773660825</v>
      </c>
      <c r="F5" s="39">
        <f>RUT_data!K36/RUT_data!K156</f>
        <v>0.91470570602198797</v>
      </c>
      <c r="G5" s="39">
        <f>RUT_data!L36/RUT_data!L156</f>
        <v>0.97301783652227358</v>
      </c>
      <c r="H5" s="39">
        <f>RUT_data!M36/RUT_data!M156</f>
        <v>0.97753693823726828</v>
      </c>
      <c r="I5" s="39">
        <f>RUT_data!N36/RUT_data!N156</f>
        <v>0.94598702684039515</v>
      </c>
      <c r="J5" s="39">
        <f>RUT_data!O36/RUT_data!O156</f>
        <v>0.9331064794418833</v>
      </c>
      <c r="K5" s="39">
        <f>RUT_data!P36/RUT_data!P156</f>
        <v>0.9444070617511261</v>
      </c>
      <c r="L5" s="39">
        <f>RUT_data!Q36/RUT_data!Q156</f>
        <v>0.90995708613807347</v>
      </c>
      <c r="M5" s="39">
        <f>RUT_data!R36/RUT_data!R156</f>
        <v>0.87802645670241486</v>
      </c>
      <c r="N5" s="39">
        <f>RUT_data!S36/RUT_data!S156</f>
        <v>0.8635493204895035</v>
      </c>
      <c r="O5" s="39">
        <f>RUT_data!T36/RUT_data!T156</f>
        <v>0.88174685730226132</v>
      </c>
      <c r="P5" s="39">
        <f>RUT_data!U36/RUT_data!U156</f>
        <v>0.86916347449751208</v>
      </c>
      <c r="Q5" s="39">
        <f>RUT_data!V36/RUT_data!V156</f>
        <v>0.86318571793654852</v>
      </c>
      <c r="R5" s="39">
        <f>RUT_data!W36/RUT_data!W156</f>
        <v>0.85625745485359916</v>
      </c>
      <c r="S5" s="39">
        <f>RUT_data!X36/RUT_data!X156</f>
        <v>0.83611345176562568</v>
      </c>
      <c r="T5" s="39">
        <f>RUT_data!Y36/RUT_data!Y156</f>
        <v>0.82146970259178054</v>
      </c>
      <c r="U5" s="39">
        <f>RUT_data!Z36/RUT_data!Z156</f>
        <v>0.81536410018552874</v>
      </c>
      <c r="V5" s="39">
        <f>RUT_data!AA36/RUT_data!AA156</f>
        <v>0.83037162162162159</v>
      </c>
      <c r="W5" s="39">
        <f>RUT_data!AB36/RUT_data!AB156</f>
        <v>0.81183691363437094</v>
      </c>
      <c r="X5" s="39">
        <f>RUT_data!AC36/RUT_data!AC156</f>
        <v>0.80250192389910213</v>
      </c>
      <c r="Y5" s="39">
        <f>RUT_data!AD36/RUT_data!AD156</f>
        <v>0.78868368617683682</v>
      </c>
      <c r="Z5" s="39">
        <f>RUT_data!AE36/RUT_data!AE156</f>
        <v>0.79418148893360163</v>
      </c>
      <c r="AA5" s="39">
        <f>RUT_data!AF36/RUT_data!AF156</f>
        <v>0.72728903525765209</v>
      </c>
      <c r="AB5" s="39">
        <f>RUT_data!AG36/RUT_data!AG156</f>
        <v>0.68139086859688192</v>
      </c>
      <c r="AC5" s="39">
        <f>RUT_data!AH36/RUT_data!AH156</f>
        <v>0.7010336555674902</v>
      </c>
      <c r="AD5" s="39">
        <f>RUT_data!AI36/RUT_data!AI156</f>
        <v>0.71838009845288331</v>
      </c>
      <c r="AE5" s="39">
        <f>RUT_data!AJ36/RUT_data!AJ156</f>
        <v>0.77877301699716717</v>
      </c>
      <c r="AF5" s="39">
        <f>RUT_data!AK36/RUT_data!AK156</f>
        <v>0.84672918201915992</v>
      </c>
      <c r="AG5" s="39">
        <f>RUT_data!AL36/RUT_data!AL156</f>
        <v>0.90649999999999997</v>
      </c>
      <c r="AH5" s="39">
        <f>RUT_data!AM36/RUT_data!AM156</f>
        <v>0.77194817987152031</v>
      </c>
      <c r="AI5" s="39">
        <f>RUT_data!AN36/RUT_data!AN156</f>
        <v>0.63747287522603979</v>
      </c>
      <c r="AJ5" s="39">
        <f>RUT_data!AO36/RUT_data!AO156</f>
        <v>0.67788337924701558</v>
      </c>
      <c r="AK5" s="39">
        <f>RUT_data!AP36/RUT_data!AP156</f>
        <v>0.71807425307557116</v>
      </c>
      <c r="AL5" s="39">
        <f>RUT_data!AQ36/RUT_data!AQ156</f>
        <v>0.71951390568319229</v>
      </c>
      <c r="AM5" s="39">
        <f>RUT_data!AR36/RUT_data!AR156</f>
        <v>0.66376408578698654</v>
      </c>
      <c r="AN5" s="39">
        <f>RUT_data!AS36/RUT_data!AS156</f>
        <v>0.63821059602649011</v>
      </c>
      <c r="AO5" s="39">
        <f>RUT_data!AT36/RUT_data!AT156</f>
        <v>0.64995311536088829</v>
      </c>
      <c r="AP5" s="39">
        <f>RUT_data!AU36/RUT_data!AU156</f>
        <v>0.64009991184249193</v>
      </c>
    </row>
    <row r="6" spans="1:42" x14ac:dyDescent="0.2">
      <c r="A6" t="str">
        <f>RUT_data!B10</f>
        <v>Congo, Rep</v>
      </c>
      <c r="B6" s="39">
        <f>RUT_data!G10/RUT_data!G130</f>
        <v>35.825503377240125</v>
      </c>
      <c r="C6" s="39">
        <f>RUT_data!H10/RUT_data!H130</f>
        <v>35.17394442695214</v>
      </c>
      <c r="D6" s="39">
        <f>RUT_data!I10/RUT_data!I130</f>
        <v>34.614882852160427</v>
      </c>
      <c r="E6" s="39">
        <f>RUT_data!J10/RUT_data!J130</f>
        <v>33.891564292434225</v>
      </c>
      <c r="F6" s="39">
        <f>RUT_data!K10/RUT_data!K130</f>
        <v>33.288143621540243</v>
      </c>
      <c r="G6" s="39">
        <f>RUT_data!L10/RUT_data!L130</f>
        <v>32.601731245208626</v>
      </c>
      <c r="H6" s="39">
        <f>RUT_data!M10/RUT_data!M130</f>
        <v>31.980669796198761</v>
      </c>
      <c r="I6" s="39">
        <f>RUT_data!N10/RUT_data!N130</f>
        <v>31.286138958858103</v>
      </c>
      <c r="J6" s="39">
        <f>RUT_data!O10/RUT_data!O130</f>
        <v>30.694030158065598</v>
      </c>
      <c r="K6" s="39">
        <f>RUT_data!P10/RUT_data!P130</f>
        <v>29.958499303285276</v>
      </c>
      <c r="L6" s="39">
        <f>RUT_data!Q10/RUT_data!Q130</f>
        <v>29.595296614371566</v>
      </c>
      <c r="M6" s="39">
        <f>RUT_data!R10/RUT_data!R130</f>
        <v>29.130165856325544</v>
      </c>
      <c r="N6" s="39">
        <f>RUT_data!S10/RUT_data!S130</f>
        <v>28.630700060095386</v>
      </c>
      <c r="O6" s="39">
        <f>RUT_data!T10/RUT_data!T130</f>
        <v>28.219032619647351</v>
      </c>
      <c r="P6" s="39">
        <f>RUT_data!U10/RUT_data!U130</f>
        <v>27.787733382139443</v>
      </c>
      <c r="Q6" s="39">
        <f>RUT_data!V10/RUT_data!V130</f>
        <v>27.341002005331248</v>
      </c>
      <c r="R6" s="39">
        <f>RUT_data!W10/RUT_data!W130</f>
        <v>26.941424947247555</v>
      </c>
      <c r="S6" s="39">
        <f>RUT_data!X10/RUT_data!X130</f>
        <v>26.533711613572379</v>
      </c>
      <c r="T6" s="39">
        <f>RUT_data!Y10/RUT_data!Y130</f>
        <v>26.136036748934877</v>
      </c>
      <c r="U6" s="39">
        <f>RUT_data!Z10/RUT_data!Z130</f>
        <v>25.672279596977329</v>
      </c>
      <c r="V6" s="39">
        <f>RUT_data!AA10/RUT_data!AA130</f>
        <v>25.304119106699751</v>
      </c>
      <c r="W6" s="39">
        <f>RUT_data!AB10/RUT_data!AB130</f>
        <v>24.821192214111921</v>
      </c>
      <c r="X6" s="39">
        <f>RUT_data!AC10/RUT_data!AC130</f>
        <v>24.532036057692309</v>
      </c>
      <c r="Y6" s="39">
        <f>RUT_data!AD10/RUT_data!AD130</f>
        <v>24.272577197149644</v>
      </c>
      <c r="Z6" s="39">
        <f>RUT_data!AE10/RUT_data!AE130</f>
        <v>24.011323943661971</v>
      </c>
      <c r="AA6" s="39">
        <f>RUT_data!AF10/RUT_data!AF130</f>
        <v>23.952182669789227</v>
      </c>
      <c r="AB6" s="39">
        <f>RUT_data!AG10/RUT_data!AG130</f>
        <v>23.742733178654291</v>
      </c>
      <c r="AC6" s="39">
        <f>RUT_data!AH10/RUT_data!AH130</f>
        <v>23.382648401826483</v>
      </c>
      <c r="AD6" s="39">
        <f>RUT_data!AI10/RUT_data!AI130</f>
        <v>23.125616252821672</v>
      </c>
      <c r="AE6" s="39">
        <f>RUT_data!AJ10/RUT_data!AJ130</f>
        <v>22.876939597315435</v>
      </c>
      <c r="AF6" s="39">
        <f>RUT_data!AK10/RUT_data!AK130</f>
        <v>22.577066371681415</v>
      </c>
      <c r="AG6" s="39">
        <f>RUT_data!AL10/RUT_data!AL130</f>
        <v>22.33581181619256</v>
      </c>
      <c r="AH6" s="39">
        <f>RUT_data!AM10/RUT_data!AM130</f>
        <v>22.131655844155844</v>
      </c>
      <c r="AI6" s="39">
        <f>RUT_data!AN10/RUT_data!AN130</f>
        <v>21.937085836909873</v>
      </c>
      <c r="AJ6" s="39">
        <f>RUT_data!AO10/RUT_data!AO130</f>
        <v>21.304657620041752</v>
      </c>
      <c r="AK6" s="39">
        <f>RUT_data!AP10/RUT_data!AP130</f>
        <v>21.052078350515465</v>
      </c>
      <c r="AL6" s="39">
        <f>RUT_data!AQ10/RUT_data!AQ130</f>
        <v>20.963240246406571</v>
      </c>
      <c r="AM6" s="39">
        <f>RUT_data!AR10/RUT_data!AR130</f>
        <v>20.78348268839104</v>
      </c>
      <c r="AN6" s="39">
        <f>RUT_data!AS10/RUT_data!AS130</f>
        <v>20.58843259557344</v>
      </c>
      <c r="AO6" s="39">
        <f>RUT_data!AT10/RUT_data!AT130</f>
        <v>20.435612774451098</v>
      </c>
      <c r="AP6" s="39">
        <f>RUT_data!AU10/RUT_data!AU130</f>
        <v>20.340791666666668</v>
      </c>
    </row>
    <row r="7" spans="1:42" x14ac:dyDescent="0.2">
      <c r="A7" t="s">
        <v>57</v>
      </c>
      <c r="B7" s="39">
        <f>RUT_data!G38/RUT_data!G158</f>
        <v>6.6799758777621241</v>
      </c>
      <c r="C7" s="39">
        <f>RUT_data!H38/RUT_data!H158</f>
        <v>6.53816043061454</v>
      </c>
      <c r="D7" s="39">
        <f>RUT_data!I38/RUT_data!I158</f>
        <v>6.5163352150041804</v>
      </c>
      <c r="E7" s="39">
        <f>RUT_data!J38/RUT_data!J158</f>
        <v>6.3930623078621087</v>
      </c>
      <c r="F7" s="39">
        <f>RUT_data!K38/RUT_data!K158</f>
        <v>6.3339998446360601</v>
      </c>
      <c r="G7" s="39">
        <f>RUT_data!L38/RUT_data!L158</f>
        <v>6.1377355213836058</v>
      </c>
      <c r="H7" s="39">
        <f>RUT_data!M38/RUT_data!M158</f>
        <v>6.1971029165716969</v>
      </c>
      <c r="I7" s="39">
        <f>RUT_data!N38/RUT_data!N158</f>
        <v>5.9021297515990927</v>
      </c>
      <c r="J7" s="39">
        <f>RUT_data!O38/RUT_data!O158</f>
        <v>5.5976437495874549</v>
      </c>
      <c r="K7" s="39">
        <f>RUT_data!P38/RUT_data!P158</f>
        <v>5.4007824283646118</v>
      </c>
      <c r="L7" s="39">
        <f>RUT_data!Q38/RUT_data!Q158</f>
        <v>5.3261480659301084</v>
      </c>
      <c r="M7" s="39">
        <f>RUT_data!R38/RUT_data!R158</f>
        <v>5.1738722463802329</v>
      </c>
      <c r="N7" s="39">
        <f>RUT_data!S38/RUT_data!S158</f>
        <v>5.1126488271302994</v>
      </c>
      <c r="O7" s="39">
        <f>RUT_data!T38/RUT_data!T158</f>
        <v>5.130625439939684</v>
      </c>
      <c r="P7" s="39">
        <f>RUT_data!U38/RUT_data!U158</f>
        <v>5.0023595595432306</v>
      </c>
      <c r="Q7" s="39">
        <f>RUT_data!V38/RUT_data!V158</f>
        <v>4.8707534086954851</v>
      </c>
      <c r="R7" s="39">
        <f>RUT_data!W38/RUT_data!W158</f>
        <v>4.6546149190048158</v>
      </c>
      <c r="S7" s="39">
        <f>RUT_data!X38/RUT_data!X158</f>
        <v>4.6794731192105914</v>
      </c>
      <c r="T7" s="39">
        <f>RUT_data!Y38/RUT_data!Y158</f>
        <v>4.4218751191224781</v>
      </c>
      <c r="U7" s="39">
        <f>RUT_data!Z38/RUT_data!Z158</f>
        <v>4.4220027188689501</v>
      </c>
      <c r="V7" s="39">
        <f>RUT_data!AA38/RUT_data!AA158</f>
        <v>4.3746233974358972</v>
      </c>
      <c r="W7" s="39">
        <f>RUT_data!AB38/RUT_data!AB158</f>
        <v>4.2472718243596441</v>
      </c>
      <c r="X7" s="39">
        <f>RUT_data!AC38/RUT_data!AC158</f>
        <v>4.0145652841781878</v>
      </c>
      <c r="Y7" s="39">
        <f>RUT_data!AD38/RUT_data!AD158</f>
        <v>3.9491568922305764</v>
      </c>
      <c r="Z7" s="39">
        <f>RUT_data!AE38/RUT_data!AE158</f>
        <v>3.9382326150832516</v>
      </c>
      <c r="AA7" s="39">
        <f>RUT_data!AF38/RUT_data!AF158</f>
        <v>3.7735835327908092</v>
      </c>
      <c r="AB7" s="39">
        <f>RUT_data!AG38/RUT_data!AG158</f>
        <v>3.7226975222066385</v>
      </c>
      <c r="AC7" s="39">
        <f>RUT_data!AH38/RUT_data!AH158</f>
        <v>3.6517480602464629</v>
      </c>
      <c r="AD7" s="39">
        <f>RUT_data!AI38/RUT_data!AI158</f>
        <v>3.5273507362784473</v>
      </c>
      <c r="AE7" s="39">
        <f>RUT_data!AJ38/RUT_data!AJ158</f>
        <v>3.5065779616724737</v>
      </c>
      <c r="AF7" s="39">
        <f>RUT_data!AK38/RUT_data!AK158</f>
        <v>3.3500649957519117</v>
      </c>
      <c r="AG7" s="39">
        <f>RUT_data!AL38/RUT_data!AL158</f>
        <v>3.2916628003314004</v>
      </c>
      <c r="AH7" s="39">
        <f>RUT_data!AM38/RUT_data!AM158</f>
        <v>3.2203381818181818</v>
      </c>
      <c r="AI7" s="39">
        <f>RUT_data!AN38/RUT_data!AN158</f>
        <v>3.1850311268715523</v>
      </c>
      <c r="AJ7" s="39">
        <f>RUT_data!AO38/RUT_data!AO158</f>
        <v>3.0699285165257493</v>
      </c>
      <c r="AK7" s="39">
        <f>RUT_data!AP38/RUT_data!AP158</f>
        <v>3.0369072822822822</v>
      </c>
      <c r="AL7" s="39">
        <f>RUT_data!AQ38/RUT_data!AQ158</f>
        <v>2.8626813348001465</v>
      </c>
      <c r="AM7" s="39">
        <f>RUT_data!AR38/RUT_data!AR158</f>
        <v>2.7099369401648157</v>
      </c>
      <c r="AN7" s="39">
        <f>RUT_data!AS38/RUT_data!AS158</f>
        <v>2.9121584470094439</v>
      </c>
      <c r="AO7" s="39">
        <f>RUT_data!AT38/RUT_data!AT158</f>
        <v>2.8031577330146806</v>
      </c>
      <c r="AP7" s="39">
        <f>RUT_data!AU38/RUT_data!AU158</f>
        <v>2.6573790806129249</v>
      </c>
    </row>
    <row r="8" spans="1:42" x14ac:dyDescent="0.2">
      <c r="A8" t="str">
        <f>RUT_data!B39</f>
        <v>Seychelles</v>
      </c>
      <c r="B8" s="39">
        <f>RUT_data!G39/RUT_data!G159</f>
        <v>0.83793913043478263</v>
      </c>
      <c r="C8" s="39">
        <f>RUT_data!H39/RUT_data!H159</f>
        <v>0.87663354037267072</v>
      </c>
      <c r="D8" s="39">
        <f>RUT_data!I39/RUT_data!I159</f>
        <v>0.71437944664031616</v>
      </c>
      <c r="E8" s="39">
        <f>RUT_data!J39/RUT_data!J159</f>
        <v>0.87509881422924896</v>
      </c>
      <c r="F8" s="39">
        <f>RUT_data!K39/RUT_data!K159</f>
        <v>0.83828063241106721</v>
      </c>
      <c r="G8" s="39">
        <f>RUT_data!L39/RUT_data!L159</f>
        <v>0.94055954631379968</v>
      </c>
      <c r="H8" s="39">
        <f>RUT_data!M39/RUT_data!M159</f>
        <v>1.1975444234404538</v>
      </c>
      <c r="I8" s="39">
        <f>RUT_data!N39/RUT_data!N159</f>
        <v>1.3102911153119094</v>
      </c>
      <c r="J8" s="39">
        <f>RUT_data!O39/RUT_data!O159</f>
        <v>0.78754253308128552</v>
      </c>
      <c r="K8" s="39">
        <f>RUT_data!P39/RUT_data!P159</f>
        <v>0.72399810964083178</v>
      </c>
      <c r="L8" s="39">
        <f>RUT_data!Q39/RUT_data!Q159</f>
        <v>0.64396786389413996</v>
      </c>
      <c r="M8" s="39">
        <f>RUT_data!R39/RUT_data!R159</f>
        <v>0.81386413043478267</v>
      </c>
      <c r="N8" s="39">
        <f>RUT_data!S39/RUT_data!S159</f>
        <v>0.67532869565217379</v>
      </c>
      <c r="O8" s="39">
        <f>RUT_data!T39/RUT_data!T159</f>
        <v>0.62377043478260863</v>
      </c>
      <c r="P8" s="39">
        <f>RUT_data!U39/RUT_data!U159</f>
        <v>0.50573076923076921</v>
      </c>
      <c r="Q8" s="39">
        <f>RUT_data!V39/RUT_data!V159</f>
        <v>0.49652006688963207</v>
      </c>
      <c r="R8" s="39">
        <f>RUT_data!W39/RUT_data!W159</f>
        <v>0.41313043478260869</v>
      </c>
      <c r="S8" s="39">
        <f>RUT_data!X39/RUT_data!X159</f>
        <v>0.34821739130434781</v>
      </c>
      <c r="T8" s="39">
        <f>RUT_data!Y39/RUT_data!Y159</f>
        <v>0.3644782608695652</v>
      </c>
      <c r="U8" s="39">
        <f>RUT_data!Z39/RUT_data!Z159</f>
        <v>0.38186956521739129</v>
      </c>
      <c r="V8" s="39">
        <f>RUT_data!AA39/RUT_data!AA159</f>
        <v>0.34295652173913044</v>
      </c>
      <c r="W8" s="39">
        <f>RUT_data!AB39/RUT_data!AB159</f>
        <v>0.40678260869565219</v>
      </c>
      <c r="X8" s="39">
        <f>RUT_data!AC39/RUT_data!AC159</f>
        <v>0.45847826086956522</v>
      </c>
      <c r="Y8" s="39">
        <f>RUT_data!AD39/RUT_data!AD159</f>
        <v>0.26950000000000002</v>
      </c>
      <c r="Z8" s="39">
        <f>RUT_data!AE39/RUT_data!AE159</f>
        <v>0.37358333333333332</v>
      </c>
      <c r="AA8" s="39">
        <f>RUT_data!AF39/RUT_data!AF159</f>
        <v>0.38616666666666666</v>
      </c>
      <c r="AB8" s="39">
        <f>RUT_data!AG39/RUT_data!AG159</f>
        <v>0.23633333333333334</v>
      </c>
      <c r="AC8" s="39">
        <f>RUT_data!AH39/RUT_data!AH159</f>
        <v>0.17496</v>
      </c>
      <c r="AD8" s="39">
        <f>RUT_data!AI39/RUT_data!AI159</f>
        <v>0.15923999999999999</v>
      </c>
      <c r="AE8" s="39">
        <f>RUT_data!AJ39/RUT_data!AJ159</f>
        <v>0.14596000000000001</v>
      </c>
      <c r="AF8" s="39">
        <f>RUT_data!AK39/RUT_data!AK159</f>
        <v>0.18403846153846154</v>
      </c>
      <c r="AG8" s="39">
        <f>RUT_data!AL39/RUT_data!AL159</f>
        <v>0.13657692307692307</v>
      </c>
      <c r="AH8" s="39">
        <f>RUT_data!AM39/RUT_data!AM159</f>
        <v>0.13161538461538461</v>
      </c>
      <c r="AI8" s="39">
        <f>RUT_data!AN39/RUT_data!AN159</f>
        <v>0.1766923076923077</v>
      </c>
      <c r="AJ8" s="39">
        <f>RUT_data!AO39/RUT_data!AO159</f>
        <v>0.1948148148148148</v>
      </c>
      <c r="AK8" s="39">
        <f>RUT_data!AP39/RUT_data!AP159</f>
        <v>0.20218518518518519</v>
      </c>
      <c r="AL8" s="39">
        <f>RUT_data!AQ39/RUT_data!AQ159</f>
        <v>0.19637037037037036</v>
      </c>
      <c r="AM8" s="39">
        <f>RUT_data!AR39/RUT_data!AR159</f>
        <v>0.18962962962962962</v>
      </c>
      <c r="AN8" s="39">
        <f>RUT_data!AS39/RUT_data!AS159</f>
        <v>0.1778888888888889</v>
      </c>
      <c r="AO8" s="39">
        <f>RUT_data!AT39/RUT_data!AT159</f>
        <v>0.17632142857142857</v>
      </c>
      <c r="AP8" s="39">
        <f>RUT_data!AU39/RUT_data!AU159</f>
        <v>0.18007142857142858</v>
      </c>
    </row>
    <row r="9" spans="1:42" x14ac:dyDescent="0.2">
      <c r="A9" t="str">
        <f>RUT_data!B21</f>
        <v>Lesotho</v>
      </c>
      <c r="B9" s="39">
        <f>RUT_data!G21/RUT_data!G141</f>
        <v>12.172935853748388</v>
      </c>
      <c r="C9" s="39">
        <f>RUT_data!H21/RUT_data!H141</f>
        <v>12.099329151021156</v>
      </c>
      <c r="D9" s="39">
        <f>RUT_data!I21/RUT_data!I141</f>
        <v>12.094785465701987</v>
      </c>
      <c r="E9" s="39">
        <f>RUT_data!J21/RUT_data!J141</f>
        <v>12.039832650273222</v>
      </c>
      <c r="F9" s="39">
        <f>RUT_data!K21/RUT_data!K141</f>
        <v>12.032466488542703</v>
      </c>
      <c r="G9" s="39">
        <f>RUT_data!L21/RUT_data!L141</f>
        <v>11.935001576292558</v>
      </c>
      <c r="H9" s="39">
        <f>RUT_data!M21/RUT_data!M141</f>
        <v>11.9276303413061</v>
      </c>
      <c r="I9" s="39">
        <f>RUT_data!N21/RUT_data!N141</f>
        <v>11.708370010691375</v>
      </c>
      <c r="J9" s="39">
        <f>RUT_data!O21/RUT_data!O141</f>
        <v>11.393430438635356</v>
      </c>
      <c r="K9" s="39">
        <f>RUT_data!P21/RUT_data!P141</f>
        <v>11.062415388683235</v>
      </c>
      <c r="L9" s="39">
        <f>RUT_data!Q21/RUT_data!Q141</f>
        <v>10.765004141960237</v>
      </c>
      <c r="M9" s="39">
        <f>RUT_data!R21/RUT_data!R141</f>
        <v>10.436094046591888</v>
      </c>
      <c r="N9" s="39">
        <f>RUT_data!S21/RUT_data!S141</f>
        <v>10.245613473360656</v>
      </c>
      <c r="O9" s="39">
        <f>RUT_data!T21/RUT_data!T141</f>
        <v>10.323951537941523</v>
      </c>
      <c r="P9" s="39">
        <f>RUT_data!U21/RUT_data!U141</f>
        <v>9.9399194964871196</v>
      </c>
      <c r="Q9" s="39">
        <f>RUT_data!V21/RUT_data!V141</f>
        <v>9.6562762583408848</v>
      </c>
      <c r="R9" s="39">
        <f>RUT_data!W21/RUT_data!W141</f>
        <v>9.3506326083428011</v>
      </c>
      <c r="S9" s="39">
        <f>RUT_data!X21/RUT_data!X141</f>
        <v>9.3979682979749271</v>
      </c>
      <c r="T9" s="39">
        <f>RUT_data!Y21/RUT_data!Y141</f>
        <v>9.2446816345925384</v>
      </c>
      <c r="U9" s="39">
        <f>RUT_data!Z21/RUT_data!Z141</f>
        <v>9.1087827868852465</v>
      </c>
      <c r="V9" s="39">
        <f>RUT_data!AA21/RUT_data!AA141</f>
        <v>8.9044640000000008</v>
      </c>
      <c r="W9" s="39">
        <f>RUT_data!AB21/RUT_data!AB141</f>
        <v>8.6669999999999998</v>
      </c>
      <c r="X9" s="39">
        <f>RUT_data!AC21/RUT_data!AC141</f>
        <v>8.4387049808429122</v>
      </c>
      <c r="Y9" s="39">
        <f>RUT_data!AD21/RUT_data!AD141</f>
        <v>8.3107686567164176</v>
      </c>
      <c r="Z9" s="39">
        <f>RUT_data!AE21/RUT_data!AE141</f>
        <v>8.1999163636363637</v>
      </c>
      <c r="AA9" s="39">
        <f>RUT_data!AF21/RUT_data!AF141</f>
        <v>7.9434285714285711</v>
      </c>
      <c r="AB9" s="39">
        <f>RUT_data!AG21/RUT_data!AG141</f>
        <v>7.9602280701754387</v>
      </c>
      <c r="AC9" s="39">
        <f>RUT_data!AH21/RUT_data!AH141</f>
        <v>7.9978448275862073</v>
      </c>
      <c r="AD9" s="39">
        <f>RUT_data!AI21/RUT_data!AI141</f>
        <v>7.5875371621621621</v>
      </c>
      <c r="AE9" s="39">
        <f>RUT_data!AJ21/RUT_data!AJ141</f>
        <v>7.5043687707641196</v>
      </c>
      <c r="AF9" s="39">
        <f>RUT_data!AK21/RUT_data!AK141</f>
        <v>7.1259868852459016</v>
      </c>
      <c r="AG9" s="39">
        <f>RUT_data!AL21/RUT_data!AL141</f>
        <v>7.0258576051779933</v>
      </c>
      <c r="AH9" s="39">
        <f>RUT_data!AM21/RUT_data!AM141</f>
        <v>6.9457220447284342</v>
      </c>
      <c r="AI9" s="39">
        <f>RUT_data!AN21/RUT_data!AN141</f>
        <v>7.2449873817034698</v>
      </c>
      <c r="AJ9" s="39">
        <f>RUT_data!AO21/RUT_data!AO141</f>
        <v>6.5961397515527951</v>
      </c>
      <c r="AK9" s="39">
        <f>RUT_data!AP21/RUT_data!AP141</f>
        <v>6.8452804878048781</v>
      </c>
      <c r="AL9" s="39">
        <f>RUT_data!AQ21/RUT_data!AQ141</f>
        <v>6.7084804804804801</v>
      </c>
      <c r="AM9" s="39">
        <f>RUT_data!AR21/RUT_data!AR141</f>
        <v>6.3504719764011801</v>
      </c>
      <c r="AN9" s="39">
        <f>RUT_data!AS21/RUT_data!AS141</f>
        <v>6.4372267441860469</v>
      </c>
      <c r="AO9" s="39">
        <f>RUT_data!AT21/RUT_data!AT141</f>
        <v>6.4351781609195404</v>
      </c>
      <c r="AP9" s="39">
        <f>RUT_data!AU21/RUT_data!AU141</f>
        <v>6.5184472934472932</v>
      </c>
    </row>
    <row r="10" spans="1:42" x14ac:dyDescent="0.2">
      <c r="A10" t="str">
        <f>RUT_data!B40</f>
        <v>Sierra Leone</v>
      </c>
      <c r="B10" s="39">
        <f>RUT_data!G40/RUT_data!G160</f>
        <v>3.391119764229598</v>
      </c>
      <c r="C10" s="39">
        <f>RUT_data!H40/RUT_data!H160</f>
        <v>3.351607924593881</v>
      </c>
      <c r="D10" s="39">
        <f>RUT_data!I40/RUT_data!I160</f>
        <v>3.3518353849578681</v>
      </c>
      <c r="E10" s="39">
        <f>RUT_data!J40/RUT_data!J160</f>
        <v>3.3444088531385709</v>
      </c>
      <c r="F10" s="39">
        <f>RUT_data!K40/RUT_data!K160</f>
        <v>3.3729237652727586</v>
      </c>
      <c r="G10" s="39">
        <f>RUT_data!L40/RUT_data!L160</f>
        <v>3.3895215059031005</v>
      </c>
      <c r="H10" s="39">
        <f>RUT_data!M40/RUT_data!M160</f>
        <v>3.399093065960316</v>
      </c>
      <c r="I10" s="39">
        <f>RUT_data!N40/RUT_data!N160</f>
        <v>3.3454708498423225</v>
      </c>
      <c r="J10" s="39">
        <f>RUT_data!O40/RUT_data!O160</f>
        <v>3.3164361529846835</v>
      </c>
      <c r="K10" s="39">
        <f>RUT_data!P40/RUT_data!P160</f>
        <v>3.327931918531839</v>
      </c>
      <c r="L10" s="39">
        <f>RUT_data!Q40/RUT_data!Q160</f>
        <v>3.3345872841481765</v>
      </c>
      <c r="M10" s="39">
        <f>RUT_data!R40/RUT_data!R160</f>
        <v>3.3059074631821095</v>
      </c>
      <c r="N10" s="39">
        <f>RUT_data!S40/RUT_data!S160</f>
        <v>3.2851092564134734</v>
      </c>
      <c r="O10" s="39">
        <f>RUT_data!T40/RUT_data!T160</f>
        <v>3.2770783593986952</v>
      </c>
      <c r="P10" s="39">
        <f>RUT_data!U40/RUT_data!U160</f>
        <v>3.2643136889608884</v>
      </c>
      <c r="Q10" s="39">
        <f>RUT_data!V40/RUT_data!V160</f>
        <v>3.2641593404911498</v>
      </c>
      <c r="R10" s="39">
        <f>RUT_data!W40/RUT_data!W160</f>
        <v>3.2509270162666364</v>
      </c>
      <c r="S10" s="39">
        <f>RUT_data!X40/RUT_data!X160</f>
        <v>3.2446495749941753</v>
      </c>
      <c r="T10" s="39">
        <f>RUT_data!Y40/RUT_data!Y160</f>
        <v>3.1941392002919944</v>
      </c>
      <c r="U10" s="39">
        <f>RUT_data!Z40/RUT_data!Z160</f>
        <v>3.1811185682326624</v>
      </c>
      <c r="V10" s="39">
        <f>RUT_data!AA40/RUT_data!AA160</f>
        <v>3.1287362637362639</v>
      </c>
      <c r="W10" s="39">
        <f>RUT_data!AB40/RUT_data!AB160</f>
        <v>3.0884989200863933</v>
      </c>
      <c r="X10" s="39">
        <f>RUT_data!AC40/RUT_data!AC160</f>
        <v>3.0060381355932204</v>
      </c>
      <c r="Y10" s="39">
        <f>RUT_data!AD40/RUT_data!AD160</f>
        <v>2.9099708939708941</v>
      </c>
      <c r="Z10" s="39">
        <f>RUT_data!AE40/RUT_data!AE160</f>
        <v>2.9141472081218276</v>
      </c>
      <c r="AA10" s="39">
        <f>RUT_data!AF40/RUT_data!AF160</f>
        <v>2.8531380337636545</v>
      </c>
      <c r="AB10" s="39">
        <f>RUT_data!AG40/RUT_data!AG160</f>
        <v>2.8061201550387596</v>
      </c>
      <c r="AC10" s="39">
        <f>RUT_data!AH40/RUT_data!AH160</f>
        <v>2.7779017013232514</v>
      </c>
      <c r="AD10" s="39">
        <f>RUT_data!AI40/RUT_data!AI160</f>
        <v>2.7443215613382899</v>
      </c>
      <c r="AE10" s="39">
        <f>RUT_data!AJ40/RUT_data!AJ160</f>
        <v>2.7327340720221605</v>
      </c>
      <c r="AF10" s="39">
        <f>RUT_data!AK40/RUT_data!AK160</f>
        <v>2.7419138090824839</v>
      </c>
      <c r="AG10" s="39">
        <f>RUT_data!AL40/RUT_data!AL160</f>
        <v>2.6989672591206735</v>
      </c>
      <c r="AH10" s="39">
        <f>RUT_data!AM40/RUT_data!AM160</f>
        <v>2.7688755935422602</v>
      </c>
      <c r="AI10" s="39">
        <f>RUT_data!AN40/RUT_data!AN160</f>
        <v>2.8334314671814673</v>
      </c>
      <c r="AJ10" s="39">
        <f>RUT_data!AO40/RUT_data!AO160</f>
        <v>2.7717387914230018</v>
      </c>
      <c r="AK10" s="39">
        <f>RUT_data!AP40/RUT_data!AP160</f>
        <v>2.8429192913385828</v>
      </c>
      <c r="AL10" s="39">
        <f>RUT_data!AQ40/RUT_data!AQ160</f>
        <v>2.9235103652517274</v>
      </c>
      <c r="AM10" s="39">
        <f>RUT_data!AR40/RUT_data!AR160</f>
        <v>2.8576041461006909</v>
      </c>
      <c r="AN10" s="39">
        <f>RUT_data!AS40/RUT_data!AS160</f>
        <v>2.7171720430107529</v>
      </c>
      <c r="AO10" s="39">
        <f>RUT_data!AT40/RUT_data!AT160</f>
        <v>2.5988693563880885</v>
      </c>
      <c r="AP10" s="39">
        <f>RUT_data!AU40/RUT_data!AU160</f>
        <v>2.6877037383177571</v>
      </c>
    </row>
    <row r="11" spans="1:42" x14ac:dyDescent="0.2">
      <c r="A11" t="str">
        <f>RUT_data!B41</f>
        <v>Somalia</v>
      </c>
      <c r="B11" s="39">
        <f>RUT_data!G41/RUT_data!G161</f>
        <v>44.510342477289804</v>
      </c>
      <c r="C11" s="39">
        <f>RUT_data!H41/RUT_data!H161</f>
        <v>43.812331198013965</v>
      </c>
      <c r="D11" s="39">
        <f>RUT_data!I41/RUT_data!I161</f>
        <v>43.13268225895559</v>
      </c>
      <c r="E11" s="39">
        <f>RUT_data!J41/RUT_data!J161</f>
        <v>42.438439331576589</v>
      </c>
      <c r="F11" s="39">
        <f>RUT_data!K41/RUT_data!K161</f>
        <v>41.775981967504606</v>
      </c>
      <c r="G11" s="39">
        <f>RUT_data!L41/RUT_data!L161</f>
        <v>41.015886366559961</v>
      </c>
      <c r="H11" s="39">
        <f>RUT_data!M41/RUT_data!M161</f>
        <v>40.24365889843952</v>
      </c>
      <c r="I11" s="39">
        <f>RUT_data!N41/RUT_data!N161</f>
        <v>39.423398252450106</v>
      </c>
      <c r="J11" s="39">
        <f>RUT_data!O41/RUT_data!O161</f>
        <v>38.771125497583967</v>
      </c>
      <c r="K11" s="39">
        <f>RUT_data!P41/RUT_data!P161</f>
        <v>38.285469957721389</v>
      </c>
      <c r="L11" s="39">
        <f>RUT_data!Q41/RUT_data!Q161</f>
        <v>38.045081957922584</v>
      </c>
      <c r="M11" s="39">
        <f>RUT_data!R41/RUT_data!R161</f>
        <v>38.252845352517738</v>
      </c>
      <c r="N11" s="39">
        <f>RUT_data!S41/RUT_data!S161</f>
        <v>37.804034498366597</v>
      </c>
      <c r="O11" s="39">
        <f>RUT_data!T41/RUT_data!T161</f>
        <v>36.734579224413402</v>
      </c>
      <c r="P11" s="39">
        <f>RUT_data!U41/RUT_data!U161</f>
        <v>34.830787794457699</v>
      </c>
      <c r="Q11" s="39">
        <f>RUT_data!V41/RUT_data!V161</f>
        <v>32.03441199753015</v>
      </c>
      <c r="R11" s="39">
        <f>RUT_data!W41/RUT_data!W161</f>
        <v>28.978522195018861</v>
      </c>
      <c r="S11" s="39">
        <f>RUT_data!X41/RUT_data!X161</f>
        <v>26.263118834043194</v>
      </c>
      <c r="T11" s="39">
        <f>RUT_data!Y41/RUT_data!Y161</f>
        <v>24.366111542455609</v>
      </c>
      <c r="U11" s="39">
        <f>RUT_data!Z41/RUT_data!Z161</f>
        <v>23.233435175345377</v>
      </c>
      <c r="V11" s="39">
        <f>RUT_data!AA41/RUT_data!AA161</f>
        <v>22.871771756122982</v>
      </c>
      <c r="W11" s="39">
        <f>RUT_data!AB41/RUT_data!AB161</f>
        <v>22.963222686879249</v>
      </c>
      <c r="X11" s="39">
        <f>RUT_data!AC41/RUT_data!AC161</f>
        <v>23.204328912466842</v>
      </c>
      <c r="Y11" s="39">
        <f>RUT_data!AD41/RUT_data!AD161</f>
        <v>23.736274298056156</v>
      </c>
      <c r="Z11" s="39">
        <f>RUT_data!AE41/RUT_data!AE161</f>
        <v>24.004587206123563</v>
      </c>
      <c r="AA11" s="39">
        <f>RUT_data!AF41/RUT_data!AF161</f>
        <v>24.042645444566411</v>
      </c>
      <c r="AB11" s="39">
        <f>RUT_data!AG41/RUT_data!AG161</f>
        <v>23.995419847328243</v>
      </c>
      <c r="AC11" s="39">
        <f>RUT_data!AH41/RUT_data!AH161</f>
        <v>23.827086486486486</v>
      </c>
      <c r="AD11" s="39">
        <f>RUT_data!AI41/RUT_data!AI161</f>
        <v>23.615774798927614</v>
      </c>
      <c r="AE11" s="39">
        <f>RUT_data!AJ41/RUT_data!AJ161</f>
        <v>23.435103999999999</v>
      </c>
      <c r="AF11" s="39">
        <f>RUT_data!AK41/RUT_data!AK161</f>
        <v>23.30466097170315</v>
      </c>
      <c r="AG11" s="39">
        <f>RUT_data!AL41/RUT_data!AL161</f>
        <v>23.355670064377684</v>
      </c>
      <c r="AH11" s="39">
        <f>RUT_data!AM41/RUT_data!AM161</f>
        <v>23.524103727714749</v>
      </c>
      <c r="AI11" s="39">
        <f>RUT_data!AN41/RUT_data!AN161</f>
        <v>23.917418516513266</v>
      </c>
      <c r="AJ11" s="39">
        <f>RUT_data!AO41/RUT_data!AO161</f>
        <v>23.59413477088949</v>
      </c>
      <c r="AK11" s="39">
        <f>RUT_data!AP41/RUT_data!AP161</f>
        <v>23.297176251331205</v>
      </c>
      <c r="AL11" s="39">
        <f>RUT_data!AQ41/RUT_data!AQ161</f>
        <v>22.888535248041777</v>
      </c>
      <c r="AM11" s="39">
        <f>RUT_data!AR41/RUT_data!AR161</f>
        <v>22.300162921348313</v>
      </c>
      <c r="AN11" s="39">
        <f>RUT_data!AS41/RUT_data!AS161</f>
        <v>21.80907235528942</v>
      </c>
      <c r="AO11" s="39">
        <f>RUT_data!AT41/RUT_data!AT161</f>
        <v>21.348395507812501</v>
      </c>
      <c r="AP11" s="39">
        <f>RUT_data!AU41/RUT_data!AU161</f>
        <v>20.907287900526065</v>
      </c>
    </row>
    <row r="12" spans="1:42" x14ac:dyDescent="0.2"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</row>
    <row r="13" spans="1:42" x14ac:dyDescent="0.2">
      <c r="A13" t="str">
        <f>RUT_data!B26</f>
        <v>Mauritania</v>
      </c>
      <c r="B13" s="39">
        <f>RUT_data!G26/RUT_data!G146</f>
        <v>110.87981825378499</v>
      </c>
      <c r="C13" s="39">
        <f>RUT_data!H26/RUT_data!H146</f>
        <v>109.3388392857143</v>
      </c>
      <c r="D13" s="39">
        <f>RUT_data!I26/RUT_data!I146</f>
        <v>108.13934238661516</v>
      </c>
      <c r="E13" s="39">
        <f>RUT_data!J26/RUT_data!J146</f>
        <v>106.91893802918392</v>
      </c>
      <c r="F13" s="39">
        <f>RUT_data!K26/RUT_data!K146</f>
        <v>105.64355030946804</v>
      </c>
      <c r="G13" s="39">
        <f>RUT_data!L26/RUT_data!L146</f>
        <v>104.11157857813451</v>
      </c>
      <c r="H13" s="39">
        <f>RUT_data!M26/RUT_data!M146</f>
        <v>102.98421805880822</v>
      </c>
      <c r="I13" s="39">
        <f>RUT_data!N26/RUT_data!N146</f>
        <v>101.63981884112715</v>
      </c>
      <c r="J13" s="39">
        <f>RUT_data!O26/RUT_data!O146</f>
        <v>100.43568504900132</v>
      </c>
      <c r="K13" s="39">
        <f>RUT_data!P26/RUT_data!P146</f>
        <v>99.110773717467197</v>
      </c>
      <c r="L13" s="39">
        <f>RUT_data!Q26/RUT_data!Q146</f>
        <v>98.30530778481598</v>
      </c>
      <c r="M13" s="39">
        <f>RUT_data!R26/RUT_data!R146</f>
        <v>97.325433013834243</v>
      </c>
      <c r="N13" s="39">
        <f>RUT_data!S26/RUT_data!S146</f>
        <v>96.502416065189863</v>
      </c>
      <c r="O13" s="39">
        <f>RUT_data!T26/RUT_data!T146</f>
        <v>95.812932684069224</v>
      </c>
      <c r="P13" s="39">
        <f>RUT_data!U26/RUT_data!U146</f>
        <v>95.149211127670142</v>
      </c>
      <c r="Q13" s="39">
        <f>RUT_data!V26/RUT_data!V146</f>
        <v>94.495920544002701</v>
      </c>
      <c r="R13" s="39">
        <f>RUT_data!W26/RUT_data!W146</f>
        <v>93.924457642092861</v>
      </c>
      <c r="S13" s="39">
        <f>RUT_data!X26/RUT_data!X146</f>
        <v>93.489857254377156</v>
      </c>
      <c r="T13" s="39">
        <f>RUT_data!Y26/RUT_data!Y146</f>
        <v>92.931539015839135</v>
      </c>
      <c r="U13" s="39">
        <f>RUT_data!Z26/RUT_data!Z146</f>
        <v>92.386503512880566</v>
      </c>
      <c r="V13" s="39">
        <f>RUT_data!AA26/RUT_data!AA146</f>
        <v>92.027969696969691</v>
      </c>
      <c r="W13" s="39">
        <f>RUT_data!AB26/RUT_data!AB146</f>
        <v>91.37664351851852</v>
      </c>
      <c r="X13" s="39">
        <f>RUT_data!AC26/RUT_data!AC146</f>
        <v>90.86862903225807</v>
      </c>
      <c r="Y13" s="39">
        <f>RUT_data!AD26/RUT_data!AD146</f>
        <v>90.456956422018351</v>
      </c>
      <c r="Z13" s="39">
        <f>RUT_data!AE26/RUT_data!AE146</f>
        <v>90.406201372997714</v>
      </c>
      <c r="AA13" s="39">
        <f>RUT_data!AF26/RUT_data!AF146</f>
        <v>90.437528604118995</v>
      </c>
      <c r="AB13" s="39">
        <f>RUT_data!AG26/RUT_data!AG146</f>
        <v>90.370274599542327</v>
      </c>
      <c r="AC13" s="39">
        <f>RUT_data!AH26/RUT_data!AH146</f>
        <v>90.495588100686504</v>
      </c>
      <c r="AD13" s="39">
        <f>RUT_data!AI26/RUT_data!AI146</f>
        <v>90.699591743119271</v>
      </c>
      <c r="AE13" s="39">
        <f>RUT_data!AJ26/RUT_data!AJ146</f>
        <v>90.674636781609195</v>
      </c>
      <c r="AF13" s="39">
        <f>RUT_data!AK26/RUT_data!AK146</f>
        <v>88.377592841163306</v>
      </c>
      <c r="AG13" s="39">
        <f>RUT_data!AL26/RUT_data!AL146</f>
        <v>86.006200435729852</v>
      </c>
      <c r="AH13" s="39">
        <f>RUT_data!AM26/RUT_data!AM146</f>
        <v>83.971961783439497</v>
      </c>
      <c r="AI13" s="39">
        <f>RUT_data!AN26/RUT_data!AN146</f>
        <v>82.189515527950306</v>
      </c>
      <c r="AJ13" s="39">
        <f>RUT_data!AO26/RUT_data!AO146</f>
        <v>80.006885080645162</v>
      </c>
      <c r="AK13" s="39">
        <f>RUT_data!AP26/RUT_data!AP146</f>
        <v>77.804215686274503</v>
      </c>
      <c r="AL13" s="39">
        <f>RUT_data!AQ26/RUT_data!AQ146</f>
        <v>75.600221374045802</v>
      </c>
      <c r="AM13" s="39">
        <f>RUT_data!AR26/RUT_data!AR146</f>
        <v>73.535146567718002</v>
      </c>
      <c r="AN13" s="39">
        <f>RUT_data!AS26/RUT_data!AS146</f>
        <v>71.484965703971113</v>
      </c>
      <c r="AO13" s="39">
        <f>RUT_data!AT26/RUT_data!AT146</f>
        <v>69.441535087719302</v>
      </c>
      <c r="AP13" s="39">
        <f>RUT_data!AU26/RUT_data!AU146</f>
        <v>67.546124573378833</v>
      </c>
    </row>
    <row r="14" spans="1:42" x14ac:dyDescent="0.2"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</row>
    <row r="15" spans="1:42" x14ac:dyDescent="0.2">
      <c r="A15" t="s">
        <v>305</v>
      </c>
      <c r="B15" s="39">
        <f>RUT_data!G42/RUT_data!G162</f>
        <v>45.558339902819789</v>
      </c>
      <c r="C15" s="39">
        <f>RUT_data!H42/RUT_data!H162</f>
        <v>44.7473917366328</v>
      </c>
      <c r="D15" s="39">
        <f>RUT_data!I42/RUT_data!I162</f>
        <v>44.200591529259263</v>
      </c>
      <c r="E15" s="39">
        <f>RUT_data!J42/RUT_data!J162</f>
        <v>43.210043695789906</v>
      </c>
      <c r="F15" s="39">
        <f>RUT_data!K42/RUT_data!K162</f>
        <v>42.451059402389788</v>
      </c>
      <c r="G15" s="39">
        <f>RUT_data!L42/RUT_data!L162</f>
        <v>42.043466948607154</v>
      </c>
      <c r="H15" s="39">
        <f>RUT_data!M42/RUT_data!M162</f>
        <v>42.106583045588479</v>
      </c>
      <c r="I15" s="39">
        <f>RUT_data!N42/RUT_data!N162</f>
        <v>41.89276462287183</v>
      </c>
      <c r="J15" s="39">
        <f>RUT_data!O42/RUT_data!O162</f>
        <v>41.567770069402123</v>
      </c>
      <c r="K15" s="39">
        <f>RUT_data!P42/RUT_data!P162</f>
        <v>41.367673444051938</v>
      </c>
      <c r="L15" s="39">
        <f>RUT_data!Q42/RUT_data!Q162</f>
        <v>42.151904169242627</v>
      </c>
      <c r="M15" s="39">
        <f>RUT_data!R42/RUT_data!R162</f>
        <v>42.954390695770968</v>
      </c>
      <c r="N15" s="39">
        <f>RUT_data!S42/RUT_data!S162</f>
        <v>43.284106650391074</v>
      </c>
      <c r="O15" s="39">
        <f>RUT_data!T42/RUT_data!T162</f>
        <v>44.6717545541429</v>
      </c>
      <c r="P15" s="39">
        <f>RUT_data!U42/RUT_data!U162</f>
        <v>45.681293415243083</v>
      </c>
      <c r="Q15" s="39">
        <f>RUT_data!V42/RUT_data!V162</f>
        <v>47.198064737571187</v>
      </c>
      <c r="R15" s="39">
        <f>RUT_data!W42/RUT_data!W162</f>
        <v>48.832913369735287</v>
      </c>
      <c r="S15" s="39">
        <f>RUT_data!X42/RUT_data!X162</f>
        <v>50.873400573492923</v>
      </c>
      <c r="T15" s="39">
        <f>RUT_data!Y42/RUT_data!Y162</f>
        <v>53.298148630485194</v>
      </c>
      <c r="U15" s="39">
        <f>RUT_data!Z42/RUT_data!Z162</f>
        <v>55.819755915317558</v>
      </c>
      <c r="V15" s="39">
        <f>RUT_data!AA42/RUT_data!AA162</f>
        <v>55.529134900990101</v>
      </c>
      <c r="W15" s="39">
        <f>RUT_data!AB42/RUT_data!AB162</f>
        <v>55.254745700245699</v>
      </c>
      <c r="X15" s="39">
        <f>RUT_data!AC42/RUT_data!AC162</f>
        <v>54.771700000000003</v>
      </c>
      <c r="Y15" s="39">
        <f>RUT_data!AD42/RUT_data!AD162</f>
        <v>54.790775485436896</v>
      </c>
      <c r="Z15" s="39">
        <f>RUT_data!AE42/RUT_data!AE162</f>
        <v>54.342893655589123</v>
      </c>
      <c r="AA15" s="39">
        <f>RUT_data!AF42/RUT_data!AF162</f>
        <v>54.813230303030302</v>
      </c>
      <c r="AB15" s="39">
        <f>RUT_data!AG42/RUT_data!AG162</f>
        <v>55.393352224253505</v>
      </c>
      <c r="AC15" s="39">
        <f>RUT_data!AH42/RUT_data!AH162</f>
        <v>55.917998158379376</v>
      </c>
      <c r="AD15" s="39">
        <f>RUT_data!AI42/RUT_data!AI162</f>
        <v>56.012717283950614</v>
      </c>
      <c r="AE15" s="39">
        <f>RUT_data!AJ42/RUT_data!AJ162</f>
        <v>56.001760842627014</v>
      </c>
      <c r="AF15" s="39">
        <f>RUT_data!AK42/RUT_data!AK162</f>
        <v>56.259320249221183</v>
      </c>
      <c r="AG15" s="39">
        <f>RUT_data!AL42/RUT_data!AL162</f>
        <v>56.193393636930757</v>
      </c>
      <c r="AH15" s="39">
        <f>RUT_data!AM42/RUT_data!AM162</f>
        <v>56.650563397876326</v>
      </c>
      <c r="AI15" s="39">
        <f>RUT_data!AN42/RUT_data!AN162</f>
        <v>57.19872288401254</v>
      </c>
      <c r="AJ15" s="39">
        <f>RUT_data!AO42/RUT_data!AO162</f>
        <v>57.218530303030306</v>
      </c>
      <c r="AK15" s="39">
        <f>RUT_data!AP42/RUT_data!AP162</f>
        <v>58.183154336734695</v>
      </c>
      <c r="AL15" s="39">
        <f>RUT_data!AQ42/RUT_data!AQ162</f>
        <v>59.017593669250644</v>
      </c>
      <c r="AM15" s="39">
        <f>RUT_data!AR42/RUT_data!AR162</f>
        <v>59.158325474787162</v>
      </c>
      <c r="AN15" s="39">
        <f>RUT_data!AS42/RUT_data!AS162</f>
        <v>60.188136122177951</v>
      </c>
      <c r="AO15" s="39">
        <f>RUT_data!AT42/RUT_data!AT162</f>
        <v>61.283072199730093</v>
      </c>
      <c r="AP15" s="39">
        <f>RUT_data!AU42/RUT_data!AU162</f>
        <v>61.896191358024694</v>
      </c>
    </row>
    <row r="16" spans="1:42" x14ac:dyDescent="0.2">
      <c r="A16" t="s">
        <v>306</v>
      </c>
      <c r="B16" s="39">
        <f>RUT_data!G26/RUT_data!G147</f>
        <v>465.56000126582279</v>
      </c>
      <c r="C16" s="39">
        <f>RUT_data!H26/RUT_data!H147</f>
        <v>459.73637437500003</v>
      </c>
      <c r="D16" s="39">
        <f>RUT_data!I26/RUT_data!I147</f>
        <v>448.73707865853657</v>
      </c>
      <c r="E16" s="39">
        <f>RUT_data!J26/RUT_data!J147</f>
        <v>443.34259698795188</v>
      </c>
      <c r="F16" s="39">
        <f>RUT_data!K26/RUT_data!K147</f>
        <v>438.71487857142859</v>
      </c>
      <c r="G16" s="39">
        <f>RUT_data!L26/RUT_data!L147</f>
        <v>438.14337142857141</v>
      </c>
      <c r="H16" s="39">
        <f>RUT_data!M26/RUT_data!M147</f>
        <v>433.01713588235299</v>
      </c>
      <c r="I16" s="39">
        <f>RUT_data!N26/RUT_data!N147</f>
        <v>432.95081047058824</v>
      </c>
      <c r="J16" s="39">
        <f>RUT_data!O26/RUT_data!O147</f>
        <v>428.30303267441866</v>
      </c>
      <c r="K16" s="39">
        <f>RUT_data!P26/RUT_data!P147</f>
        <v>428.03712837209304</v>
      </c>
      <c r="L16" s="39">
        <f>RUT_data!Q26/RUT_data!Q147</f>
        <v>423.19783620689651</v>
      </c>
      <c r="M16" s="39">
        <f>RUT_data!R26/RUT_data!R147</f>
        <v>422.4637775862069</v>
      </c>
      <c r="N16" s="39">
        <f>RUT_data!S26/RUT_data!S147</f>
        <v>416.69278806818181</v>
      </c>
      <c r="O16" s="39">
        <f>RUT_data!T26/RUT_data!T147</f>
        <v>412.42015112359559</v>
      </c>
      <c r="P16" s="39">
        <f>RUT_data!U26/RUT_data!U147</f>
        <v>407.48209366666669</v>
      </c>
      <c r="Q16" s="39">
        <f>RUT_data!V26/RUT_data!V147</f>
        <v>407.13697066666668</v>
      </c>
      <c r="R16" s="39">
        <f>RUT_data!W26/RUT_data!W147</f>
        <v>402.63885000000005</v>
      </c>
      <c r="S16" s="39">
        <f>RUT_data!X26/RUT_data!X147</f>
        <v>398.79329999999999</v>
      </c>
      <c r="T16" s="39">
        <f>RUT_data!Y26/RUT_data!Y147</f>
        <v>394.48345</v>
      </c>
      <c r="U16" s="39">
        <f>RUT_data!Z26/RUT_data!Z147</f>
        <v>394.49036999999998</v>
      </c>
      <c r="V16" s="39">
        <f>RUT_data!AA26/RUT_data!AA147</f>
        <v>398.78786868686871</v>
      </c>
      <c r="W16" s="39">
        <f>RUT_data!AB26/RUT_data!AB147</f>
        <v>406.9557731958763</v>
      </c>
      <c r="X16" s="39">
        <f>RUT_data!AC26/RUT_data!AC147</f>
        <v>419.54239361702128</v>
      </c>
      <c r="Y16" s="39">
        <f>RUT_data!AD26/RUT_data!AD147</f>
        <v>428.6873152173913</v>
      </c>
      <c r="Z16" s="39">
        <f>RUT_data!AE26/RUT_data!AE147</f>
        <v>438.97233333333332</v>
      </c>
      <c r="AA16" s="39">
        <f>RUT_data!AF26/RUT_data!AF147</f>
        <v>444.05842696629213</v>
      </c>
      <c r="AB16" s="39">
        <f>RUT_data!AG26/RUT_data!AG147</f>
        <v>459.20709302325582</v>
      </c>
      <c r="AC16" s="39">
        <f>RUT_data!AH26/RUT_data!AH147</f>
        <v>470.7925238095238</v>
      </c>
      <c r="AD16" s="39">
        <f>RUT_data!AI26/RUT_data!AI147</f>
        <v>488.21014814814816</v>
      </c>
      <c r="AE16" s="39">
        <f>RUT_data!AJ26/RUT_data!AJ147</f>
        <v>525.91289333333339</v>
      </c>
      <c r="AF16" s="39">
        <f>RUT_data!AK26/RUT_data!AK147</f>
        <v>526.73045333333334</v>
      </c>
      <c r="AG16" s="39">
        <f>RUT_data!AL26/RUT_data!AL147</f>
        <v>533.47089189189194</v>
      </c>
      <c r="AH16" s="39">
        <f>RUT_data!AM26/RUT_data!AM147</f>
        <v>534.47018918918923</v>
      </c>
      <c r="AI16" s="39">
        <f>RUT_data!AN26/RUT_data!AN147</f>
        <v>543.80186301369861</v>
      </c>
      <c r="AJ16" s="39">
        <f>RUT_data!AO26/RUT_data!AO147</f>
        <v>575.12195652173909</v>
      </c>
      <c r="AK16" s="39">
        <f>RUT_data!AP26/RUT_data!AP147</f>
        <v>583.53161764705885</v>
      </c>
      <c r="AL16" s="39">
        <f>RUT_data!AQ26/RUT_data!AQ147</f>
        <v>600.2199393939394</v>
      </c>
      <c r="AM16" s="39">
        <f>RUT_data!AR26/RUT_data!AR147</f>
        <v>609.77606153846159</v>
      </c>
      <c r="AN16" s="39">
        <f>RUT_data!AS26/RUT_data!AS147</f>
        <v>618.79173437500003</v>
      </c>
      <c r="AO16" s="39">
        <f>RUT_data!AT26/RUT_data!AT147</f>
        <v>628.28055555555557</v>
      </c>
      <c r="AP16" s="39">
        <f>RUT_data!AU26/RUT_data!AU147</f>
        <v>638.41982258064513</v>
      </c>
    </row>
    <row r="17" spans="1:42" x14ac:dyDescent="0.2">
      <c r="A17" t="str">
        <f>RUT_data!B28</f>
        <v>Mozambique</v>
      </c>
      <c r="B17" s="39">
        <f>RUT_data!G28/RUT_data!G148</f>
        <v>13.309872374562648</v>
      </c>
      <c r="C17" s="39">
        <f>RUT_data!H28/RUT_data!H148</f>
        <v>13.088413447034045</v>
      </c>
      <c r="D17" s="39">
        <f>RUT_data!I28/RUT_data!I148</f>
        <v>12.892015718784364</v>
      </c>
      <c r="E17" s="39">
        <f>RUT_data!J28/RUT_data!J148</f>
        <v>12.701618491387842</v>
      </c>
      <c r="F17" s="39">
        <f>RUT_data!K28/RUT_data!K148</f>
        <v>12.516119062485723</v>
      </c>
      <c r="G17" s="39">
        <f>RUT_data!L28/RUT_data!L148</f>
        <v>12.318229274169429</v>
      </c>
      <c r="H17" s="39">
        <f>RUT_data!M28/RUT_data!M148</f>
        <v>12.146638390209313</v>
      </c>
      <c r="I17" s="39">
        <f>RUT_data!N28/RUT_data!N148</f>
        <v>11.963033927143954</v>
      </c>
      <c r="J17" s="39">
        <f>RUT_data!O28/RUT_data!O148</f>
        <v>11.757016984014955</v>
      </c>
      <c r="K17" s="39">
        <f>RUT_data!P28/RUT_data!P148</f>
        <v>11.530725507828095</v>
      </c>
      <c r="L17" s="39">
        <f>RUT_data!Q28/RUT_data!Q148</f>
        <v>11.347625425339894</v>
      </c>
      <c r="M17" s="39">
        <f>RUT_data!R28/RUT_data!R148</f>
        <v>11.157158400853922</v>
      </c>
      <c r="N17" s="39">
        <f>RUT_data!S28/RUT_data!S148</f>
        <v>11.016781706212736</v>
      </c>
      <c r="O17" s="39">
        <f>RUT_data!T28/RUT_data!T148</f>
        <v>10.78108346997206</v>
      </c>
      <c r="P17" s="39">
        <f>RUT_data!U28/RUT_data!U148</f>
        <v>10.507080230627194</v>
      </c>
      <c r="Q17" s="39">
        <f>RUT_data!V28/RUT_data!V148</f>
        <v>10.240750665789591</v>
      </c>
      <c r="R17" s="39">
        <f>RUT_data!W28/RUT_data!W148</f>
        <v>9.9671964405220255</v>
      </c>
      <c r="S17" s="39">
        <f>RUT_data!X28/RUT_data!X148</f>
        <v>9.7269727460484496</v>
      </c>
      <c r="T17" s="39">
        <f>RUT_data!Y28/RUT_data!Y148</f>
        <v>9.521978794623017</v>
      </c>
      <c r="U17" s="39">
        <f>RUT_data!Z28/RUT_data!Z148</f>
        <v>9.3525341516531384</v>
      </c>
      <c r="V17" s="39">
        <f>RUT_data!AA28/RUT_data!AA148</f>
        <v>9.1818173002327388</v>
      </c>
      <c r="W17" s="39">
        <f>RUT_data!AB28/RUT_data!AB148</f>
        <v>9.0307040913415797</v>
      </c>
      <c r="X17" s="39">
        <f>RUT_data!AC28/RUT_data!AC148</f>
        <v>8.8761150674662677</v>
      </c>
      <c r="Y17" s="39">
        <f>RUT_data!AD28/RUT_data!AD148</f>
        <v>8.7947910863509744</v>
      </c>
      <c r="Z17" s="39">
        <f>RUT_data!AE28/RUT_data!AE148</f>
        <v>8.7842788283277713</v>
      </c>
      <c r="AA17" s="39">
        <f>RUT_data!AF28/RUT_data!AF148</f>
        <v>8.882088158386253</v>
      </c>
      <c r="AB17" s="39">
        <f>RUT_data!AG28/RUT_data!AG148</f>
        <v>9.0061220621683091</v>
      </c>
      <c r="AC17" s="39">
        <f>RUT_data!AH28/RUT_data!AH148</f>
        <v>9.1551000769822934</v>
      </c>
      <c r="AD17" s="39">
        <f>RUT_data!AI28/RUT_data!AI148</f>
        <v>9.2347733436652462</v>
      </c>
      <c r="AE17" s="39">
        <f>RUT_data!AJ28/RUT_data!AJ148</f>
        <v>9.1311462852754843</v>
      </c>
      <c r="AF17" s="39">
        <f>RUT_data!AK28/RUT_data!AK148</f>
        <v>8.9231279700654813</v>
      </c>
      <c r="AG17" s="39">
        <f>RUT_data!AL28/RUT_data!AL148</f>
        <v>8.5377981288233169</v>
      </c>
      <c r="AH17" s="39">
        <f>RUT_data!AM28/RUT_data!AM148</f>
        <v>8.1082076671823966</v>
      </c>
      <c r="AI17" s="39">
        <f>RUT_data!AN28/RUT_data!AN148</f>
        <v>7.8207337063857798</v>
      </c>
      <c r="AJ17" s="39">
        <f>RUT_data!AO28/RUT_data!AO148</f>
        <v>7.6005570363319057</v>
      </c>
      <c r="AK17" s="39">
        <f>RUT_data!AP28/RUT_data!AP148</f>
        <v>7.3814228694714128</v>
      </c>
      <c r="AL17" s="39">
        <f>RUT_data!AQ28/RUT_data!AQ148</f>
        <v>7.263311154598826</v>
      </c>
      <c r="AM17" s="39">
        <f>RUT_data!AR28/RUT_data!AR148</f>
        <v>7.1430720176730489</v>
      </c>
      <c r="AN17" s="39">
        <f>RUT_data!AS28/RUT_data!AS148</f>
        <v>6.9336020761245676</v>
      </c>
      <c r="AO17" s="39">
        <f>RUT_data!AT28/RUT_data!AT148</f>
        <v>6.7543233220530174</v>
      </c>
      <c r="AP17" s="39">
        <f>RUT_data!AU28/RUT_data!AU148</f>
        <v>6.6039383977900554</v>
      </c>
    </row>
    <row r="18" spans="1:42" x14ac:dyDescent="0.2">
      <c r="A18" t="str">
        <f>RUT_data!B29</f>
        <v>Namibia</v>
      </c>
      <c r="B18" s="39">
        <f>RUT_data!G29/RUT_data!G149</f>
        <v>241.56243626843045</v>
      </c>
      <c r="C18" s="39">
        <f>RUT_data!H29/RUT_data!H149</f>
        <v>239.25235404896421</v>
      </c>
      <c r="D18" s="39">
        <f>RUT_data!I29/RUT_data!I149</f>
        <v>236.9631687075933</v>
      </c>
      <c r="E18" s="39">
        <f>RUT_data!J29/RUT_data!J149</f>
        <v>234.79158968591855</v>
      </c>
      <c r="F18" s="39">
        <f>RUT_data!K29/RUT_data!K149</f>
        <v>232.67848332935463</v>
      </c>
      <c r="G18" s="39">
        <f>RUT_data!L29/RUT_data!L149</f>
        <v>230.58202601497831</v>
      </c>
      <c r="H18" s="39">
        <f>RUT_data!M29/RUT_data!M149</f>
        <v>228.52271603009709</v>
      </c>
      <c r="I18" s="39">
        <f>RUT_data!N29/RUT_data!N149</f>
        <v>226.47728503985761</v>
      </c>
      <c r="J18" s="39">
        <f>RUT_data!O29/RUT_data!O149</f>
        <v>224.46887542500701</v>
      </c>
      <c r="K18" s="39">
        <f>RUT_data!P29/RUT_data!P149</f>
        <v>222.45628436066986</v>
      </c>
      <c r="L18" s="39">
        <f>RUT_data!Q29/RUT_data!Q149</f>
        <v>220.54300062774641</v>
      </c>
      <c r="M18" s="39">
        <f>RUT_data!R29/RUT_data!R149</f>
        <v>218.61305657184101</v>
      </c>
      <c r="N18" s="39">
        <f>RUT_data!S29/RUT_data!S149</f>
        <v>216.73781856758694</v>
      </c>
      <c r="O18" s="39">
        <f>RUT_data!T29/RUT_data!T149</f>
        <v>214.87536380756717</v>
      </c>
      <c r="P18" s="39">
        <f>RUT_data!U29/RUT_data!U149</f>
        <v>213.99398499902594</v>
      </c>
      <c r="Q18" s="39">
        <f>RUT_data!V29/RUT_data!V149</f>
        <v>214.0029466199104</v>
      </c>
      <c r="R18" s="39">
        <f>RUT_data!W29/RUT_data!W149</f>
        <v>214.04887492694331</v>
      </c>
      <c r="S18" s="39">
        <f>RUT_data!X29/RUT_data!X149</f>
        <v>214.98111869298307</v>
      </c>
      <c r="T18" s="39">
        <f>RUT_data!Y29/RUT_data!Y149</f>
        <v>215.01093257025457</v>
      </c>
      <c r="U18" s="39">
        <f>RUT_data!Z29/RUT_data!Z149</f>
        <v>215.96949152542373</v>
      </c>
      <c r="V18" s="39">
        <f>RUT_data!AA29/RUT_data!AA149</f>
        <v>215.9768361581921</v>
      </c>
      <c r="W18" s="39">
        <f>RUT_data!AB29/RUT_data!AB149</f>
        <v>214.79775280898878</v>
      </c>
      <c r="X18" s="39">
        <f>RUT_data!AC29/RUT_data!AC149</f>
        <v>213.63798882681564</v>
      </c>
      <c r="Y18" s="39">
        <f>RUT_data!AD29/RUT_data!AD149</f>
        <v>211.29005524861878</v>
      </c>
      <c r="Z18" s="39">
        <f>RUT_data!AE29/RUT_data!AE149</f>
        <v>207.76032608695652</v>
      </c>
      <c r="AA18" s="39">
        <f>RUT_data!AF29/RUT_data!AF149</f>
        <v>201.23857894736841</v>
      </c>
      <c r="AB18" s="39">
        <f>RUT_data!AG29/RUT_data!AG149</f>
        <v>194.06345177664974</v>
      </c>
      <c r="AC18" s="39">
        <f>RUT_data!AH29/RUT_data!AH149</f>
        <v>187.48117156862745</v>
      </c>
      <c r="AD18" s="39">
        <f>RUT_data!AI29/RUT_data!AI149</f>
        <v>180.44534433962264</v>
      </c>
      <c r="AE18" s="39">
        <f>RUT_data!AJ29/RUT_data!AJ149</f>
        <v>174.66833789954339</v>
      </c>
      <c r="AF18" s="39">
        <f>RUT_data!AK29/RUT_data!AK149</f>
        <v>170.75273214285716</v>
      </c>
      <c r="AG18" s="39">
        <f>RUT_data!AL29/RUT_data!AL149</f>
        <v>168.41497356828194</v>
      </c>
      <c r="AH18" s="39">
        <f>RUT_data!AM29/RUT_data!AM149</f>
        <v>165.57199567099568</v>
      </c>
      <c r="AI18" s="39">
        <f>RUT_data!AN29/RUT_data!AN149</f>
        <v>164.04746153846153</v>
      </c>
      <c r="AJ18" s="39">
        <f>RUT_data!AO29/RUT_data!AO149</f>
        <v>163.93436752136753</v>
      </c>
      <c r="AK18" s="39">
        <f>RUT_data!AP29/RUT_data!AP149</f>
        <v>163.27072765957448</v>
      </c>
      <c r="AL18" s="39">
        <f>RUT_data!AQ29/RUT_data!AQ149</f>
        <v>162.02881012658227</v>
      </c>
      <c r="AM18" s="39">
        <f>RUT_data!AR29/RUT_data!AR149</f>
        <v>157.70347325102881</v>
      </c>
      <c r="AN18" s="39">
        <f>RUT_data!AS29/RUT_data!AS149</f>
        <v>154.65011290322582</v>
      </c>
      <c r="AO18" s="39">
        <f>RUT_data!AT29/RUT_data!AT149</f>
        <v>151.68615019762845</v>
      </c>
      <c r="AP18" s="39">
        <f>RUT_data!AU29/RUT_data!AU149</f>
        <v>150.91429921259842</v>
      </c>
    </row>
    <row r="19" spans="1:42" x14ac:dyDescent="0.2">
      <c r="A19" t="str">
        <f>RUT_data!B30</f>
        <v>Niger</v>
      </c>
      <c r="B19" s="39">
        <f>RUT_data!G30/RUT_data!G150</f>
        <v>23.027864020694182</v>
      </c>
      <c r="C19" s="39">
        <f>RUT_data!H30/RUT_data!H150</f>
        <v>22.592349600579446</v>
      </c>
      <c r="D19" s="39">
        <f>RUT_data!I30/RUT_data!I150</f>
        <v>22.021336977009906</v>
      </c>
      <c r="E19" s="39">
        <f>RUT_data!J30/RUT_data!J150</f>
        <v>21.23110793990174</v>
      </c>
      <c r="F19" s="39">
        <f>RUT_data!K30/RUT_data!K150</f>
        <v>20.654196373992967</v>
      </c>
      <c r="G19" s="39">
        <f>RUT_data!L30/RUT_data!L150</f>
        <v>20.202890423754074</v>
      </c>
      <c r="H19" s="39">
        <f>RUT_data!M30/RUT_data!M150</f>
        <v>19.787427660709831</v>
      </c>
      <c r="I19" s="39">
        <f>RUT_data!N30/RUT_data!N150</f>
        <v>19.399500893099056</v>
      </c>
      <c r="J19" s="39">
        <f>RUT_data!O30/RUT_data!O150</f>
        <v>19.238729185192405</v>
      </c>
      <c r="K19" s="39">
        <f>RUT_data!P30/RUT_data!P150</f>
        <v>18.738959082877397</v>
      </c>
      <c r="L19" s="39">
        <f>RUT_data!Q30/RUT_data!Q150</f>
        <v>18.249804628104865</v>
      </c>
      <c r="M19" s="39">
        <f>RUT_data!R30/RUT_data!R150</f>
        <v>17.525571647105192</v>
      </c>
      <c r="N19" s="39">
        <f>RUT_data!S30/RUT_data!S150</f>
        <v>16.681077022990845</v>
      </c>
      <c r="O19" s="39">
        <f>RUT_data!T30/RUT_data!T150</f>
        <v>16.395482715496772</v>
      </c>
      <c r="P19" s="39">
        <f>RUT_data!U30/RUT_data!U150</f>
        <v>15.719905872394628</v>
      </c>
      <c r="Q19" s="39">
        <f>RUT_data!V30/RUT_data!V150</f>
        <v>15.584910709703399</v>
      </c>
      <c r="R19" s="39">
        <f>RUT_data!W30/RUT_data!W150</f>
        <v>15.236699777188592</v>
      </c>
      <c r="S19" s="39">
        <f>RUT_data!X30/RUT_data!X150</f>
        <v>14.973477650154029</v>
      </c>
      <c r="T19" s="39">
        <f>RUT_data!Y30/RUT_data!Y150</f>
        <v>14.562227113827557</v>
      </c>
      <c r="U19" s="39">
        <f>RUT_data!Z30/RUT_data!Z150</f>
        <v>14.655126993166286</v>
      </c>
      <c r="V19" s="39">
        <f>RUT_data!AA30/RUT_data!AA150</f>
        <v>14.472020555555556</v>
      </c>
      <c r="W19" s="39">
        <f>RUT_data!AB30/RUT_data!AB150</f>
        <v>14.336383487235198</v>
      </c>
      <c r="X19" s="39">
        <f>RUT_data!AC30/RUT_data!AC150</f>
        <v>14.41020926517572</v>
      </c>
      <c r="Y19" s="39">
        <f>RUT_data!AD30/RUT_data!AD150</f>
        <v>14.060918933054394</v>
      </c>
      <c r="Z19" s="39">
        <f>RUT_data!AE30/RUT_data!AE150</f>
        <v>13.834534966819806</v>
      </c>
      <c r="AA19" s="39">
        <f>RUT_data!AF30/RUT_data!AF150</f>
        <v>13.767010447761194</v>
      </c>
      <c r="AB19" s="39">
        <f>RUT_data!AG30/RUT_data!AG150</f>
        <v>13.54507416383907</v>
      </c>
      <c r="AC19" s="39">
        <f>RUT_data!AH30/RUT_data!AH150</f>
        <v>13.622624882186617</v>
      </c>
      <c r="AD19" s="39">
        <f>RUT_data!AI30/RUT_data!AI150</f>
        <v>13.453049037580202</v>
      </c>
      <c r="AE19" s="39">
        <f>RUT_data!AJ30/RUT_data!AJ150</f>
        <v>14.073719626168224</v>
      </c>
      <c r="AF19" s="39">
        <f>RUT_data!AK30/RUT_data!AK150</f>
        <v>13.590897579948141</v>
      </c>
      <c r="AG19" s="39">
        <f>RUT_data!AL30/RUT_data!AL150</f>
        <v>14.1689394703657</v>
      </c>
      <c r="AH19" s="39">
        <f>RUT_data!AM30/RUT_data!AM150</f>
        <v>13.224807660961694</v>
      </c>
      <c r="AI19" s="39">
        <f>RUT_data!AN30/RUT_data!AN150</f>
        <v>12.704664299802761</v>
      </c>
      <c r="AJ19" s="39">
        <f>RUT_data!AO30/RUT_data!AO150</f>
        <v>12.614002290076336</v>
      </c>
      <c r="AK19" s="39">
        <f>RUT_data!AP30/RUT_data!AP150</f>
        <v>12.09819822812846</v>
      </c>
      <c r="AL19" s="39">
        <f>RUT_data!AQ30/RUT_data!AQ150</f>
        <v>11.456057774607704</v>
      </c>
      <c r="AM19" s="39">
        <f>RUT_data!AR30/RUT_data!AR150</f>
        <v>11.628845492085341</v>
      </c>
      <c r="AN19" s="39">
        <f>RUT_data!AS30/RUT_data!AS150</f>
        <v>11.563568764568764</v>
      </c>
      <c r="AO19" s="39">
        <f>RUT_data!AT30/RUT_data!AT150</f>
        <v>10.799223620522749</v>
      </c>
      <c r="AP19" s="39">
        <f>RUT_data!AU30/RUT_data!AU150</f>
        <v>11.1868709375</v>
      </c>
    </row>
    <row r="20" spans="1:42" x14ac:dyDescent="0.2">
      <c r="A20" t="str">
        <f>RUT_data!B31</f>
        <v>Nigeria</v>
      </c>
      <c r="B20" s="39">
        <f>RUT_data!G31/RUT_data!G151</f>
        <v>5.4162753771555696</v>
      </c>
      <c r="C20" s="39">
        <f>RUT_data!H31/RUT_data!H151</f>
        <v>5.3562648968032276</v>
      </c>
      <c r="D20" s="39">
        <f>RUT_data!I31/RUT_data!I151</f>
        <v>5.4263720083003193</v>
      </c>
      <c r="E20" s="39">
        <f>RUT_data!J31/RUT_data!J151</f>
        <v>5.3932996643217228</v>
      </c>
      <c r="F20" s="39">
        <f>RUT_data!K31/RUT_data!K151</f>
        <v>5.4363282858984032</v>
      </c>
      <c r="G20" s="39">
        <f>RUT_data!L31/RUT_data!L151</f>
        <v>5.1938476031855005</v>
      </c>
      <c r="H20" s="39">
        <f>RUT_data!M31/RUT_data!M151</f>
        <v>5.182068456569132</v>
      </c>
      <c r="I20" s="39">
        <f>RUT_data!N31/RUT_data!N151</f>
        <v>5.0896478095286142</v>
      </c>
      <c r="J20" s="39">
        <f>RUT_data!O31/RUT_data!O151</f>
        <v>5.3112429110041024</v>
      </c>
      <c r="K20" s="39">
        <f>RUT_data!P31/RUT_data!P151</f>
        <v>5.0952490389321845</v>
      </c>
      <c r="L20" s="39">
        <f>RUT_data!Q31/RUT_data!Q151</f>
        <v>5.0257212943648115</v>
      </c>
      <c r="M20" s="39">
        <f>RUT_data!R31/RUT_data!R151</f>
        <v>4.7113850587928683</v>
      </c>
      <c r="N20" s="39">
        <f>RUT_data!S31/RUT_data!S151</f>
        <v>5.0820413619519327</v>
      </c>
      <c r="O20" s="39">
        <f>RUT_data!T31/RUT_data!T151</f>
        <v>4.8377504437627827</v>
      </c>
      <c r="P20" s="39">
        <f>RUT_data!U31/RUT_data!U151</f>
        <v>4.7224113031041366</v>
      </c>
      <c r="Q20" s="39">
        <f>RUT_data!V31/RUT_data!V151</f>
        <v>4.7364036556960718</v>
      </c>
      <c r="R20" s="39">
        <f>RUT_data!W31/RUT_data!W151</f>
        <v>4.4741787457290885</v>
      </c>
      <c r="S20" s="39">
        <f>RUT_data!X31/RUT_data!X151</f>
        <v>4.368208252218059</v>
      </c>
      <c r="T20" s="39">
        <f>RUT_data!Y31/RUT_data!Y151</f>
        <v>4.3556011246337869</v>
      </c>
      <c r="U20" s="39">
        <f>RUT_data!Z31/RUT_data!Z151</f>
        <v>4.4745645035183736</v>
      </c>
      <c r="V20" s="39">
        <f>RUT_data!AA31/RUT_data!AA151</f>
        <v>4.2760331775700937</v>
      </c>
      <c r="W20" s="39">
        <f>RUT_data!AB31/RUT_data!AB151</f>
        <v>4.3178876194917226</v>
      </c>
      <c r="X20" s="39">
        <f>RUT_data!AC31/RUT_data!AC151</f>
        <v>4.3158624708624709</v>
      </c>
      <c r="Y20" s="39">
        <f>RUT_data!AD31/RUT_data!AD151</f>
        <v>4.5603308364544324</v>
      </c>
      <c r="Z20" s="39">
        <f>RUT_data!AE31/RUT_data!AE151</f>
        <v>4.6880803011292347</v>
      </c>
      <c r="AA20" s="39">
        <f>RUT_data!AF31/RUT_data!AF151</f>
        <v>4.9952775149795015</v>
      </c>
      <c r="AB20" s="39">
        <f>RUT_data!AG31/RUT_data!AG151</f>
        <v>5.0359618717504331</v>
      </c>
      <c r="AC20" s="39">
        <f>RUT_data!AH31/RUT_data!AH151</f>
        <v>5.0543464566929135</v>
      </c>
      <c r="AD20" s="39">
        <f>RUT_data!AI31/RUT_data!AI151</f>
        <v>5.2676847988664095</v>
      </c>
      <c r="AE20" s="39">
        <f>RUT_data!AJ31/RUT_data!AJ151</f>
        <v>5.4158675230514621</v>
      </c>
      <c r="AF20" s="39">
        <f>RUT_data!AK31/RUT_data!AK151</f>
        <v>5.706017030670977</v>
      </c>
      <c r="AG20" s="39">
        <f>RUT_data!AL31/RUT_data!AL151</f>
        <v>5.8121221090851689</v>
      </c>
      <c r="AH20" s="39">
        <f>RUT_data!AM31/RUT_data!AM151</f>
        <v>5.9352484781405641</v>
      </c>
      <c r="AI20" s="39">
        <f>RUT_data!AN31/RUT_data!AN151</f>
        <v>6.0717909537389101</v>
      </c>
      <c r="AJ20" s="39">
        <f>RUT_data!AO31/RUT_data!AO151</f>
        <v>6.2544618559974596</v>
      </c>
      <c r="AK20" s="39">
        <f>RUT_data!AP31/RUT_data!AP151</f>
        <v>6.3058766709102478</v>
      </c>
      <c r="AL20" s="39">
        <f>RUT_data!AQ31/RUT_data!AQ151</f>
        <v>6.2845494575622212</v>
      </c>
      <c r="AM20" s="39">
        <f>RUT_data!AR31/RUT_data!AR151</f>
        <v>6.5055633746501398</v>
      </c>
      <c r="AN20" s="39">
        <f>RUT_data!AS31/RUT_data!AS151</f>
        <v>6.457479233483002</v>
      </c>
      <c r="AO20" s="39">
        <f>RUT_data!AT31/RUT_data!AT151</f>
        <v>6.5289900345575829</v>
      </c>
      <c r="AP20" s="39">
        <f>RUT_data!AU31/RUT_data!AU151</f>
        <v>6.381744824808699</v>
      </c>
    </row>
    <row r="21" spans="1:42" x14ac:dyDescent="0.2"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</row>
    <row r="22" spans="1:42" x14ac:dyDescent="0.2">
      <c r="A22" s="20" t="str">
        <f>RUT_data!B32</f>
        <v>Guineabissau</v>
      </c>
      <c r="B22" s="40">
        <f>RUT_data!G32/RUT_data!G152</f>
        <v>5.7379741085623444</v>
      </c>
      <c r="C22" s="40">
        <f>RUT_data!H32/RUT_data!H152</f>
        <v>5.7999794003204395</v>
      </c>
      <c r="D22" s="40">
        <f>RUT_data!I32/RUT_data!I152</f>
        <v>5.7943014705882359</v>
      </c>
      <c r="E22" s="40">
        <f>RUT_data!J32/RUT_data!J152</f>
        <v>5.9308777211672066</v>
      </c>
      <c r="F22" s="40">
        <f>RUT_data!K32/RUT_data!K152</f>
        <v>5.86596837944664</v>
      </c>
      <c r="G22" s="40">
        <f>RUT_data!L32/RUT_data!L152</f>
        <v>5.8026424087421526</v>
      </c>
      <c r="H22" s="40">
        <f>RUT_data!M32/RUT_data!M152</f>
        <v>5.7531655428970003</v>
      </c>
      <c r="I22" s="40">
        <f>RUT_data!N32/RUT_data!N152</f>
        <v>5.696919870310329</v>
      </c>
      <c r="J22" s="40">
        <f>RUT_data!O32/RUT_data!O152</f>
        <v>5.6240349264705882</v>
      </c>
      <c r="K22" s="40">
        <f>RUT_data!P32/RUT_data!P152</f>
        <v>5.5999771114671546</v>
      </c>
      <c r="L22" s="40">
        <f>RUT_data!Q32/RUT_data!Q152</f>
        <v>5.5105609811492169</v>
      </c>
      <c r="M22" s="40">
        <f>RUT_data!R32/RUT_data!R152</f>
        <v>5.4559946115850915</v>
      </c>
      <c r="N22" s="40">
        <f>RUT_data!S32/RUT_data!S152</f>
        <v>5.4018201997780242</v>
      </c>
      <c r="O22" s="40">
        <f>RUT_data!T32/RUT_data!T152</f>
        <v>5.4124863328230921</v>
      </c>
      <c r="P22" s="40">
        <f>RUT_data!U32/RUT_data!U152</f>
        <v>5.422612958226769</v>
      </c>
      <c r="Q22" s="40">
        <f>RUT_data!V32/RUT_data!V152</f>
        <v>5.3428645401822701</v>
      </c>
      <c r="R22" s="40">
        <f>RUT_data!W32/RUT_data!W152</f>
        <v>5.1337635054021602</v>
      </c>
      <c r="S22" s="40">
        <f>RUT_data!X32/RUT_data!X152</f>
        <v>4.8986470588235287</v>
      </c>
      <c r="T22" s="40">
        <f>RUT_data!Y32/RUT_data!Y152</f>
        <v>4.8012907455976022</v>
      </c>
      <c r="U22" s="40">
        <f>RUT_data!Z32/RUT_data!Z152</f>
        <v>4.706401384083045</v>
      </c>
      <c r="V22" s="40">
        <f>RUT_data!AA32/RUT_data!AA152</f>
        <v>4.7336101694915254</v>
      </c>
      <c r="W22" s="40">
        <f>RUT_data!AB32/RUT_data!AB152</f>
        <v>4.8785666666666669</v>
      </c>
      <c r="X22" s="40">
        <f>RUT_data!AC32/RUT_data!AC152</f>
        <v>4.7417821782178216</v>
      </c>
      <c r="Y22" s="40">
        <f>RUT_data!AD32/RUT_data!AD152</f>
        <v>4.6655700325732896</v>
      </c>
      <c r="Z22" s="40">
        <f>RUT_data!AE32/RUT_data!AE152</f>
        <v>4.3330707395498393</v>
      </c>
      <c r="AA22" s="40">
        <f>RUT_data!AF32/RUT_data!AF152</f>
        <v>4.2753481012658225</v>
      </c>
      <c r="AB22" s="40">
        <f>RUT_data!AG32/RUT_data!AG152</f>
        <v>4.1001869158878508</v>
      </c>
      <c r="AC22" s="40">
        <f>RUT_data!AH32/RUT_data!AH152</f>
        <v>3.9371100917431194</v>
      </c>
      <c r="AD22" s="40">
        <f>RUT_data!AI32/RUT_data!AI152</f>
        <v>4.0003825301204818</v>
      </c>
      <c r="AE22" s="40">
        <f>RUT_data!AJ32/RUT_data!AJ152</f>
        <v>3.9546745562130177</v>
      </c>
      <c r="AF22" s="40">
        <f>RUT_data!AK32/RUT_data!AK152</f>
        <v>3.8568168604651163</v>
      </c>
      <c r="AG22" s="40">
        <f>RUT_data!AL32/RUT_data!AL152</f>
        <v>3.8514985673352435</v>
      </c>
      <c r="AH22" s="40">
        <f>RUT_data!AM32/RUT_data!AM152</f>
        <v>3.8138957746478872</v>
      </c>
      <c r="AI22" s="40">
        <f>RUT_data!AN32/RUT_data!AN152</f>
        <v>3.7964472222222221</v>
      </c>
      <c r="AJ22" s="40">
        <f>RUT_data!AO32/RUT_data!AO152</f>
        <v>3.786275956284153</v>
      </c>
      <c r="AK22" s="40">
        <f>RUT_data!AP32/RUT_data!AP152</f>
        <v>3.7251559139784947</v>
      </c>
      <c r="AL22" s="40">
        <f>RUT_data!AQ32/RUT_data!AQ152</f>
        <v>3.7891640211640212</v>
      </c>
      <c r="AM22" s="40">
        <f>RUT_data!AR32/RUT_data!AR152</f>
        <v>3.7920447368421053</v>
      </c>
      <c r="AN22" s="40">
        <f>RUT_data!AS32/RUT_data!AS152</f>
        <v>3.8786935064935064</v>
      </c>
      <c r="AO22" s="40">
        <f>RUT_data!AT32/RUT_data!AT152</f>
        <v>3.9194245524296676</v>
      </c>
      <c r="AP22" s="40">
        <f>RUT_data!AU32/RUT_data!AU152</f>
        <v>3.8104231738035264</v>
      </c>
    </row>
    <row r="25" spans="1:42" x14ac:dyDescent="0.2">
      <c r="A25" t="s">
        <v>309</v>
      </c>
    </row>
    <row r="26" spans="1:42" x14ac:dyDescent="0.2">
      <c r="A26" s="19"/>
      <c r="B26" s="24">
        <f>RUT_data!G1</f>
        <v>1961</v>
      </c>
      <c r="C26" s="24">
        <f>RUT_data!H1</f>
        <v>1962</v>
      </c>
      <c r="D26" s="24">
        <f>RUT_data!I1</f>
        <v>1963</v>
      </c>
      <c r="E26" s="24">
        <f>RUT_data!J1</f>
        <v>1964</v>
      </c>
      <c r="F26" s="24">
        <f>RUT_data!K1</f>
        <v>1965</v>
      </c>
      <c r="G26" s="24">
        <f>RUT_data!L1</f>
        <v>1966</v>
      </c>
      <c r="H26" s="24">
        <f>RUT_data!M1</f>
        <v>1967</v>
      </c>
      <c r="I26" s="24">
        <f>RUT_data!N1</f>
        <v>1968</v>
      </c>
      <c r="J26" s="24">
        <f>RUT_data!O1</f>
        <v>1969</v>
      </c>
      <c r="K26" s="24">
        <f>RUT_data!P1</f>
        <v>1970</v>
      </c>
      <c r="L26" s="24">
        <f>RUT_data!Q1</f>
        <v>1971</v>
      </c>
      <c r="M26" s="24">
        <f>RUT_data!R1</f>
        <v>1972</v>
      </c>
      <c r="N26" s="24">
        <f>RUT_data!S1</f>
        <v>1973</v>
      </c>
      <c r="O26" s="24">
        <f>RUT_data!T1</f>
        <v>1974</v>
      </c>
      <c r="P26" s="24">
        <f>RUT_data!U1</f>
        <v>1975</v>
      </c>
      <c r="Q26" s="24">
        <f>RUT_data!V1</f>
        <v>1976</v>
      </c>
      <c r="R26" s="24">
        <f>RUT_data!W1</f>
        <v>1977</v>
      </c>
      <c r="S26" s="24">
        <f>RUT_data!X1</f>
        <v>1978</v>
      </c>
      <c r="T26" s="24">
        <f>RUT_data!Y1</f>
        <v>1979</v>
      </c>
      <c r="U26" s="24">
        <f>RUT_data!Z1</f>
        <v>1980</v>
      </c>
      <c r="V26" s="24">
        <f>RUT_data!AA1</f>
        <v>1981</v>
      </c>
      <c r="W26" s="24">
        <f>RUT_data!AB1</f>
        <v>1982</v>
      </c>
      <c r="X26" s="24">
        <f>RUT_data!AC1</f>
        <v>1983</v>
      </c>
      <c r="Y26" s="24">
        <f>RUT_data!AD1</f>
        <v>1984</v>
      </c>
      <c r="Z26" s="24">
        <f>RUT_data!AE1</f>
        <v>1985</v>
      </c>
      <c r="AA26" s="24">
        <f>RUT_data!AF1</f>
        <v>1986</v>
      </c>
      <c r="AB26" s="24">
        <f>RUT_data!AG1</f>
        <v>1987</v>
      </c>
      <c r="AC26" s="24">
        <f>RUT_data!AH1</f>
        <v>1988</v>
      </c>
      <c r="AD26" s="24">
        <f>RUT_data!AI1</f>
        <v>1989</v>
      </c>
      <c r="AE26" s="24">
        <f>RUT_data!AJ1</f>
        <v>1990</v>
      </c>
      <c r="AF26" s="24">
        <f>RUT_data!AK1</f>
        <v>1991</v>
      </c>
      <c r="AG26" s="24">
        <f>RUT_data!AL1</f>
        <v>1992</v>
      </c>
      <c r="AH26" s="24">
        <f>RUT_data!AM1</f>
        <v>1993</v>
      </c>
      <c r="AI26" s="24">
        <f>RUT_data!AN1</f>
        <v>1994</v>
      </c>
      <c r="AJ26" s="24">
        <f>RUT_data!AO1</f>
        <v>1995</v>
      </c>
      <c r="AK26" s="24">
        <f>RUT_data!AP1</f>
        <v>1996</v>
      </c>
      <c r="AL26" s="24">
        <f>RUT_data!AQ1</f>
        <v>1997</v>
      </c>
      <c r="AM26" s="24">
        <f>RUT_data!AR1</f>
        <v>1998</v>
      </c>
      <c r="AN26" s="24">
        <f>RUT_data!AS1</f>
        <v>1999</v>
      </c>
      <c r="AO26" s="24">
        <f>RUT_data!AT1</f>
        <v>2000</v>
      </c>
      <c r="AP26" s="24">
        <f>RUT_data!AU1</f>
        <v>2001</v>
      </c>
    </row>
    <row r="27" spans="1:42" x14ac:dyDescent="0.2">
      <c r="Q27" t="s">
        <v>307</v>
      </c>
    </row>
    <row r="28" spans="1:42" x14ac:dyDescent="0.2">
      <c r="A28" t="s">
        <v>45</v>
      </c>
      <c r="B28" s="39">
        <f>AgArea!G2/AgLabour!G2</f>
        <v>52.091966068195234</v>
      </c>
      <c r="C28" s="39">
        <f>AgArea!H2/AgLabour!H2</f>
        <v>51.575933082510787</v>
      </c>
      <c r="D28" s="39">
        <f>AgArea!I2/AgLabour!I2</f>
        <v>51.043364435161422</v>
      </c>
      <c r="E28" s="39">
        <f>AgArea!J2/AgLabour!J2</f>
        <v>50.526097702820586</v>
      </c>
      <c r="F28" s="39">
        <f>AgArea!K2/AgLabour!K2</f>
        <v>50.013490595319389</v>
      </c>
      <c r="G28" s="39">
        <f>AgArea!L2/AgLabour!L2</f>
        <v>49.468946877624447</v>
      </c>
      <c r="H28" s="39">
        <f>AgArea!M2/AgLabour!M2</f>
        <v>48.930431990191003</v>
      </c>
      <c r="I28" s="39">
        <f>AgArea!N2/AgLabour!N2</f>
        <v>48.363026257531715</v>
      </c>
      <c r="J28" s="39">
        <f>AgArea!O2/AgLabour!O2</f>
        <v>47.792146021684765</v>
      </c>
      <c r="K28" s="39">
        <f>AgArea!P2/AgLabour!P2</f>
        <v>47.207998634492569</v>
      </c>
      <c r="L28" s="39">
        <f>AgArea!Q2/AgLabour!Q2</f>
        <v>46.524032603595707</v>
      </c>
      <c r="M28" s="39">
        <f>AgArea!R2/AgLabour!R2</f>
        <v>45.822773526841715</v>
      </c>
      <c r="N28" s="39">
        <f>AgArea!S2/AgLabour!S2</f>
        <v>45.089423835832676</v>
      </c>
      <c r="O28" s="39">
        <f>AgArea!T2/AgLabour!T2</f>
        <v>44.323738021414329</v>
      </c>
      <c r="P28" s="39">
        <f>AgArea!U2/AgLabour!U2</f>
        <v>43.526456712482648</v>
      </c>
      <c r="Q28" s="39">
        <f>AgArea!V2/AgLabour!V2</f>
        <v>42.710672388920386</v>
      </c>
      <c r="R28" s="39">
        <f>AgArea!W2/AgLabour!W2</f>
        <v>41.871737934188495</v>
      </c>
      <c r="S28" s="39">
        <f>AgArea!X2/AgLabour!X2</f>
        <v>41.011299633936417</v>
      </c>
      <c r="T28" s="39">
        <f>AgArea!Y2/AgLabour!Y2</f>
        <v>40.069051903741652</v>
      </c>
      <c r="U28" s="39">
        <f>AgArea!Z2/AgLabour!Z2</f>
        <v>39.08011049723757</v>
      </c>
      <c r="V28" s="39">
        <f>AgArea!AA2/AgLabour!AA2</f>
        <v>37.959050899349407</v>
      </c>
      <c r="W28" s="39">
        <f>AgArea!AB2/AgLabour!AB2</f>
        <v>36.759348389485375</v>
      </c>
      <c r="X28" s="39">
        <f>AgArea!AC2/AgLabour!AC2</f>
        <v>35.591902543891081</v>
      </c>
      <c r="Y28" s="39">
        <f>AgArea!AD2/AgLabour!AD2</f>
        <v>34.50399444251476</v>
      </c>
      <c r="Z28" s="39">
        <f>AgArea!AE2/AgLabour!AE2</f>
        <v>33.77237419790611</v>
      </c>
      <c r="AA28" s="39">
        <f>AgArea!AF2/AgLabour!AF2</f>
        <v>33.289386947923532</v>
      </c>
      <c r="AB28" s="39">
        <f>AgArea!AG2/AgLabour!AG2</f>
        <v>32.710280373831779</v>
      </c>
      <c r="AC28" s="39">
        <f>AgArea!AH2/AgLabour!AH2</f>
        <v>32.209265679167977</v>
      </c>
      <c r="AD28" s="39">
        <f>AgArea!AI2/AgLabour!AI2</f>
        <v>31.699044094973789</v>
      </c>
      <c r="AE28" s="39">
        <f>AgArea!AJ2/AgLabour!AJ2</f>
        <v>31.116461029190489</v>
      </c>
      <c r="AF28" s="39">
        <f>AgArea!AK2/AgLabour!AK2</f>
        <v>30.498533724340177</v>
      </c>
      <c r="AG28" s="39">
        <f>AgArea!AL2/AgLabour!AL2</f>
        <v>29.803586678052945</v>
      </c>
      <c r="AH28" s="39">
        <f>AgArea!AM2/AgLabour!AM2</f>
        <v>29.328523862375139</v>
      </c>
      <c r="AI28" s="39">
        <f>AgArea!AN2/AgLabour!AN2</f>
        <v>28.629032258064516</v>
      </c>
      <c r="AJ28" s="39">
        <f>AgArea!AO2/AgLabour!AO2</f>
        <v>28.166053599579612</v>
      </c>
      <c r="AK28" s="39">
        <f>AgArea!AP2/AgLabour!AP2</f>
        <v>27.444956477214543</v>
      </c>
      <c r="AL28" s="39">
        <f>AgArea!AQ2/AgLabour!AQ2</f>
        <v>26.779915063702223</v>
      </c>
      <c r="AM28" s="39">
        <f>AgArea!AR2/AgLabour!AR2</f>
        <v>26.095423563777995</v>
      </c>
      <c r="AN28" s="39">
        <f>AgArea!AS2/AgLabour!AS2</f>
        <v>25.402843601895736</v>
      </c>
      <c r="AO28" s="39">
        <f>AgArea!AT2/AgLabour!AT2</f>
        <v>24.740604104219507</v>
      </c>
      <c r="AP28" s="39">
        <f>AgArea!AU2/AgLabour!AU2</f>
        <v>24.009845603043185</v>
      </c>
    </row>
    <row r="29" spans="1:42" x14ac:dyDescent="0.2">
      <c r="A29" t="s">
        <v>48</v>
      </c>
      <c r="B29" s="39">
        <f>AgArea!G36/AgLabour!G36</f>
        <v>11.878574202257164</v>
      </c>
      <c r="C29" s="39">
        <f>AgArea!H36/AgLabour!H36</f>
        <v>11.790583503745834</v>
      </c>
      <c r="D29" s="39">
        <f>AgArea!I36/AgLabour!I36</f>
        <v>11.708819391892622</v>
      </c>
      <c r="E29" s="39">
        <f>AgArea!J36/AgLabour!J36</f>
        <v>11.632735728398183</v>
      </c>
      <c r="F29" s="39">
        <f>AgArea!K36/AgLabour!K36</f>
        <v>11.510884623797912</v>
      </c>
      <c r="G29" s="39">
        <f>AgArea!L36/AgLabour!L36</f>
        <v>11.356800498961626</v>
      </c>
      <c r="H29" s="39">
        <f>AgArea!M36/AgLabour!M36</f>
        <v>11.093499243714927</v>
      </c>
      <c r="I29" s="39">
        <f>AgArea!N36/AgLabour!N36</f>
        <v>10.867871768831808</v>
      </c>
      <c r="J29" s="39">
        <f>AgArea!O36/AgLabour!O36</f>
        <v>10.638140327581322</v>
      </c>
      <c r="K29" s="39">
        <f>AgArea!P36/AgLabour!P36</f>
        <v>10.424665877382175</v>
      </c>
      <c r="L29" s="39">
        <f>AgArea!Q36/AgLabour!Q36</f>
        <v>10.197680063587622</v>
      </c>
      <c r="M29" s="39">
        <f>AgArea!R36/AgLabour!R36</f>
        <v>9.9757153415689999</v>
      </c>
      <c r="N29" s="39">
        <f>AgArea!S36/AgLabour!S36</f>
        <v>9.8476836323423242</v>
      </c>
      <c r="O29" s="39">
        <f>AgArea!T36/AgLabour!T36</f>
        <v>9.6158270641734678</v>
      </c>
      <c r="P29" s="39">
        <f>AgArea!U36/AgLabour!U36</f>
        <v>9.4233519319339241</v>
      </c>
      <c r="Q29" s="39">
        <f>AgArea!V36/AgLabour!V36</f>
        <v>9.2383364144161497</v>
      </c>
      <c r="R29" s="39">
        <f>AgArea!W36/AgLabour!W36</f>
        <v>9.0897535484782139</v>
      </c>
      <c r="S29" s="39">
        <f>AgArea!X36/AgLabour!X36</f>
        <v>8.8855244134747231</v>
      </c>
      <c r="T29" s="39">
        <f>AgArea!Y36/AgLabour!Y36</f>
        <v>8.6916512059369211</v>
      </c>
      <c r="U29" s="39">
        <f>AgArea!Z36/AgLabour!Z36</f>
        <v>8.461966604823747</v>
      </c>
      <c r="V29" s="39">
        <f>AgArea!AA36/AgLabour!AA36</f>
        <v>8.2977477477477475</v>
      </c>
      <c r="W29" s="39">
        <f>AgArea!AB36/AgLabour!AB36</f>
        <v>8.1315212626041209</v>
      </c>
      <c r="X29" s="39">
        <f>AgArea!AC36/AgLabour!AC36</f>
        <v>7.9482684908080374</v>
      </c>
      <c r="Y29" s="39">
        <f>AgArea!AD36/AgLabour!AD36</f>
        <v>8.0606060606060606</v>
      </c>
      <c r="Z29" s="39">
        <f>AgArea!AE36/AgLabour!AE36</f>
        <v>7.8708249496981892</v>
      </c>
      <c r="AA29" s="39">
        <f>AgArea!AF36/AgLabour!AF36</f>
        <v>7.6086788066640834</v>
      </c>
      <c r="AB29" s="39">
        <f>AgArea!AG36/AgLabour!AG36</f>
        <v>7.3140311804008906</v>
      </c>
      <c r="AC29" s="39">
        <f>AgArea!AH36/AgLabour!AH36</f>
        <v>7.2645900465449333</v>
      </c>
      <c r="AD29" s="39">
        <f>AgArea!AI36/AgLabour!AI36</f>
        <v>7.1909282700421944</v>
      </c>
      <c r="AE29" s="39">
        <f>AgArea!AJ36/AgLabour!AJ36</f>
        <v>7.2432719546742206</v>
      </c>
      <c r="AF29" s="39">
        <f>AgArea!AK36/AgLabour!AK36</f>
        <v>7.5604274134119382</v>
      </c>
      <c r="AG29" s="39">
        <f>AgArea!AL36/AgLabour!AL36</f>
        <v>8.1490118577075101</v>
      </c>
      <c r="AH29" s="39">
        <f>AgArea!AM36/AgLabour!AM36</f>
        <v>9.0231263383297637</v>
      </c>
      <c r="AI29" s="39">
        <f>AgArea!AN36/AgLabour!AN36</f>
        <v>9.5452079566003611</v>
      </c>
      <c r="AJ29" s="39">
        <f>AgArea!AO36/AgLabour!AO36</f>
        <v>9.8324150596877864</v>
      </c>
      <c r="AK29" s="39">
        <f>AgArea!AP36/AgLabour!AP36</f>
        <v>9.4134446397188043</v>
      </c>
      <c r="AL29" s="39">
        <f>AgArea!AQ36/AgLabour!AQ36</f>
        <v>8.6009673518742442</v>
      </c>
      <c r="AM29" s="39">
        <f>AgArea!AR36/AgLabour!AR36</f>
        <v>7.792075608869502</v>
      </c>
      <c r="AN29" s="39">
        <f>AgArea!AS36/AgLabour!AS36</f>
        <v>7.0993377483443707</v>
      </c>
      <c r="AO29" s="39">
        <f>AgArea!AT36/AgLabour!AT36</f>
        <v>6.5746452806909312</v>
      </c>
      <c r="AP29" s="39">
        <f>AgArea!AU36/AgLabour!AU36</f>
        <v>6.2832794593006174</v>
      </c>
    </row>
    <row r="30" spans="1:42" x14ac:dyDescent="0.2">
      <c r="A30" t="s">
        <v>55</v>
      </c>
      <c r="B30" s="39">
        <f>AgArea!G10/AgLabour!G10</f>
        <v>398.09238075374219</v>
      </c>
      <c r="C30" s="39">
        <f>AgArea!H10/AgLabour!H10</f>
        <v>390.73847607052892</v>
      </c>
      <c r="D30" s="39">
        <f>AgArea!I10/AgLabour!I10</f>
        <v>384.83574501065686</v>
      </c>
      <c r="E30" s="39">
        <f>AgArea!J10/AgLabour!J10</f>
        <v>376.97429516554888</v>
      </c>
      <c r="F30" s="39">
        <f>AgArea!K10/AgLabour!K10</f>
        <v>370.54030971934475</v>
      </c>
      <c r="G30" s="39">
        <f>AgArea!L10/AgLabour!L10</f>
        <v>363.34189026393602</v>
      </c>
      <c r="H30" s="39">
        <f>AgArea!M10/AgLabour!M10</f>
        <v>356.11634130982367</v>
      </c>
      <c r="I30" s="39">
        <f>AgArea!N10/AgLabour!N10</f>
        <v>348.46314021830398</v>
      </c>
      <c r="J30" s="39">
        <f>AgArea!O10/AgLabour!O10</f>
        <v>342.05118772263364</v>
      </c>
      <c r="K30" s="39">
        <f>AgArea!P10/AgLabour!P10</f>
        <v>334.04571520445899</v>
      </c>
      <c r="L30" s="39">
        <f>AgArea!Q10/AgLabour!Q10</f>
        <v>330.56827783176976</v>
      </c>
      <c r="M30" s="39">
        <f>AgArea!R10/AgLabour!R10</f>
        <v>326.28703649464006</v>
      </c>
      <c r="N30" s="39">
        <f>AgArea!S10/AgLabour!S10</f>
        <v>321.7277423314452</v>
      </c>
      <c r="O30" s="39">
        <f>AgArea!T10/AgLabour!T10</f>
        <v>317.61895465994962</v>
      </c>
      <c r="P30" s="39">
        <f>AgArea!U10/AgLabour!U10</f>
        <v>313.89791664081594</v>
      </c>
      <c r="Q30" s="39">
        <f>AgArea!V10/AgLabour!V10</f>
        <v>310.3254261328899</v>
      </c>
      <c r="R30" s="39">
        <f>AgArea!W10/AgLabour!W10</f>
        <v>306.27849684086493</v>
      </c>
      <c r="S30" s="39">
        <f>AgArea!X10/AgLabour!X10</f>
        <v>302.83978070825304</v>
      </c>
      <c r="T30" s="39">
        <f>AgArea!Y10/AgLabour!Y10</f>
        <v>299.51216490266324</v>
      </c>
      <c r="U30" s="39">
        <f>AgArea!Z10/AgLabour!Z10</f>
        <v>295.39798488664985</v>
      </c>
      <c r="V30" s="39">
        <f>AgArea!AA10/AgLabour!AA10</f>
        <v>291.83126550868485</v>
      </c>
      <c r="W30" s="39">
        <f>AgArea!AB10/AgLabour!AB10</f>
        <v>286.70316301703161</v>
      </c>
      <c r="X30" s="39">
        <f>AgArea!AC10/AgLabour!AC10</f>
        <v>283.48076923076923</v>
      </c>
      <c r="Y30" s="39">
        <f>AgArea!AD10/AgLabour!AD10</f>
        <v>282.07838479809976</v>
      </c>
      <c r="Z30" s="39">
        <f>AgArea!AE10/AgLabour!AE10</f>
        <v>280.65492957746477</v>
      </c>
      <c r="AA30" s="39">
        <f>AgArea!AF10/AgLabour!AF10</f>
        <v>282.52459016393442</v>
      </c>
      <c r="AB30" s="39">
        <f>AgArea!AG10/AgLabour!AG10</f>
        <v>281.21577726218095</v>
      </c>
      <c r="AC30" s="39">
        <f>AgArea!AH10/AgLabour!AH10</f>
        <v>279.65753424657532</v>
      </c>
      <c r="AD30" s="39">
        <f>AgArea!AI10/AgLabour!AI10</f>
        <v>278.21896162528219</v>
      </c>
      <c r="AE30" s="39">
        <f>AgArea!AJ10/AgLabour!AJ10</f>
        <v>277.08053691275165</v>
      </c>
      <c r="AF30" s="39">
        <f>AgArea!AK10/AgLabour!AK10</f>
        <v>275.48451327433628</v>
      </c>
      <c r="AG30" s="39">
        <f>AgArea!AL10/AgLabour!AL10</f>
        <v>274.21663019693653</v>
      </c>
      <c r="AH30" s="39">
        <f>AgArea!AM10/AgLabour!AM10</f>
        <v>274.3917748917749</v>
      </c>
      <c r="AI30" s="39">
        <f>AgArea!AN10/AgLabour!AN10</f>
        <v>273.84978540772534</v>
      </c>
      <c r="AJ30" s="39">
        <f>AgArea!AO10/AgLabour!AO10</f>
        <v>268.50730688935283</v>
      </c>
      <c r="AK30" s="39">
        <f>AgArea!AP10/AgLabour!AP10</f>
        <v>265.20618556701032</v>
      </c>
      <c r="AL30" s="39">
        <f>AgArea!AQ10/AgLabour!AQ10</f>
        <v>263.9404517453799</v>
      </c>
      <c r="AM30" s="39">
        <f>AgArea!AR10/AgLabour!AR10</f>
        <v>261.98778004073318</v>
      </c>
      <c r="AN30" s="39">
        <f>AgArea!AS10/AgLabour!AS10</f>
        <v>258.83299798792757</v>
      </c>
      <c r="AO30" s="39">
        <f>AgArea!AT10/AgLabour!AT10</f>
        <v>256.71656686626744</v>
      </c>
      <c r="AP30" s="39">
        <f>AgArea!AU10/AgLabour!AU10</f>
        <v>255.32142857142858</v>
      </c>
    </row>
    <row r="31" spans="1:42" x14ac:dyDescent="0.2">
      <c r="A31" t="s">
        <v>57</v>
      </c>
      <c r="B31" s="39">
        <f>AgArea!G38/AgLabour!G38</f>
        <v>10.632252891887884</v>
      </c>
      <c r="C31" s="39">
        <f>AgArea!H38/AgLabour!H38</f>
        <v>10.602570745271771</v>
      </c>
      <c r="D31" s="39">
        <f>AgArea!I38/AgLabour!I38</f>
        <v>10.563010202109341</v>
      </c>
      <c r="E31" s="39">
        <f>AgArea!J38/AgLabour!J38</f>
        <v>10.873365313692871</v>
      </c>
      <c r="F31" s="39">
        <f>AgArea!K38/AgLabour!K38</f>
        <v>10.458323623087082</v>
      </c>
      <c r="G31" s="39">
        <f>AgArea!L38/AgLabour!L38</f>
        <v>10.168297135726961</v>
      </c>
      <c r="H31" s="39">
        <f>AgArea!M38/AgLabour!M38</f>
        <v>9.9822336263209088</v>
      </c>
      <c r="I31" s="39">
        <f>AgArea!N38/AgLabour!N38</f>
        <v>9.8094853147151397</v>
      </c>
      <c r="J31" s="39">
        <f>AgArea!O38/AgLabour!O38</f>
        <v>9.5883412384840963</v>
      </c>
      <c r="K31" s="39">
        <f>AgArea!P38/AgLabour!P38</f>
        <v>9.5195175621797823</v>
      </c>
      <c r="L31" s="39">
        <f>AgArea!Q38/AgLabour!Q38</f>
        <v>9.3266252968583849</v>
      </c>
      <c r="M31" s="39">
        <f>AgArea!R38/AgLabour!R38</f>
        <v>9.357245392347652</v>
      </c>
      <c r="N31" s="39">
        <f>AgArea!S38/AgLabour!S38</f>
        <v>9.3207266593423661</v>
      </c>
      <c r="O31" s="39">
        <f>AgArea!T38/AgLabour!T38</f>
        <v>8.9816251163442384</v>
      </c>
      <c r="P31" s="39">
        <f>AgArea!U38/AgLabour!U38</f>
        <v>8.9144045676998367</v>
      </c>
      <c r="Q31" s="39">
        <f>AgArea!V38/AgLabour!V38</f>
        <v>8.9162247839536715</v>
      </c>
      <c r="R31" s="39">
        <f>AgArea!W38/AgLabour!W38</f>
        <v>8.8258239893393231</v>
      </c>
      <c r="S31" s="39">
        <f>AgArea!X38/AgLabour!X38</f>
        <v>8.6668449447810367</v>
      </c>
      <c r="T31" s="39">
        <f>AgArea!Y38/AgLabour!Y38</f>
        <v>8.496888183200241</v>
      </c>
      <c r="U31" s="39">
        <f>AgArea!Z38/AgLabour!Z38</f>
        <v>8.3757476889613915</v>
      </c>
      <c r="V31" s="39">
        <f>AgArea!AA38/AgLabour!AA38</f>
        <v>8.2286324786324787</v>
      </c>
      <c r="W31" s="39">
        <f>AgArea!AB38/AgLabour!AB38</f>
        <v>8.1265028750653432</v>
      </c>
      <c r="X31" s="39">
        <f>AgArea!AC38/AgLabour!AC38</f>
        <v>8.0087045570916544</v>
      </c>
      <c r="Y31" s="39">
        <f>AgArea!AD38/AgLabour!AD38</f>
        <v>7.8255639097744361</v>
      </c>
      <c r="Z31" s="39">
        <f>AgArea!AE38/AgLabour!AE38</f>
        <v>7.6856023506366311</v>
      </c>
      <c r="AA31" s="39">
        <f>AgArea!AF38/AgLabour!AF38</f>
        <v>7.6290090952608907</v>
      </c>
      <c r="AB31" s="39">
        <f>AgArea!AG38/AgLabour!AG38</f>
        <v>7.57737260402057</v>
      </c>
      <c r="AC31" s="39">
        <f>AgArea!AH38/AgLabour!AH38</f>
        <v>7.4386125057051578</v>
      </c>
      <c r="AD31" s="39">
        <f>AgArea!AI38/AgLabour!AI38</f>
        <v>7.324408746095493</v>
      </c>
      <c r="AE31" s="39">
        <f>AgArea!AJ38/AgLabour!AJ38</f>
        <v>7.1742160278745644</v>
      </c>
      <c r="AF31" s="39">
        <f>AgArea!AK38/AgLabour!AK38</f>
        <v>7.0284621920135937</v>
      </c>
      <c r="AG31" s="39">
        <f>AgArea!AL38/AgLabour!AL38</f>
        <v>6.8405136702568354</v>
      </c>
      <c r="AH31" s="39">
        <f>AgArea!AM38/AgLabour!AM38</f>
        <v>6.6395959595959599</v>
      </c>
      <c r="AI31" s="39">
        <f>AgArea!AN38/AgLabour!AN38</f>
        <v>6.5019700551615447</v>
      </c>
      <c r="AJ31" s="39">
        <f>AgArea!AO38/AgLabour!AO38</f>
        <v>6.2947732513451191</v>
      </c>
      <c r="AK31" s="39">
        <f>AgArea!AP38/AgLabour!AP38</f>
        <v>6.0671921921921923</v>
      </c>
      <c r="AL31" s="39">
        <f>AgArea!AQ38/AgLabour!AQ38</f>
        <v>5.8786211954528786</v>
      </c>
      <c r="AM31" s="39">
        <f>AgArea!AR38/AgLabour!AR38</f>
        <v>5.7513436044428516</v>
      </c>
      <c r="AN31" s="39">
        <f>AgArea!AS38/AgLabour!AS38</f>
        <v>5.6274921301154253</v>
      </c>
      <c r="AO31" s="39">
        <f>AgArea!AT38/AgLabour!AT38</f>
        <v>5.5018777739842948</v>
      </c>
      <c r="AP31" s="39">
        <f>AgArea!AU38/AgLabour!AU38</f>
        <v>5.3687541638907392</v>
      </c>
    </row>
    <row r="32" spans="1:42" x14ac:dyDescent="0.2">
      <c r="A32" t="s">
        <v>59</v>
      </c>
      <c r="B32" s="39">
        <f>AgArea!G39/AgLabour!G39</f>
        <v>7284.1891304347819</v>
      </c>
      <c r="C32" s="39">
        <f>AgArea!H39/AgLabour!H39</f>
        <v>6999.652173913043</v>
      </c>
      <c r="D32" s="39">
        <f>AgArea!I39/AgLabour!I39</f>
        <v>6721.345849802372</v>
      </c>
      <c r="E32" s="39">
        <f>AgArea!J39/AgLabour!J39</f>
        <v>6768.462450592885</v>
      </c>
      <c r="F32" s="39">
        <f>AgArea!K39/AgLabour!K39</f>
        <v>6775.986166007905</v>
      </c>
      <c r="G32" s="39">
        <f>AgArea!L39/AgLabour!L39</f>
        <v>6483.5727788279773</v>
      </c>
      <c r="H32" s="39">
        <f>AgArea!M39/AgLabour!M39</f>
        <v>6490.7693761814744</v>
      </c>
      <c r="I32" s="39">
        <f>AgArea!N39/AgLabour!N39</f>
        <v>6499.4971644612478</v>
      </c>
      <c r="J32" s="39">
        <f>AgArea!O39/AgLabour!O39</f>
        <v>6521.086956521739</v>
      </c>
      <c r="K32" s="39">
        <f>AgArea!P39/AgLabour!P39</f>
        <v>6535.5311909262764</v>
      </c>
      <c r="L32" s="39">
        <f>AgArea!Q39/AgLabour!Q39</f>
        <v>6669.4083175803407</v>
      </c>
      <c r="M32" s="39">
        <f>AgArea!R39/AgLabour!R39</f>
        <v>6438.9619565217399</v>
      </c>
      <c r="N32" s="39">
        <f>AgArea!S39/AgLabour!S39</f>
        <v>6194.3165217391297</v>
      </c>
      <c r="O32" s="39">
        <f>AgArea!T39/AgLabour!T39</f>
        <v>6229.44</v>
      </c>
      <c r="P32" s="39">
        <f>AgArea!U39/AgLabour!U39</f>
        <v>6027.5016722408027</v>
      </c>
      <c r="Q32" s="39">
        <f>AgArea!V39/AgLabour!V39</f>
        <v>6049.3093645484951</v>
      </c>
      <c r="R32" s="39">
        <f>AgArea!W39/AgLabour!W39</f>
        <v>5883.478260869565</v>
      </c>
      <c r="S32" s="39">
        <f>AgArea!X39/AgLabour!X39</f>
        <v>5894.782608695652</v>
      </c>
      <c r="T32" s="39">
        <f>AgArea!Y39/AgLabour!Y39</f>
        <v>5935.347826086957</v>
      </c>
      <c r="U32" s="39">
        <f>AgArea!Z39/AgLabour!Z39</f>
        <v>5957.478260869565</v>
      </c>
      <c r="V32" s="39">
        <f>AgArea!AA39/AgLabour!AA39</f>
        <v>5995.695652173913</v>
      </c>
      <c r="W32" s="39">
        <f>AgArea!AB39/AgLabour!AB39</f>
        <v>6013.652173913043</v>
      </c>
      <c r="X32" s="39">
        <f>AgArea!AC39/AgLabour!AC39</f>
        <v>6029.565217391304</v>
      </c>
      <c r="Y32" s="39">
        <f>AgArea!AD39/AgLabour!AD39</f>
        <v>5815.083333333333</v>
      </c>
      <c r="Z32" s="39">
        <f>AgArea!AE39/AgLabour!AE39</f>
        <v>5832.416666666667</v>
      </c>
      <c r="AA32" s="39">
        <f>AgArea!AF39/AgLabour!AF39</f>
        <v>5871.375</v>
      </c>
      <c r="AB32" s="39">
        <f>AgArea!AG39/AgLabour!AG39</f>
        <v>5884.125</v>
      </c>
      <c r="AC32" s="39">
        <f>AgArea!AH39/AgLabour!AH39</f>
        <v>5647.56</v>
      </c>
      <c r="AD32" s="39">
        <f>AgArea!AI39/AgLabour!AI39</f>
        <v>5645.84</v>
      </c>
      <c r="AE32" s="39">
        <f>AgArea!AJ39/AgLabour!AJ39</f>
        <v>5651.36</v>
      </c>
      <c r="AF32" s="39">
        <f>AgArea!AK39/AgLabour!AK39</f>
        <v>5444.2692307692305</v>
      </c>
      <c r="AG32" s="39">
        <f>AgArea!AL39/AgLabour!AL39</f>
        <v>5443.6153846153848</v>
      </c>
      <c r="AH32" s="39">
        <f>AgArea!AM39/AgLabour!AM39</f>
        <v>5456.3076923076924</v>
      </c>
      <c r="AI32" s="39">
        <f>AgArea!AN39/AgLabour!AN39</f>
        <v>5466.1153846153848</v>
      </c>
      <c r="AJ32" s="39">
        <f>AgArea!AO39/AgLabour!AO39</f>
        <v>5256.1111111111113</v>
      </c>
      <c r="AK32" s="39">
        <f>AgArea!AP39/AgLabour!AP39</f>
        <v>5274.7407407407409</v>
      </c>
      <c r="AL32" s="39">
        <f>AgArea!AQ39/AgLabour!AQ39</f>
        <v>5292.8148148148148</v>
      </c>
      <c r="AM32" s="39">
        <f>AgArea!AR39/AgLabour!AR39</f>
        <v>5314.9259259259261</v>
      </c>
      <c r="AN32" s="39">
        <f>AgArea!AS39/AgLabour!AS39</f>
        <v>5322.0370370370374</v>
      </c>
      <c r="AO32" s="39">
        <f>AgArea!AT39/AgLabour!AT39</f>
        <v>5123.1428571428569</v>
      </c>
      <c r="AP32" s="39">
        <f>AgArea!AU39/AgLabour!AU39</f>
        <v>5143.3214285714284</v>
      </c>
    </row>
    <row r="33" spans="1:42" x14ac:dyDescent="0.2">
      <c r="A33" t="s">
        <v>65</v>
      </c>
      <c r="B33" s="39">
        <f>AgArea!G21/AgLabour!G21</f>
        <v>727.83915085651131</v>
      </c>
      <c r="C33" s="39">
        <f>AgArea!H21/AgLabour!H21</f>
        <v>749.65038007143505</v>
      </c>
      <c r="D33" s="39">
        <f>AgArea!I21/AgLabour!I21</f>
        <v>776.56630643831841</v>
      </c>
      <c r="E33" s="39">
        <f>AgArea!J21/AgLabour!J21</f>
        <v>793.91188524590154</v>
      </c>
      <c r="F33" s="39">
        <f>AgArea!K21/AgLabour!K21</f>
        <v>810.22891948193092</v>
      </c>
      <c r="G33" s="39">
        <f>AgArea!L21/AgLabour!L21</f>
        <v>827.99810844892795</v>
      </c>
      <c r="H33" s="39">
        <f>AgArea!M21/AgLabour!M21</f>
        <v>844.61367911851653</v>
      </c>
      <c r="I33" s="39">
        <f>AgArea!N21/AgLabour!N21</f>
        <v>866.37629187455445</v>
      </c>
      <c r="J33" s="39">
        <f>AgArea!O21/AgLabour!O21</f>
        <v>901.49268941072216</v>
      </c>
      <c r="K33" s="39">
        <f>AgArea!P21/AgLabour!P21</f>
        <v>904.13736118455836</v>
      </c>
      <c r="L33" s="39">
        <f>AgArea!Q21/AgLabour!Q21</f>
        <v>913.90652249738389</v>
      </c>
      <c r="M33" s="39">
        <f>AgArea!R21/AgLabour!R21</f>
        <v>918.80435720448656</v>
      </c>
      <c r="N33" s="39">
        <f>AgArea!S21/AgLabour!S21</f>
        <v>922.78880635245901</v>
      </c>
      <c r="O33" s="39">
        <f>AgArea!T21/AgLabour!T21</f>
        <v>931.82841811728917</v>
      </c>
      <c r="P33" s="39">
        <f>AgArea!U21/AgLabour!U21</f>
        <v>937.13114754098353</v>
      </c>
      <c r="Q33" s="39">
        <f>AgArea!V21/AgLabour!V21</f>
        <v>934.20936650465433</v>
      </c>
      <c r="R33" s="39">
        <f>AgArea!W21/AgLabour!W21</f>
        <v>931.16985878915762</v>
      </c>
      <c r="S33" s="39">
        <f>AgArea!X21/AgLabour!X21</f>
        <v>928.32268563162961</v>
      </c>
      <c r="T33" s="39">
        <f>AgArea!Y21/AgLabour!Y21</f>
        <v>925.15502494654299</v>
      </c>
      <c r="U33" s="39">
        <f>AgArea!Z21/AgLabour!Z21</f>
        <v>919.17213114754099</v>
      </c>
      <c r="V33" s="39">
        <f>AgArea!AA21/AgLabour!AA21</f>
        <v>903.29600000000005</v>
      </c>
      <c r="W33" s="39">
        <f>AgArea!AB21/AgLabour!AB21</f>
        <v>891.15625</v>
      </c>
      <c r="X33" s="39">
        <f>AgArea!AC21/AgLabour!AC21</f>
        <v>876.70881226053643</v>
      </c>
      <c r="Y33" s="39">
        <f>AgArea!AD21/AgLabour!AD21</f>
        <v>857.92537313432831</v>
      </c>
      <c r="Z33" s="39">
        <f>AgArea!AE21/AgLabour!AE21</f>
        <v>840.14909090909089</v>
      </c>
      <c r="AA33" s="39">
        <f>AgArea!AF21/AgLabour!AF21</f>
        <v>835.91071428571433</v>
      </c>
      <c r="AB33" s="39">
        <f>AgArea!AG21/AgLabour!AG21</f>
        <v>827.33684210526314</v>
      </c>
      <c r="AC33" s="39">
        <f>AgArea!AH21/AgLabour!AH21</f>
        <v>819.61034482758623</v>
      </c>
      <c r="AD33" s="39">
        <f>AgArea!AI21/AgLabour!AI21</f>
        <v>808.89189189189187</v>
      </c>
      <c r="AE33" s="39">
        <f>AgArea!AJ21/AgLabour!AJ21</f>
        <v>802.68438538205976</v>
      </c>
      <c r="AF33" s="39">
        <f>AgArea!AK21/AgLabour!AK21</f>
        <v>803.08524590163938</v>
      </c>
      <c r="AG33" s="39">
        <f>AgArea!AL21/AgLabour!AL21</f>
        <v>798.41100323624596</v>
      </c>
      <c r="AH33" s="39">
        <f>AgArea!AM21/AgLabour!AM21</f>
        <v>797.00638977635788</v>
      </c>
      <c r="AI33" s="39">
        <f>AgArea!AN21/AgLabour!AN21</f>
        <v>793.11671924290226</v>
      </c>
      <c r="AJ33" s="39">
        <f>AgArea!AO21/AgLabour!AO21</f>
        <v>802.70807453416148</v>
      </c>
      <c r="AK33" s="39">
        <f>AgArea!AP21/AgLabour!AP21</f>
        <v>789.69207317073176</v>
      </c>
      <c r="AL33" s="39">
        <f>AgArea!AQ21/AgLabour!AQ21</f>
        <v>779.47747747747746</v>
      </c>
      <c r="AM33" s="39">
        <f>AgArea!AR21/AgLabour!AR21</f>
        <v>767.29203539823004</v>
      </c>
      <c r="AN33" s="39">
        <f>AgArea!AS21/AgLabour!AS21</f>
        <v>758.02034883720933</v>
      </c>
      <c r="AO33" s="39">
        <f>AgArea!AT21/AgLabour!AT21</f>
        <v>751.16666666666663</v>
      </c>
      <c r="AP33" s="39">
        <f>AgArea!AU21/AgLabour!AU21</f>
        <v>750.61253561253557</v>
      </c>
    </row>
    <row r="34" spans="1:42" x14ac:dyDescent="0.2">
      <c r="A34" t="s">
        <v>211</v>
      </c>
      <c r="B34" s="39">
        <f>AgArea!G40/AgLabour!G40</f>
        <v>274.56790635551391</v>
      </c>
      <c r="C34" s="39">
        <f>AgArea!H40/AgLabour!H40</f>
        <v>274.95270980395401</v>
      </c>
      <c r="D34" s="39">
        <f>AgArea!I40/AgLabour!I40</f>
        <v>273.88690780469301</v>
      </c>
      <c r="E34" s="39">
        <f>AgArea!J40/AgLabour!J40</f>
        <v>273.23306109356497</v>
      </c>
      <c r="F34" s="39">
        <f>AgArea!K40/AgLabour!K40</f>
        <v>272.73128549303044</v>
      </c>
      <c r="G34" s="39">
        <f>AgArea!L40/AgLabour!L40</f>
        <v>273.28458580316465</v>
      </c>
      <c r="H34" s="39">
        <f>AgArea!M40/AgLabour!M40</f>
        <v>272.19875034532072</v>
      </c>
      <c r="I34" s="39">
        <f>AgArea!N40/AgLabour!N40</f>
        <v>272.47336864235467</v>
      </c>
      <c r="J34" s="39">
        <f>AgArea!O40/AgLabour!O40</f>
        <v>271.78380076862959</v>
      </c>
      <c r="K34" s="39">
        <f>AgArea!P40/AgLabour!P40</f>
        <v>270.10916075270541</v>
      </c>
      <c r="L34" s="39">
        <f>AgArea!Q40/AgLabour!Q40</f>
        <v>267.62503284052639</v>
      </c>
      <c r="M34" s="39">
        <f>AgArea!R40/AgLabour!R40</f>
        <v>265.97321365048498</v>
      </c>
      <c r="N34" s="39">
        <f>AgArea!S40/AgLabour!S40</f>
        <v>263.48342532773006</v>
      </c>
      <c r="O34" s="39">
        <f>AgArea!T40/AgLabour!T40</f>
        <v>261.35213901871884</v>
      </c>
      <c r="P34" s="39">
        <f>AgArea!U40/AgLabour!U40</f>
        <v>259.74717657949549</v>
      </c>
      <c r="Q34" s="39">
        <f>AgArea!V40/AgLabour!V40</f>
        <v>258.58057517620318</v>
      </c>
      <c r="R34" s="39">
        <f>AgArea!W40/AgLabour!W40</f>
        <v>255.68131043112274</v>
      </c>
      <c r="S34" s="39">
        <f>AgArea!X40/AgLabour!X40</f>
        <v>253.41468318089238</v>
      </c>
      <c r="T34" s="39">
        <f>AgArea!Y40/AgLabour!Y40</f>
        <v>251.17702180276947</v>
      </c>
      <c r="U34" s="39">
        <f>AgArea!Z40/AgLabour!Z40</f>
        <v>249.29082774049218</v>
      </c>
      <c r="V34" s="39">
        <f>AgArea!AA40/AgLabour!AA40</f>
        <v>245.11318681318681</v>
      </c>
      <c r="W34" s="39">
        <f>AgArea!AB40/AgLabour!AB40</f>
        <v>241.03023758099351</v>
      </c>
      <c r="X34" s="39">
        <f>AgArea!AC40/AgLabour!AC40</f>
        <v>236.8093220338983</v>
      </c>
      <c r="Y34" s="39">
        <f>AgArea!AD40/AgLabour!AD40</f>
        <v>232.73492723492723</v>
      </c>
      <c r="Z34" s="39">
        <f>AgArea!AE40/AgLabour!AE40</f>
        <v>227.67715736040608</v>
      </c>
      <c r="AA34" s="39">
        <f>AgArea!AF40/AgLabour!AF40</f>
        <v>223.96623634558094</v>
      </c>
      <c r="AB34" s="39">
        <f>AgArea!AG40/AgLabour!AG40</f>
        <v>218.64147286821705</v>
      </c>
      <c r="AC34" s="39">
        <f>AgArea!AH40/AgLabour!AH40</f>
        <v>213.55387523629489</v>
      </c>
      <c r="AD34" s="39">
        <f>AgArea!AI40/AgLabour!AI40</f>
        <v>210.27509293680296</v>
      </c>
      <c r="AE34" s="39">
        <f>AgArea!AJ40/AgLabour!AJ40</f>
        <v>208.97783933518005</v>
      </c>
      <c r="AF34" s="39">
        <f>AgArea!AK40/AgLabour!AK40</f>
        <v>209.88785912882298</v>
      </c>
      <c r="AG34" s="39">
        <f>AgArea!AL40/AgLabour!AL40</f>
        <v>212.14780168381665</v>
      </c>
      <c r="AH34" s="39">
        <f>AgArea!AM40/AgLabour!AM40</f>
        <v>215.30579297245964</v>
      </c>
      <c r="AI34" s="39">
        <f>AgArea!AN40/AgLabour!AN40</f>
        <v>219.34362934362935</v>
      </c>
      <c r="AJ34" s="39">
        <f>AgArea!AO40/AgLabour!AO40</f>
        <v>221.51072124756334</v>
      </c>
      <c r="AK34" s="39">
        <f>AgArea!AP40/AgLabour!AP40</f>
        <v>226.07874015748033</v>
      </c>
      <c r="AL34" s="39">
        <f>AgArea!AQ40/AgLabour!AQ40</f>
        <v>226.74234945705825</v>
      </c>
      <c r="AM34" s="39">
        <f>AgArea!AR40/AgLabour!AR40</f>
        <v>227.02566633761106</v>
      </c>
      <c r="AN34" s="39">
        <f>AgArea!AS40/AgLabour!AS40</f>
        <v>226.28836754643206</v>
      </c>
      <c r="AO34" s="39">
        <f>AgArea!AT40/AgLabour!AT40</f>
        <v>222.43323727185398</v>
      </c>
      <c r="AP34" s="39">
        <f>AgArea!AU40/AgLabour!AU40</f>
        <v>216.7551401869159</v>
      </c>
    </row>
    <row r="35" spans="1:42" x14ac:dyDescent="0.2">
      <c r="A35" t="s">
        <v>134</v>
      </c>
      <c r="B35" s="39">
        <f>AgArea!G41/AgLabour!G41</f>
        <v>376.86798385052845</v>
      </c>
      <c r="C35" s="39">
        <f>AgArea!H41/AgLabour!H41</f>
        <v>377.23212363026471</v>
      </c>
      <c r="D35" s="39">
        <f>AgArea!I41/AgLabour!I41</f>
        <v>376.91885821454457</v>
      </c>
      <c r="E35" s="39">
        <f>AgArea!J41/AgLabour!J41</f>
        <v>375.32877099212686</v>
      </c>
      <c r="F35" s="39">
        <f>AgArea!K41/AgLabour!K41</f>
        <v>373.99190578791257</v>
      </c>
      <c r="G35" s="39">
        <f>AgArea!L41/AgLabour!L41</f>
        <v>372.6715124496406</v>
      </c>
      <c r="H35" s="39">
        <f>AgArea!M41/AgLabour!M41</f>
        <v>369.6724890215857</v>
      </c>
      <c r="I35" s="39">
        <f>AgArea!N41/AgLabour!N41</f>
        <v>368.54342031723536</v>
      </c>
      <c r="J35" s="39">
        <f>AgArea!O41/AgLabour!O41</f>
        <v>370.18702345910543</v>
      </c>
      <c r="K35" s="39">
        <f>AgArea!P41/AgLabour!P41</f>
        <v>366.57625593467844</v>
      </c>
      <c r="L35" s="39">
        <f>AgArea!Q41/AgLabour!Q41</f>
        <v>368.26467715470449</v>
      </c>
      <c r="M35" s="39">
        <f>AgArea!R41/AgLabour!R41</f>
        <v>371.50543757935986</v>
      </c>
      <c r="N35" s="39">
        <f>AgArea!S41/AgLabour!S41</f>
        <v>371.78702152041689</v>
      </c>
      <c r="O35" s="39">
        <f>AgArea!T41/AgLabour!T41</f>
        <v>364.77457023191852</v>
      </c>
      <c r="P35" s="39">
        <f>AgArea!U41/AgLabour!U41</f>
        <v>347.76714966544785</v>
      </c>
      <c r="Q35" s="39">
        <f>AgArea!V41/AgLabour!V41</f>
        <v>321.64030755766709</v>
      </c>
      <c r="R35" s="39">
        <f>AgArea!W41/AgLabour!W41</f>
        <v>292.1105155331112</v>
      </c>
      <c r="S35" s="39">
        <f>AgArea!X41/AgLabour!X41</f>
        <v>265.84776100981531</v>
      </c>
      <c r="T35" s="39">
        <f>AgArea!Y41/AgLabour!Y41</f>
        <v>247.82646804727071</v>
      </c>
      <c r="U35" s="39">
        <f>AgArea!Z41/AgLabour!Z41</f>
        <v>237.58979808714133</v>
      </c>
      <c r="V35" s="39">
        <f>AgArea!AA41/AgLabour!AA41</f>
        <v>233.91193329859303</v>
      </c>
      <c r="W35" s="39">
        <f>AgArea!AB41/AgLabour!AB41</f>
        <v>235.92786199686356</v>
      </c>
      <c r="X35" s="39">
        <f>AgArea!AC41/AgLabour!AC41</f>
        <v>239.98355437665782</v>
      </c>
      <c r="Y35" s="39">
        <f>AgArea!AD41/AgLabour!AD41</f>
        <v>245.04049676025917</v>
      </c>
      <c r="Z35" s="39">
        <f>AgArea!AE41/AgLabour!AE41</f>
        <v>248.93548387096774</v>
      </c>
      <c r="AA35" s="39">
        <f>AgArea!AF41/AgLabour!AF41</f>
        <v>252.24423710208563</v>
      </c>
      <c r="AB35" s="39">
        <f>AgArea!AG41/AgLabour!AG41</f>
        <v>251.59705561613958</v>
      </c>
      <c r="AC35" s="39">
        <f>AgArea!AH41/AgLabour!AH41</f>
        <v>250.60918918918918</v>
      </c>
      <c r="AD35" s="39">
        <f>AgArea!AI41/AgLabour!AI41</f>
        <v>249.69865951742628</v>
      </c>
      <c r="AE35" s="39">
        <f>AgArea!AJ41/AgLabour!AJ41</f>
        <v>249.56319999999999</v>
      </c>
      <c r="AF35" s="39">
        <f>AgArea!AK41/AgLabour!AK41</f>
        <v>251.68713294180458</v>
      </c>
      <c r="AG35" s="39">
        <f>AgArea!AL41/AgLabour!AL41</f>
        <v>254.02092274678111</v>
      </c>
      <c r="AH35" s="39">
        <f>AgArea!AM41/AgLabour!AM41</f>
        <v>257.25553754727173</v>
      </c>
      <c r="AI35" s="39">
        <f>AgArea!AN41/AgLabour!AN41</f>
        <v>259.15430427720628</v>
      </c>
      <c r="AJ35" s="39">
        <f>AgArea!AO41/AgLabour!AO41</f>
        <v>261.85552560646903</v>
      </c>
      <c r="AK35" s="39">
        <f>AgArea!AP41/AgLabour!AP41</f>
        <v>260.23162939297123</v>
      </c>
      <c r="AL35" s="39">
        <f>AgArea!AQ41/AgLabour!AQ41</f>
        <v>255.48616187989555</v>
      </c>
      <c r="AM35" s="39">
        <f>AgArea!AR41/AgLabour!AR41</f>
        <v>250.30081716036773</v>
      </c>
      <c r="AN35" s="39">
        <f>AgArea!AS41/AgLabour!AS41</f>
        <v>245.63473053892216</v>
      </c>
      <c r="AO35" s="39">
        <f>AgArea!AT41/AgLabour!AT41</f>
        <v>240.70263671875</v>
      </c>
      <c r="AP35" s="39">
        <f>AgArea!AU41/AgLabour!AU41</f>
        <v>236.91678622668579</v>
      </c>
    </row>
    <row r="36" spans="1:42" x14ac:dyDescent="0.2"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</row>
    <row r="37" spans="1:42" x14ac:dyDescent="0.2">
      <c r="A37" t="s">
        <v>71</v>
      </c>
      <c r="B37" s="39">
        <f>AgArea!G26/AgLabour!G26</f>
        <v>1734.9145693835142</v>
      </c>
      <c r="C37" s="39">
        <f>AgArea!H26/AgLabour!H26</f>
        <v>1731.9413544106167</v>
      </c>
      <c r="D37" s="39">
        <f>AgArea!I26/AgLabour!I26</f>
        <v>1730.1473748519552</v>
      </c>
      <c r="E37" s="39">
        <f>AgArea!J26/AgLabour!J26</f>
        <v>1727.3968654296523</v>
      </c>
      <c r="F37" s="39">
        <f>AgArea!K26/AgLabour!K26</f>
        <v>1717.0403458514552</v>
      </c>
      <c r="G37" s="39">
        <f>AgArea!L26/AgLabour!L26</f>
        <v>1710.3065645988299</v>
      </c>
      <c r="H37" s="39">
        <f>AgArea!M26/AgLabour!M26</f>
        <v>1704.5485297944315</v>
      </c>
      <c r="I37" s="39">
        <f>AgArea!N26/AgLabour!N26</f>
        <v>1701.3253758404474</v>
      </c>
      <c r="J37" s="39">
        <f>AgArea!O26/AgLabour!O26</f>
        <v>1703.3878786974744</v>
      </c>
      <c r="K37" s="39">
        <f>AgArea!P26/AgLabour!P26</f>
        <v>1686.1206604510037</v>
      </c>
      <c r="L37" s="39">
        <f>AgArea!Q26/AgLabour!Q26</f>
        <v>1689.5477318428136</v>
      </c>
      <c r="M37" s="39">
        <f>AgArea!R26/AgLabour!R26</f>
        <v>1688.0890412612569</v>
      </c>
      <c r="N37" s="39">
        <f>AgArea!S26/AgLabour!S26</f>
        <v>1686.9311724958729</v>
      </c>
      <c r="O37" s="39">
        <f>AgArea!T26/AgLabour!T26</f>
        <v>1685.337293653967</v>
      </c>
      <c r="P37" s="39">
        <f>AgArea!U26/AgLabour!U26</f>
        <v>1687.6870342771983</v>
      </c>
      <c r="Q37" s="39">
        <f>AgArea!V26/AgLabour!V26</f>
        <v>1688.4495358483114</v>
      </c>
      <c r="R37" s="39">
        <f>AgArea!W26/AgLabour!W26</f>
        <v>1687.8249589813347</v>
      </c>
      <c r="S37" s="39">
        <f>AgArea!X26/AgLabour!X26</f>
        <v>1682.8616036578564</v>
      </c>
      <c r="T37" s="39">
        <f>AgArea!Y26/AgLabour!Y26</f>
        <v>1681.8133946759419</v>
      </c>
      <c r="U37" s="39">
        <f>AgArea!Z26/AgLabour!Z26</f>
        <v>1678.7868852459017</v>
      </c>
      <c r="V37" s="39">
        <f>AgArea!AA26/AgLabour!AA26</f>
        <v>1677.8321678321679</v>
      </c>
      <c r="W37" s="39">
        <f>AgArea!AB26/AgLabour!AB26</f>
        <v>1673.6689814814815</v>
      </c>
      <c r="X37" s="39">
        <f>AgArea!AC26/AgLabour!AC26</f>
        <v>1669.6267281105991</v>
      </c>
      <c r="Y37" s="39">
        <f>AgArea!AD26/AgLabour!AD26</f>
        <v>1669.1376146788991</v>
      </c>
      <c r="Z37" s="39">
        <f>AgArea!AE26/AgLabour!AE26</f>
        <v>1671.7025171624714</v>
      </c>
      <c r="AA37" s="39">
        <f>AgArea!AF26/AgLabour!AF26</f>
        <v>1686.6750572082381</v>
      </c>
      <c r="AB37" s="39">
        <f>AgArea!AG26/AgLabour!AG26</f>
        <v>1693.5011441647598</v>
      </c>
      <c r="AC37" s="39">
        <f>AgArea!AH26/AgLabour!AH26</f>
        <v>1701.6109839816934</v>
      </c>
      <c r="AD37" s="39">
        <f>AgArea!AI26/AgLabour!AI26</f>
        <v>1712.1536697247707</v>
      </c>
      <c r="AE37" s="39">
        <f>AgArea!AJ26/AgLabour!AJ26</f>
        <v>1723.0850574712645</v>
      </c>
      <c r="AF37" s="39">
        <f>AgArea!AK26/AgLabour!AK26</f>
        <v>1686.8568232662192</v>
      </c>
      <c r="AG37" s="39">
        <f>AgArea!AL26/AgLabour!AL26</f>
        <v>1648.9302832244009</v>
      </c>
      <c r="AH37" s="39">
        <f>AgArea!AM26/AgLabour!AM26</f>
        <v>1616.2335456475585</v>
      </c>
      <c r="AI37" s="39">
        <f>AgArea!AN26/AgLabour!AN26</f>
        <v>1583.6293995859214</v>
      </c>
      <c r="AJ37" s="39">
        <f>AgArea!AO26/AgLabour!AO26</f>
        <v>1557.7641129032259</v>
      </c>
      <c r="AK37" s="39">
        <f>AgArea!AP26/AgLabour!AP26</f>
        <v>1521.4137254901962</v>
      </c>
      <c r="AL37" s="39">
        <f>AgArea!AQ26/AgLabour!AQ26</f>
        <v>1482.3129770992366</v>
      </c>
      <c r="AM37" s="39">
        <f>AgArea!AR26/AgLabour!AR26</f>
        <v>1443.9332096474955</v>
      </c>
      <c r="AN37" s="39">
        <f>AgArea!AS26/AgLabour!AS26</f>
        <v>1409.1624548736463</v>
      </c>
      <c r="AO37" s="39">
        <f>AgArea!AT26/AgLabour!AT26</f>
        <v>1370.4157894736843</v>
      </c>
      <c r="AP37" s="39">
        <f>AgArea!AU26/AgLabour!AU26</f>
        <v>1338.2337883959044</v>
      </c>
    </row>
    <row r="38" spans="1:42" x14ac:dyDescent="0.2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</row>
    <row r="39" spans="1:42" x14ac:dyDescent="0.2">
      <c r="A39" t="s">
        <v>305</v>
      </c>
      <c r="B39" s="39">
        <f>AgArea!G42/AgLabour!G42</f>
        <v>499.20346135029359</v>
      </c>
      <c r="C39" s="39">
        <f>AgArea!H42/AgLabour!H42</f>
        <v>498.49701723376057</v>
      </c>
      <c r="D39" s="39">
        <f>AgArea!I42/AgLabour!I42</f>
        <v>497.85147367380341</v>
      </c>
      <c r="E39" s="39">
        <f>AgArea!J42/AgLabour!J42</f>
        <v>497.65697712525395</v>
      </c>
      <c r="F39" s="39">
        <f>AgArea!K42/AgLabour!K42</f>
        <v>497.36359783299736</v>
      </c>
      <c r="G39" s="39">
        <f>AgArea!L42/AgLabour!L42</f>
        <v>497.0672060310747</v>
      </c>
      <c r="H39" s="39">
        <f>AgArea!M42/AgLabour!M42</f>
        <v>496.95231066747829</v>
      </c>
      <c r="I39" s="39">
        <f>AgArea!N42/AgLabour!N42</f>
        <v>497.10056393498922</v>
      </c>
      <c r="J39" s="39">
        <f>AgArea!O42/AgLabour!O42</f>
        <v>497.75761124121789</v>
      </c>
      <c r="K39" s="39">
        <f>AgArea!P42/AgLabour!P42</f>
        <v>498.36929823159267</v>
      </c>
      <c r="L39" s="39">
        <f>AgArea!Q42/AgLabour!Q42</f>
        <v>509.05088449983197</v>
      </c>
      <c r="M39" s="39">
        <f>AgArea!R42/AgLabour!R42</f>
        <v>522.97838746605771</v>
      </c>
      <c r="N39" s="39">
        <f>AgArea!S42/AgLabour!S42</f>
        <v>538.58023644830246</v>
      </c>
      <c r="O39" s="39">
        <f>AgArea!T42/AgLabour!T42</f>
        <v>556.0859567320224</v>
      </c>
      <c r="P39" s="39">
        <f>AgArea!U42/AgLabour!U42</f>
        <v>574.60885316427039</v>
      </c>
      <c r="Q39" s="39">
        <f>AgArea!V42/AgLabour!V42</f>
        <v>589.13098353086048</v>
      </c>
      <c r="R39" s="39">
        <f>AgArea!W42/AgLabour!W42</f>
        <v>615.11587955423579</v>
      </c>
      <c r="S39" s="39">
        <f>AgArea!X42/AgLabour!X42</f>
        <v>644.05453505159437</v>
      </c>
      <c r="T39" s="39">
        <f>AgArea!Y42/AgLabour!Y42</f>
        <v>679.00373282448061</v>
      </c>
      <c r="U39" s="39">
        <f>AgArea!Z42/AgLabour!Z42</f>
        <v>717.79265255292648</v>
      </c>
      <c r="V39" s="39">
        <f>AgArea!AA42/AgLabour!AA42</f>
        <v>718.91584158415844</v>
      </c>
      <c r="W39" s="39">
        <f>AgArea!AB42/AgLabour!AB42</f>
        <v>718.29238329238331</v>
      </c>
      <c r="X39" s="39">
        <f>AgArea!AC42/AgLabour!AC42</f>
        <v>726.58292682926833</v>
      </c>
      <c r="Y39" s="39">
        <f>AgArea!AD42/AgLabour!AD42</f>
        <v>731.6650485436893</v>
      </c>
      <c r="Z39" s="39">
        <f>AgArea!AE42/AgLabour!AE42</f>
        <v>744.8108761329305</v>
      </c>
      <c r="AA39" s="39">
        <f>AgArea!AF42/AgLabour!AF42</f>
        <v>757.84181818181821</v>
      </c>
      <c r="AB39" s="39">
        <f>AgArea!AG42/AgLabour!AG42</f>
        <v>774.07739183424746</v>
      </c>
      <c r="AC39" s="39">
        <f>AgArea!AH42/AgLabour!AH42</f>
        <v>790.07243707796192</v>
      </c>
      <c r="AD39" s="39">
        <f>AgArea!AI42/AgLabour!AI42</f>
        <v>803.23209876543206</v>
      </c>
      <c r="AE39" s="39">
        <f>AgArea!AJ42/AgLabour!AJ42</f>
        <v>810.04894671623299</v>
      </c>
      <c r="AF39" s="39">
        <f>AgArea!AK42/AgLabour!AK42</f>
        <v>814.08660436137075</v>
      </c>
      <c r="AG39" s="39">
        <f>AgArea!AL42/AgLabour!AL42</f>
        <v>813.56207111665628</v>
      </c>
      <c r="AH39" s="39">
        <f>AgArea!AM42/AgLabour!AM42</f>
        <v>844.86883198001249</v>
      </c>
      <c r="AI39" s="39">
        <f>AgArea!AN42/AgLabour!AN42</f>
        <v>848.50219435736676</v>
      </c>
      <c r="AJ39" s="39">
        <f>AgArea!AO42/AgLabour!AO42</f>
        <v>854.8598484848485</v>
      </c>
      <c r="AK39" s="39">
        <f>AgArea!AP42/AgLabour!AP42</f>
        <v>864.82971938775506</v>
      </c>
      <c r="AL39" s="39">
        <f>AgArea!AQ42/AgLabour!AQ42</f>
        <v>875.95865633074936</v>
      </c>
      <c r="AM39" s="39">
        <f>AgArea!AR42/AgLabour!AR42</f>
        <v>889.02161100196463</v>
      </c>
      <c r="AN39" s="39">
        <f>AgArea!AS42/AgLabour!AS42</f>
        <v>914.50796812749002</v>
      </c>
      <c r="AO39" s="39">
        <f>AgArea!AT42/AgLabour!AT42</f>
        <v>931.87112010796227</v>
      </c>
      <c r="AP39" s="39">
        <f>AgArea!AU42/AgLabour!AU42</f>
        <v>952.5274348422497</v>
      </c>
    </row>
    <row r="40" spans="1:42" x14ac:dyDescent="0.2">
      <c r="A40" t="s">
        <v>306</v>
      </c>
      <c r="B40" s="39">
        <f>AgArea!G27/AgLabour!G27</f>
        <v>10183.900253164558</v>
      </c>
      <c r="C40" s="39">
        <f>AgArea!H27/AgLabour!H27</f>
        <v>10071.92325</v>
      </c>
      <c r="D40" s="39">
        <f>AgArea!I27/AgLabour!I27</f>
        <v>9835.067560975609</v>
      </c>
      <c r="E40" s="39">
        <f>AgArea!J27/AgLabour!J27</f>
        <v>9730.2314457831344</v>
      </c>
      <c r="F40" s="39">
        <f>AgArea!K27/AgLabour!K27</f>
        <v>9625.6439285714296</v>
      </c>
      <c r="G40" s="39">
        <f>AgArea!L27/AgLabour!L27</f>
        <v>9632.2757142857154</v>
      </c>
      <c r="H40" s="39">
        <f>AgArea!M27/AgLabour!M27</f>
        <v>9527.0184705882366</v>
      </c>
      <c r="I40" s="39">
        <f>AgArea!N27/AgLabour!N27</f>
        <v>9534.611647058824</v>
      </c>
      <c r="J40" s="39">
        <f>AgArea!O27/AgLabour!O27</f>
        <v>9442.6576744186059</v>
      </c>
      <c r="K40" s="39">
        <f>AgArea!P27/AgLabour!P27</f>
        <v>9447.8591860465112</v>
      </c>
      <c r="L40" s="39">
        <f>AgArea!Q27/AgLabour!Q27</f>
        <v>9345.4951724137936</v>
      </c>
      <c r="M40" s="39">
        <f>AgArea!R27/AgLabour!R27</f>
        <v>9353.1596551724142</v>
      </c>
      <c r="N40" s="39">
        <f>AgArea!S27/AgLabour!S27</f>
        <v>9249.9279545454538</v>
      </c>
      <c r="O40" s="39">
        <f>AgArea!T27/AgLabour!T27</f>
        <v>9157.8144943820243</v>
      </c>
      <c r="P40" s="39">
        <f>AgArea!U27/AgLabour!U27</f>
        <v>9071.4369999999999</v>
      </c>
      <c r="Q40" s="39">
        <f>AgArea!V27/AgLabour!V27</f>
        <v>9083.9196666666667</v>
      </c>
      <c r="R40" s="39">
        <f>AgArea!W27/AgLabour!W27</f>
        <v>8995.7878021978031</v>
      </c>
      <c r="S40" s="39">
        <f>AgArea!X27/AgLabour!X27</f>
        <v>8907.0648913043478</v>
      </c>
      <c r="T40" s="39">
        <f>AgArea!Y27/AgLabour!Y27</f>
        <v>8818.08</v>
      </c>
      <c r="U40" s="39">
        <f>AgArea!Z27/AgLabour!Z27</f>
        <v>8830.66</v>
      </c>
      <c r="V40" s="39">
        <f>AgArea!AA27/AgLabour!AA27</f>
        <v>8920.8080808080813</v>
      </c>
      <c r="W40" s="39">
        <f>AgArea!AB27/AgLabour!AB27</f>
        <v>9113.5773195876282</v>
      </c>
      <c r="X40" s="39">
        <f>AgArea!AC27/AgLabour!AC27</f>
        <v>9414.6276595744675</v>
      </c>
      <c r="Y40" s="39">
        <f>AgArea!AD27/AgLabour!AD27</f>
        <v>9630.173913043478</v>
      </c>
      <c r="Z40" s="39">
        <f>AgArea!AE27/AgLabour!AE27</f>
        <v>9878.1888888888898</v>
      </c>
      <c r="AA40" s="39">
        <f>AgArea!AF27/AgLabour!AF27</f>
        <v>10033.595505617977</v>
      </c>
      <c r="AB40" s="39">
        <f>AgArea!AG27/AgLabour!AG27</f>
        <v>10410.593023255815</v>
      </c>
      <c r="AC40" s="39">
        <f>AgArea!AH27/AgLabour!AH27</f>
        <v>10710.369047619048</v>
      </c>
      <c r="AD40" s="39">
        <f>AgArea!AI27/AgLabour!AI27</f>
        <v>11139.58024691358</v>
      </c>
      <c r="AE40" s="39">
        <f>AgArea!AJ27/AgLabour!AJ27</f>
        <v>12061.866666666667</v>
      </c>
      <c r="AF40" s="39">
        <f>AgArea!AK27/AgLabour!AK27</f>
        <v>12070.48</v>
      </c>
      <c r="AG40" s="39">
        <f>AgArea!AL27/AgLabour!AL27</f>
        <v>12264.297297297297</v>
      </c>
      <c r="AH40" s="39">
        <f>AgArea!AM27/AgLabour!AM27</f>
        <v>12086.04054054054</v>
      </c>
      <c r="AI40" s="39">
        <f>AgArea!AN27/AgLabour!AN27</f>
        <v>12277.808219178081</v>
      </c>
      <c r="AJ40" s="39">
        <f>AgArea!AO27/AgLabour!AO27</f>
        <v>13046.521739130434</v>
      </c>
      <c r="AK40" s="39">
        <f>AgArea!AP27/AgLabour!AP27</f>
        <v>13266.323529411764</v>
      </c>
      <c r="AL40" s="39">
        <f>AgArea!AQ27/AgLabour!AQ27</f>
        <v>13699.681818181818</v>
      </c>
      <c r="AM40" s="39">
        <f>AgArea!AR27/AgLabour!AR27</f>
        <v>13941.784615384615</v>
      </c>
      <c r="AN40" s="39">
        <f>AgArea!AS27/AgLabour!AS27</f>
        <v>14174.28125</v>
      </c>
      <c r="AO40" s="39">
        <f>AgArea!AT27/AgLabour!AT27</f>
        <v>14411.460317460318</v>
      </c>
      <c r="AP40" s="39">
        <f>AgArea!AU27/AgLabour!AU27</f>
        <v>14679.58064516129</v>
      </c>
    </row>
    <row r="41" spans="1:42" x14ac:dyDescent="0.2">
      <c r="A41" t="s">
        <v>76</v>
      </c>
      <c r="B41" s="39">
        <f>AgArea!G28/AgLabour!G28</f>
        <v>747.03536891416411</v>
      </c>
      <c r="C41" s="39">
        <f>AgArea!H28/AgLabour!H28</f>
        <v>739.48950680350356</v>
      </c>
      <c r="D41" s="39">
        <f>AgArea!I28/AgLabour!I28</f>
        <v>731.08611752869672</v>
      </c>
      <c r="E41" s="39">
        <f>AgArea!J28/AgLabour!J28</f>
        <v>723.06592115263027</v>
      </c>
      <c r="F41" s="39">
        <f>AgArea!K28/AgLabour!K28</f>
        <v>714.3121335455279</v>
      </c>
      <c r="G41" s="39">
        <f>AgArea!L28/AgLabour!L28</f>
        <v>705.61647367068667</v>
      </c>
      <c r="H41" s="39">
        <f>AgArea!M28/AgLabour!M28</f>
        <v>696.29840833813478</v>
      </c>
      <c r="I41" s="39">
        <f>AgArea!N28/AgLabour!N28</f>
        <v>687.85866682117921</v>
      </c>
      <c r="J41" s="39">
        <f>AgArea!O28/AgLabour!O28</f>
        <v>680.24743040830845</v>
      </c>
      <c r="K41" s="39">
        <f>AgArea!P28/AgLabour!P28</f>
        <v>670.35901442611635</v>
      </c>
      <c r="L41" s="39">
        <f>AgArea!Q28/AgLabour!Q28</f>
        <v>661.59339261945308</v>
      </c>
      <c r="M41" s="39">
        <f>AgArea!R28/AgLabour!R28</f>
        <v>652.73173106985757</v>
      </c>
      <c r="N41" s="39">
        <f>AgArea!S28/AgLabour!S28</f>
        <v>643.31148469628147</v>
      </c>
      <c r="O41" s="39">
        <f>AgArea!T28/AgLabour!T28</f>
        <v>633.80877470573</v>
      </c>
      <c r="P41" s="39">
        <f>AgArea!U28/AgLabour!U28</f>
        <v>622.88140558143664</v>
      </c>
      <c r="Q41" s="39">
        <f>AgArea!V28/AgLabour!V28</f>
        <v>608.14706765188623</v>
      </c>
      <c r="R41" s="39">
        <f>AgArea!W28/AgLabour!W28</f>
        <v>596.59834635174821</v>
      </c>
      <c r="S41" s="39">
        <f>AgArea!X28/AgLabour!X28</f>
        <v>584.28547119788152</v>
      </c>
      <c r="T41" s="39">
        <f>AgArea!Y28/AgLabour!Y28</f>
        <v>573.56749391500807</v>
      </c>
      <c r="U41" s="39">
        <f>AgArea!Z28/AgLabour!Z28</f>
        <v>563.57038210255394</v>
      </c>
      <c r="V41" s="39">
        <f>AgArea!AA28/AgLabour!AA28</f>
        <v>553.60104732350658</v>
      </c>
      <c r="W41" s="39">
        <f>AgArea!AB28/AgLabour!AB28</f>
        <v>545.44662226450998</v>
      </c>
      <c r="X41" s="39">
        <f>AgArea!AC28/AgLabour!AC28</f>
        <v>541.90648425787106</v>
      </c>
      <c r="Y41" s="39">
        <f>AgArea!AD28/AgLabour!AD28</f>
        <v>540.47595171773446</v>
      </c>
      <c r="Z41" s="39">
        <f>AgArea!AE28/AgLabour!AE28</f>
        <v>545.55913978494618</v>
      </c>
      <c r="AA41" s="39">
        <f>AgArea!AF28/AgLabour!AF28</f>
        <v>554.87149794546133</v>
      </c>
      <c r="AB41" s="39">
        <f>AgArea!AG28/AgLabour!AG28</f>
        <v>567.89461713419257</v>
      </c>
      <c r="AC41" s="39">
        <f>AgArea!AH28/AgLabour!AH28</f>
        <v>581.41859122401843</v>
      </c>
      <c r="AD41" s="39">
        <f>AgArea!AI28/AgLabour!AI28</f>
        <v>589.15381635025187</v>
      </c>
      <c r="AE41" s="39">
        <f>AgArea!AJ28/AgLabour!AJ28</f>
        <v>586.11998464196586</v>
      </c>
      <c r="AF41" s="39">
        <f>AgArea!AK28/AgLabour!AK28</f>
        <v>572.03741814780165</v>
      </c>
      <c r="AG41" s="39">
        <f>AgArea!AL28/AgLabour!AL28</f>
        <v>550.83663188197193</v>
      </c>
      <c r="AH41" s="39">
        <f>AgArea!AM28/AgLabour!AM28</f>
        <v>533.20147842530514</v>
      </c>
      <c r="AI41" s="39">
        <f>AgArea!AN28/AgLabour!AN28</f>
        <v>511.68334430546412</v>
      </c>
      <c r="AJ41" s="39">
        <f>AgArea!AO28/AgLabour!AO28</f>
        <v>495.25400602887515</v>
      </c>
      <c r="AK41" s="39">
        <f>AgArea!AP28/AgLabour!AP28</f>
        <v>482.22098936662042</v>
      </c>
      <c r="AL41" s="39">
        <f>AgArea!AQ28/AgLabour!AQ28</f>
        <v>471.47734457323497</v>
      </c>
      <c r="AM41" s="39">
        <f>AgArea!AR28/AgLabour!AR28</f>
        <v>462.04123711340208</v>
      </c>
      <c r="AN41" s="39">
        <f>AgArea!AS28/AgLabour!AS28</f>
        <v>455.62110726643601</v>
      </c>
      <c r="AO41" s="39">
        <f>AgArea!AT28/AgLabour!AT28</f>
        <v>446.34616469261141</v>
      </c>
      <c r="AP41" s="39">
        <f>AgArea!AU28/AgLabour!AU28</f>
        <v>439.0267955801105</v>
      </c>
    </row>
    <row r="42" spans="1:42" x14ac:dyDescent="0.2">
      <c r="A42" t="s">
        <v>78</v>
      </c>
      <c r="B42" s="39">
        <f>AgArea!G29/AgLabour!G29</f>
        <v>2836.628634421937</v>
      </c>
      <c r="C42" s="39">
        <f>AgArea!H29/AgLabour!H29</f>
        <v>2787.1374764595103</v>
      </c>
      <c r="D42" s="39">
        <f>AgArea!I29/AgLabour!I29</f>
        <v>2744.624388397805</v>
      </c>
      <c r="E42" s="39">
        <f>AgArea!J29/AgLabour!J29</f>
        <v>2703.6377754571986</v>
      </c>
      <c r="F42" s="39">
        <f>AgArea!K29/AgLabour!K29</f>
        <v>2659.1016153417681</v>
      </c>
      <c r="G42" s="39">
        <f>AgArea!L29/AgLabour!L29</f>
        <v>2632.4136118775455</v>
      </c>
      <c r="H42" s="39">
        <f>AgArea!M29/AgLabour!M29</f>
        <v>2606.6966075659352</v>
      </c>
      <c r="I42" s="39">
        <f>AgArea!N29/AgLabour!N29</f>
        <v>2585.7867038154941</v>
      </c>
      <c r="J42" s="39">
        <f>AgArea!O29/AgLabour!O29</f>
        <v>2560.339749980827</v>
      </c>
      <c r="K42" s="39">
        <f>AgArea!P29/AgLabour!P29</f>
        <v>2531.2761267766209</v>
      </c>
      <c r="L42" s="39">
        <f>AgArea!Q29/AgLabour!Q29</f>
        <v>2502.4231010671688</v>
      </c>
      <c r="M42" s="39">
        <f>AgArea!R29/AgLabour!R29</f>
        <v>2474.6509370566714</v>
      </c>
      <c r="N42" s="39">
        <f>AgArea!S29/AgLabour!S29</f>
        <v>2446.796437470703</v>
      </c>
      <c r="O42" s="39">
        <f>AgArea!T29/AgLabour!T29</f>
        <v>2419.7505319539214</v>
      </c>
      <c r="P42" s="39">
        <f>AgArea!U29/AgLabour!U29</f>
        <v>2409.3205727644654</v>
      </c>
      <c r="Q42" s="39">
        <f>AgArea!V29/AgLabour!V29</f>
        <v>2409.3205727644654</v>
      </c>
      <c r="R42" s="39">
        <f>AgArea!W29/AgLabour!W29</f>
        <v>2410.2895480225989</v>
      </c>
      <c r="S42" s="39">
        <f>AgArea!X29/AgLabour!X29</f>
        <v>2408.5281385281382</v>
      </c>
      <c r="T42" s="39">
        <f>AgArea!Y29/AgLabour!Y29</f>
        <v>2408.5281385281382</v>
      </c>
      <c r="U42" s="39">
        <f>AgArea!Z29/AgLabour!Z29</f>
        <v>2419</v>
      </c>
      <c r="V42" s="39">
        <f>AgArea!AA29/AgLabour!AA29</f>
        <v>2419</v>
      </c>
      <c r="W42" s="39">
        <f>AgArea!AB29/AgLabour!AB29</f>
        <v>2423.5898876404494</v>
      </c>
      <c r="X42" s="39">
        <f>AgArea!AC29/AgLabour!AC29</f>
        <v>2410.0502793296091</v>
      </c>
      <c r="Y42" s="39">
        <f>AgArea!AD29/AgLabour!AD29</f>
        <v>2383.4198895027625</v>
      </c>
      <c r="Z42" s="39">
        <f>AgArea!AE29/AgLabour!AE29</f>
        <v>2344.5597826086955</v>
      </c>
      <c r="AA42" s="39">
        <f>AgArea!AF29/AgLabour!AF29</f>
        <v>2270.5210526315791</v>
      </c>
      <c r="AB42" s="39">
        <f>AgArea!AG29/AgLabour!AG29</f>
        <v>2167.2487309644671</v>
      </c>
      <c r="AC42" s="39">
        <f>AgArea!AH29/AgLabour!AH29</f>
        <v>2092.8823529411766</v>
      </c>
      <c r="AD42" s="39">
        <f>AgArea!AI29/AgLabour!AI29</f>
        <v>2013.9056603773586</v>
      </c>
      <c r="AE42" s="39">
        <f>AgArea!AJ29/AgLabour!AJ29</f>
        <v>1949.5342465753424</v>
      </c>
      <c r="AF42" s="39">
        <f>AgArea!AK29/AgLabour!AK29</f>
        <v>1906.0178571428571</v>
      </c>
      <c r="AG42" s="39">
        <f>AgArea!AL29/AgLabour!AL29</f>
        <v>1874.136563876652</v>
      </c>
      <c r="AH42" s="39">
        <f>AgArea!AM29/AgLabour!AM29</f>
        <v>1830.9437229437228</v>
      </c>
      <c r="AI42" s="39">
        <f>AgArea!AN29/AgLabour!AN29</f>
        <v>1799.7393162393162</v>
      </c>
      <c r="AJ42" s="39">
        <f>AgArea!AO29/AgLabour!AO29</f>
        <v>1795.465811965812</v>
      </c>
      <c r="AK42" s="39">
        <f>AgArea!AP29/AgLabour!AP29</f>
        <v>1771.5148936170212</v>
      </c>
      <c r="AL42" s="39">
        <f>AgArea!AQ29/AgLabour!AQ29</f>
        <v>1767.6455696202531</v>
      </c>
      <c r="AM42" s="39">
        <f>AgArea!AR29/AgLabour!AR29</f>
        <v>1702.80658436214</v>
      </c>
      <c r="AN42" s="39">
        <f>AgArea!AS29/AgLabour!AS29</f>
        <v>1663.1975806451612</v>
      </c>
      <c r="AO42" s="39">
        <f>AgArea!AT29/AgLabour!AT29</f>
        <v>1631.9249011857708</v>
      </c>
      <c r="AP42" s="39">
        <f>AgArea!AU29/AgLabour!AU29</f>
        <v>1619.1299212598426</v>
      </c>
    </row>
    <row r="43" spans="1:42" x14ac:dyDescent="0.2">
      <c r="A43" t="s">
        <v>79</v>
      </c>
      <c r="B43" s="39">
        <f>AgArea!G30/AgLabour!G30</f>
        <v>170.66182772865915</v>
      </c>
      <c r="C43" s="39">
        <f>AgArea!H30/AgLabour!H30</f>
        <v>165.4990469992097</v>
      </c>
      <c r="D43" s="39">
        <f>AgArea!I30/AgLabour!I30</f>
        <v>160.11513241683468</v>
      </c>
      <c r="E43" s="39">
        <f>AgArea!J30/AgLabour!J30</f>
        <v>154.63256259294147</v>
      </c>
      <c r="F43" s="39">
        <f>AgArea!K30/AgLabour!K30</f>
        <v>149.45800405143513</v>
      </c>
      <c r="G43" s="39">
        <f>AgArea!L30/AgLabour!L30</f>
        <v>144.664887275669</v>
      </c>
      <c r="H43" s="39">
        <f>AgArea!M30/AgLabour!M30</f>
        <v>140.38680443487172</v>
      </c>
      <c r="I43" s="39">
        <f>AgArea!N30/AgLabour!N30</f>
        <v>135.4604226666533</v>
      </c>
      <c r="J43" s="39">
        <f>AgArea!O30/AgLabour!O30</f>
        <v>131.63345230409413</v>
      </c>
      <c r="K43" s="39">
        <f>AgArea!P30/AgLabour!P30</f>
        <v>126.27626508845508</v>
      </c>
      <c r="L43" s="39">
        <f>AgArea!Q30/AgLabour!Q30</f>
        <v>120.9983188262768</v>
      </c>
      <c r="M43" s="39">
        <f>AgArea!R30/AgLabour!R30</f>
        <v>116.90453287374443</v>
      </c>
      <c r="N43" s="39">
        <f>AgArea!S30/AgLabour!S30</f>
        <v>113.01733714280776</v>
      </c>
      <c r="O43" s="39">
        <f>AgArea!T30/AgLabour!T30</f>
        <v>109.37709327667051</v>
      </c>
      <c r="P43" s="39">
        <f>AgArea!U30/AgLabour!U30</f>
        <v>105.91222488887713</v>
      </c>
      <c r="Q43" s="39">
        <f>AgArea!V30/AgLabour!V30</f>
        <v>102.16529215998233</v>
      </c>
      <c r="R43" s="39">
        <f>AgArea!W30/AgLabour!W30</f>
        <v>98.984278725867284</v>
      </c>
      <c r="S43" s="39">
        <f>AgArea!X30/AgLabour!X30</f>
        <v>96.047018472206233</v>
      </c>
      <c r="T43" s="39">
        <f>AgArea!Y30/AgLabour!Y30</f>
        <v>93.040348226166586</v>
      </c>
      <c r="U43" s="39">
        <f>AgArea!Z30/AgLabour!Z30</f>
        <v>90.021640091116168</v>
      </c>
      <c r="V43" s="39">
        <f>AgArea!AA30/AgLabour!AA30</f>
        <v>87.648333333333326</v>
      </c>
      <c r="W43" s="39">
        <f>AgArea!AB30/AgLabour!AB30</f>
        <v>85.559478544269425</v>
      </c>
      <c r="X43" s="39">
        <f>AgArea!AC30/AgLabour!AC30</f>
        <v>83.23375931842385</v>
      </c>
      <c r="Y43" s="39">
        <f>AgArea!AD30/AgLabour!AD30</f>
        <v>81.59832635983264</v>
      </c>
      <c r="Z43" s="39">
        <f>AgArea!AE30/AgLabour!AE30</f>
        <v>79.449719244512508</v>
      </c>
      <c r="AA43" s="39">
        <f>AgArea!AF30/AgLabour!AF30</f>
        <v>77.26169154228856</v>
      </c>
      <c r="AB43" s="39">
        <f>AgArea!AG30/AgLabour!AG30</f>
        <v>75.119243819680079</v>
      </c>
      <c r="AC43" s="39">
        <f>AgArea!AH30/AgLabour!AH30</f>
        <v>72.850141376060321</v>
      </c>
      <c r="AD43" s="39">
        <f>AgArea!AI30/AgLabour!AI30</f>
        <v>70.773143904674612</v>
      </c>
      <c r="AE43" s="39">
        <f>AgArea!AJ30/AgLabour!AJ30</f>
        <v>68.479305740987982</v>
      </c>
      <c r="AF43" s="39">
        <f>AgArea!AK30/AgLabour!AK30</f>
        <v>65.065254969749347</v>
      </c>
      <c r="AG43" s="39">
        <f>AgArea!AL30/AgLabour!AL30</f>
        <v>62.816729718369061</v>
      </c>
      <c r="AH43" s="39">
        <f>AgArea!AM30/AgLabour!AM30</f>
        <v>60.593317033414834</v>
      </c>
      <c r="AI43" s="39">
        <f>AgArea!AN30/AgLabour!AN30</f>
        <v>58.6</v>
      </c>
      <c r="AJ43" s="39">
        <f>AgArea!AO30/AgLabour!AO30</f>
        <v>56.295419847328247</v>
      </c>
      <c r="AK43" s="39">
        <f>AgArea!AP30/AgLabour!AP30</f>
        <v>54.545588778146914</v>
      </c>
      <c r="AL43" s="39">
        <f>AgArea!AQ30/AgLabour!AQ30</f>
        <v>52.536733238231101</v>
      </c>
      <c r="AM43" s="39">
        <f>AgArea!AR30/AgLabour!AR30</f>
        <v>50.682725395732966</v>
      </c>
      <c r="AN43" s="39">
        <f>AgArea!AS30/AgLabour!AS30</f>
        <v>48.963702963702964</v>
      </c>
      <c r="AO43" s="39">
        <f>AgArea!AT30/AgLabour!AT30</f>
        <v>47.084543401097129</v>
      </c>
      <c r="AP43" s="39">
        <f>AgArea!AU30/AgLabour!AU30</f>
        <v>45.396875000000001</v>
      </c>
    </row>
    <row r="44" spans="1:42" x14ac:dyDescent="0.2">
      <c r="A44" t="s">
        <v>81</v>
      </c>
      <c r="B44" s="39">
        <f>AgArea!G31/AgLabour!G31</f>
        <v>167.06017294895756</v>
      </c>
      <c r="C44" s="39">
        <f>AgArea!H31/AgLabour!H31</f>
        <v>164.23705289792127</v>
      </c>
      <c r="D44" s="39">
        <f>AgArea!I31/AgLabour!I31</f>
        <v>161.3451183037883</v>
      </c>
      <c r="E44" s="39">
        <f>AgArea!J31/AgLabour!J31</f>
        <v>158.47317004427671</v>
      </c>
      <c r="F44" s="39">
        <f>AgArea!K31/AgLabour!K31</f>
        <v>155.98546589287079</v>
      </c>
      <c r="G44" s="39">
        <f>AgArea!L31/AgLabour!L31</f>
        <v>153.30301245470829</v>
      </c>
      <c r="H44" s="39">
        <f>AgArea!M31/AgLabour!M31</f>
        <v>150.95716366720922</v>
      </c>
      <c r="I44" s="39">
        <f>AgArea!N31/AgLabour!N31</f>
        <v>148.20507591914324</v>
      </c>
      <c r="J44" s="39">
        <f>AgArea!O31/AgLabour!O31</f>
        <v>146.06107353018433</v>
      </c>
      <c r="K44" s="39">
        <f>AgArea!P31/AgLabour!P31</f>
        <v>143.4478028761956</v>
      </c>
      <c r="L44" s="39">
        <f>AgArea!Q31/AgLabour!Q31</f>
        <v>143.71470266920107</v>
      </c>
      <c r="M44" s="39">
        <f>AgArea!R31/AgLabour!R31</f>
        <v>144.29779600866266</v>
      </c>
      <c r="N44" s="39">
        <f>AgArea!S31/AgLabour!S31</f>
        <v>145.00947043743236</v>
      </c>
      <c r="O44" s="39">
        <f>AgArea!T31/AgLabour!T31</f>
        <v>145.45957895950215</v>
      </c>
      <c r="P44" s="39">
        <f>AgArea!U31/AgLabour!U31</f>
        <v>145.48990769335202</v>
      </c>
      <c r="Q44" s="39">
        <f>AgArea!V31/AgLabour!V31</f>
        <v>145.89885782871755</v>
      </c>
      <c r="R44" s="39">
        <f>AgArea!W31/AgLabour!W31</f>
        <v>145.55248766587485</v>
      </c>
      <c r="S44" s="39">
        <f>AgArea!X31/AgLabour!X31</f>
        <v>145.52582336468507</v>
      </c>
      <c r="T44" s="39">
        <f>AgArea!Y31/AgLabour!Y31</f>
        <v>146.28177112486003</v>
      </c>
      <c r="U44" s="39">
        <f>AgArea!Z31/AgLabour!Z31</f>
        <v>147.30422204847537</v>
      </c>
      <c r="V44" s="39">
        <f>AgArea!AA31/AgLabour!AA31</f>
        <v>146.85225856697818</v>
      </c>
      <c r="W44" s="39">
        <f>AgArea!AB31/AgLabour!AB31</f>
        <v>146.55304266728842</v>
      </c>
      <c r="X44" s="39">
        <f>AgArea!AC31/AgLabour!AC31</f>
        <v>145.94871794871796</v>
      </c>
      <c r="Y44" s="39">
        <f>AgArea!AD31/AgLabour!AD31</f>
        <v>146.68718789013732</v>
      </c>
      <c r="Z44" s="39">
        <f>AgArea!AE31/AgLabour!AE31</f>
        <v>147.43781367628608</v>
      </c>
      <c r="AA44" s="39">
        <f>AgArea!AF31/AgLabour!AF31</f>
        <v>148.09618416903186</v>
      </c>
      <c r="AB44" s="39">
        <f>AgArea!AG31/AgLabour!AG31</f>
        <v>147.47620923270836</v>
      </c>
      <c r="AC44" s="39">
        <f>AgArea!AH31/AgLabour!AH31</f>
        <v>147.54433070866142</v>
      </c>
      <c r="AD44" s="39">
        <f>AgArea!AI31/AgLabour!AI31</f>
        <v>147.102101865701</v>
      </c>
      <c r="AE44" s="39">
        <f>AgArea!AJ31/AgLabour!AJ31</f>
        <v>146.98045551264875</v>
      </c>
      <c r="AF44" s="39">
        <f>AgArea!AK31/AgLabour!AK31</f>
        <v>146.63983284711819</v>
      </c>
      <c r="AG44" s="39">
        <f>AgArea!AL31/AgLabour!AL31</f>
        <v>149.26371457889337</v>
      </c>
      <c r="AH44" s="39">
        <f>AgArea!AM31/AgLabour!AM31</f>
        <v>148.57134951379555</v>
      </c>
      <c r="AI44" s="39">
        <f>AgArea!AN31/AgLabour!AN31</f>
        <v>149.3281844106464</v>
      </c>
      <c r="AJ44" s="39">
        <f>AgArea!AO31/AgLabour!AO31</f>
        <v>148.36754782884813</v>
      </c>
      <c r="AK44" s="39">
        <f>AgArea!AP31/AgLabour!AP31</f>
        <v>148.41414704010185</v>
      </c>
      <c r="AL44" s="39">
        <f>AgArea!AQ31/AgLabour!AQ31</f>
        <v>148.73779514996809</v>
      </c>
      <c r="AM44" s="39">
        <f>AgArea!AR31/AgLabour!AR31</f>
        <v>148.57536985205917</v>
      </c>
      <c r="AN44" s="39">
        <f>AgArea!AS31/AgLabour!AS31</f>
        <v>147.74166132135986</v>
      </c>
      <c r="AO44" s="39">
        <f>AgArea!AT31/AgLabour!AT31</f>
        <v>148.37362372418227</v>
      </c>
      <c r="AP44" s="39">
        <f>AgArea!AU31/AgLabour!AU31</f>
        <v>148.46395489327426</v>
      </c>
    </row>
    <row r="45" spans="1:42" x14ac:dyDescent="0.2"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2" x14ac:dyDescent="0.2">
      <c r="A46" s="20" t="s">
        <v>86</v>
      </c>
      <c r="B46" s="40">
        <f>AgArea!G32/AgLabour!G32</f>
        <v>19438.342039518509</v>
      </c>
      <c r="C46" s="40">
        <f>AgArea!H32/AgLabour!H32</f>
        <v>19646.747997253377</v>
      </c>
      <c r="D46" s="40">
        <f>AgArea!I32/AgLabour!I32</f>
        <v>19767.574678308822</v>
      </c>
      <c r="E46" s="40">
        <f>AgArea!J32/AgLabour!J32</f>
        <v>19971.978925428437</v>
      </c>
      <c r="F46" s="40">
        <f>AgArea!K32/AgLabour!K32</f>
        <v>20111.409439665193</v>
      </c>
      <c r="G46" s="40">
        <f>AgArea!L32/AgLabour!L32</f>
        <v>20162.03929318763</v>
      </c>
      <c r="H46" s="40">
        <f>AgArea!M32/AgLabour!M32</f>
        <v>20223.911880957916</v>
      </c>
      <c r="I46" s="40">
        <f>AgArea!N32/AgLabour!N32</f>
        <v>20195.06831866605</v>
      </c>
      <c r="J46" s="40">
        <f>AgArea!O32/AgLabour!O32</f>
        <v>20137.817095588234</v>
      </c>
      <c r="K46" s="40">
        <f>AgArea!P32/AgLabour!P32</f>
        <v>20092.354314488442</v>
      </c>
      <c r="L46" s="40">
        <f>AgArea!Q32/AgLabour!Q32</f>
        <v>19990.904156257096</v>
      </c>
      <c r="M46" s="40">
        <f>AgArea!R32/AgLabour!R32</f>
        <v>19826.77727885047</v>
      </c>
      <c r="N46" s="40">
        <f>AgArea!S32/AgLabour!S32</f>
        <v>19666.054384017756</v>
      </c>
      <c r="O46" s="40">
        <f>AgArea!T32/AgLabour!T32</f>
        <v>19437.062322326699</v>
      </c>
      <c r="P46" s="40">
        <f>AgArea!U32/AgLabour!U32</f>
        <v>18976.27429667519</v>
      </c>
      <c r="Q46" s="40">
        <f>AgArea!V32/AgLabour!V32</f>
        <v>18443.112676056338</v>
      </c>
      <c r="R46" s="40">
        <f>AgArea!W32/AgLabour!W32</f>
        <v>17839.737895158061</v>
      </c>
      <c r="S46" s="40">
        <f>AgArea!X32/AgLabour!X32</f>
        <v>17218.305689488912</v>
      </c>
      <c r="T46" s="40">
        <f>AgArea!Y32/AgLabour!Y32</f>
        <v>16785.225739977519</v>
      </c>
      <c r="U46" s="40">
        <f>AgArea!Z32/AgLabour!Z32</f>
        <v>16368.910034602077</v>
      </c>
      <c r="V46" s="40">
        <f>AgArea!AA32/AgLabour!AA32</f>
        <v>16067.627118644068</v>
      </c>
      <c r="W46" s="40">
        <f>AgArea!AB32/AgLabour!AB32</f>
        <v>15840.066666666668</v>
      </c>
      <c r="X46" s="40">
        <f>AgArea!AC32/AgLabour!AC32</f>
        <v>15742.485148514852</v>
      </c>
      <c r="Y46" s="40">
        <f>AgArea!AD32/AgLabour!AD32</f>
        <v>15603.928338762214</v>
      </c>
      <c r="Z46" s="40">
        <f>AgArea!AE32/AgLabour!AE32</f>
        <v>15507.630225080386</v>
      </c>
      <c r="AA46" s="40">
        <f>AgArea!AF32/AgLabour!AF32</f>
        <v>15345.677215189873</v>
      </c>
      <c r="AB46" s="40">
        <f>AgArea!AG32/AgLabour!AG32</f>
        <v>15165.965732087227</v>
      </c>
      <c r="AC46" s="40">
        <f>AgArea!AH32/AgLabour!AH32</f>
        <v>14969.003058103975</v>
      </c>
      <c r="AD46" s="40">
        <f>AgArea!AI32/AgLabour!AI32</f>
        <v>14788.704819277109</v>
      </c>
      <c r="AE46" s="40">
        <f>AgArea!AJ32/AgLabour!AJ32</f>
        <v>14550.692307692309</v>
      </c>
      <c r="AF46" s="40">
        <f>AgArea!AK32/AgLabour!AK32</f>
        <v>14294.688953488372</v>
      </c>
      <c r="AG46" s="40">
        <f>AgArea!AL32/AgLabour!AL32</f>
        <v>14190.750716332379</v>
      </c>
      <c r="AH46" s="40">
        <f>AgArea!AM32/AgLabour!AM32</f>
        <v>14030.738028169015</v>
      </c>
      <c r="AI46" s="40">
        <f>AgArea!AN32/AgLabour!AN32</f>
        <v>13872.519444444444</v>
      </c>
      <c r="AJ46" s="40">
        <f>AgArea!AO32/AgLabour!AO32</f>
        <v>13635.442622950819</v>
      </c>
      <c r="AK46" s="40">
        <f>AgArea!AP32/AgLabour!AP32</f>
        <v>13425.81182795699</v>
      </c>
      <c r="AL46" s="40">
        <f>AgArea!AQ32/AgLabour!AQ32</f>
        <v>13218.521164021164</v>
      </c>
      <c r="AM46" s="40">
        <f>AgArea!AR32/AgLabour!AR32</f>
        <v>13145.25</v>
      </c>
      <c r="AN46" s="40">
        <f>AgArea!AS32/AgLabour!AS32</f>
        <v>12994.342857142858</v>
      </c>
      <c r="AO46" s="40">
        <f>AgArea!AT32/AgLabour!AT32</f>
        <v>12817.64705882353</v>
      </c>
      <c r="AP46" s="40">
        <f>AgArea!AU32/AgLabour!AU32</f>
        <v>12649.2040302267</v>
      </c>
    </row>
  </sheetData>
  <phoneticPr fontId="0" type="noConversion"/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"/>
  <sheetViews>
    <sheetView workbookViewId="0"/>
  </sheetViews>
  <sheetFormatPr defaultRowHeight="12.75" x14ac:dyDescent="0.2"/>
  <cols>
    <col min="2" max="2" width="23.85546875" customWidth="1"/>
    <col min="4" max="12" width="0" hidden="1" customWidth="1"/>
    <col min="14" max="22" width="0" hidden="1" customWidth="1"/>
    <col min="24" max="32" width="0" hidden="1" customWidth="1"/>
    <col min="34" max="42" width="0" hidden="1" customWidth="1"/>
  </cols>
  <sheetData>
    <row r="1" spans="1:44" x14ac:dyDescent="0.2">
      <c r="C1" t="str">
        <f>AgLabour!G1</f>
        <v>1961</v>
      </c>
      <c r="D1" t="str">
        <f>AgLabour!H1</f>
        <v>1962</v>
      </c>
      <c r="E1" t="str">
        <f>AgLabour!I1</f>
        <v>1963</v>
      </c>
      <c r="F1" t="str">
        <f>AgLabour!J1</f>
        <v>1964</v>
      </c>
      <c r="G1" t="str">
        <f>AgLabour!K1</f>
        <v>1965</v>
      </c>
      <c r="H1" t="str">
        <f>AgLabour!L1</f>
        <v>1966</v>
      </c>
      <c r="I1" t="str">
        <f>AgLabour!M1</f>
        <v>1967</v>
      </c>
      <c r="J1" t="str">
        <f>AgLabour!N1</f>
        <v>1968</v>
      </c>
      <c r="K1" t="str">
        <f>AgLabour!O1</f>
        <v>1969</v>
      </c>
      <c r="L1" t="str">
        <f>AgLabour!P1</f>
        <v>1970</v>
      </c>
      <c r="M1" t="str">
        <f>AgLabour!Q1</f>
        <v>1971</v>
      </c>
      <c r="N1" t="str">
        <f>AgLabour!R1</f>
        <v>1972</v>
      </c>
      <c r="O1" t="str">
        <f>AgLabour!S1</f>
        <v>1973</v>
      </c>
      <c r="P1" t="str">
        <f>AgLabour!T1</f>
        <v>1974</v>
      </c>
      <c r="Q1" t="str">
        <f>AgLabour!U1</f>
        <v>1975</v>
      </c>
      <c r="R1" t="str">
        <f>AgLabour!V1</f>
        <v>1976</v>
      </c>
      <c r="S1" t="str">
        <f>AgLabour!W1</f>
        <v>1977</v>
      </c>
      <c r="T1" t="str">
        <f>AgLabour!X1</f>
        <v>1978</v>
      </c>
      <c r="U1" t="str">
        <f>AgLabour!Y1</f>
        <v>1979</v>
      </c>
      <c r="V1" t="str">
        <f>AgLabour!Z1</f>
        <v>1980</v>
      </c>
      <c r="W1" t="str">
        <f>AgLabour!AA1</f>
        <v>1981</v>
      </c>
      <c r="X1" t="str">
        <f>AgLabour!AB1</f>
        <v>1982</v>
      </c>
      <c r="Y1" t="str">
        <f>AgLabour!AC1</f>
        <v>1983</v>
      </c>
      <c r="Z1" t="str">
        <f>AgLabour!AD1</f>
        <v>1984</v>
      </c>
      <c r="AA1" t="str">
        <f>AgLabour!AE1</f>
        <v>1985</v>
      </c>
      <c r="AB1" t="str">
        <f>AgLabour!AF1</f>
        <v>1986</v>
      </c>
      <c r="AC1" t="str">
        <f>AgLabour!AG1</f>
        <v>1987</v>
      </c>
      <c r="AD1" t="str">
        <f>AgLabour!AH1</f>
        <v>1988</v>
      </c>
      <c r="AE1" t="str">
        <f>AgLabour!AI1</f>
        <v>1989</v>
      </c>
      <c r="AF1" t="str">
        <f>AgLabour!AJ1</f>
        <v>1990</v>
      </c>
      <c r="AG1" t="str">
        <f>AgLabour!AK1</f>
        <v>1991</v>
      </c>
      <c r="AH1" t="str">
        <f>AgLabour!AL1</f>
        <v>1992</v>
      </c>
      <c r="AI1" t="str">
        <f>AgLabour!AM1</f>
        <v>1993</v>
      </c>
      <c r="AJ1" t="str">
        <f>AgLabour!AN1</f>
        <v>1994</v>
      </c>
      <c r="AK1" t="str">
        <f>AgLabour!AO1</f>
        <v>1995</v>
      </c>
      <c r="AL1" t="str">
        <f>AgLabour!AP1</f>
        <v>1996</v>
      </c>
      <c r="AM1" t="str">
        <f>AgLabour!AQ1</f>
        <v>1997</v>
      </c>
      <c r="AN1" t="str">
        <f>AgLabour!AR1</f>
        <v>1998</v>
      </c>
      <c r="AO1" t="str">
        <f>AgLabour!AS1</f>
        <v>1999</v>
      </c>
      <c r="AP1" t="str">
        <f>AgLabour!AT1</f>
        <v>2000</v>
      </c>
      <c r="AQ1" t="str">
        <f>AgLabour!AU1</f>
        <v>2001</v>
      </c>
      <c r="AR1" t="str">
        <f>AgLabour!AV1</f>
        <v>2002</v>
      </c>
    </row>
    <row r="2" spans="1:44" x14ac:dyDescent="0.2">
      <c r="W2" t="s">
        <v>303</v>
      </c>
    </row>
    <row r="3" spans="1:44" x14ac:dyDescent="0.2">
      <c r="A3" t="str">
        <f>AgLabour!B2</f>
        <v>Angola</v>
      </c>
      <c r="C3" s="39">
        <f>AgLabour!G2/Labour!G2*100</f>
        <v>16.542164747993102</v>
      </c>
      <c r="D3" s="39">
        <f>AgLabour!H2/Labour!H2*100</f>
        <v>16.221403101204409</v>
      </c>
      <c r="E3" s="39">
        <f>AgLabour!I2/Labour!I2*100</f>
        <v>15.90855468866383</v>
      </c>
      <c r="F3" s="39">
        <f>AgLabour!J2/Labour!J2*100</f>
        <v>15.595607980731257</v>
      </c>
      <c r="G3" s="39">
        <f>AgLabour!K2/Labour!K2*100</f>
        <v>15.282404435606653</v>
      </c>
      <c r="H3" s="39">
        <f>AgLabour!L2/Labour!L2*100</f>
        <v>14.982229151912859</v>
      </c>
      <c r="I3" s="39">
        <f>AgLabour!M2/Labour!M2*100</f>
        <v>14.683163180481703</v>
      </c>
      <c r="J3" s="39">
        <f>AgLabour!N2/Labour!N2*100</f>
        <v>14.399636553013417</v>
      </c>
      <c r="K3" s="39">
        <f>AgLabour!O2/Labour!O2*100</f>
        <v>14.1230813898003</v>
      </c>
      <c r="L3" s="39">
        <f>AgLabour!P2/Labour!P2*100</f>
        <v>13.85470271200302</v>
      </c>
      <c r="M3" s="39">
        <f>AgLabour!Q2/Labour!Q2*100</f>
        <v>13.519155909959698</v>
      </c>
      <c r="N3" s="39">
        <f>AgLabour!R2/Labour!R2*100</f>
        <v>13.197300393883543</v>
      </c>
      <c r="O3" s="39">
        <f>AgLabour!S2/Labour!S2*100</f>
        <v>12.896680302698563</v>
      </c>
      <c r="P3" s="39">
        <f>AgLabour!T2/Labour!T2*100</f>
        <v>12.6204576810895</v>
      </c>
      <c r="Q3" s="39">
        <f>AgLabour!U2/Labour!U2*100</f>
        <v>12.372228050384702</v>
      </c>
      <c r="R3" s="39">
        <f>AgLabour!V2/Labour!V2*100</f>
        <v>12.146208108775388</v>
      </c>
      <c r="S3" s="39">
        <f>AgLabour!W2/Labour!W2*100</f>
        <v>11.939896949571182</v>
      </c>
      <c r="T3" s="39">
        <f>AgLabour!X2/Labour!X2*100</f>
        <v>11.757115639563247</v>
      </c>
      <c r="U3" s="39">
        <f>AgLabour!Y2/Labour!Y2*100</f>
        <v>11.611765120548293</v>
      </c>
      <c r="V3" s="39">
        <f>AgLabour!Z2/Labour!Z2*100</f>
        <v>11.497799355687645</v>
      </c>
      <c r="W3" s="39">
        <f>AgLabour!AA2/Labour!AA2*100</f>
        <v>11.439954467842913</v>
      </c>
      <c r="X3" s="39">
        <f>AgLabour!AB2/Labour!AB2*100</f>
        <v>11.421201742145545</v>
      </c>
      <c r="Y3" s="39">
        <f>AgLabour!AC2/Labour!AC2*100</f>
        <v>11.407201536763804</v>
      </c>
      <c r="Z3" s="39">
        <f>AgLabour!AD2/Labour!AD2*100</f>
        <v>11.379896438594411</v>
      </c>
      <c r="AA3" s="39">
        <f>AgLabour!AE2/Labour!AE2*100</f>
        <v>11.324001835704452</v>
      </c>
      <c r="AB3" s="39">
        <f>AgLabour!AF2/Labour!AF2*100</f>
        <v>11.230797704978714</v>
      </c>
      <c r="AC3" s="39">
        <f>AgLabour!AG2/Labour!AG2*100</f>
        <v>11.121863799283153</v>
      </c>
      <c r="AD3" s="39">
        <f>AgLabour!AH2/Labour!AH2*100</f>
        <v>11.015831134564644</v>
      </c>
      <c r="AE3" s="39">
        <f>AgLabour!AI2/Labour!AI2*100</f>
        <v>10.908907427341227</v>
      </c>
      <c r="AF3" s="39">
        <f>AgLabour!AJ2/Labour!AJ2*100</f>
        <v>10.834338626063708</v>
      </c>
      <c r="AG3" s="39">
        <f>AgLabour!AK2/Labour!AK2*100</f>
        <v>10.813039066463723</v>
      </c>
      <c r="AH3" s="39">
        <f>AgLabour!AL2/Labour!AL2*100</f>
        <v>10.837240868706811</v>
      </c>
      <c r="AI3" s="39">
        <f>AgLabour!AM2/Labour!AM2*100</f>
        <v>10.818599345600816</v>
      </c>
      <c r="AJ3" s="39">
        <f>AgLabour!AN2/Labour!AN2*100</f>
        <v>10.868612498904373</v>
      </c>
      <c r="AK3" s="39">
        <f>AgLabour!AO2/Labour!AO2*100</f>
        <v>10.825724606763945</v>
      </c>
      <c r="AL3" s="39">
        <f>AgLabour!AP2/Labour!AP2*100</f>
        <v>10.819045508683489</v>
      </c>
      <c r="AM3" s="39">
        <f>AgLabour!AQ2/Labour!AQ2*100</f>
        <v>10.799946040739242</v>
      </c>
      <c r="AN3" s="39">
        <f>AgLabour!AR2/Labour!AR2*100</f>
        <v>10.798307178718817</v>
      </c>
      <c r="AO3" s="39">
        <f>AgLabour!AS2/Labour!AS2*100</f>
        <v>10.810256935727642</v>
      </c>
      <c r="AP3" s="39">
        <f>AgLabour!AT2/Labour!AT2*100</f>
        <v>10.82977501435813</v>
      </c>
      <c r="AQ3" s="39">
        <f>AgLabour!AU2/Labour!AU2*100</f>
        <v>10.888845572827835</v>
      </c>
      <c r="AR3" s="39">
        <f>AgLabour!AV2/Labour!AV2*100</f>
        <v>10.979785969084423</v>
      </c>
    </row>
    <row r="4" spans="1:44" x14ac:dyDescent="0.2">
      <c r="A4" t="str">
        <f>AgLabour!B36</f>
        <v>Rwanda</v>
      </c>
      <c r="C4" s="39">
        <f>AgLabour!G36/Labour!G36*100</f>
        <v>29.510877473806751</v>
      </c>
      <c r="D4" s="39">
        <f>AgLabour!H36/Labour!H36*100</f>
        <v>29.023896228545613</v>
      </c>
      <c r="E4" s="39">
        <f>AgLabour!I36/Labour!I36*100</f>
        <v>28.534035534384582</v>
      </c>
      <c r="F4" s="39">
        <f>AgLabour!J36/Labour!J36*100</f>
        <v>28.096762847738372</v>
      </c>
      <c r="G4" s="39">
        <f>AgLabour!K36/Labour!K36*100</f>
        <v>27.80120598228995</v>
      </c>
      <c r="H4" s="39">
        <f>AgLabour!L36/Labour!L36*100</f>
        <v>27.607743561589142</v>
      </c>
      <c r="I4" s="39">
        <f>AgLabour!M36/Labour!M36*100</f>
        <v>27.540265004840268</v>
      </c>
      <c r="J4" s="39">
        <f>AgLabour!N36/Labour!N36*100</f>
        <v>27.540353822314046</v>
      </c>
      <c r="K4" s="39">
        <f>AgLabour!O36/Labour!O36*100</f>
        <v>27.540728672985782</v>
      </c>
      <c r="L4" s="39">
        <f>AgLabour!P36/Labour!P36*100</f>
        <v>27.516426991150439</v>
      </c>
      <c r="M4" s="39">
        <f>AgLabour!Q36/Labour!Q36*100</f>
        <v>27.538607038751717</v>
      </c>
      <c r="N4" s="39">
        <f>AgLabour!R36/Labour!R36*100</f>
        <v>27.541126620139583</v>
      </c>
      <c r="O4" s="39">
        <f>AgLabour!S36/Labour!S36*100</f>
        <v>27.552628928283639</v>
      </c>
      <c r="P4" s="39">
        <f>AgLabour!T36/Labour!T36*100</f>
        <v>27.559868986254294</v>
      </c>
      <c r="Q4" s="39">
        <f>AgLabour!U36/Labour!U36*100</f>
        <v>27.613541666666663</v>
      </c>
      <c r="R4" s="39">
        <f>AgLabour!V36/Labour!V36*100</f>
        <v>27.672759000734754</v>
      </c>
      <c r="S4" s="39">
        <f>AgLabour!W36/Labour!W36*100</f>
        <v>27.744905956112852</v>
      </c>
      <c r="T4" s="39">
        <f>AgLabour!X36/Labour!X36*100</f>
        <v>27.843987560469941</v>
      </c>
      <c r="U4" s="39">
        <f>AgLabour!Y36/Labour!Y36*100</f>
        <v>27.967450187843824</v>
      </c>
      <c r="V4" s="39">
        <f>AgLabour!Z36/Labour!Z36*100</f>
        <v>28.105853213401122</v>
      </c>
      <c r="W4" s="39">
        <f>AgLabour!AA36/Labour!AA36*100</f>
        <v>28.119062697910067</v>
      </c>
      <c r="X4" s="39">
        <f>AgLabour!AB36/Labour!AB36*100</f>
        <v>28.087673931781797</v>
      </c>
      <c r="Y4" s="39">
        <f>AgLabour!AC36/Labour!AC36*100</f>
        <v>28.011976047904191</v>
      </c>
      <c r="Z4" s="39">
        <f>AgLabour!AD36/Labour!AD36*100</f>
        <v>28.067109402306883</v>
      </c>
      <c r="AA4" s="39">
        <f>AgLabour!AE36/Labour!AE36*100</f>
        <v>28.165023234727414</v>
      </c>
      <c r="AB4" s="39">
        <f>AgLabour!AF36/Labour!AF36*100</f>
        <v>28.459587606130775</v>
      </c>
      <c r="AC4" s="39">
        <f>AgLabour!AG36/Labour!AG36*100</f>
        <v>28.89937781591933</v>
      </c>
      <c r="AD4" s="39">
        <f>AgLabour!AH36/Labour!AH36*100</f>
        <v>29.133201209971837</v>
      </c>
      <c r="AE4" s="39">
        <f>AgLabour!AI36/Labour!AI36*100</f>
        <v>28.832116788321166</v>
      </c>
      <c r="AF4" s="39">
        <f>AgLabour!AJ36/Labour!AJ36*100</f>
        <v>27.800748178775347</v>
      </c>
      <c r="AG4" s="39">
        <f>AgLabour!AK36/Labour!AK36*100</f>
        <v>25.864862289145147</v>
      </c>
      <c r="AH4" s="39">
        <f>AgLabour!AL36/Labour!AL36*100</f>
        <v>23.322271386430678</v>
      </c>
      <c r="AI4" s="39">
        <f>AgLabour!AM36/Labour!AM36*100</f>
        <v>20.812906676174347</v>
      </c>
      <c r="AJ4" s="39">
        <f>AgLabour!AN36/Labour!AN36*100</f>
        <v>19.057465322650124</v>
      </c>
      <c r="AK4" s="39">
        <f>AgLabour!AO36/Labour!AO36*100</f>
        <v>18.143952015994667</v>
      </c>
      <c r="AL4" s="39">
        <f>AgLabour!AP36/Labour!AP36*100</f>
        <v>18.33561588657053</v>
      </c>
      <c r="AM4" s="39">
        <f>AgLabour!AQ36/Labour!AQ36*100</f>
        <v>19.329957148422285</v>
      </c>
      <c r="AN4" s="39">
        <f>AgLabour!AR36/Labour!AR36*100</f>
        <v>20.734097075670789</v>
      </c>
      <c r="AO4" s="39">
        <f>AgLabour!AS36/Labour!AS36*100</f>
        <v>22.026110422288671</v>
      </c>
      <c r="AP4" s="39">
        <f>AgLabour!AT36/Labour!AT36*100</f>
        <v>22.898714507698827</v>
      </c>
      <c r="AQ4" s="39">
        <f>AgLabour!AU36/Labour!AU36*100</f>
        <v>23.265194503315787</v>
      </c>
      <c r="AR4" s="39">
        <f>AgLabour!AV36/Labour!AV36*100</f>
        <v>23.268441266057476</v>
      </c>
    </row>
    <row r="5" spans="1:44" x14ac:dyDescent="0.2">
      <c r="A5" t="str">
        <f>AgLabour!B10</f>
        <v>Congo</v>
      </c>
      <c r="C5" s="39">
        <f>AgLabour!G10/Labour!G10*100</f>
        <v>1.8132473619780396</v>
      </c>
      <c r="D5" s="39">
        <f>AgLabour!H10/Labour!H10*100</f>
        <v>1.7945038798518629</v>
      </c>
      <c r="E5" s="39">
        <f>AgLabour!I10/Labour!I10*100</f>
        <v>1.7694475346634806</v>
      </c>
      <c r="F5" s="39">
        <f>AgLabour!J10/Labour!J10*100</f>
        <v>1.7544448136032169</v>
      </c>
      <c r="G5" s="39">
        <f>AgLabour!K10/Labour!K10*100</f>
        <v>1.7332997487615691</v>
      </c>
      <c r="H5" s="39">
        <f>AgLabour!L10/Labour!L10*100</f>
        <v>1.7162759574756028</v>
      </c>
      <c r="I5" s="39">
        <f>AgLabour!M10/Labour!M10*100</f>
        <v>1.6986116611324191</v>
      </c>
      <c r="J5" s="39">
        <f>AgLabour!N10/Labour!N10*100</f>
        <v>1.685179826798604</v>
      </c>
      <c r="K5" s="39">
        <f>AgLabour!O10/Labour!O10*100</f>
        <v>1.6663967474274182</v>
      </c>
      <c r="L5" s="39">
        <f>AgLabour!P10/Labour!P10*100</f>
        <v>1.6561553745166515</v>
      </c>
      <c r="M5" s="39">
        <f>AgLabour!Q10/Labour!Q10*100</f>
        <v>1.6153785033134818</v>
      </c>
      <c r="N5" s="39">
        <f>AgLabour!R10/Labour!R10*100</f>
        <v>1.5793515200483554</v>
      </c>
      <c r="O5" s="39">
        <f>AgLabour!S10/Labour!S10*100</f>
        <v>1.548113063382986</v>
      </c>
      <c r="P5" s="39">
        <f>AgLabour!T10/Labour!T10*100</f>
        <v>1.5134922881468202</v>
      </c>
      <c r="Q5" s="39">
        <f>AgLabour!U10/Labour!U10*100</f>
        <v>1.4802117122800946</v>
      </c>
      <c r="R5" s="39">
        <f>AgLabour!V10/Labour!V10*100</f>
        <v>1.4479790227000306</v>
      </c>
      <c r="S5" s="39">
        <f>AgLabour!W10/Labour!W10*100</f>
        <v>1.4200513715703913</v>
      </c>
      <c r="T5" s="39">
        <f>AgLabour!X10/Labour!X10*100</f>
        <v>1.3898217519109894</v>
      </c>
      <c r="U5" s="39">
        <f>AgLabour!Y10/Labour!Y10*100</f>
        <v>1.3608362111734158</v>
      </c>
      <c r="V5" s="39">
        <f>AgLabour!Z10/Labour!Z10*100</f>
        <v>1.3362504207337598</v>
      </c>
      <c r="W5" s="39">
        <f>AgLabour!AA10/Labour!AA10*100</f>
        <v>1.3111660593440917</v>
      </c>
      <c r="X5" s="39">
        <f>AgLabour!AB10/Labour!AB10*100</f>
        <v>1.2936732766761094</v>
      </c>
      <c r="Y5" s="39">
        <f>AgLabour!AC10/Labour!AC10*100</f>
        <v>1.2676356766310144</v>
      </c>
      <c r="Z5" s="39">
        <f>AgLabour!AD10/Labour!AD10*100</f>
        <v>1.2425476654270704</v>
      </c>
      <c r="AA5" s="39">
        <f>AgLabour!AE10/Labour!AE10*100</f>
        <v>1.2181521832375397</v>
      </c>
      <c r="AB5" s="39">
        <f>AgLabour!AF10/Labour!AF10*100</f>
        <v>1.1833499612016405</v>
      </c>
      <c r="AC5" s="39">
        <f>AgLabour!AG10/Labour!AG10*100</f>
        <v>1.157917360700661</v>
      </c>
      <c r="AD5" s="39">
        <f>AgLabour!AH10/Labour!AH10*100</f>
        <v>1.140892396655466</v>
      </c>
      <c r="AE5" s="39">
        <f>AgLabour!AI10/Labour!AI10*100</f>
        <v>1.1189129116993333</v>
      </c>
      <c r="AF5" s="39">
        <f>AgLabour!AJ10/Labour!AJ10*100</f>
        <v>1.0948100614759118</v>
      </c>
      <c r="AG5" s="39">
        <f>AgLabour!AK10/Labour!AK10*100</f>
        <v>1.0754479050179637</v>
      </c>
      <c r="AH5" s="39">
        <f>AgLabour!AL10/Labour!AL10*100</f>
        <v>1.056305473372781</v>
      </c>
      <c r="AI5" s="39">
        <f>AgLabour!AM10/Labour!AM10*100</f>
        <v>1.0374562112638102</v>
      </c>
      <c r="AJ5" s="39">
        <f>AgLabour!AN10/Labour!AN10*100</f>
        <v>1.0167124841820483</v>
      </c>
      <c r="AK5" s="39">
        <f>AgLabour!AO10/Labour!AO10*100</f>
        <v>1.0156697271050232</v>
      </c>
      <c r="AL5" s="39">
        <f>AgLabour!AP10/Labour!AP10*100</f>
        <v>0.9996702118888614</v>
      </c>
      <c r="AM5" s="39">
        <f>AgLabour!AQ10/Labour!AQ10*100</f>
        <v>0.97595190380761532</v>
      </c>
      <c r="AN5" s="39">
        <f>AgLabour!AR10/Labour!AR10*100</f>
        <v>0.95690982440412387</v>
      </c>
      <c r="AO5" s="39">
        <f>AgLabour!AS10/Labour!AS10*100</f>
        <v>0.94221581860923642</v>
      </c>
      <c r="AP5" s="39">
        <f>AgLabour!AT10/Labour!AT10*100</f>
        <v>0.92426897887648751</v>
      </c>
      <c r="AQ5" s="39">
        <f>AgLabour!AU10/Labour!AU10*100</f>
        <v>0.90535127270114424</v>
      </c>
      <c r="AR5" s="39">
        <f>AgLabour!AV10/Labour!AV10*100</f>
        <v>0.88535834266517366</v>
      </c>
    </row>
    <row r="6" spans="1:44" x14ac:dyDescent="0.2">
      <c r="A6" t="str">
        <f>AgLabour!B38</f>
        <v>Senegal</v>
      </c>
      <c r="C6" s="39">
        <f>AgLabour!G38/Labour!G38*100</f>
        <v>14.242969309522003</v>
      </c>
      <c r="D6" s="39">
        <f>AgLabour!H38/Labour!H38*100</f>
        <v>14.352056008910507</v>
      </c>
      <c r="E6" s="39">
        <f>AgLabour!I38/Labour!I38*100</f>
        <v>14.453808208681215</v>
      </c>
      <c r="F6" s="39">
        <f>AgLabour!J38/Labour!J38*100</f>
        <v>14.575995856483658</v>
      </c>
      <c r="G6" s="39">
        <f>AgLabour!K38/Labour!K38*100</f>
        <v>14.706957614532159</v>
      </c>
      <c r="H6" s="39">
        <f>AgLabour!L38/Labour!L38*100</f>
        <v>14.848994307861469</v>
      </c>
      <c r="I6" s="39">
        <f>AgLabour!M38/Labour!M38*100</f>
        <v>15.008978135774509</v>
      </c>
      <c r="J6" s="39">
        <f>AgLabour!N38/Labour!N38*100</f>
        <v>15.167110648507515</v>
      </c>
      <c r="K6" s="39">
        <f>AgLabour!O38/Labour!O38*100</f>
        <v>15.343625209792233</v>
      </c>
      <c r="L6" s="39">
        <f>AgLabour!P38/Labour!P38*100</f>
        <v>15.511363312733176</v>
      </c>
      <c r="M6" s="39">
        <f>AgLabour!Q38/Labour!Q38*100</f>
        <v>15.53049549085789</v>
      </c>
      <c r="N6" s="39">
        <f>AgLabour!R38/Labour!R38*100</f>
        <v>15.543027190086011</v>
      </c>
      <c r="O6" s="39">
        <f>AgLabour!S38/Labour!S38*100</f>
        <v>15.548876152451442</v>
      </c>
      <c r="P6" s="39">
        <f>AgLabour!T38/Labour!T38*100</f>
        <v>15.557447029362537</v>
      </c>
      <c r="Q6" s="39">
        <f>AgLabour!U38/Labour!U38*100</f>
        <v>15.549101424277397</v>
      </c>
      <c r="R6" s="39">
        <f>AgLabour!V38/Labour!V38*100</f>
        <v>15.538271133389056</v>
      </c>
      <c r="S6" s="39">
        <f>AgLabour!W38/Labour!W38*100</f>
        <v>15.513037950420122</v>
      </c>
      <c r="T6" s="39">
        <f>AgLabour!X38/Labour!X38*100</f>
        <v>15.483911918942647</v>
      </c>
      <c r="U6" s="39">
        <f>AgLabour!Y38/Labour!Y38*100</f>
        <v>15.46230440967283</v>
      </c>
      <c r="V6" s="39">
        <f>AgLabour!Z38/Labour!Z38*100</f>
        <v>15.422676954042267</v>
      </c>
      <c r="W6" s="39">
        <f>AgLabour!AA38/Labour!AA38*100</f>
        <v>15.36819637139808</v>
      </c>
      <c r="X6" s="39">
        <f>AgLabour!AB38/Labour!AB38*100</f>
        <v>15.362993896562802</v>
      </c>
      <c r="Y6" s="39">
        <f>AgLabour!AC38/Labour!AC38*100</f>
        <v>15.338097855964817</v>
      </c>
      <c r="Z6" s="39">
        <f>AgLabour!AD38/Labour!AD38*100</f>
        <v>15.32258064516129</v>
      </c>
      <c r="AA6" s="39">
        <f>AgLabour!AE38/Labour!AE38*100</f>
        <v>15.34992107043524</v>
      </c>
      <c r="AB6" s="39">
        <f>AgLabour!AF38/Labour!AF38*100</f>
        <v>15.372727941717566</v>
      </c>
      <c r="AC6" s="39">
        <f>AgLabour!AG38/Labour!AG38*100</f>
        <v>15.420661812414391</v>
      </c>
      <c r="AD6" s="39">
        <f>AgLabour!AH38/Labour!AH38*100</f>
        <v>15.472071181413741</v>
      </c>
      <c r="AE6" s="39">
        <f>AgLabour!AI38/Labour!AI38*100</f>
        <v>15.514018691588785</v>
      </c>
      <c r="AF6" s="39">
        <f>AgLabour!AJ38/Labour!AJ38*100</f>
        <v>15.589353612167301</v>
      </c>
      <c r="AG6" s="39">
        <f>AgLabour!AK38/Labour!AK38*100</f>
        <v>15.679744221674548</v>
      </c>
      <c r="AH6" s="39">
        <f>AgLabour!AL38/Labour!AL38*100</f>
        <v>15.77984050202641</v>
      </c>
      <c r="AI6" s="39">
        <f>AgLabour!AM38/Labour!AM38*100</f>
        <v>15.886770652801848</v>
      </c>
      <c r="AJ6" s="39">
        <f>AgLabour!AN38/Labour!AN38*100</f>
        <v>16.000504350018911</v>
      </c>
      <c r="AK6" s="39">
        <f>AgLabour!AO38/Labour!AO38*100</f>
        <v>16.115446550229159</v>
      </c>
      <c r="AL6" s="39">
        <f>AgLabour!AP38/Labour!AP38*100</f>
        <v>16.211282176109048</v>
      </c>
      <c r="AM6" s="39">
        <f>AgLabour!AQ38/Labour!AQ38*100</f>
        <v>16.30980861244019</v>
      </c>
      <c r="AN6" s="39">
        <f>AgLabour!AR38/Labour!AR38*100</f>
        <v>16.406066306136843</v>
      </c>
      <c r="AO6" s="39">
        <f>AgLabour!AS38/Labour!AS38*100</f>
        <v>16.52314627521239</v>
      </c>
      <c r="AP6" s="39">
        <f>AgLabour!AT38/Labour!AT38*100</f>
        <v>16.64866708349912</v>
      </c>
      <c r="AQ6" s="39">
        <f>AgLabour!AU38/Labour!AU38*100</f>
        <v>16.824525023818865</v>
      </c>
      <c r="AR6" s="39">
        <f>AgLabour!AV38/Labour!AV38*100</f>
        <v>17.012104128668547</v>
      </c>
    </row>
    <row r="7" spans="1:44" x14ac:dyDescent="0.2">
      <c r="A7" t="str">
        <f>AgLabour!B39</f>
        <v>Seychelles</v>
      </c>
      <c r="C7" s="39">
        <f>AgLabour!G39/Labour!G39*100</f>
        <v>0.12083862002295934</v>
      </c>
      <c r="D7" s="39">
        <f>AgLabour!H39/Labour!H39*100</f>
        <v>0.12377284223959654</v>
      </c>
      <c r="E7" s="39">
        <f>AgLabour!I39/Labour!I39*100</f>
        <v>0.12647280834620558</v>
      </c>
      <c r="F7" s="39">
        <f>AgLabour!J39/Labour!J39*100</f>
        <v>0.12339176152713156</v>
      </c>
      <c r="G7" s="39">
        <f>AgLabour!K39/Labour!K39*100</f>
        <v>0.12041082459997907</v>
      </c>
      <c r="H7" s="39">
        <f>AgLabour!L39/Labour!L39*100</f>
        <v>0.12289921335210507</v>
      </c>
      <c r="I7" s="39">
        <f>AgLabour!M39/Labour!M39*100</f>
        <v>0.1200232332307804</v>
      </c>
      <c r="J7" s="39">
        <f>AgLabour!N39/Labour!N39*100</f>
        <v>0.11722264324872916</v>
      </c>
      <c r="K7" s="39">
        <f>AgLabour!O39/Labour!O39*100</f>
        <v>0.11454976960121954</v>
      </c>
      <c r="L7" s="39">
        <f>AgLabour!P39/Labour!P39*100</f>
        <v>0.1119512747419724</v>
      </c>
      <c r="M7" s="39">
        <f>AgLabour!Q39/Labour!Q39*100</f>
        <v>0.10822245135104171</v>
      </c>
      <c r="N7" s="39">
        <f>AgLabour!R39/Labour!R39*100</f>
        <v>0.10920594222768251</v>
      </c>
      <c r="O7" s="39">
        <f>AgLabour!S39/Labour!S39*100</f>
        <v>0.11001289542461153</v>
      </c>
      <c r="P7" s="39">
        <f>AgLabour!T39/Labour!T39*100</f>
        <v>0.10639636438996951</v>
      </c>
      <c r="Q7" s="39">
        <f>AgLabour!U39/Labour!U39*100</f>
        <v>0.10699588477366255</v>
      </c>
      <c r="R7" s="39">
        <f>AgLabour!V39/Labour!V39*100</f>
        <v>0.10343318613995306</v>
      </c>
      <c r="S7" s="39">
        <f>AgLabour!W39/Labour!W39*100</f>
        <v>0.10383747178329571</v>
      </c>
      <c r="T7" s="39">
        <f>AgLabour!X39/Labour!X39*100</f>
        <v>0.10040598943554373</v>
      </c>
      <c r="U7" s="39">
        <f>AgLabour!Y39/Labour!Y39*100</f>
        <v>9.7128378378378386E-2</v>
      </c>
      <c r="V7" s="39">
        <f>AgLabour!Z39/Labour!Z39*100</f>
        <v>9.4046450768727516E-2</v>
      </c>
      <c r="W7" s="39">
        <f>AgLabour!AA39/Labour!AA39*100</f>
        <v>9.0704736364711921E-2</v>
      </c>
      <c r="X7" s="39">
        <f>AgLabour!AB39/Labour!AB39*100</f>
        <v>8.7535680304471938E-2</v>
      </c>
      <c r="Y7" s="39">
        <f>AgLabour!AC39/Labour!AC39*100</f>
        <v>8.4502902490998608E-2</v>
      </c>
      <c r="Z7" s="39">
        <f>AgLabour!AD39/Labour!AD39*100</f>
        <v>8.5130533484676502E-2</v>
      </c>
      <c r="AA7" s="39">
        <f>AgLabour!AE39/Labour!AE39*100</f>
        <v>8.2177709296353374E-2</v>
      </c>
      <c r="AB7" s="39">
        <f>AgLabour!AF39/Labour!AF39*100</f>
        <v>7.9315245051059191E-2</v>
      </c>
      <c r="AC7" s="39">
        <f>AgLabour!AG39/Labour!AG39*100</f>
        <v>7.6542816137777067E-2</v>
      </c>
      <c r="AD7" s="39">
        <f>AgLabour!AH39/Labour!AH39*100</f>
        <v>7.6942016496368337E-2</v>
      </c>
      <c r="AE7" s="39">
        <f>AgLabour!AI39/Labour!AI39*100</f>
        <v>7.4252279544982022E-2</v>
      </c>
      <c r="AF7" s="39">
        <f>AgLabour!AJ39/Labour!AJ39*100</f>
        <v>7.1670202396651561E-2</v>
      </c>
      <c r="AG7" s="39">
        <f>AgLabour!AK39/Labour!AK39*100</f>
        <v>7.2370984802093197E-2</v>
      </c>
      <c r="AH7" s="39">
        <f>AgLabour!AL39/Labour!AL39*100</f>
        <v>7.0291167644434827E-2</v>
      </c>
      <c r="AI7" s="39">
        <f>AgLabour!AM39/Labour!AM39*100</f>
        <v>6.829524560021015E-2</v>
      </c>
      <c r="AJ7" s="39">
        <f>AgLabour!AN39/Labour!AN39*100</f>
        <v>6.6373940569794759E-2</v>
      </c>
      <c r="AK7" s="39">
        <f>AgLabour!AO39/Labour!AO39*100</f>
        <v>6.7015810767206932E-2</v>
      </c>
      <c r="AL7" s="39">
        <f>AgLabour!AP39/Labour!AP39*100</f>
        <v>6.5176459228503833E-2</v>
      </c>
      <c r="AM7" s="39">
        <f>AgLabour!AQ39/Labour!AQ39*100</f>
        <v>6.3408562504403368E-2</v>
      </c>
      <c r="AN7" s="39">
        <f>AgLabour!AR39/Labour!AR39*100</f>
        <v>6.1714285714285715E-2</v>
      </c>
      <c r="AO7" s="39">
        <f>AgLabour!AS39/Labour!AS39*100</f>
        <v>6.008545486914723E-2</v>
      </c>
      <c r="AP7" s="39">
        <f>AgLabour!AT39/Labour!AT39*100</f>
        <v>6.0688818085267784E-2</v>
      </c>
      <c r="AQ7" s="39">
        <f>AgLabour!AU39/Labour!AU39*100</f>
        <v>5.9137854563119097E-2</v>
      </c>
      <c r="AR7" s="39">
        <f>AgLabour!AV39/Labour!AV39*100</f>
        <v>5.7648754375128682E-2</v>
      </c>
    </row>
    <row r="8" spans="1:44" x14ac:dyDescent="0.2">
      <c r="A8" t="str">
        <f>AgLabour!B21</f>
        <v>Lesotho</v>
      </c>
      <c r="C8" s="39">
        <f>AgLabour!G21/Labour!G21*100</f>
        <v>0.80159314607591814</v>
      </c>
      <c r="D8" s="39">
        <f>AgLabour!H21/Labour!H21*100</f>
        <v>0.77983109254200378</v>
      </c>
      <c r="E8" s="39">
        <f>AgLabour!I21/Labour!I21*100</f>
        <v>0.75451098269890227</v>
      </c>
      <c r="F8" s="39">
        <f>AgLabour!J21/Labour!J21*100</f>
        <v>0.73450466089364741</v>
      </c>
      <c r="G8" s="39">
        <f>AgLabour!K21/Labour!K21*100</f>
        <v>0.71566311136174343</v>
      </c>
      <c r="H8" s="39">
        <f>AgLabour!L21/Labour!L21*100</f>
        <v>0.69795586067287174</v>
      </c>
      <c r="I8" s="39">
        <f>AgLabour!M21/Labour!M21*100</f>
        <v>0.68121799067238464</v>
      </c>
      <c r="J8" s="39">
        <f>AgLabour!N21/Labour!N21*100</f>
        <v>0.66530925558746568</v>
      </c>
      <c r="K8" s="39">
        <f>AgLabour!O21/Labour!O21*100</f>
        <v>0.65011003191501626</v>
      </c>
      <c r="L8" s="39">
        <f>AgLabour!P21/Labour!P21*100</f>
        <v>0.63546204156042729</v>
      </c>
      <c r="M8" s="39">
        <f>AgLabour!Q21/Labour!Q21*100</f>
        <v>0.62086261898671302</v>
      </c>
      <c r="N8" s="39">
        <f>AgLabour!R21/Labour!R21*100</f>
        <v>0.60673877906253892</v>
      </c>
      <c r="O8" s="39">
        <f>AgLabour!S21/Labour!S21*100</f>
        <v>0.59296612164614926</v>
      </c>
      <c r="P8" s="39">
        <f>AgLabour!T21/Labour!T21*100</f>
        <v>0.5793993517620909</v>
      </c>
      <c r="Q8" s="39">
        <f>AgLabour!U21/Labour!U21*100</f>
        <v>0.56597990241154494</v>
      </c>
      <c r="R8" s="39">
        <f>AgLabour!V21/Labour!V21*100</f>
        <v>0.55550788655081962</v>
      </c>
      <c r="S8" s="39">
        <f>AgLabour!W21/Labour!W21*100</f>
        <v>0.54502650048710477</v>
      </c>
      <c r="T8" s="39">
        <f>AgLabour!X21/Labour!X21*100</f>
        <v>0.53200289856931238</v>
      </c>
      <c r="U8" s="39">
        <f>AgLabour!Y21/Labour!Y21*100</f>
        <v>0.52182483720094097</v>
      </c>
      <c r="V8" s="39">
        <f>AgLabour!Z21/Labour!Z21*100</f>
        <v>0.51182010781784237</v>
      </c>
      <c r="W8" s="39">
        <f>AgLabour!AA21/Labour!AA21*100</f>
        <v>0.5070891056976532</v>
      </c>
      <c r="X8" s="39">
        <f>AgLabour!AB21/Labour!AB21*100</f>
        <v>0.50221681641621219</v>
      </c>
      <c r="Y8" s="39">
        <f>AgLabour!AC21/Labour!AC21*100</f>
        <v>0.4953689644700881</v>
      </c>
      <c r="Z8" s="39">
        <f>AgLabour!AD21/Labour!AD21*100</f>
        <v>0.49233030219527879</v>
      </c>
      <c r="AA8" s="39">
        <f>AgLabour!AE21/Labour!AE21*100</f>
        <v>0.48924549449376437</v>
      </c>
      <c r="AB8" s="39">
        <f>AgLabour!AF21/Labour!AF21*100</f>
        <v>0.48269204247689973</v>
      </c>
      <c r="AC8" s="39">
        <f>AgLabour!AG21/Labour!AG21*100</f>
        <v>0.47632577340263732</v>
      </c>
      <c r="AD8" s="39">
        <f>AgLabour!AH21/Labour!AH21*100</f>
        <v>0.47015336727084078</v>
      </c>
      <c r="AE8" s="39">
        <f>AgLabour!AI21/Labour!AI21*100</f>
        <v>0.46575299356442657</v>
      </c>
      <c r="AF8" s="39">
        <f>AgLabour!AJ21/Labour!AJ21*100</f>
        <v>0.45992818397127361</v>
      </c>
      <c r="AG8" s="39">
        <f>AgLabour!AK21/Labour!AK21*100</f>
        <v>0.45634772200194512</v>
      </c>
      <c r="AH8" s="39">
        <f>AgLabour!AL21/Labour!AL21*100</f>
        <v>0.45301939626735477</v>
      </c>
      <c r="AI8" s="39">
        <f>AgLabour!AM21/Labour!AM21*100</f>
        <v>0.44990010205401676</v>
      </c>
      <c r="AJ8" s="39">
        <f>AgLabour!AN21/Labour!AN21*100</f>
        <v>0.44691949809671505</v>
      </c>
      <c r="AK8" s="39">
        <f>AgLabour!AO21/Labour!AO21*100</f>
        <v>0.44540965238681479</v>
      </c>
      <c r="AL8" s="39">
        <f>AgLabour!AP21/Labour!AP21*100</f>
        <v>0.44528312132607484</v>
      </c>
      <c r="AM8" s="39">
        <f>AgLabour!AQ21/Labour!AQ21*100</f>
        <v>0.44379881120558684</v>
      </c>
      <c r="AN8" s="39">
        <f>AgLabour!AR21/Labour!AR21*100</f>
        <v>0.44363598293506429</v>
      </c>
      <c r="AO8" s="39">
        <f>AgLabour!AS21/Labour!AS21*100</f>
        <v>0.44214801676049459</v>
      </c>
      <c r="AP8" s="39">
        <f>AgLabour!AT21/Labour!AT21*100</f>
        <v>0.43939948736726475</v>
      </c>
      <c r="AQ8" s="39">
        <f>AgLabour!AU21/Labour!AU21*100</f>
        <v>0.43709994769744215</v>
      </c>
      <c r="AR8" s="39">
        <f>AgLabour!AV21/Labour!AV21*100</f>
        <v>0.43362897083753038</v>
      </c>
    </row>
    <row r="9" spans="1:44" x14ac:dyDescent="0.2">
      <c r="A9" t="str">
        <f>AgLabour!B22</f>
        <v>Liberia</v>
      </c>
      <c r="C9" s="39">
        <f>AgLabour!G40/Labour!G40*100</f>
        <v>6.3474285202752432</v>
      </c>
      <c r="D9" s="39">
        <f>AgLabour!H40/Labour!H40*100</f>
        <v>6.2666338915475457</v>
      </c>
      <c r="E9" s="39">
        <f>AgLabour!I40/Labour!I40*100</f>
        <v>6.1958645365349163</v>
      </c>
      <c r="F9" s="39">
        <f>AgLabour!J40/Labour!J40*100</f>
        <v>6.1201453021074244</v>
      </c>
      <c r="G9" s="39">
        <f>AgLabour!K40/Labour!K40*100</f>
        <v>6.0553687303777739</v>
      </c>
      <c r="H9" s="39">
        <f>AgLabour!L40/Labour!L40*100</f>
        <v>5.9932956005957188</v>
      </c>
      <c r="I9" s="39">
        <f>AgLabour!M40/Labour!M40*100</f>
        <v>5.9418493048836778</v>
      </c>
      <c r="J9" s="39">
        <f>AgLabour!N40/Labour!N40*100</f>
        <v>5.8913368242135995</v>
      </c>
      <c r="K9" s="39">
        <f>AgLabour!O40/Labour!O40*100</f>
        <v>5.8334813828862231</v>
      </c>
      <c r="L9" s="39">
        <f>AgLabour!P40/Labour!P40*100</f>
        <v>5.7739088515593142</v>
      </c>
      <c r="M9" s="39">
        <f>AgLabour!Q40/Labour!Q40*100</f>
        <v>5.7253581169179695</v>
      </c>
      <c r="N9" s="39">
        <f>AgLabour!R40/Labour!R40*100</f>
        <v>5.6682513000468466</v>
      </c>
      <c r="O9" s="39">
        <f>AgLabour!S40/Labour!S40*100</f>
        <v>5.6184903060514273</v>
      </c>
      <c r="P9" s="39">
        <f>AgLabour!T40/Labour!T40*100</f>
        <v>5.5689198602951953</v>
      </c>
      <c r="Q9" s="39">
        <f>AgLabour!U40/Labour!U40*100</f>
        <v>5.5209934466152779</v>
      </c>
      <c r="R9" s="39">
        <f>AgLabour!V40/Labour!V40*100</f>
        <v>5.4749781186065798</v>
      </c>
      <c r="S9" s="39">
        <f>AgLabour!W40/Labour!W40*100</f>
        <v>5.4358983237819158</v>
      </c>
      <c r="T9" s="39">
        <f>AgLabour!X40/Labour!X40*100</f>
        <v>5.397726177878682</v>
      </c>
      <c r="U9" s="39">
        <f>AgLabour!Y40/Labour!Y40*100</f>
        <v>5.358157051646633</v>
      </c>
      <c r="V9" s="39">
        <f>AgLabour!Z40/Labour!Z40*100</f>
        <v>5.3163653663177923</v>
      </c>
      <c r="W9" s="39">
        <f>AgLabour!AA40/Labour!AA40*100</f>
        <v>5.3191489361702127</v>
      </c>
      <c r="X9" s="39">
        <f>AgLabour!AB40/Labour!AB40*100</f>
        <v>5.3184768249956926</v>
      </c>
      <c r="Y9" s="39">
        <f>AgLabour!AC40/Labour!AC40*100</f>
        <v>5.3270131482421981</v>
      </c>
      <c r="Z9" s="39">
        <f>AgLabour!AD40/Labour!AD40*100</f>
        <v>5.3322986530680119</v>
      </c>
      <c r="AA9" s="39">
        <f>AgLabour!AE40/Labour!AE40*100</f>
        <v>5.3634631091750613</v>
      </c>
      <c r="AB9" s="39">
        <f>AgLabour!AF40/Labour!AF40*100</f>
        <v>5.3858907846178532</v>
      </c>
      <c r="AC9" s="39">
        <f>AgLabour!AG40/Labour!AG40*100</f>
        <v>5.4215918045705278</v>
      </c>
      <c r="AD9" s="39">
        <f>AgLabour!AH40/Labour!AH40*100</f>
        <v>5.4595180349863259</v>
      </c>
      <c r="AE9" s="39">
        <f>AgLabour!AI40/Labour!AI40*100</f>
        <v>5.4544532873726359</v>
      </c>
      <c r="AF9" s="39">
        <f>AgLabour!AJ40/Labour!AJ40*100</f>
        <v>5.3926206244087043</v>
      </c>
      <c r="AG9" s="39">
        <f>AgLabour!AK40/Labour!AK40*100</f>
        <v>5.2590534678559244</v>
      </c>
      <c r="AH9" s="39">
        <f>AgLabour!AL40/Labour!AL40*100</f>
        <v>5.099704226695926</v>
      </c>
      <c r="AI9" s="39">
        <f>AgLabour!AM40/Labour!AM40*100</f>
        <v>4.9178031010648233</v>
      </c>
      <c r="AJ9" s="39">
        <f>AgLabour!AN40/Labour!AN40*100</f>
        <v>4.736649597659107</v>
      </c>
      <c r="AK9" s="39">
        <f>AgLabour!AO40/Labour!AO40*100</f>
        <v>4.5934813753581665</v>
      </c>
      <c r="AL9" s="39">
        <f>AgLabour!AP40/Labour!AP40*100</f>
        <v>4.4541867601928979</v>
      </c>
      <c r="AM9" s="39">
        <f>AgLabour!AQ40/Labour!AQ40*100</f>
        <v>4.3495062258480033</v>
      </c>
      <c r="AN9" s="39">
        <f>AgLabour!AR40/Labour!AR40*100</f>
        <v>4.2604197333557634</v>
      </c>
      <c r="AO9" s="39">
        <f>AgLabour!AS40/Labour!AS40*100</f>
        <v>4.2147330257086359</v>
      </c>
      <c r="AP9" s="39">
        <f>AgLabour!AT40/Labour!AT40*100</f>
        <v>4.2021555725992004</v>
      </c>
      <c r="AQ9" s="39">
        <f>AgLabour!AU40/Labour!AU40*100</f>
        <v>4.2255745991627833</v>
      </c>
      <c r="AR9" s="39">
        <f>AgLabour!AV40/Labour!AV40*100</f>
        <v>4.2737354611847449</v>
      </c>
    </row>
    <row r="10" spans="1:44" x14ac:dyDescent="0.2">
      <c r="A10" t="str">
        <f>AgLabour!B41</f>
        <v>Somalia</v>
      </c>
      <c r="C10" s="39">
        <f>AgLabour!G41/Labour!G41*100</f>
        <v>2.553993177571384</v>
      </c>
      <c r="D10" s="39">
        <f>AgLabour!H41/Labour!H41*100</f>
        <v>2.5246613691034838</v>
      </c>
      <c r="E10" s="39">
        <f>AgLabour!I41/Labour!I41*100</f>
        <v>2.4952658890604535</v>
      </c>
      <c r="F10" s="39">
        <f>AgLabour!J41/Labour!J41*100</f>
        <v>2.4686078318968332</v>
      </c>
      <c r="G10" s="39">
        <f>AgLabour!K41/Labour!K41*100</f>
        <v>2.4433248928430866</v>
      </c>
      <c r="H10" s="39">
        <f>AgLabour!L41/Labour!L41*100</f>
        <v>2.4269085338204528</v>
      </c>
      <c r="I10" s="39">
        <f>AgLabour!M41/Labour!M41*100</f>
        <v>2.4150005754075052</v>
      </c>
      <c r="J10" s="39">
        <f>AgLabour!N41/Labour!N41*100</f>
        <v>2.405076987170367</v>
      </c>
      <c r="K10" s="39">
        <f>AgLabour!O41/Labour!O41*100</f>
        <v>2.3880009473687283</v>
      </c>
      <c r="L10" s="39">
        <f>AgLabour!P41/Labour!P41*100</f>
        <v>2.3603972907448716</v>
      </c>
      <c r="M10" s="39">
        <f>AgLabour!Q41/Labour!Q41*100</f>
        <v>2.3046943374145568</v>
      </c>
      <c r="N10" s="39">
        <f>AgLabour!R41/Labour!R41*100</f>
        <v>2.2376243567048859</v>
      </c>
      <c r="O10" s="39">
        <f>AgLabour!S41/Labour!S41*100</f>
        <v>2.1867062742950192</v>
      </c>
      <c r="P10" s="39">
        <f>AgLabour!T41/Labour!T41*100</f>
        <v>2.1865938029878573</v>
      </c>
      <c r="Q10" s="39">
        <f>AgLabour!U41/Labour!U41*100</f>
        <v>2.2476987488878488</v>
      </c>
      <c r="R10" s="39">
        <f>AgLabour!V41/Labour!V41*100</f>
        <v>2.3790073504247342</v>
      </c>
      <c r="S10" s="39">
        <f>AgLabour!W41/Labour!W41*100</f>
        <v>2.5561140577665653</v>
      </c>
      <c r="T10" s="39">
        <f>AgLabour!X41/Labour!X41*100</f>
        <v>2.7371601586872996</v>
      </c>
      <c r="U10" s="39">
        <f>AgLabour!Y41/Labour!Y41*100</f>
        <v>2.8676338376293984</v>
      </c>
      <c r="V10" s="39">
        <f>AgLabour!Z41/Labour!Z41*100</f>
        <v>2.9183271565693376</v>
      </c>
      <c r="W10" s="39">
        <f>AgLabour!AA41/Labour!AA41*100</f>
        <v>2.8896685690192596</v>
      </c>
      <c r="X10" s="39">
        <f>AgLabour!AB41/Labour!AB41*100</f>
        <v>2.7973970900051182</v>
      </c>
      <c r="Y10" s="39">
        <f>AgLabour!AC41/Labour!AC41*100</f>
        <v>2.6772145606385545</v>
      </c>
      <c r="Z10" s="39">
        <f>AgLabour!AD41/Labour!AD41*100</f>
        <v>2.5553286605221039</v>
      </c>
      <c r="AA10" s="39">
        <f>AgLabour!AE41/Labour!AE41*100</f>
        <v>2.4525974200123368</v>
      </c>
      <c r="AB10" s="39">
        <f>AgLabour!AF41/Labour!AF41*100</f>
        <v>2.3753340720943874</v>
      </c>
      <c r="AC10" s="39">
        <f>AgLabour!AG41/Labour!AG41*100</f>
        <v>2.3254044732971546</v>
      </c>
      <c r="AD10" s="39">
        <f>AgLabour!AH41/Labour!AH41*100</f>
        <v>2.2822318994337598</v>
      </c>
      <c r="AE10" s="39">
        <f>AgLabour!AI41/Labour!AI41*100</f>
        <v>2.2394332372718537</v>
      </c>
      <c r="AF10" s="39">
        <f>AgLabour!AJ41/Labour!AJ41*100</f>
        <v>2.1922645215601908</v>
      </c>
      <c r="AG10" s="39">
        <f>AgLabour!AK41/Labour!AK41*100</f>
        <v>2.1441981866471291</v>
      </c>
      <c r="AH10" s="39">
        <f>AgLabour!AL41/Labour!AL41*100</f>
        <v>2.0903657018537416</v>
      </c>
      <c r="AI10" s="39">
        <f>AgLabour!AM41/Labour!AM41*100</f>
        <v>2.0344459954057355</v>
      </c>
      <c r="AJ10" s="39">
        <f>AgLabour!AN41/Labour!AN41*100</f>
        <v>1.9902588306286502</v>
      </c>
      <c r="AK10" s="39">
        <f>AgLabour!AO41/Labour!AO41*100</f>
        <v>1.9602870156083232</v>
      </c>
      <c r="AL10" s="39">
        <f>AgLabour!AP41/Labour!AP41*100</f>
        <v>1.946699007992039</v>
      </c>
      <c r="AM10" s="39">
        <f>AgLabour!AQ41/Labour!AQ41*100</f>
        <v>1.9476424881005656</v>
      </c>
      <c r="AN10" s="39">
        <f>AgLabour!AR41/Labour!AR41*100</f>
        <v>1.954267349362717</v>
      </c>
      <c r="AO10" s="39">
        <f>AgLabour!AS41/Labour!AS41*100</f>
        <v>1.9632815408429178</v>
      </c>
      <c r="AP10" s="39">
        <f>AgLabour!AT41/Labour!AT41*100</f>
        <v>1.9697610895241029</v>
      </c>
      <c r="AQ10" s="39">
        <f>AgLabour!AU41/Labour!AU41*100</f>
        <v>1.9796637127925472</v>
      </c>
      <c r="AR10" s="39">
        <f>AgLabour!AV41/Labour!AV41*100</f>
        <v>1.9872302745024932</v>
      </c>
    </row>
    <row r="11" spans="1:44" x14ac:dyDescent="0.2"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</row>
    <row r="12" spans="1:44" x14ac:dyDescent="0.2">
      <c r="A12" t="str">
        <f>AgLabour!B26</f>
        <v>Mauritania</v>
      </c>
      <c r="C12" s="39">
        <f>AgLabour!G26/Labour!G26*100</f>
        <v>0.46733567640892842</v>
      </c>
      <c r="D12" s="39">
        <f>AgLabour!H26/Labour!H26*100</f>
        <v>0.46171555924666352</v>
      </c>
      <c r="E12" s="39">
        <f>AgLabour!I26/Labour!I26*100</f>
        <v>0.45497891261407752</v>
      </c>
      <c r="F12" s="39">
        <f>AgLabour!J26/Labour!J26*100</f>
        <v>0.44836457184858503</v>
      </c>
      <c r="G12" s="39">
        <f>AgLabour!K26/Labour!K26*100</f>
        <v>0.44295016069725013</v>
      </c>
      <c r="H12" s="39">
        <f>AgLabour!L26/Labour!L26*100</f>
        <v>0.43768204484921308</v>
      </c>
      <c r="I12" s="39">
        <f>AgLabour!M26/Labour!M26*100</f>
        <v>0.43161346840674775</v>
      </c>
      <c r="J12" s="39">
        <f>AgLabour!N26/Labour!N26*100</f>
        <v>0.42661384566099203</v>
      </c>
      <c r="K12" s="39">
        <f>AgLabour!O26/Labour!O26*100</f>
        <v>0.42169841822992216</v>
      </c>
      <c r="L12" s="39">
        <f>AgLabour!P26/Labour!P26*100</f>
        <v>0.41680121504862777</v>
      </c>
      <c r="M12" s="39">
        <f>AgLabour!Q26/Labour!Q26*100</f>
        <v>0.40736767299197574</v>
      </c>
      <c r="N12" s="39">
        <f>AgLabour!R26/Labour!R26*100</f>
        <v>0.39813772398911718</v>
      </c>
      <c r="O12" s="39">
        <f>AgLabour!S26/Labour!S26*100</f>
        <v>0.38833641485069598</v>
      </c>
      <c r="P12" s="39">
        <f>AgLabour!T26/Labour!T26*100</f>
        <v>0.37955000116529464</v>
      </c>
      <c r="Q12" s="39">
        <f>AgLabour!U26/Labour!U26*100</f>
        <v>0.37019872664879117</v>
      </c>
      <c r="R12" s="39">
        <f>AgLabour!V26/Labour!V26*100</f>
        <v>0.36107011887775969</v>
      </c>
      <c r="S12" s="39">
        <f>AgLabour!W26/Labour!W26*100</f>
        <v>0.35217173143899061</v>
      </c>
      <c r="T12" s="39">
        <f>AgLabour!X26/Labour!X26*100</f>
        <v>0.34351994935503816</v>
      </c>
      <c r="U12" s="39">
        <f>AgLabour!Y26/Labour!Y26*100</f>
        <v>0.33513199221092005</v>
      </c>
      <c r="V12" s="39">
        <f>AgLabour!Z26/Labour!Z26*100</f>
        <v>0.32700510801890043</v>
      </c>
      <c r="W12" s="39">
        <f>AgLabour!AA26/Labour!AA26*100</f>
        <v>0.31852572336523538</v>
      </c>
      <c r="X12" s="39">
        <f>AgLabour!AB26/Labour!AB26*100</f>
        <v>0.3110554283492461</v>
      </c>
      <c r="Y12" s="39">
        <f>AgLabour!AC26/Labour!AC26*100</f>
        <v>0.30312131138381165</v>
      </c>
      <c r="Z12" s="39">
        <f>AgLabour!AD26/Labour!AD26*100</f>
        <v>0.29545300535339158</v>
      </c>
      <c r="AA12" s="39">
        <f>AgLabour!AE26/Labour!AE26*100</f>
        <v>0.28739978823173501</v>
      </c>
      <c r="AB12" s="39">
        <f>AgLabour!AF26/Labour!AF26*100</f>
        <v>0.27898900004468929</v>
      </c>
      <c r="AC12" s="39">
        <f>AgLabour!AG26/Labour!AG26*100</f>
        <v>0.27089687321778372</v>
      </c>
      <c r="AD12" s="39">
        <f>AgLabour!AH26/Labour!AH26*100</f>
        <v>0.26308660184822857</v>
      </c>
      <c r="AE12" s="39">
        <f>AgLabour!AI26/Labour!AI26*100</f>
        <v>0.25499163674218944</v>
      </c>
      <c r="AF12" s="39">
        <f>AgLabour!AJ26/Labour!AJ26*100</f>
        <v>0.24720544192945265</v>
      </c>
      <c r="AG12" s="39">
        <f>AgLabour!AK26/Labour!AK26*100</f>
        <v>0.24789263531499556</v>
      </c>
      <c r="AH12" s="39">
        <f>AgLabour!AL26/Labour!AL26*100</f>
        <v>0.24848150193263391</v>
      </c>
      <c r="AI12" s="39">
        <f>AgLabour!AM26/Labour!AM26*100</f>
        <v>0.248990294136305</v>
      </c>
      <c r="AJ12" s="39">
        <f>AgLabour!AN26/Labour!AN26*100</f>
        <v>0.24939329787783343</v>
      </c>
      <c r="AK12" s="39">
        <f>AgLabour!AO26/Labour!AO26*100</f>
        <v>0.25022070879051583</v>
      </c>
      <c r="AL12" s="39">
        <f>AgLabour!AP26/Labour!AP26*100</f>
        <v>0.25142226122279959</v>
      </c>
      <c r="AM12" s="39">
        <f>AgLabour!AQ26/Labour!AQ26*100</f>
        <v>0.25249969883146606</v>
      </c>
      <c r="AN12" s="39">
        <f>AgLabour!AR26/Labour!AR26*100</f>
        <v>0.25392906946067162</v>
      </c>
      <c r="AO12" s="39">
        <f>AgLabour!AS26/Labour!AS26*100</f>
        <v>0.25522779310884958</v>
      </c>
      <c r="AP12" s="39">
        <f>AgLabour!AT26/Labour!AT26*100</f>
        <v>0.25686436209763547</v>
      </c>
      <c r="AQ12" s="39">
        <f>AgLabour!AU26/Labour!AU26*100</f>
        <v>0.25873906650830303</v>
      </c>
      <c r="AR12" s="39">
        <f>AgLabour!AV26/Labour!AV26*100</f>
        <v>0.26049329294677631</v>
      </c>
    </row>
    <row r="13" spans="1:44" x14ac:dyDescent="0.2"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</row>
    <row r="14" spans="1:44" x14ac:dyDescent="0.2">
      <c r="A14" t="str">
        <f>AgLabour!B42</f>
        <v>South Africa</v>
      </c>
      <c r="C14" s="39">
        <f>AgLabour!G42/Labour!G42*100</f>
        <v>0.26136525537246241</v>
      </c>
      <c r="D14" s="39">
        <f>AgLabour!H42/Labour!H42*100</f>
        <v>0.2582671081630466</v>
      </c>
      <c r="E14" s="39">
        <f>AgLabour!I42/Labour!I42*100</f>
        <v>0.25482528262852067</v>
      </c>
      <c r="F14" s="39">
        <f>AgLabour!J42/Labour!J42*100</f>
        <v>0.25123720435966895</v>
      </c>
      <c r="G14" s="39">
        <f>AgLabour!K42/Labour!K42*100</f>
        <v>0.2474116176299179</v>
      </c>
      <c r="H14" s="39">
        <f>AgLabour!L42/Labour!L42*100</f>
        <v>0.24337226200611511</v>
      </c>
      <c r="I14" s="39">
        <f>AgLabour!M42/Labour!M42*100</f>
        <v>0.23907786331701716</v>
      </c>
      <c r="J14" s="39">
        <f>AgLabour!N42/Labour!N42*100</f>
        <v>0.23479672940775836</v>
      </c>
      <c r="K14" s="39">
        <f>AgLabour!O42/Labour!O42*100</f>
        <v>0.23051824637224577</v>
      </c>
      <c r="L14" s="39">
        <f>AgLabour!P42/Labour!P42*100</f>
        <v>0.22639480183262503</v>
      </c>
      <c r="M14" s="39">
        <f>AgLabour!Q42/Labour!Q42*100</f>
        <v>0.21664786544611761</v>
      </c>
      <c r="N14" s="39">
        <f>AgLabour!R42/Labour!R42*100</f>
        <v>0.20699879169330643</v>
      </c>
      <c r="O14" s="39">
        <f>AgLabour!S42/Labour!S42*100</f>
        <v>0.19749849966455207</v>
      </c>
      <c r="P14" s="39">
        <f>AgLabour!T42/Labour!T42*100</f>
        <v>0.18803545777259151</v>
      </c>
      <c r="Q14" s="39">
        <f>AgLabour!U42/Labour!U42*100</f>
        <v>0.17855572614447587</v>
      </c>
      <c r="R14" s="39">
        <f>AgLabour!V42/Labour!V42*100</f>
        <v>0.16899605677601615</v>
      </c>
      <c r="S14" s="39">
        <f>AgLabour!W42/Labour!W42*100</f>
        <v>0.15947867679904801</v>
      </c>
      <c r="T14" s="39">
        <f>AgLabour!X42/Labour!X42*100</f>
        <v>0.14994904912737558</v>
      </c>
      <c r="U14" s="39">
        <f>AgLabour!Y42/Labour!Y42*100</f>
        <v>0.1403499957921685</v>
      </c>
      <c r="V14" s="39">
        <f>AgLabour!Z42/Labour!Z42*100</f>
        <v>0.13072129503617219</v>
      </c>
      <c r="W14" s="39">
        <f>AgLabour!AA42/Labour!AA42*100</f>
        <v>0.12876411943190802</v>
      </c>
      <c r="X14" s="39">
        <f>AgLabour!AB42/Labour!AB42*100</f>
        <v>0.1269846222246489</v>
      </c>
      <c r="Y14" s="39">
        <f>AgLabour!AC42/Labour!AC42*100</f>
        <v>0.12521052928933862</v>
      </c>
      <c r="Z14" s="39">
        <f>AgLabour!AD42/Labour!AD42*100</f>
        <v>0.12313522608912658</v>
      </c>
      <c r="AA14" s="39">
        <f>AgLabour!AE42/Labour!AE42*100</f>
        <v>0.12099447958117635</v>
      </c>
      <c r="AB14" s="39">
        <f>AgLabour!AF42/Labour!AF42*100</f>
        <v>0.11800211688646051</v>
      </c>
      <c r="AC14" s="39">
        <f>AgLabour!AG42/Labour!AG42*100</f>
        <v>0.11478390059616282</v>
      </c>
      <c r="AD14" s="39">
        <f>AgLabour!AH42/Labour!AH42*100</f>
        <v>0.11145686229432823</v>
      </c>
      <c r="AE14" s="39">
        <f>AgLabour!AI42/Labour!AI42*100</f>
        <v>0.1084686569102904</v>
      </c>
      <c r="AF14" s="39">
        <f>AgLabour!AJ42/Labour!AJ42*100</f>
        <v>0.10582544833206897</v>
      </c>
      <c r="AG14" s="39">
        <f>AgLabour!AK42/Labour!AK42*100</f>
        <v>0.10323614770294748</v>
      </c>
      <c r="AH14" s="39">
        <f>AgLabour!AL42/Labour!AL42*100</f>
        <v>0.10121515007056016</v>
      </c>
      <c r="AI14" s="39">
        <f>AgLabour!AM42/Labour!AM42*100</f>
        <v>9.9288053185155781E-2</v>
      </c>
      <c r="AJ14" s="39">
        <f>AgLabour!AN42/Labour!AN42*100</f>
        <v>9.7192093011918987E-2</v>
      </c>
      <c r="AK14" s="39">
        <f>AgLabour!AO42/Labour!AO42*100</f>
        <v>9.4867455072713741E-2</v>
      </c>
      <c r="AL14" s="39">
        <f>AgLabour!AP42/Labour!AP42*100</f>
        <v>9.2323544564657384E-2</v>
      </c>
      <c r="AM14" s="39">
        <f>AgLabour!AQ42/Labour!AQ42*100</f>
        <v>8.9634063723565777E-2</v>
      </c>
      <c r="AN14" s="39">
        <f>AgLabour!AR42/Labour!AR42*100</f>
        <v>8.6976828962657488E-2</v>
      </c>
      <c r="AO14" s="39">
        <f>AgLabour!AS42/Labour!AS42*100</f>
        <v>8.4408902280721815E-2</v>
      </c>
      <c r="AP14" s="39">
        <f>AgLabour!AT42/Labour!AT42*100</f>
        <v>8.1761367147157218E-2</v>
      </c>
      <c r="AQ14" s="39">
        <f>AgLabour!AU42/Labour!AU42*100</f>
        <v>7.9183830857254583E-2</v>
      </c>
      <c r="AR14" s="39">
        <f>AgLabour!AV42/Labour!AV42*100</f>
        <v>7.663388469087079E-2</v>
      </c>
    </row>
    <row r="15" spans="1:44" x14ac:dyDescent="0.2">
      <c r="A15" t="str">
        <f>AgLabour!B27</f>
        <v>Mauritius</v>
      </c>
      <c r="C15" s="39">
        <f>AgLabour!G27/Labour!G27*100</f>
        <v>8.3234926470898113E-2</v>
      </c>
      <c r="D15" s="39">
        <f>AgLabour!H27/Labour!H27*100</f>
        <v>8.258355210232432E-2</v>
      </c>
      <c r="E15" s="39">
        <f>AgLabour!I27/Labour!I27*100</f>
        <v>8.2911319771265868E-2</v>
      </c>
      <c r="F15" s="39">
        <f>AgLabour!J27/Labour!J27*100</f>
        <v>8.2171522063103172E-2</v>
      </c>
      <c r="G15" s="39">
        <f>AgLabour!K27/Labour!K27*100</f>
        <v>8.1394426051565105E-2</v>
      </c>
      <c r="H15" s="39">
        <f>AgLabour!L27/Labour!L27*100</f>
        <v>7.9630582352668483E-2</v>
      </c>
      <c r="I15" s="39">
        <f>AgLabour!M27/Labour!M27*100</f>
        <v>7.8805516052359123E-2</v>
      </c>
      <c r="J15" s="39">
        <f>AgLabour!N27/Labour!N27*100</f>
        <v>7.7047063428224483E-2</v>
      </c>
      <c r="K15" s="39">
        <f>AgLabour!O27/Labour!O27*100</f>
        <v>7.6198617544430441E-2</v>
      </c>
      <c r="L15" s="39">
        <f>AgLabour!P27/Labour!P27*100</f>
        <v>7.4475994265348441E-2</v>
      </c>
      <c r="M15" s="39">
        <f>AgLabour!Q27/Labour!Q27*100</f>
        <v>7.3603351033670231E-2</v>
      </c>
      <c r="N15" s="39">
        <f>AgLabour!R27/Labour!R27*100</f>
        <v>7.1897801985023935E-2</v>
      </c>
      <c r="O15" s="39">
        <f>AgLabour!S27/Labour!S27*100</f>
        <v>7.1022784593543872E-2</v>
      </c>
      <c r="P15" s="39">
        <f>AgLabour!T27/Labour!T27*100</f>
        <v>7.011680751084938E-2</v>
      </c>
      <c r="Q15" s="39">
        <f>AgLabour!U27/Labour!U27*100</f>
        <v>6.9177789686606164E-2</v>
      </c>
      <c r="R15" s="39">
        <f>AgLabour!V27/Labour!V27*100</f>
        <v>6.7457736041926328E-2</v>
      </c>
      <c r="S15" s="39">
        <f>AgLabour!W27/Labour!W27*100</f>
        <v>6.6481497432170425E-2</v>
      </c>
      <c r="T15" s="39">
        <f>AgLabour!X27/Labour!X27*100</f>
        <v>6.5490080423954308E-2</v>
      </c>
      <c r="U15" s="39">
        <f>AgLabour!Y27/Labour!Y27*100</f>
        <v>6.4499067988467565E-2</v>
      </c>
      <c r="V15" s="39">
        <f>AgLabour!Z27/Labour!Z27*100</f>
        <v>6.283933239493264E-2</v>
      </c>
      <c r="W15" s="39">
        <f>AgLabour!AA27/Labour!AA27*100</f>
        <v>6.0564534876607408E-2</v>
      </c>
      <c r="X15" s="39">
        <f>AgLabour!AB27/Labour!AB27*100</f>
        <v>5.7773171806692163E-2</v>
      </c>
      <c r="Y15" s="39">
        <f>AgLabour!AC27/Labour!AC27*100</f>
        <v>5.4505392554795314E-2</v>
      </c>
      <c r="Z15" s="39">
        <f>AgLabour!AD27/Labour!AD27*100</f>
        <v>5.1929872094467207E-2</v>
      </c>
      <c r="AA15" s="39">
        <f>AgLabour!AE27/Labour!AE27*100</f>
        <v>4.944593087458863E-2</v>
      </c>
      <c r="AB15" s="39">
        <f>AgLabour!AF27/Labour!AF27*100</f>
        <v>4.7586203209127993E-2</v>
      </c>
      <c r="AC15" s="39">
        <f>AgLabour!AG27/Labour!AG27*100</f>
        <v>4.4749248108563761E-2</v>
      </c>
      <c r="AD15" s="39">
        <f>AgLabour!AH27/Labour!AH27*100</f>
        <v>4.2542846724200806E-2</v>
      </c>
      <c r="AE15" s="39">
        <f>AgLabour!AI27/Labour!AI27*100</f>
        <v>3.9941025350223619E-2</v>
      </c>
      <c r="AF15" s="39">
        <f>AgLabour!AJ27/Labour!AJ27*100</f>
        <v>3.602322777727078E-2</v>
      </c>
      <c r="AG15" s="39">
        <f>AgLabour!AK27/Labour!AK27*100</f>
        <v>3.5023325534806179E-2</v>
      </c>
      <c r="AH15" s="39">
        <f>AgLabour!AL27/Labour!AL27*100</f>
        <v>3.3612681974063724E-2</v>
      </c>
      <c r="AI15" s="39">
        <f>AgLabour!AM27/Labour!AM27*100</f>
        <v>3.2707760579192564E-2</v>
      </c>
      <c r="AJ15" s="39">
        <f>AgLabour!AN27/Labour!AN27*100</f>
        <v>3.140825133485068E-2</v>
      </c>
      <c r="AK15" s="39">
        <f>AgLabour!AO27/Labour!AO27*100</f>
        <v>2.8905971806204314E-2</v>
      </c>
      <c r="AL15" s="39">
        <f>AgLabour!AP27/Labour!AP27*100</f>
        <v>2.7744910033049085E-2</v>
      </c>
      <c r="AM15" s="39">
        <f>AgLabour!AQ27/Labour!AQ27*100</f>
        <v>2.623482553841017E-2</v>
      </c>
      <c r="AN15" s="39">
        <f>AgLabour!AR27/Labour!AR27*100</f>
        <v>2.5180037266455155E-2</v>
      </c>
      <c r="AO15" s="39">
        <f>AgLabour!AS27/Labour!AS27*100</f>
        <v>2.4170279619922352E-2</v>
      </c>
      <c r="AP15" s="39">
        <f>AgLabour!AT27/Labour!AT27*100</f>
        <v>2.3204419889502764E-2</v>
      </c>
      <c r="AQ15" s="39">
        <f>AgLabour!AU27/Labour!AU27*100</f>
        <v>2.2259321090706732E-2</v>
      </c>
      <c r="AR15" s="39">
        <f>AgLabour!AV27/Labour!AV27*100</f>
        <v>2.2055502847960564E-2</v>
      </c>
    </row>
    <row r="16" spans="1:44" x14ac:dyDescent="0.2">
      <c r="A16" t="str">
        <f>AgLabour!B28</f>
        <v>Mozambique</v>
      </c>
      <c r="C16" s="39">
        <f>AgLabour!G28/Labour!G28*100</f>
        <v>0.36480484960993326</v>
      </c>
      <c r="D16" s="39">
        <f>AgLabour!H28/Labour!H28*100</f>
        <v>0.36343895622823802</v>
      </c>
      <c r="E16" s="39">
        <f>AgLabour!I28/Labour!I28*100</f>
        <v>0.36205004070353131</v>
      </c>
      <c r="F16" s="39">
        <f>AgLabour!J28/Labour!J28*100</f>
        <v>0.36043503757001399</v>
      </c>
      <c r="G16" s="39">
        <f>AgLabour!K28/Labour!K28*100</f>
        <v>0.3587658385899547</v>
      </c>
      <c r="H16" s="39">
        <f>AgLabour!L28/Labour!L28*100</f>
        <v>0.35696117547066331</v>
      </c>
      <c r="I16" s="39">
        <f>AgLabour!M28/Labour!M28*100</f>
        <v>0.35515377727738101</v>
      </c>
      <c r="J16" s="39">
        <f>AgLabour!N28/Labour!N28*100</f>
        <v>0.35326139021997705</v>
      </c>
      <c r="K16" s="39">
        <f>AgLabour!O28/Labour!O28*100</f>
        <v>0.35155037663113742</v>
      </c>
      <c r="L16" s="39">
        <f>AgLabour!P28/Labour!P28*100</f>
        <v>0.35001659836803778</v>
      </c>
      <c r="M16" s="39">
        <f>AgLabour!Q28/Labour!Q28*100</f>
        <v>0.34694762160474441</v>
      </c>
      <c r="N16" s="39">
        <f>AgLabour!R28/Labour!R28*100</f>
        <v>0.34405798322613462</v>
      </c>
      <c r="O16" s="39">
        <f>AgLabour!S28/Labour!S28*100</f>
        <v>0.34154159047563987</v>
      </c>
      <c r="P16" s="39">
        <f>AgLabour!T28/Labour!T28*100</f>
        <v>0.33971078059683002</v>
      </c>
      <c r="Q16" s="39">
        <f>AgLabour!U28/Labour!U28*100</f>
        <v>0.33862125046423791</v>
      </c>
      <c r="R16" s="39">
        <f>AgLabour!V28/Labour!V28*100</f>
        <v>0.33832149446137677</v>
      </c>
      <c r="S16" s="39">
        <f>AgLabour!W28/Labour!W28*100</f>
        <v>0.33847235882144577</v>
      </c>
      <c r="T16" s="39">
        <f>AgLabour!X28/Labour!X28*100</f>
        <v>0.33891203115724317</v>
      </c>
      <c r="U16" s="39">
        <f>AgLabour!Y28/Labour!Y28*100</f>
        <v>0.33903232940282069</v>
      </c>
      <c r="V16" s="39">
        <f>AgLabour!Z28/Labour!Z28*100</f>
        <v>0.33859560918384446</v>
      </c>
      <c r="W16" s="39">
        <f>AgLabour!AA28/Labour!AA28*100</f>
        <v>0.33771657483605422</v>
      </c>
      <c r="X16" s="39">
        <f>AgLabour!AB28/Labour!AB28*100</f>
        <v>0.33630665535191562</v>
      </c>
      <c r="Y16" s="39">
        <f>AgLabour!AC28/Labour!AC28*100</f>
        <v>0.33362969854530949</v>
      </c>
      <c r="Z16" s="39">
        <f>AgLabour!AD28/Labour!AD28*100</f>
        <v>0.3288959357379484</v>
      </c>
      <c r="AA16" s="39">
        <f>AgLabour!AE28/Labour!AE28*100</f>
        <v>0.32176744219341125</v>
      </c>
      <c r="AB16" s="39">
        <f>AgLabour!AF28/Labour!AF28*100</f>
        <v>0.31187743927302386</v>
      </c>
      <c r="AC16" s="39">
        <f>AgLabour!AG28/Labour!AG28*100</f>
        <v>0.30008013891503627</v>
      </c>
      <c r="AD16" s="39">
        <f>AgLabour!AH28/Labour!AH28*100</f>
        <v>0.28859067112327086</v>
      </c>
      <c r="AE16" s="39">
        <f>AgLabour!AI28/Labour!AI28*100</f>
        <v>0.28008924656969353</v>
      </c>
      <c r="AF16" s="39">
        <f>AgLabour!AJ28/Labour!AJ28*100</f>
        <v>0.27629467046728751</v>
      </c>
      <c r="AG16" s="39">
        <f>AgLabour!AK28/Labour!AK28*100</f>
        <v>0.27752379201863381</v>
      </c>
      <c r="AH16" s="39">
        <f>AgLabour!AL28/Labour!AL28*100</f>
        <v>0.28266545693852663</v>
      </c>
      <c r="AI16" s="39">
        <f>AgLabour!AM28/Labour!AM28*100</f>
        <v>0.28992239330262826</v>
      </c>
      <c r="AJ16" s="39">
        <f>AgLabour!AN28/Labour!AN28*100</f>
        <v>0.29688800198185933</v>
      </c>
      <c r="AK16" s="39">
        <f>AgLabour!AO28/Labour!AO28*100</f>
        <v>0.30202258820372513</v>
      </c>
      <c r="AL16" s="39">
        <f>AgLabour!AP28/Labour!AP28*100</f>
        <v>0.30499784729520635</v>
      </c>
      <c r="AM16" s="39">
        <f>AgLabour!AQ28/Labour!AQ28*100</f>
        <v>0.30636353448422965</v>
      </c>
      <c r="AN16" s="39">
        <f>AgLabour!AR28/Labour!AR28*100</f>
        <v>0.30733994785631519</v>
      </c>
      <c r="AO16" s="39">
        <f>AgLabour!AS28/Labour!AS28*100</f>
        <v>0.30822132388524176</v>
      </c>
      <c r="AP16" s="39">
        <f>AgLabour!AT28/Labour!AT28*100</f>
        <v>0.30949781230607293</v>
      </c>
      <c r="AQ16" s="39">
        <f>AgLabour!AU28/Labour!AU28*100</f>
        <v>0.3102805724933701</v>
      </c>
      <c r="AR16" s="39">
        <f>AgLabour!AV28/Labour!AV28*100</f>
        <v>0.31160621595885213</v>
      </c>
    </row>
    <row r="17" spans="1:44" x14ac:dyDescent="0.2">
      <c r="A17" t="str">
        <f>AgLabour!B29</f>
        <v>Namibia</v>
      </c>
      <c r="C17" s="39">
        <f>AgLabour!G29/Labour!G29*100</f>
        <v>0.2042000434456204</v>
      </c>
      <c r="D17" s="39">
        <f>AgLabour!H29/Labour!H29*100</f>
        <v>0.20224462331462817</v>
      </c>
      <c r="E17" s="39">
        <f>AgLabour!I29/Labour!I29*100</f>
        <v>0.20042259244209673</v>
      </c>
      <c r="F17" s="39">
        <f>AgLabour!J29/Labour!J29*100</f>
        <v>0.19877129778012903</v>
      </c>
      <c r="G17" s="39">
        <f>AgLabour!K29/Labour!K29*100</f>
        <v>0.1973006635825082</v>
      </c>
      <c r="H17" s="39">
        <f>AgLabour!L29/Labour!L29*100</f>
        <v>0.19601763051230373</v>
      </c>
      <c r="I17" s="39">
        <f>AgLabour!M29/Labour!M29*100</f>
        <v>0.19489484994329584</v>
      </c>
      <c r="J17" s="39">
        <f>AgLabour!N29/Labour!N29*100</f>
        <v>0.19387413161014111</v>
      </c>
      <c r="K17" s="39">
        <f>AgLabour!O29/Labour!O29*100</f>
        <v>0.19287348806799606</v>
      </c>
      <c r="L17" s="39">
        <f>AgLabour!P29/Labour!P29*100</f>
        <v>0.19184287460540034</v>
      </c>
      <c r="M17" s="39">
        <f>AgLabour!Q29/Labour!Q29*100</f>
        <v>0.18936980392082273</v>
      </c>
      <c r="N17" s="39">
        <f>AgLabour!R29/Labour!R29*100</f>
        <v>0.18688358974263561</v>
      </c>
      <c r="O17" s="39">
        <f>AgLabour!S29/Labour!S29*100</f>
        <v>0.18438389041684142</v>
      </c>
      <c r="P17" s="39">
        <f>AgLabour!T29/Labour!T29*100</f>
        <v>0.1818763328122929</v>
      </c>
      <c r="Q17" s="39">
        <f>AgLabour!U29/Labour!U29*100</f>
        <v>0.17859449472814834</v>
      </c>
      <c r="R17" s="39">
        <f>AgLabour!V29/Labour!V29*100</f>
        <v>0.17458649225023723</v>
      </c>
      <c r="S17" s="39">
        <f>AgLabour!W29/Labour!W29*100</f>
        <v>0.17062878018538802</v>
      </c>
      <c r="T17" s="39">
        <f>AgLabour!X29/Labour!X29*100</f>
        <v>0.16600480470775286</v>
      </c>
      <c r="U17" s="39">
        <f>AgLabour!Y29/Labour!Y29*100</f>
        <v>0.1621674361822929</v>
      </c>
      <c r="V17" s="39">
        <f>AgLabour!Z29/Labour!Z29*100</f>
        <v>0.15769919546681635</v>
      </c>
      <c r="W17" s="39">
        <f>AgLabour!AA29/Labour!AA29*100</f>
        <v>0.15550869794412231</v>
      </c>
      <c r="X17" s="39">
        <f>AgLabour!AB29/Labour!AB29*100</f>
        <v>0.15418998284853</v>
      </c>
      <c r="Y17" s="39">
        <f>AgLabour!AC29/Labour!AC29*100</f>
        <v>0.15286732994577054</v>
      </c>
      <c r="Z17" s="39">
        <f>AgLabour!AD29/Labour!AD29*100</f>
        <v>0.15240051866695856</v>
      </c>
      <c r="AA17" s="39">
        <f>AgLabour!AE29/Labour!AE29*100</f>
        <v>0.15276428636661768</v>
      </c>
      <c r="AB17" s="39">
        <f>AgLabour!AF29/Labour!AF29*100</f>
        <v>0.15556811017497318</v>
      </c>
      <c r="AC17" s="39">
        <f>AgLabour!AG29/Labour!AG29*100</f>
        <v>0.159090358478224</v>
      </c>
      <c r="AD17" s="39">
        <f>AgLabour!AH29/Labour!AH29*100</f>
        <v>0.16247859503803114</v>
      </c>
      <c r="AE17" s="39">
        <f>AgLabour!AI29/Labour!AI29*100</f>
        <v>0.16648996740880354</v>
      </c>
      <c r="AF17" s="39">
        <f>AgLabour!AJ29/Labour!AJ29*100</f>
        <v>0.16952301332961775</v>
      </c>
      <c r="AG17" s="39">
        <f>AgLabour!AK29/Labour!AK29*100</f>
        <v>0.1714071455353795</v>
      </c>
      <c r="AH17" s="39">
        <f>AgLabour!AL29/Labour!AL29*100</f>
        <v>0.17166538106689655</v>
      </c>
      <c r="AI17" s="39">
        <f>AgLabour!AM29/Labour!AM29*100</f>
        <v>0.17260445932213522</v>
      </c>
      <c r="AJ17" s="39">
        <f>AgLabour!AN29/Labour!AN29*100</f>
        <v>0.17274217123621385</v>
      </c>
      <c r="AK17" s="39">
        <f>AgLabour!AO29/Labour!AO29*100</f>
        <v>0.17066464397458991</v>
      </c>
      <c r="AL17" s="39">
        <f>AgLabour!AP29/Labour!AP29*100</f>
        <v>0.16933519722146162</v>
      </c>
      <c r="AM17" s="39">
        <f>AgLabour!AQ29/Labour!AQ29*100</f>
        <v>0.16872770765254907</v>
      </c>
      <c r="AN17" s="39">
        <f>AgLabour!AR29/Labour!AR29*100</f>
        <v>0.17093295629603056</v>
      </c>
      <c r="AO17" s="39">
        <f>AgLabour!AS29/Labour!AS29*100</f>
        <v>0.17237903926488682</v>
      </c>
      <c r="AP17" s="39">
        <f>AgLabour!AT29/Labour!AT29*100</f>
        <v>0.17378522070036131</v>
      </c>
      <c r="AQ17" s="39">
        <f>AgLabour!AU29/Labour!AU29*100</f>
        <v>0.1727162693285825</v>
      </c>
      <c r="AR17" s="39">
        <f>AgLabour!AV29/Labour!AV29*100</f>
        <v>0.17167439762483422</v>
      </c>
    </row>
    <row r="18" spans="1:44" x14ac:dyDescent="0.2">
      <c r="A18" t="str">
        <f>AgLabour!B30</f>
        <v>Niger</v>
      </c>
      <c r="C18" s="39">
        <f>AgLabour!G30/Labour!G30*100</f>
        <v>0.6975403897996062</v>
      </c>
      <c r="D18" s="39">
        <f>AgLabour!H30/Labour!H30*100</f>
        <v>0.71389946819472594</v>
      </c>
      <c r="E18" s="39">
        <f>AgLabour!I30/Labour!I30*100</f>
        <v>0.73083465149898563</v>
      </c>
      <c r="F18" s="39">
        <f>AgLabour!J30/Labour!J30*100</f>
        <v>0.74862759132167245</v>
      </c>
      <c r="G18" s="39">
        <f>AgLabour!K30/Labour!K30*100</f>
        <v>0.76712585137723865</v>
      </c>
      <c r="H18" s="39">
        <f>AgLabour!L30/Labour!L30*100</f>
        <v>0.78643663427203636</v>
      </c>
      <c r="I18" s="39">
        <f>AgLabour!M30/Labour!M30*100</f>
        <v>0.8065290801670878</v>
      </c>
      <c r="J18" s="39">
        <f>AgLabour!N30/Labour!N30*100</f>
        <v>0.82779788716453495</v>
      </c>
      <c r="K18" s="39">
        <f>AgLabour!O30/Labour!O30*100</f>
        <v>0.84963183793313835</v>
      </c>
      <c r="L18" s="39">
        <f>AgLabour!P30/Labour!P30*100</f>
        <v>0.87236405713245113</v>
      </c>
      <c r="M18" s="39">
        <f>AgLabour!Q30/Labour!Q30*100</f>
        <v>0.89077783786159748</v>
      </c>
      <c r="N18" s="39">
        <f>AgLabour!R30/Labour!R30*100</f>
        <v>0.90982750944957702</v>
      </c>
      <c r="O18" s="39">
        <f>AgLabour!S30/Labour!S30*100</f>
        <v>0.92910892441022819</v>
      </c>
      <c r="P18" s="39">
        <f>AgLabour!T30/Labour!T30*100</f>
        <v>0.94954112916069444</v>
      </c>
      <c r="Q18" s="39">
        <f>AgLabour!U30/Labour!U30*100</f>
        <v>0.97025193535411358</v>
      </c>
      <c r="R18" s="39">
        <f>AgLabour!V30/Labour!V30*100</f>
        <v>0.99208116717965678</v>
      </c>
      <c r="S18" s="39">
        <f>AgLabour!W30/Labour!W30*100</f>
        <v>1.0145482098882366</v>
      </c>
      <c r="T18" s="39">
        <f>AgLabour!X30/Labour!X30*100</f>
        <v>1.0377055003998301</v>
      </c>
      <c r="U18" s="39">
        <f>AgLabour!Y30/Labour!Y30*100</f>
        <v>1.060683771315823</v>
      </c>
      <c r="V18" s="39">
        <f>AgLabour!Z30/Labour!Z30*100</f>
        <v>1.0843924067830104</v>
      </c>
      <c r="W18" s="39">
        <f>AgLabour!AA30/Labour!AA30*100</f>
        <v>1.1044977603239861</v>
      </c>
      <c r="X18" s="39">
        <f>AgLabour!AB30/Labour!AB30*100</f>
        <v>1.1226978899865836</v>
      </c>
      <c r="Y18" s="39">
        <f>AgLabour!AC30/Labour!AC30*100</f>
        <v>1.1382301067318008</v>
      </c>
      <c r="Z18" s="39">
        <f>AgLabour!AD30/Labour!AD30*100</f>
        <v>1.1514049308073082</v>
      </c>
      <c r="AA18" s="39">
        <f>AgLabour!AE30/Labour!AE30*100</f>
        <v>1.1716016673943075</v>
      </c>
      <c r="AB18" s="39">
        <f>AgLabour!AF30/Labour!AF30*100</f>
        <v>1.1931686641853507</v>
      </c>
      <c r="AC18" s="39">
        <f>AgLabour!AG30/Labour!AG30*100</f>
        <v>1.2149516198373389</v>
      </c>
      <c r="AD18" s="39">
        <f>AgLabour!AH30/Labour!AH30*100</f>
        <v>1.2392253965287674</v>
      </c>
      <c r="AE18" s="39">
        <f>AgLabour!AI30/Labour!AI30*100</f>
        <v>1.2631115845045962</v>
      </c>
      <c r="AF18" s="39">
        <f>AgLabour!AJ30/Labour!AJ30*100</f>
        <v>1.2888830254048194</v>
      </c>
      <c r="AG18" s="39">
        <f>AgLabour!AK30/Labour!AK30*100</f>
        <v>1.3194131633415251</v>
      </c>
      <c r="AH18" s="39">
        <f>AgLabour!AL30/Labour!AL30*100</f>
        <v>1.3480892152862778</v>
      </c>
      <c r="AI18" s="39">
        <f>AgLabour!AM30/Labour!AM30*100</f>
        <v>1.3818812505631137</v>
      </c>
      <c r="AJ18" s="39">
        <f>AgLabour!AN30/Labour!AN30*100</f>
        <v>1.4188803438895792</v>
      </c>
      <c r="AK18" s="39">
        <f>AgLabour!AO30/Labour!AO30*100</f>
        <v>1.4581153580730617</v>
      </c>
      <c r="AL18" s="39">
        <f>AgLabour!AP30/Labour!AP30*100</f>
        <v>1.4997508719481814</v>
      </c>
      <c r="AM18" s="39">
        <f>AgLabour!AQ30/Labour!AQ30*100</f>
        <v>1.5448184673020771</v>
      </c>
      <c r="AN18" s="39">
        <f>AgLabour!AR30/Labour!AR30*100</f>
        <v>1.5937697096004608</v>
      </c>
      <c r="AO18" s="39">
        <f>AgLabour!AS30/Labour!AS30*100</f>
        <v>1.6397918452709233</v>
      </c>
      <c r="AP18" s="39">
        <f>AgLabour!AT30/Labour!AT30*100</f>
        <v>1.6850175352744474</v>
      </c>
      <c r="AQ18" s="39">
        <f>AgLabour!AU30/Labour!AU30*100</f>
        <v>1.7374024747126497</v>
      </c>
      <c r="AR18" s="39">
        <f>AgLabour!AV30/Labour!AV30*100</f>
        <v>1.7893549646466838</v>
      </c>
    </row>
    <row r="19" spans="1:44" x14ac:dyDescent="0.2">
      <c r="A19" t="str">
        <f>AgLabour!B31</f>
        <v>Nigeria</v>
      </c>
      <c r="C19" s="39">
        <f>AgLabour!G31/Labour!G31*100</f>
        <v>2.574747430294809</v>
      </c>
      <c r="D19" s="39">
        <f>AgLabour!H31/Labour!H31*100</f>
        <v>2.5804898479491967</v>
      </c>
      <c r="E19" s="39">
        <f>AgLabour!I31/Labour!I31*100</f>
        <v>2.5871685792309216</v>
      </c>
      <c r="F19" s="39">
        <f>AgLabour!J31/Labour!J31*100</f>
        <v>2.5954167054678603</v>
      </c>
      <c r="G19" s="39">
        <f>AgLabour!K31/Labour!K31*100</f>
        <v>2.6058486142180777</v>
      </c>
      <c r="H19" s="39">
        <f>AgLabour!L31/Labour!L31*100</f>
        <v>2.6184802930374338</v>
      </c>
      <c r="I19" s="39">
        <f>AgLabour!M31/Labour!M31*100</f>
        <v>2.6335516903380141</v>
      </c>
      <c r="J19" s="39">
        <f>AgLabour!N31/Labour!N31*100</f>
        <v>2.6501973626445152</v>
      </c>
      <c r="K19" s="39">
        <f>AgLabour!O31/Labour!O31*100</f>
        <v>2.667556937885466</v>
      </c>
      <c r="L19" s="39">
        <f>AgLabour!P31/Labour!P31*100</f>
        <v>2.6850453635378475</v>
      </c>
      <c r="M19" s="39">
        <f>AgLabour!Q31/Labour!Q31*100</f>
        <v>2.6409072291510896</v>
      </c>
      <c r="N19" s="39">
        <f>AgLabour!R31/Labour!R31*100</f>
        <v>2.5960166556831807</v>
      </c>
      <c r="O19" s="39">
        <f>AgLabour!S31/Labour!S31*100</f>
        <v>2.5514856799324055</v>
      </c>
      <c r="P19" s="39">
        <f>AgLabour!T31/Labour!T31*100</f>
        <v>2.5092873009166952</v>
      </c>
      <c r="Q19" s="39">
        <f>AgLabour!U31/Labour!U31*100</f>
        <v>2.4698573896689653</v>
      </c>
      <c r="R19" s="39">
        <f>AgLabour!V31/Labour!V31*100</f>
        <v>2.4337333980765674</v>
      </c>
      <c r="S19" s="39">
        <f>AgLabour!W31/Labour!W31*100</f>
        <v>2.399272921492781</v>
      </c>
      <c r="T19" s="39">
        <f>AgLabour!X31/Labour!X31*100</f>
        <v>2.3645670170504114</v>
      </c>
      <c r="U19" s="39">
        <f>AgLabour!Y31/Labour!Y31*100</f>
        <v>2.3272447214700085</v>
      </c>
      <c r="V19" s="39">
        <f>AgLabour!Z31/Labour!Z31*100</f>
        <v>2.2860431613528229</v>
      </c>
      <c r="W19" s="39">
        <f>AgLabour!AA31/Labour!AA31*100</f>
        <v>2.27538543328017</v>
      </c>
      <c r="X19" s="39">
        <f>AgLabour!AB31/Labour!AB31*100</f>
        <v>2.2608707875533502</v>
      </c>
      <c r="Y19" s="39">
        <f>AgLabour!AC31/Labour!AC31*100</f>
        <v>2.2422266861562101</v>
      </c>
      <c r="Z19" s="39">
        <f>AgLabour!AD31/Labour!AD31*100</f>
        <v>2.2136397239168435</v>
      </c>
      <c r="AA19" s="39">
        <f>AgLabour!AE31/Labour!AE31*100</f>
        <v>2.183262566771675</v>
      </c>
      <c r="AB19" s="39">
        <f>AgLabour!AF31/Labour!AF31*100</f>
        <v>2.1520628177024301</v>
      </c>
      <c r="AC19" s="39">
        <f>AgLabour!AG31/Labour!AG31*100</f>
        <v>2.1340407575895122</v>
      </c>
      <c r="AD19" s="39">
        <f>AgLabour!AH31/Labour!AH31*100</f>
        <v>2.1155031399396997</v>
      </c>
      <c r="AE19" s="39">
        <f>AgLabour!AI31/Labour!AI31*100</f>
        <v>2.0971597625321103</v>
      </c>
      <c r="AF19" s="39">
        <f>AgLabour!AJ31/Labour!AJ31*100</f>
        <v>2.0770007644096125</v>
      </c>
      <c r="AG19" s="39">
        <f>AgLabour!AK31/Labour!AK31*100</f>
        <v>2.0587213624602718</v>
      </c>
      <c r="AH19" s="39">
        <f>AgLabour!AL31/Labour!AL31*100</f>
        <v>2.0402576048673726</v>
      </c>
      <c r="AI19" s="39">
        <f>AgLabour!AM31/Labour!AM31*100</f>
        <v>2.0217567818120208</v>
      </c>
      <c r="AJ19" s="39">
        <f>AgLabour!AN31/Labour!AN31*100</f>
        <v>2.0032244550797862</v>
      </c>
      <c r="AK19" s="39">
        <f>AgLabour!AO31/Labour!AO31*100</f>
        <v>1.9849486154049787</v>
      </c>
      <c r="AL19" s="39">
        <f>AgLabour!AP31/Labour!AP31*100</f>
        <v>1.9669093481404505</v>
      </c>
      <c r="AM19" s="39">
        <f>AgLabour!AQ31/Labour!AQ31*100</f>
        <v>1.9489564936195618</v>
      </c>
      <c r="AN19" s="39">
        <f>AgLabour!AR31/Labour!AR31*100</f>
        <v>1.9317067142448889</v>
      </c>
      <c r="AO19" s="39">
        <f>AgLabour!AS31/Labour!AS31*100</f>
        <v>1.9146953482052802</v>
      </c>
      <c r="AP19" s="39">
        <f>AgLabour!AT31/Labour!AT31*100</f>
        <v>1.8987815020257433</v>
      </c>
      <c r="AQ19" s="39">
        <f>AgLabour!AU31/Labour!AU31*100</f>
        <v>1.8859641127537659</v>
      </c>
      <c r="AR19" s="39">
        <f>AgLabour!AV31/Labour!AV31*100</f>
        <v>1.8738476570476121</v>
      </c>
    </row>
    <row r="20" spans="1:44" x14ac:dyDescent="0.2"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</row>
    <row r="21" spans="1:44" x14ac:dyDescent="0.2">
      <c r="A21" t="str">
        <f>AgLabour!B32</f>
        <v>Guinea-Bissau</v>
      </c>
      <c r="C21" s="39">
        <f>AgLabour!G32/Labour!G32*100</f>
        <v>1.6551141976169512E-2</v>
      </c>
      <c r="D21" s="39">
        <f>AgLabour!H32/Labour!H32*100</f>
        <v>1.613492505162973E-2</v>
      </c>
      <c r="E21" s="39">
        <f>AgLabour!I32/Labour!I32*100</f>
        <v>1.5784464873091562E-2</v>
      </c>
      <c r="F21" s="39">
        <f>AgLabour!J32/Labour!J32*100</f>
        <v>1.5376179221725322E-2</v>
      </c>
      <c r="G21" s="39">
        <f>AgLabour!K32/Labour!K32*100</f>
        <v>1.5033080116285647E-2</v>
      </c>
      <c r="H21" s="39">
        <f>AgLabour!L32/Labour!L32*100</f>
        <v>1.475251043068687E-2</v>
      </c>
      <c r="I21" s="39">
        <f>AgLabour!M32/Labour!M32*100</f>
        <v>1.4474961413003933E-2</v>
      </c>
      <c r="J21" s="39">
        <f>AgLabour!N32/Labour!N32*100</f>
        <v>1.4258146146460286E-2</v>
      </c>
      <c r="K21" s="39">
        <f>AgLabour!O32/Labour!O32*100</f>
        <v>1.41004491764181E-2</v>
      </c>
      <c r="L21" s="39">
        <f>AgLabour!P32/Labour!P32*100</f>
        <v>1.3892094641381253E-2</v>
      </c>
      <c r="M21" s="39">
        <f>AgLabour!Q32/Labour!Q32*100</f>
        <v>1.3678843374416256E-2</v>
      </c>
      <c r="N21" s="39">
        <f>AgLabour!R32/Labour!R32*100</f>
        <v>1.3522000559034842E-2</v>
      </c>
      <c r="O21" s="39">
        <f>AgLabour!S32/Labour!S32*100</f>
        <v>1.3369627494578106E-2</v>
      </c>
      <c r="P21" s="39">
        <f>AgLabour!T32/Labour!T32*100</f>
        <v>1.3273175151025543E-2</v>
      </c>
      <c r="Q21" s="39">
        <f>AgLabour!U32/Labour!U32*100</f>
        <v>1.3327024678116282E-2</v>
      </c>
      <c r="R21" s="39">
        <f>AgLabour!V32/Labour!V32*100</f>
        <v>1.3428282153907584E-2</v>
      </c>
      <c r="S21" s="39">
        <f>AgLabour!W32/Labour!W32*100</f>
        <v>1.3619437809881042E-2</v>
      </c>
      <c r="T21" s="39">
        <f>AgLabour!X32/Labour!X32*100</f>
        <v>1.3847646404875909E-2</v>
      </c>
      <c r="U21" s="39">
        <f>AgLabour!Y32/Labour!Y32*100</f>
        <v>1.3973997944843232E-2</v>
      </c>
      <c r="V21" s="39">
        <f>AgLabour!Z32/Labour!Z32*100</f>
        <v>1.4089093773888084E-2</v>
      </c>
      <c r="W21" s="39">
        <f>AgLabour!AA32/Labour!AA32*100</f>
        <v>1.4107920329943608E-2</v>
      </c>
      <c r="X21" s="39">
        <f>AgLabour!AB32/Labour!AB32*100</f>
        <v>1.4073413492369161E-2</v>
      </c>
      <c r="Y21" s="39">
        <f>AgLabour!AC32/Labour!AC32*100</f>
        <v>1.3941540314747527E-2</v>
      </c>
      <c r="Z21" s="39">
        <f>AgLabour!AD32/Labour!AD32*100</f>
        <v>1.3852215361790987E-2</v>
      </c>
      <c r="AA21" s="39">
        <f>AgLabour!AE32/Labour!AE32*100</f>
        <v>1.3758346804126267E-2</v>
      </c>
      <c r="AB21" s="39">
        <f>AgLabour!AF32/Labour!AF32*100</f>
        <v>1.3702859561300349E-2</v>
      </c>
      <c r="AC21" s="39">
        <f>AgLabour!AG32/Labour!AG32*100</f>
        <v>1.3641979217443376E-2</v>
      </c>
      <c r="AD21" s="39">
        <f>AgLabour!AH32/Labour!AH32*100</f>
        <v>1.3620437153553558E-2</v>
      </c>
      <c r="AE21" s="39">
        <f>AgLabour!AI32/Labour!AI32*100</f>
        <v>1.355817026774936E-2</v>
      </c>
      <c r="AF21" s="39">
        <f>AgLabour!AJ32/Labour!AJ32*100</f>
        <v>1.3540391830096124E-2</v>
      </c>
      <c r="AG21" s="39">
        <f>AgLabour!AK32/Labour!AK32*100</f>
        <v>1.353252901330948E-2</v>
      </c>
      <c r="AH21" s="39">
        <f>AgLabour!AL32/Labour!AL32*100</f>
        <v>1.3489314646187646E-2</v>
      </c>
      <c r="AI21" s="39">
        <f>AgLabour!AM32/Labour!AM32*100</f>
        <v>1.3487621592808325E-2</v>
      </c>
      <c r="AJ21" s="39">
        <f>AgLabour!AN32/Labour!AN32*100</f>
        <v>1.3449160492194445E-2</v>
      </c>
      <c r="AK21" s="39">
        <f>AgLabour!AO32/Labour!AO32*100</f>
        <v>1.3448189197650168E-2</v>
      </c>
      <c r="AL21" s="39">
        <f>AgLabour!AP32/Labour!AP32*100</f>
        <v>1.3446457075438963E-2</v>
      </c>
      <c r="AM21" s="39">
        <f>AgLabour!AQ32/Labour!AQ32*100</f>
        <v>1.344451735783223E-2</v>
      </c>
      <c r="AN21" s="39">
        <f>AgLabour!AR32/Labour!AR32*100</f>
        <v>1.3302364495289038E-2</v>
      </c>
      <c r="AO21" s="39">
        <f>AgLabour!AS32/Labour!AS32*100</f>
        <v>1.3268020211502581E-2</v>
      </c>
      <c r="AP21" s="39">
        <f>AgLabour!AT32/Labour!AT32*100</f>
        <v>1.3268769964662992E-2</v>
      </c>
      <c r="AQ21" s="39">
        <f>AgLabour!AU32/Labour!AU32*100</f>
        <v>1.327024230058536E-2</v>
      </c>
      <c r="AR21" s="39">
        <f>AgLabour!AV32/Labour!AV32*100</f>
        <v>1.3172683674138102E-2</v>
      </c>
    </row>
    <row r="25" spans="1:44" x14ac:dyDescent="0.2">
      <c r="A25" t="str">
        <f>AgLabour!B43</f>
        <v>Western Sahara</v>
      </c>
      <c r="C25" s="39">
        <f>AgLabour!G43/Labour!G43*100</f>
        <v>3.3666263144017895E-3</v>
      </c>
      <c r="D25" s="39">
        <f>AgLabour!H43/Labour!H43*100</f>
        <v>3.3090714536507066E-3</v>
      </c>
      <c r="E25" s="39">
        <f>AgLabour!I43/Labour!I43*100</f>
        <v>3.5726495726495725E-3</v>
      </c>
      <c r="F25" s="39">
        <f>AgLabour!J43/Labour!J43*100</f>
        <v>3.8194742259198902E-3</v>
      </c>
      <c r="G25" s="39">
        <f>AgLabour!K43/Labour!K43*100</f>
        <v>4.048925444693317E-3</v>
      </c>
      <c r="H25" s="39">
        <f>AgLabour!L43/Labour!L43*100</f>
        <v>4.26053730180493E-3</v>
      </c>
      <c r="I25" s="39">
        <f>AgLabour!M43/Labour!M43*100</f>
        <v>4.7523643012398666E-3</v>
      </c>
      <c r="J25" s="39">
        <f>AgLabour!N43/Labour!N43*100</f>
        <v>4.925822902178952E-3</v>
      </c>
      <c r="K25" s="39">
        <f>AgLabour!O43/Labour!O43*100</f>
        <v>5.0893705371279994E-3</v>
      </c>
      <c r="L25" s="39">
        <f>AgLabour!P43/Labour!P43*100</f>
        <v>5.2465439663291055E-3</v>
      </c>
      <c r="M25" s="39">
        <f>AgLabour!Q43/Labour!Q43*100</f>
        <v>4.81907338518769E-3</v>
      </c>
      <c r="N25" s="39">
        <f>AgLabour!R43/Labour!R43*100</f>
        <v>4.4168258364893813E-3</v>
      </c>
      <c r="O25" s="39">
        <f>AgLabour!S43/Labour!S43*100</f>
        <v>4.0392358616115273E-3</v>
      </c>
      <c r="P25" s="39">
        <f>AgLabour!T43/Labour!T43*100</f>
        <v>3.931142928080774E-3</v>
      </c>
      <c r="Q25" s="39">
        <f>AgLabour!U43/Labour!U43*100</f>
        <v>4.0723758265788206E-3</v>
      </c>
      <c r="R25" s="39">
        <f>AgLabour!V43/Labour!V43*100</f>
        <v>4.4459529758573667E-3</v>
      </c>
      <c r="S25" s="39">
        <f>AgLabour!W43/Labour!W43*100</f>
        <v>5.0369602017483316E-3</v>
      </c>
      <c r="T25" s="39">
        <f>AgLabour!X43/Labour!X43*100</f>
        <v>5.8313911102213191E-3</v>
      </c>
      <c r="U25" s="39">
        <f>AgLabour!Y43/Labour!Y43*100</f>
        <v>6.5951093445988599E-3</v>
      </c>
      <c r="V25" s="39">
        <f>AgLabour!Z43/Labour!Z43*100</f>
        <v>6.8960260742375358E-3</v>
      </c>
      <c r="W25" s="39">
        <f>AgLabour!AA43/Labour!AA43*100</f>
        <v>7.1100998969035514E-3</v>
      </c>
      <c r="X25" s="39">
        <f>AgLabour!AB43/Labour!AB43*100</f>
        <v>7.1391383234168963E-3</v>
      </c>
      <c r="Y25" s="39">
        <f>AgLabour!AC43/Labour!AC43*100</f>
        <v>6.992207951675317E-3</v>
      </c>
      <c r="Z25" s="39">
        <f>AgLabour!AD43/Labour!AD43*100</f>
        <v>6.8450040652646097E-3</v>
      </c>
      <c r="AA25" s="39">
        <f>AgLabour!AE43/Labour!AE43*100</f>
        <v>6.6966217993006116E-3</v>
      </c>
      <c r="AB25" s="39">
        <f>AgLabour!AF43/Labour!AF43*100</f>
        <v>6.546352165006394E-3</v>
      </c>
      <c r="AC25" s="39">
        <f>AgLabour!AG43/Labour!AG43*100</f>
        <v>6.395637239455779E-3</v>
      </c>
      <c r="AD25" s="39">
        <f>AgLabour!AH43/Labour!AH43*100</f>
        <v>6.4006827394922135E-3</v>
      </c>
      <c r="AE25" s="39">
        <f>AgLabour!AI43/Labour!AI43*100</f>
        <v>6.2578036301220866E-3</v>
      </c>
      <c r="AF25" s="39">
        <f>AgLabour!AJ43/Labour!AJ43*100</f>
        <v>6.1256993506758686E-3</v>
      </c>
      <c r="AG25" s="39">
        <f>AgLabour!AK43/Labour!AK43*100</f>
        <v>6.1848789777401896E-3</v>
      </c>
      <c r="AH25" s="39">
        <f>AgLabour!AL43/Labour!AL43*100</f>
        <v>6.1067574821980922E-3</v>
      </c>
      <c r="AI25" s="39">
        <f>AgLabour!AM43/Labour!AM43*100</f>
        <v>6.1755426056298501E-3</v>
      </c>
      <c r="AJ25" s="39">
        <f>AgLabour!AN43/Labour!AN43*100</f>
        <v>6.2450733310388477E-3</v>
      </c>
      <c r="AK25" s="39">
        <f>AgLabour!AO43/Labour!AO43*100</f>
        <v>6.3136338806064384E-3</v>
      </c>
      <c r="AL25" s="39">
        <f>AgLabour!AP43/Labour!AP43*100</f>
        <v>6.2451464351074978E-3</v>
      </c>
      <c r="AM25" s="39">
        <f>AgLabour!AQ43/Labour!AQ43*100</f>
        <v>6.3132330738191571E-3</v>
      </c>
      <c r="AN25" s="39">
        <f>AgLabour!AR43/Labour!AR43*100</f>
        <v>6.5139218462315638E-3</v>
      </c>
      <c r="AO25" s="39">
        <f>AgLabour!AS43/Labour!AS43*100</f>
        <v>6.5806791260858118E-3</v>
      </c>
      <c r="AP25" s="39">
        <f>AgLabour!AT43/Labour!AT43*100</f>
        <v>6.9090122198265181E-3</v>
      </c>
      <c r="AQ25" s="39">
        <f>AgLabour!AU43/Labour!AU43*100</f>
        <v>7.2372179100465518E-3</v>
      </c>
      <c r="AR25" s="39">
        <f>AgLabour!AV43/Labour!AV43*100</f>
        <v>7.690158391629006E-3</v>
      </c>
    </row>
    <row r="26" spans="1:44" x14ac:dyDescent="0.2">
      <c r="A26" t="str">
        <f>AgLabour!B44</f>
        <v>Sudan</v>
      </c>
      <c r="C26" s="39">
        <f>AgLabour!G44/Labour!G44*100</f>
        <v>7.5655668948640136</v>
      </c>
      <c r="D26" s="39">
        <f>AgLabour!H44/Labour!H44*100</f>
        <v>7.5234128055259797</v>
      </c>
      <c r="E26" s="39">
        <f>AgLabour!I44/Labour!I44*100</f>
        <v>7.480255708838329</v>
      </c>
      <c r="F26" s="39">
        <f>AgLabour!J44/Labour!J44*100</f>
        <v>7.43746188312564</v>
      </c>
      <c r="G26" s="39">
        <f>AgLabour!K44/Labour!K44*100</f>
        <v>7.3941405649556895</v>
      </c>
      <c r="H26" s="39">
        <f>AgLabour!L44/Labour!L44*100</f>
        <v>7.3528964361648397</v>
      </c>
      <c r="I26" s="39">
        <f>AgLabour!M44/Labour!M44*100</f>
        <v>7.3124841204311064</v>
      </c>
      <c r="J26" s="39">
        <f>AgLabour!N44/Labour!N44*100</f>
        <v>7.274396193783268</v>
      </c>
      <c r="K26" s="39">
        <f>AgLabour!O44/Labour!O44*100</f>
        <v>7.2368249047017903</v>
      </c>
      <c r="L26" s="39">
        <f>AgLabour!P44/Labour!P44*100</f>
        <v>7.201319923648188</v>
      </c>
      <c r="M26" s="39">
        <f>AgLabour!Q44/Labour!Q44*100</f>
        <v>7.2562345458305479</v>
      </c>
      <c r="N26" s="39">
        <f>AgLabour!R44/Labour!R44*100</f>
        <v>7.3152230836064103</v>
      </c>
      <c r="O26" s="39">
        <f>AgLabour!S44/Labour!S44*100</f>
        <v>7.3790612566537446</v>
      </c>
      <c r="P26" s="39">
        <f>AgLabour!T44/Labour!T44*100</f>
        <v>7.4517232731814165</v>
      </c>
      <c r="Q26" s="39">
        <f>AgLabour!U44/Labour!U44*100</f>
        <v>7.5359227225295005</v>
      </c>
      <c r="R26" s="39">
        <f>AgLabour!V44/Labour!V44*100</f>
        <v>7.6330041649335811</v>
      </c>
      <c r="S26" s="39">
        <f>AgLabour!W44/Labour!W44*100</f>
        <v>7.7422396183253417</v>
      </c>
      <c r="T26" s="39">
        <f>AgLabour!X44/Labour!X44*100</f>
        <v>7.8605550378304079</v>
      </c>
      <c r="U26" s="39">
        <f>AgLabour!Y44/Labour!Y44*100</f>
        <v>7.9918852391701449</v>
      </c>
      <c r="V26" s="39">
        <f>AgLabour!Z44/Labour!Z44*100</f>
        <v>8.1326090373967261</v>
      </c>
      <c r="W26" s="39">
        <f>AgLabour!AA44/Labour!AA44*100</f>
        <v>8.2658302023370442</v>
      </c>
      <c r="X26" s="39">
        <f>AgLabour!AB44/Labour!AB44*100</f>
        <v>8.4076216400136108</v>
      </c>
      <c r="Y26" s="39">
        <f>AgLabour!AC44/Labour!AC44*100</f>
        <v>8.5479562522050294</v>
      </c>
      <c r="Z26" s="39">
        <f>AgLabour!AD44/Labour!AD44*100</f>
        <v>8.5070712436093228</v>
      </c>
      <c r="AA26" s="39">
        <f>AgLabour!AE44/Labour!AE44*100</f>
        <v>8.4490170982245409</v>
      </c>
      <c r="AB26" s="39">
        <f>AgLabour!AF44/Labour!AF44*100</f>
        <v>8.3744481952739545</v>
      </c>
      <c r="AC26" s="39">
        <f>AgLabour!AG44/Labour!AG44*100</f>
        <v>8.2866273747771757</v>
      </c>
      <c r="AD26" s="39">
        <f>AgLabour!AH44/Labour!AH44*100</f>
        <v>8.1935678743462148</v>
      </c>
      <c r="AE26" s="39">
        <f>AgLabour!AI44/Labour!AI44*100</f>
        <v>8.1072997182122997</v>
      </c>
      <c r="AF26" s="39">
        <f>AgLabour!AJ44/Labour!AJ44*100</f>
        <v>8.0317465267490995</v>
      </c>
      <c r="AG26" s="39">
        <f>AgLabour!AK44/Labour!AK44*100</f>
        <v>8.1423793893602525</v>
      </c>
      <c r="AH26" s="39">
        <f>AgLabour!AL44/Labour!AL44*100</f>
        <v>8.2406852116682821</v>
      </c>
      <c r="AI26" s="39">
        <f>AgLabour!AM44/Labour!AM44*100</f>
        <v>8.3067287863743982</v>
      </c>
      <c r="AJ26" s="39">
        <f>AgLabour!AN44/Labour!AN44*100</f>
        <v>8.5136734755819958</v>
      </c>
      <c r="AK26" s="39">
        <f>AgLabour!AO44/Labour!AO44*100</f>
        <v>8.6852938072045713</v>
      </c>
      <c r="AL26" s="39">
        <f>AgLabour!AP44/Labour!AP44*100</f>
        <v>8.8370141739833983</v>
      </c>
      <c r="AM26" s="39">
        <f>AgLabour!AQ44/Labour!AQ44*100</f>
        <v>8.9037118651638547</v>
      </c>
      <c r="AN26" s="39">
        <f>AgLabour!AR44/Labour!AR44*100</f>
        <v>8.9718547456272759</v>
      </c>
      <c r="AO26" s="39">
        <f>AgLabour!AS44/Labour!AS44*100</f>
        <v>9.0375535060235634</v>
      </c>
      <c r="AP26" s="39">
        <f>AgLabour!AT44/Labour!AT44*100</f>
        <v>9.1011466011466009</v>
      </c>
      <c r="AQ26" s="39">
        <f>AgLabour!AU44/Labour!AU44*100</f>
        <v>9.2034595290708729</v>
      </c>
      <c r="AR26" s="39">
        <f>AgLabour!AV44/Labour!AV44*100</f>
        <v>9.3064811424386669</v>
      </c>
    </row>
    <row r="27" spans="1:44" x14ac:dyDescent="0.2">
      <c r="A27" t="str">
        <f>AgLabour!B45</f>
        <v>Swaziland</v>
      </c>
      <c r="C27" s="39">
        <f>AgLabour!G45/Labour!G45*100</f>
        <v>4.5132394732514063E-2</v>
      </c>
      <c r="D27" s="39">
        <f>AgLabour!H45/Labour!H45*100</f>
        <v>4.4299781879887527E-2</v>
      </c>
      <c r="E27" s="39">
        <f>AgLabour!I45/Labour!I45*100</f>
        <v>4.3482586698013435E-2</v>
      </c>
      <c r="F27" s="39">
        <f>AgLabour!J45/Labour!J45*100</f>
        <v>4.267723711906949E-2</v>
      </c>
      <c r="G27" s="39">
        <f>AgLabour!K45/Labour!K45*100</f>
        <v>4.1881992163098417E-2</v>
      </c>
      <c r="H27" s="39">
        <f>AgLabour!L45/Labour!L45*100</f>
        <v>4.1097798829757594E-2</v>
      </c>
      <c r="I27" s="39">
        <f>AgLabour!M45/Labour!M45*100</f>
        <v>4.0326714739755985E-2</v>
      </c>
      <c r="J27" s="39">
        <f>AgLabour!N45/Labour!N45*100</f>
        <v>3.95686348150334E-2</v>
      </c>
      <c r="K27" s="39">
        <f>AgLabour!O45/Labour!O45*100</f>
        <v>3.8823579731459272E-2</v>
      </c>
      <c r="L27" s="39">
        <f>AgLabour!P45/Labour!P45*100</f>
        <v>3.8462238822609192E-2</v>
      </c>
      <c r="M27" s="39">
        <f>AgLabour!Q45/Labour!Q45*100</f>
        <v>3.7603521910562876E-2</v>
      </c>
      <c r="N27" s="39">
        <f>AgLabour!R45/Labour!R45*100</f>
        <v>3.6764038443344943E-2</v>
      </c>
      <c r="O27" s="39">
        <f>AgLabour!S45/Labour!S45*100</f>
        <v>3.5948090161044048E-2</v>
      </c>
      <c r="P27" s="39">
        <f>AgLabour!T45/Labour!T45*100</f>
        <v>3.5159790676621692E-2</v>
      </c>
      <c r="Q27" s="39">
        <f>AgLabour!U45/Labour!U45*100</f>
        <v>3.4401050712144075E-2</v>
      </c>
      <c r="R27" s="39">
        <f>AgLabour!V45/Labour!V45*100</f>
        <v>3.3672367317235899E-2</v>
      </c>
      <c r="S27" s="39">
        <f>AgLabour!W45/Labour!W45*100</f>
        <v>3.2969807533375348E-2</v>
      </c>
      <c r="T27" s="39">
        <f>AgLabour!X45/Labour!X45*100</f>
        <v>3.2286688960057118E-2</v>
      </c>
      <c r="U27" s="39">
        <f>AgLabour!Y45/Labour!Y45*100</f>
        <v>3.1311777739448862E-2</v>
      </c>
      <c r="V27" s="39">
        <f>AgLabour!Z45/Labour!Z45*100</f>
        <v>3.0654844634492934E-2</v>
      </c>
      <c r="W27" s="39">
        <f>AgLabour!AA45/Labour!AA45*100</f>
        <v>3.0317930635631974E-2</v>
      </c>
      <c r="X27" s="39">
        <f>AgLabour!AB45/Labour!AB45*100</f>
        <v>2.9977441974913876E-2</v>
      </c>
      <c r="Y27" s="39">
        <f>AgLabour!AC45/Labour!AC45*100</f>
        <v>2.9635217414731397E-2</v>
      </c>
      <c r="Z27" s="39">
        <f>AgLabour!AD45/Labour!AD45*100</f>
        <v>2.9533798190514608E-2</v>
      </c>
      <c r="AA27" s="39">
        <f>AgLabour!AE45/Labour!AE45*100</f>
        <v>2.9425889132666031E-2</v>
      </c>
      <c r="AB27" s="39">
        <f>AgLabour!AF45/Labour!AF45*100</f>
        <v>2.9542642958695693E-2</v>
      </c>
      <c r="AC27" s="39">
        <f>AgLabour!AG45/Labour!AG45*100</f>
        <v>2.9645386860983503E-2</v>
      </c>
      <c r="AD27" s="39">
        <f>AgLabour!AH45/Labour!AH45*100</f>
        <v>2.9959654332166019E-2</v>
      </c>
      <c r="AE27" s="39">
        <f>AgLabour!AI45/Labour!AI45*100</f>
        <v>3.0041666485255639E-2</v>
      </c>
      <c r="AF27" s="39">
        <f>AgLabour!AJ45/Labour!AJ45*100</f>
        <v>2.9693431343018946E-2</v>
      </c>
      <c r="AG27" s="39">
        <f>AgLabour!AK45/Labour!AK45*100</f>
        <v>2.9428768813018789E-2</v>
      </c>
      <c r="AH27" s="39">
        <f>AgLabour!AL45/Labour!AL45*100</f>
        <v>2.8968595594325422E-2</v>
      </c>
      <c r="AI27" s="39">
        <f>AgLabour!AM45/Labour!AM45*100</f>
        <v>2.8523101717768895E-2</v>
      </c>
      <c r="AJ27" s="39">
        <f>AgLabour!AN45/Labour!AN45*100</f>
        <v>2.789340428271038E-2</v>
      </c>
      <c r="AK27" s="39">
        <f>AgLabour!AO45/Labour!AO45*100</f>
        <v>2.7471584080217028E-2</v>
      </c>
      <c r="AL27" s="39">
        <f>AgLabour!AP45/Labour!AP45*100</f>
        <v>2.7057438276385203E-2</v>
      </c>
      <c r="AM27" s="39">
        <f>AgLabour!AQ45/Labour!AQ45*100</f>
        <v>2.6652500680003872E-2</v>
      </c>
      <c r="AN27" s="39">
        <f>AgLabour!AR45/Labour!AR45*100</f>
        <v>2.6259519075664928E-2</v>
      </c>
      <c r="AO27" s="39">
        <f>AgLabour!AS45/Labour!AS45*100</f>
        <v>2.5882225381719103E-2</v>
      </c>
      <c r="AP27" s="39">
        <f>AgLabour!AT45/Labour!AT45*100</f>
        <v>2.535110422900954E-2</v>
      </c>
      <c r="AQ27" s="39">
        <f>AgLabour!AU45/Labour!AU45*100</f>
        <v>2.4618744410540173E-2</v>
      </c>
      <c r="AR27" s="39">
        <f>AgLabour!AV45/Labour!AV45*100</f>
        <v>2.3918271593612182E-2</v>
      </c>
    </row>
    <row r="28" spans="1:44" x14ac:dyDescent="0.2">
      <c r="A28" t="str">
        <f>AgLabour!B46</f>
        <v>United Republic of Tanzania</v>
      </c>
      <c r="C28" s="39">
        <f>AgLabour!G46/Labour!G46*100</f>
        <v>4.3157306685731207</v>
      </c>
      <c r="D28" s="39">
        <f>AgLabour!H46/Labour!H46*100</f>
        <v>4.3279386570416332</v>
      </c>
      <c r="E28" s="39">
        <f>AgLabour!I46/Labour!I46*100</f>
        <v>4.3406701819467752</v>
      </c>
      <c r="F28" s="39">
        <f>AgLabour!J46/Labour!J46*100</f>
        <v>4.3538939930836467</v>
      </c>
      <c r="G28" s="39">
        <f>AgLabour!K46/Labour!K46*100</f>
        <v>4.3661405531182691</v>
      </c>
      <c r="H28" s="39">
        <f>AgLabour!L46/Labour!L46*100</f>
        <v>4.3769160788359729</v>
      </c>
      <c r="I28" s="39">
        <f>AgLabour!M46/Labour!M46*100</f>
        <v>4.3880627783911361</v>
      </c>
      <c r="J28" s="39">
        <f>AgLabour!N46/Labour!N46*100</f>
        <v>4.3995909755547098</v>
      </c>
      <c r="K28" s="39">
        <f>AgLabour!O46/Labour!O46*100</f>
        <v>4.4150757410126404</v>
      </c>
      <c r="L28" s="39">
        <f>AgLabour!P46/Labour!P46*100</f>
        <v>4.4343105062159403</v>
      </c>
      <c r="M28" s="39">
        <f>AgLabour!Q46/Labour!Q46*100</f>
        <v>4.4120730586178638</v>
      </c>
      <c r="N28" s="39">
        <f>AgLabour!R46/Labour!R46*100</f>
        <v>4.3938785663425719</v>
      </c>
      <c r="O28" s="39">
        <f>AgLabour!S46/Labour!S46*100</f>
        <v>4.377743068786125</v>
      </c>
      <c r="P28" s="39">
        <f>AgLabour!T46/Labour!T46*100</f>
        <v>4.3639663955938941</v>
      </c>
      <c r="Q28" s="39">
        <f>AgLabour!U46/Labour!U46*100</f>
        <v>4.3505632616006382</v>
      </c>
      <c r="R28" s="39">
        <f>AgLabour!V46/Labour!V46*100</f>
        <v>4.3386909420931268</v>
      </c>
      <c r="S28" s="39">
        <f>AgLabour!W46/Labour!W46*100</f>
        <v>4.3277759378008724</v>
      </c>
      <c r="T28" s="39">
        <f>AgLabour!X46/Labour!X46*100</f>
        <v>4.3169797106514824</v>
      </c>
      <c r="U28" s="39">
        <f>AgLabour!Y46/Labour!Y46*100</f>
        <v>4.3056437054473546</v>
      </c>
      <c r="V28" s="39">
        <f>AgLabour!Z46/Labour!Z46*100</f>
        <v>4.2934695920488863</v>
      </c>
      <c r="W28" s="39">
        <f>AgLabour!AA46/Labour!AA46*100</f>
        <v>4.304724384159984</v>
      </c>
      <c r="X28" s="39">
        <f>AgLabour!AB46/Labour!AB46*100</f>
        <v>4.3175922742757136</v>
      </c>
      <c r="Y28" s="39">
        <f>AgLabour!AC46/Labour!AC46*100</f>
        <v>4.3314730049625654</v>
      </c>
      <c r="Z28" s="39">
        <f>AgLabour!AD46/Labour!AD46*100</f>
        <v>4.3470752226580807</v>
      </c>
      <c r="AA28" s="39">
        <f>AgLabour!AE46/Labour!AE46*100</f>
        <v>4.3618227595087546</v>
      </c>
      <c r="AB28" s="39">
        <f>AgLabour!AF46/Labour!AF46*100</f>
        <v>4.3769688402507008</v>
      </c>
      <c r="AC28" s="39">
        <f>AgLabour!AG46/Labour!AG46*100</f>
        <v>4.3914388154473549</v>
      </c>
      <c r="AD28" s="39">
        <f>AgLabour!AH46/Labour!AH46*100</f>
        <v>4.4092534286781584</v>
      </c>
      <c r="AE28" s="39">
        <f>AgLabour!AI46/Labour!AI46*100</f>
        <v>4.4332561427245682</v>
      </c>
      <c r="AF28" s="39">
        <f>AgLabour!AJ46/Labour!AJ46*100</f>
        <v>4.4641459793500466</v>
      </c>
      <c r="AG28" s="39">
        <f>AgLabour!AK46/Labour!AK46*100</f>
        <v>4.4966695160577643</v>
      </c>
      <c r="AH28" s="39">
        <f>AgLabour!AL46/Labour!AL46*100</f>
        <v>4.5316879398302179</v>
      </c>
      <c r="AI28" s="39">
        <f>AgLabour!AM46/Labour!AM46*100</f>
        <v>4.56672996761408</v>
      </c>
      <c r="AJ28" s="39">
        <f>AgLabour!AN46/Labour!AN46*100</f>
        <v>4.5963952861434185</v>
      </c>
      <c r="AK28" s="39">
        <f>AgLabour!AO46/Labour!AO46*100</f>
        <v>4.6158772012430553</v>
      </c>
      <c r="AL28" s="39">
        <f>AgLabour!AP46/Labour!AP46*100</f>
        <v>4.6253216637296033</v>
      </c>
      <c r="AM28" s="39">
        <f>AgLabour!AQ46/Labour!AQ46*100</f>
        <v>4.6271491186898412</v>
      </c>
      <c r="AN28" s="39">
        <f>AgLabour!AR46/Labour!AR46*100</f>
        <v>4.6230690046729466</v>
      </c>
      <c r="AO28" s="39">
        <f>AgLabour!AS46/Labour!AS46*100</f>
        <v>4.6159766739589436</v>
      </c>
      <c r="AP28" s="39">
        <f>AgLabour!AT46/Labour!AT46*100</f>
        <v>4.6076981901605913</v>
      </c>
      <c r="AQ28" s="39">
        <f>AgLabour!AU46/Labour!AU46*100</f>
        <v>4.600959005515282</v>
      </c>
      <c r="AR28" s="39">
        <f>AgLabour!AV46/Labour!AV46*100</f>
        <v>4.6055580823863167</v>
      </c>
    </row>
    <row r="29" spans="1:44" x14ac:dyDescent="0.2">
      <c r="A29" t="str">
        <f>AgLabour!B47</f>
        <v>Togo</v>
      </c>
      <c r="C29" s="39">
        <f>AgLabour!G47/Labour!G47*100</f>
        <v>0.32409258373223165</v>
      </c>
      <c r="D29" s="39">
        <f>AgLabour!H47/Labour!H47*100</f>
        <v>0.31918412278672548</v>
      </c>
      <c r="E29" s="39">
        <f>AgLabour!I47/Labour!I47*100</f>
        <v>0.31508148338469183</v>
      </c>
      <c r="F29" s="39">
        <f>AgLabour!J47/Labour!J47*100</f>
        <v>0.31342420368639434</v>
      </c>
      <c r="G29" s="39">
        <f>AgLabour!K47/Labour!K47*100</f>
        <v>0.31519767391121956</v>
      </c>
      <c r="H29" s="39">
        <f>AgLabour!L47/Labour!L47*100</f>
        <v>0.31976815814614562</v>
      </c>
      <c r="I29" s="39">
        <f>AgLabour!M47/Labour!M47*100</f>
        <v>0.32700629834497419</v>
      </c>
      <c r="J29" s="39">
        <f>AgLabour!N47/Labour!N47*100</f>
        <v>0.33521921009880029</v>
      </c>
      <c r="K29" s="39">
        <f>AgLabour!O47/Labour!O47*100</f>
        <v>0.34325617768855399</v>
      </c>
      <c r="L29" s="39">
        <f>AgLabour!P47/Labour!P47*100</f>
        <v>0.34904605092196217</v>
      </c>
      <c r="M29" s="39">
        <f>AgLabour!Q47/Labour!Q47*100</f>
        <v>0.352078076966714</v>
      </c>
      <c r="N29" s="39">
        <f>AgLabour!R47/Labour!R47*100</f>
        <v>0.35396621607245482</v>
      </c>
      <c r="O29" s="39">
        <f>AgLabour!S47/Labour!S47*100</f>
        <v>0.35428197731922123</v>
      </c>
      <c r="P29" s="39">
        <f>AgLabour!T47/Labour!T47*100</f>
        <v>0.35406769095548873</v>
      </c>
      <c r="Q29" s="39">
        <f>AgLabour!U47/Labour!U47*100</f>
        <v>0.35382797045001535</v>
      </c>
      <c r="R29" s="39">
        <f>AgLabour!V47/Labour!V47*100</f>
        <v>0.35356951822582344</v>
      </c>
      <c r="S29" s="39">
        <f>AgLabour!W47/Labour!W47*100</f>
        <v>0.35327809497973778</v>
      </c>
      <c r="T29" s="39">
        <f>AgLabour!X47/Labour!X47*100</f>
        <v>0.35340150762487837</v>
      </c>
      <c r="U29" s="39">
        <f>AgLabour!Y47/Labour!Y47*100</f>
        <v>0.35437093972427042</v>
      </c>
      <c r="V29" s="39">
        <f>AgLabour!Z47/Labour!Z47*100</f>
        <v>0.35702611040738774</v>
      </c>
      <c r="W29" s="39">
        <f>AgLabour!AA47/Labour!AA47*100</f>
        <v>0.36438400781695302</v>
      </c>
      <c r="X29" s="39">
        <f>AgLabour!AB47/Labour!AB47*100</f>
        <v>0.37327625993416946</v>
      </c>
      <c r="Y29" s="39">
        <f>AgLabour!AC47/Labour!AC47*100</f>
        <v>0.38261695847317129</v>
      </c>
      <c r="Z29" s="39">
        <f>AgLabour!AD47/Labour!AD47*100</f>
        <v>0.39284023489831482</v>
      </c>
      <c r="AA29" s="39">
        <f>AgLabour!AE47/Labour!AE47*100</f>
        <v>0.40288592759091274</v>
      </c>
      <c r="AB29" s="39">
        <f>AgLabour!AF47/Labour!AF47*100</f>
        <v>0.41219909466089749</v>
      </c>
      <c r="AC29" s="39">
        <f>AgLabour!AG47/Labour!AG47*100</f>
        <v>0.42136368611141511</v>
      </c>
      <c r="AD29" s="39">
        <f>AgLabour!AH47/Labour!AH47*100</f>
        <v>0.4311199207135778</v>
      </c>
      <c r="AE29" s="39">
        <f>AgLabour!AI47/Labour!AI47*100</f>
        <v>0.44034792922803206</v>
      </c>
      <c r="AF29" s="39">
        <f>AgLabour!AJ47/Labour!AJ47*100</f>
        <v>0.44883569354743141</v>
      </c>
      <c r="AG29" s="39">
        <f>AgLabour!AK47/Labour!AK47*100</f>
        <v>0.4524176374181772</v>
      </c>
      <c r="AH29" s="39">
        <f>AgLabour!AL47/Labour!AL47*100</f>
        <v>0.45575556261143546</v>
      </c>
      <c r="AI29" s="39">
        <f>AgLabour!AM47/Labour!AM47*100</f>
        <v>0.45818847565904158</v>
      </c>
      <c r="AJ29" s="39">
        <f>AgLabour!AN47/Labour!AN47*100</f>
        <v>0.46528570387819035</v>
      </c>
      <c r="AK29" s="39">
        <f>AgLabour!AO47/Labour!AO47*100</f>
        <v>0.47291404205833898</v>
      </c>
      <c r="AL29" s="39">
        <f>AgLabour!AP47/Labour!AP47*100</f>
        <v>0.48295166132470885</v>
      </c>
      <c r="AM29" s="39">
        <f>AgLabour!AQ47/Labour!AQ47*100</f>
        <v>0.4959020545202823</v>
      </c>
      <c r="AN29" s="39">
        <f>AgLabour!AR47/Labour!AR47*100</f>
        <v>0.50790257898968316</v>
      </c>
      <c r="AO29" s="39">
        <f>AgLabour!AS47/Labour!AS47*100</f>
        <v>0.51998731269403409</v>
      </c>
      <c r="AP29" s="39">
        <f>AgLabour!AT47/Labour!AT47*100</f>
        <v>0.53070507960576196</v>
      </c>
      <c r="AQ29" s="39">
        <f>AgLabour!AU47/Labour!AU47*100</f>
        <v>0.53893532776066877</v>
      </c>
      <c r="AR29" s="39">
        <f>AgLabour!AV47/Labour!AV47*100</f>
        <v>0.54668770167152037</v>
      </c>
    </row>
    <row r="30" spans="1:44" x14ac:dyDescent="0.2">
      <c r="A30" t="str">
        <f>AgLabour!B48</f>
        <v>Uganda</v>
      </c>
      <c r="C30" s="39">
        <f>AgLabour!G48/Labour!G48*100</f>
        <v>58.819424708922298</v>
      </c>
      <c r="D30" s="39">
        <f>AgLabour!H48/Labour!H48*100</f>
        <v>58.873551998693621</v>
      </c>
      <c r="E30" s="39">
        <f>AgLabour!I48/Labour!I48*100</f>
        <v>58.971695561503878</v>
      </c>
      <c r="F30" s="39">
        <f>AgLabour!J48/Labour!J48*100</f>
        <v>59.131387902278298</v>
      </c>
      <c r="G30" s="39">
        <f>AgLabour!K48/Labour!K48*100</f>
        <v>59.317985818132179</v>
      </c>
      <c r="H30" s="39">
        <f>AgLabour!L48/Labour!L48*100</f>
        <v>59.534919869351342</v>
      </c>
      <c r="I30" s="39">
        <f>AgLabour!M48/Labour!M48*100</f>
        <v>59.798907853138374</v>
      </c>
      <c r="J30" s="39">
        <f>AgLabour!N48/Labour!N48*100</f>
        <v>60.031438503957105</v>
      </c>
      <c r="K30" s="39">
        <f>AgLabour!O48/Labour!O48*100</f>
        <v>60.135522090649843</v>
      </c>
      <c r="L30" s="39">
        <f>AgLabour!P48/Labour!P48*100</f>
        <v>60.074796898612782</v>
      </c>
      <c r="M30" s="39">
        <f>AgLabour!Q48/Labour!Q48*100</f>
        <v>59.866933711604005</v>
      </c>
      <c r="N30" s="39">
        <f>AgLabour!R48/Labour!R48*100</f>
        <v>59.502435625718519</v>
      </c>
      <c r="O30" s="39">
        <f>AgLabour!S48/Labour!S48*100</f>
        <v>59.141200773867986</v>
      </c>
      <c r="P30" s="39">
        <f>AgLabour!T48/Labour!T48*100</f>
        <v>58.940161073102161</v>
      </c>
      <c r="Q30" s="39">
        <f>AgLabour!U48/Labour!U48*100</f>
        <v>58.981010145289368</v>
      </c>
      <c r="R30" s="39">
        <f>AgLabour!V48/Labour!V48*100</f>
        <v>59.318532991934283</v>
      </c>
      <c r="S30" s="39">
        <f>AgLabour!W48/Labour!W48*100</f>
        <v>59.871622050997075</v>
      </c>
      <c r="T30" s="39">
        <f>AgLabour!X48/Labour!X48*100</f>
        <v>60.576732763579464</v>
      </c>
      <c r="U30" s="39">
        <f>AgLabour!Y48/Labour!Y48*100</f>
        <v>61.231895016177326</v>
      </c>
      <c r="V30" s="39">
        <f>AgLabour!Z48/Labour!Z48*100</f>
        <v>61.770950418383919</v>
      </c>
      <c r="W30" s="39">
        <f>AgLabour!AA48/Labour!AA48*100</f>
        <v>62.242647058823529</v>
      </c>
      <c r="X30" s="39">
        <f>AgLabour!AB48/Labour!AB48*100</f>
        <v>62.606504260170404</v>
      </c>
      <c r="Y30" s="39">
        <f>AgLabour!AC48/Labour!AC48*100</f>
        <v>62.888654229731308</v>
      </c>
      <c r="Z30" s="39">
        <f>AgLabour!AD48/Labour!AD48*100</f>
        <v>63.23091034166476</v>
      </c>
      <c r="AA30" s="39">
        <f>AgLabour!AE48/Labour!AE48*100</f>
        <v>63.667936365673313</v>
      </c>
      <c r="AB30" s="39">
        <f>AgLabour!AF48/Labour!AF48*100</f>
        <v>64.210641559010298</v>
      </c>
      <c r="AC30" s="39">
        <f>AgLabour!AG48/Labour!AG48*100</f>
        <v>64.819173978172486</v>
      </c>
      <c r="AD30" s="39">
        <f>AgLabour!AH48/Labour!AH48*100</f>
        <v>65.446941975954005</v>
      </c>
      <c r="AE30" s="39">
        <f>AgLabour!AI48/Labour!AI48*100</f>
        <v>66.026557711950971</v>
      </c>
      <c r="AF30" s="39">
        <f>AgLabour!AJ48/Labour!AJ48*100</f>
        <v>66.50369187786869</v>
      </c>
      <c r="AG30" s="39">
        <f>AgLabour!AK48/Labour!AK48*100</f>
        <v>67.248994013151446</v>
      </c>
      <c r="AH30" s="39">
        <f>AgLabour!AL48/Labour!AL48*100</f>
        <v>67.928171461672136</v>
      </c>
      <c r="AI30" s="39">
        <f>AgLabour!AM48/Labour!AM48*100</f>
        <v>68.547544409613366</v>
      </c>
      <c r="AJ30" s="39">
        <f>AgLabour!AN48/Labour!AN48*100</f>
        <v>69.100598354525061</v>
      </c>
      <c r="AK30" s="39">
        <f>AgLabour!AO48/Labour!AO48*100</f>
        <v>69.603240357175736</v>
      </c>
      <c r="AL30" s="39">
        <f>AgLabour!AP48/Labour!AP48*100</f>
        <v>70.07345606239231</v>
      </c>
      <c r="AM30" s="39">
        <f>AgLabour!AQ48/Labour!AQ48*100</f>
        <v>70.515685047814813</v>
      </c>
      <c r="AN30" s="39">
        <f>AgLabour!AR48/Labour!AR48*100</f>
        <v>70.996739226227206</v>
      </c>
      <c r="AO30" s="39">
        <f>AgLabour!AS48/Labour!AS48*100</f>
        <v>71.561467570857246</v>
      </c>
      <c r="AP30" s="39">
        <f>AgLabour!AT48/Labour!AT48*100</f>
        <v>72.237474262182559</v>
      </c>
      <c r="AQ30" s="39">
        <f>AgLabour!AU48/Labour!AU48*100</f>
        <v>73.269932920098498</v>
      </c>
      <c r="AR30" s="39">
        <f>AgLabour!AV48/Labour!AV48*100</f>
        <v>74.405312263595874</v>
      </c>
    </row>
    <row r="31" spans="1:44" x14ac:dyDescent="0.2"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</row>
    <row r="32" spans="1:44" x14ac:dyDescent="0.2"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</row>
    <row r="33" spans="3:44" x14ac:dyDescent="0.2"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</row>
    <row r="34" spans="3:44" x14ac:dyDescent="0.2"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</row>
  </sheetData>
  <phoneticPr fontId="0" type="noConversion"/>
  <pageMargins left="0.75" right="0.75" top="1" bottom="1" header="0.5" footer="0.5"/>
  <pageSetup orientation="portrait" horizontalDpi="360" verticalDpi="36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8"/>
  <sheetViews>
    <sheetView workbookViewId="0"/>
  </sheetViews>
  <sheetFormatPr defaultRowHeight="12.75" x14ac:dyDescent="0.2"/>
  <cols>
    <col min="1" max="1" width="9.5703125" style="6" bestFit="1" customWidth="1"/>
    <col min="2" max="2" width="32.42578125" style="6" bestFit="1" customWidth="1"/>
    <col min="3" max="3" width="11.140625" style="6" bestFit="1" customWidth="1"/>
    <col min="4" max="4" width="34" style="6" customWidth="1"/>
    <col min="5" max="5" width="12.7109375" style="6" bestFit="1" customWidth="1"/>
    <col min="6" max="6" width="24.42578125" style="6" customWidth="1"/>
    <col min="7" max="19" width="10" style="6" bestFit="1" customWidth="1"/>
    <col min="20" max="46" width="11" style="6" bestFit="1" customWidth="1"/>
    <col min="47" max="47" width="8" style="6" customWidth="1"/>
    <col min="48" max="16384" width="9.140625" style="6"/>
  </cols>
  <sheetData>
    <row r="1" spans="1:49" s="4" customFormat="1" x14ac:dyDescent="0.2">
      <c r="A1" s="4" t="str">
        <f>'q-Labour'!A1</f>
        <v>sequ_LAC</v>
      </c>
      <c r="B1" s="4" t="str">
        <f>'q-Labour'!B1</f>
        <v>Name_TabLAC</v>
      </c>
      <c r="C1" s="4" t="str">
        <f>'q-Labour'!C1</f>
        <v>code_dream</v>
      </c>
      <c r="D1" s="4" t="str">
        <f>'q-Labour'!D1</f>
        <v>name_dream</v>
      </c>
      <c r="E1" s="4" t="str">
        <f>'q-Labour'!E1</f>
        <v>element</v>
      </c>
      <c r="F1" s="4" t="str">
        <f>'q-Labour'!F1</f>
        <v>element_txt</v>
      </c>
      <c r="G1" s="4" t="str">
        <f>'q-Labour'!G1</f>
        <v>val1</v>
      </c>
      <c r="H1" s="4" t="str">
        <f>'q-Labour'!H1</f>
        <v>val2</v>
      </c>
      <c r="I1" s="4" t="str">
        <f>'q-Labour'!I1</f>
        <v>val3</v>
      </c>
      <c r="J1" s="4" t="str">
        <f>'q-Labour'!J1</f>
        <v>val4</v>
      </c>
      <c r="K1" s="4" t="str">
        <f>'q-Labour'!K1</f>
        <v>val5</v>
      </c>
      <c r="L1" s="4" t="str">
        <f>'q-Labour'!L1</f>
        <v>val6</v>
      </c>
      <c r="M1" s="4" t="str">
        <f>'q-Labour'!M1</f>
        <v>val7</v>
      </c>
      <c r="N1" s="4" t="str">
        <f>'q-Labour'!N1</f>
        <v>val8</v>
      </c>
      <c r="O1" s="4" t="str">
        <f>'q-Labour'!O1</f>
        <v>val9</v>
      </c>
      <c r="P1" s="4" t="str">
        <f>'q-Labour'!P1</f>
        <v>val10</v>
      </c>
      <c r="Q1" s="4" t="str">
        <f>'q-Labour'!Q1</f>
        <v>val11</v>
      </c>
      <c r="R1" s="4" t="str">
        <f>'q-Labour'!R1</f>
        <v>val12</v>
      </c>
      <c r="S1" s="4" t="str">
        <f>'q-Labour'!S1</f>
        <v>val13</v>
      </c>
      <c r="T1" s="4" t="str">
        <f>'q-Labour'!T1</f>
        <v>val14</v>
      </c>
      <c r="U1" s="4" t="str">
        <f>'q-Labour'!U1</f>
        <v>val15</v>
      </c>
      <c r="V1" s="4" t="str">
        <f>'q-Labour'!V1</f>
        <v>val16</v>
      </c>
      <c r="W1" s="4" t="str">
        <f>'q-Labour'!W1</f>
        <v>val17</v>
      </c>
      <c r="X1" s="4" t="str">
        <f>'q-Labour'!X1</f>
        <v>val18</v>
      </c>
      <c r="Y1" s="4" t="str">
        <f>'q-Labour'!Y1</f>
        <v>val19</v>
      </c>
      <c r="Z1" s="4" t="str">
        <f>'q-Labour'!Z1</f>
        <v>val20</v>
      </c>
      <c r="AA1" s="4" t="str">
        <f>'q-Labour'!AA1</f>
        <v>val21</v>
      </c>
      <c r="AB1" s="4" t="str">
        <f>'q-Labour'!AB1</f>
        <v>val22</v>
      </c>
      <c r="AC1" s="4" t="str">
        <f>'q-Labour'!AC1</f>
        <v>val23</v>
      </c>
      <c r="AD1" s="4" t="str">
        <f>'q-Labour'!AD1</f>
        <v>val24</v>
      </c>
      <c r="AE1" s="4" t="str">
        <f>'q-Labour'!AE1</f>
        <v>val25</v>
      </c>
      <c r="AF1" s="4" t="str">
        <f>'q-Labour'!AF1</f>
        <v>val26</v>
      </c>
      <c r="AG1" s="4" t="str">
        <f>'q-Labour'!AG1</f>
        <v>val27</v>
      </c>
      <c r="AH1" s="4" t="str">
        <f>'q-Labour'!AH1</f>
        <v>val28</v>
      </c>
      <c r="AI1" s="4" t="str">
        <f>'q-Labour'!AI1</f>
        <v>val29</v>
      </c>
      <c r="AJ1" s="4" t="str">
        <f>'q-Labour'!AJ1</f>
        <v>val30</v>
      </c>
      <c r="AK1" s="4" t="str">
        <f>'q-Labour'!AK1</f>
        <v>val31</v>
      </c>
      <c r="AL1" s="4" t="str">
        <f>'q-Labour'!AL1</f>
        <v>val32</v>
      </c>
      <c r="AM1" s="4" t="str">
        <f>'q-Labour'!AM1</f>
        <v>val33</v>
      </c>
      <c r="AN1" s="4" t="str">
        <f>'q-Labour'!AN1</f>
        <v>val34</v>
      </c>
      <c r="AO1" s="4" t="str">
        <f>'q-Labour'!AO1</f>
        <v>val35</v>
      </c>
      <c r="AP1" s="4" t="str">
        <f>'q-Labour'!AP1</f>
        <v>val36</v>
      </c>
      <c r="AQ1" s="4" t="str">
        <f>'q-Labour'!AQ1</f>
        <v>val37</v>
      </c>
      <c r="AR1" s="4" t="str">
        <f>'q-Labour'!AR1</f>
        <v>val38</v>
      </c>
      <c r="AS1" s="4" t="str">
        <f>'q-Labour'!AS1</f>
        <v>val39</v>
      </c>
      <c r="AT1" s="4" t="str">
        <f>'q-Labour'!AT1</f>
        <v>val40</v>
      </c>
      <c r="AU1" s="4" t="str">
        <f>'q-Labour'!AU1</f>
        <v>val41</v>
      </c>
      <c r="AV1" s="4" t="str">
        <f>'q-Labour'!AV1</f>
        <v>val42</v>
      </c>
      <c r="AW1" s="4" t="str">
        <f>'q-Labour'!AW1</f>
        <v>val43</v>
      </c>
    </row>
    <row r="2" spans="1:49" x14ac:dyDescent="0.2">
      <c r="A2" s="6">
        <f>'q-Labour'!A2</f>
        <v>1</v>
      </c>
      <c r="B2" s="6" t="str">
        <f>'q-Labour'!B2</f>
        <v>Mexico</v>
      </c>
      <c r="C2" s="6">
        <f>'q-Labour'!C2</f>
        <v>138</v>
      </c>
      <c r="D2" s="6" t="str">
        <f>'q-Labour'!D2</f>
        <v>Mexico</v>
      </c>
      <c r="E2" s="6" t="str">
        <f>'q-Labour'!E2</f>
        <v>591</v>
      </c>
      <c r="F2" s="6" t="str">
        <f>'q-Labour'!F2</f>
        <v xml:space="preserve">Tot Ec Act </v>
      </c>
      <c r="G2" s="6">
        <f>'q-Labour'!G2</f>
        <v>11401</v>
      </c>
      <c r="H2" s="6">
        <f>'q-Labour'!H2</f>
        <v>11735</v>
      </c>
      <c r="I2" s="6">
        <f>'q-Labour'!I2</f>
        <v>12082</v>
      </c>
      <c r="J2" s="6">
        <f>'q-Labour'!J2</f>
        <v>12443</v>
      </c>
      <c r="K2" s="6">
        <f>'q-Labour'!K2</f>
        <v>12819</v>
      </c>
      <c r="L2" s="6">
        <f>'q-Labour'!L2</f>
        <v>13211</v>
      </c>
      <c r="M2" s="6">
        <f>'q-Labour'!M2</f>
        <v>13618</v>
      </c>
      <c r="N2" s="6">
        <f>'q-Labour'!N2</f>
        <v>14039</v>
      </c>
      <c r="O2" s="6">
        <f>'q-Labour'!O2</f>
        <v>14476</v>
      </c>
      <c r="P2" s="6">
        <f>'q-Labour'!P2</f>
        <v>14928</v>
      </c>
      <c r="Q2" s="6">
        <f>'q-Labour'!Q2</f>
        <v>15546</v>
      </c>
      <c r="R2" s="6">
        <f>'q-Labour'!R2</f>
        <v>16192</v>
      </c>
      <c r="S2" s="6">
        <f>'q-Labour'!S2</f>
        <v>16863</v>
      </c>
      <c r="T2" s="6">
        <f>'q-Labour'!T2</f>
        <v>17553</v>
      </c>
      <c r="U2" s="6">
        <f>'q-Labour'!U2</f>
        <v>18261</v>
      </c>
      <c r="V2" s="6">
        <f>'q-Labour'!V2</f>
        <v>18985</v>
      </c>
      <c r="W2" s="6">
        <f>'q-Labour'!W2</f>
        <v>19726</v>
      </c>
      <c r="X2" s="6">
        <f>'q-Labour'!X2</f>
        <v>20482</v>
      </c>
      <c r="Y2" s="6">
        <f>'q-Labour'!Y2</f>
        <v>21254</v>
      </c>
      <c r="Z2" s="6">
        <f>'q-Labour'!Z2</f>
        <v>22039</v>
      </c>
      <c r="AA2" s="6">
        <f>'q-Labour'!AA2</f>
        <v>22841</v>
      </c>
      <c r="AB2" s="6">
        <f>'q-Labour'!AB2</f>
        <v>23649</v>
      </c>
      <c r="AC2" s="6">
        <f>'q-Labour'!AC2</f>
        <v>24467</v>
      </c>
      <c r="AD2" s="6">
        <f>'q-Labour'!AD2</f>
        <v>25299</v>
      </c>
      <c r="AE2" s="6">
        <f>'q-Labour'!AE2</f>
        <v>26148</v>
      </c>
      <c r="AF2" s="6">
        <f>'q-Labour'!AF2</f>
        <v>27015</v>
      </c>
      <c r="AG2" s="6">
        <f>'q-Labour'!AG2</f>
        <v>27900</v>
      </c>
      <c r="AH2" s="6">
        <f>'q-Labour'!AH2</f>
        <v>28804</v>
      </c>
      <c r="AI2" s="6">
        <f>'q-Labour'!AI2</f>
        <v>29728</v>
      </c>
      <c r="AJ2" s="6">
        <f>'q-Labour'!AJ2</f>
        <v>30671</v>
      </c>
      <c r="AK2" s="6">
        <f>'q-Labour'!AK2</f>
        <v>31536</v>
      </c>
      <c r="AL2" s="6">
        <f>'q-Labour'!AL2</f>
        <v>32416</v>
      </c>
      <c r="AM2" s="6">
        <f>'q-Labour'!AM2</f>
        <v>33313</v>
      </c>
      <c r="AN2" s="6">
        <f>'q-Labour'!AN2</f>
        <v>34227</v>
      </c>
      <c r="AO2" s="6">
        <f>'q-Labour'!AO2</f>
        <v>35157</v>
      </c>
      <c r="AP2" s="6">
        <f>'q-Labour'!AP2</f>
        <v>36103</v>
      </c>
      <c r="AQ2" s="6">
        <f>'q-Labour'!AQ2</f>
        <v>37065</v>
      </c>
      <c r="AR2" s="6">
        <f>'q-Labour'!AR2</f>
        <v>38043</v>
      </c>
      <c r="AS2" s="6">
        <f>'q-Labour'!AS2</f>
        <v>39037</v>
      </c>
      <c r="AT2" s="6">
        <f>'q-Labour'!AT2</f>
        <v>40047</v>
      </c>
      <c r="AU2" s="6">
        <f>'q-Labour'!AU2</f>
        <v>41042</v>
      </c>
      <c r="AV2" s="6">
        <f>'q-Labour'!AV2</f>
        <v>42050</v>
      </c>
      <c r="AW2" s="6">
        <f>'q-Labour'!AW2</f>
        <v>0</v>
      </c>
    </row>
    <row r="3" spans="1:49" x14ac:dyDescent="0.2">
      <c r="A3" s="6">
        <f>'q-Labour'!A3</f>
        <v>2</v>
      </c>
      <c r="B3" s="6" t="str">
        <f>'q-Labour'!B3</f>
        <v>Mesoamerica (excluding Mexico)</v>
      </c>
      <c r="C3" s="6">
        <f>'q-Labour'!C3</f>
        <v>23</v>
      </c>
      <c r="D3" s="6" t="str">
        <f>'q-Labour'!D3</f>
        <v>Belize</v>
      </c>
      <c r="E3" s="6" t="str">
        <f>'q-Labour'!E3</f>
        <v>591</v>
      </c>
      <c r="F3" s="6" t="str">
        <f>'q-Labour'!F3</f>
        <v xml:space="preserve">Tot Ec Act </v>
      </c>
      <c r="G3" s="6">
        <f>'q-Labour'!G3</f>
        <v>29</v>
      </c>
      <c r="H3" s="6">
        <f>'q-Labour'!H3</f>
        <v>30</v>
      </c>
      <c r="I3" s="6">
        <f>'q-Labour'!I3</f>
        <v>30</v>
      </c>
      <c r="J3" s="6">
        <f>'q-Labour'!J3</f>
        <v>31</v>
      </c>
      <c r="K3" s="6">
        <f>'q-Labour'!K3</f>
        <v>32</v>
      </c>
      <c r="L3" s="6">
        <f>'q-Labour'!L3</f>
        <v>33</v>
      </c>
      <c r="M3" s="6">
        <f>'q-Labour'!M3</f>
        <v>34</v>
      </c>
      <c r="N3" s="6">
        <f>'q-Labour'!N3</f>
        <v>34</v>
      </c>
      <c r="O3" s="6">
        <f>'q-Labour'!O3</f>
        <v>35</v>
      </c>
      <c r="P3" s="6">
        <f>'q-Labour'!P3</f>
        <v>36</v>
      </c>
      <c r="Q3" s="6">
        <f>'q-Labour'!Q3</f>
        <v>37</v>
      </c>
      <c r="R3" s="6">
        <f>'q-Labour'!R3</f>
        <v>38</v>
      </c>
      <c r="S3" s="6">
        <f>'q-Labour'!S3</f>
        <v>38</v>
      </c>
      <c r="T3" s="6">
        <f>'q-Labour'!T3</f>
        <v>39</v>
      </c>
      <c r="U3" s="6">
        <f>'q-Labour'!U3</f>
        <v>40</v>
      </c>
      <c r="V3" s="6">
        <f>'q-Labour'!V3</f>
        <v>40</v>
      </c>
      <c r="W3" s="6">
        <f>'q-Labour'!W3</f>
        <v>41</v>
      </c>
      <c r="X3" s="6">
        <f>'q-Labour'!X3</f>
        <v>42</v>
      </c>
      <c r="Y3" s="6">
        <f>'q-Labour'!Y3</f>
        <v>43</v>
      </c>
      <c r="Z3" s="6">
        <f>'q-Labour'!Z3</f>
        <v>43</v>
      </c>
      <c r="AA3" s="6">
        <f>'q-Labour'!AA3</f>
        <v>45</v>
      </c>
      <c r="AB3" s="6">
        <f>'q-Labour'!AB3</f>
        <v>46</v>
      </c>
      <c r="AC3" s="6">
        <f>'q-Labour'!AC3</f>
        <v>47</v>
      </c>
      <c r="AD3" s="6">
        <f>'q-Labour'!AD3</f>
        <v>49</v>
      </c>
      <c r="AE3" s="6">
        <f>'q-Labour'!AE3</f>
        <v>50</v>
      </c>
      <c r="AF3" s="6">
        <f>'q-Labour'!AF3</f>
        <v>52</v>
      </c>
      <c r="AG3" s="6">
        <f>'q-Labour'!AG3</f>
        <v>53</v>
      </c>
      <c r="AH3" s="6">
        <f>'q-Labour'!AH3</f>
        <v>55</v>
      </c>
      <c r="AI3" s="6">
        <f>'q-Labour'!AI3</f>
        <v>56</v>
      </c>
      <c r="AJ3" s="6">
        <f>'q-Labour'!AJ3</f>
        <v>58</v>
      </c>
      <c r="AK3" s="6">
        <f>'q-Labour'!AK3</f>
        <v>60</v>
      </c>
      <c r="AL3" s="6">
        <f>'q-Labour'!AL3</f>
        <v>63</v>
      </c>
      <c r="AM3" s="6">
        <f>'q-Labour'!AM3</f>
        <v>65</v>
      </c>
      <c r="AN3" s="6">
        <f>'q-Labour'!AN3</f>
        <v>68</v>
      </c>
      <c r="AO3" s="6">
        <f>'q-Labour'!AO3</f>
        <v>70</v>
      </c>
      <c r="AP3" s="6">
        <f>'q-Labour'!AP3</f>
        <v>73</v>
      </c>
      <c r="AQ3" s="6">
        <f>'q-Labour'!AQ3</f>
        <v>75</v>
      </c>
      <c r="AR3" s="6">
        <f>'q-Labour'!AR3</f>
        <v>78</v>
      </c>
      <c r="AS3" s="6">
        <f>'q-Labour'!AS3</f>
        <v>81</v>
      </c>
      <c r="AT3" s="6">
        <f>'q-Labour'!AT3</f>
        <v>83</v>
      </c>
      <c r="AU3" s="6">
        <f>'q-Labour'!AU3</f>
        <v>86</v>
      </c>
      <c r="AV3" s="6">
        <f>'q-Labour'!AV3</f>
        <v>89</v>
      </c>
      <c r="AW3" s="6">
        <f>'q-Labour'!AW3</f>
        <v>0</v>
      </c>
    </row>
    <row r="4" spans="1:49" x14ac:dyDescent="0.2">
      <c r="A4" s="6">
        <f>'q-Labour'!A4</f>
        <v>2</v>
      </c>
      <c r="B4" s="6" t="str">
        <f>'q-Labour'!B4</f>
        <v>Mesoamerica (excluding Mexico)</v>
      </c>
      <c r="C4" s="6">
        <f>'q-Labour'!C4</f>
        <v>48</v>
      </c>
      <c r="D4" s="6" t="str">
        <f>'q-Labour'!D4</f>
        <v>Costa Rica</v>
      </c>
      <c r="E4" s="6" t="str">
        <f>'q-Labour'!E4</f>
        <v>591</v>
      </c>
      <c r="F4" s="6" t="str">
        <f>'q-Labour'!F4</f>
        <v xml:space="preserve">Tot Ec Act </v>
      </c>
      <c r="G4" s="6">
        <f>'q-Labour'!G4</f>
        <v>441</v>
      </c>
      <c r="H4" s="6">
        <f>'q-Labour'!H4</f>
        <v>455</v>
      </c>
      <c r="I4" s="6">
        <f>'q-Labour'!I4</f>
        <v>470</v>
      </c>
      <c r="J4" s="6">
        <f>'q-Labour'!J4</f>
        <v>485</v>
      </c>
      <c r="K4" s="6">
        <f>'q-Labour'!K4</f>
        <v>499</v>
      </c>
      <c r="L4" s="6">
        <f>'q-Labour'!L4</f>
        <v>513</v>
      </c>
      <c r="M4" s="6">
        <f>'q-Labour'!M4</f>
        <v>527</v>
      </c>
      <c r="N4" s="6">
        <f>'q-Labour'!N4</f>
        <v>541</v>
      </c>
      <c r="O4" s="6">
        <f>'q-Labour'!O4</f>
        <v>554</v>
      </c>
      <c r="P4" s="6">
        <f>'q-Labour'!P4</f>
        <v>567</v>
      </c>
      <c r="Q4" s="6">
        <f>'q-Labour'!Q4</f>
        <v>587</v>
      </c>
      <c r="R4" s="6">
        <f>'q-Labour'!R4</f>
        <v>608</v>
      </c>
      <c r="S4" s="6">
        <f>'q-Labour'!S4</f>
        <v>629</v>
      </c>
      <c r="T4" s="6">
        <f>'q-Labour'!T4</f>
        <v>652</v>
      </c>
      <c r="U4" s="6">
        <f>'q-Labour'!U4</f>
        <v>676</v>
      </c>
      <c r="V4" s="6">
        <f>'q-Labour'!V4</f>
        <v>702</v>
      </c>
      <c r="W4" s="6">
        <f>'q-Labour'!W4</f>
        <v>731</v>
      </c>
      <c r="X4" s="6">
        <f>'q-Labour'!X4</f>
        <v>761</v>
      </c>
      <c r="Y4" s="6">
        <f>'q-Labour'!Y4</f>
        <v>792</v>
      </c>
      <c r="Z4" s="6">
        <f>'q-Labour'!Z4</f>
        <v>825</v>
      </c>
      <c r="AA4" s="6">
        <f>'q-Labour'!AA4</f>
        <v>854</v>
      </c>
      <c r="AB4" s="6">
        <f>'q-Labour'!AB4</f>
        <v>885</v>
      </c>
      <c r="AC4" s="6">
        <f>'q-Labour'!AC4</f>
        <v>917</v>
      </c>
      <c r="AD4" s="6">
        <f>'q-Labour'!AD4</f>
        <v>950</v>
      </c>
      <c r="AE4" s="6">
        <f>'q-Labour'!AE4</f>
        <v>985</v>
      </c>
      <c r="AF4" s="6">
        <f>'q-Labour'!AF4</f>
        <v>1020</v>
      </c>
      <c r="AG4" s="6">
        <f>'q-Labour'!AG4</f>
        <v>1057</v>
      </c>
      <c r="AH4" s="6">
        <f>'q-Labour'!AH4</f>
        <v>1096</v>
      </c>
      <c r="AI4" s="6">
        <f>'q-Labour'!AI4</f>
        <v>1135</v>
      </c>
      <c r="AJ4" s="6">
        <f>'q-Labour'!AJ4</f>
        <v>1176</v>
      </c>
      <c r="AK4" s="6">
        <f>'q-Labour'!AK4</f>
        <v>1213</v>
      </c>
      <c r="AL4" s="6">
        <f>'q-Labour'!AL4</f>
        <v>1251</v>
      </c>
      <c r="AM4" s="6">
        <f>'q-Labour'!AM4</f>
        <v>1290</v>
      </c>
      <c r="AN4" s="6">
        <f>'q-Labour'!AN4</f>
        <v>1331</v>
      </c>
      <c r="AO4" s="6">
        <f>'q-Labour'!AO4</f>
        <v>1373</v>
      </c>
      <c r="AP4" s="6">
        <f>'q-Labour'!AP4</f>
        <v>1417</v>
      </c>
      <c r="AQ4" s="6">
        <f>'q-Labour'!AQ4</f>
        <v>1464</v>
      </c>
      <c r="AR4" s="6">
        <f>'q-Labour'!AR4</f>
        <v>1511</v>
      </c>
      <c r="AS4" s="6">
        <f>'q-Labour'!AS4</f>
        <v>1559</v>
      </c>
      <c r="AT4" s="6">
        <f>'q-Labour'!AT4</f>
        <v>1606</v>
      </c>
      <c r="AU4" s="6">
        <f>'q-Labour'!AU4</f>
        <v>1655</v>
      </c>
      <c r="AV4" s="6">
        <f>'q-Labour'!AV4</f>
        <v>1703</v>
      </c>
      <c r="AW4" s="6">
        <f>'q-Labour'!AW4</f>
        <v>0</v>
      </c>
    </row>
    <row r="5" spans="1:49" x14ac:dyDescent="0.2">
      <c r="A5" s="6">
        <f>'q-Labour'!A5</f>
        <v>2</v>
      </c>
      <c r="B5" s="6" t="str">
        <f>'q-Labour'!B5</f>
        <v>Mesoamerica (excluding Mexico)</v>
      </c>
      <c r="C5" s="6">
        <f>'q-Labour'!C5</f>
        <v>60</v>
      </c>
      <c r="D5" s="6" t="str">
        <f>'q-Labour'!D5</f>
        <v>El Salvador</v>
      </c>
      <c r="E5" s="6" t="str">
        <f>'q-Labour'!E5</f>
        <v>591</v>
      </c>
      <c r="F5" s="6" t="str">
        <f>'q-Labour'!F5</f>
        <v xml:space="preserve">Tot Ec Act </v>
      </c>
      <c r="G5" s="6">
        <f>'q-Labour'!G5</f>
        <v>856</v>
      </c>
      <c r="H5" s="6">
        <f>'q-Labour'!H5</f>
        <v>884</v>
      </c>
      <c r="I5" s="6">
        <f>'q-Labour'!I5</f>
        <v>913</v>
      </c>
      <c r="J5" s="6">
        <f>'q-Labour'!J5</f>
        <v>944</v>
      </c>
      <c r="K5" s="6">
        <f>'q-Labour'!K5</f>
        <v>979</v>
      </c>
      <c r="L5" s="6">
        <f>'q-Labour'!L5</f>
        <v>1017</v>
      </c>
      <c r="M5" s="6">
        <f>'q-Labour'!M5</f>
        <v>1058</v>
      </c>
      <c r="N5" s="6">
        <f>'q-Labour'!N5</f>
        <v>1100</v>
      </c>
      <c r="O5" s="6">
        <f>'q-Labour'!O5</f>
        <v>1143</v>
      </c>
      <c r="P5" s="6">
        <f>'q-Labour'!P5</f>
        <v>1184</v>
      </c>
      <c r="Q5" s="6">
        <f>'q-Labour'!Q5</f>
        <v>1228</v>
      </c>
      <c r="R5" s="6">
        <f>'q-Labour'!R5</f>
        <v>1270</v>
      </c>
      <c r="S5" s="6">
        <f>'q-Labour'!S5</f>
        <v>1311</v>
      </c>
      <c r="T5" s="6">
        <f>'q-Labour'!T5</f>
        <v>1353</v>
      </c>
      <c r="U5" s="6">
        <f>'q-Labour'!U5</f>
        <v>1395</v>
      </c>
      <c r="V5" s="6">
        <f>'q-Labour'!V5</f>
        <v>1438</v>
      </c>
      <c r="W5" s="6">
        <f>'q-Labour'!W5</f>
        <v>1482</v>
      </c>
      <c r="X5" s="6">
        <f>'q-Labour'!X5</f>
        <v>1525</v>
      </c>
      <c r="Y5" s="6">
        <f>'q-Labour'!Y5</f>
        <v>1564</v>
      </c>
      <c r="Z5" s="6">
        <f>'q-Labour'!Z5</f>
        <v>1597</v>
      </c>
      <c r="AA5" s="6">
        <f>'q-Labour'!AA5</f>
        <v>1628</v>
      </c>
      <c r="AB5" s="6">
        <f>'q-Labour'!AB5</f>
        <v>1654</v>
      </c>
      <c r="AC5" s="6">
        <f>'q-Labour'!AC5</f>
        <v>1678</v>
      </c>
      <c r="AD5" s="6">
        <f>'q-Labour'!AD5</f>
        <v>1702</v>
      </c>
      <c r="AE5" s="6">
        <f>'q-Labour'!AE5</f>
        <v>1731</v>
      </c>
      <c r="AF5" s="6">
        <f>'q-Labour'!AF5</f>
        <v>1765</v>
      </c>
      <c r="AG5" s="6">
        <f>'q-Labour'!AG5</f>
        <v>1803</v>
      </c>
      <c r="AH5" s="6">
        <f>'q-Labour'!AH5</f>
        <v>1846</v>
      </c>
      <c r="AI5" s="6">
        <f>'q-Labour'!AI5</f>
        <v>1895</v>
      </c>
      <c r="AJ5" s="6">
        <f>'q-Labour'!AJ5</f>
        <v>1948</v>
      </c>
      <c r="AK5" s="6">
        <f>'q-Labour'!AK5</f>
        <v>2009</v>
      </c>
      <c r="AL5" s="6">
        <f>'q-Labour'!AL5</f>
        <v>2074</v>
      </c>
      <c r="AM5" s="6">
        <f>'q-Labour'!AM5</f>
        <v>2145</v>
      </c>
      <c r="AN5" s="6">
        <f>'q-Labour'!AN5</f>
        <v>2217</v>
      </c>
      <c r="AO5" s="6">
        <f>'q-Labour'!AO5</f>
        <v>2291</v>
      </c>
      <c r="AP5" s="6">
        <f>'q-Labour'!AP5</f>
        <v>2364</v>
      </c>
      <c r="AQ5" s="6">
        <f>'q-Labour'!AQ5</f>
        <v>2439</v>
      </c>
      <c r="AR5" s="6">
        <f>'q-Labour'!AR5</f>
        <v>2514</v>
      </c>
      <c r="AS5" s="6">
        <f>'q-Labour'!AS5</f>
        <v>2590</v>
      </c>
      <c r="AT5" s="6">
        <f>'q-Labour'!AT5</f>
        <v>2667</v>
      </c>
      <c r="AU5" s="6">
        <f>'q-Labour'!AU5</f>
        <v>2738</v>
      </c>
      <c r="AV5" s="6">
        <f>'q-Labour'!AV5</f>
        <v>2810</v>
      </c>
      <c r="AW5" s="6">
        <f>'q-Labour'!AW5</f>
        <v>0</v>
      </c>
    </row>
    <row r="6" spans="1:49" x14ac:dyDescent="0.2">
      <c r="A6" s="6">
        <f>'q-Labour'!A6</f>
        <v>2</v>
      </c>
      <c r="B6" s="6" t="str">
        <f>'q-Labour'!B6</f>
        <v>Mesoamerica (excluding Mexico)</v>
      </c>
      <c r="C6" s="6">
        <f>'q-Labour'!C6</f>
        <v>89</v>
      </c>
      <c r="D6" s="6" t="str">
        <f>'q-Labour'!D6</f>
        <v>Guatemala</v>
      </c>
      <c r="E6" s="6" t="str">
        <f>'q-Labour'!E6</f>
        <v>591</v>
      </c>
      <c r="F6" s="6" t="str">
        <f>'q-Labour'!F6</f>
        <v xml:space="preserve">Tot Ec Act </v>
      </c>
      <c r="G6" s="6">
        <f>'q-Labour'!G6</f>
        <v>1392</v>
      </c>
      <c r="H6" s="6">
        <f>'q-Labour'!H6</f>
        <v>1434</v>
      </c>
      <c r="I6" s="6">
        <f>'q-Labour'!I6</f>
        <v>1477</v>
      </c>
      <c r="J6" s="6">
        <f>'q-Labour'!J6</f>
        <v>1522</v>
      </c>
      <c r="K6" s="6">
        <f>'q-Labour'!K6</f>
        <v>1567</v>
      </c>
      <c r="L6" s="6">
        <f>'q-Labour'!L6</f>
        <v>1613</v>
      </c>
      <c r="M6" s="6">
        <f>'q-Labour'!M6</f>
        <v>1660</v>
      </c>
      <c r="N6" s="6">
        <f>'q-Labour'!N6</f>
        <v>1709</v>
      </c>
      <c r="O6" s="6">
        <f>'q-Labour'!O6</f>
        <v>1759</v>
      </c>
      <c r="P6" s="6">
        <f>'q-Labour'!P6</f>
        <v>1811</v>
      </c>
      <c r="Q6" s="6">
        <f>'q-Labour'!Q6</f>
        <v>1860</v>
      </c>
      <c r="R6" s="6">
        <f>'q-Labour'!R6</f>
        <v>1910</v>
      </c>
      <c r="S6" s="6">
        <f>'q-Labour'!S6</f>
        <v>1962</v>
      </c>
      <c r="T6" s="6">
        <f>'q-Labour'!T6</f>
        <v>2015</v>
      </c>
      <c r="U6" s="6">
        <f>'q-Labour'!U6</f>
        <v>2067</v>
      </c>
      <c r="V6" s="6">
        <f>'q-Labour'!V6</f>
        <v>2119</v>
      </c>
      <c r="W6" s="6">
        <f>'q-Labour'!W6</f>
        <v>2171</v>
      </c>
      <c r="X6" s="6">
        <f>'q-Labour'!X6</f>
        <v>2224</v>
      </c>
      <c r="Y6" s="6">
        <f>'q-Labour'!Y6</f>
        <v>2278</v>
      </c>
      <c r="Z6" s="6">
        <f>'q-Labour'!Z6</f>
        <v>2335</v>
      </c>
      <c r="AA6" s="6">
        <f>'q-Labour'!AA6</f>
        <v>2394</v>
      </c>
      <c r="AB6" s="6">
        <f>'q-Labour'!AB6</f>
        <v>2456</v>
      </c>
      <c r="AC6" s="6">
        <f>'q-Labour'!AC6</f>
        <v>2519</v>
      </c>
      <c r="AD6" s="6">
        <f>'q-Labour'!AD6</f>
        <v>2584</v>
      </c>
      <c r="AE6" s="6">
        <f>'q-Labour'!AE6</f>
        <v>2649</v>
      </c>
      <c r="AF6" s="6">
        <f>'q-Labour'!AF6</f>
        <v>2714</v>
      </c>
      <c r="AG6" s="6">
        <f>'q-Labour'!AG6</f>
        <v>2781</v>
      </c>
      <c r="AH6" s="6">
        <f>'q-Labour'!AH6</f>
        <v>2849</v>
      </c>
      <c r="AI6" s="6">
        <f>'q-Labour'!AI6</f>
        <v>2920</v>
      </c>
      <c r="AJ6" s="6">
        <f>'q-Labour'!AJ6</f>
        <v>2994</v>
      </c>
      <c r="AK6" s="6">
        <f>'q-Labour'!AK6</f>
        <v>3088</v>
      </c>
      <c r="AL6" s="6">
        <f>'q-Labour'!AL6</f>
        <v>3187</v>
      </c>
      <c r="AM6" s="6">
        <f>'q-Labour'!AM6</f>
        <v>3291</v>
      </c>
      <c r="AN6" s="6">
        <f>'q-Labour'!AN6</f>
        <v>3400</v>
      </c>
      <c r="AO6" s="6">
        <f>'q-Labour'!AO6</f>
        <v>3514</v>
      </c>
      <c r="AP6" s="6">
        <f>'q-Labour'!AP6</f>
        <v>3633</v>
      </c>
      <c r="AQ6" s="6">
        <f>'q-Labour'!AQ6</f>
        <v>3757</v>
      </c>
      <c r="AR6" s="6">
        <f>'q-Labour'!AR6</f>
        <v>3887</v>
      </c>
      <c r="AS6" s="6">
        <f>'q-Labour'!AS6</f>
        <v>4020</v>
      </c>
      <c r="AT6" s="6">
        <f>'q-Labour'!AT6</f>
        <v>4158</v>
      </c>
      <c r="AU6" s="6">
        <f>'q-Labour'!AU6</f>
        <v>4310</v>
      </c>
      <c r="AV6" s="6">
        <f>'q-Labour'!AV6</f>
        <v>4466</v>
      </c>
      <c r="AW6" s="6">
        <f>'q-Labour'!AW6</f>
        <v>0</v>
      </c>
    </row>
    <row r="7" spans="1:49" x14ac:dyDescent="0.2">
      <c r="A7" s="6">
        <f>'q-Labour'!A7</f>
        <v>2</v>
      </c>
      <c r="B7" s="6" t="str">
        <f>'q-Labour'!B7</f>
        <v>Mesoamerica (excluding Mexico)</v>
      </c>
      <c r="C7" s="6">
        <f>'q-Labour'!C7</f>
        <v>95</v>
      </c>
      <c r="D7" s="6" t="str">
        <f>'q-Labour'!D7</f>
        <v>Honduras</v>
      </c>
      <c r="E7" s="6" t="str">
        <f>'q-Labour'!E7</f>
        <v>591</v>
      </c>
      <c r="F7" s="6" t="str">
        <f>'q-Labour'!F7</f>
        <v xml:space="preserve">Tot Ec Act </v>
      </c>
      <c r="G7" s="6">
        <f>'q-Labour'!G7</f>
        <v>674</v>
      </c>
      <c r="H7" s="6">
        <f>'q-Labour'!H7</f>
        <v>695</v>
      </c>
      <c r="I7" s="6">
        <f>'q-Labour'!I7</f>
        <v>717</v>
      </c>
      <c r="J7" s="6">
        <f>'q-Labour'!J7</f>
        <v>738</v>
      </c>
      <c r="K7" s="6">
        <f>'q-Labour'!K7</f>
        <v>759</v>
      </c>
      <c r="L7" s="6">
        <f>'q-Labour'!L7</f>
        <v>780</v>
      </c>
      <c r="M7" s="6">
        <f>'q-Labour'!M7</f>
        <v>799</v>
      </c>
      <c r="N7" s="6">
        <f>'q-Labour'!N7</f>
        <v>819</v>
      </c>
      <c r="O7" s="6">
        <f>'q-Labour'!O7</f>
        <v>839</v>
      </c>
      <c r="P7" s="6">
        <f>'q-Labour'!P7</f>
        <v>860</v>
      </c>
      <c r="Q7" s="6">
        <f>'q-Labour'!Q7</f>
        <v>886</v>
      </c>
      <c r="R7" s="6">
        <f>'q-Labour'!R7</f>
        <v>913</v>
      </c>
      <c r="S7" s="6">
        <f>'q-Labour'!S7</f>
        <v>942</v>
      </c>
      <c r="T7" s="6">
        <f>'q-Labour'!T7</f>
        <v>973</v>
      </c>
      <c r="U7" s="6">
        <f>'q-Labour'!U7</f>
        <v>1005</v>
      </c>
      <c r="V7" s="6">
        <f>'q-Labour'!V7</f>
        <v>1040</v>
      </c>
      <c r="W7" s="6">
        <f>'q-Labour'!W7</f>
        <v>1077</v>
      </c>
      <c r="X7" s="6">
        <f>'q-Labour'!X7</f>
        <v>1116</v>
      </c>
      <c r="Y7" s="6">
        <f>'q-Labour'!Y7</f>
        <v>1156</v>
      </c>
      <c r="Z7" s="6">
        <f>'q-Labour'!Z7</f>
        <v>1196</v>
      </c>
      <c r="AA7" s="6">
        <f>'q-Labour'!AA7</f>
        <v>1239</v>
      </c>
      <c r="AB7" s="6">
        <f>'q-Labour'!AB7</f>
        <v>1282</v>
      </c>
      <c r="AC7" s="6">
        <f>'q-Labour'!AC7</f>
        <v>1327</v>
      </c>
      <c r="AD7" s="6">
        <f>'q-Labour'!AD7</f>
        <v>1373</v>
      </c>
      <c r="AE7" s="6">
        <f>'q-Labour'!AE7</f>
        <v>1419</v>
      </c>
      <c r="AF7" s="6">
        <f>'q-Labour'!AF7</f>
        <v>1468</v>
      </c>
      <c r="AG7" s="6">
        <f>'q-Labour'!AG7</f>
        <v>1517</v>
      </c>
      <c r="AH7" s="6">
        <f>'q-Labour'!AH7</f>
        <v>1568</v>
      </c>
      <c r="AI7" s="6">
        <f>'q-Labour'!AI7</f>
        <v>1620</v>
      </c>
      <c r="AJ7" s="6">
        <f>'q-Labour'!AJ7</f>
        <v>1674</v>
      </c>
      <c r="AK7" s="6">
        <f>'q-Labour'!AK7</f>
        <v>1739</v>
      </c>
      <c r="AL7" s="6">
        <f>'q-Labour'!AL7</f>
        <v>1807</v>
      </c>
      <c r="AM7" s="6">
        <f>'q-Labour'!AM7</f>
        <v>1877</v>
      </c>
      <c r="AN7" s="6">
        <f>'q-Labour'!AN7</f>
        <v>1950</v>
      </c>
      <c r="AO7" s="6">
        <f>'q-Labour'!AO7</f>
        <v>2024</v>
      </c>
      <c r="AP7" s="6">
        <f>'q-Labour'!AP7</f>
        <v>2101</v>
      </c>
      <c r="AQ7" s="6">
        <f>'q-Labour'!AQ7</f>
        <v>2180</v>
      </c>
      <c r="AR7" s="6">
        <f>'q-Labour'!AR7</f>
        <v>2261</v>
      </c>
      <c r="AS7" s="6">
        <f>'q-Labour'!AS7</f>
        <v>2344</v>
      </c>
      <c r="AT7" s="6">
        <f>'q-Labour'!AT7</f>
        <v>2427</v>
      </c>
      <c r="AU7" s="6">
        <f>'q-Labour'!AU7</f>
        <v>2518</v>
      </c>
      <c r="AV7" s="6">
        <f>'q-Labour'!AV7</f>
        <v>2610</v>
      </c>
      <c r="AW7" s="6">
        <f>'q-Labour'!AW7</f>
        <v>0</v>
      </c>
    </row>
    <row r="8" spans="1:49" x14ac:dyDescent="0.2">
      <c r="A8" s="6">
        <f>'q-Labour'!A8</f>
        <v>2</v>
      </c>
      <c r="B8" s="6" t="str">
        <f>'q-Labour'!B8</f>
        <v>Mesoamerica (excluding Mexico)</v>
      </c>
      <c r="C8" s="6">
        <f>'q-Labour'!C8</f>
        <v>157</v>
      </c>
      <c r="D8" s="6" t="str">
        <f>'q-Labour'!D8</f>
        <v>Nicaragua</v>
      </c>
      <c r="E8" s="6" t="str">
        <f>'q-Labour'!E8</f>
        <v>591</v>
      </c>
      <c r="F8" s="6" t="str">
        <f>'q-Labour'!F8</f>
        <v xml:space="preserve">Tot Ec Act </v>
      </c>
      <c r="G8" s="6">
        <f>'q-Labour'!G8</f>
        <v>515</v>
      </c>
      <c r="H8" s="6">
        <f>'q-Labour'!H8</f>
        <v>531</v>
      </c>
      <c r="I8" s="6">
        <f>'q-Labour'!I8</f>
        <v>548</v>
      </c>
      <c r="J8" s="6">
        <f>'q-Labour'!J8</f>
        <v>566</v>
      </c>
      <c r="K8" s="6">
        <f>'q-Labour'!K8</f>
        <v>584</v>
      </c>
      <c r="L8" s="6">
        <f>'q-Labour'!L8</f>
        <v>603</v>
      </c>
      <c r="M8" s="6">
        <f>'q-Labour'!M8</f>
        <v>623</v>
      </c>
      <c r="N8" s="6">
        <f>'q-Labour'!N8</f>
        <v>643</v>
      </c>
      <c r="O8" s="6">
        <f>'q-Labour'!O8</f>
        <v>664</v>
      </c>
      <c r="P8" s="6">
        <f>'q-Labour'!P8</f>
        <v>685</v>
      </c>
      <c r="Q8" s="6">
        <f>'q-Labour'!Q8</f>
        <v>711</v>
      </c>
      <c r="R8" s="6">
        <f>'q-Labour'!R8</f>
        <v>739</v>
      </c>
      <c r="S8" s="6">
        <f>'q-Labour'!S8</f>
        <v>767</v>
      </c>
      <c r="T8" s="6">
        <f>'q-Labour'!T8</f>
        <v>797</v>
      </c>
      <c r="U8" s="6">
        <f>'q-Labour'!U8</f>
        <v>827</v>
      </c>
      <c r="V8" s="6">
        <f>'q-Labour'!V8</f>
        <v>858</v>
      </c>
      <c r="W8" s="6">
        <f>'q-Labour'!W8</f>
        <v>890</v>
      </c>
      <c r="X8" s="6">
        <f>'q-Labour'!X8</f>
        <v>923</v>
      </c>
      <c r="Y8" s="6">
        <f>'q-Labour'!Y8</f>
        <v>957</v>
      </c>
      <c r="Z8" s="6">
        <f>'q-Labour'!Z8</f>
        <v>993</v>
      </c>
      <c r="AA8" s="6">
        <f>'q-Labour'!AA8</f>
        <v>1030</v>
      </c>
      <c r="AB8" s="6">
        <f>'q-Labour'!AB8</f>
        <v>1070</v>
      </c>
      <c r="AC8" s="6">
        <f>'q-Labour'!AC8</f>
        <v>1110</v>
      </c>
      <c r="AD8" s="6">
        <f>'q-Labour'!AD8</f>
        <v>1149</v>
      </c>
      <c r="AE8" s="6">
        <f>'q-Labour'!AE8</f>
        <v>1188</v>
      </c>
      <c r="AF8" s="6">
        <f>'q-Labour'!AF8</f>
        <v>1224</v>
      </c>
      <c r="AG8" s="6">
        <f>'q-Labour'!AG8</f>
        <v>1259</v>
      </c>
      <c r="AH8" s="6">
        <f>'q-Labour'!AH8</f>
        <v>1294</v>
      </c>
      <c r="AI8" s="6">
        <f>'q-Labour'!AI8</f>
        <v>1331</v>
      </c>
      <c r="AJ8" s="6">
        <f>'q-Labour'!AJ8</f>
        <v>1373</v>
      </c>
      <c r="AK8" s="6">
        <f>'q-Labour'!AK8</f>
        <v>1423</v>
      </c>
      <c r="AL8" s="6">
        <f>'q-Labour'!AL8</f>
        <v>1477</v>
      </c>
      <c r="AM8" s="6">
        <f>'q-Labour'!AM8</f>
        <v>1534</v>
      </c>
      <c r="AN8" s="6">
        <f>'q-Labour'!AN8</f>
        <v>1595</v>
      </c>
      <c r="AO8" s="6">
        <f>'q-Labour'!AO8</f>
        <v>1656</v>
      </c>
      <c r="AP8" s="6">
        <f>'q-Labour'!AP8</f>
        <v>1719</v>
      </c>
      <c r="AQ8" s="6">
        <f>'q-Labour'!AQ8</f>
        <v>1782</v>
      </c>
      <c r="AR8" s="6">
        <f>'q-Labour'!AR8</f>
        <v>1847</v>
      </c>
      <c r="AS8" s="6">
        <f>'q-Labour'!AS8</f>
        <v>1914</v>
      </c>
      <c r="AT8" s="6">
        <f>'q-Labour'!AT8</f>
        <v>1981</v>
      </c>
      <c r="AU8" s="6">
        <f>'q-Labour'!AU8</f>
        <v>2055</v>
      </c>
      <c r="AV8" s="6">
        <f>'q-Labour'!AV8</f>
        <v>2130</v>
      </c>
      <c r="AW8" s="6">
        <f>'q-Labour'!AW8</f>
        <v>0</v>
      </c>
    </row>
    <row r="9" spans="1:49" x14ac:dyDescent="0.2">
      <c r="A9" s="6">
        <f>'q-Labour'!A9</f>
        <v>2</v>
      </c>
      <c r="B9" s="6" t="str">
        <f>'q-Labour'!B9</f>
        <v>Mesoamerica (excluding Mexico)</v>
      </c>
      <c r="C9" s="6">
        <f>'q-Labour'!C9</f>
        <v>166</v>
      </c>
      <c r="D9" s="6" t="str">
        <f>'q-Labour'!D9</f>
        <v>Panama</v>
      </c>
      <c r="E9" s="6" t="str">
        <f>'q-Labour'!E9</f>
        <v>591</v>
      </c>
      <c r="F9" s="6" t="str">
        <f>'q-Labour'!F9</f>
        <v xml:space="preserve">Tot Ec Act </v>
      </c>
      <c r="G9" s="6">
        <f>'q-Labour'!G9</f>
        <v>388</v>
      </c>
      <c r="H9" s="6">
        <f>'q-Labour'!H9</f>
        <v>399</v>
      </c>
      <c r="I9" s="6">
        <f>'q-Labour'!I9</f>
        <v>411</v>
      </c>
      <c r="J9" s="6">
        <f>'q-Labour'!J9</f>
        <v>423</v>
      </c>
      <c r="K9" s="6">
        <f>'q-Labour'!K9</f>
        <v>436</v>
      </c>
      <c r="L9" s="6">
        <f>'q-Labour'!L9</f>
        <v>450</v>
      </c>
      <c r="M9" s="6">
        <f>'q-Labour'!M9</f>
        <v>464</v>
      </c>
      <c r="N9" s="6">
        <f>'q-Labour'!N9</f>
        <v>478</v>
      </c>
      <c r="O9" s="6">
        <f>'q-Labour'!O9</f>
        <v>492</v>
      </c>
      <c r="P9" s="6">
        <f>'q-Labour'!P9</f>
        <v>507</v>
      </c>
      <c r="Q9" s="6">
        <f>'q-Labour'!Q9</f>
        <v>523</v>
      </c>
      <c r="R9" s="6">
        <f>'q-Labour'!R9</f>
        <v>540</v>
      </c>
      <c r="S9" s="6">
        <f>'q-Labour'!S9</f>
        <v>556</v>
      </c>
      <c r="T9" s="6">
        <f>'q-Labour'!T9</f>
        <v>573</v>
      </c>
      <c r="U9" s="6">
        <f>'q-Labour'!U9</f>
        <v>590</v>
      </c>
      <c r="V9" s="6">
        <f>'q-Labour'!V9</f>
        <v>608</v>
      </c>
      <c r="W9" s="6">
        <f>'q-Labour'!W9</f>
        <v>626</v>
      </c>
      <c r="X9" s="6">
        <f>'q-Labour'!X9</f>
        <v>644</v>
      </c>
      <c r="Y9" s="6">
        <f>'q-Labour'!Y9</f>
        <v>663</v>
      </c>
      <c r="Z9" s="6">
        <f>'q-Labour'!Z9</f>
        <v>682</v>
      </c>
      <c r="AA9" s="6">
        <f>'q-Labour'!AA9</f>
        <v>705</v>
      </c>
      <c r="AB9" s="6">
        <f>'q-Labour'!AB9</f>
        <v>728</v>
      </c>
      <c r="AC9" s="6">
        <f>'q-Labour'!AC9</f>
        <v>752</v>
      </c>
      <c r="AD9" s="6">
        <f>'q-Labour'!AD9</f>
        <v>776</v>
      </c>
      <c r="AE9" s="6">
        <f>'q-Labour'!AE9</f>
        <v>801</v>
      </c>
      <c r="AF9" s="6">
        <f>'q-Labour'!AF9</f>
        <v>826</v>
      </c>
      <c r="AG9" s="6">
        <f>'q-Labour'!AG9</f>
        <v>852</v>
      </c>
      <c r="AH9" s="6">
        <f>'q-Labour'!AH9</f>
        <v>879</v>
      </c>
      <c r="AI9" s="6">
        <f>'q-Labour'!AI9</f>
        <v>907</v>
      </c>
      <c r="AJ9" s="6">
        <f>'q-Labour'!AJ9</f>
        <v>935</v>
      </c>
      <c r="AK9" s="6">
        <f>'q-Labour'!AK9</f>
        <v>961</v>
      </c>
      <c r="AL9" s="6">
        <f>'q-Labour'!AL9</f>
        <v>989</v>
      </c>
      <c r="AM9" s="6">
        <f>'q-Labour'!AM9</f>
        <v>1017</v>
      </c>
      <c r="AN9" s="6">
        <f>'q-Labour'!AN9</f>
        <v>1046</v>
      </c>
      <c r="AO9" s="6">
        <f>'q-Labour'!AO9</f>
        <v>1076</v>
      </c>
      <c r="AP9" s="6">
        <f>'q-Labour'!AP9</f>
        <v>1106</v>
      </c>
      <c r="AQ9" s="6">
        <f>'q-Labour'!AQ9</f>
        <v>1138</v>
      </c>
      <c r="AR9" s="6">
        <f>'q-Labour'!AR9</f>
        <v>1170</v>
      </c>
      <c r="AS9" s="6">
        <f>'q-Labour'!AS9</f>
        <v>1203</v>
      </c>
      <c r="AT9" s="6">
        <f>'q-Labour'!AT9</f>
        <v>1236</v>
      </c>
      <c r="AU9" s="6">
        <f>'q-Labour'!AU9</f>
        <v>1265</v>
      </c>
      <c r="AV9" s="6">
        <f>'q-Labour'!AV9</f>
        <v>1294</v>
      </c>
      <c r="AW9" s="6">
        <f>'q-Labour'!AW9</f>
        <v>0</v>
      </c>
    </row>
    <row r="10" spans="1:49" x14ac:dyDescent="0.2">
      <c r="A10" s="6">
        <f>'q-Labour'!A10</f>
        <v>4</v>
      </c>
      <c r="B10" s="6" t="str">
        <f>'q-Labour'!B10</f>
        <v>Mesoamerica</v>
      </c>
      <c r="C10" s="6">
        <f>'q-Labour'!C10</f>
        <v>316</v>
      </c>
      <c r="D10" s="6" t="str">
        <f>'q-Labour'!D10</f>
        <v>CENTRAL AMERICA</v>
      </c>
      <c r="E10" s="6" t="str">
        <f>'q-Labour'!E10</f>
        <v>591</v>
      </c>
      <c r="F10" s="6" t="str">
        <f>'q-Labour'!F10</f>
        <v xml:space="preserve">Tot Ec Act </v>
      </c>
      <c r="G10" s="6">
        <f>'q-Labour'!G10</f>
        <v>15696</v>
      </c>
      <c r="H10" s="6">
        <f>'q-Labour'!H10</f>
        <v>16163</v>
      </c>
      <c r="I10" s="6">
        <f>'q-Labour'!I10</f>
        <v>16648</v>
      </c>
      <c r="J10" s="6">
        <f>'q-Labour'!J10</f>
        <v>17152</v>
      </c>
      <c r="K10" s="6">
        <f>'q-Labour'!K10</f>
        <v>17675</v>
      </c>
      <c r="L10" s="6">
        <f>'q-Labour'!L10</f>
        <v>18220</v>
      </c>
      <c r="M10" s="6">
        <f>'q-Labour'!M10</f>
        <v>18783</v>
      </c>
      <c r="N10" s="6">
        <f>'q-Labour'!N10</f>
        <v>19363</v>
      </c>
      <c r="O10" s="6">
        <f>'q-Labour'!O10</f>
        <v>19962</v>
      </c>
      <c r="P10" s="6">
        <f>'q-Labour'!P10</f>
        <v>20578</v>
      </c>
      <c r="Q10" s="6">
        <f>'q-Labour'!Q10</f>
        <v>21378</v>
      </c>
      <c r="R10" s="6">
        <f>'q-Labour'!R10</f>
        <v>22210</v>
      </c>
      <c r="S10" s="6">
        <f>'q-Labour'!S10</f>
        <v>23068</v>
      </c>
      <c r="T10" s="6">
        <f>'q-Labour'!T10</f>
        <v>23955</v>
      </c>
      <c r="U10" s="6">
        <f>'q-Labour'!U10</f>
        <v>24861</v>
      </c>
      <c r="V10" s="6">
        <f>'q-Labour'!V10</f>
        <v>25790</v>
      </c>
      <c r="W10" s="6">
        <f>'q-Labour'!W10</f>
        <v>26744</v>
      </c>
      <c r="X10" s="6">
        <f>'q-Labour'!X10</f>
        <v>27717</v>
      </c>
      <c r="Y10" s="6">
        <f>'q-Labour'!Y10</f>
        <v>28707</v>
      </c>
      <c r="Z10" s="6">
        <f>'q-Labour'!Z10</f>
        <v>29710</v>
      </c>
      <c r="AA10" s="6">
        <f>'q-Labour'!AA10</f>
        <v>30736</v>
      </c>
      <c r="AB10" s="6">
        <f>'q-Labour'!AB10</f>
        <v>31770</v>
      </c>
      <c r="AC10" s="6">
        <f>'q-Labour'!AC10</f>
        <v>32817</v>
      </c>
      <c r="AD10" s="6">
        <f>'q-Labour'!AD10</f>
        <v>33882</v>
      </c>
      <c r="AE10" s="6">
        <f>'q-Labour'!AE10</f>
        <v>34971</v>
      </c>
      <c r="AF10" s="6">
        <f>'q-Labour'!AF10</f>
        <v>36084</v>
      </c>
      <c r="AG10" s="6">
        <f>'q-Labour'!AG10</f>
        <v>37222</v>
      </c>
      <c r="AH10" s="6">
        <f>'q-Labour'!AH10</f>
        <v>38391</v>
      </c>
      <c r="AI10" s="6">
        <f>'q-Labour'!AI10</f>
        <v>39592</v>
      </c>
      <c r="AJ10" s="6">
        <f>'q-Labour'!AJ10</f>
        <v>40829</v>
      </c>
      <c r="AK10" s="6">
        <f>'q-Labour'!AK10</f>
        <v>42029</v>
      </c>
      <c r="AL10" s="6">
        <f>'q-Labour'!AL10</f>
        <v>43264</v>
      </c>
      <c r="AM10" s="6">
        <f>'q-Labour'!AM10</f>
        <v>44532</v>
      </c>
      <c r="AN10" s="6">
        <f>'q-Labour'!AN10</f>
        <v>45834</v>
      </c>
      <c r="AO10" s="6">
        <f>'q-Labour'!AO10</f>
        <v>47161</v>
      </c>
      <c r="AP10" s="6">
        <f>'q-Labour'!AP10</f>
        <v>48516</v>
      </c>
      <c r="AQ10" s="6">
        <f>'q-Labour'!AQ10</f>
        <v>49900</v>
      </c>
      <c r="AR10" s="6">
        <f>'q-Labour'!AR10</f>
        <v>51311</v>
      </c>
      <c r="AS10" s="6">
        <f>'q-Labour'!AS10</f>
        <v>52748</v>
      </c>
      <c r="AT10" s="6">
        <f>'q-Labour'!AT10</f>
        <v>54205</v>
      </c>
      <c r="AU10" s="6">
        <f>'q-Labour'!AU10</f>
        <v>55669</v>
      </c>
      <c r="AV10" s="6">
        <f>'q-Labour'!AV10</f>
        <v>57152</v>
      </c>
      <c r="AW10" s="6">
        <f>'q-Labour'!AW10</f>
        <v>0</v>
      </c>
    </row>
    <row r="11" spans="1:49" x14ac:dyDescent="0.2">
      <c r="A11" s="6">
        <f>'q-Labour'!A11</f>
        <v>8</v>
      </c>
      <c r="B11" s="6" t="str">
        <f>'q-Labour'!B11</f>
        <v>Caribbean</v>
      </c>
      <c r="C11" s="6">
        <f>'q-Labour'!C11</f>
        <v>317</v>
      </c>
      <c r="D11" s="6" t="str">
        <f>'q-Labour'!D11</f>
        <v>CARIBBEAN</v>
      </c>
      <c r="E11" s="6" t="str">
        <f>'q-Labour'!E11</f>
        <v>591</v>
      </c>
      <c r="F11" s="6" t="str">
        <f>'q-Labour'!F11</f>
        <v xml:space="preserve">Tot Ec Act </v>
      </c>
      <c r="G11" s="6">
        <f>'q-Labour'!G11</f>
        <v>7931</v>
      </c>
      <c r="H11" s="6">
        <f>'q-Labour'!H11</f>
        <v>8057</v>
      </c>
      <c r="I11" s="6">
        <f>'q-Labour'!I11</f>
        <v>8192</v>
      </c>
      <c r="J11" s="6">
        <f>'q-Labour'!J11</f>
        <v>8330</v>
      </c>
      <c r="K11" s="6">
        <f>'q-Labour'!K11</f>
        <v>8466</v>
      </c>
      <c r="L11" s="6">
        <f>'q-Labour'!L11</f>
        <v>8604</v>
      </c>
      <c r="M11" s="6">
        <f>'q-Labour'!M11</f>
        <v>8746</v>
      </c>
      <c r="N11" s="6">
        <f>'q-Labour'!N11</f>
        <v>8886</v>
      </c>
      <c r="O11" s="6">
        <f>'q-Labour'!O11</f>
        <v>9030</v>
      </c>
      <c r="P11" s="6">
        <f>'q-Labour'!P11</f>
        <v>9176</v>
      </c>
      <c r="Q11" s="6">
        <f>'q-Labour'!Q11</f>
        <v>9392</v>
      </c>
      <c r="R11" s="6">
        <f>'q-Labour'!R11</f>
        <v>9617</v>
      </c>
      <c r="S11" s="6">
        <f>'q-Labour'!S11</f>
        <v>9848</v>
      </c>
      <c r="T11" s="6">
        <f>'q-Labour'!T11</f>
        <v>10078</v>
      </c>
      <c r="U11" s="6">
        <f>'q-Labour'!U11</f>
        <v>10312</v>
      </c>
      <c r="V11" s="6">
        <f>'q-Labour'!V11</f>
        <v>10548</v>
      </c>
      <c r="W11" s="6">
        <f>'q-Labour'!W11</f>
        <v>10783</v>
      </c>
      <c r="X11" s="6">
        <f>'q-Labour'!X11</f>
        <v>11025</v>
      </c>
      <c r="Y11" s="6">
        <f>'q-Labour'!Y11</f>
        <v>11276</v>
      </c>
      <c r="Z11" s="6">
        <f>'q-Labour'!Z11</f>
        <v>11544</v>
      </c>
      <c r="AA11" s="6">
        <f>'q-Labour'!AA11</f>
        <v>11795</v>
      </c>
      <c r="AB11" s="6">
        <f>'q-Labour'!AB11</f>
        <v>12058</v>
      </c>
      <c r="AC11" s="6">
        <f>'q-Labour'!AC11</f>
        <v>12331</v>
      </c>
      <c r="AD11" s="6">
        <f>'q-Labour'!AD11</f>
        <v>12610</v>
      </c>
      <c r="AE11" s="6">
        <f>'q-Labour'!AE11</f>
        <v>12887</v>
      </c>
      <c r="AF11" s="6">
        <f>'q-Labour'!AF11</f>
        <v>13165</v>
      </c>
      <c r="AG11" s="6">
        <f>'q-Labour'!AG11</f>
        <v>13440</v>
      </c>
      <c r="AH11" s="6">
        <f>'q-Labour'!AH11</f>
        <v>13723</v>
      </c>
      <c r="AI11" s="6">
        <f>'q-Labour'!AI11</f>
        <v>14000</v>
      </c>
      <c r="AJ11" s="6">
        <f>'q-Labour'!AJ11</f>
        <v>14276</v>
      </c>
      <c r="AK11" s="6">
        <f>'q-Labour'!AK11</f>
        <v>14553</v>
      </c>
      <c r="AL11" s="6">
        <f>'q-Labour'!AL11</f>
        <v>14830</v>
      </c>
      <c r="AM11" s="6">
        <f>'q-Labour'!AM11</f>
        <v>15102</v>
      </c>
      <c r="AN11" s="6">
        <f>'q-Labour'!AN11</f>
        <v>15377</v>
      </c>
      <c r="AO11" s="6">
        <f>'q-Labour'!AO11</f>
        <v>15651</v>
      </c>
      <c r="AP11" s="6">
        <f>'q-Labour'!AP11</f>
        <v>15928</v>
      </c>
      <c r="AQ11" s="6">
        <f>'q-Labour'!AQ11</f>
        <v>16205</v>
      </c>
      <c r="AR11" s="6">
        <f>'q-Labour'!AR11</f>
        <v>16485</v>
      </c>
      <c r="AS11" s="6">
        <f>'q-Labour'!AS11</f>
        <v>16765</v>
      </c>
      <c r="AT11" s="6">
        <f>'q-Labour'!AT11</f>
        <v>17045</v>
      </c>
      <c r="AU11" s="6">
        <f>'q-Labour'!AU11</f>
        <v>17285</v>
      </c>
      <c r="AV11" s="6">
        <f>'q-Labour'!AV11</f>
        <v>17526</v>
      </c>
      <c r="AW11" s="6">
        <f>'q-Labour'!AW11</f>
        <v>0</v>
      </c>
    </row>
    <row r="12" spans="1:49" x14ac:dyDescent="0.2">
      <c r="A12" s="6">
        <f>'q-Labour'!A12</f>
        <v>9</v>
      </c>
      <c r="B12" s="6" t="str">
        <f>'q-Labour'!B12</f>
        <v>Rest Caribbean</v>
      </c>
      <c r="C12" s="6">
        <f>'q-Labour'!C12</f>
        <v>65</v>
      </c>
      <c r="D12" s="6" t="str">
        <f>'q-Labour'!D12</f>
        <v>Falkland Islands (Islas Malvinas)</v>
      </c>
      <c r="E12" s="6" t="str">
        <f>'q-Labour'!E12</f>
        <v>591</v>
      </c>
      <c r="F12" s="6" t="str">
        <f>'q-Labour'!F12</f>
        <v xml:space="preserve">Tot Ec Act </v>
      </c>
      <c r="G12" s="6">
        <f>'q-Labour'!G12</f>
        <v>1</v>
      </c>
      <c r="H12" s="6">
        <f>'q-Labour'!H12</f>
        <v>1</v>
      </c>
      <c r="I12" s="6">
        <f>'q-Labour'!I12</f>
        <v>1</v>
      </c>
      <c r="J12" s="6">
        <f>'q-Labour'!J12</f>
        <v>1</v>
      </c>
      <c r="K12" s="6">
        <f>'q-Labour'!K12</f>
        <v>1</v>
      </c>
      <c r="L12" s="6">
        <f>'q-Labour'!L12</f>
        <v>1</v>
      </c>
      <c r="M12" s="6">
        <f>'q-Labour'!M12</f>
        <v>1</v>
      </c>
      <c r="N12" s="6">
        <f>'q-Labour'!N12</f>
        <v>1</v>
      </c>
      <c r="O12" s="6">
        <f>'q-Labour'!O12</f>
        <v>1</v>
      </c>
      <c r="P12" s="6">
        <f>'q-Labour'!P12</f>
        <v>1</v>
      </c>
      <c r="Q12" s="6">
        <f>'q-Labour'!Q12</f>
        <v>1</v>
      </c>
      <c r="R12" s="6">
        <f>'q-Labour'!R12</f>
        <v>1</v>
      </c>
      <c r="S12" s="6">
        <f>'q-Labour'!S12</f>
        <v>1</v>
      </c>
      <c r="T12" s="6">
        <f>'q-Labour'!T12</f>
        <v>1</v>
      </c>
      <c r="U12" s="6">
        <f>'q-Labour'!U12</f>
        <v>1</v>
      </c>
      <c r="V12" s="6">
        <f>'q-Labour'!V12</f>
        <v>1</v>
      </c>
      <c r="W12" s="6">
        <f>'q-Labour'!W12</f>
        <v>1</v>
      </c>
      <c r="X12" s="6">
        <f>'q-Labour'!X12</f>
        <v>1</v>
      </c>
      <c r="Y12" s="6">
        <f>'q-Labour'!Y12</f>
        <v>1</v>
      </c>
      <c r="Z12" s="6">
        <f>'q-Labour'!Z12</f>
        <v>1</v>
      </c>
      <c r="AA12" s="6">
        <f>'q-Labour'!AA12</f>
        <v>1</v>
      </c>
      <c r="AB12" s="6">
        <f>'q-Labour'!AB12</f>
        <v>1</v>
      </c>
      <c r="AC12" s="6">
        <f>'q-Labour'!AC12</f>
        <v>1</v>
      </c>
      <c r="AD12" s="6">
        <f>'q-Labour'!AD12</f>
        <v>1</v>
      </c>
      <c r="AE12" s="6">
        <f>'q-Labour'!AE12</f>
        <v>1</v>
      </c>
      <c r="AF12" s="6">
        <f>'q-Labour'!AF12</f>
        <v>1</v>
      </c>
      <c r="AG12" s="6">
        <f>'q-Labour'!AG12</f>
        <v>1</v>
      </c>
      <c r="AH12" s="6">
        <f>'q-Labour'!AH12</f>
        <v>1</v>
      </c>
      <c r="AI12" s="6">
        <f>'q-Labour'!AI12</f>
        <v>1</v>
      </c>
      <c r="AJ12" s="6">
        <f>'q-Labour'!AJ12</f>
        <v>1</v>
      </c>
      <c r="AK12" s="6">
        <f>'q-Labour'!AK12</f>
        <v>1</v>
      </c>
      <c r="AL12" s="6">
        <f>'q-Labour'!AL12</f>
        <v>1</v>
      </c>
      <c r="AM12" s="6">
        <f>'q-Labour'!AM12</f>
        <v>1</v>
      </c>
      <c r="AN12" s="6">
        <f>'q-Labour'!AN12</f>
        <v>1</v>
      </c>
      <c r="AO12" s="6">
        <f>'q-Labour'!AO12</f>
        <v>1</v>
      </c>
      <c r="AP12" s="6">
        <f>'q-Labour'!AP12</f>
        <v>1</v>
      </c>
      <c r="AQ12" s="6">
        <f>'q-Labour'!AQ12</f>
        <v>1</v>
      </c>
      <c r="AR12" s="6">
        <f>'q-Labour'!AR12</f>
        <v>1</v>
      </c>
      <c r="AS12" s="6">
        <f>'q-Labour'!AS12</f>
        <v>1</v>
      </c>
      <c r="AT12" s="6">
        <f>'q-Labour'!AT12</f>
        <v>1</v>
      </c>
      <c r="AU12" s="6">
        <f>'q-Labour'!AU12</f>
        <v>1</v>
      </c>
      <c r="AV12" s="6">
        <f>'q-Labour'!AV12</f>
        <v>1</v>
      </c>
      <c r="AW12" s="6">
        <f>'q-Labour'!AW12</f>
        <v>0</v>
      </c>
    </row>
    <row r="13" spans="1:49" x14ac:dyDescent="0.2">
      <c r="A13" s="6">
        <f>'q-Labour'!A13</f>
        <v>9</v>
      </c>
      <c r="B13" s="6" t="str">
        <f>'q-Labour'!B13</f>
        <v>Rest Caribbean</v>
      </c>
      <c r="C13" s="6">
        <f>'q-Labour'!C13</f>
        <v>69</v>
      </c>
      <c r="D13" s="6" t="str">
        <f>'q-Labour'!D13</f>
        <v>French Guiana</v>
      </c>
      <c r="E13" s="6" t="str">
        <f>'q-Labour'!E13</f>
        <v>591</v>
      </c>
      <c r="F13" s="6" t="str">
        <f>'q-Labour'!F13</f>
        <v xml:space="preserve">Tot Ec Act </v>
      </c>
      <c r="G13" s="6">
        <f>'q-Labour'!G13</f>
        <v>12</v>
      </c>
      <c r="H13" s="6">
        <f>'q-Labour'!H13</f>
        <v>13</v>
      </c>
      <c r="I13" s="6">
        <f>'q-Labour'!I13</f>
        <v>14</v>
      </c>
      <c r="J13" s="6">
        <f>'q-Labour'!J13</f>
        <v>14</v>
      </c>
      <c r="K13" s="6">
        <f>'q-Labour'!K13</f>
        <v>15</v>
      </c>
      <c r="L13" s="6">
        <f>'q-Labour'!L13</f>
        <v>16</v>
      </c>
      <c r="M13" s="6">
        <f>'q-Labour'!M13</f>
        <v>16</v>
      </c>
      <c r="N13" s="6">
        <f>'q-Labour'!N13</f>
        <v>17</v>
      </c>
      <c r="O13" s="6">
        <f>'q-Labour'!O13</f>
        <v>17</v>
      </c>
      <c r="P13" s="6">
        <f>'q-Labour'!P13</f>
        <v>18</v>
      </c>
      <c r="Q13" s="6">
        <f>'q-Labour'!Q13</f>
        <v>18</v>
      </c>
      <c r="R13" s="6">
        <f>'q-Labour'!R13</f>
        <v>19</v>
      </c>
      <c r="S13" s="6">
        <f>'q-Labour'!S13</f>
        <v>20</v>
      </c>
      <c r="T13" s="6">
        <f>'q-Labour'!T13</f>
        <v>20</v>
      </c>
      <c r="U13" s="6">
        <f>'q-Labour'!U13</f>
        <v>21</v>
      </c>
      <c r="V13" s="6">
        <f>'q-Labour'!V13</f>
        <v>22</v>
      </c>
      <c r="W13" s="6">
        <f>'q-Labour'!W13</f>
        <v>23</v>
      </c>
      <c r="X13" s="6">
        <f>'q-Labour'!X13</f>
        <v>25</v>
      </c>
      <c r="Y13" s="6">
        <f>'q-Labour'!Y13</f>
        <v>26</v>
      </c>
      <c r="Z13" s="6">
        <f>'q-Labour'!Z13</f>
        <v>28</v>
      </c>
      <c r="AA13" s="6">
        <f>'q-Labour'!AA13</f>
        <v>29</v>
      </c>
      <c r="AB13" s="6">
        <f>'q-Labour'!AB13</f>
        <v>31</v>
      </c>
      <c r="AC13" s="6">
        <f>'q-Labour'!AC13</f>
        <v>33</v>
      </c>
      <c r="AD13" s="6">
        <f>'q-Labour'!AD13</f>
        <v>35</v>
      </c>
      <c r="AE13" s="6">
        <f>'q-Labour'!AE13</f>
        <v>37</v>
      </c>
      <c r="AF13" s="6">
        <f>'q-Labour'!AF13</f>
        <v>39</v>
      </c>
      <c r="AG13" s="6">
        <f>'q-Labour'!AG13</f>
        <v>42</v>
      </c>
      <c r="AH13" s="6">
        <f>'q-Labour'!AH13</f>
        <v>45</v>
      </c>
      <c r="AI13" s="6">
        <f>'q-Labour'!AI13</f>
        <v>48</v>
      </c>
      <c r="AJ13" s="6">
        <f>'q-Labour'!AJ13</f>
        <v>50</v>
      </c>
      <c r="AK13" s="6">
        <f>'q-Labour'!AK13</f>
        <v>52</v>
      </c>
      <c r="AL13" s="6">
        <f>'q-Labour'!AL13</f>
        <v>54</v>
      </c>
      <c r="AM13" s="6">
        <f>'q-Labour'!AM13</f>
        <v>56</v>
      </c>
      <c r="AN13" s="6">
        <f>'q-Labour'!AN13</f>
        <v>57</v>
      </c>
      <c r="AO13" s="6">
        <f>'q-Labour'!AO13</f>
        <v>59</v>
      </c>
      <c r="AP13" s="6">
        <f>'q-Labour'!AP13</f>
        <v>61</v>
      </c>
      <c r="AQ13" s="6">
        <f>'q-Labour'!AQ13</f>
        <v>63</v>
      </c>
      <c r="AR13" s="6">
        <f>'q-Labour'!AR13</f>
        <v>65</v>
      </c>
      <c r="AS13" s="6">
        <f>'q-Labour'!AS13</f>
        <v>67</v>
      </c>
      <c r="AT13" s="6">
        <f>'q-Labour'!AT13</f>
        <v>69</v>
      </c>
      <c r="AU13" s="6">
        <f>'q-Labour'!AU13</f>
        <v>72</v>
      </c>
      <c r="AV13" s="6">
        <f>'q-Labour'!AV13</f>
        <v>74</v>
      </c>
      <c r="AW13" s="6">
        <f>'q-Labour'!AW13</f>
        <v>0</v>
      </c>
    </row>
    <row r="14" spans="1:49" x14ac:dyDescent="0.2">
      <c r="A14" s="6">
        <f>'q-Labour'!A14</f>
        <v>9</v>
      </c>
      <c r="B14" s="6" t="str">
        <f>'q-Labour'!B14</f>
        <v>Rest Caribbean</v>
      </c>
      <c r="C14" s="6">
        <f>'q-Labour'!C14</f>
        <v>91</v>
      </c>
      <c r="D14" s="6" t="str">
        <f>'q-Labour'!D14</f>
        <v>Guyana</v>
      </c>
      <c r="E14" s="6" t="str">
        <f>'q-Labour'!E14</f>
        <v>591</v>
      </c>
      <c r="F14" s="6" t="str">
        <f>'q-Labour'!F14</f>
        <v xml:space="preserve">Tot Ec Act </v>
      </c>
      <c r="G14" s="6">
        <f>'q-Labour'!G14</f>
        <v>166</v>
      </c>
      <c r="H14" s="6">
        <f>'q-Labour'!H14</f>
        <v>171</v>
      </c>
      <c r="I14" s="6">
        <f>'q-Labour'!I14</f>
        <v>175</v>
      </c>
      <c r="J14" s="6">
        <f>'q-Labour'!J14</f>
        <v>180</v>
      </c>
      <c r="K14" s="6">
        <f>'q-Labour'!K14</f>
        <v>184</v>
      </c>
      <c r="L14" s="6">
        <f>'q-Labour'!L14</f>
        <v>188</v>
      </c>
      <c r="M14" s="6">
        <f>'q-Labour'!M14</f>
        <v>192</v>
      </c>
      <c r="N14" s="6">
        <f>'q-Labour'!N14</f>
        <v>195</v>
      </c>
      <c r="O14" s="6">
        <f>'q-Labour'!O14</f>
        <v>198</v>
      </c>
      <c r="P14" s="6">
        <f>'q-Labour'!P14</f>
        <v>200</v>
      </c>
      <c r="Q14" s="6">
        <f>'q-Labour'!Q14</f>
        <v>205</v>
      </c>
      <c r="R14" s="6">
        <f>'q-Labour'!R14</f>
        <v>210</v>
      </c>
      <c r="S14" s="6">
        <f>'q-Labour'!S14</f>
        <v>214</v>
      </c>
      <c r="T14" s="6">
        <f>'q-Labour'!T14</f>
        <v>218</v>
      </c>
      <c r="U14" s="6">
        <f>'q-Labour'!U14</f>
        <v>223</v>
      </c>
      <c r="V14" s="6">
        <f>'q-Labour'!V14</f>
        <v>228</v>
      </c>
      <c r="W14" s="6">
        <f>'q-Labour'!W14</f>
        <v>234</v>
      </c>
      <c r="X14" s="6">
        <f>'q-Labour'!X14</f>
        <v>240</v>
      </c>
      <c r="Y14" s="6">
        <f>'q-Labour'!Y14</f>
        <v>245</v>
      </c>
      <c r="Z14" s="6">
        <f>'q-Labour'!Z14</f>
        <v>250</v>
      </c>
      <c r="AA14" s="6">
        <f>'q-Labour'!AA14</f>
        <v>253</v>
      </c>
      <c r="AB14" s="6">
        <f>'q-Labour'!AB14</f>
        <v>256</v>
      </c>
      <c r="AC14" s="6">
        <f>'q-Labour'!AC14</f>
        <v>258</v>
      </c>
      <c r="AD14" s="6">
        <f>'q-Labour'!AD14</f>
        <v>260</v>
      </c>
      <c r="AE14" s="6">
        <f>'q-Labour'!AE14</f>
        <v>261</v>
      </c>
      <c r="AF14" s="6">
        <f>'q-Labour'!AF14</f>
        <v>263</v>
      </c>
      <c r="AG14" s="6">
        <f>'q-Labour'!AG14</f>
        <v>264</v>
      </c>
      <c r="AH14" s="6">
        <f>'q-Labour'!AH14</f>
        <v>265</v>
      </c>
      <c r="AI14" s="6">
        <f>'q-Labour'!AI14</f>
        <v>266</v>
      </c>
      <c r="AJ14" s="6">
        <f>'q-Labour'!AJ14</f>
        <v>269</v>
      </c>
      <c r="AK14" s="6">
        <f>'q-Labour'!AK14</f>
        <v>272</v>
      </c>
      <c r="AL14" s="6">
        <f>'q-Labour'!AL14</f>
        <v>276</v>
      </c>
      <c r="AM14" s="6">
        <f>'q-Labour'!AM14</f>
        <v>281</v>
      </c>
      <c r="AN14" s="6">
        <f>'q-Labour'!AN14</f>
        <v>286</v>
      </c>
      <c r="AO14" s="6">
        <f>'q-Labour'!AO14</f>
        <v>291</v>
      </c>
      <c r="AP14" s="6">
        <f>'q-Labour'!AP14</f>
        <v>297</v>
      </c>
      <c r="AQ14" s="6">
        <f>'q-Labour'!AQ14</f>
        <v>302</v>
      </c>
      <c r="AR14" s="6">
        <f>'q-Labour'!AR14</f>
        <v>308</v>
      </c>
      <c r="AS14" s="6">
        <f>'q-Labour'!AS14</f>
        <v>314</v>
      </c>
      <c r="AT14" s="6">
        <f>'q-Labour'!AT14</f>
        <v>319</v>
      </c>
      <c r="AU14" s="6">
        <f>'q-Labour'!AU14</f>
        <v>323</v>
      </c>
      <c r="AV14" s="6">
        <f>'q-Labour'!AV14</f>
        <v>326</v>
      </c>
      <c r="AW14" s="6">
        <f>'q-Labour'!AW14</f>
        <v>0</v>
      </c>
    </row>
    <row r="15" spans="1:49" x14ac:dyDescent="0.2">
      <c r="A15" s="6">
        <f>'q-Labour'!A15</f>
        <v>9</v>
      </c>
      <c r="B15" s="6" t="str">
        <f>'q-Labour'!B15</f>
        <v>Rest Caribbean</v>
      </c>
      <c r="C15" s="6">
        <f>'q-Labour'!C15</f>
        <v>207</v>
      </c>
      <c r="D15" s="6" t="str">
        <f>'q-Labour'!D15</f>
        <v>Suriname</v>
      </c>
      <c r="E15" s="6" t="str">
        <f>'q-Labour'!E15</f>
        <v>591</v>
      </c>
      <c r="F15" s="6" t="str">
        <f>'q-Labour'!F15</f>
        <v xml:space="preserve">Tot Ec Act </v>
      </c>
      <c r="G15" s="6">
        <f>'q-Labour'!G15</f>
        <v>79</v>
      </c>
      <c r="H15" s="6">
        <f>'q-Labour'!H15</f>
        <v>81</v>
      </c>
      <c r="I15" s="6">
        <f>'q-Labour'!I15</f>
        <v>83</v>
      </c>
      <c r="J15" s="6">
        <f>'q-Labour'!J15</f>
        <v>85</v>
      </c>
      <c r="K15" s="6">
        <f>'q-Labour'!K15</f>
        <v>87</v>
      </c>
      <c r="L15" s="6">
        <f>'q-Labour'!L15</f>
        <v>89</v>
      </c>
      <c r="M15" s="6">
        <f>'q-Labour'!M15</f>
        <v>91</v>
      </c>
      <c r="N15" s="6">
        <f>'q-Labour'!N15</f>
        <v>93</v>
      </c>
      <c r="O15" s="6">
        <f>'q-Labour'!O15</f>
        <v>94</v>
      </c>
      <c r="P15" s="6">
        <f>'q-Labour'!P15</f>
        <v>95</v>
      </c>
      <c r="Q15" s="6">
        <f>'q-Labour'!Q15</f>
        <v>97</v>
      </c>
      <c r="R15" s="6">
        <f>'q-Labour'!R15</f>
        <v>98</v>
      </c>
      <c r="S15" s="6">
        <f>'q-Labour'!S15</f>
        <v>98</v>
      </c>
      <c r="T15" s="6">
        <f>'q-Labour'!T15</f>
        <v>98</v>
      </c>
      <c r="U15" s="6">
        <f>'q-Labour'!U15</f>
        <v>98</v>
      </c>
      <c r="V15" s="6">
        <f>'q-Labour'!V15</f>
        <v>98</v>
      </c>
      <c r="W15" s="6">
        <f>'q-Labour'!W15</f>
        <v>98</v>
      </c>
      <c r="X15" s="6">
        <f>'q-Labour'!X15</f>
        <v>99</v>
      </c>
      <c r="Y15" s="6">
        <f>'q-Labour'!Y15</f>
        <v>99</v>
      </c>
      <c r="Z15" s="6">
        <f>'q-Labour'!Z15</f>
        <v>101</v>
      </c>
      <c r="AA15" s="6">
        <f>'q-Labour'!AA15</f>
        <v>103</v>
      </c>
      <c r="AB15" s="6">
        <f>'q-Labour'!AB15</f>
        <v>106</v>
      </c>
      <c r="AC15" s="6">
        <f>'q-Labour'!AC15</f>
        <v>110</v>
      </c>
      <c r="AD15" s="6">
        <f>'q-Labour'!AD15</f>
        <v>114</v>
      </c>
      <c r="AE15" s="6">
        <f>'q-Labour'!AE15</f>
        <v>117</v>
      </c>
      <c r="AF15" s="6">
        <f>'q-Labour'!AF15</f>
        <v>121</v>
      </c>
      <c r="AG15" s="6">
        <f>'q-Labour'!AG15</f>
        <v>124</v>
      </c>
      <c r="AH15" s="6">
        <f>'q-Labour'!AH15</f>
        <v>127</v>
      </c>
      <c r="AI15" s="6">
        <f>'q-Labour'!AI15</f>
        <v>130</v>
      </c>
      <c r="AJ15" s="6">
        <f>'q-Labour'!AJ15</f>
        <v>132</v>
      </c>
      <c r="AK15" s="6">
        <f>'q-Labour'!AK15</f>
        <v>135</v>
      </c>
      <c r="AL15" s="6">
        <f>'q-Labour'!AL15</f>
        <v>137</v>
      </c>
      <c r="AM15" s="6">
        <f>'q-Labour'!AM15</f>
        <v>139</v>
      </c>
      <c r="AN15" s="6">
        <f>'q-Labour'!AN15</f>
        <v>141</v>
      </c>
      <c r="AO15" s="6">
        <f>'q-Labour'!AO15</f>
        <v>144</v>
      </c>
      <c r="AP15" s="6">
        <f>'q-Labour'!AP15</f>
        <v>146</v>
      </c>
      <c r="AQ15" s="6">
        <f>'q-Labour'!AQ15</f>
        <v>149</v>
      </c>
      <c r="AR15" s="6">
        <f>'q-Labour'!AR15</f>
        <v>153</v>
      </c>
      <c r="AS15" s="6">
        <f>'q-Labour'!AS15</f>
        <v>156</v>
      </c>
      <c r="AT15" s="6">
        <f>'q-Labour'!AT15</f>
        <v>159</v>
      </c>
      <c r="AU15" s="6">
        <f>'q-Labour'!AU15</f>
        <v>162</v>
      </c>
      <c r="AV15" s="6">
        <f>'q-Labour'!AV15</f>
        <v>166</v>
      </c>
      <c r="AW15" s="6">
        <f>'q-Labour'!AW15</f>
        <v>0</v>
      </c>
    </row>
    <row r="16" spans="1:49" x14ac:dyDescent="0.2">
      <c r="A16" s="6">
        <f>'q-Labour'!A16</f>
        <v>11</v>
      </c>
      <c r="B16" s="6" t="str">
        <f>'q-Labour'!B16</f>
        <v>Andean Countries</v>
      </c>
      <c r="C16" s="6">
        <f>'q-Labour'!C16</f>
        <v>19</v>
      </c>
      <c r="D16" s="6" t="str">
        <f>'q-Labour'!D16</f>
        <v>Bolivia</v>
      </c>
      <c r="E16" s="6" t="str">
        <f>'q-Labour'!E16</f>
        <v>591</v>
      </c>
      <c r="F16" s="6" t="str">
        <f>'q-Labour'!F16</f>
        <v xml:space="preserve">Tot Ec Act </v>
      </c>
      <c r="G16" s="6">
        <f>'q-Labour'!G16</f>
        <v>1354</v>
      </c>
      <c r="H16" s="6">
        <f>'q-Labour'!H16</f>
        <v>1377</v>
      </c>
      <c r="I16" s="6">
        <f>'q-Labour'!I16</f>
        <v>1400</v>
      </c>
      <c r="J16" s="6">
        <f>'q-Labour'!J16</f>
        <v>1424</v>
      </c>
      <c r="K16" s="6">
        <f>'q-Labour'!K16</f>
        <v>1449</v>
      </c>
      <c r="L16" s="6">
        <f>'q-Labour'!L16</f>
        <v>1474</v>
      </c>
      <c r="M16" s="6">
        <f>'q-Labour'!M16</f>
        <v>1500</v>
      </c>
      <c r="N16" s="6">
        <f>'q-Labour'!N16</f>
        <v>1527</v>
      </c>
      <c r="O16" s="6">
        <f>'q-Labour'!O16</f>
        <v>1555</v>
      </c>
      <c r="P16" s="6">
        <f>'q-Labour'!P16</f>
        <v>1584</v>
      </c>
      <c r="Q16" s="6">
        <f>'q-Labour'!Q16</f>
        <v>1623</v>
      </c>
      <c r="R16" s="6">
        <f>'q-Labour'!R16</f>
        <v>1663</v>
      </c>
      <c r="S16" s="6">
        <f>'q-Labour'!S16</f>
        <v>1704</v>
      </c>
      <c r="T16" s="6">
        <f>'q-Labour'!T16</f>
        <v>1746</v>
      </c>
      <c r="U16" s="6">
        <f>'q-Labour'!U16</f>
        <v>1789</v>
      </c>
      <c r="V16" s="6">
        <f>'q-Labour'!V16</f>
        <v>1833</v>
      </c>
      <c r="W16" s="6">
        <f>'q-Labour'!W16</f>
        <v>1878</v>
      </c>
      <c r="X16" s="6">
        <f>'q-Labour'!X16</f>
        <v>1923</v>
      </c>
      <c r="Y16" s="6">
        <f>'q-Labour'!Y16</f>
        <v>1969</v>
      </c>
      <c r="Z16" s="6">
        <f>'q-Labour'!Z16</f>
        <v>2014</v>
      </c>
      <c r="AA16" s="6">
        <f>'q-Labour'!AA16</f>
        <v>2071</v>
      </c>
      <c r="AB16" s="6">
        <f>'q-Labour'!AB16</f>
        <v>2128</v>
      </c>
      <c r="AC16" s="6">
        <f>'q-Labour'!AC16</f>
        <v>2187</v>
      </c>
      <c r="AD16" s="6">
        <f>'q-Labour'!AD16</f>
        <v>2248</v>
      </c>
      <c r="AE16" s="6">
        <f>'q-Labour'!AE16</f>
        <v>2311</v>
      </c>
      <c r="AF16" s="6">
        <f>'q-Labour'!AF16</f>
        <v>2376</v>
      </c>
      <c r="AG16" s="6">
        <f>'q-Labour'!AG16</f>
        <v>2444</v>
      </c>
      <c r="AH16" s="6">
        <f>'q-Labour'!AH16</f>
        <v>2515</v>
      </c>
      <c r="AI16" s="6">
        <f>'q-Labour'!AI16</f>
        <v>2589</v>
      </c>
      <c r="AJ16" s="6">
        <f>'q-Labour'!AJ16</f>
        <v>2665</v>
      </c>
      <c r="AK16" s="6">
        <f>'q-Labour'!AK16</f>
        <v>2733</v>
      </c>
      <c r="AL16" s="6">
        <f>'q-Labour'!AL16</f>
        <v>2803</v>
      </c>
      <c r="AM16" s="6">
        <f>'q-Labour'!AM16</f>
        <v>2874</v>
      </c>
      <c r="AN16" s="6">
        <f>'q-Labour'!AN16</f>
        <v>2947</v>
      </c>
      <c r="AO16" s="6">
        <f>'q-Labour'!AO16</f>
        <v>3020</v>
      </c>
      <c r="AP16" s="6">
        <f>'q-Labour'!AP16</f>
        <v>3093</v>
      </c>
      <c r="AQ16" s="6">
        <f>'q-Labour'!AQ16</f>
        <v>3167</v>
      </c>
      <c r="AR16" s="6">
        <f>'q-Labour'!AR16</f>
        <v>3241</v>
      </c>
      <c r="AS16" s="6">
        <f>'q-Labour'!AS16</f>
        <v>3316</v>
      </c>
      <c r="AT16" s="6">
        <f>'q-Labour'!AT16</f>
        <v>3390</v>
      </c>
      <c r="AU16" s="6">
        <f>'q-Labour'!AU16</f>
        <v>3480</v>
      </c>
      <c r="AV16" s="6">
        <f>'q-Labour'!AV16</f>
        <v>3570</v>
      </c>
      <c r="AW16" s="6">
        <f>'q-Labour'!AW16</f>
        <v>0</v>
      </c>
    </row>
    <row r="17" spans="1:49" x14ac:dyDescent="0.2">
      <c r="A17" s="6">
        <f>'q-Labour'!A17</f>
        <v>11</v>
      </c>
      <c r="B17" s="6" t="str">
        <f>'q-Labour'!B17</f>
        <v>Andean Countries</v>
      </c>
      <c r="C17" s="6">
        <f>'q-Labour'!C17</f>
        <v>44</v>
      </c>
      <c r="D17" s="6" t="str">
        <f>'q-Labour'!D17</f>
        <v>Colombia</v>
      </c>
      <c r="E17" s="6" t="str">
        <f>'q-Labour'!E17</f>
        <v>591</v>
      </c>
      <c r="F17" s="6" t="str">
        <f>'q-Labour'!F17</f>
        <v xml:space="preserve">Tot Ec Act </v>
      </c>
      <c r="G17" s="6">
        <f>'q-Labour'!G17</f>
        <v>5513</v>
      </c>
      <c r="H17" s="6">
        <f>'q-Labour'!H17</f>
        <v>5651</v>
      </c>
      <c r="I17" s="6">
        <f>'q-Labour'!I17</f>
        <v>5793</v>
      </c>
      <c r="J17" s="6">
        <f>'q-Labour'!J17</f>
        <v>5938</v>
      </c>
      <c r="K17" s="6">
        <f>'q-Labour'!K17</f>
        <v>6085</v>
      </c>
      <c r="L17" s="6">
        <f>'q-Labour'!L17</f>
        <v>6234</v>
      </c>
      <c r="M17" s="6">
        <f>'q-Labour'!M17</f>
        <v>6384</v>
      </c>
      <c r="N17" s="6">
        <f>'q-Labour'!N17</f>
        <v>6535</v>
      </c>
      <c r="O17" s="6">
        <f>'q-Labour'!O17</f>
        <v>6682</v>
      </c>
      <c r="P17" s="6">
        <f>'q-Labour'!P17</f>
        <v>6824</v>
      </c>
      <c r="Q17" s="6">
        <f>'q-Labour'!Q17</f>
        <v>7052</v>
      </c>
      <c r="R17" s="6">
        <f>'q-Labour'!R17</f>
        <v>7280</v>
      </c>
      <c r="S17" s="6">
        <f>'q-Labour'!S17</f>
        <v>7511</v>
      </c>
      <c r="T17" s="6">
        <f>'q-Labour'!T17</f>
        <v>7746</v>
      </c>
      <c r="U17" s="6">
        <f>'q-Labour'!U17</f>
        <v>7989</v>
      </c>
      <c r="V17" s="6">
        <f>'q-Labour'!V17</f>
        <v>8242</v>
      </c>
      <c r="W17" s="6">
        <f>'q-Labour'!W17</f>
        <v>8502</v>
      </c>
      <c r="X17" s="6">
        <f>'q-Labour'!X17</f>
        <v>8770</v>
      </c>
      <c r="Y17" s="6">
        <f>'q-Labour'!Y17</f>
        <v>9045</v>
      </c>
      <c r="Z17" s="6">
        <f>'q-Labour'!Z17</f>
        <v>9324</v>
      </c>
      <c r="AA17" s="6">
        <f>'q-Labour'!AA17</f>
        <v>9698</v>
      </c>
      <c r="AB17" s="6">
        <f>'q-Labour'!AB17</f>
        <v>10088</v>
      </c>
      <c r="AC17" s="6">
        <f>'q-Labour'!AC17</f>
        <v>10495</v>
      </c>
      <c r="AD17" s="6">
        <f>'q-Labour'!AD17</f>
        <v>10919</v>
      </c>
      <c r="AE17" s="6">
        <f>'q-Labour'!AE17</f>
        <v>11360</v>
      </c>
      <c r="AF17" s="6">
        <f>'q-Labour'!AF17</f>
        <v>11821</v>
      </c>
      <c r="AG17" s="6">
        <f>'q-Labour'!AG17</f>
        <v>12302</v>
      </c>
      <c r="AH17" s="6">
        <f>'q-Labour'!AH17</f>
        <v>12805</v>
      </c>
      <c r="AI17" s="6">
        <f>'q-Labour'!AI17</f>
        <v>13333</v>
      </c>
      <c r="AJ17" s="6">
        <f>'q-Labour'!AJ17</f>
        <v>13890</v>
      </c>
      <c r="AK17" s="6">
        <f>'q-Labour'!AK17</f>
        <v>14285</v>
      </c>
      <c r="AL17" s="6">
        <f>'q-Labour'!AL17</f>
        <v>14690</v>
      </c>
      <c r="AM17" s="6">
        <f>'q-Labour'!AM17</f>
        <v>15106</v>
      </c>
      <c r="AN17" s="6">
        <f>'q-Labour'!AN17</f>
        <v>15531</v>
      </c>
      <c r="AO17" s="6">
        <f>'q-Labour'!AO17</f>
        <v>15962</v>
      </c>
      <c r="AP17" s="6">
        <f>'q-Labour'!AP17</f>
        <v>16400</v>
      </c>
      <c r="AQ17" s="6">
        <f>'q-Labour'!AQ17</f>
        <v>16846</v>
      </c>
      <c r="AR17" s="6">
        <f>'q-Labour'!AR17</f>
        <v>17297</v>
      </c>
      <c r="AS17" s="6">
        <f>'q-Labour'!AS17</f>
        <v>17755</v>
      </c>
      <c r="AT17" s="6">
        <f>'q-Labour'!AT17</f>
        <v>18219</v>
      </c>
      <c r="AU17" s="6">
        <f>'q-Labour'!AU17</f>
        <v>18663</v>
      </c>
      <c r="AV17" s="6">
        <f>'q-Labour'!AV17</f>
        <v>19111</v>
      </c>
      <c r="AW17" s="6">
        <f>'q-Labour'!AW17</f>
        <v>0</v>
      </c>
    </row>
    <row r="18" spans="1:49" x14ac:dyDescent="0.2">
      <c r="A18" s="6">
        <f>'q-Labour'!A18</f>
        <v>11</v>
      </c>
      <c r="B18" s="6" t="str">
        <f>'q-Labour'!B18</f>
        <v>Andean Countries</v>
      </c>
      <c r="C18" s="6">
        <f>'q-Labour'!C18</f>
        <v>58</v>
      </c>
      <c r="D18" s="6" t="str">
        <f>'q-Labour'!D18</f>
        <v>Ecuador</v>
      </c>
      <c r="E18" s="6" t="str">
        <f>'q-Labour'!E18</f>
        <v>591</v>
      </c>
      <c r="F18" s="6" t="str">
        <f>'q-Labour'!F18</f>
        <v xml:space="preserve">Tot Ec Act </v>
      </c>
      <c r="G18" s="6">
        <f>'q-Labour'!G18</f>
        <v>1539</v>
      </c>
      <c r="H18" s="6">
        <f>'q-Labour'!H18</f>
        <v>1578</v>
      </c>
      <c r="I18" s="6">
        <f>'q-Labour'!I18</f>
        <v>1619</v>
      </c>
      <c r="J18" s="6">
        <f>'q-Labour'!J18</f>
        <v>1661</v>
      </c>
      <c r="K18" s="6">
        <f>'q-Labour'!K18</f>
        <v>1704</v>
      </c>
      <c r="L18" s="6">
        <f>'q-Labour'!L18</f>
        <v>1748</v>
      </c>
      <c r="M18" s="6">
        <f>'q-Labour'!M18</f>
        <v>1793</v>
      </c>
      <c r="N18" s="6">
        <f>'q-Labour'!N18</f>
        <v>1840</v>
      </c>
      <c r="O18" s="6">
        <f>'q-Labour'!O18</f>
        <v>1887</v>
      </c>
      <c r="P18" s="6">
        <f>'q-Labour'!P18</f>
        <v>1936</v>
      </c>
      <c r="Q18" s="6">
        <f>'q-Labour'!Q18</f>
        <v>1991</v>
      </c>
      <c r="R18" s="6">
        <f>'q-Labour'!R18</f>
        <v>2047</v>
      </c>
      <c r="S18" s="6">
        <f>'q-Labour'!S18</f>
        <v>2104</v>
      </c>
      <c r="T18" s="6">
        <f>'q-Labour'!T18</f>
        <v>2163</v>
      </c>
      <c r="U18" s="6">
        <f>'q-Labour'!U18</f>
        <v>2224</v>
      </c>
      <c r="V18" s="6">
        <f>'q-Labour'!V18</f>
        <v>2286</v>
      </c>
      <c r="W18" s="6">
        <f>'q-Labour'!W18</f>
        <v>2349</v>
      </c>
      <c r="X18" s="6">
        <f>'q-Labour'!X18</f>
        <v>2413</v>
      </c>
      <c r="Y18" s="6">
        <f>'q-Labour'!Y18</f>
        <v>2479</v>
      </c>
      <c r="Z18" s="6">
        <f>'q-Labour'!Z18</f>
        <v>2545</v>
      </c>
      <c r="AA18" s="6">
        <f>'q-Labour'!AA18</f>
        <v>2640</v>
      </c>
      <c r="AB18" s="6">
        <f>'q-Labour'!AB18</f>
        <v>2738</v>
      </c>
      <c r="AC18" s="6">
        <f>'q-Labour'!AC18</f>
        <v>2839</v>
      </c>
      <c r="AD18" s="6">
        <f>'q-Labour'!AD18</f>
        <v>2942</v>
      </c>
      <c r="AE18" s="6">
        <f>'q-Labour'!AE18</f>
        <v>3048</v>
      </c>
      <c r="AF18" s="6">
        <f>'q-Labour'!AF18</f>
        <v>3156</v>
      </c>
      <c r="AG18" s="6">
        <f>'q-Labour'!AG18</f>
        <v>3266</v>
      </c>
      <c r="AH18" s="6">
        <f>'q-Labour'!AH18</f>
        <v>3379</v>
      </c>
      <c r="AI18" s="6">
        <f>'q-Labour'!AI18</f>
        <v>3495</v>
      </c>
      <c r="AJ18" s="6">
        <f>'q-Labour'!AJ18</f>
        <v>3612</v>
      </c>
      <c r="AK18" s="6">
        <f>'q-Labour'!AK18</f>
        <v>3731</v>
      </c>
      <c r="AL18" s="6">
        <f>'q-Labour'!AL18</f>
        <v>3851</v>
      </c>
      <c r="AM18" s="6">
        <f>'q-Labour'!AM18</f>
        <v>3972</v>
      </c>
      <c r="AN18" s="6">
        <f>'q-Labour'!AN18</f>
        <v>4094</v>
      </c>
      <c r="AO18" s="6">
        <f>'q-Labour'!AO18</f>
        <v>4216</v>
      </c>
      <c r="AP18" s="6">
        <f>'q-Labour'!AP18</f>
        <v>4338</v>
      </c>
      <c r="AQ18" s="6">
        <f>'q-Labour'!AQ18</f>
        <v>4460</v>
      </c>
      <c r="AR18" s="6">
        <f>'q-Labour'!AR18</f>
        <v>4582</v>
      </c>
      <c r="AS18" s="6">
        <f>'q-Labour'!AS18</f>
        <v>4705</v>
      </c>
      <c r="AT18" s="6">
        <f>'q-Labour'!AT18</f>
        <v>4830</v>
      </c>
      <c r="AU18" s="6">
        <f>'q-Labour'!AU18</f>
        <v>4957</v>
      </c>
      <c r="AV18" s="6">
        <f>'q-Labour'!AV18</f>
        <v>5085</v>
      </c>
      <c r="AW18" s="6">
        <f>'q-Labour'!AW18</f>
        <v>0</v>
      </c>
    </row>
    <row r="19" spans="1:49" x14ac:dyDescent="0.2">
      <c r="A19" s="6">
        <f>'q-Labour'!A19</f>
        <v>11</v>
      </c>
      <c r="B19" s="6" t="str">
        <f>'q-Labour'!B19</f>
        <v>Andean Countries</v>
      </c>
      <c r="C19" s="6">
        <f>'q-Labour'!C19</f>
        <v>170</v>
      </c>
      <c r="D19" s="6" t="str">
        <f>'q-Labour'!D19</f>
        <v>Peru</v>
      </c>
      <c r="E19" s="6" t="str">
        <f>'q-Labour'!E19</f>
        <v>591</v>
      </c>
      <c r="F19" s="6" t="str">
        <f>'q-Labour'!F19</f>
        <v xml:space="preserve">Tot Ec Act </v>
      </c>
      <c r="G19" s="6">
        <f>'q-Labour'!G19</f>
        <v>3249</v>
      </c>
      <c r="H19" s="6">
        <f>'q-Labour'!H19</f>
        <v>3323</v>
      </c>
      <c r="I19" s="6">
        <f>'q-Labour'!I19</f>
        <v>3400</v>
      </c>
      <c r="J19" s="6">
        <f>'q-Labour'!J19</f>
        <v>3478</v>
      </c>
      <c r="K19" s="6">
        <f>'q-Labour'!K19</f>
        <v>3557</v>
      </c>
      <c r="L19" s="6">
        <f>'q-Labour'!L19</f>
        <v>3637</v>
      </c>
      <c r="M19" s="6">
        <f>'q-Labour'!M19</f>
        <v>3717</v>
      </c>
      <c r="N19" s="6">
        <f>'q-Labour'!N19</f>
        <v>3799</v>
      </c>
      <c r="O19" s="6">
        <f>'q-Labour'!O19</f>
        <v>3882</v>
      </c>
      <c r="P19" s="6">
        <f>'q-Labour'!P19</f>
        <v>3968</v>
      </c>
      <c r="Q19" s="6">
        <f>'q-Labour'!Q19</f>
        <v>4097</v>
      </c>
      <c r="R19" s="6">
        <f>'q-Labour'!R19</f>
        <v>4229</v>
      </c>
      <c r="S19" s="6">
        <f>'q-Labour'!S19</f>
        <v>4366</v>
      </c>
      <c r="T19" s="6">
        <f>'q-Labour'!T19</f>
        <v>4506</v>
      </c>
      <c r="U19" s="6">
        <f>'q-Labour'!U19</f>
        <v>4650</v>
      </c>
      <c r="V19" s="6">
        <f>'q-Labour'!V19</f>
        <v>4798</v>
      </c>
      <c r="W19" s="6">
        <f>'q-Labour'!W19</f>
        <v>4949</v>
      </c>
      <c r="X19" s="6">
        <f>'q-Labour'!X19</f>
        <v>5103</v>
      </c>
      <c r="Y19" s="6">
        <f>'q-Labour'!Y19</f>
        <v>5260</v>
      </c>
      <c r="Z19" s="6">
        <f>'q-Labour'!Z19</f>
        <v>5417</v>
      </c>
      <c r="AA19" s="6">
        <f>'q-Labour'!AA19</f>
        <v>5603</v>
      </c>
      <c r="AB19" s="6">
        <f>'q-Labour'!AB19</f>
        <v>5791</v>
      </c>
      <c r="AC19" s="6">
        <f>'q-Labour'!AC19</f>
        <v>5983</v>
      </c>
      <c r="AD19" s="6">
        <f>'q-Labour'!AD19</f>
        <v>6178</v>
      </c>
      <c r="AE19" s="6">
        <f>'q-Labour'!AE19</f>
        <v>6379</v>
      </c>
      <c r="AF19" s="6">
        <f>'q-Labour'!AF19</f>
        <v>6585</v>
      </c>
      <c r="AG19" s="6">
        <f>'q-Labour'!AG19</f>
        <v>6795</v>
      </c>
      <c r="AH19" s="6">
        <f>'q-Labour'!AH19</f>
        <v>7009</v>
      </c>
      <c r="AI19" s="6">
        <f>'q-Labour'!AI19</f>
        <v>7225</v>
      </c>
      <c r="AJ19" s="6">
        <f>'q-Labour'!AJ19</f>
        <v>7442</v>
      </c>
      <c r="AK19" s="6">
        <f>'q-Labour'!AK19</f>
        <v>7658</v>
      </c>
      <c r="AL19" s="6">
        <f>'q-Labour'!AL19</f>
        <v>7876</v>
      </c>
      <c r="AM19" s="6">
        <f>'q-Labour'!AM19</f>
        <v>8095</v>
      </c>
      <c r="AN19" s="6">
        <f>'q-Labour'!AN19</f>
        <v>8318</v>
      </c>
      <c r="AO19" s="6">
        <f>'q-Labour'!AO19</f>
        <v>8546</v>
      </c>
      <c r="AP19" s="6">
        <f>'q-Labour'!AP19</f>
        <v>8781</v>
      </c>
      <c r="AQ19" s="6">
        <f>'q-Labour'!AQ19</f>
        <v>9021</v>
      </c>
      <c r="AR19" s="6">
        <f>'q-Labour'!AR19</f>
        <v>9265</v>
      </c>
      <c r="AS19" s="6">
        <f>'q-Labour'!AS19</f>
        <v>9513</v>
      </c>
      <c r="AT19" s="6">
        <f>'q-Labour'!AT19</f>
        <v>9763</v>
      </c>
      <c r="AU19" s="6">
        <f>'q-Labour'!AU19</f>
        <v>10022</v>
      </c>
      <c r="AV19" s="6">
        <f>'q-Labour'!AV19</f>
        <v>10284</v>
      </c>
      <c r="AW19" s="6">
        <f>'q-Labour'!AW19</f>
        <v>0</v>
      </c>
    </row>
    <row r="20" spans="1:49" x14ac:dyDescent="0.2">
      <c r="A20" s="6">
        <f>'q-Labour'!A20</f>
        <v>11</v>
      </c>
      <c r="B20" s="6" t="str">
        <f>'q-Labour'!B20</f>
        <v>Andean Countries</v>
      </c>
      <c r="C20" s="6">
        <f>'q-Labour'!C20</f>
        <v>236</v>
      </c>
      <c r="D20" s="6" t="str">
        <f>'q-Labour'!D20</f>
        <v>Venezuela</v>
      </c>
      <c r="E20" s="6" t="str">
        <f>'q-Labour'!E20</f>
        <v>591</v>
      </c>
      <c r="F20" s="6" t="str">
        <f>'q-Labour'!F20</f>
        <v xml:space="preserve">Tot Ec Act </v>
      </c>
      <c r="G20" s="6">
        <f>'q-Labour'!G20</f>
        <v>2444</v>
      </c>
      <c r="H20" s="6">
        <f>'q-Labour'!H20</f>
        <v>2524</v>
      </c>
      <c r="I20" s="6">
        <f>'q-Labour'!I20</f>
        <v>2606</v>
      </c>
      <c r="J20" s="6">
        <f>'q-Labour'!J20</f>
        <v>2687</v>
      </c>
      <c r="K20" s="6">
        <f>'q-Labour'!K20</f>
        <v>2769</v>
      </c>
      <c r="L20" s="6">
        <f>'q-Labour'!L20</f>
        <v>2849</v>
      </c>
      <c r="M20" s="6">
        <f>'q-Labour'!M20</f>
        <v>2930</v>
      </c>
      <c r="N20" s="6">
        <f>'q-Labour'!N20</f>
        <v>3013</v>
      </c>
      <c r="O20" s="6">
        <f>'q-Labour'!O20</f>
        <v>3098</v>
      </c>
      <c r="P20" s="6">
        <f>'q-Labour'!P20</f>
        <v>3189</v>
      </c>
      <c r="Q20" s="6">
        <f>'q-Labour'!Q20</f>
        <v>3341</v>
      </c>
      <c r="R20" s="6">
        <f>'q-Labour'!R20</f>
        <v>3502</v>
      </c>
      <c r="S20" s="6">
        <f>'q-Labour'!S20</f>
        <v>3673</v>
      </c>
      <c r="T20" s="6">
        <f>'q-Labour'!T20</f>
        <v>3855</v>
      </c>
      <c r="U20" s="6">
        <f>'q-Labour'!U20</f>
        <v>4048</v>
      </c>
      <c r="V20" s="6">
        <f>'q-Labour'!V20</f>
        <v>4254</v>
      </c>
      <c r="W20" s="6">
        <f>'q-Labour'!W20</f>
        <v>4472</v>
      </c>
      <c r="X20" s="6">
        <f>'q-Labour'!X20</f>
        <v>4698</v>
      </c>
      <c r="Y20" s="6">
        <f>'q-Labour'!Y20</f>
        <v>4927</v>
      </c>
      <c r="Z20" s="6">
        <f>'q-Labour'!Z20</f>
        <v>5156</v>
      </c>
      <c r="AA20" s="6">
        <f>'q-Labour'!AA20</f>
        <v>5345</v>
      </c>
      <c r="AB20" s="6">
        <f>'q-Labour'!AB20</f>
        <v>5530</v>
      </c>
      <c r="AC20" s="6">
        <f>'q-Labour'!AC20</f>
        <v>5714</v>
      </c>
      <c r="AD20" s="6">
        <f>'q-Labour'!AD20</f>
        <v>5905</v>
      </c>
      <c r="AE20" s="6">
        <f>'q-Labour'!AE20</f>
        <v>6107</v>
      </c>
      <c r="AF20" s="6">
        <f>'q-Labour'!AF20</f>
        <v>6321</v>
      </c>
      <c r="AG20" s="6">
        <f>'q-Labour'!AG20</f>
        <v>6548</v>
      </c>
      <c r="AH20" s="6">
        <f>'q-Labour'!AH20</f>
        <v>6784</v>
      </c>
      <c r="AI20" s="6">
        <f>'q-Labour'!AI20</f>
        <v>7027</v>
      </c>
      <c r="AJ20" s="6">
        <f>'q-Labour'!AJ20</f>
        <v>7273</v>
      </c>
      <c r="AK20" s="6">
        <f>'q-Labour'!AK20</f>
        <v>7519</v>
      </c>
      <c r="AL20" s="6">
        <f>'q-Labour'!AL20</f>
        <v>7769</v>
      </c>
      <c r="AM20" s="6">
        <f>'q-Labour'!AM20</f>
        <v>8023</v>
      </c>
      <c r="AN20" s="6">
        <f>'q-Labour'!AN20</f>
        <v>8282</v>
      </c>
      <c r="AO20" s="6">
        <f>'q-Labour'!AO20</f>
        <v>8545</v>
      </c>
      <c r="AP20" s="6">
        <f>'q-Labour'!AP20</f>
        <v>8814</v>
      </c>
      <c r="AQ20" s="6">
        <f>'q-Labour'!AQ20</f>
        <v>9087</v>
      </c>
      <c r="AR20" s="6">
        <f>'q-Labour'!AR20</f>
        <v>9365</v>
      </c>
      <c r="AS20" s="6">
        <f>'q-Labour'!AS20</f>
        <v>9647</v>
      </c>
      <c r="AT20" s="6">
        <f>'q-Labour'!AT20</f>
        <v>9935</v>
      </c>
      <c r="AU20" s="6">
        <f>'q-Labour'!AU20</f>
        <v>10225</v>
      </c>
      <c r="AV20" s="6">
        <f>'q-Labour'!AV20</f>
        <v>10520</v>
      </c>
      <c r="AW20" s="6">
        <f>'q-Labour'!AW20</f>
        <v>0</v>
      </c>
    </row>
    <row r="21" spans="1:49" x14ac:dyDescent="0.2">
      <c r="A21" s="6">
        <f>'q-Labour'!A21</f>
        <v>14</v>
      </c>
      <c r="B21" s="6" t="str">
        <f>'q-Labour'!B21</f>
        <v>Brazil</v>
      </c>
      <c r="C21" s="6">
        <f>'q-Labour'!C21</f>
        <v>21</v>
      </c>
      <c r="D21" s="6" t="str">
        <f>'q-Labour'!D21</f>
        <v>Brazil</v>
      </c>
      <c r="E21" s="6" t="str">
        <f>'q-Labour'!E21</f>
        <v>591</v>
      </c>
      <c r="F21" s="6" t="str">
        <f>'q-Labour'!F21</f>
        <v xml:space="preserve">Tot Ec Act </v>
      </c>
      <c r="G21" s="6">
        <f>'q-Labour'!G21</f>
        <v>25801</v>
      </c>
      <c r="H21" s="6">
        <f>'q-Labour'!H21</f>
        <v>26670</v>
      </c>
      <c r="I21" s="6">
        <f>'q-Labour'!I21</f>
        <v>27565</v>
      </c>
      <c r="J21" s="6">
        <f>'q-Labour'!J21</f>
        <v>28474</v>
      </c>
      <c r="K21" s="6">
        <f>'q-Labour'!K21</f>
        <v>29386</v>
      </c>
      <c r="L21" s="6">
        <f>'q-Labour'!L21</f>
        <v>30298</v>
      </c>
      <c r="M21" s="6">
        <f>'q-Labour'!M21</f>
        <v>31213</v>
      </c>
      <c r="N21" s="6">
        <f>'q-Labour'!N21</f>
        <v>32134</v>
      </c>
      <c r="O21" s="6">
        <f>'q-Labour'!O21</f>
        <v>33064</v>
      </c>
      <c r="P21" s="6">
        <f>'q-Labour'!P21</f>
        <v>34009</v>
      </c>
      <c r="Q21" s="6">
        <f>'q-Labour'!Q21</f>
        <v>35183</v>
      </c>
      <c r="R21" s="6">
        <f>'q-Labour'!R21</f>
        <v>36385</v>
      </c>
      <c r="S21" s="6">
        <f>'q-Labour'!S21</f>
        <v>37622</v>
      </c>
      <c r="T21" s="6">
        <f>'q-Labour'!T21</f>
        <v>38904</v>
      </c>
      <c r="U21" s="6">
        <f>'q-Labour'!U21</f>
        <v>40237</v>
      </c>
      <c r="V21" s="6">
        <f>'q-Labour'!V21</f>
        <v>41623</v>
      </c>
      <c r="W21" s="6">
        <f>'q-Labour'!W21</f>
        <v>43063</v>
      </c>
      <c r="X21" s="6">
        <f>'q-Labour'!X21</f>
        <v>44554</v>
      </c>
      <c r="Y21" s="6">
        <f>'q-Labour'!Y21</f>
        <v>46091</v>
      </c>
      <c r="Z21" s="6">
        <f>'q-Labour'!Z21</f>
        <v>47673</v>
      </c>
      <c r="AA21" s="6">
        <f>'q-Labour'!AA21</f>
        <v>49301</v>
      </c>
      <c r="AB21" s="6">
        <f>'q-Labour'!AB21</f>
        <v>50974</v>
      </c>
      <c r="AC21" s="6">
        <f>'q-Labour'!AC21</f>
        <v>52688</v>
      </c>
      <c r="AD21" s="6">
        <f>'q-Labour'!AD21</f>
        <v>54435</v>
      </c>
      <c r="AE21" s="6">
        <f>'q-Labour'!AE21</f>
        <v>56209</v>
      </c>
      <c r="AF21" s="6">
        <f>'q-Labour'!AF21</f>
        <v>58008</v>
      </c>
      <c r="AG21" s="6">
        <f>'q-Labour'!AG21</f>
        <v>59833</v>
      </c>
      <c r="AH21" s="6">
        <f>'q-Labour'!AH21</f>
        <v>61682</v>
      </c>
      <c r="AI21" s="6">
        <f>'q-Labour'!AI21</f>
        <v>63553</v>
      </c>
      <c r="AJ21" s="6">
        <f>'q-Labour'!AJ21</f>
        <v>65445</v>
      </c>
      <c r="AK21" s="6">
        <f>'q-Labour'!AK21</f>
        <v>66835</v>
      </c>
      <c r="AL21" s="6">
        <f>'q-Labour'!AL21</f>
        <v>68209</v>
      </c>
      <c r="AM21" s="6">
        <f>'q-Labour'!AM21</f>
        <v>69571</v>
      </c>
      <c r="AN21" s="6">
        <f>'q-Labour'!AN21</f>
        <v>70930</v>
      </c>
      <c r="AO21" s="6">
        <f>'q-Labour'!AO21</f>
        <v>72293</v>
      </c>
      <c r="AP21" s="6">
        <f>'q-Labour'!AP21</f>
        <v>73661</v>
      </c>
      <c r="AQ21" s="6">
        <f>'q-Labour'!AQ21</f>
        <v>75034</v>
      </c>
      <c r="AR21" s="6">
        <f>'q-Labour'!AR21</f>
        <v>76414</v>
      </c>
      <c r="AS21" s="6">
        <f>'q-Labour'!AS21</f>
        <v>77802</v>
      </c>
      <c r="AT21" s="6">
        <f>'q-Labour'!AT21</f>
        <v>79199</v>
      </c>
      <c r="AU21" s="6">
        <f>'q-Labour'!AU21</f>
        <v>80302</v>
      </c>
      <c r="AV21" s="6">
        <f>'q-Labour'!AV21</f>
        <v>81406</v>
      </c>
      <c r="AW21" s="6">
        <f>'q-Labour'!AW21</f>
        <v>0</v>
      </c>
    </row>
    <row r="22" spans="1:49" x14ac:dyDescent="0.2">
      <c r="A22" s="6">
        <f>'q-Labour'!A22</f>
        <v>15</v>
      </c>
      <c r="B22" s="6" t="str">
        <f>'q-Labour'!B22</f>
        <v>Southern Cone (excluding Brazil)</v>
      </c>
      <c r="C22" s="6">
        <f>'q-Labour'!C22</f>
        <v>9</v>
      </c>
      <c r="D22" s="6" t="str">
        <f>'q-Labour'!D22</f>
        <v>Argentina</v>
      </c>
      <c r="E22" s="6" t="str">
        <f>'q-Labour'!E22</f>
        <v>591</v>
      </c>
      <c r="F22" s="6" t="str">
        <f>'q-Labour'!F22</f>
        <v xml:space="preserve">Tot Ec Act </v>
      </c>
      <c r="G22" s="6">
        <f>'q-Labour'!G22</f>
        <v>8231</v>
      </c>
      <c r="H22" s="6">
        <f>'q-Labour'!H22</f>
        <v>8353</v>
      </c>
      <c r="I22" s="6">
        <f>'q-Labour'!I22</f>
        <v>8474</v>
      </c>
      <c r="J22" s="6">
        <f>'q-Labour'!J22</f>
        <v>8595</v>
      </c>
      <c r="K22" s="6">
        <f>'q-Labour'!K22</f>
        <v>8715</v>
      </c>
      <c r="L22" s="6">
        <f>'q-Labour'!L22</f>
        <v>8834</v>
      </c>
      <c r="M22" s="6">
        <f>'q-Labour'!M22</f>
        <v>8952</v>
      </c>
      <c r="N22" s="6">
        <f>'q-Labour'!N22</f>
        <v>9072</v>
      </c>
      <c r="O22" s="6">
        <f>'q-Labour'!O22</f>
        <v>9200</v>
      </c>
      <c r="P22" s="6">
        <f>'q-Labour'!P22</f>
        <v>9339</v>
      </c>
      <c r="Q22" s="6">
        <f>'q-Labour'!Q22</f>
        <v>9471</v>
      </c>
      <c r="R22" s="6">
        <f>'q-Labour'!R22</f>
        <v>9612</v>
      </c>
      <c r="S22" s="6">
        <f>'q-Labour'!S22</f>
        <v>9758</v>
      </c>
      <c r="T22" s="6">
        <f>'q-Labour'!T22</f>
        <v>9903</v>
      </c>
      <c r="U22" s="6">
        <f>'q-Labour'!U22</f>
        <v>10042</v>
      </c>
      <c r="V22" s="6">
        <f>'q-Labour'!V22</f>
        <v>10174</v>
      </c>
      <c r="W22" s="6">
        <f>'q-Labour'!W22</f>
        <v>10301</v>
      </c>
      <c r="X22" s="6">
        <f>'q-Labour'!X22</f>
        <v>10426</v>
      </c>
      <c r="Y22" s="6">
        <f>'q-Labour'!Y22</f>
        <v>10553</v>
      </c>
      <c r="Z22" s="6">
        <f>'q-Labour'!Z22</f>
        <v>10688</v>
      </c>
      <c r="AA22" s="6">
        <f>'q-Labour'!AA22</f>
        <v>10832</v>
      </c>
      <c r="AB22" s="6">
        <f>'q-Labour'!AB22</f>
        <v>10983</v>
      </c>
      <c r="AC22" s="6">
        <f>'q-Labour'!AC22</f>
        <v>11137</v>
      </c>
      <c r="AD22" s="6">
        <f>'q-Labour'!AD22</f>
        <v>11293</v>
      </c>
      <c r="AE22" s="6">
        <f>'q-Labour'!AE22</f>
        <v>11447</v>
      </c>
      <c r="AF22" s="6">
        <f>'q-Labour'!AF22</f>
        <v>11599</v>
      </c>
      <c r="AG22" s="6">
        <f>'q-Labour'!AG22</f>
        <v>11750</v>
      </c>
      <c r="AH22" s="6">
        <f>'q-Labour'!AH22</f>
        <v>11900</v>
      </c>
      <c r="AI22" s="6">
        <f>'q-Labour'!AI22</f>
        <v>12050</v>
      </c>
      <c r="AJ22" s="6">
        <f>'q-Labour'!AJ22</f>
        <v>12201</v>
      </c>
      <c r="AK22" s="6">
        <f>'q-Labour'!AK22</f>
        <v>12455</v>
      </c>
      <c r="AL22" s="6">
        <f>'q-Labour'!AL22</f>
        <v>12715</v>
      </c>
      <c r="AM22" s="6">
        <f>'q-Labour'!AM22</f>
        <v>12979</v>
      </c>
      <c r="AN22" s="6">
        <f>'q-Labour'!AN22</f>
        <v>13250</v>
      </c>
      <c r="AO22" s="6">
        <f>'q-Labour'!AO22</f>
        <v>13526</v>
      </c>
      <c r="AP22" s="6">
        <f>'q-Labour'!AP22</f>
        <v>13809</v>
      </c>
      <c r="AQ22" s="6">
        <f>'q-Labour'!AQ22</f>
        <v>14099</v>
      </c>
      <c r="AR22" s="6">
        <f>'q-Labour'!AR22</f>
        <v>14394</v>
      </c>
      <c r="AS22" s="6">
        <f>'q-Labour'!AS22</f>
        <v>14695</v>
      </c>
      <c r="AT22" s="6">
        <f>'q-Labour'!AT22</f>
        <v>14999</v>
      </c>
      <c r="AU22" s="6">
        <f>'q-Labour'!AU22</f>
        <v>15336</v>
      </c>
      <c r="AV22" s="6">
        <f>'q-Labour'!AV22</f>
        <v>15678</v>
      </c>
      <c r="AW22" s="6">
        <f>'q-Labour'!AW22</f>
        <v>0</v>
      </c>
    </row>
    <row r="23" spans="1:49" x14ac:dyDescent="0.2">
      <c r="A23" s="6">
        <f>'q-Labour'!A23</f>
        <v>15</v>
      </c>
      <c r="B23" s="6" t="str">
        <f>'q-Labour'!B23</f>
        <v>Southern Cone (excluding Brazil)</v>
      </c>
      <c r="C23" s="6">
        <f>'q-Labour'!C23</f>
        <v>40</v>
      </c>
      <c r="D23" s="6" t="str">
        <f>'q-Labour'!D23</f>
        <v>Chile</v>
      </c>
      <c r="E23" s="6" t="str">
        <f>'q-Labour'!E23</f>
        <v>591</v>
      </c>
      <c r="F23" s="6" t="str">
        <f>'q-Labour'!F23</f>
        <v xml:space="preserve">Tot Ec Act </v>
      </c>
      <c r="G23" s="6">
        <f>'q-Labour'!G23</f>
        <v>2603</v>
      </c>
      <c r="H23" s="6">
        <f>'q-Labour'!H23</f>
        <v>2648</v>
      </c>
      <c r="I23" s="6">
        <f>'q-Labour'!I23</f>
        <v>2693</v>
      </c>
      <c r="J23" s="6">
        <f>'q-Labour'!J23</f>
        <v>2737</v>
      </c>
      <c r="K23" s="6">
        <f>'q-Labour'!K23</f>
        <v>2780</v>
      </c>
      <c r="L23" s="6">
        <f>'q-Labour'!L23</f>
        <v>2821</v>
      </c>
      <c r="M23" s="6">
        <f>'q-Labour'!M23</f>
        <v>2860</v>
      </c>
      <c r="N23" s="6">
        <f>'q-Labour'!N23</f>
        <v>2898</v>
      </c>
      <c r="O23" s="6">
        <f>'q-Labour'!O23</f>
        <v>2934</v>
      </c>
      <c r="P23" s="6">
        <f>'q-Labour'!P23</f>
        <v>2968</v>
      </c>
      <c r="Q23" s="6">
        <f>'q-Labour'!Q23</f>
        <v>3050</v>
      </c>
      <c r="R23" s="6">
        <f>'q-Labour'!R23</f>
        <v>3132</v>
      </c>
      <c r="S23" s="6">
        <f>'q-Labour'!S23</f>
        <v>3214</v>
      </c>
      <c r="T23" s="6">
        <f>'q-Labour'!T23</f>
        <v>3297</v>
      </c>
      <c r="U23" s="6">
        <f>'q-Labour'!U23</f>
        <v>3381</v>
      </c>
      <c r="V23" s="6">
        <f>'q-Labour'!V23</f>
        <v>3466</v>
      </c>
      <c r="W23" s="6">
        <f>'q-Labour'!W23</f>
        <v>3553</v>
      </c>
      <c r="X23" s="6">
        <f>'q-Labour'!X23</f>
        <v>3641</v>
      </c>
      <c r="Y23" s="6">
        <f>'q-Labour'!Y23</f>
        <v>3732</v>
      </c>
      <c r="Z23" s="6">
        <f>'q-Labour'!Z23</f>
        <v>3825</v>
      </c>
      <c r="AA23" s="6">
        <f>'q-Labour'!AA23</f>
        <v>3923</v>
      </c>
      <c r="AB23" s="6">
        <f>'q-Labour'!AB23</f>
        <v>4024</v>
      </c>
      <c r="AC23" s="6">
        <f>'q-Labour'!AC23</f>
        <v>4129</v>
      </c>
      <c r="AD23" s="6">
        <f>'q-Labour'!AD23</f>
        <v>4238</v>
      </c>
      <c r="AE23" s="6">
        <f>'q-Labour'!AE23</f>
        <v>4352</v>
      </c>
      <c r="AF23" s="6">
        <f>'q-Labour'!AF23</f>
        <v>4471</v>
      </c>
      <c r="AG23" s="6">
        <f>'q-Labour'!AG23</f>
        <v>4595</v>
      </c>
      <c r="AH23" s="6">
        <f>'q-Labour'!AH23</f>
        <v>4724</v>
      </c>
      <c r="AI23" s="6">
        <f>'q-Labour'!AI23</f>
        <v>4856</v>
      </c>
      <c r="AJ23" s="6">
        <f>'q-Labour'!AJ23</f>
        <v>4993</v>
      </c>
      <c r="AK23" s="6">
        <f>'q-Labour'!AK23</f>
        <v>5111</v>
      </c>
      <c r="AL23" s="6">
        <f>'q-Labour'!AL23</f>
        <v>5232</v>
      </c>
      <c r="AM23" s="6">
        <f>'q-Labour'!AM23</f>
        <v>5354</v>
      </c>
      <c r="AN23" s="6">
        <f>'q-Labour'!AN23</f>
        <v>5478</v>
      </c>
      <c r="AO23" s="6">
        <f>'q-Labour'!AO23</f>
        <v>5600</v>
      </c>
      <c r="AP23" s="6">
        <f>'q-Labour'!AP23</f>
        <v>5723</v>
      </c>
      <c r="AQ23" s="6">
        <f>'q-Labour'!AQ23</f>
        <v>5844</v>
      </c>
      <c r="AR23" s="6">
        <f>'q-Labour'!AR23</f>
        <v>5966</v>
      </c>
      <c r="AS23" s="6">
        <f>'q-Labour'!AS23</f>
        <v>6088</v>
      </c>
      <c r="AT23" s="6">
        <f>'q-Labour'!AT23</f>
        <v>6212</v>
      </c>
      <c r="AU23" s="6">
        <f>'q-Labour'!AU23</f>
        <v>6345</v>
      </c>
      <c r="AV23" s="6">
        <f>'q-Labour'!AV23</f>
        <v>6480</v>
      </c>
      <c r="AW23" s="6">
        <f>'q-Labour'!AW23</f>
        <v>0</v>
      </c>
    </row>
    <row r="24" spans="1:49" x14ac:dyDescent="0.2">
      <c r="A24" s="6">
        <f>'q-Labour'!A24</f>
        <v>15</v>
      </c>
      <c r="B24" s="6" t="str">
        <f>'q-Labour'!B24</f>
        <v>Southern Cone (excluding Brazil)</v>
      </c>
      <c r="C24" s="6">
        <f>'q-Labour'!C24</f>
        <v>169</v>
      </c>
      <c r="D24" s="6" t="str">
        <f>'q-Labour'!D24</f>
        <v>Paraguay</v>
      </c>
      <c r="E24" s="6" t="str">
        <f>'q-Labour'!E24</f>
        <v>591</v>
      </c>
      <c r="F24" s="6" t="str">
        <f>'q-Labour'!F24</f>
        <v xml:space="preserve">Tot Ec Act </v>
      </c>
      <c r="G24" s="6">
        <f>'q-Labour'!G24</f>
        <v>661</v>
      </c>
      <c r="H24" s="6">
        <f>'q-Labour'!H24</f>
        <v>677</v>
      </c>
      <c r="I24" s="6">
        <f>'q-Labour'!I24</f>
        <v>694</v>
      </c>
      <c r="J24" s="6">
        <f>'q-Labour'!J24</f>
        <v>712</v>
      </c>
      <c r="K24" s="6">
        <f>'q-Labour'!K24</f>
        <v>729</v>
      </c>
      <c r="L24" s="6">
        <f>'q-Labour'!L24</f>
        <v>747</v>
      </c>
      <c r="M24" s="6">
        <f>'q-Labour'!M24</f>
        <v>765</v>
      </c>
      <c r="N24" s="6">
        <f>'q-Labour'!N24</f>
        <v>784</v>
      </c>
      <c r="O24" s="6">
        <f>'q-Labour'!O24</f>
        <v>803</v>
      </c>
      <c r="P24" s="6">
        <f>'q-Labour'!P24</f>
        <v>822</v>
      </c>
      <c r="Q24" s="6">
        <f>'q-Labour'!Q24</f>
        <v>846</v>
      </c>
      <c r="R24" s="6">
        <f>'q-Labour'!R24</f>
        <v>871</v>
      </c>
      <c r="S24" s="6">
        <f>'q-Labour'!S24</f>
        <v>896</v>
      </c>
      <c r="T24" s="6">
        <f>'q-Labour'!T24</f>
        <v>924</v>
      </c>
      <c r="U24" s="6">
        <f>'q-Labour'!U24</f>
        <v>955</v>
      </c>
      <c r="V24" s="6">
        <f>'q-Labour'!V24</f>
        <v>989</v>
      </c>
      <c r="W24" s="6">
        <f>'q-Labour'!W24</f>
        <v>1027</v>
      </c>
      <c r="X24" s="6">
        <f>'q-Labour'!X24</f>
        <v>1066</v>
      </c>
      <c r="Y24" s="6">
        <f>'q-Labour'!Y24</f>
        <v>1107</v>
      </c>
      <c r="Z24" s="6">
        <f>'q-Labour'!Z24</f>
        <v>1148</v>
      </c>
      <c r="AA24" s="6">
        <f>'q-Labour'!AA24</f>
        <v>1181</v>
      </c>
      <c r="AB24" s="6">
        <f>'q-Labour'!AB24</f>
        <v>1214</v>
      </c>
      <c r="AC24" s="6">
        <f>'q-Labour'!AC24</f>
        <v>1247</v>
      </c>
      <c r="AD24" s="6">
        <f>'q-Labour'!AD24</f>
        <v>1282</v>
      </c>
      <c r="AE24" s="6">
        <f>'q-Labour'!AE24</f>
        <v>1319</v>
      </c>
      <c r="AF24" s="6">
        <f>'q-Labour'!AF24</f>
        <v>1359</v>
      </c>
      <c r="AG24" s="6">
        <f>'q-Labour'!AG24</f>
        <v>1401</v>
      </c>
      <c r="AH24" s="6">
        <f>'q-Labour'!AH24</f>
        <v>1444</v>
      </c>
      <c r="AI24" s="6">
        <f>'q-Labour'!AI24</f>
        <v>1488</v>
      </c>
      <c r="AJ24" s="6">
        <f>'q-Labour'!AJ24</f>
        <v>1531</v>
      </c>
      <c r="AK24" s="6">
        <f>'q-Labour'!AK24</f>
        <v>1581</v>
      </c>
      <c r="AL24" s="6">
        <f>'q-Labour'!AL24</f>
        <v>1631</v>
      </c>
      <c r="AM24" s="6">
        <f>'q-Labour'!AM24</f>
        <v>1681</v>
      </c>
      <c r="AN24" s="6">
        <f>'q-Labour'!AN24</f>
        <v>1732</v>
      </c>
      <c r="AO24" s="6">
        <f>'q-Labour'!AO24</f>
        <v>1784</v>
      </c>
      <c r="AP24" s="6">
        <f>'q-Labour'!AP24</f>
        <v>1837</v>
      </c>
      <c r="AQ24" s="6">
        <f>'q-Labour'!AQ24</f>
        <v>1891</v>
      </c>
      <c r="AR24" s="6">
        <f>'q-Labour'!AR24</f>
        <v>1946</v>
      </c>
      <c r="AS24" s="6">
        <f>'q-Labour'!AS24</f>
        <v>2002</v>
      </c>
      <c r="AT24" s="6">
        <f>'q-Labour'!AT24</f>
        <v>2059</v>
      </c>
      <c r="AU24" s="6">
        <f>'q-Labour'!AU24</f>
        <v>2123</v>
      </c>
      <c r="AV24" s="6">
        <f>'q-Labour'!AV24</f>
        <v>2188</v>
      </c>
      <c r="AW24" s="6">
        <f>'q-Labour'!AW24</f>
        <v>0</v>
      </c>
    </row>
    <row r="25" spans="1:49" x14ac:dyDescent="0.2">
      <c r="A25" s="6">
        <f>'q-Labour'!A25</f>
        <v>15</v>
      </c>
      <c r="B25" s="6" t="str">
        <f>'q-Labour'!B25</f>
        <v>Southern Cone (excluding Brazil)</v>
      </c>
      <c r="C25" s="6">
        <f>'q-Labour'!C25</f>
        <v>234</v>
      </c>
      <c r="D25" s="6" t="str">
        <f>'q-Labour'!D25</f>
        <v>Uruguay</v>
      </c>
      <c r="E25" s="6" t="str">
        <f>'q-Labour'!E25</f>
        <v>591</v>
      </c>
      <c r="F25" s="6" t="str">
        <f>'q-Labour'!F25</f>
        <v xml:space="preserve">Tot Ec Act </v>
      </c>
      <c r="G25" s="6">
        <f>'q-Labour'!G25</f>
        <v>1040</v>
      </c>
      <c r="H25" s="6">
        <f>'q-Labour'!H25</f>
        <v>1050</v>
      </c>
      <c r="I25" s="6">
        <f>'q-Labour'!I25</f>
        <v>1060</v>
      </c>
      <c r="J25" s="6">
        <f>'q-Labour'!J25</f>
        <v>1069</v>
      </c>
      <c r="K25" s="6">
        <f>'q-Labour'!K25</f>
        <v>1078</v>
      </c>
      <c r="L25" s="6">
        <f>'q-Labour'!L25</f>
        <v>1087</v>
      </c>
      <c r="M25" s="6">
        <f>'q-Labour'!M25</f>
        <v>1095</v>
      </c>
      <c r="N25" s="6">
        <f>'q-Labour'!N25</f>
        <v>1102</v>
      </c>
      <c r="O25" s="6">
        <f>'q-Labour'!O25</f>
        <v>1107</v>
      </c>
      <c r="P25" s="6">
        <f>'q-Labour'!P25</f>
        <v>1111</v>
      </c>
      <c r="Q25" s="6">
        <f>'q-Labour'!Q25</f>
        <v>1114</v>
      </c>
      <c r="R25" s="6">
        <f>'q-Labour'!R25</f>
        <v>1116</v>
      </c>
      <c r="S25" s="6">
        <f>'q-Labour'!S25</f>
        <v>1116</v>
      </c>
      <c r="T25" s="6">
        <f>'q-Labour'!T25</f>
        <v>1117</v>
      </c>
      <c r="U25" s="6">
        <f>'q-Labour'!U25</f>
        <v>1120</v>
      </c>
      <c r="V25" s="6">
        <f>'q-Labour'!V25</f>
        <v>1125</v>
      </c>
      <c r="W25" s="6">
        <f>'q-Labour'!W25</f>
        <v>1131</v>
      </c>
      <c r="X25" s="6">
        <f>'q-Labour'!X25</f>
        <v>1138</v>
      </c>
      <c r="Y25" s="6">
        <f>'q-Labour'!Y25</f>
        <v>1146</v>
      </c>
      <c r="Z25" s="6">
        <f>'q-Labour'!Z25</f>
        <v>1155</v>
      </c>
      <c r="AA25" s="6">
        <f>'q-Labour'!AA25</f>
        <v>1172</v>
      </c>
      <c r="AB25" s="6">
        <f>'q-Labour'!AB25</f>
        <v>1190</v>
      </c>
      <c r="AC25" s="6">
        <f>'q-Labour'!AC25</f>
        <v>1208</v>
      </c>
      <c r="AD25" s="6">
        <f>'q-Labour'!AD25</f>
        <v>1228</v>
      </c>
      <c r="AE25" s="6">
        <f>'q-Labour'!AE25</f>
        <v>1247</v>
      </c>
      <c r="AF25" s="6">
        <f>'q-Labour'!AF25</f>
        <v>1268</v>
      </c>
      <c r="AG25" s="6">
        <f>'q-Labour'!AG25</f>
        <v>1289</v>
      </c>
      <c r="AH25" s="6">
        <f>'q-Labour'!AH25</f>
        <v>1311</v>
      </c>
      <c r="AI25" s="6">
        <f>'q-Labour'!AI25</f>
        <v>1333</v>
      </c>
      <c r="AJ25" s="6">
        <f>'q-Labour'!AJ25</f>
        <v>1358</v>
      </c>
      <c r="AK25" s="6">
        <f>'q-Labour'!AK25</f>
        <v>1370</v>
      </c>
      <c r="AL25" s="6">
        <f>'q-Labour'!AL25</f>
        <v>1384</v>
      </c>
      <c r="AM25" s="6">
        <f>'q-Labour'!AM25</f>
        <v>1398</v>
      </c>
      <c r="AN25" s="6">
        <f>'q-Labour'!AN25</f>
        <v>1412</v>
      </c>
      <c r="AO25" s="6">
        <f>'q-Labour'!AO25</f>
        <v>1426</v>
      </c>
      <c r="AP25" s="6">
        <f>'q-Labour'!AP25</f>
        <v>1441</v>
      </c>
      <c r="AQ25" s="6">
        <f>'q-Labour'!AQ25</f>
        <v>1456</v>
      </c>
      <c r="AR25" s="6">
        <f>'q-Labour'!AR25</f>
        <v>1471</v>
      </c>
      <c r="AS25" s="6">
        <f>'q-Labour'!AS25</f>
        <v>1487</v>
      </c>
      <c r="AT25" s="6">
        <f>'q-Labour'!AT25</f>
        <v>1503</v>
      </c>
      <c r="AU25" s="6">
        <f>'q-Labour'!AU25</f>
        <v>1518</v>
      </c>
      <c r="AV25" s="6">
        <f>'q-Labour'!AV25</f>
        <v>1533</v>
      </c>
      <c r="AW25" s="6">
        <f>'q-Labour'!AW25</f>
        <v>0</v>
      </c>
    </row>
    <row r="26" spans="1:49" x14ac:dyDescent="0.2">
      <c r="A26" s="6">
        <f>'q-Labour'!A26</f>
        <v>19</v>
      </c>
      <c r="B26" s="6" t="str">
        <f>'q-Labour'!B26</f>
        <v>Latin America and the Caribbean (47)</v>
      </c>
      <c r="C26" s="6">
        <f>'q-Labour'!C26</f>
        <v>315</v>
      </c>
      <c r="D26" s="6" t="str">
        <f>'q-Labour'!D26</f>
        <v>LATIN AMER &amp; CARIBBEAN</v>
      </c>
      <c r="E26" s="6" t="str">
        <f>'q-Labour'!E26</f>
        <v>591</v>
      </c>
      <c r="F26" s="6" t="str">
        <f>'q-Labour'!F26</f>
        <v xml:space="preserve">Tot Ec Act </v>
      </c>
      <c r="G26" s="6">
        <f>'q-Labour'!G26</f>
        <v>76320</v>
      </c>
      <c r="H26" s="6">
        <f>'q-Labour'!H26</f>
        <v>78337</v>
      </c>
      <c r="I26" s="6">
        <f>'q-Labour'!I26</f>
        <v>80417</v>
      </c>
      <c r="J26" s="6">
        <f>'q-Labour'!J26</f>
        <v>82537</v>
      </c>
      <c r="K26" s="6">
        <f>'q-Labour'!K26</f>
        <v>84680</v>
      </c>
      <c r="L26" s="6">
        <f>'q-Labour'!L26</f>
        <v>86847</v>
      </c>
      <c r="M26" s="6">
        <f>'q-Labour'!M26</f>
        <v>89038</v>
      </c>
      <c r="N26" s="6">
        <f>'q-Labour'!N26</f>
        <v>91259</v>
      </c>
      <c r="O26" s="6">
        <f>'q-Labour'!O26</f>
        <v>93514</v>
      </c>
      <c r="P26" s="6">
        <f>'q-Labour'!P26</f>
        <v>95818</v>
      </c>
      <c r="Q26" s="6">
        <f>'q-Labour'!Q26</f>
        <v>98859</v>
      </c>
      <c r="R26" s="6">
        <f>'q-Labour'!R26</f>
        <v>101992</v>
      </c>
      <c r="S26" s="6">
        <f>'q-Labour'!S26</f>
        <v>105213</v>
      </c>
      <c r="T26" s="6">
        <f>'q-Labour'!T26</f>
        <v>108531</v>
      </c>
      <c r="U26" s="6">
        <f>'q-Labour'!U26</f>
        <v>111951</v>
      </c>
      <c r="V26" s="6">
        <f>'q-Labour'!V26</f>
        <v>115477</v>
      </c>
      <c r="W26" s="6">
        <f>'q-Labour'!W26</f>
        <v>119108</v>
      </c>
      <c r="X26" s="6">
        <f>'q-Labour'!X26</f>
        <v>122839</v>
      </c>
      <c r="Y26" s="6">
        <f>'q-Labour'!Y26</f>
        <v>126663</v>
      </c>
      <c r="Z26" s="6">
        <f>'q-Labour'!Z26</f>
        <v>130579</v>
      </c>
      <c r="AA26" s="6">
        <f>'q-Labour'!AA26</f>
        <v>134683</v>
      </c>
      <c r="AB26" s="6">
        <f>'q-Labour'!AB26</f>
        <v>138882</v>
      </c>
      <c r="AC26" s="6">
        <f>'q-Labour'!AC26</f>
        <v>143177</v>
      </c>
      <c r="AD26" s="6">
        <f>'q-Labour'!AD26</f>
        <v>147570</v>
      </c>
      <c r="AE26" s="6">
        <f>'q-Labour'!AE26</f>
        <v>152053</v>
      </c>
      <c r="AF26" s="6">
        <f>'q-Labour'!AF26</f>
        <v>156637</v>
      </c>
      <c r="AG26" s="6">
        <f>'q-Labour'!AG26</f>
        <v>161316</v>
      </c>
      <c r="AH26" s="6">
        <f>'q-Labour'!AH26</f>
        <v>166105</v>
      </c>
      <c r="AI26" s="6">
        <f>'q-Labour'!AI26</f>
        <v>170986</v>
      </c>
      <c r="AJ26" s="6">
        <f>'q-Labour'!AJ26</f>
        <v>175967</v>
      </c>
      <c r="AK26" s="6">
        <f>'q-Labour'!AK26</f>
        <v>180320</v>
      </c>
      <c r="AL26" s="6">
        <f>'q-Labour'!AL26</f>
        <v>184722</v>
      </c>
      <c r="AM26" s="6">
        <f>'q-Labour'!AM26</f>
        <v>189164</v>
      </c>
      <c r="AN26" s="6">
        <f>'q-Labour'!AN26</f>
        <v>193670</v>
      </c>
      <c r="AO26" s="6">
        <f>'q-Labour'!AO26</f>
        <v>198225</v>
      </c>
      <c r="AP26" s="6">
        <f>'q-Labour'!AP26</f>
        <v>202846</v>
      </c>
      <c r="AQ26" s="6">
        <f>'q-Labour'!AQ26</f>
        <v>207525</v>
      </c>
      <c r="AR26" s="6">
        <f>'q-Labour'!AR26</f>
        <v>212264</v>
      </c>
      <c r="AS26" s="6">
        <f>'q-Labour'!AS26</f>
        <v>217061</v>
      </c>
      <c r="AT26" s="6">
        <f>'q-Labour'!AT26</f>
        <v>221907</v>
      </c>
      <c r="AU26" s="6">
        <f>'q-Labour'!AU26</f>
        <v>226483</v>
      </c>
      <c r="AV26" s="6">
        <f>'q-Labour'!AV26</f>
        <v>231100</v>
      </c>
      <c r="AW26" s="6">
        <f>'q-Labour'!AW26</f>
        <v>0</v>
      </c>
    </row>
    <row r="27" spans="1:49" x14ac:dyDescent="0.2">
      <c r="A27" s="6">
        <f>'q-Labour'!A27</f>
        <v>21</v>
      </c>
      <c r="B27" s="6" t="str">
        <f>'q-Labour'!B27</f>
        <v>Sub-Saharan Africa excl SA (53)</v>
      </c>
      <c r="C27" s="6">
        <f>'q-Labour'!C27</f>
        <v>390</v>
      </c>
      <c r="D27" s="6" t="str">
        <f>'q-Labour'!D27</f>
        <v>AFRICA SOUTH OF SAHARA</v>
      </c>
      <c r="E27" s="6" t="str">
        <f>'q-Labour'!E27</f>
        <v>591</v>
      </c>
      <c r="F27" s="6" t="str">
        <f>'q-Labour'!F27</f>
        <v xml:space="preserve">Tot Ec Act </v>
      </c>
      <c r="G27" s="6">
        <f>'q-Labour'!G27</f>
        <v>102056</v>
      </c>
      <c r="H27" s="6">
        <f>'q-Labour'!H27</f>
        <v>104163</v>
      </c>
      <c r="I27" s="6">
        <f>'q-Labour'!I27</f>
        <v>106345</v>
      </c>
      <c r="J27" s="6">
        <f>'q-Labour'!J27</f>
        <v>108611</v>
      </c>
      <c r="K27" s="6">
        <f>'q-Labour'!K27</f>
        <v>110969</v>
      </c>
      <c r="L27" s="6">
        <f>'q-Labour'!L27</f>
        <v>113427</v>
      </c>
      <c r="M27" s="6">
        <f>'q-Labour'!M27</f>
        <v>115979</v>
      </c>
      <c r="N27" s="6">
        <f>'q-Labour'!N27</f>
        <v>118626</v>
      </c>
      <c r="O27" s="6">
        <f>'q-Labour'!O27</f>
        <v>121358</v>
      </c>
      <c r="P27" s="6">
        <f>'q-Labour'!P27</f>
        <v>124165</v>
      </c>
      <c r="Q27" s="6">
        <f>'q-Labour'!Q27</f>
        <v>127098</v>
      </c>
      <c r="R27" s="6">
        <f>'q-Labour'!R27</f>
        <v>130113</v>
      </c>
      <c r="S27" s="6">
        <f>'q-Labour'!S27</f>
        <v>133230</v>
      </c>
      <c r="T27" s="6">
        <f>'q-Labour'!T27</f>
        <v>136485</v>
      </c>
      <c r="U27" s="6">
        <f>'q-Labour'!U27</f>
        <v>139892</v>
      </c>
      <c r="V27" s="6">
        <f>'q-Labour'!V27</f>
        <v>143459</v>
      </c>
      <c r="W27" s="6">
        <f>'q-Labour'!W27</f>
        <v>147183</v>
      </c>
      <c r="X27" s="6">
        <f>'q-Labour'!X27</f>
        <v>151053</v>
      </c>
      <c r="Y27" s="6">
        <f>'q-Labour'!Y27</f>
        <v>155041</v>
      </c>
      <c r="Z27" s="6">
        <f>'q-Labour'!Z27</f>
        <v>159136</v>
      </c>
      <c r="AA27" s="6">
        <f>'q-Labour'!AA27</f>
        <v>163462</v>
      </c>
      <c r="AB27" s="6">
        <f>'q-Labour'!AB27</f>
        <v>167898</v>
      </c>
      <c r="AC27" s="6">
        <f>'q-Labour'!AC27</f>
        <v>172460</v>
      </c>
      <c r="AD27" s="6">
        <f>'q-Labour'!AD27</f>
        <v>177162</v>
      </c>
      <c r="AE27" s="6">
        <f>'q-Labour'!AE27</f>
        <v>182017</v>
      </c>
      <c r="AF27" s="6">
        <f>'q-Labour'!AF27</f>
        <v>187029</v>
      </c>
      <c r="AG27" s="6">
        <f>'q-Labour'!AG27</f>
        <v>192182</v>
      </c>
      <c r="AH27" s="6">
        <f>'q-Labour'!AH27</f>
        <v>197448</v>
      </c>
      <c r="AI27" s="6">
        <f>'q-Labour'!AI27</f>
        <v>202799</v>
      </c>
      <c r="AJ27" s="6">
        <f>'q-Labour'!AJ27</f>
        <v>208199</v>
      </c>
      <c r="AK27" s="6">
        <f>'q-Labour'!AK27</f>
        <v>214143</v>
      </c>
      <c r="AL27" s="6">
        <f>'q-Labour'!AL27</f>
        <v>220155</v>
      </c>
      <c r="AM27" s="6">
        <f>'q-Labour'!AM27</f>
        <v>226246</v>
      </c>
      <c r="AN27" s="6">
        <f>'q-Labour'!AN27</f>
        <v>232423</v>
      </c>
      <c r="AO27" s="6">
        <f>'q-Labour'!AO27</f>
        <v>238705</v>
      </c>
      <c r="AP27" s="6">
        <f>'q-Labour'!AP27</f>
        <v>245090</v>
      </c>
      <c r="AQ27" s="6">
        <f>'q-Labour'!AQ27</f>
        <v>251574</v>
      </c>
      <c r="AR27" s="6">
        <f>'q-Labour'!AR27</f>
        <v>258141</v>
      </c>
      <c r="AS27" s="6">
        <f>'q-Labour'!AS27</f>
        <v>264788</v>
      </c>
      <c r="AT27" s="6">
        <f>'q-Labour'!AT27</f>
        <v>271500</v>
      </c>
      <c r="AU27" s="6">
        <f>'q-Labour'!AU27</f>
        <v>278535</v>
      </c>
      <c r="AV27" s="6">
        <f>'q-Labour'!AV27</f>
        <v>285643</v>
      </c>
      <c r="AW27" s="6">
        <f>'q-Labour'!AW27</f>
        <v>0</v>
      </c>
    </row>
    <row r="28" spans="1:49" x14ac:dyDescent="0.2">
      <c r="A28" s="6">
        <f>'q-Labour'!A28</f>
        <v>22</v>
      </c>
      <c r="B28" s="6" t="str">
        <f>'q-Labour'!B28</f>
        <v>Developing Countries (183)</v>
      </c>
      <c r="C28" s="6">
        <f>'q-Labour'!C28</f>
        <v>855</v>
      </c>
      <c r="D28" s="6" t="str">
        <f>'q-Labour'!D28</f>
        <v>DEVELOPING COUNTRIES</v>
      </c>
      <c r="E28" s="6" t="str">
        <f>'q-Labour'!E28</f>
        <v>591</v>
      </c>
      <c r="F28" s="6" t="str">
        <f>'q-Labour'!F28</f>
        <v xml:space="preserve">Tot Ec Act </v>
      </c>
      <c r="G28" s="6">
        <f>'q-Labour'!G28</f>
        <v>963033</v>
      </c>
      <c r="H28" s="6">
        <f>'q-Labour'!H28</f>
        <v>981764</v>
      </c>
      <c r="I28" s="6">
        <f>'q-Labour'!I28</f>
        <v>1001446</v>
      </c>
      <c r="J28" s="6">
        <f>'q-Labour'!J28</f>
        <v>1022170</v>
      </c>
      <c r="K28" s="6">
        <f>'q-Labour'!K28</f>
        <v>1043991</v>
      </c>
      <c r="L28" s="6">
        <f>'q-Labour'!L28</f>
        <v>1066925</v>
      </c>
      <c r="M28" s="6">
        <f>'q-Labour'!M28</f>
        <v>1090861</v>
      </c>
      <c r="N28" s="6">
        <f>'q-Labour'!N28</f>
        <v>1115565</v>
      </c>
      <c r="O28" s="6">
        <f>'q-Labour'!O28</f>
        <v>1140715</v>
      </c>
      <c r="P28" s="6">
        <f>'q-Labour'!P28</f>
        <v>1166035</v>
      </c>
      <c r="Q28" s="6">
        <f>'q-Labour'!Q28</f>
        <v>1198148</v>
      </c>
      <c r="R28" s="6">
        <f>'q-Labour'!R28</f>
        <v>1230716</v>
      </c>
      <c r="S28" s="6">
        <f>'q-Labour'!S28</f>
        <v>1263509</v>
      </c>
      <c r="T28" s="6">
        <f>'q-Labour'!T28</f>
        <v>1296292</v>
      </c>
      <c r="U28" s="6">
        <f>'q-Labour'!U28</f>
        <v>1328913</v>
      </c>
      <c r="V28" s="6">
        <f>'q-Labour'!V28</f>
        <v>1361227</v>
      </c>
      <c r="W28" s="6">
        <f>'q-Labour'!W28</f>
        <v>1393339</v>
      </c>
      <c r="X28" s="6">
        <f>'q-Labour'!X28</f>
        <v>1425536</v>
      </c>
      <c r="Y28" s="6">
        <f>'q-Labour'!Y28</f>
        <v>1458226</v>
      </c>
      <c r="Z28" s="6">
        <f>'q-Labour'!Z28</f>
        <v>1491750</v>
      </c>
      <c r="AA28" s="6">
        <f>'q-Labour'!AA28</f>
        <v>1526724</v>
      </c>
      <c r="AB28" s="6">
        <f>'q-Labour'!AB28</f>
        <v>1562562</v>
      </c>
      <c r="AC28" s="6">
        <f>'q-Labour'!AC28</f>
        <v>1599378</v>
      </c>
      <c r="AD28" s="6">
        <f>'q-Labour'!AD28</f>
        <v>1637296</v>
      </c>
      <c r="AE28" s="6">
        <f>'q-Labour'!AE28</f>
        <v>1676366</v>
      </c>
      <c r="AF28" s="6">
        <f>'q-Labour'!AF28</f>
        <v>1716700</v>
      </c>
      <c r="AG28" s="6">
        <f>'q-Labour'!AG28</f>
        <v>1758197</v>
      </c>
      <c r="AH28" s="6">
        <f>'q-Labour'!AH28</f>
        <v>1800474</v>
      </c>
      <c r="AI28" s="6">
        <f>'q-Labour'!AI28</f>
        <v>1842984</v>
      </c>
      <c r="AJ28" s="6">
        <f>'q-Labour'!AJ28</f>
        <v>1885306</v>
      </c>
      <c r="AK28" s="6">
        <f>'q-Labour'!AK28</f>
        <v>1925961</v>
      </c>
      <c r="AL28" s="6">
        <f>'q-Labour'!AL28</f>
        <v>1966282</v>
      </c>
      <c r="AM28" s="6">
        <f>'q-Labour'!AM28</f>
        <v>2006399</v>
      </c>
      <c r="AN28" s="6">
        <f>'q-Labour'!AN28</f>
        <v>2046563</v>
      </c>
      <c r="AO28" s="6">
        <f>'q-Labour'!AO28</f>
        <v>2086930</v>
      </c>
      <c r="AP28" s="6">
        <f>'q-Labour'!AP28</f>
        <v>2127556</v>
      </c>
      <c r="AQ28" s="6">
        <f>'q-Labour'!AQ28</f>
        <v>2168339</v>
      </c>
      <c r="AR28" s="6">
        <f>'q-Labour'!AR28</f>
        <v>2209280</v>
      </c>
      <c r="AS28" s="6">
        <f>'q-Labour'!AS28</f>
        <v>2250331</v>
      </c>
      <c r="AT28" s="6">
        <f>'q-Labour'!AT28</f>
        <v>2291454</v>
      </c>
      <c r="AU28" s="6">
        <f>'q-Labour'!AU28</f>
        <v>2333372</v>
      </c>
      <c r="AV28" s="6">
        <f>'q-Labour'!AV28</f>
        <v>2375434</v>
      </c>
      <c r="AW28" s="6">
        <f>'q-Labour'!AW28</f>
        <v>0</v>
      </c>
    </row>
    <row r="29" spans="1:49" x14ac:dyDescent="0.2">
      <c r="A29" s="6">
        <f>'q-Labour'!A29</f>
        <v>23</v>
      </c>
      <c r="B29" s="6" t="str">
        <f>'q-Labour'!B29</f>
        <v>United States</v>
      </c>
      <c r="C29" s="6">
        <f>'q-Labour'!C29</f>
        <v>231</v>
      </c>
      <c r="D29" s="6" t="str">
        <f>'q-Labour'!D29</f>
        <v>United States</v>
      </c>
      <c r="E29" s="6" t="str">
        <f>'q-Labour'!E29</f>
        <v>591</v>
      </c>
      <c r="F29" s="6" t="str">
        <f>'q-Labour'!F29</f>
        <v xml:space="preserve">Tot Ec Act </v>
      </c>
      <c r="G29" s="6">
        <f>'q-Labour'!G29</f>
        <v>77258</v>
      </c>
      <c r="H29" s="6">
        <f>'q-Labour'!H29</f>
        <v>78766</v>
      </c>
      <c r="I29" s="6">
        <f>'q-Labour'!I29</f>
        <v>80250</v>
      </c>
      <c r="J29" s="6">
        <f>'q-Labour'!J29</f>
        <v>81691</v>
      </c>
      <c r="K29" s="6">
        <f>'q-Labour'!K29</f>
        <v>83080</v>
      </c>
      <c r="L29" s="6">
        <f>'q-Labour'!L29</f>
        <v>84409</v>
      </c>
      <c r="M29" s="6">
        <f>'q-Labour'!M29</f>
        <v>85685</v>
      </c>
      <c r="N29" s="6">
        <f>'q-Labour'!N29</f>
        <v>86930</v>
      </c>
      <c r="O29" s="6">
        <f>'q-Labour'!O29</f>
        <v>88179</v>
      </c>
      <c r="P29" s="6">
        <f>'q-Labour'!P29</f>
        <v>89455</v>
      </c>
      <c r="Q29" s="6">
        <f>'q-Labour'!Q29</f>
        <v>91436</v>
      </c>
      <c r="R29" s="6">
        <f>'q-Labour'!R29</f>
        <v>93476</v>
      </c>
      <c r="S29" s="6">
        <f>'q-Labour'!S29</f>
        <v>95578</v>
      </c>
      <c r="T29" s="6">
        <f>'q-Labour'!T29</f>
        <v>97742</v>
      </c>
      <c r="U29" s="6">
        <f>'q-Labour'!U29</f>
        <v>99969</v>
      </c>
      <c r="V29" s="6">
        <f>'q-Labour'!V29</f>
        <v>102264</v>
      </c>
      <c r="W29" s="6">
        <f>'q-Labour'!W29</f>
        <v>104636</v>
      </c>
      <c r="X29" s="6">
        <f>'q-Labour'!X29</f>
        <v>107087</v>
      </c>
      <c r="Y29" s="6">
        <f>'q-Labour'!Y29</f>
        <v>109621</v>
      </c>
      <c r="Z29" s="6">
        <f>'q-Labour'!Z29</f>
        <v>112239</v>
      </c>
      <c r="AA29" s="6">
        <f>'q-Labour'!AA29</f>
        <v>113820</v>
      </c>
      <c r="AB29" s="6">
        <f>'q-Labour'!AB29</f>
        <v>115442</v>
      </c>
      <c r="AC29" s="6">
        <f>'q-Labour'!AC29</f>
        <v>117095</v>
      </c>
      <c r="AD29" s="6">
        <f>'q-Labour'!AD29</f>
        <v>118766</v>
      </c>
      <c r="AE29" s="6">
        <f>'q-Labour'!AE29</f>
        <v>120447</v>
      </c>
      <c r="AF29" s="6">
        <f>'q-Labour'!AF29</f>
        <v>122133</v>
      </c>
      <c r="AG29" s="6">
        <f>'q-Labour'!AG29</f>
        <v>123829</v>
      </c>
      <c r="AH29" s="6">
        <f>'q-Labour'!AH29</f>
        <v>125555</v>
      </c>
      <c r="AI29" s="6">
        <f>'q-Labour'!AI29</f>
        <v>127335</v>
      </c>
      <c r="AJ29" s="6">
        <f>'q-Labour'!AJ29</f>
        <v>129186</v>
      </c>
      <c r="AK29" s="6">
        <f>'q-Labour'!AK29</f>
        <v>130683</v>
      </c>
      <c r="AL29" s="6">
        <f>'q-Labour'!AL29</f>
        <v>132234</v>
      </c>
      <c r="AM29" s="6">
        <f>'q-Labour'!AM29</f>
        <v>133832</v>
      </c>
      <c r="AN29" s="6">
        <f>'q-Labour'!AN29</f>
        <v>135462</v>
      </c>
      <c r="AO29" s="6">
        <f>'q-Labour'!AO29</f>
        <v>137111</v>
      </c>
      <c r="AP29" s="6">
        <f>'q-Labour'!AP29</f>
        <v>138778</v>
      </c>
      <c r="AQ29" s="6">
        <f>'q-Labour'!AQ29</f>
        <v>140463</v>
      </c>
      <c r="AR29" s="6">
        <f>'q-Labour'!AR29</f>
        <v>142161</v>
      </c>
      <c r="AS29" s="6">
        <f>'q-Labour'!AS29</f>
        <v>143869</v>
      </c>
      <c r="AT29" s="6">
        <f>'q-Labour'!AT29</f>
        <v>145582</v>
      </c>
      <c r="AU29" s="6">
        <f>'q-Labour'!AU29</f>
        <v>147062</v>
      </c>
      <c r="AV29" s="6">
        <f>'q-Labour'!AV29</f>
        <v>148537</v>
      </c>
      <c r="AW29" s="6">
        <f>'q-Labour'!AW29</f>
        <v>0</v>
      </c>
    </row>
    <row r="30" spans="1:49" x14ac:dyDescent="0.2">
      <c r="A30" s="6">
        <f>'q-Labour'!A30</f>
        <v>24</v>
      </c>
      <c r="B30" s="6" t="str">
        <f>'q-Labour'!B30</f>
        <v>Western Europe (29)</v>
      </c>
      <c r="C30" s="6">
        <f>'q-Labour'!C30</f>
        <v>303</v>
      </c>
      <c r="D30" s="6" t="str">
        <f>'q-Labour'!D30</f>
        <v>WESTERN EUROPE</v>
      </c>
      <c r="E30" s="6" t="str">
        <f>'q-Labour'!E30</f>
        <v>591</v>
      </c>
      <c r="F30" s="6" t="str">
        <f>'q-Labour'!F30</f>
        <v xml:space="preserve">Tot Ec Act </v>
      </c>
      <c r="G30" s="6">
        <f>'q-Labour'!G30</f>
        <v>142815</v>
      </c>
      <c r="H30" s="6">
        <f>'q-Labour'!H30</f>
        <v>143705</v>
      </c>
      <c r="I30" s="6">
        <f>'q-Labour'!I30</f>
        <v>144626</v>
      </c>
      <c r="J30" s="6">
        <f>'q-Labour'!J30</f>
        <v>145519</v>
      </c>
      <c r="K30" s="6">
        <f>'q-Labour'!K30</f>
        <v>146324</v>
      </c>
      <c r="L30" s="6">
        <f>'q-Labour'!L30</f>
        <v>147025</v>
      </c>
      <c r="M30" s="6">
        <f>'q-Labour'!M30</f>
        <v>147633</v>
      </c>
      <c r="N30" s="6">
        <f>'q-Labour'!N30</f>
        <v>148164</v>
      </c>
      <c r="O30" s="6">
        <f>'q-Labour'!O30</f>
        <v>148649</v>
      </c>
      <c r="P30" s="6">
        <f>'q-Labour'!P30</f>
        <v>149111</v>
      </c>
      <c r="Q30" s="6">
        <f>'q-Labour'!Q30</f>
        <v>150502</v>
      </c>
      <c r="R30" s="6">
        <f>'q-Labour'!R30</f>
        <v>151879</v>
      </c>
      <c r="S30" s="6">
        <f>'q-Labour'!S30</f>
        <v>153234</v>
      </c>
      <c r="T30" s="6">
        <f>'q-Labour'!T30</f>
        <v>154560</v>
      </c>
      <c r="U30" s="6">
        <f>'q-Labour'!U30</f>
        <v>155855</v>
      </c>
      <c r="V30" s="6">
        <f>'q-Labour'!V30</f>
        <v>157123</v>
      </c>
      <c r="W30" s="6">
        <f>'q-Labour'!W30</f>
        <v>158370</v>
      </c>
      <c r="X30" s="6">
        <f>'q-Labour'!X30</f>
        <v>159587</v>
      </c>
      <c r="Y30" s="6">
        <f>'q-Labour'!Y30</f>
        <v>160778</v>
      </c>
      <c r="Z30" s="6">
        <f>'q-Labour'!Z30</f>
        <v>161934</v>
      </c>
      <c r="AA30" s="6">
        <f>'q-Labour'!AA30</f>
        <v>162970</v>
      </c>
      <c r="AB30" s="6">
        <f>'q-Labour'!AB30</f>
        <v>163980</v>
      </c>
      <c r="AC30" s="6">
        <f>'q-Labour'!AC30</f>
        <v>164993</v>
      </c>
      <c r="AD30" s="6">
        <f>'q-Labour'!AD30</f>
        <v>166058</v>
      </c>
      <c r="AE30" s="6">
        <f>'q-Labour'!AE30</f>
        <v>167207</v>
      </c>
      <c r="AF30" s="6">
        <f>'q-Labour'!AF30</f>
        <v>168459</v>
      </c>
      <c r="AG30" s="6">
        <f>'q-Labour'!AG30</f>
        <v>169801</v>
      </c>
      <c r="AH30" s="6">
        <f>'q-Labour'!AH30</f>
        <v>171236</v>
      </c>
      <c r="AI30" s="6">
        <f>'q-Labour'!AI30</f>
        <v>172748</v>
      </c>
      <c r="AJ30" s="6">
        <f>'q-Labour'!AJ30</f>
        <v>174337</v>
      </c>
      <c r="AK30" s="6">
        <f>'q-Labour'!AK30</f>
        <v>175381</v>
      </c>
      <c r="AL30" s="6">
        <f>'q-Labour'!AL30</f>
        <v>176472</v>
      </c>
      <c r="AM30" s="6">
        <f>'q-Labour'!AM30</f>
        <v>177584</v>
      </c>
      <c r="AN30" s="6">
        <f>'q-Labour'!AN30</f>
        <v>178662</v>
      </c>
      <c r="AO30" s="6">
        <f>'q-Labour'!AO30</f>
        <v>179684</v>
      </c>
      <c r="AP30" s="6">
        <f>'q-Labour'!AP30</f>
        <v>180630</v>
      </c>
      <c r="AQ30" s="6">
        <f>'q-Labour'!AQ30</f>
        <v>181510</v>
      </c>
      <c r="AR30" s="6">
        <f>'q-Labour'!AR30</f>
        <v>182335</v>
      </c>
      <c r="AS30" s="6">
        <f>'q-Labour'!AS30</f>
        <v>183133</v>
      </c>
      <c r="AT30" s="6">
        <f>'q-Labour'!AT30</f>
        <v>183915</v>
      </c>
      <c r="AU30" s="6">
        <f>'q-Labour'!AU30</f>
        <v>184183</v>
      </c>
      <c r="AV30" s="6">
        <f>'q-Labour'!AV30</f>
        <v>184424</v>
      </c>
      <c r="AW30" s="6">
        <f>'q-Labour'!AW30</f>
        <v>0</v>
      </c>
    </row>
    <row r="31" spans="1:49" x14ac:dyDescent="0.2">
      <c r="A31" s="6">
        <f>'q-Labour'!A31</f>
        <v>25</v>
      </c>
      <c r="B31" s="6" t="str">
        <f>'q-Labour'!B31</f>
        <v>Developed Countries (67)</v>
      </c>
      <c r="C31" s="6">
        <f>'q-Labour'!C31</f>
        <v>354</v>
      </c>
      <c r="D31" s="6" t="str">
        <f>'q-Labour'!D31</f>
        <v>DEVELOPED COUNTRIES</v>
      </c>
      <c r="E31" s="6" t="str">
        <f>'q-Labour'!E31</f>
        <v>591</v>
      </c>
      <c r="F31" s="6" t="str">
        <f>'q-Labour'!F31</f>
        <v xml:space="preserve">Tot Ec Act </v>
      </c>
      <c r="G31" s="6">
        <f>'q-Labour'!G31</f>
        <v>437093</v>
      </c>
      <c r="H31" s="6">
        <f>'q-Labour'!H31</f>
        <v>443389</v>
      </c>
      <c r="I31" s="6">
        <f>'q-Labour'!I31</f>
        <v>449681</v>
      </c>
      <c r="J31" s="6">
        <f>'q-Labour'!J31</f>
        <v>455851</v>
      </c>
      <c r="K31" s="6">
        <f>'q-Labour'!K31</f>
        <v>461811</v>
      </c>
      <c r="L31" s="6">
        <f>'q-Labour'!L31</f>
        <v>467515</v>
      </c>
      <c r="M31" s="6">
        <f>'q-Labour'!M31</f>
        <v>473001</v>
      </c>
      <c r="N31" s="6">
        <f>'q-Labour'!N31</f>
        <v>478353</v>
      </c>
      <c r="O31" s="6">
        <f>'q-Labour'!O31</f>
        <v>483720</v>
      </c>
      <c r="P31" s="6">
        <f>'q-Labour'!P31</f>
        <v>489204</v>
      </c>
      <c r="Q31" s="6">
        <f>'q-Labour'!Q31</f>
        <v>495978</v>
      </c>
      <c r="R31" s="6">
        <f>'q-Labour'!R31</f>
        <v>502911</v>
      </c>
      <c r="S31" s="6">
        <f>'q-Labour'!S31</f>
        <v>509953</v>
      </c>
      <c r="T31" s="6">
        <f>'q-Labour'!T31</f>
        <v>517021</v>
      </c>
      <c r="U31" s="6">
        <f>'q-Labour'!U31</f>
        <v>524069</v>
      </c>
      <c r="V31" s="6">
        <f>'q-Labour'!V31</f>
        <v>531087</v>
      </c>
      <c r="W31" s="6">
        <f>'q-Labour'!W31</f>
        <v>538111</v>
      </c>
      <c r="X31" s="6">
        <f>'q-Labour'!X31</f>
        <v>545158</v>
      </c>
      <c r="Y31" s="6">
        <f>'q-Labour'!Y31</f>
        <v>552275</v>
      </c>
      <c r="Z31" s="6">
        <f>'q-Labour'!Z31</f>
        <v>559482</v>
      </c>
      <c r="AA31" s="6">
        <f>'q-Labour'!AA31</f>
        <v>564300</v>
      </c>
      <c r="AB31" s="6">
        <f>'q-Labour'!AB31</f>
        <v>569117</v>
      </c>
      <c r="AC31" s="6">
        <f>'q-Labour'!AC31</f>
        <v>573983</v>
      </c>
      <c r="AD31" s="6">
        <f>'q-Labour'!AD31</f>
        <v>578956</v>
      </c>
      <c r="AE31" s="6">
        <f>'q-Labour'!AE31</f>
        <v>584080</v>
      </c>
      <c r="AF31" s="6">
        <f>'q-Labour'!AF31</f>
        <v>589388</v>
      </c>
      <c r="AG31" s="6">
        <f>'q-Labour'!AG31</f>
        <v>594834</v>
      </c>
      <c r="AH31" s="6">
        <f>'q-Labour'!AH31</f>
        <v>600330</v>
      </c>
      <c r="AI31" s="6">
        <f>'q-Labour'!AI31</f>
        <v>605724</v>
      </c>
      <c r="AJ31" s="6">
        <f>'q-Labour'!AJ31</f>
        <v>610929</v>
      </c>
      <c r="AK31" s="6">
        <f>'q-Labour'!AK31</f>
        <v>616062</v>
      </c>
      <c r="AL31" s="6">
        <f>'q-Labour'!AL31</f>
        <v>620951</v>
      </c>
      <c r="AM31" s="6">
        <f>'q-Labour'!AM31</f>
        <v>625644</v>
      </c>
      <c r="AN31" s="6">
        <f>'q-Labour'!AN31</f>
        <v>630184</v>
      </c>
      <c r="AO31" s="6">
        <f>'q-Labour'!AO31</f>
        <v>634626</v>
      </c>
      <c r="AP31" s="6">
        <f>'q-Labour'!AP31</f>
        <v>638972</v>
      </c>
      <c r="AQ31" s="6">
        <f>'q-Labour'!AQ31</f>
        <v>643216</v>
      </c>
      <c r="AR31" s="6">
        <f>'q-Labour'!AR31</f>
        <v>647355</v>
      </c>
      <c r="AS31" s="6">
        <f>'q-Labour'!AS31</f>
        <v>651383</v>
      </c>
      <c r="AT31" s="6">
        <f>'q-Labour'!AT31</f>
        <v>655315</v>
      </c>
      <c r="AU31" s="6">
        <f>'q-Labour'!AU31</f>
        <v>658284</v>
      </c>
      <c r="AV31" s="6">
        <f>'q-Labour'!AV31</f>
        <v>661153</v>
      </c>
      <c r="AW31" s="6">
        <f>'q-Labour'!AW31</f>
        <v>0</v>
      </c>
    </row>
    <row r="32" spans="1:49" x14ac:dyDescent="0.2">
      <c r="A32" s="6">
        <f>'q-Labour'!A32</f>
        <v>30</v>
      </c>
      <c r="B32" s="6" t="str">
        <f>'q-Labour'!B32</f>
        <v>World (246)</v>
      </c>
      <c r="C32" s="6">
        <f>'q-Labour'!C32</f>
        <v>862</v>
      </c>
      <c r="D32" s="6" t="str">
        <f>'q-Labour'!D32</f>
        <v>WORLD</v>
      </c>
      <c r="E32" s="6" t="str">
        <f>'q-Labour'!E32</f>
        <v>591</v>
      </c>
      <c r="F32" s="6" t="str">
        <f>'q-Labour'!F32</f>
        <v xml:space="preserve">Tot Ec Act </v>
      </c>
      <c r="G32" s="6">
        <f>'q-Labour'!G32</f>
        <v>1400126</v>
      </c>
      <c r="H32" s="6">
        <f>'q-Labour'!H32</f>
        <v>1425153</v>
      </c>
      <c r="I32" s="6">
        <f>'q-Labour'!I32</f>
        <v>1451127</v>
      </c>
      <c r="J32" s="6">
        <f>'q-Labour'!J32</f>
        <v>1478021</v>
      </c>
      <c r="K32" s="6">
        <f>'q-Labour'!K32</f>
        <v>1505802</v>
      </c>
      <c r="L32" s="6">
        <f>'q-Labour'!L32</f>
        <v>1534440</v>
      </c>
      <c r="M32" s="6">
        <f>'q-Labour'!M32</f>
        <v>1563862</v>
      </c>
      <c r="N32" s="6">
        <f>'q-Labour'!N32</f>
        <v>1593918</v>
      </c>
      <c r="O32" s="6">
        <f>'q-Labour'!O32</f>
        <v>1624435</v>
      </c>
      <c r="P32" s="6">
        <f>'q-Labour'!P32</f>
        <v>1655239</v>
      </c>
      <c r="Q32" s="6">
        <f>'q-Labour'!Q32</f>
        <v>1694126</v>
      </c>
      <c r="R32" s="6">
        <f>'q-Labour'!R32</f>
        <v>1733627</v>
      </c>
      <c r="S32" s="6">
        <f>'q-Labour'!S32</f>
        <v>1773462</v>
      </c>
      <c r="T32" s="6">
        <f>'q-Labour'!T32</f>
        <v>1813313</v>
      </c>
      <c r="U32" s="6">
        <f>'q-Labour'!U32</f>
        <v>1852982</v>
      </c>
      <c r="V32" s="6">
        <f>'q-Labour'!V32</f>
        <v>1892314</v>
      </c>
      <c r="W32" s="6">
        <f>'q-Labour'!W32</f>
        <v>1931450</v>
      </c>
      <c r="X32" s="6">
        <f>'q-Labour'!X32</f>
        <v>1970694</v>
      </c>
      <c r="Y32" s="6">
        <f>'q-Labour'!Y32</f>
        <v>2010501</v>
      </c>
      <c r="Z32" s="6">
        <f>'q-Labour'!Z32</f>
        <v>2051232</v>
      </c>
      <c r="AA32" s="6">
        <f>'q-Labour'!AA32</f>
        <v>2091024</v>
      </c>
      <c r="AB32" s="6">
        <f>'q-Labour'!AB32</f>
        <v>2131679</v>
      </c>
      <c r="AC32" s="6">
        <f>'q-Labour'!AC32</f>
        <v>2173361</v>
      </c>
      <c r="AD32" s="6">
        <f>'q-Labour'!AD32</f>
        <v>2216252</v>
      </c>
      <c r="AE32" s="6">
        <f>'q-Labour'!AE32</f>
        <v>2260446</v>
      </c>
      <c r="AF32" s="6">
        <f>'q-Labour'!AF32</f>
        <v>2306088</v>
      </c>
      <c r="AG32" s="6">
        <f>'q-Labour'!AG32</f>
        <v>2353031</v>
      </c>
      <c r="AH32" s="6">
        <f>'q-Labour'!AH32</f>
        <v>2400804</v>
      </c>
      <c r="AI32" s="6">
        <f>'q-Labour'!AI32</f>
        <v>2448708</v>
      </c>
      <c r="AJ32" s="6">
        <f>'q-Labour'!AJ32</f>
        <v>2496235</v>
      </c>
      <c r="AK32" s="6">
        <f>'q-Labour'!AK32</f>
        <v>2542023</v>
      </c>
      <c r="AL32" s="6">
        <f>'q-Labour'!AL32</f>
        <v>2587233</v>
      </c>
      <c r="AM32" s="6">
        <f>'q-Labour'!AM32</f>
        <v>2632043</v>
      </c>
      <c r="AN32" s="6">
        <f>'q-Labour'!AN32</f>
        <v>2676747</v>
      </c>
      <c r="AO32" s="6">
        <f>'q-Labour'!AO32</f>
        <v>2721556</v>
      </c>
      <c r="AP32" s="6">
        <f>'q-Labour'!AP32</f>
        <v>2766528</v>
      </c>
      <c r="AQ32" s="6">
        <f>'q-Labour'!AQ32</f>
        <v>2811555</v>
      </c>
      <c r="AR32" s="6">
        <f>'q-Labour'!AR32</f>
        <v>2856635</v>
      </c>
      <c r="AS32" s="6">
        <f>'q-Labour'!AS32</f>
        <v>2901714</v>
      </c>
      <c r="AT32" s="6">
        <f>'q-Labour'!AT32</f>
        <v>2946769</v>
      </c>
      <c r="AU32" s="6">
        <f>'q-Labour'!AU32</f>
        <v>2991656</v>
      </c>
      <c r="AV32" s="6">
        <f>'q-Labour'!AV32</f>
        <v>3036587</v>
      </c>
      <c r="AW32" s="6">
        <f>'q-Labour'!AW32</f>
        <v>0</v>
      </c>
    </row>
    <row r="33" spans="1:49" x14ac:dyDescent="0.2">
      <c r="A33" s="6">
        <f>'q-Labour'!A33</f>
        <v>41</v>
      </c>
      <c r="B33" s="6" t="str">
        <f>'q-Labour'!B33</f>
        <v>Asia (40)</v>
      </c>
      <c r="C33" s="6">
        <f>'q-Labour'!C33</f>
        <v>870</v>
      </c>
      <c r="D33" s="6" t="str">
        <f>'q-Labour'!D33</f>
        <v>ASIA (FORMER)</v>
      </c>
      <c r="E33" s="6" t="str">
        <f>'q-Labour'!E33</f>
        <v/>
      </c>
      <c r="F33" s="6" t="str">
        <f>'q-Labour'!F33</f>
        <v/>
      </c>
      <c r="G33" s="6" t="str">
        <f>'q-Labour'!G33</f>
        <v/>
      </c>
      <c r="H33" s="6" t="str">
        <f>'q-Labour'!H33</f>
        <v/>
      </c>
      <c r="I33" s="6" t="str">
        <f>'q-Labour'!I33</f>
        <v/>
      </c>
      <c r="J33" s="6" t="str">
        <f>'q-Labour'!J33</f>
        <v/>
      </c>
      <c r="K33" s="6" t="str">
        <f>'q-Labour'!K33</f>
        <v/>
      </c>
      <c r="L33" s="6" t="str">
        <f>'q-Labour'!L33</f>
        <v/>
      </c>
      <c r="M33" s="6" t="str">
        <f>'q-Labour'!M33</f>
        <v/>
      </c>
      <c r="N33" s="6" t="str">
        <f>'q-Labour'!N33</f>
        <v/>
      </c>
      <c r="O33" s="6" t="str">
        <f>'q-Labour'!O33</f>
        <v/>
      </c>
      <c r="P33" s="6" t="str">
        <f>'q-Labour'!P33</f>
        <v/>
      </c>
      <c r="Q33" s="6" t="str">
        <f>'q-Labour'!Q33</f>
        <v/>
      </c>
      <c r="R33" s="6" t="str">
        <f>'q-Labour'!R33</f>
        <v/>
      </c>
      <c r="S33" s="6" t="str">
        <f>'q-Labour'!S33</f>
        <v/>
      </c>
      <c r="T33" s="6" t="str">
        <f>'q-Labour'!T33</f>
        <v/>
      </c>
      <c r="U33" s="6" t="str">
        <f>'q-Labour'!U33</f>
        <v/>
      </c>
      <c r="V33" s="6" t="str">
        <f>'q-Labour'!V33</f>
        <v/>
      </c>
      <c r="W33" s="6" t="str">
        <f>'q-Labour'!W33</f>
        <v/>
      </c>
      <c r="X33" s="6" t="str">
        <f>'q-Labour'!X33</f>
        <v/>
      </c>
      <c r="Y33" s="6" t="str">
        <f>'q-Labour'!Y33</f>
        <v/>
      </c>
      <c r="Z33" s="6" t="str">
        <f>'q-Labour'!Z33</f>
        <v/>
      </c>
      <c r="AA33" s="6" t="str">
        <f>'q-Labour'!AA33</f>
        <v/>
      </c>
      <c r="AB33" s="6" t="str">
        <f>'q-Labour'!AB33</f>
        <v/>
      </c>
      <c r="AC33" s="6" t="str">
        <f>'q-Labour'!AC33</f>
        <v/>
      </c>
      <c r="AD33" s="6" t="str">
        <f>'q-Labour'!AD33</f>
        <v/>
      </c>
      <c r="AE33" s="6" t="str">
        <f>'q-Labour'!AE33</f>
        <v/>
      </c>
      <c r="AF33" s="6" t="str">
        <f>'q-Labour'!AF33</f>
        <v/>
      </c>
      <c r="AG33" s="6" t="str">
        <f>'q-Labour'!AG33</f>
        <v/>
      </c>
      <c r="AH33" s="6" t="str">
        <f>'q-Labour'!AH33</f>
        <v/>
      </c>
      <c r="AI33" s="6" t="str">
        <f>'q-Labour'!AI33</f>
        <v/>
      </c>
      <c r="AJ33" s="6" t="str">
        <f>'q-Labour'!AJ33</f>
        <v/>
      </c>
      <c r="AK33" s="6" t="str">
        <f>'q-Labour'!AK33</f>
        <v/>
      </c>
      <c r="AL33" s="6" t="str">
        <f>'q-Labour'!AL33</f>
        <v/>
      </c>
      <c r="AM33" s="6" t="str">
        <f>'q-Labour'!AM33</f>
        <v/>
      </c>
      <c r="AN33" s="6" t="str">
        <f>'q-Labour'!AN33</f>
        <v/>
      </c>
      <c r="AO33" s="6" t="str">
        <f>'q-Labour'!AO33</f>
        <v/>
      </c>
      <c r="AP33" s="6" t="str">
        <f>'q-Labour'!AP33</f>
        <v/>
      </c>
      <c r="AQ33" s="6" t="str">
        <f>'q-Labour'!AQ33</f>
        <v/>
      </c>
      <c r="AR33" s="6" t="str">
        <f>'q-Labour'!AR33</f>
        <v/>
      </c>
      <c r="AS33" s="6" t="str">
        <f>'q-Labour'!AS33</f>
        <v/>
      </c>
      <c r="AT33" s="6" t="str">
        <f>'q-Labour'!AT33</f>
        <v/>
      </c>
      <c r="AU33" s="6" t="str">
        <f>'q-Labour'!AU33</f>
        <v/>
      </c>
      <c r="AV33" s="6" t="str">
        <f>'q-Labour'!AV33</f>
        <v/>
      </c>
      <c r="AW33" s="6" t="str">
        <f>'q-Labour'!AW33</f>
        <v/>
      </c>
    </row>
    <row r="34" spans="1:49" x14ac:dyDescent="0.2">
      <c r="A34" s="6">
        <f>'q-Labour'!A34</f>
        <v>42</v>
      </c>
      <c r="B34" s="6" t="str">
        <f>'q-Labour'!B34</f>
        <v>Former Asia (40)</v>
      </c>
      <c r="C34" s="6">
        <f>'q-Labour'!C34</f>
        <v>860</v>
      </c>
      <c r="D34" s="6" t="str">
        <f>'q-Labour'!D34</f>
        <v>ASIA</v>
      </c>
      <c r="E34" s="6" t="str">
        <f>'q-Labour'!E34</f>
        <v>591</v>
      </c>
      <c r="F34" s="6" t="str">
        <f>'q-Labour'!F34</f>
        <v xml:space="preserve">Tot Ec Act </v>
      </c>
      <c r="G34" s="6">
        <f>'q-Labour'!G34</f>
        <v>809649</v>
      </c>
      <c r="H34" s="6">
        <f>'q-Labour'!H34</f>
        <v>824682</v>
      </c>
      <c r="I34" s="6">
        <f>'q-Labour'!I34</f>
        <v>840539</v>
      </c>
      <c r="J34" s="6">
        <f>'q-Labour'!J34</f>
        <v>857329</v>
      </c>
      <c r="K34" s="6">
        <f>'q-Labour'!K34</f>
        <v>875098</v>
      </c>
      <c r="L34" s="6">
        <f>'q-Labour'!L34</f>
        <v>893857</v>
      </c>
      <c r="M34" s="6">
        <f>'q-Labour'!M34</f>
        <v>913505</v>
      </c>
      <c r="N34" s="6">
        <f>'q-Labour'!N34</f>
        <v>933819</v>
      </c>
      <c r="O34" s="6">
        <f>'q-Labour'!O34</f>
        <v>954504</v>
      </c>
      <c r="P34" s="6">
        <f>'q-Labour'!P34</f>
        <v>975303</v>
      </c>
      <c r="Q34" s="6">
        <f>'q-Labour'!Q34</f>
        <v>1001343</v>
      </c>
      <c r="R34" s="6">
        <f>'q-Labour'!R34</f>
        <v>1027690</v>
      </c>
      <c r="S34" s="6">
        <f>'q-Labour'!S34</f>
        <v>1054078</v>
      </c>
      <c r="T34" s="6">
        <f>'q-Labour'!T34</f>
        <v>1080178</v>
      </c>
      <c r="U34" s="6">
        <f>'q-Labour'!U34</f>
        <v>1105781</v>
      </c>
      <c r="V34" s="6">
        <f>'q-Labour'!V34</f>
        <v>1130726</v>
      </c>
      <c r="W34" s="6">
        <f>'q-Labour'!W34</f>
        <v>1155124</v>
      </c>
      <c r="X34" s="6">
        <f>'q-Labour'!X34</f>
        <v>1179279</v>
      </c>
      <c r="Y34" s="6">
        <f>'q-Labour'!Y34</f>
        <v>1203638</v>
      </c>
      <c r="Z34" s="6">
        <f>'q-Labour'!Z34</f>
        <v>1228568</v>
      </c>
      <c r="AA34" s="6">
        <f>'q-Labour'!AA34</f>
        <v>1255008</v>
      </c>
      <c r="AB34" s="6">
        <f>'q-Labour'!AB34</f>
        <v>1282045</v>
      </c>
      <c r="AC34" s="6">
        <f>'q-Labour'!AC34</f>
        <v>1309794</v>
      </c>
      <c r="AD34" s="6">
        <f>'q-Labour'!AD34</f>
        <v>1338366</v>
      </c>
      <c r="AE34" s="6">
        <f>'q-Labour'!AE34</f>
        <v>1367831</v>
      </c>
      <c r="AF34" s="6">
        <f>'q-Labour'!AF34</f>
        <v>1398280</v>
      </c>
      <c r="AG34" s="6">
        <f>'q-Labour'!AG34</f>
        <v>1429643</v>
      </c>
      <c r="AH34" s="6">
        <f>'q-Labour'!AH34</f>
        <v>1461552</v>
      </c>
      <c r="AI34" s="6">
        <f>'q-Labour'!AI34</f>
        <v>1493519</v>
      </c>
      <c r="AJ34" s="6">
        <f>'q-Labour'!AJ34</f>
        <v>1525153</v>
      </c>
      <c r="AK34" s="6">
        <f>'q-Labour'!AK34</f>
        <v>1554688</v>
      </c>
      <c r="AL34" s="6">
        <f>'q-Labour'!AL34</f>
        <v>1613344</v>
      </c>
      <c r="AM34" s="6">
        <f>'q-Labour'!AM34</f>
        <v>1642509</v>
      </c>
      <c r="AN34" s="6">
        <f>'q-Labour'!AN34</f>
        <v>1671524</v>
      </c>
      <c r="AO34" s="6">
        <f>'q-Labour'!AO34</f>
        <v>1700549</v>
      </c>
      <c r="AP34" s="6">
        <f>'q-Labour'!AP34</f>
        <v>1729619</v>
      </c>
      <c r="AQ34" s="6">
        <f>'q-Labour'!AQ34</f>
        <v>1758648</v>
      </c>
      <c r="AR34" s="6">
        <f>'q-Labour'!AR34</f>
        <v>1787650</v>
      </c>
      <c r="AS34" s="6">
        <f>'q-Labour'!AS34</f>
        <v>1816571</v>
      </c>
      <c r="AT34" s="6">
        <f>'q-Labour'!AT34</f>
        <v>1845397</v>
      </c>
      <c r="AU34" s="6">
        <f>'q-Labour'!AU34</f>
        <v>1874696</v>
      </c>
      <c r="AV34" s="6">
        <f>'q-Labour'!AV34</f>
        <v>1903976</v>
      </c>
      <c r="AW34" s="6">
        <f>'q-Labour'!AW34</f>
        <v>0</v>
      </c>
    </row>
    <row r="35" spans="1:49" x14ac:dyDescent="0.2">
      <c r="A35" s="6">
        <f>'q-Labour'!A35</f>
        <v>43</v>
      </c>
      <c r="B35" s="6" t="str">
        <f>'q-Labour'!B35</f>
        <v>Former Asia (40)</v>
      </c>
      <c r="C35" s="6">
        <f>'q-Labour'!C35</f>
        <v>346</v>
      </c>
      <c r="D35" s="6" t="str">
        <f>'q-Labour'!D35</f>
        <v>USSR IN ASIA</v>
      </c>
      <c r="E35" s="6" t="str">
        <f>'q-Labour'!E35</f>
        <v>591</v>
      </c>
      <c r="F35" s="6" t="str">
        <f>'q-Labour'!F35</f>
        <v xml:space="preserve">Tot Ec Act </v>
      </c>
      <c r="G35" s="6">
        <f>'q-Labour'!G35</f>
        <v>0</v>
      </c>
      <c r="H35" s="6">
        <f>'q-Labour'!H35</f>
        <v>0</v>
      </c>
      <c r="I35" s="6">
        <f>'q-Labour'!I35</f>
        <v>0</v>
      </c>
      <c r="J35" s="6">
        <f>'q-Labour'!J35</f>
        <v>0</v>
      </c>
      <c r="K35" s="6">
        <f>'q-Labour'!K35</f>
        <v>0</v>
      </c>
      <c r="L35" s="6">
        <f>'q-Labour'!L35</f>
        <v>0</v>
      </c>
      <c r="M35" s="6">
        <f>'q-Labour'!M35</f>
        <v>0</v>
      </c>
      <c r="N35" s="6">
        <f>'q-Labour'!N35</f>
        <v>0</v>
      </c>
      <c r="O35" s="6">
        <f>'q-Labour'!O35</f>
        <v>0</v>
      </c>
      <c r="P35" s="6">
        <f>'q-Labour'!P35</f>
        <v>0</v>
      </c>
      <c r="Q35" s="6">
        <f>'q-Labour'!Q35</f>
        <v>0</v>
      </c>
      <c r="R35" s="6">
        <f>'q-Labour'!R35</f>
        <v>0</v>
      </c>
      <c r="S35" s="6">
        <f>'q-Labour'!S35</f>
        <v>0</v>
      </c>
      <c r="T35" s="6">
        <f>'q-Labour'!T35</f>
        <v>0</v>
      </c>
      <c r="U35" s="6">
        <f>'q-Labour'!U35</f>
        <v>0</v>
      </c>
      <c r="V35" s="6">
        <f>'q-Labour'!V35</f>
        <v>0</v>
      </c>
      <c r="W35" s="6">
        <f>'q-Labour'!W35</f>
        <v>0</v>
      </c>
      <c r="X35" s="6">
        <f>'q-Labour'!X35</f>
        <v>0</v>
      </c>
      <c r="Y35" s="6">
        <f>'q-Labour'!Y35</f>
        <v>0</v>
      </c>
      <c r="Z35" s="6">
        <f>'q-Labour'!Z35</f>
        <v>0</v>
      </c>
      <c r="AA35" s="6">
        <f>'q-Labour'!AA35</f>
        <v>0</v>
      </c>
      <c r="AB35" s="6">
        <f>'q-Labour'!AB35</f>
        <v>0</v>
      </c>
      <c r="AC35" s="6">
        <f>'q-Labour'!AC35</f>
        <v>0</v>
      </c>
      <c r="AD35" s="6">
        <f>'q-Labour'!AD35</f>
        <v>0</v>
      </c>
      <c r="AE35" s="6">
        <f>'q-Labour'!AE35</f>
        <v>0</v>
      </c>
      <c r="AF35" s="6">
        <f>'q-Labour'!AF35</f>
        <v>0</v>
      </c>
      <c r="AG35" s="6">
        <f>'q-Labour'!AG35</f>
        <v>0</v>
      </c>
      <c r="AH35" s="6">
        <f>'q-Labour'!AH35</f>
        <v>0</v>
      </c>
      <c r="AI35" s="6">
        <f>'q-Labour'!AI35</f>
        <v>0</v>
      </c>
      <c r="AJ35" s="6">
        <f>'q-Labour'!AJ35</f>
        <v>0</v>
      </c>
      <c r="AK35" s="6">
        <f>'q-Labour'!AK35</f>
        <v>0</v>
      </c>
      <c r="AL35" s="6">
        <f>'q-Labour'!AL35</f>
        <v>29589</v>
      </c>
      <c r="AM35" s="6">
        <f>'q-Labour'!AM35</f>
        <v>30029</v>
      </c>
      <c r="AN35" s="6">
        <f>'q-Labour'!AN35</f>
        <v>30444</v>
      </c>
      <c r="AO35" s="6">
        <f>'q-Labour'!AO35</f>
        <v>30851</v>
      </c>
      <c r="AP35" s="6">
        <f>'q-Labour'!AP35</f>
        <v>31244</v>
      </c>
      <c r="AQ35" s="6">
        <f>'q-Labour'!AQ35</f>
        <v>31626</v>
      </c>
      <c r="AR35" s="6">
        <f>'q-Labour'!AR35</f>
        <v>32010</v>
      </c>
      <c r="AS35" s="6">
        <f>'q-Labour'!AS35</f>
        <v>32399</v>
      </c>
      <c r="AT35" s="6">
        <f>'q-Labour'!AT35</f>
        <v>32805</v>
      </c>
      <c r="AU35" s="6">
        <f>'q-Labour'!AU35</f>
        <v>33411</v>
      </c>
      <c r="AV35" s="6">
        <f>'q-Labour'!AV35</f>
        <v>34046</v>
      </c>
      <c r="AW35" s="6">
        <f>'q-Labour'!AW35</f>
        <v>0</v>
      </c>
    </row>
    <row r="36" spans="1:49" s="17" customFormat="1" x14ac:dyDescent="0.2">
      <c r="A36" s="17">
        <f>'q-AgLabour'!A36</f>
        <v>2</v>
      </c>
      <c r="B36" s="17" t="str">
        <f>'q-AgLabour'!B36</f>
        <v>Rwanda</v>
      </c>
      <c r="C36" s="17">
        <f>'q-AgLabour'!C36</f>
        <v>184</v>
      </c>
      <c r="D36" s="17" t="str">
        <f>'q-AgLabour'!D36</f>
        <v>Rwanda</v>
      </c>
      <c r="E36" s="17" t="str">
        <f>'q-AgLabour'!E36</f>
        <v>601</v>
      </c>
      <c r="F36" s="17" t="str">
        <f>'q-AgLabour'!F36</f>
        <v>Tot Ec Act A (1000)</v>
      </c>
      <c r="G36" s="17">
        <f t="shared" ref="G36:AU36" si="0">SUM(G3:G9)</f>
        <v>4295</v>
      </c>
      <c r="H36" s="17">
        <f t="shared" si="0"/>
        <v>4428</v>
      </c>
      <c r="I36" s="17">
        <f t="shared" si="0"/>
        <v>4566</v>
      </c>
      <c r="J36" s="17">
        <f t="shared" si="0"/>
        <v>4709</v>
      </c>
      <c r="K36" s="17">
        <f t="shared" si="0"/>
        <v>4856</v>
      </c>
      <c r="L36" s="17">
        <f t="shared" si="0"/>
        <v>5009</v>
      </c>
      <c r="M36" s="17">
        <f t="shared" si="0"/>
        <v>5165</v>
      </c>
      <c r="N36" s="17">
        <f t="shared" si="0"/>
        <v>5324</v>
      </c>
      <c r="O36" s="17">
        <f t="shared" si="0"/>
        <v>5486</v>
      </c>
      <c r="P36" s="17">
        <f t="shared" si="0"/>
        <v>5650</v>
      </c>
      <c r="Q36" s="17">
        <f t="shared" si="0"/>
        <v>5832</v>
      </c>
      <c r="R36" s="17">
        <f t="shared" si="0"/>
        <v>6018</v>
      </c>
      <c r="S36" s="17">
        <f t="shared" si="0"/>
        <v>6205</v>
      </c>
      <c r="T36" s="17">
        <f t="shared" si="0"/>
        <v>6402</v>
      </c>
      <c r="U36" s="17">
        <f t="shared" si="0"/>
        <v>6600</v>
      </c>
      <c r="V36" s="17">
        <f t="shared" si="0"/>
        <v>6805</v>
      </c>
      <c r="W36" s="17">
        <f t="shared" si="0"/>
        <v>7018</v>
      </c>
      <c r="X36" s="17">
        <f t="shared" si="0"/>
        <v>7235</v>
      </c>
      <c r="Y36" s="17">
        <f t="shared" si="0"/>
        <v>7453</v>
      </c>
      <c r="Z36" s="17">
        <f t="shared" si="0"/>
        <v>7671</v>
      </c>
      <c r="AA36" s="17">
        <f t="shared" si="0"/>
        <v>7895</v>
      </c>
      <c r="AB36" s="17">
        <f t="shared" si="0"/>
        <v>8121</v>
      </c>
      <c r="AC36" s="17">
        <f t="shared" si="0"/>
        <v>8350</v>
      </c>
      <c r="AD36" s="17">
        <f t="shared" si="0"/>
        <v>8583</v>
      </c>
      <c r="AE36" s="17">
        <f t="shared" si="0"/>
        <v>8823</v>
      </c>
      <c r="AF36" s="17">
        <f t="shared" si="0"/>
        <v>9069</v>
      </c>
      <c r="AG36" s="17">
        <f t="shared" si="0"/>
        <v>9322</v>
      </c>
      <c r="AH36" s="17">
        <f t="shared" si="0"/>
        <v>9587</v>
      </c>
      <c r="AI36" s="17">
        <f t="shared" si="0"/>
        <v>9864</v>
      </c>
      <c r="AJ36" s="17">
        <f t="shared" si="0"/>
        <v>10158</v>
      </c>
      <c r="AK36" s="17">
        <f t="shared" si="0"/>
        <v>10493</v>
      </c>
      <c r="AL36" s="17">
        <f t="shared" si="0"/>
        <v>10848</v>
      </c>
      <c r="AM36" s="17">
        <f t="shared" si="0"/>
        <v>11219</v>
      </c>
      <c r="AN36" s="17">
        <f t="shared" si="0"/>
        <v>11607</v>
      </c>
      <c r="AO36" s="17">
        <f t="shared" si="0"/>
        <v>12004</v>
      </c>
      <c r="AP36" s="17">
        <f t="shared" si="0"/>
        <v>12413</v>
      </c>
      <c r="AQ36" s="17">
        <f t="shared" si="0"/>
        <v>12835</v>
      </c>
      <c r="AR36" s="17">
        <f t="shared" si="0"/>
        <v>13268</v>
      </c>
      <c r="AS36" s="17">
        <f t="shared" si="0"/>
        <v>13711</v>
      </c>
      <c r="AT36" s="17">
        <f t="shared" si="0"/>
        <v>14158</v>
      </c>
      <c r="AU36" s="17">
        <f t="shared" si="0"/>
        <v>14627</v>
      </c>
      <c r="AV36" s="17">
        <f>SUM(AV3:AV9)</f>
        <v>15102</v>
      </c>
    </row>
    <row r="37" spans="1:49" s="17" customFormat="1" x14ac:dyDescent="0.2">
      <c r="A37" s="17">
        <f>'q-AgLabour'!A37</f>
        <v>1</v>
      </c>
      <c r="B37" s="17" t="str">
        <f>'q-AgLabour'!B37</f>
        <v>Sao Tome and Principe</v>
      </c>
      <c r="C37" s="17">
        <f>'q-AgLabour'!C37</f>
        <v>193</v>
      </c>
      <c r="D37" s="17" t="str">
        <f>'q-AgLabour'!D37</f>
        <v>Sao Tome and Principe</v>
      </c>
      <c r="E37" s="17" t="str">
        <f>'q-AgLabour'!E37</f>
        <v>601</v>
      </c>
      <c r="F37" s="17" t="str">
        <f>'q-AgLabour'!F37</f>
        <v>Tot Ec Act A (1000)</v>
      </c>
      <c r="G37" s="17">
        <f t="shared" ref="G37:AU37" si="1">SUM(G12:G15)</f>
        <v>258</v>
      </c>
      <c r="H37" s="17">
        <f t="shared" si="1"/>
        <v>266</v>
      </c>
      <c r="I37" s="17">
        <f t="shared" si="1"/>
        <v>273</v>
      </c>
      <c r="J37" s="17">
        <f t="shared" si="1"/>
        <v>280</v>
      </c>
      <c r="K37" s="17">
        <f t="shared" si="1"/>
        <v>287</v>
      </c>
      <c r="L37" s="17">
        <f t="shared" si="1"/>
        <v>294</v>
      </c>
      <c r="M37" s="17">
        <f t="shared" si="1"/>
        <v>300</v>
      </c>
      <c r="N37" s="17">
        <f t="shared" si="1"/>
        <v>306</v>
      </c>
      <c r="O37" s="17">
        <f t="shared" si="1"/>
        <v>310</v>
      </c>
      <c r="P37" s="17">
        <f t="shared" si="1"/>
        <v>314</v>
      </c>
      <c r="Q37" s="17">
        <f t="shared" si="1"/>
        <v>321</v>
      </c>
      <c r="R37" s="17">
        <f t="shared" si="1"/>
        <v>328</v>
      </c>
      <c r="S37" s="17">
        <f t="shared" si="1"/>
        <v>333</v>
      </c>
      <c r="T37" s="17">
        <f t="shared" si="1"/>
        <v>337</v>
      </c>
      <c r="U37" s="17">
        <f t="shared" si="1"/>
        <v>343</v>
      </c>
      <c r="V37" s="17">
        <f t="shared" si="1"/>
        <v>349</v>
      </c>
      <c r="W37" s="17">
        <f t="shared" si="1"/>
        <v>356</v>
      </c>
      <c r="X37" s="17">
        <f t="shared" si="1"/>
        <v>365</v>
      </c>
      <c r="Y37" s="17">
        <f t="shared" si="1"/>
        <v>371</v>
      </c>
      <c r="Z37" s="17">
        <f t="shared" si="1"/>
        <v>380</v>
      </c>
      <c r="AA37" s="17">
        <f t="shared" si="1"/>
        <v>386</v>
      </c>
      <c r="AB37" s="17">
        <f t="shared" si="1"/>
        <v>394</v>
      </c>
      <c r="AC37" s="17">
        <f t="shared" si="1"/>
        <v>402</v>
      </c>
      <c r="AD37" s="17">
        <f t="shared" si="1"/>
        <v>410</v>
      </c>
      <c r="AE37" s="17">
        <f t="shared" si="1"/>
        <v>416</v>
      </c>
      <c r="AF37" s="17">
        <f t="shared" si="1"/>
        <v>424</v>
      </c>
      <c r="AG37" s="17">
        <f t="shared" si="1"/>
        <v>431</v>
      </c>
      <c r="AH37" s="17">
        <f t="shared" si="1"/>
        <v>438</v>
      </c>
      <c r="AI37" s="17">
        <f t="shared" si="1"/>
        <v>445</v>
      </c>
      <c r="AJ37" s="17">
        <f t="shared" si="1"/>
        <v>452</v>
      </c>
      <c r="AK37" s="17">
        <f t="shared" si="1"/>
        <v>460</v>
      </c>
      <c r="AL37" s="17">
        <f t="shared" si="1"/>
        <v>468</v>
      </c>
      <c r="AM37" s="17">
        <f t="shared" si="1"/>
        <v>477</v>
      </c>
      <c r="AN37" s="17">
        <f t="shared" si="1"/>
        <v>485</v>
      </c>
      <c r="AO37" s="17">
        <f t="shared" si="1"/>
        <v>495</v>
      </c>
      <c r="AP37" s="17">
        <f t="shared" si="1"/>
        <v>505</v>
      </c>
      <c r="AQ37" s="17">
        <f t="shared" si="1"/>
        <v>515</v>
      </c>
      <c r="AR37" s="17">
        <f t="shared" si="1"/>
        <v>527</v>
      </c>
      <c r="AS37" s="17">
        <f t="shared" si="1"/>
        <v>538</v>
      </c>
      <c r="AT37" s="17">
        <f t="shared" si="1"/>
        <v>548</v>
      </c>
      <c r="AU37" s="17">
        <f t="shared" si="1"/>
        <v>558</v>
      </c>
      <c r="AV37" s="17">
        <f>SUM(AV12:AV15)</f>
        <v>567</v>
      </c>
    </row>
    <row r="38" spans="1:49" s="17" customFormat="1" x14ac:dyDescent="0.2">
      <c r="A38" s="17">
        <f>'q-AgLabour'!A38</f>
        <v>1</v>
      </c>
      <c r="B38" s="17" t="str">
        <f>'q-AgLabour'!B38</f>
        <v>Senegal</v>
      </c>
      <c r="C38" s="17">
        <f>'q-AgLabour'!C38</f>
        <v>195</v>
      </c>
      <c r="D38" s="17" t="str">
        <f>'q-AgLabour'!D38</f>
        <v>Senegal</v>
      </c>
      <c r="E38" s="17" t="str">
        <f>'q-AgLabour'!E38</f>
        <v>601</v>
      </c>
      <c r="F38" s="17" t="str">
        <f>'q-AgLabour'!F38</f>
        <v>Tot Ec Act A (1000)</v>
      </c>
      <c r="G38" s="17">
        <f t="shared" ref="G38:AV38" si="2">G11+G37</f>
        <v>8189</v>
      </c>
      <c r="H38" s="17">
        <f t="shared" si="2"/>
        <v>8323</v>
      </c>
      <c r="I38" s="17">
        <f t="shared" si="2"/>
        <v>8465</v>
      </c>
      <c r="J38" s="17">
        <f t="shared" si="2"/>
        <v>8610</v>
      </c>
      <c r="K38" s="17">
        <f t="shared" si="2"/>
        <v>8753</v>
      </c>
      <c r="L38" s="17">
        <f t="shared" si="2"/>
        <v>8898</v>
      </c>
      <c r="M38" s="17">
        <f t="shared" si="2"/>
        <v>9046</v>
      </c>
      <c r="N38" s="17">
        <f t="shared" si="2"/>
        <v>9192</v>
      </c>
      <c r="O38" s="17">
        <f t="shared" si="2"/>
        <v>9340</v>
      </c>
      <c r="P38" s="17">
        <f t="shared" si="2"/>
        <v>9490</v>
      </c>
      <c r="Q38" s="17">
        <f t="shared" si="2"/>
        <v>9713</v>
      </c>
      <c r="R38" s="17">
        <f t="shared" si="2"/>
        <v>9945</v>
      </c>
      <c r="S38" s="17">
        <f t="shared" si="2"/>
        <v>10181</v>
      </c>
      <c r="T38" s="17">
        <f t="shared" si="2"/>
        <v>10415</v>
      </c>
      <c r="U38" s="17">
        <f t="shared" si="2"/>
        <v>10655</v>
      </c>
      <c r="V38" s="17">
        <f t="shared" si="2"/>
        <v>10897</v>
      </c>
      <c r="W38" s="17">
        <f t="shared" si="2"/>
        <v>11139</v>
      </c>
      <c r="X38" s="17">
        <f t="shared" si="2"/>
        <v>11390</v>
      </c>
      <c r="Y38" s="17">
        <f t="shared" si="2"/>
        <v>11647</v>
      </c>
      <c r="Z38" s="17">
        <f t="shared" si="2"/>
        <v>11924</v>
      </c>
      <c r="AA38" s="17">
        <f t="shared" si="2"/>
        <v>12181</v>
      </c>
      <c r="AB38" s="17">
        <f t="shared" si="2"/>
        <v>12452</v>
      </c>
      <c r="AC38" s="17">
        <f t="shared" si="2"/>
        <v>12733</v>
      </c>
      <c r="AD38" s="17">
        <f t="shared" si="2"/>
        <v>13020</v>
      </c>
      <c r="AE38" s="17">
        <f t="shared" si="2"/>
        <v>13303</v>
      </c>
      <c r="AF38" s="17">
        <f t="shared" si="2"/>
        <v>13589</v>
      </c>
      <c r="AG38" s="17">
        <f t="shared" si="2"/>
        <v>13871</v>
      </c>
      <c r="AH38" s="17">
        <f t="shared" si="2"/>
        <v>14161</v>
      </c>
      <c r="AI38" s="17">
        <f t="shared" si="2"/>
        <v>14445</v>
      </c>
      <c r="AJ38" s="17">
        <f t="shared" si="2"/>
        <v>14728</v>
      </c>
      <c r="AK38" s="17">
        <f t="shared" si="2"/>
        <v>15013</v>
      </c>
      <c r="AL38" s="17">
        <f t="shared" si="2"/>
        <v>15298</v>
      </c>
      <c r="AM38" s="17">
        <f t="shared" si="2"/>
        <v>15579</v>
      </c>
      <c r="AN38" s="17">
        <f t="shared" si="2"/>
        <v>15862</v>
      </c>
      <c r="AO38" s="17">
        <f t="shared" si="2"/>
        <v>16146</v>
      </c>
      <c r="AP38" s="17">
        <f t="shared" si="2"/>
        <v>16433</v>
      </c>
      <c r="AQ38" s="17">
        <f t="shared" si="2"/>
        <v>16720</v>
      </c>
      <c r="AR38" s="17">
        <f t="shared" si="2"/>
        <v>17012</v>
      </c>
      <c r="AS38" s="17">
        <f t="shared" si="2"/>
        <v>17303</v>
      </c>
      <c r="AT38" s="17">
        <f t="shared" si="2"/>
        <v>17593</v>
      </c>
      <c r="AU38" s="17">
        <f t="shared" si="2"/>
        <v>17843</v>
      </c>
      <c r="AV38" s="17">
        <f t="shared" si="2"/>
        <v>18093</v>
      </c>
    </row>
    <row r="39" spans="1:49" s="17" customFormat="1" x14ac:dyDescent="0.2">
      <c r="A39" s="17">
        <f>'q-AgLabour'!A39</f>
        <v>2</v>
      </c>
      <c r="B39" s="17" t="str">
        <f>'q-AgLabour'!B39</f>
        <v>Seychelles</v>
      </c>
      <c r="C39" s="17">
        <f>'q-AgLabour'!C39</f>
        <v>196</v>
      </c>
      <c r="D39" s="17" t="str">
        <f>'q-AgLabour'!D39</f>
        <v>Seychelles</v>
      </c>
      <c r="E39" s="17" t="str">
        <f>'q-AgLabour'!E39</f>
        <v>601</v>
      </c>
      <c r="F39" s="17" t="str">
        <f>'q-AgLabour'!F39</f>
        <v>Tot Ec Act A (1000)</v>
      </c>
      <c r="G39" s="17">
        <f t="shared" ref="G39:AU39" si="3">SUM(G16:G20)</f>
        <v>14099</v>
      </c>
      <c r="H39" s="17">
        <f t="shared" si="3"/>
        <v>14453</v>
      </c>
      <c r="I39" s="17">
        <f t="shared" si="3"/>
        <v>14818</v>
      </c>
      <c r="J39" s="17">
        <f t="shared" si="3"/>
        <v>15188</v>
      </c>
      <c r="K39" s="17">
        <f t="shared" si="3"/>
        <v>15564</v>
      </c>
      <c r="L39" s="17">
        <f t="shared" si="3"/>
        <v>15942</v>
      </c>
      <c r="M39" s="17">
        <f t="shared" si="3"/>
        <v>16324</v>
      </c>
      <c r="N39" s="17">
        <f t="shared" si="3"/>
        <v>16714</v>
      </c>
      <c r="O39" s="17">
        <f t="shared" si="3"/>
        <v>17104</v>
      </c>
      <c r="P39" s="17">
        <f t="shared" si="3"/>
        <v>17501</v>
      </c>
      <c r="Q39" s="17">
        <f t="shared" si="3"/>
        <v>18104</v>
      </c>
      <c r="R39" s="17">
        <f t="shared" si="3"/>
        <v>18721</v>
      </c>
      <c r="S39" s="17">
        <f t="shared" si="3"/>
        <v>19358</v>
      </c>
      <c r="T39" s="17">
        <f t="shared" si="3"/>
        <v>20016</v>
      </c>
      <c r="U39" s="17">
        <f t="shared" si="3"/>
        <v>20700</v>
      </c>
      <c r="V39" s="17">
        <f t="shared" si="3"/>
        <v>21413</v>
      </c>
      <c r="W39" s="17">
        <f t="shared" si="3"/>
        <v>22150</v>
      </c>
      <c r="X39" s="17">
        <f t="shared" si="3"/>
        <v>22907</v>
      </c>
      <c r="Y39" s="17">
        <f t="shared" si="3"/>
        <v>23680</v>
      </c>
      <c r="Z39" s="17">
        <f t="shared" si="3"/>
        <v>24456</v>
      </c>
      <c r="AA39" s="17">
        <f t="shared" si="3"/>
        <v>25357</v>
      </c>
      <c r="AB39" s="17">
        <f t="shared" si="3"/>
        <v>26275</v>
      </c>
      <c r="AC39" s="17">
        <f t="shared" si="3"/>
        <v>27218</v>
      </c>
      <c r="AD39" s="17">
        <f t="shared" si="3"/>
        <v>28192</v>
      </c>
      <c r="AE39" s="17">
        <f t="shared" si="3"/>
        <v>29205</v>
      </c>
      <c r="AF39" s="17">
        <f t="shared" si="3"/>
        <v>30259</v>
      </c>
      <c r="AG39" s="17">
        <f t="shared" si="3"/>
        <v>31355</v>
      </c>
      <c r="AH39" s="17">
        <f t="shared" si="3"/>
        <v>32492</v>
      </c>
      <c r="AI39" s="17">
        <f t="shared" si="3"/>
        <v>33669</v>
      </c>
      <c r="AJ39" s="17">
        <f t="shared" si="3"/>
        <v>34882</v>
      </c>
      <c r="AK39" s="17">
        <f t="shared" si="3"/>
        <v>35926</v>
      </c>
      <c r="AL39" s="17">
        <f t="shared" si="3"/>
        <v>36989</v>
      </c>
      <c r="AM39" s="17">
        <f t="shared" si="3"/>
        <v>38070</v>
      </c>
      <c r="AN39" s="17">
        <f t="shared" si="3"/>
        <v>39172</v>
      </c>
      <c r="AO39" s="17">
        <f t="shared" si="3"/>
        <v>40289</v>
      </c>
      <c r="AP39" s="17">
        <f t="shared" si="3"/>
        <v>41426</v>
      </c>
      <c r="AQ39" s="17">
        <f t="shared" si="3"/>
        <v>42581</v>
      </c>
      <c r="AR39" s="17">
        <f t="shared" si="3"/>
        <v>43750</v>
      </c>
      <c r="AS39" s="17">
        <f t="shared" si="3"/>
        <v>44936</v>
      </c>
      <c r="AT39" s="17">
        <f t="shared" si="3"/>
        <v>46137</v>
      </c>
      <c r="AU39" s="17">
        <f t="shared" si="3"/>
        <v>47347</v>
      </c>
      <c r="AV39" s="17">
        <f>SUM(AV16:AV20)</f>
        <v>48570</v>
      </c>
    </row>
    <row r="40" spans="1:49" s="17" customFormat="1" x14ac:dyDescent="0.2">
      <c r="A40" s="17">
        <f>'q-AgLabour'!A40</f>
        <v>1</v>
      </c>
      <c r="B40" s="17" t="str">
        <f>'q-AgLabour'!B40</f>
        <v>Sierra Leone</v>
      </c>
      <c r="C40" s="17">
        <f>'q-AgLabour'!C40</f>
        <v>197</v>
      </c>
      <c r="D40" s="17" t="str">
        <f>'q-AgLabour'!D40</f>
        <v>Sierra Leone</v>
      </c>
      <c r="E40" s="17" t="str">
        <f>'q-AgLabour'!E40</f>
        <v>601</v>
      </c>
      <c r="F40" s="17" t="str">
        <f>'q-AgLabour'!F40</f>
        <v>Tot Ec Act A (1000)</v>
      </c>
      <c r="G40" s="17">
        <f t="shared" ref="G40:AU40" si="4">SUM(G22:G25)</f>
        <v>12535</v>
      </c>
      <c r="H40" s="17">
        <f t="shared" si="4"/>
        <v>12728</v>
      </c>
      <c r="I40" s="17">
        <f t="shared" si="4"/>
        <v>12921</v>
      </c>
      <c r="J40" s="17">
        <f t="shared" si="4"/>
        <v>13113</v>
      </c>
      <c r="K40" s="17">
        <f t="shared" si="4"/>
        <v>13302</v>
      </c>
      <c r="L40" s="17">
        <f t="shared" si="4"/>
        <v>13489</v>
      </c>
      <c r="M40" s="17">
        <f t="shared" si="4"/>
        <v>13672</v>
      </c>
      <c r="N40" s="17">
        <f t="shared" si="4"/>
        <v>13856</v>
      </c>
      <c r="O40" s="17">
        <f t="shared" si="4"/>
        <v>14044</v>
      </c>
      <c r="P40" s="17">
        <f t="shared" si="4"/>
        <v>14240</v>
      </c>
      <c r="Q40" s="17">
        <f t="shared" si="4"/>
        <v>14481</v>
      </c>
      <c r="R40" s="17">
        <f t="shared" si="4"/>
        <v>14731</v>
      </c>
      <c r="S40" s="17">
        <f t="shared" si="4"/>
        <v>14984</v>
      </c>
      <c r="T40" s="17">
        <f t="shared" si="4"/>
        <v>15241</v>
      </c>
      <c r="U40" s="17">
        <f t="shared" si="4"/>
        <v>15498</v>
      </c>
      <c r="V40" s="17">
        <f t="shared" si="4"/>
        <v>15754</v>
      </c>
      <c r="W40" s="17">
        <f t="shared" si="4"/>
        <v>16012</v>
      </c>
      <c r="X40" s="17">
        <f t="shared" si="4"/>
        <v>16271</v>
      </c>
      <c r="Y40" s="17">
        <f t="shared" si="4"/>
        <v>16538</v>
      </c>
      <c r="Z40" s="17">
        <f t="shared" si="4"/>
        <v>16816</v>
      </c>
      <c r="AA40" s="17">
        <f t="shared" si="4"/>
        <v>17108</v>
      </c>
      <c r="AB40" s="17">
        <f t="shared" si="4"/>
        <v>17411</v>
      </c>
      <c r="AC40" s="17">
        <f t="shared" si="4"/>
        <v>17721</v>
      </c>
      <c r="AD40" s="17">
        <f t="shared" si="4"/>
        <v>18041</v>
      </c>
      <c r="AE40" s="17">
        <f t="shared" si="4"/>
        <v>18365</v>
      </c>
      <c r="AF40" s="17">
        <f t="shared" si="4"/>
        <v>18697</v>
      </c>
      <c r="AG40" s="17">
        <f t="shared" si="4"/>
        <v>19035</v>
      </c>
      <c r="AH40" s="17">
        <f t="shared" si="4"/>
        <v>19379</v>
      </c>
      <c r="AI40" s="17">
        <f t="shared" si="4"/>
        <v>19727</v>
      </c>
      <c r="AJ40" s="17">
        <f t="shared" si="4"/>
        <v>20083</v>
      </c>
      <c r="AK40" s="17">
        <f t="shared" si="4"/>
        <v>20517</v>
      </c>
      <c r="AL40" s="17">
        <f t="shared" si="4"/>
        <v>20962</v>
      </c>
      <c r="AM40" s="17">
        <f t="shared" si="4"/>
        <v>21412</v>
      </c>
      <c r="AN40" s="17">
        <f t="shared" si="4"/>
        <v>21872</v>
      </c>
      <c r="AO40" s="17">
        <f t="shared" si="4"/>
        <v>22336</v>
      </c>
      <c r="AP40" s="17">
        <f t="shared" si="4"/>
        <v>22810</v>
      </c>
      <c r="AQ40" s="17">
        <f t="shared" si="4"/>
        <v>23290</v>
      </c>
      <c r="AR40" s="17">
        <f t="shared" si="4"/>
        <v>23777</v>
      </c>
      <c r="AS40" s="17">
        <f t="shared" si="4"/>
        <v>24272</v>
      </c>
      <c r="AT40" s="17">
        <f t="shared" si="4"/>
        <v>24773</v>
      </c>
      <c r="AU40" s="17">
        <f t="shared" si="4"/>
        <v>25322</v>
      </c>
      <c r="AV40" s="17">
        <f>SUM(AV22:AV25)</f>
        <v>25879</v>
      </c>
    </row>
    <row r="41" spans="1:49" s="17" customFormat="1" x14ac:dyDescent="0.2">
      <c r="A41" s="17">
        <f>'q-AgLabour'!A41</f>
        <v>2</v>
      </c>
      <c r="B41" s="17" t="str">
        <f>'q-AgLabour'!B41</f>
        <v>Somalia</v>
      </c>
      <c r="C41" s="17">
        <f>'q-AgLabour'!C41</f>
        <v>201</v>
      </c>
      <c r="D41" s="17" t="str">
        <f>'q-AgLabour'!D41</f>
        <v>Somalia</v>
      </c>
      <c r="E41" s="17" t="str">
        <f>'q-AgLabour'!E41</f>
        <v>601</v>
      </c>
      <c r="F41" s="17" t="str">
        <f>'q-AgLabour'!F41</f>
        <v>Tot Ec Act A (1000)</v>
      </c>
      <c r="G41" s="17">
        <f t="shared" ref="G41:AV41" si="5">G21+G40</f>
        <v>38336</v>
      </c>
      <c r="H41" s="17">
        <f t="shared" si="5"/>
        <v>39398</v>
      </c>
      <c r="I41" s="17">
        <f t="shared" si="5"/>
        <v>40486</v>
      </c>
      <c r="J41" s="17">
        <f t="shared" si="5"/>
        <v>41587</v>
      </c>
      <c r="K41" s="17">
        <f t="shared" si="5"/>
        <v>42688</v>
      </c>
      <c r="L41" s="17">
        <f t="shared" si="5"/>
        <v>43787</v>
      </c>
      <c r="M41" s="17">
        <f t="shared" si="5"/>
        <v>44885</v>
      </c>
      <c r="N41" s="17">
        <f t="shared" si="5"/>
        <v>45990</v>
      </c>
      <c r="O41" s="17">
        <f t="shared" si="5"/>
        <v>47108</v>
      </c>
      <c r="P41" s="17">
        <f t="shared" si="5"/>
        <v>48249</v>
      </c>
      <c r="Q41" s="17">
        <f t="shared" si="5"/>
        <v>49664</v>
      </c>
      <c r="R41" s="17">
        <f t="shared" si="5"/>
        <v>51116</v>
      </c>
      <c r="S41" s="17">
        <f t="shared" si="5"/>
        <v>52606</v>
      </c>
      <c r="T41" s="17">
        <f t="shared" si="5"/>
        <v>54145</v>
      </c>
      <c r="U41" s="17">
        <f t="shared" si="5"/>
        <v>55735</v>
      </c>
      <c r="V41" s="17">
        <f t="shared" si="5"/>
        <v>57377</v>
      </c>
      <c r="W41" s="17">
        <f t="shared" si="5"/>
        <v>59075</v>
      </c>
      <c r="X41" s="17">
        <f t="shared" si="5"/>
        <v>60825</v>
      </c>
      <c r="Y41" s="17">
        <f t="shared" si="5"/>
        <v>62629</v>
      </c>
      <c r="Z41" s="17">
        <f t="shared" si="5"/>
        <v>64489</v>
      </c>
      <c r="AA41" s="17">
        <f t="shared" si="5"/>
        <v>66409</v>
      </c>
      <c r="AB41" s="17">
        <f t="shared" si="5"/>
        <v>68385</v>
      </c>
      <c r="AC41" s="17">
        <f t="shared" si="5"/>
        <v>70409</v>
      </c>
      <c r="AD41" s="17">
        <f t="shared" si="5"/>
        <v>72476</v>
      </c>
      <c r="AE41" s="17">
        <f t="shared" si="5"/>
        <v>74574</v>
      </c>
      <c r="AF41" s="17">
        <f t="shared" si="5"/>
        <v>76705</v>
      </c>
      <c r="AG41" s="17">
        <f t="shared" si="5"/>
        <v>78868</v>
      </c>
      <c r="AH41" s="17">
        <f t="shared" si="5"/>
        <v>81061</v>
      </c>
      <c r="AI41" s="17">
        <f t="shared" si="5"/>
        <v>83280</v>
      </c>
      <c r="AJ41" s="17">
        <f t="shared" si="5"/>
        <v>85528</v>
      </c>
      <c r="AK41" s="17">
        <f t="shared" si="5"/>
        <v>87352</v>
      </c>
      <c r="AL41" s="17">
        <f t="shared" si="5"/>
        <v>89171</v>
      </c>
      <c r="AM41" s="17">
        <f t="shared" si="5"/>
        <v>90983</v>
      </c>
      <c r="AN41" s="17">
        <f t="shared" si="5"/>
        <v>92802</v>
      </c>
      <c r="AO41" s="17">
        <f t="shared" si="5"/>
        <v>94629</v>
      </c>
      <c r="AP41" s="17">
        <f t="shared" si="5"/>
        <v>96471</v>
      </c>
      <c r="AQ41" s="17">
        <f t="shared" si="5"/>
        <v>98324</v>
      </c>
      <c r="AR41" s="17">
        <f t="shared" si="5"/>
        <v>100191</v>
      </c>
      <c r="AS41" s="17">
        <f t="shared" si="5"/>
        <v>102074</v>
      </c>
      <c r="AT41" s="17">
        <f t="shared" si="5"/>
        <v>103972</v>
      </c>
      <c r="AU41" s="17">
        <f t="shared" si="5"/>
        <v>105624</v>
      </c>
      <c r="AV41" s="17">
        <f t="shared" si="5"/>
        <v>107285</v>
      </c>
    </row>
    <row r="42" spans="1:49" s="17" customFormat="1" x14ac:dyDescent="0.2">
      <c r="A42" s="17">
        <f>'q-AgLabour'!A42</f>
        <v>3</v>
      </c>
      <c r="B42" s="17" t="str">
        <f>'q-AgLabour'!B42</f>
        <v>South Africa</v>
      </c>
      <c r="C42" s="17">
        <f>'q-AgLabour'!C42</f>
        <v>202</v>
      </c>
      <c r="D42" s="17" t="str">
        <f>'q-AgLabour'!D42</f>
        <v>South Africa</v>
      </c>
      <c r="E42" s="17" t="str">
        <f>'q-AgLabour'!E42</f>
        <v>601</v>
      </c>
      <c r="F42" s="17" t="str">
        <f>'q-AgLabour'!F42</f>
        <v>Tot Ec Act A (1000)</v>
      </c>
      <c r="G42" s="17">
        <f t="shared" ref="G42:AU42" si="6">G34-G35</f>
        <v>809649</v>
      </c>
      <c r="H42" s="17">
        <f t="shared" si="6"/>
        <v>824682</v>
      </c>
      <c r="I42" s="17">
        <f t="shared" si="6"/>
        <v>840539</v>
      </c>
      <c r="J42" s="17">
        <f t="shared" si="6"/>
        <v>857329</v>
      </c>
      <c r="K42" s="17">
        <f t="shared" si="6"/>
        <v>875098</v>
      </c>
      <c r="L42" s="17">
        <f t="shared" si="6"/>
        <v>893857</v>
      </c>
      <c r="M42" s="17">
        <f t="shared" si="6"/>
        <v>913505</v>
      </c>
      <c r="N42" s="17">
        <f t="shared" si="6"/>
        <v>933819</v>
      </c>
      <c r="O42" s="17">
        <f t="shared" si="6"/>
        <v>954504</v>
      </c>
      <c r="P42" s="17">
        <f t="shared" si="6"/>
        <v>975303</v>
      </c>
      <c r="Q42" s="17">
        <f t="shared" si="6"/>
        <v>1001343</v>
      </c>
      <c r="R42" s="17">
        <f t="shared" si="6"/>
        <v>1027690</v>
      </c>
      <c r="S42" s="17">
        <f t="shared" si="6"/>
        <v>1054078</v>
      </c>
      <c r="T42" s="17">
        <f t="shared" si="6"/>
        <v>1080178</v>
      </c>
      <c r="U42" s="17">
        <f t="shared" si="6"/>
        <v>1105781</v>
      </c>
      <c r="V42" s="17">
        <f t="shared" si="6"/>
        <v>1130726</v>
      </c>
      <c r="W42" s="17">
        <f t="shared" si="6"/>
        <v>1155124</v>
      </c>
      <c r="X42" s="17">
        <f t="shared" si="6"/>
        <v>1179279</v>
      </c>
      <c r="Y42" s="17">
        <f t="shared" si="6"/>
        <v>1203638</v>
      </c>
      <c r="Z42" s="17">
        <f t="shared" si="6"/>
        <v>1228568</v>
      </c>
      <c r="AA42" s="17">
        <f t="shared" si="6"/>
        <v>1255008</v>
      </c>
      <c r="AB42" s="17">
        <f t="shared" si="6"/>
        <v>1282045</v>
      </c>
      <c r="AC42" s="17">
        <f t="shared" si="6"/>
        <v>1309794</v>
      </c>
      <c r="AD42" s="17">
        <f t="shared" si="6"/>
        <v>1338366</v>
      </c>
      <c r="AE42" s="17">
        <f t="shared" si="6"/>
        <v>1367831</v>
      </c>
      <c r="AF42" s="17">
        <f t="shared" si="6"/>
        <v>1398280</v>
      </c>
      <c r="AG42" s="17">
        <f t="shared" si="6"/>
        <v>1429643</v>
      </c>
      <c r="AH42" s="17">
        <f t="shared" si="6"/>
        <v>1461552</v>
      </c>
      <c r="AI42" s="17">
        <f t="shared" si="6"/>
        <v>1493519</v>
      </c>
      <c r="AJ42" s="17">
        <f t="shared" si="6"/>
        <v>1525153</v>
      </c>
      <c r="AK42" s="17">
        <f t="shared" si="6"/>
        <v>1554688</v>
      </c>
      <c r="AL42" s="17">
        <f t="shared" si="6"/>
        <v>1583755</v>
      </c>
      <c r="AM42" s="17">
        <f t="shared" si="6"/>
        <v>1612480</v>
      </c>
      <c r="AN42" s="17">
        <f t="shared" si="6"/>
        <v>1641080</v>
      </c>
      <c r="AO42" s="17">
        <f t="shared" si="6"/>
        <v>1669698</v>
      </c>
      <c r="AP42" s="17">
        <f t="shared" si="6"/>
        <v>1698375</v>
      </c>
      <c r="AQ42" s="17">
        <f t="shared" si="6"/>
        <v>1727022</v>
      </c>
      <c r="AR42" s="17">
        <f t="shared" si="6"/>
        <v>1755640</v>
      </c>
      <c r="AS42" s="17">
        <f t="shared" si="6"/>
        <v>1784172</v>
      </c>
      <c r="AT42" s="17">
        <f t="shared" si="6"/>
        <v>1812592</v>
      </c>
      <c r="AU42" s="17">
        <f t="shared" si="6"/>
        <v>1841285</v>
      </c>
      <c r="AV42" s="17">
        <f>AV34-AV35</f>
        <v>1869930</v>
      </c>
    </row>
    <row r="43" spans="1:49" x14ac:dyDescent="0.2">
      <c r="A43" s="6">
        <f>'q-Labour'!A43</f>
        <v>61</v>
      </c>
      <c r="B43" s="6" t="str">
        <f>'q-Labour'!B43</f>
        <v>China</v>
      </c>
      <c r="C43" s="6">
        <f>'q-Labour'!C43</f>
        <v>351</v>
      </c>
      <c r="D43" s="6" t="str">
        <f>'q-Labour'!D43</f>
        <v>China</v>
      </c>
      <c r="E43" s="6" t="str">
        <f>'q-Labour'!E43</f>
        <v>591</v>
      </c>
      <c r="F43" s="6" t="str">
        <f>'q-Labour'!F43</f>
        <v>Tot Ec Act  (1000)</v>
      </c>
      <c r="G43" s="6">
        <f>'q-Labour'!G43</f>
        <v>352727</v>
      </c>
      <c r="H43" s="6">
        <f>'q-Labour'!H43</f>
        <v>358862</v>
      </c>
      <c r="I43" s="6">
        <f>'q-Labour'!I43</f>
        <v>365625</v>
      </c>
      <c r="J43" s="6">
        <f>'q-Labour'!J43</f>
        <v>373088</v>
      </c>
      <c r="K43" s="6">
        <f>'q-Labour'!K43</f>
        <v>381274</v>
      </c>
      <c r="L43" s="6">
        <f>'q-Labour'!L43</f>
        <v>390209</v>
      </c>
      <c r="M43" s="6">
        <f>'q-Labour'!M43</f>
        <v>399801</v>
      </c>
      <c r="N43" s="6">
        <f>'q-Labour'!N43</f>
        <v>409830</v>
      </c>
      <c r="O43" s="6">
        <f>'q-Labour'!O43</f>
        <v>419993</v>
      </c>
      <c r="P43" s="6">
        <f>'q-Labour'!P43</f>
        <v>430045</v>
      </c>
      <c r="Q43" s="6">
        <f>'q-Labour'!Q43</f>
        <v>443550</v>
      </c>
      <c r="R43" s="6">
        <f>'q-Labour'!R43</f>
        <v>457059</v>
      </c>
      <c r="S43" s="6">
        <f>'q-Labour'!S43</f>
        <v>470386</v>
      </c>
      <c r="T43" s="6">
        <f>'q-Labour'!T43</f>
        <v>483320</v>
      </c>
      <c r="U43" s="6">
        <f>'q-Labour'!U43</f>
        <v>495718</v>
      </c>
      <c r="V43" s="6">
        <f>'q-Labour'!V43</f>
        <v>507484</v>
      </c>
      <c r="W43" s="6">
        <f>'q-Labour'!W43</f>
        <v>518666</v>
      </c>
      <c r="X43" s="6">
        <f>'q-Labour'!X43</f>
        <v>529462</v>
      </c>
      <c r="Y43" s="6">
        <f>'q-Labour'!Y43</f>
        <v>540173</v>
      </c>
      <c r="Z43" s="6">
        <f>'q-Labour'!Z43</f>
        <v>551042</v>
      </c>
      <c r="AA43" s="6">
        <f>'q-Labour'!AA43</f>
        <v>562580</v>
      </c>
      <c r="AB43" s="6">
        <f>'q-Labour'!AB43</f>
        <v>574299</v>
      </c>
      <c r="AC43" s="6">
        <f>'q-Labour'!AC43</f>
        <v>586367</v>
      </c>
      <c r="AD43" s="6">
        <f>'q-Labour'!AD43</f>
        <v>598977</v>
      </c>
      <c r="AE43" s="6">
        <f>'q-Labour'!AE43</f>
        <v>612249</v>
      </c>
      <c r="AF43" s="6">
        <f>'q-Labour'!AF43</f>
        <v>626303</v>
      </c>
      <c r="AG43" s="6">
        <f>'q-Labour'!AG43</f>
        <v>641062</v>
      </c>
      <c r="AH43" s="6">
        <f>'q-Labour'!AH43</f>
        <v>656180</v>
      </c>
      <c r="AI43" s="6">
        <f>'q-Labour'!AI43</f>
        <v>671162</v>
      </c>
      <c r="AJ43" s="6">
        <f>'q-Labour'!AJ43</f>
        <v>685636</v>
      </c>
      <c r="AK43" s="6">
        <f>'q-Labour'!AK43</f>
        <v>695244</v>
      </c>
      <c r="AL43" s="6">
        <f>'q-Labour'!AL43</f>
        <v>704138</v>
      </c>
      <c r="AM43" s="6">
        <f>'q-Labour'!AM43</f>
        <v>712488</v>
      </c>
      <c r="AN43" s="6">
        <f>'q-Labour'!AN43</f>
        <v>720568</v>
      </c>
      <c r="AO43" s="6">
        <f>'q-Labour'!AO43</f>
        <v>728582</v>
      </c>
      <c r="AP43" s="6">
        <f>'q-Labour'!AP43</f>
        <v>736572</v>
      </c>
      <c r="AQ43" s="6">
        <f>'q-Labour'!AQ43</f>
        <v>744468</v>
      </c>
      <c r="AR43" s="6">
        <f>'q-Labour'!AR43</f>
        <v>752235</v>
      </c>
      <c r="AS43" s="6">
        <f>'q-Labour'!AS43</f>
        <v>759800</v>
      </c>
      <c r="AT43" s="6">
        <f>'q-Labour'!AT43</f>
        <v>767114</v>
      </c>
      <c r="AU43" s="6">
        <f>'q-Labour'!AU43</f>
        <v>773778</v>
      </c>
      <c r="AV43" s="6">
        <f>'q-Labour'!AV43</f>
        <v>780218</v>
      </c>
      <c r="AW43" s="6">
        <f>'q-Labour'!AW43</f>
        <v>0</v>
      </c>
    </row>
    <row r="44" spans="1:49" customFormat="1" x14ac:dyDescent="0.2">
      <c r="A44" s="6">
        <f>'q-Labour'!A44</f>
        <v>62</v>
      </c>
      <c r="B44" s="6" t="str">
        <f>'q-Labour'!B44</f>
        <v>Japan</v>
      </c>
      <c r="C44" s="6">
        <f>'q-Labour'!C44</f>
        <v>110</v>
      </c>
      <c r="D44" s="6" t="str">
        <f>'q-Labour'!D44</f>
        <v>Japan</v>
      </c>
      <c r="E44" s="6" t="str">
        <f>'q-Labour'!E44</f>
        <v>591</v>
      </c>
      <c r="F44" s="6" t="str">
        <f>'q-Labour'!F44</f>
        <v>Tot Ec Act  (1000)</v>
      </c>
      <c r="G44" s="6">
        <f>'q-Labour'!G44</f>
        <v>45466</v>
      </c>
      <c r="H44" s="6">
        <f>'q-Labour'!H44</f>
        <v>46243</v>
      </c>
      <c r="I44" s="6">
        <f>'q-Labour'!I44</f>
        <v>47047</v>
      </c>
      <c r="J44" s="6">
        <f>'q-Labour'!J44</f>
        <v>47870</v>
      </c>
      <c r="K44" s="6">
        <f>'q-Labour'!K44</f>
        <v>48706</v>
      </c>
      <c r="L44" s="6">
        <f>'q-Labour'!L44</f>
        <v>49550</v>
      </c>
      <c r="M44" s="6">
        <f>'q-Labour'!M44</f>
        <v>50410</v>
      </c>
      <c r="N44" s="6">
        <f>'q-Labour'!N44</f>
        <v>51300</v>
      </c>
      <c r="O44" s="6">
        <f>'q-Labour'!O44</f>
        <v>52245</v>
      </c>
      <c r="P44" s="6">
        <f>'q-Labour'!P44</f>
        <v>53259</v>
      </c>
      <c r="Q44" s="6">
        <f>'q-Labour'!Q44</f>
        <v>53742</v>
      </c>
      <c r="R44" s="6">
        <f>'q-Labour'!R44</f>
        <v>54273</v>
      </c>
      <c r="S44" s="6">
        <f>'q-Labour'!S44</f>
        <v>54820</v>
      </c>
      <c r="T44" s="6">
        <f>'q-Labour'!T44</f>
        <v>55340</v>
      </c>
      <c r="U44" s="6">
        <f>'q-Labour'!U44</f>
        <v>55800</v>
      </c>
      <c r="V44" s="6">
        <f>'q-Labour'!V44</f>
        <v>56190</v>
      </c>
      <c r="W44" s="6">
        <f>'q-Labour'!W44</f>
        <v>56516</v>
      </c>
      <c r="X44" s="6">
        <f>'q-Labour'!X44</f>
        <v>56790</v>
      </c>
      <c r="Y44" s="6">
        <f>'q-Labour'!Y44</f>
        <v>57030</v>
      </c>
      <c r="Z44" s="6">
        <f>'q-Labour'!Z44</f>
        <v>57251</v>
      </c>
      <c r="AA44" s="6">
        <f>'q-Labour'!AA44</f>
        <v>58022</v>
      </c>
      <c r="AB44" s="6">
        <f>'q-Labour'!AB44</f>
        <v>58780</v>
      </c>
      <c r="AC44" s="6">
        <f>'q-Labour'!AC44</f>
        <v>59523</v>
      </c>
      <c r="AD44" s="6">
        <f>'q-Labour'!AD44</f>
        <v>60244</v>
      </c>
      <c r="AE44" s="6">
        <f>'q-Labour'!AE44</f>
        <v>60942</v>
      </c>
      <c r="AF44" s="6">
        <f>'q-Labour'!AF44</f>
        <v>61616</v>
      </c>
      <c r="AG44" s="6">
        <f>'q-Labour'!AG44</f>
        <v>62269</v>
      </c>
      <c r="AH44" s="6">
        <f>'q-Labour'!AH44</f>
        <v>62903</v>
      </c>
      <c r="AI44" s="6">
        <f>'q-Labour'!AI44</f>
        <v>63523</v>
      </c>
      <c r="AJ44" s="6">
        <f>'q-Labour'!AJ44</f>
        <v>64133</v>
      </c>
      <c r="AK44" s="6">
        <f>'q-Labour'!AK44</f>
        <v>64588</v>
      </c>
      <c r="AL44" s="6">
        <f>'q-Labour'!AL44</f>
        <v>65031</v>
      </c>
      <c r="AM44" s="6">
        <f>'q-Labour'!AM44</f>
        <v>65465</v>
      </c>
      <c r="AN44" s="6">
        <f>'q-Labour'!AN44</f>
        <v>65894</v>
      </c>
      <c r="AO44" s="6">
        <f>'q-Labour'!AO44</f>
        <v>66319</v>
      </c>
      <c r="AP44" s="6">
        <f>'q-Labour'!AP44</f>
        <v>66742</v>
      </c>
      <c r="AQ44" s="6">
        <f>'q-Labour'!AQ44</f>
        <v>67163</v>
      </c>
      <c r="AR44" s="6">
        <f>'q-Labour'!AR44</f>
        <v>67578</v>
      </c>
      <c r="AS44" s="6">
        <f>'q-Labour'!AS44</f>
        <v>67983</v>
      </c>
      <c r="AT44" s="6">
        <f>'q-Labour'!AT44</f>
        <v>68376</v>
      </c>
      <c r="AU44" s="6">
        <f>'q-Labour'!AU44</f>
        <v>68333</v>
      </c>
      <c r="AV44" s="6">
        <f>'q-Labour'!AV44</f>
        <v>68275</v>
      </c>
      <c r="AW44" s="6">
        <f>'q-Labour'!AW44</f>
        <v>0</v>
      </c>
    </row>
    <row r="45" spans="1:49" customFormat="1" x14ac:dyDescent="0.2">
      <c r="A45" s="6">
        <f>'q-Labour'!A45</f>
        <v>63</v>
      </c>
      <c r="B45" s="6" t="str">
        <f>'q-Labour'!B45</f>
        <v>South Asia</v>
      </c>
      <c r="C45" s="6">
        <f>'q-Labour'!C45</f>
        <v>323</v>
      </c>
      <c r="D45" s="6" t="str">
        <f>'q-Labour'!D45</f>
        <v>SOUTH ASIA</v>
      </c>
      <c r="E45" s="6" t="str">
        <f>'q-Labour'!E45</f>
        <v>591</v>
      </c>
      <c r="F45" s="6" t="str">
        <f>'q-Labour'!F45</f>
        <v>Tot Ec Act  (1000)</v>
      </c>
      <c r="G45" s="6">
        <f>'q-Labour'!G45</f>
        <v>261453</v>
      </c>
      <c r="H45" s="6">
        <f>'q-Labour'!H45</f>
        <v>266367</v>
      </c>
      <c r="I45" s="6">
        <f>'q-Labour'!I45</f>
        <v>271373</v>
      </c>
      <c r="J45" s="6">
        <f>'q-Labour'!J45</f>
        <v>276494</v>
      </c>
      <c r="K45" s="6">
        <f>'q-Labour'!K45</f>
        <v>281744</v>
      </c>
      <c r="L45" s="6">
        <f>'q-Labour'!L45</f>
        <v>287120</v>
      </c>
      <c r="M45" s="6">
        <f>'q-Labour'!M45</f>
        <v>292610</v>
      </c>
      <c r="N45" s="6">
        <f>'q-Labour'!N45</f>
        <v>298216</v>
      </c>
      <c r="O45" s="6">
        <f>'q-Labour'!O45</f>
        <v>303939</v>
      </c>
      <c r="P45" s="6">
        <f>'q-Labour'!P45</f>
        <v>309773</v>
      </c>
      <c r="Q45" s="6">
        <f>'q-Labour'!Q45</f>
        <v>316847</v>
      </c>
      <c r="R45" s="6">
        <f>'q-Labour'!R45</f>
        <v>324082</v>
      </c>
      <c r="S45" s="6">
        <f>'q-Labour'!S45</f>
        <v>331438</v>
      </c>
      <c r="T45" s="6">
        <f>'q-Labour'!T45</f>
        <v>338869</v>
      </c>
      <c r="U45" s="6">
        <f>'q-Labour'!U45</f>
        <v>346343</v>
      </c>
      <c r="V45" s="6">
        <f>'q-Labour'!V45</f>
        <v>353838</v>
      </c>
      <c r="W45" s="6">
        <f>'q-Labour'!W45</f>
        <v>361378</v>
      </c>
      <c r="X45" s="6">
        <f>'q-Labour'!X45</f>
        <v>369024</v>
      </c>
      <c r="Y45" s="6">
        <f>'q-Labour'!Y45</f>
        <v>376855</v>
      </c>
      <c r="Z45" s="6">
        <f>'q-Labour'!Z45</f>
        <v>384931</v>
      </c>
      <c r="AA45" s="6">
        <f>'q-Labour'!AA45</f>
        <v>392507</v>
      </c>
      <c r="AB45" s="6">
        <f>'q-Labour'!AB45</f>
        <v>400301</v>
      </c>
      <c r="AC45" s="6">
        <f>'q-Labour'!AC45</f>
        <v>408298</v>
      </c>
      <c r="AD45" s="6">
        <f>'q-Labour'!AD45</f>
        <v>416472</v>
      </c>
      <c r="AE45" s="6">
        <f>'q-Labour'!AE45</f>
        <v>424796</v>
      </c>
      <c r="AF45" s="6">
        <f>'q-Labour'!AF45</f>
        <v>433272</v>
      </c>
      <c r="AG45" s="6">
        <f>'q-Labour'!AG45</f>
        <v>441890</v>
      </c>
      <c r="AH45" s="6">
        <f>'q-Labour'!AH45</f>
        <v>450606</v>
      </c>
      <c r="AI45" s="6">
        <f>'q-Labour'!AI45</f>
        <v>459362</v>
      </c>
      <c r="AJ45" s="6">
        <f>'q-Labour'!AJ45</f>
        <v>468117</v>
      </c>
      <c r="AK45" s="6">
        <f>'q-Labour'!AK45</f>
        <v>479123</v>
      </c>
      <c r="AL45" s="6">
        <f>'q-Labour'!AL45</f>
        <v>490186</v>
      </c>
      <c r="AM45" s="6">
        <f>'q-Labour'!AM45</f>
        <v>501348</v>
      </c>
      <c r="AN45" s="6">
        <f>'q-Labour'!AN45</f>
        <v>512666</v>
      </c>
      <c r="AO45" s="6">
        <f>'q-Labour'!AO45</f>
        <v>524178</v>
      </c>
      <c r="AP45" s="6">
        <f>'q-Labour'!AP45</f>
        <v>535897</v>
      </c>
      <c r="AQ45" s="6">
        <f>'q-Labour'!AQ45</f>
        <v>547791</v>
      </c>
      <c r="AR45" s="6">
        <f>'q-Labour'!AR45</f>
        <v>559797</v>
      </c>
      <c r="AS45" s="6">
        <f>'q-Labour'!AS45</f>
        <v>571821</v>
      </c>
      <c r="AT45" s="6">
        <f>'q-Labour'!AT45</f>
        <v>583801</v>
      </c>
      <c r="AU45" s="6">
        <f>'q-Labour'!AU45</f>
        <v>597106</v>
      </c>
      <c r="AV45" s="6">
        <f>'q-Labour'!AV45</f>
        <v>610412</v>
      </c>
      <c r="AW45" s="6">
        <f>'q-Labour'!AW45</f>
        <v>0</v>
      </c>
    </row>
    <row r="46" spans="1:49" x14ac:dyDescent="0.2">
      <c r="A46" s="6">
        <f>'q-Labour'!A46</f>
        <v>64</v>
      </c>
      <c r="B46" s="6" t="str">
        <f>'q-Labour'!B46</f>
        <v>East &amp; SouthEast Asia (excl.China)</v>
      </c>
      <c r="C46" s="6">
        <f>'q-Labour'!C46</f>
        <v>324</v>
      </c>
      <c r="D46" s="6" t="str">
        <f>'q-Labour'!D46</f>
        <v>EAST &amp; SOUTH EAST ASIA</v>
      </c>
      <c r="E46" s="6" t="str">
        <f>'q-Labour'!E46</f>
        <v>591</v>
      </c>
      <c r="F46" s="6" t="str">
        <f>'q-Labour'!F46</f>
        <v>Tot Ec Act  (1000)</v>
      </c>
      <c r="G46" s="6">
        <f>'q-Labour'!G46</f>
        <v>114690</v>
      </c>
      <c r="H46" s="6">
        <f>'q-Labour'!H46</f>
        <v>117185</v>
      </c>
      <c r="I46" s="6">
        <f>'q-Labour'!I46</f>
        <v>119738</v>
      </c>
      <c r="J46" s="6">
        <f>'q-Labour'!J46</f>
        <v>122370</v>
      </c>
      <c r="K46" s="6">
        <f>'q-Labour'!K46</f>
        <v>125100</v>
      </c>
      <c r="L46" s="6">
        <f>'q-Labour'!L46</f>
        <v>127922</v>
      </c>
      <c r="M46" s="6">
        <f>'q-Labour'!M46</f>
        <v>130826</v>
      </c>
      <c r="N46" s="6">
        <f>'q-Labour'!N46</f>
        <v>133789</v>
      </c>
      <c r="O46" s="6">
        <f>'q-Labour'!O46</f>
        <v>136784</v>
      </c>
      <c r="P46" s="6">
        <f>'q-Labour'!P46</f>
        <v>139788</v>
      </c>
      <c r="Q46" s="6">
        <f>'q-Labour'!Q46</f>
        <v>143789</v>
      </c>
      <c r="R46" s="6">
        <f>'q-Labour'!R46</f>
        <v>147844</v>
      </c>
      <c r="S46" s="6">
        <f>'q-Labour'!S46</f>
        <v>151947</v>
      </c>
      <c r="T46" s="6">
        <f>'q-Labour'!T46</f>
        <v>156082</v>
      </c>
      <c r="U46" s="6">
        <f>'q-Labour'!U46</f>
        <v>160251</v>
      </c>
      <c r="V46" s="6">
        <f>'q-Labour'!V46</f>
        <v>164431</v>
      </c>
      <c r="W46" s="6">
        <f>'q-Labour'!W46</f>
        <v>168640</v>
      </c>
      <c r="X46" s="6">
        <f>'q-Labour'!X46</f>
        <v>172909</v>
      </c>
      <c r="Y46" s="6">
        <f>'q-Labour'!Y46</f>
        <v>177287</v>
      </c>
      <c r="Z46" s="6">
        <f>'q-Labour'!Z46</f>
        <v>181811</v>
      </c>
      <c r="AA46" s="6">
        <f>'q-Labour'!AA46</f>
        <v>186818</v>
      </c>
      <c r="AB46" s="6">
        <f>'q-Labour'!AB46</f>
        <v>191982</v>
      </c>
      <c r="AC46" s="6">
        <f>'q-Labour'!AC46</f>
        <v>197277</v>
      </c>
      <c r="AD46" s="6">
        <f>'q-Labour'!AD46</f>
        <v>202665</v>
      </c>
      <c r="AE46" s="6">
        <f>'q-Labour'!AE46</f>
        <v>208124</v>
      </c>
      <c r="AF46" s="6">
        <f>'q-Labour'!AF46</f>
        <v>213641</v>
      </c>
      <c r="AG46" s="6">
        <f>'q-Labour'!AG46</f>
        <v>219222</v>
      </c>
      <c r="AH46" s="6">
        <f>'q-Labour'!AH46</f>
        <v>224868</v>
      </c>
      <c r="AI46" s="6">
        <f>'q-Labour'!AI46</f>
        <v>230598</v>
      </c>
      <c r="AJ46" s="6">
        <f>'q-Labour'!AJ46</f>
        <v>236417</v>
      </c>
      <c r="AK46" s="6">
        <f>'q-Labour'!AK46</f>
        <v>242157</v>
      </c>
      <c r="AL46" s="6">
        <f>'q-Labour'!AL46</f>
        <v>247965</v>
      </c>
      <c r="AM46" s="6">
        <f>'q-Labour'!AM46</f>
        <v>253814</v>
      </c>
      <c r="AN46" s="6">
        <f>'q-Labour'!AN46</f>
        <v>259660</v>
      </c>
      <c r="AO46" s="6">
        <f>'q-Labour'!AO46</f>
        <v>265475</v>
      </c>
      <c r="AP46" s="6">
        <f>'q-Labour'!AP46</f>
        <v>271246</v>
      </c>
      <c r="AQ46" s="6">
        <f>'q-Labour'!AQ46</f>
        <v>276974</v>
      </c>
      <c r="AR46" s="6">
        <f>'q-Labour'!AR46</f>
        <v>282691</v>
      </c>
      <c r="AS46" s="6">
        <f>'q-Labour'!AS46</f>
        <v>288433</v>
      </c>
      <c r="AT46" s="6">
        <f>'q-Labour'!AT46</f>
        <v>294225</v>
      </c>
      <c r="AU46" s="6">
        <f>'q-Labour'!AU46</f>
        <v>299894</v>
      </c>
      <c r="AV46" s="6">
        <f>'q-Labour'!AV46</f>
        <v>305609</v>
      </c>
      <c r="AW46" s="6">
        <f>'q-Labour'!AW46</f>
        <v>0</v>
      </c>
    </row>
    <row r="47" spans="1:49" x14ac:dyDescent="0.2">
      <c r="A47" s="6">
        <f>'q-Labour'!A47</f>
        <v>65</v>
      </c>
      <c r="B47" s="6" t="str">
        <f>'q-Labour'!B47</f>
        <v>Transition Markets</v>
      </c>
      <c r="C47" s="6">
        <f>'q-Labour'!C47</f>
        <v>333</v>
      </c>
      <c r="D47" s="6" t="str">
        <f>'q-Labour'!D47</f>
        <v>TRANSITION MARKETS</v>
      </c>
      <c r="E47" s="6" t="str">
        <f>'q-Labour'!E47</f>
        <v>591</v>
      </c>
      <c r="F47" s="6" t="str">
        <f>'q-Labour'!F47</f>
        <v>Tot Ec Act  (1000)</v>
      </c>
      <c r="G47" s="6">
        <f>'q-Labour'!G47</f>
        <v>152010</v>
      </c>
      <c r="H47" s="6">
        <f>'q-Labour'!H47</f>
        <v>154617</v>
      </c>
      <c r="I47" s="6">
        <f>'q-Labour'!I47</f>
        <v>157176</v>
      </c>
      <c r="J47" s="6">
        <f>'q-Labour'!J47</f>
        <v>159653</v>
      </c>
      <c r="K47" s="6">
        <f>'q-Labour'!K47</f>
        <v>162028</v>
      </c>
      <c r="L47" s="6">
        <f>'q-Labour'!L47</f>
        <v>164283</v>
      </c>
      <c r="M47" s="6">
        <f>'q-Labour'!M47</f>
        <v>166431</v>
      </c>
      <c r="N47" s="6">
        <f>'q-Labour'!N47</f>
        <v>168509</v>
      </c>
      <c r="O47" s="6">
        <f>'q-Labour'!O47</f>
        <v>170575</v>
      </c>
      <c r="P47" s="6">
        <f>'q-Labour'!P47</f>
        <v>172672</v>
      </c>
      <c r="Q47" s="6">
        <f>'q-Labour'!Q47</f>
        <v>174848</v>
      </c>
      <c r="R47" s="6">
        <f>'q-Labour'!R47</f>
        <v>177073</v>
      </c>
      <c r="S47" s="6">
        <f>'q-Labour'!S47</f>
        <v>179342</v>
      </c>
      <c r="T47" s="6">
        <f>'q-Labour'!T47</f>
        <v>181636</v>
      </c>
      <c r="U47" s="6">
        <f>'q-Labour'!U47</f>
        <v>183946</v>
      </c>
      <c r="V47" s="6">
        <f>'q-Labour'!V47</f>
        <v>186269</v>
      </c>
      <c r="W47" s="6">
        <f>'q-Labour'!W47</f>
        <v>188613</v>
      </c>
      <c r="X47" s="6">
        <f>'q-Labour'!X47</f>
        <v>190980</v>
      </c>
      <c r="Y47" s="6">
        <f>'q-Labour'!Y47</f>
        <v>193369</v>
      </c>
      <c r="Z47" s="6">
        <f>'q-Labour'!Z47</f>
        <v>195784</v>
      </c>
      <c r="AA47" s="6">
        <f>'q-Labour'!AA47</f>
        <v>196496</v>
      </c>
      <c r="AB47" s="6">
        <f>'q-Labour'!AB47</f>
        <v>197173</v>
      </c>
      <c r="AC47" s="6">
        <f>'q-Labour'!AC47</f>
        <v>197848</v>
      </c>
      <c r="AD47" s="6">
        <f>'q-Labour'!AD47</f>
        <v>198554</v>
      </c>
      <c r="AE47" s="6">
        <f>'q-Labour'!AE47</f>
        <v>199312</v>
      </c>
      <c r="AF47" s="6">
        <f>'q-Labour'!AF47</f>
        <v>200146</v>
      </c>
      <c r="AG47" s="6">
        <f>'q-Labour'!AG47</f>
        <v>201014</v>
      </c>
      <c r="AH47" s="6">
        <f>'q-Labour'!AH47</f>
        <v>201800</v>
      </c>
      <c r="AI47" s="6">
        <f>'q-Labour'!AI47</f>
        <v>202340</v>
      </c>
      <c r="AJ47" s="6">
        <f>'q-Labour'!AJ47</f>
        <v>202524</v>
      </c>
      <c r="AK47" s="6">
        <f>'q-Labour'!AK47</f>
        <v>203794</v>
      </c>
      <c r="AL47" s="6">
        <f>'q-Labour'!AL47</f>
        <v>204715</v>
      </c>
      <c r="AM47" s="6">
        <f>'q-Labour'!AM47</f>
        <v>205374</v>
      </c>
      <c r="AN47" s="6">
        <f>'q-Labour'!AN47</f>
        <v>205895</v>
      </c>
      <c r="AO47" s="6">
        <f>'q-Labour'!AO47</f>
        <v>206380</v>
      </c>
      <c r="AP47" s="6">
        <f>'q-Labour'!AP47</f>
        <v>206853</v>
      </c>
      <c r="AQ47" s="6">
        <f>'q-Labour'!AQ47</f>
        <v>207299</v>
      </c>
      <c r="AR47" s="6">
        <f>'q-Labour'!AR47</f>
        <v>207717</v>
      </c>
      <c r="AS47" s="6">
        <f>'q-Labour'!AS47</f>
        <v>208082</v>
      </c>
      <c r="AT47" s="6">
        <f>'q-Labour'!AT47</f>
        <v>208402</v>
      </c>
      <c r="AU47" s="6">
        <f>'q-Labour'!AU47</f>
        <v>209116</v>
      </c>
      <c r="AV47" s="6">
        <f>'q-Labour'!AV47</f>
        <v>209809</v>
      </c>
      <c r="AW47" s="6">
        <f>'q-Labour'!AW47</f>
        <v>0</v>
      </c>
    </row>
    <row r="48" spans="1:49" x14ac:dyDescent="0.2">
      <c r="A48" s="6">
        <f>'q-Labour'!A48</f>
        <v>66</v>
      </c>
      <c r="B48" s="6" t="str">
        <f>'q-Labour'!B48</f>
        <v>Australia&amp;NZ</v>
      </c>
      <c r="C48" s="6">
        <f>'q-Labour'!C48</f>
        <v>306</v>
      </c>
      <c r="D48" s="6" t="str">
        <f>'q-Labour'!D48</f>
        <v>OCEANIA DEVELOPED</v>
      </c>
      <c r="E48" s="6" t="str">
        <f>'q-Labour'!E48</f>
        <v>591</v>
      </c>
      <c r="F48" s="6" t="str">
        <f>'q-Labour'!F48</f>
        <v>Tot Ec Act  (1000)</v>
      </c>
      <c r="G48" s="6">
        <f>'q-Labour'!G48</f>
        <v>5210</v>
      </c>
      <c r="H48" s="6">
        <f>'q-Labour'!H48</f>
        <v>5348</v>
      </c>
      <c r="I48" s="6">
        <f>'q-Labour'!I48</f>
        <v>5489</v>
      </c>
      <c r="J48" s="6">
        <f>'q-Labour'!J48</f>
        <v>5631</v>
      </c>
      <c r="K48" s="6">
        <f>'q-Labour'!K48</f>
        <v>5774</v>
      </c>
      <c r="L48" s="6">
        <f>'q-Labour'!L48</f>
        <v>5916</v>
      </c>
      <c r="M48" s="6">
        <f>'q-Labour'!M48</f>
        <v>6058</v>
      </c>
      <c r="N48" s="6">
        <f>'q-Labour'!N48</f>
        <v>6202</v>
      </c>
      <c r="O48" s="6">
        <f>'q-Labour'!O48</f>
        <v>6357</v>
      </c>
      <c r="P48" s="6">
        <f>'q-Labour'!P48</f>
        <v>6525</v>
      </c>
      <c r="Q48" s="6">
        <f>'q-Labour'!Q48</f>
        <v>6704</v>
      </c>
      <c r="R48" s="6">
        <f>'q-Labour'!R48</f>
        <v>6898</v>
      </c>
      <c r="S48" s="6">
        <f>'q-Labour'!S48</f>
        <v>7094</v>
      </c>
      <c r="T48" s="6">
        <f>'q-Labour'!T48</f>
        <v>7277</v>
      </c>
      <c r="U48" s="6">
        <f>'q-Labour'!U48</f>
        <v>7438</v>
      </c>
      <c r="V48" s="6">
        <f>'q-Labour'!V48</f>
        <v>7571</v>
      </c>
      <c r="W48" s="6">
        <f>'q-Labour'!W48</f>
        <v>7682</v>
      </c>
      <c r="X48" s="6">
        <f>'q-Labour'!X48</f>
        <v>7780</v>
      </c>
      <c r="Y48" s="6">
        <f>'q-Labour'!Y48</f>
        <v>7885</v>
      </c>
      <c r="Z48" s="6">
        <f>'q-Labour'!Z48</f>
        <v>8007</v>
      </c>
      <c r="AA48" s="6">
        <f>'q-Labour'!AA48</f>
        <v>8160</v>
      </c>
      <c r="AB48" s="6">
        <f>'q-Labour'!AB48</f>
        <v>8333</v>
      </c>
      <c r="AC48" s="6">
        <f>'q-Labour'!AC48</f>
        <v>8523</v>
      </c>
      <c r="AD48" s="6">
        <f>'q-Labour'!AD48</f>
        <v>8722</v>
      </c>
      <c r="AE48" s="6">
        <f>'q-Labour'!AE48</f>
        <v>8926</v>
      </c>
      <c r="AF48" s="6">
        <f>'q-Labour'!AF48</f>
        <v>9134</v>
      </c>
      <c r="AG48" s="6">
        <f>'q-Labour'!AG48</f>
        <v>9346</v>
      </c>
      <c r="AH48" s="6">
        <f>'q-Labour'!AH48</f>
        <v>9565</v>
      </c>
      <c r="AI48" s="6">
        <f>'q-Labour'!AI48</f>
        <v>9790</v>
      </c>
      <c r="AJ48" s="6">
        <f>'q-Labour'!AJ48</f>
        <v>10022</v>
      </c>
      <c r="AK48" s="6">
        <f>'q-Labour'!AK48</f>
        <v>10189</v>
      </c>
      <c r="AL48" s="6">
        <f>'q-Labour'!AL48</f>
        <v>10358</v>
      </c>
      <c r="AM48" s="6">
        <f>'q-Labour'!AM48</f>
        <v>10527</v>
      </c>
      <c r="AN48" s="6">
        <f>'q-Labour'!AN48</f>
        <v>10696</v>
      </c>
      <c r="AO48" s="6">
        <f>'q-Labour'!AO48</f>
        <v>10863</v>
      </c>
      <c r="AP48" s="6">
        <f>'q-Labour'!AP48</f>
        <v>11027</v>
      </c>
      <c r="AQ48" s="6">
        <f>'q-Labour'!AQ48</f>
        <v>11189</v>
      </c>
      <c r="AR48" s="6">
        <f>'q-Labour'!AR48</f>
        <v>11347</v>
      </c>
      <c r="AS48" s="6">
        <f>'q-Labour'!AS48</f>
        <v>11502</v>
      </c>
      <c r="AT48" s="6">
        <f>'q-Labour'!AT48</f>
        <v>11656</v>
      </c>
      <c r="AU48" s="6">
        <f>'q-Labour'!AU48</f>
        <v>11777</v>
      </c>
      <c r="AV48" s="6">
        <f>'q-Labour'!AV48</f>
        <v>11897</v>
      </c>
      <c r="AW48" s="6">
        <f>'q-Labour'!AW48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8"/>
  <sheetViews>
    <sheetView workbookViewId="0"/>
  </sheetViews>
  <sheetFormatPr defaultRowHeight="12.75" x14ac:dyDescent="0.2"/>
  <cols>
    <col min="2" max="2" width="18.5703125" customWidth="1"/>
    <col min="4" max="4" width="32.7109375" customWidth="1"/>
    <col min="6" max="6" width="18.5703125" bestFit="1" customWidth="1"/>
  </cols>
  <sheetData>
    <row r="1" spans="1:47" x14ac:dyDescent="0.2">
      <c r="A1" t="str">
        <f>'q-AgArea'!A1</f>
        <v>sequ_LAC</v>
      </c>
      <c r="B1" t="str">
        <f>'q-AgArea'!B1</f>
        <v>Name_TabLAC</v>
      </c>
      <c r="C1" t="str">
        <f>'q-AgArea'!C1</f>
        <v>code_dream</v>
      </c>
      <c r="D1" t="str">
        <f>'q-AgArea'!D1</f>
        <v>name_dream</v>
      </c>
      <c r="E1" t="str">
        <f>'q-AgArea'!E1</f>
        <v>Element-Code</v>
      </c>
      <c r="F1" t="str">
        <f>'q-AgArea'!F1</f>
        <v>Element</v>
      </c>
      <c r="G1" t="str">
        <f>'q-AgArea'!G1</f>
        <v>val1</v>
      </c>
      <c r="H1" t="str">
        <f>'q-AgArea'!H1</f>
        <v>val2</v>
      </c>
      <c r="I1" t="str">
        <f>'q-AgArea'!I1</f>
        <v>val3</v>
      </c>
      <c r="J1" t="str">
        <f>'q-AgArea'!J1</f>
        <v>val4</v>
      </c>
      <c r="K1" t="str">
        <f>'q-AgArea'!K1</f>
        <v>val5</v>
      </c>
      <c r="L1" t="str">
        <f>'q-AgArea'!L1</f>
        <v>val6</v>
      </c>
      <c r="M1" t="str">
        <f>'q-AgArea'!M1</f>
        <v>val7</v>
      </c>
      <c r="N1" t="str">
        <f>'q-AgArea'!N1</f>
        <v>val8</v>
      </c>
      <c r="O1" t="str">
        <f>'q-AgArea'!O1</f>
        <v>val9</v>
      </c>
      <c r="P1" t="str">
        <f>'q-AgArea'!P1</f>
        <v>val10</v>
      </c>
      <c r="Q1" t="str">
        <f>'q-AgArea'!Q1</f>
        <v>val11</v>
      </c>
      <c r="R1" t="str">
        <f>'q-AgArea'!R1</f>
        <v>val12</v>
      </c>
      <c r="S1" t="str">
        <f>'q-AgArea'!S1</f>
        <v>val13</v>
      </c>
      <c r="T1" t="str">
        <f>'q-AgArea'!T1</f>
        <v>val14</v>
      </c>
      <c r="U1" t="str">
        <f>'q-AgArea'!U1</f>
        <v>val15</v>
      </c>
      <c r="V1" t="str">
        <f>'q-AgArea'!V1</f>
        <v>val16</v>
      </c>
      <c r="W1" t="str">
        <f>'q-AgArea'!W1</f>
        <v>val17</v>
      </c>
      <c r="X1" t="str">
        <f>'q-AgArea'!X1</f>
        <v>val18</v>
      </c>
      <c r="Y1" t="str">
        <f>'q-AgArea'!Y1</f>
        <v>val19</v>
      </c>
      <c r="Z1" t="str">
        <f>'q-AgArea'!Z1</f>
        <v>val20</v>
      </c>
      <c r="AA1" t="str">
        <f>'q-AgArea'!AA1</f>
        <v>val21</v>
      </c>
      <c r="AB1" t="str">
        <f>'q-AgArea'!AB1</f>
        <v>val22</v>
      </c>
      <c r="AC1" t="str">
        <f>'q-AgArea'!AC1</f>
        <v>val23</v>
      </c>
      <c r="AD1" t="str">
        <f>'q-AgArea'!AD1</f>
        <v>val24</v>
      </c>
      <c r="AE1" t="str">
        <f>'q-AgArea'!AE1</f>
        <v>val25</v>
      </c>
      <c r="AF1" t="str">
        <f>'q-AgArea'!AF1</f>
        <v>val26</v>
      </c>
      <c r="AG1" t="str">
        <f>'q-AgArea'!AG1</f>
        <v>val27</v>
      </c>
      <c r="AH1" t="str">
        <f>'q-AgArea'!AH1</f>
        <v>val28</v>
      </c>
      <c r="AI1" t="str">
        <f>'q-AgArea'!AI1</f>
        <v>val29</v>
      </c>
      <c r="AJ1" t="str">
        <f>'q-AgArea'!AJ1</f>
        <v>val30</v>
      </c>
      <c r="AK1" t="str">
        <f>'q-AgArea'!AK1</f>
        <v>val31</v>
      </c>
      <c r="AL1" t="str">
        <f>'q-AgArea'!AL1</f>
        <v>val32</v>
      </c>
      <c r="AM1" t="str">
        <f>'q-AgArea'!AM1</f>
        <v>val33</v>
      </c>
      <c r="AN1" t="str">
        <f>'q-AgArea'!AN1</f>
        <v>val34</v>
      </c>
      <c r="AO1" t="str">
        <f>'q-AgArea'!AO1</f>
        <v>val35</v>
      </c>
      <c r="AP1" t="str">
        <f>'q-AgArea'!AP1</f>
        <v>val36</v>
      </c>
      <c r="AQ1" t="str">
        <f>'q-AgArea'!AQ1</f>
        <v>val37</v>
      </c>
      <c r="AR1" t="str">
        <f>'q-AgArea'!AR1</f>
        <v>val38</v>
      </c>
      <c r="AS1" t="str">
        <f>'q-AgArea'!AS1</f>
        <v>val39</v>
      </c>
      <c r="AT1" t="str">
        <f>'q-AgArea'!AT1</f>
        <v>val40</v>
      </c>
      <c r="AU1" t="str">
        <f>'q-AgArea'!AU1</f>
        <v>val41</v>
      </c>
    </row>
    <row r="2" spans="1:47" x14ac:dyDescent="0.2">
      <c r="A2">
        <f>'q-AgArea'!A2</f>
        <v>1</v>
      </c>
      <c r="B2" t="str">
        <f>'q-AgArea'!B2</f>
        <v>Mexico</v>
      </c>
      <c r="C2">
        <f>'q-AgArea'!C2</f>
        <v>138</v>
      </c>
      <c r="D2" t="str">
        <f>'q-AgArea'!D2</f>
        <v>Mexico</v>
      </c>
      <c r="E2" t="str">
        <f>'q-AgArea'!E2</f>
        <v>51</v>
      </c>
      <c r="F2" t="str">
        <f>'q-AgArea'!F2</f>
        <v>Agric Area  (1000Ha)</v>
      </c>
      <c r="G2">
        <f>'q-AgArea'!G2</f>
        <v>98244</v>
      </c>
      <c r="H2">
        <f>'q-AgArea'!H2</f>
        <v>98179</v>
      </c>
      <c r="I2">
        <f>'q-AgArea'!I2</f>
        <v>98109</v>
      </c>
      <c r="J2">
        <f>'q-AgArea'!J2</f>
        <v>98049</v>
      </c>
      <c r="K2">
        <f>'q-AgArea'!K2</f>
        <v>97979</v>
      </c>
      <c r="L2">
        <f>'q-AgArea'!L2</f>
        <v>97914</v>
      </c>
      <c r="M2">
        <f>'q-AgArea'!M2</f>
        <v>97839</v>
      </c>
      <c r="N2">
        <f>'q-AgArea'!N2</f>
        <v>97769</v>
      </c>
      <c r="O2">
        <f>'q-AgArea'!O2</f>
        <v>97709</v>
      </c>
      <c r="P2">
        <f>'q-AgArea'!P2</f>
        <v>97637</v>
      </c>
      <c r="Q2">
        <f>'q-AgArea'!Q2</f>
        <v>97779</v>
      </c>
      <c r="R2">
        <f>'q-AgArea'!R2</f>
        <v>97919</v>
      </c>
      <c r="S2">
        <f>'q-AgArea'!S2</f>
        <v>98059</v>
      </c>
      <c r="T2">
        <f>'q-AgArea'!T2</f>
        <v>98189</v>
      </c>
      <c r="U2">
        <f>'q-AgArea'!U2</f>
        <v>98339</v>
      </c>
      <c r="V2">
        <f>'q-AgArea'!V2</f>
        <v>98489</v>
      </c>
      <c r="W2">
        <f>'q-AgArea'!W2</f>
        <v>98619</v>
      </c>
      <c r="X2">
        <f>'q-AgArea'!X2</f>
        <v>98759</v>
      </c>
      <c r="Y2">
        <f>'q-AgArea'!Y2</f>
        <v>98889</v>
      </c>
      <c r="Z2">
        <f>'q-AgArea'!Z2</f>
        <v>99029</v>
      </c>
      <c r="AA2">
        <f>'q-AgArea'!AA2</f>
        <v>99187</v>
      </c>
      <c r="AB2">
        <f>'q-AgArea'!AB2</f>
        <v>99287</v>
      </c>
      <c r="AC2">
        <f>'q-AgArea'!AC2</f>
        <v>99337</v>
      </c>
      <c r="AD2">
        <f>'q-AgArea'!AD2</f>
        <v>99337</v>
      </c>
      <c r="AE2">
        <f>'q-AgArea'!AE2</f>
        <v>100000</v>
      </c>
      <c r="AF2">
        <f>'q-AgArea'!AF2</f>
        <v>101000</v>
      </c>
      <c r="AG2">
        <f>'q-AgArea'!AG2</f>
        <v>101500</v>
      </c>
      <c r="AH2">
        <f>'q-AgArea'!AH2</f>
        <v>102200</v>
      </c>
      <c r="AI2">
        <f>'q-AgArea'!AI2</f>
        <v>102800</v>
      </c>
      <c r="AJ2">
        <f>'q-AgArea'!AJ2</f>
        <v>103400</v>
      </c>
      <c r="AK2">
        <f>'q-AgArea'!AK2</f>
        <v>104000</v>
      </c>
      <c r="AL2">
        <f>'q-AgArea'!AL2</f>
        <v>104700</v>
      </c>
      <c r="AM2">
        <f>'q-AgArea'!AM2</f>
        <v>105700</v>
      </c>
      <c r="AN2">
        <f>'q-AgArea'!AN2</f>
        <v>106500</v>
      </c>
      <c r="AO2">
        <f>'q-AgArea'!AO2</f>
        <v>107200</v>
      </c>
      <c r="AP2">
        <f>'q-AgArea'!AP2</f>
        <v>107200</v>
      </c>
      <c r="AQ2">
        <f>'q-AgArea'!AQ2</f>
        <v>107200</v>
      </c>
      <c r="AR2">
        <f>'q-AgArea'!AR2</f>
        <v>107200</v>
      </c>
      <c r="AS2">
        <f>'q-AgArea'!AS2</f>
        <v>107200</v>
      </c>
      <c r="AT2">
        <f>'q-AgArea'!AT2</f>
        <v>107300</v>
      </c>
      <c r="AU2">
        <f>'q-AgArea'!AU2</f>
        <v>107300</v>
      </c>
    </row>
    <row r="3" spans="1:47" x14ac:dyDescent="0.2">
      <c r="A3">
        <f>'q-AgArea'!A3</f>
        <v>2</v>
      </c>
      <c r="B3" t="str">
        <f>'q-AgArea'!B3</f>
        <v>Mesoamerica (excluding Mexico)</v>
      </c>
      <c r="C3">
        <f>'q-AgArea'!C3</f>
        <v>23</v>
      </c>
      <c r="D3" t="str">
        <f>'q-AgArea'!D3</f>
        <v>Belize</v>
      </c>
      <c r="E3" t="str">
        <f>'q-AgArea'!E3</f>
        <v>51</v>
      </c>
      <c r="F3" t="str">
        <f>'q-AgArea'!F3</f>
        <v>Agric Area  (1000Ha)</v>
      </c>
      <c r="G3">
        <f>'q-AgArea'!G3</f>
        <v>79</v>
      </c>
      <c r="H3">
        <f>'q-AgArea'!H3</f>
        <v>79</v>
      </c>
      <c r="I3">
        <f>'q-AgArea'!I3</f>
        <v>80</v>
      </c>
      <c r="J3">
        <f>'q-AgArea'!J3</f>
        <v>80</v>
      </c>
      <c r="K3">
        <f>'q-AgArea'!K3</f>
        <v>80</v>
      </c>
      <c r="L3">
        <f>'q-AgArea'!L3</f>
        <v>81</v>
      </c>
      <c r="M3">
        <f>'q-AgArea'!M3</f>
        <v>81</v>
      </c>
      <c r="N3">
        <f>'q-AgArea'!N3</f>
        <v>81</v>
      </c>
      <c r="O3">
        <f>'q-AgArea'!O3</f>
        <v>82</v>
      </c>
      <c r="P3">
        <f>'q-AgArea'!P3</f>
        <v>82</v>
      </c>
      <c r="Q3">
        <f>'q-AgArea'!Q3</f>
        <v>83</v>
      </c>
      <c r="R3">
        <f>'q-AgArea'!R3</f>
        <v>83</v>
      </c>
      <c r="S3">
        <f>'q-AgArea'!S3</f>
        <v>84</v>
      </c>
      <c r="T3">
        <f>'q-AgArea'!T3</f>
        <v>84</v>
      </c>
      <c r="U3">
        <f>'q-AgArea'!U3</f>
        <v>85</v>
      </c>
      <c r="V3">
        <f>'q-AgArea'!V3</f>
        <v>85</v>
      </c>
      <c r="W3">
        <f>'q-AgArea'!W3</f>
        <v>86</v>
      </c>
      <c r="X3">
        <f>'q-AgArea'!X3</f>
        <v>93</v>
      </c>
      <c r="Y3">
        <f>'q-AgArea'!Y3</f>
        <v>94</v>
      </c>
      <c r="Z3">
        <f>'q-AgArea'!Z3</f>
        <v>96</v>
      </c>
      <c r="AA3">
        <f>'q-AgArea'!AA3</f>
        <v>97</v>
      </c>
      <c r="AB3">
        <f>'q-AgArea'!AB3</f>
        <v>97</v>
      </c>
      <c r="AC3">
        <f>'q-AgArea'!AC3</f>
        <v>97</v>
      </c>
      <c r="AD3">
        <f>'q-AgArea'!AD3</f>
        <v>97</v>
      </c>
      <c r="AE3">
        <f>'q-AgArea'!AE3</f>
        <v>101</v>
      </c>
      <c r="AF3">
        <f>'q-AgArea'!AF3</f>
        <v>103</v>
      </c>
      <c r="AG3">
        <f>'q-AgArea'!AG3</f>
        <v>112</v>
      </c>
      <c r="AH3">
        <f>'q-AgArea'!AH3</f>
        <v>115</v>
      </c>
      <c r="AI3">
        <f>'q-AgArea'!AI3</f>
        <v>120</v>
      </c>
      <c r="AJ3">
        <f>'q-AgArea'!AJ3</f>
        <v>126</v>
      </c>
      <c r="AK3">
        <f>'q-AgArea'!AK3</f>
        <v>130</v>
      </c>
      <c r="AL3">
        <f>'q-AgArea'!AL3</f>
        <v>136</v>
      </c>
      <c r="AM3">
        <f>'q-AgArea'!AM3</f>
        <v>143</v>
      </c>
      <c r="AN3">
        <f>'q-AgArea'!AN3</f>
        <v>143</v>
      </c>
      <c r="AO3">
        <f>'q-AgArea'!AO3</f>
        <v>146</v>
      </c>
      <c r="AP3">
        <f>'q-AgArea'!AP3</f>
        <v>147</v>
      </c>
      <c r="AQ3">
        <f>'q-AgArea'!AQ3</f>
        <v>148</v>
      </c>
      <c r="AR3">
        <f>'q-AgArea'!AR3</f>
        <v>148</v>
      </c>
      <c r="AS3">
        <f>'q-AgArea'!AS3</f>
        <v>150</v>
      </c>
      <c r="AT3">
        <f>'q-AgArea'!AT3</f>
        <v>152</v>
      </c>
      <c r="AU3">
        <f>'q-AgArea'!AU3</f>
        <v>154</v>
      </c>
    </row>
    <row r="4" spans="1:47" x14ac:dyDescent="0.2">
      <c r="A4">
        <f>'q-AgArea'!A4</f>
        <v>2</v>
      </c>
      <c r="B4" t="str">
        <f>'q-AgArea'!B4</f>
        <v>Mesoamerica (excluding Mexico)</v>
      </c>
      <c r="C4">
        <f>'q-AgArea'!C4</f>
        <v>48</v>
      </c>
      <c r="D4" t="str">
        <f>'q-AgArea'!D4</f>
        <v>Costa Rica</v>
      </c>
      <c r="E4" t="str">
        <f>'q-AgArea'!E4</f>
        <v>51</v>
      </c>
      <c r="F4" t="str">
        <f>'q-AgArea'!F4</f>
        <v>Agric Area  (1000Ha)</v>
      </c>
      <c r="G4">
        <f>'q-AgArea'!G4</f>
        <v>1395</v>
      </c>
      <c r="H4">
        <f>'q-AgArea'!H4</f>
        <v>1410</v>
      </c>
      <c r="I4">
        <f>'q-AgArea'!I4</f>
        <v>1420</v>
      </c>
      <c r="J4">
        <f>'q-AgArea'!J4</f>
        <v>1485</v>
      </c>
      <c r="K4">
        <f>'q-AgArea'!K4</f>
        <v>1555</v>
      </c>
      <c r="L4">
        <f>'q-AgArea'!L4</f>
        <v>1635</v>
      </c>
      <c r="M4">
        <f>'q-AgArea'!M4</f>
        <v>1636</v>
      </c>
      <c r="N4">
        <f>'q-AgArea'!N4</f>
        <v>1716</v>
      </c>
      <c r="O4">
        <f>'q-AgArea'!O4</f>
        <v>1790</v>
      </c>
      <c r="P4">
        <f>'q-AgArea'!P4</f>
        <v>1856</v>
      </c>
      <c r="Q4">
        <f>'q-AgArea'!Q4</f>
        <v>1887</v>
      </c>
      <c r="R4">
        <f>'q-AgArea'!R4</f>
        <v>1887</v>
      </c>
      <c r="S4">
        <f>'q-AgArea'!S4</f>
        <v>2048</v>
      </c>
      <c r="T4">
        <f>'q-AgArea'!T4</f>
        <v>2048</v>
      </c>
      <c r="U4">
        <f>'q-AgArea'!U4</f>
        <v>2122</v>
      </c>
      <c r="V4">
        <f>'q-AgArea'!V4</f>
        <v>2205</v>
      </c>
      <c r="W4">
        <f>'q-AgArea'!W4</f>
        <v>2287</v>
      </c>
      <c r="X4">
        <f>'q-AgArea'!X4</f>
        <v>2360</v>
      </c>
      <c r="Y4">
        <f>'q-AgArea'!Y4</f>
        <v>2443</v>
      </c>
      <c r="Z4">
        <f>'q-AgArea'!Z4</f>
        <v>2516</v>
      </c>
      <c r="AA4">
        <f>'q-AgArea'!AA4</f>
        <v>2599</v>
      </c>
      <c r="AB4">
        <f>'q-AgArea'!AB4</f>
        <v>2679</v>
      </c>
      <c r="AC4">
        <f>'q-AgArea'!AC4</f>
        <v>2682</v>
      </c>
      <c r="AD4">
        <f>'q-AgArea'!AD4</f>
        <v>2748</v>
      </c>
      <c r="AE4">
        <f>'q-AgArea'!AE4</f>
        <v>2803</v>
      </c>
      <c r="AF4">
        <f>'q-AgArea'!AF4</f>
        <v>2826</v>
      </c>
      <c r="AG4">
        <f>'q-AgArea'!AG4</f>
        <v>2826</v>
      </c>
      <c r="AH4">
        <f>'q-AgArea'!AH4</f>
        <v>2833</v>
      </c>
      <c r="AI4">
        <f>'q-AgArea'!AI4</f>
        <v>2830</v>
      </c>
      <c r="AJ4">
        <f>'q-AgArea'!AJ4</f>
        <v>2840</v>
      </c>
      <c r="AK4">
        <f>'q-AgArea'!AK4</f>
        <v>2845</v>
      </c>
      <c r="AL4">
        <f>'q-AgArea'!AL4</f>
        <v>2850</v>
      </c>
      <c r="AM4">
        <f>'q-AgArea'!AM4</f>
        <v>2840</v>
      </c>
      <c r="AN4">
        <f>'q-AgArea'!AN4</f>
        <v>2860</v>
      </c>
      <c r="AO4">
        <f>'q-AgArea'!AO4</f>
        <v>2855</v>
      </c>
      <c r="AP4">
        <f>'q-AgArea'!AP4</f>
        <v>2850</v>
      </c>
      <c r="AQ4">
        <f>'q-AgArea'!AQ4</f>
        <v>2845</v>
      </c>
      <c r="AR4">
        <f>'q-AgArea'!AR4</f>
        <v>2845</v>
      </c>
      <c r="AS4">
        <f>'q-AgArea'!AS4</f>
        <v>2865</v>
      </c>
      <c r="AT4">
        <f>'q-AgArea'!AT4</f>
        <v>2865</v>
      </c>
      <c r="AU4">
        <f>'q-AgArea'!AU4</f>
        <v>2865</v>
      </c>
    </row>
    <row r="5" spans="1:47" x14ac:dyDescent="0.2">
      <c r="A5">
        <f>'q-AgArea'!A5</f>
        <v>2</v>
      </c>
      <c r="B5" t="str">
        <f>'q-AgArea'!B5</f>
        <v>Mesoamerica (excluding Mexico)</v>
      </c>
      <c r="C5">
        <f>'q-AgArea'!C5</f>
        <v>60</v>
      </c>
      <c r="D5" t="str">
        <f>'q-AgArea'!D5</f>
        <v>El Salvador</v>
      </c>
      <c r="E5" t="str">
        <f>'q-AgArea'!E5</f>
        <v>51</v>
      </c>
      <c r="F5" t="str">
        <f>'q-AgArea'!F5</f>
        <v>Agric Area  (1000Ha)</v>
      </c>
      <c r="G5">
        <f>'q-AgArea'!G5</f>
        <v>1252</v>
      </c>
      <c r="H5">
        <f>'q-AgArea'!H5</f>
        <v>1252</v>
      </c>
      <c r="I5">
        <f>'q-AgArea'!I5</f>
        <v>1258</v>
      </c>
      <c r="J5">
        <f>'q-AgArea'!J5</f>
        <v>1258</v>
      </c>
      <c r="K5">
        <f>'q-AgArea'!K5</f>
        <v>1260</v>
      </c>
      <c r="L5">
        <f>'q-AgArea'!L5</f>
        <v>1250</v>
      </c>
      <c r="M5">
        <f>'q-AgArea'!M5</f>
        <v>1241</v>
      </c>
      <c r="N5">
        <f>'q-AgArea'!N5</f>
        <v>1239</v>
      </c>
      <c r="O5">
        <f>'q-AgArea'!O5</f>
        <v>1237</v>
      </c>
      <c r="P5">
        <f>'q-AgArea'!P5</f>
        <v>1235</v>
      </c>
      <c r="Q5">
        <f>'q-AgArea'!Q5</f>
        <v>1278</v>
      </c>
      <c r="R5">
        <f>'q-AgArea'!R5</f>
        <v>1281</v>
      </c>
      <c r="S5">
        <f>'q-AgArea'!S5</f>
        <v>1288</v>
      </c>
      <c r="T5">
        <f>'q-AgArea'!T5</f>
        <v>1298</v>
      </c>
      <c r="U5">
        <f>'q-AgArea'!U5</f>
        <v>1308</v>
      </c>
      <c r="V5">
        <f>'q-AgArea'!V5</f>
        <v>1300</v>
      </c>
      <c r="W5">
        <f>'q-AgArea'!W5</f>
        <v>1309</v>
      </c>
      <c r="X5">
        <f>'q-AgArea'!X5</f>
        <v>1350</v>
      </c>
      <c r="Y5">
        <f>'q-AgArea'!Y5</f>
        <v>1400</v>
      </c>
      <c r="Z5">
        <f>'q-AgArea'!Z5</f>
        <v>1410</v>
      </c>
      <c r="AA5">
        <f>'q-AgArea'!AA5</f>
        <v>1370</v>
      </c>
      <c r="AB5">
        <f>'q-AgArea'!AB5</f>
        <v>1341</v>
      </c>
      <c r="AC5">
        <f>'q-AgArea'!AC5</f>
        <v>1337</v>
      </c>
      <c r="AD5">
        <f>'q-AgArea'!AD5</f>
        <v>1347</v>
      </c>
      <c r="AE5">
        <f>'q-AgArea'!AE5</f>
        <v>1377</v>
      </c>
      <c r="AF5">
        <f>'q-AgArea'!AF5</f>
        <v>1397</v>
      </c>
      <c r="AG5">
        <f>'q-AgArea'!AG5</f>
        <v>1397</v>
      </c>
      <c r="AH5">
        <f>'q-AgArea'!AH5</f>
        <v>1417</v>
      </c>
      <c r="AI5">
        <f>'q-AgArea'!AI5</f>
        <v>1437</v>
      </c>
      <c r="AJ5">
        <f>'q-AgArea'!AJ5</f>
        <v>1450</v>
      </c>
      <c r="AK5">
        <f>'q-AgArea'!AK5</f>
        <v>1468</v>
      </c>
      <c r="AL5">
        <f>'q-AgArea'!AL5</f>
        <v>1501</v>
      </c>
      <c r="AM5">
        <f>'q-AgArea'!AM5</f>
        <v>1531</v>
      </c>
      <c r="AN5">
        <f>'q-AgArea'!AN5</f>
        <v>1564</v>
      </c>
      <c r="AO5">
        <f>'q-AgArea'!AO5</f>
        <v>1605</v>
      </c>
      <c r="AP5">
        <f>'q-AgArea'!AP5</f>
        <v>1610</v>
      </c>
      <c r="AQ5">
        <f>'q-AgArea'!AQ5</f>
        <v>1610</v>
      </c>
      <c r="AR5">
        <f>'q-AgArea'!AR5</f>
        <v>1644</v>
      </c>
      <c r="AS5">
        <f>'q-AgArea'!AS5</f>
        <v>1675</v>
      </c>
      <c r="AT5">
        <f>'q-AgArea'!AT5</f>
        <v>1684</v>
      </c>
      <c r="AU5">
        <f>'q-AgArea'!AU5</f>
        <v>1704</v>
      </c>
    </row>
    <row r="6" spans="1:47" x14ac:dyDescent="0.2">
      <c r="A6">
        <f>'q-AgArea'!A6</f>
        <v>2</v>
      </c>
      <c r="B6" t="str">
        <f>'q-AgArea'!B6</f>
        <v>Mesoamerica (excluding Mexico)</v>
      </c>
      <c r="C6">
        <f>'q-AgArea'!C6</f>
        <v>89</v>
      </c>
      <c r="D6" t="str">
        <f>'q-AgArea'!D6</f>
        <v>Guatemala</v>
      </c>
      <c r="E6" t="str">
        <f>'q-AgArea'!E6</f>
        <v>51</v>
      </c>
      <c r="F6" t="str">
        <f>'q-AgArea'!F6</f>
        <v>Agric Area  (1000Ha)</v>
      </c>
      <c r="G6">
        <f>'q-AgArea'!G6</f>
        <v>2646</v>
      </c>
      <c r="H6">
        <f>'q-AgArea'!H6</f>
        <v>2658</v>
      </c>
      <c r="I6">
        <f>'q-AgArea'!I6</f>
        <v>2670</v>
      </c>
      <c r="J6">
        <f>'q-AgArea'!J6</f>
        <v>2682</v>
      </c>
      <c r="K6">
        <f>'q-AgArea'!K6</f>
        <v>2694</v>
      </c>
      <c r="L6">
        <f>'q-AgArea'!L6</f>
        <v>2706</v>
      </c>
      <c r="M6">
        <f>'q-AgArea'!M6</f>
        <v>2728</v>
      </c>
      <c r="N6">
        <f>'q-AgArea'!N6</f>
        <v>2740</v>
      </c>
      <c r="O6">
        <f>'q-AgArea'!O6</f>
        <v>2742</v>
      </c>
      <c r="P6">
        <f>'q-AgArea'!P6</f>
        <v>2755</v>
      </c>
      <c r="Q6">
        <f>'q-AgArea'!Q6</f>
        <v>2767</v>
      </c>
      <c r="R6">
        <f>'q-AgArea'!R6</f>
        <v>2800</v>
      </c>
      <c r="S6">
        <f>'q-AgArea'!S6</f>
        <v>2843</v>
      </c>
      <c r="T6">
        <f>'q-AgArea'!T6</f>
        <v>2875</v>
      </c>
      <c r="U6">
        <f>'q-AgArea'!U6</f>
        <v>2888</v>
      </c>
      <c r="V6">
        <f>'q-AgArea'!V6</f>
        <v>2930</v>
      </c>
      <c r="W6">
        <f>'q-AgArea'!W6</f>
        <v>2993</v>
      </c>
      <c r="X6">
        <f>'q-AgArea'!X6</f>
        <v>3005</v>
      </c>
      <c r="Y6">
        <f>'q-AgArea'!Y6</f>
        <v>3016</v>
      </c>
      <c r="Z6">
        <f>'q-AgArea'!Z6</f>
        <v>3050</v>
      </c>
      <c r="AA6">
        <f>'q-AgArea'!AA6</f>
        <v>3067</v>
      </c>
      <c r="AB6">
        <f>'q-AgArea'!AB6</f>
        <v>3104</v>
      </c>
      <c r="AC6">
        <f>'q-AgArea'!AC6</f>
        <v>3119</v>
      </c>
      <c r="AD6">
        <f>'q-AgArea'!AD6</f>
        <v>3785</v>
      </c>
      <c r="AE6">
        <f>'q-AgArea'!AE6</f>
        <v>3785</v>
      </c>
      <c r="AF6">
        <f>'q-AgArea'!AF6</f>
        <v>3785</v>
      </c>
      <c r="AG6">
        <f>'q-AgArea'!AG6</f>
        <v>3785</v>
      </c>
      <c r="AH6">
        <f>'q-AgArea'!AH6</f>
        <v>4285</v>
      </c>
      <c r="AI6">
        <f>'q-AgArea'!AI6</f>
        <v>4285</v>
      </c>
      <c r="AJ6">
        <f>'q-AgArea'!AJ6</f>
        <v>4285</v>
      </c>
      <c r="AK6">
        <f>'q-AgArea'!AK6</f>
        <v>4285</v>
      </c>
      <c r="AL6">
        <f>'q-AgArea'!AL6</f>
        <v>4285</v>
      </c>
      <c r="AM6">
        <f>'q-AgArea'!AM6</f>
        <v>4482</v>
      </c>
      <c r="AN6">
        <f>'q-AgArea'!AN6</f>
        <v>4512</v>
      </c>
      <c r="AO6">
        <f>'q-AgArea'!AO6</f>
        <v>4512</v>
      </c>
      <c r="AP6">
        <f>'q-AgArea'!AP6</f>
        <v>4512</v>
      </c>
      <c r="AQ6">
        <f>'q-AgArea'!AQ6</f>
        <v>4507</v>
      </c>
      <c r="AR6">
        <f>'q-AgArea'!AR6</f>
        <v>4507</v>
      </c>
      <c r="AS6">
        <f>'q-AgArea'!AS6</f>
        <v>4507</v>
      </c>
      <c r="AT6">
        <f>'q-AgArea'!AT6</f>
        <v>4507</v>
      </c>
      <c r="AU6">
        <f>'q-AgArea'!AU6</f>
        <v>4507</v>
      </c>
    </row>
    <row r="7" spans="1:47" x14ac:dyDescent="0.2">
      <c r="A7">
        <f>'q-AgArea'!A7</f>
        <v>2</v>
      </c>
      <c r="B7" t="str">
        <f>'q-AgArea'!B7</f>
        <v>Mesoamerica (excluding Mexico)</v>
      </c>
      <c r="C7">
        <f>'q-AgArea'!C7</f>
        <v>95</v>
      </c>
      <c r="D7" t="str">
        <f>'q-AgArea'!D7</f>
        <v>Honduras</v>
      </c>
      <c r="E7" t="str">
        <f>'q-AgArea'!E7</f>
        <v>51</v>
      </c>
      <c r="F7" t="str">
        <f>'q-AgArea'!F7</f>
        <v>Agric Area  (1000Ha)</v>
      </c>
      <c r="G7">
        <f>'q-AgArea'!G7</f>
        <v>2980</v>
      </c>
      <c r="H7">
        <f>'q-AgArea'!H7</f>
        <v>2990</v>
      </c>
      <c r="I7">
        <f>'q-AgArea'!I7</f>
        <v>2995</v>
      </c>
      <c r="J7">
        <f>'q-AgArea'!J7</f>
        <v>3000</v>
      </c>
      <c r="K7">
        <f>'q-AgArea'!K7</f>
        <v>3005</v>
      </c>
      <c r="L7">
        <f>'q-AgArea'!L7</f>
        <v>3015</v>
      </c>
      <c r="M7">
        <f>'q-AgArea'!M7</f>
        <v>3025</v>
      </c>
      <c r="N7">
        <f>'q-AgArea'!N7</f>
        <v>3030</v>
      </c>
      <c r="O7">
        <f>'q-AgArea'!O7</f>
        <v>3030</v>
      </c>
      <c r="P7">
        <f>'q-AgArea'!P7</f>
        <v>3040</v>
      </c>
      <c r="Q7">
        <f>'q-AgArea'!Q7</f>
        <v>3045</v>
      </c>
      <c r="R7">
        <f>'q-AgArea'!R7</f>
        <v>3080</v>
      </c>
      <c r="S7">
        <f>'q-AgArea'!S7</f>
        <v>3090</v>
      </c>
      <c r="T7">
        <f>'q-AgArea'!T7</f>
        <v>3096</v>
      </c>
      <c r="U7">
        <f>'q-AgArea'!U7</f>
        <v>3135</v>
      </c>
      <c r="V7">
        <f>'q-AgArea'!V7</f>
        <v>3170</v>
      </c>
      <c r="W7">
        <f>'q-AgArea'!W7</f>
        <v>3245</v>
      </c>
      <c r="X7">
        <f>'q-AgArea'!X7</f>
        <v>3257</v>
      </c>
      <c r="Y7">
        <f>'q-AgArea'!Y7</f>
        <v>3257</v>
      </c>
      <c r="Z7">
        <f>'q-AgArea'!Z7</f>
        <v>3257</v>
      </c>
      <c r="AA7">
        <f>'q-AgArea'!AA7</f>
        <v>3264</v>
      </c>
      <c r="AB7">
        <f>'q-AgArea'!AB7</f>
        <v>3269</v>
      </c>
      <c r="AC7">
        <f>'q-AgArea'!AC7</f>
        <v>3270</v>
      </c>
      <c r="AD7">
        <f>'q-AgArea'!AD7</f>
        <v>3277</v>
      </c>
      <c r="AE7">
        <f>'q-AgArea'!AE7</f>
        <v>3278</v>
      </c>
      <c r="AF7">
        <f>'q-AgArea'!AF7</f>
        <v>3285</v>
      </c>
      <c r="AG7">
        <f>'q-AgArea'!AG7</f>
        <v>3285</v>
      </c>
      <c r="AH7">
        <f>'q-AgArea'!AH7</f>
        <v>3285</v>
      </c>
      <c r="AI7">
        <f>'q-AgArea'!AI7</f>
        <v>3371</v>
      </c>
      <c r="AJ7">
        <f>'q-AgArea'!AJ7</f>
        <v>3320</v>
      </c>
      <c r="AK7">
        <f>'q-AgArea'!AK7</f>
        <v>3342</v>
      </c>
      <c r="AL7">
        <f>'q-AgArea'!AL7</f>
        <v>3355</v>
      </c>
      <c r="AM7">
        <f>'q-AgArea'!AM7</f>
        <v>3548</v>
      </c>
      <c r="AN7">
        <f>'q-AgArea'!AN7</f>
        <v>3520</v>
      </c>
      <c r="AO7">
        <f>'q-AgArea'!AO7</f>
        <v>3480</v>
      </c>
      <c r="AP7">
        <f>'q-AgArea'!AP7</f>
        <v>3480</v>
      </c>
      <c r="AQ7">
        <f>'q-AgArea'!AQ7</f>
        <v>3395</v>
      </c>
      <c r="AR7">
        <f>'q-AgArea'!AR7</f>
        <v>3395</v>
      </c>
      <c r="AS7">
        <f>'q-AgArea'!AS7</f>
        <v>3337</v>
      </c>
      <c r="AT7">
        <f>'q-AgArea'!AT7</f>
        <v>2935</v>
      </c>
      <c r="AU7">
        <f>'q-AgArea'!AU7</f>
        <v>2936</v>
      </c>
    </row>
    <row r="8" spans="1:47" x14ac:dyDescent="0.2">
      <c r="A8">
        <f>'q-AgArea'!A8</f>
        <v>2</v>
      </c>
      <c r="B8" t="str">
        <f>'q-AgArea'!B8</f>
        <v>Mesoamerica (excluding Mexico)</v>
      </c>
      <c r="C8">
        <f>'q-AgArea'!C8</f>
        <v>157</v>
      </c>
      <c r="D8" t="str">
        <f>'q-AgArea'!D8</f>
        <v>Nicaragua</v>
      </c>
      <c r="E8" t="str">
        <f>'q-AgArea'!E8</f>
        <v>51</v>
      </c>
      <c r="F8" t="str">
        <f>'q-AgArea'!F8</f>
        <v>Agric Area  (1000Ha)</v>
      </c>
      <c r="G8">
        <f>'q-AgArea'!G8</f>
        <v>5080</v>
      </c>
      <c r="H8">
        <f>'q-AgArea'!H8</f>
        <v>5130</v>
      </c>
      <c r="I8">
        <f>'q-AgArea'!I8</f>
        <v>5188</v>
      </c>
      <c r="J8">
        <f>'q-AgArea'!J8</f>
        <v>5238</v>
      </c>
      <c r="K8">
        <f>'q-AgArea'!K8</f>
        <v>5288</v>
      </c>
      <c r="L8">
        <f>'q-AgArea'!L8</f>
        <v>5350</v>
      </c>
      <c r="M8">
        <f>'q-AgArea'!M8</f>
        <v>5400</v>
      </c>
      <c r="N8">
        <f>'q-AgArea'!N8</f>
        <v>5450</v>
      </c>
      <c r="O8">
        <f>'q-AgArea'!O8</f>
        <v>5505</v>
      </c>
      <c r="P8">
        <f>'q-AgArea'!P8</f>
        <v>5555</v>
      </c>
      <c r="Q8">
        <f>'q-AgArea'!Q8</f>
        <v>5605</v>
      </c>
      <c r="R8">
        <f>'q-AgArea'!R8</f>
        <v>5660</v>
      </c>
      <c r="S8">
        <f>'q-AgArea'!S8</f>
        <v>5720</v>
      </c>
      <c r="T8">
        <f>'q-AgArea'!T8</f>
        <v>5780</v>
      </c>
      <c r="U8">
        <f>'q-AgArea'!U8</f>
        <v>5830</v>
      </c>
      <c r="V8">
        <f>'q-AgArea'!V8</f>
        <v>5880</v>
      </c>
      <c r="W8">
        <f>'q-AgArea'!W8</f>
        <v>5930</v>
      </c>
      <c r="X8">
        <f>'q-AgArea'!X8</f>
        <v>5985</v>
      </c>
      <c r="Y8">
        <f>'q-AgArea'!Y8</f>
        <v>6055</v>
      </c>
      <c r="Z8">
        <f>'q-AgArea'!Z8</f>
        <v>6060</v>
      </c>
      <c r="AA8">
        <f>'q-AgArea'!AA8</f>
        <v>6142</v>
      </c>
      <c r="AB8">
        <f>'q-AgArea'!AB8</f>
        <v>6144</v>
      </c>
      <c r="AC8">
        <f>'q-AgArea'!AC8</f>
        <v>6145</v>
      </c>
      <c r="AD8">
        <f>'q-AgArea'!AD8</f>
        <v>6198</v>
      </c>
      <c r="AE8">
        <f>'q-AgArea'!AE8</f>
        <v>6220</v>
      </c>
      <c r="AF8">
        <f>'q-AgArea'!AF8</f>
        <v>6222</v>
      </c>
      <c r="AG8">
        <f>'q-AgArea'!AG8</f>
        <v>6254</v>
      </c>
      <c r="AH8">
        <f>'q-AgArea'!AH8</f>
        <v>6285</v>
      </c>
      <c r="AI8">
        <f>'q-AgArea'!AI8</f>
        <v>6308</v>
      </c>
      <c r="AJ8">
        <f>'q-AgArea'!AJ8</f>
        <v>6310</v>
      </c>
      <c r="AK8">
        <f>'q-AgArea'!AK8</f>
        <v>6315</v>
      </c>
      <c r="AL8">
        <f>'q-AgArea'!AL8</f>
        <v>6340</v>
      </c>
      <c r="AM8">
        <f>'q-AgArea'!AM8</f>
        <v>6375</v>
      </c>
      <c r="AN8">
        <f>'q-AgArea'!AN8</f>
        <v>6380</v>
      </c>
      <c r="AO8">
        <f>'q-AgArea'!AO8</f>
        <v>6685</v>
      </c>
      <c r="AP8">
        <f>'q-AgArea'!AP8</f>
        <v>6694</v>
      </c>
      <c r="AQ8">
        <f>'q-AgArea'!AQ8</f>
        <v>6694</v>
      </c>
      <c r="AR8">
        <f>'q-AgArea'!AR8</f>
        <v>6748</v>
      </c>
      <c r="AS8">
        <f>'q-AgArea'!AS8</f>
        <v>6749</v>
      </c>
      <c r="AT8">
        <f>'q-AgArea'!AT8</f>
        <v>6984</v>
      </c>
      <c r="AU8">
        <f>'q-AgArea'!AU8</f>
        <v>6986</v>
      </c>
    </row>
    <row r="9" spans="1:47" x14ac:dyDescent="0.2">
      <c r="A9">
        <f>'q-AgArea'!A9</f>
        <v>2</v>
      </c>
      <c r="B9" t="str">
        <f>'q-AgArea'!B9</f>
        <v>Mesoamerica (excluding Mexico)</v>
      </c>
      <c r="C9">
        <f>'q-AgArea'!C9</f>
        <v>166</v>
      </c>
      <c r="D9" t="str">
        <f>'q-AgArea'!D9</f>
        <v>Panama</v>
      </c>
      <c r="E9" t="str">
        <f>'q-AgArea'!E9</f>
        <v>51</v>
      </c>
      <c r="F9" t="str">
        <f>'q-AgArea'!F9</f>
        <v>Agric Area  (1000Ha)</v>
      </c>
      <c r="G9">
        <f>'q-AgArea'!G9</f>
        <v>1624</v>
      </c>
      <c r="H9">
        <f>'q-AgArea'!H9</f>
        <v>1634</v>
      </c>
      <c r="I9">
        <f>'q-AgArea'!I9</f>
        <v>1644</v>
      </c>
      <c r="J9">
        <f>'q-AgArea'!J9</f>
        <v>1648</v>
      </c>
      <c r="K9">
        <f>'q-AgArea'!K9</f>
        <v>1658</v>
      </c>
      <c r="L9">
        <f>'q-AgArea'!L9</f>
        <v>1668</v>
      </c>
      <c r="M9">
        <f>'q-AgArea'!M9</f>
        <v>1669</v>
      </c>
      <c r="N9">
        <f>'q-AgArea'!N9</f>
        <v>1679</v>
      </c>
      <c r="O9">
        <f>'q-AgArea'!O9</f>
        <v>1687</v>
      </c>
      <c r="P9">
        <f>'q-AgArea'!P9</f>
        <v>1684</v>
      </c>
      <c r="Q9">
        <f>'q-AgArea'!Q9</f>
        <v>1713</v>
      </c>
      <c r="R9">
        <f>'q-AgArea'!R9</f>
        <v>1743</v>
      </c>
      <c r="S9">
        <f>'q-AgArea'!S9</f>
        <v>1763</v>
      </c>
      <c r="T9">
        <f>'q-AgArea'!T9</f>
        <v>1785</v>
      </c>
      <c r="U9">
        <f>'q-AgArea'!U9</f>
        <v>1806</v>
      </c>
      <c r="V9">
        <f>'q-AgArea'!V9</f>
        <v>1827</v>
      </c>
      <c r="W9">
        <f>'q-AgArea'!W9</f>
        <v>1849</v>
      </c>
      <c r="X9">
        <f>'q-AgArea'!X9</f>
        <v>1850</v>
      </c>
      <c r="Y9">
        <f>'q-AgArea'!Y9</f>
        <v>1852</v>
      </c>
      <c r="Z9">
        <f>'q-AgArea'!Z9</f>
        <v>1855</v>
      </c>
      <c r="AA9">
        <f>'q-AgArea'!AA9</f>
        <v>1882</v>
      </c>
      <c r="AB9">
        <f>'q-AgArea'!AB9</f>
        <v>1914</v>
      </c>
      <c r="AC9">
        <f>'q-AgArea'!AC9</f>
        <v>1941</v>
      </c>
      <c r="AD9">
        <f>'q-AgArea'!AD9</f>
        <v>1966</v>
      </c>
      <c r="AE9">
        <f>'q-AgArea'!AE9</f>
        <v>1995</v>
      </c>
      <c r="AF9">
        <f>'q-AgArea'!AF9</f>
        <v>2020</v>
      </c>
      <c r="AG9">
        <f>'q-AgArea'!AG9</f>
        <v>2045</v>
      </c>
      <c r="AH9">
        <f>'q-AgArea'!AH9</f>
        <v>2070</v>
      </c>
      <c r="AI9">
        <f>'q-AgArea'!AI9</f>
        <v>2100</v>
      </c>
      <c r="AJ9">
        <f>'q-AgArea'!AJ9</f>
        <v>2124</v>
      </c>
      <c r="AK9">
        <f>'q-AgArea'!AK9</f>
        <v>2134</v>
      </c>
      <c r="AL9">
        <f>'q-AgArea'!AL9</f>
        <v>2150</v>
      </c>
      <c r="AM9">
        <f>'q-AgArea'!AM9</f>
        <v>2150</v>
      </c>
      <c r="AN9">
        <f>'q-AgArea'!AN9</f>
        <v>2135</v>
      </c>
      <c r="AO9">
        <f>'q-AgArea'!AO9</f>
        <v>2132</v>
      </c>
      <c r="AP9">
        <f>'q-AgArea'!AP9</f>
        <v>2132</v>
      </c>
      <c r="AQ9">
        <f>'q-AgArea'!AQ9</f>
        <v>2140</v>
      </c>
      <c r="AR9">
        <f>'q-AgArea'!AR9</f>
        <v>2149</v>
      </c>
      <c r="AS9">
        <f>'q-AgArea'!AS9</f>
        <v>2157</v>
      </c>
      <c r="AT9">
        <f>'q-AgArea'!AT9</f>
        <v>2188</v>
      </c>
      <c r="AU9">
        <f>'q-AgArea'!AU9</f>
        <v>2230</v>
      </c>
    </row>
    <row r="10" spans="1:47" x14ac:dyDescent="0.2">
      <c r="A10">
        <f>'q-AgArea'!A10</f>
        <v>4</v>
      </c>
      <c r="B10" t="str">
        <f>'q-AgArea'!B10</f>
        <v>Mesoamerica</v>
      </c>
      <c r="C10">
        <f>'q-AgArea'!C10</f>
        <v>316</v>
      </c>
      <c r="D10" t="str">
        <f>'q-AgArea'!D10</f>
        <v>CENTRAL AMERICA</v>
      </c>
      <c r="E10" t="str">
        <f>'q-AgArea'!E10</f>
        <v>51</v>
      </c>
      <c r="F10" t="str">
        <f>'q-AgArea'!F10</f>
        <v>Agric Area  (1000Ha)</v>
      </c>
      <c r="G10">
        <f>'q-AgArea'!G10</f>
        <v>113300</v>
      </c>
      <c r="H10">
        <f>'q-AgArea'!H10</f>
        <v>113332</v>
      </c>
      <c r="I10">
        <f>'q-AgArea'!I10</f>
        <v>113364</v>
      </c>
      <c r="J10">
        <f>'q-AgArea'!J10</f>
        <v>113440</v>
      </c>
      <c r="K10">
        <f>'q-AgArea'!K10</f>
        <v>113519</v>
      </c>
      <c r="L10">
        <f>'q-AgArea'!L10</f>
        <v>113619</v>
      </c>
      <c r="M10">
        <f>'q-AgArea'!M10</f>
        <v>113619</v>
      </c>
      <c r="N10">
        <f>'q-AgArea'!N10</f>
        <v>113704</v>
      </c>
      <c r="O10">
        <f>'q-AgArea'!O10</f>
        <v>113782</v>
      </c>
      <c r="P10">
        <f>'q-AgArea'!P10</f>
        <v>113844</v>
      </c>
      <c r="Q10">
        <f>'q-AgArea'!Q10</f>
        <v>114157</v>
      </c>
      <c r="R10">
        <f>'q-AgArea'!R10</f>
        <v>114453</v>
      </c>
      <c r="S10">
        <f>'q-AgArea'!S10</f>
        <v>114895</v>
      </c>
      <c r="T10">
        <f>'q-AgArea'!T10</f>
        <v>115155</v>
      </c>
      <c r="U10">
        <f>'q-AgArea'!U10</f>
        <v>115513</v>
      </c>
      <c r="V10">
        <f>'q-AgArea'!V10</f>
        <v>115886</v>
      </c>
      <c r="W10">
        <f>'q-AgArea'!W10</f>
        <v>116318</v>
      </c>
      <c r="X10">
        <f>'q-AgArea'!X10</f>
        <v>116659</v>
      </c>
      <c r="Y10">
        <f>'q-AgArea'!Y10</f>
        <v>117006</v>
      </c>
      <c r="Z10">
        <f>'q-AgArea'!Z10</f>
        <v>117273</v>
      </c>
      <c r="AA10">
        <f>'q-AgArea'!AA10</f>
        <v>117608</v>
      </c>
      <c r="AB10">
        <f>'q-AgArea'!AB10</f>
        <v>117835</v>
      </c>
      <c r="AC10">
        <f>'q-AgArea'!AC10</f>
        <v>117928</v>
      </c>
      <c r="AD10">
        <f>'q-AgArea'!AD10</f>
        <v>118755</v>
      </c>
      <c r="AE10">
        <f>'q-AgArea'!AE10</f>
        <v>119559</v>
      </c>
      <c r="AF10">
        <f>'q-AgArea'!AF10</f>
        <v>120638</v>
      </c>
      <c r="AG10">
        <f>'q-AgArea'!AG10</f>
        <v>121204</v>
      </c>
      <c r="AH10">
        <f>'q-AgArea'!AH10</f>
        <v>122490</v>
      </c>
      <c r="AI10">
        <f>'q-AgArea'!AI10</f>
        <v>123251</v>
      </c>
      <c r="AJ10">
        <f>'q-AgArea'!AJ10</f>
        <v>123855</v>
      </c>
      <c r="AK10">
        <f>'q-AgArea'!AK10</f>
        <v>124519</v>
      </c>
      <c r="AL10">
        <f>'q-AgArea'!AL10</f>
        <v>125317</v>
      </c>
      <c r="AM10">
        <f>'q-AgArea'!AM10</f>
        <v>126769</v>
      </c>
      <c r="AN10">
        <f>'q-AgArea'!AN10</f>
        <v>127614</v>
      </c>
      <c r="AO10">
        <f>'q-AgArea'!AO10</f>
        <v>128615</v>
      </c>
      <c r="AP10">
        <f>'q-AgArea'!AP10</f>
        <v>128625</v>
      </c>
      <c r="AQ10">
        <f>'q-AgArea'!AQ10</f>
        <v>128539</v>
      </c>
      <c r="AR10">
        <f>'q-AgArea'!AR10</f>
        <v>128636</v>
      </c>
      <c r="AS10">
        <f>'q-AgArea'!AS10</f>
        <v>128640</v>
      </c>
      <c r="AT10">
        <f>'q-AgArea'!AT10</f>
        <v>128615</v>
      </c>
      <c r="AU10">
        <f>'q-AgArea'!AU10</f>
        <v>128682</v>
      </c>
    </row>
    <row r="11" spans="1:47" x14ac:dyDescent="0.2">
      <c r="A11">
        <f>'q-AgArea'!A11</f>
        <v>8</v>
      </c>
      <c r="B11" t="str">
        <f>'q-AgArea'!B11</f>
        <v>Caribbean</v>
      </c>
      <c r="C11">
        <f>'q-AgArea'!C11</f>
        <v>317</v>
      </c>
      <c r="D11" t="str">
        <f>'q-AgArea'!D11</f>
        <v>CARIBBEAN</v>
      </c>
      <c r="E11" t="str">
        <f>'q-AgArea'!E11</f>
        <v>51</v>
      </c>
      <c r="F11" t="str">
        <f>'q-AgArea'!F11</f>
        <v>Agric Area  (1000Ha)</v>
      </c>
      <c r="G11">
        <f>'q-AgArea'!G11</f>
        <v>9795</v>
      </c>
      <c r="H11">
        <f>'q-AgArea'!H11</f>
        <v>10057</v>
      </c>
      <c r="I11">
        <f>'q-AgArea'!I11</f>
        <v>10318</v>
      </c>
      <c r="J11">
        <f>'q-AgArea'!J11</f>
        <v>11036</v>
      </c>
      <c r="K11">
        <f>'q-AgArea'!K11</f>
        <v>10852</v>
      </c>
      <c r="L11">
        <f>'q-AgArea'!L11</f>
        <v>10822</v>
      </c>
      <c r="M11">
        <f>'q-AgArea'!M11</f>
        <v>10941</v>
      </c>
      <c r="N11">
        <f>'q-AgArea'!N11</f>
        <v>11062</v>
      </c>
      <c r="O11">
        <f>'q-AgArea'!O11</f>
        <v>11123</v>
      </c>
      <c r="P11">
        <f>'q-AgArea'!P11</f>
        <v>11390</v>
      </c>
      <c r="Q11">
        <f>'q-AgArea'!Q11</f>
        <v>11439</v>
      </c>
      <c r="R11">
        <f>'q-AgArea'!R11</f>
        <v>11830</v>
      </c>
      <c r="S11">
        <f>'q-AgArea'!S11</f>
        <v>12116</v>
      </c>
      <c r="T11">
        <f>'q-AgArea'!T11</f>
        <v>11913</v>
      </c>
      <c r="U11">
        <f>'q-AgArea'!U11</f>
        <v>12125</v>
      </c>
      <c r="V11">
        <f>'q-AgArea'!V11</f>
        <v>12371</v>
      </c>
      <c r="W11">
        <f>'q-AgArea'!W11</f>
        <v>12439</v>
      </c>
      <c r="X11">
        <f>'q-AgArea'!X11</f>
        <v>12388</v>
      </c>
      <c r="Y11">
        <f>'q-AgArea'!Y11</f>
        <v>12314</v>
      </c>
      <c r="Z11">
        <f>'q-AgArea'!Z11</f>
        <v>12411</v>
      </c>
      <c r="AA11">
        <f>'q-AgArea'!AA11</f>
        <v>12407</v>
      </c>
      <c r="AB11">
        <f>'q-AgArea'!AB11</f>
        <v>12545</v>
      </c>
      <c r="AC11">
        <f>'q-AgArea'!AC11</f>
        <v>12630</v>
      </c>
      <c r="AD11">
        <f>'q-AgArea'!AD11</f>
        <v>12595</v>
      </c>
      <c r="AE11">
        <f>'q-AgArea'!AE11</f>
        <v>12673</v>
      </c>
      <c r="AF11">
        <f>'q-AgArea'!AF11</f>
        <v>12910</v>
      </c>
      <c r="AG11">
        <f>'q-AgArea'!AG11</f>
        <v>13187</v>
      </c>
      <c r="AH11">
        <f>'q-AgArea'!AH11</f>
        <v>13272</v>
      </c>
      <c r="AI11">
        <f>'q-AgArea'!AI11</f>
        <v>13383</v>
      </c>
      <c r="AJ11">
        <f>'q-AgArea'!AJ11</f>
        <v>13441</v>
      </c>
      <c r="AK11">
        <f>'q-AgArea'!AK11</f>
        <v>13511</v>
      </c>
      <c r="AL11">
        <f>'q-AgArea'!AL11</f>
        <v>13460</v>
      </c>
      <c r="AM11">
        <f>'q-AgArea'!AM11</f>
        <v>13384</v>
      </c>
      <c r="AN11">
        <f>'q-AgArea'!AN11</f>
        <v>13444</v>
      </c>
      <c r="AO11">
        <f>'q-AgArea'!AO11</f>
        <v>13316</v>
      </c>
      <c r="AP11">
        <f>'q-AgArea'!AP11</f>
        <v>13182</v>
      </c>
      <c r="AQ11">
        <f>'q-AgArea'!AQ11</f>
        <v>13049</v>
      </c>
      <c r="AR11">
        <f>'q-AgArea'!AR11</f>
        <v>13070</v>
      </c>
      <c r="AS11">
        <f>'q-AgArea'!AS11</f>
        <v>13108</v>
      </c>
      <c r="AT11">
        <f>'q-AgArea'!AT11</f>
        <v>13134</v>
      </c>
      <c r="AU11">
        <f>'q-AgArea'!AU11</f>
        <v>13136</v>
      </c>
    </row>
    <row r="12" spans="1:47" x14ac:dyDescent="0.2">
      <c r="A12">
        <f>'q-AgArea'!A12</f>
        <v>9</v>
      </c>
      <c r="B12" t="str">
        <f>'q-AgArea'!B12</f>
        <v>Rest Caribbean</v>
      </c>
      <c r="C12">
        <f>'q-AgArea'!C12</f>
        <v>65</v>
      </c>
      <c r="D12" t="str">
        <f>'q-AgArea'!D12</f>
        <v>Falkland Islands (Islas Malvinas)</v>
      </c>
      <c r="E12" t="str">
        <f>'q-AgArea'!E12</f>
        <v>51</v>
      </c>
      <c r="F12" t="str">
        <f>'q-AgArea'!F12</f>
        <v>Agric Area  (1000Ha)</v>
      </c>
      <c r="G12">
        <f>'q-AgArea'!G12</f>
        <v>1200</v>
      </c>
      <c r="H12">
        <f>'q-AgArea'!H12</f>
        <v>1200</v>
      </c>
      <c r="I12">
        <f>'q-AgArea'!I12</f>
        <v>1200</v>
      </c>
      <c r="J12">
        <f>'q-AgArea'!J12</f>
        <v>1200</v>
      </c>
      <c r="K12">
        <f>'q-AgArea'!K12</f>
        <v>1200</v>
      </c>
      <c r="L12">
        <f>'q-AgArea'!L12</f>
        <v>1200</v>
      </c>
      <c r="M12">
        <f>'q-AgArea'!M12</f>
        <v>1200</v>
      </c>
      <c r="N12">
        <f>'q-AgArea'!N12</f>
        <v>1200</v>
      </c>
      <c r="O12">
        <f>'q-AgArea'!O12</f>
        <v>1200</v>
      </c>
      <c r="P12">
        <f>'q-AgArea'!P12</f>
        <v>1200</v>
      </c>
      <c r="Q12">
        <f>'q-AgArea'!Q12</f>
        <v>1200</v>
      </c>
      <c r="R12">
        <f>'q-AgArea'!R12</f>
        <v>1200</v>
      </c>
      <c r="S12">
        <f>'q-AgArea'!S12</f>
        <v>1200</v>
      </c>
      <c r="T12">
        <f>'q-AgArea'!T12</f>
        <v>1200</v>
      </c>
      <c r="U12">
        <f>'q-AgArea'!U12</f>
        <v>1200</v>
      </c>
      <c r="V12">
        <f>'q-AgArea'!V12</f>
        <v>1200</v>
      </c>
      <c r="W12">
        <f>'q-AgArea'!W12</f>
        <v>1200</v>
      </c>
      <c r="X12">
        <f>'q-AgArea'!X12</f>
        <v>1200</v>
      </c>
      <c r="Y12">
        <f>'q-AgArea'!Y12</f>
        <v>1200</v>
      </c>
      <c r="Z12">
        <f>'q-AgArea'!Z12</f>
        <v>1200</v>
      </c>
      <c r="AA12">
        <f>'q-AgArea'!AA12</f>
        <v>1200</v>
      </c>
      <c r="AB12">
        <f>'q-AgArea'!AB12</f>
        <v>1200</v>
      </c>
      <c r="AC12">
        <f>'q-AgArea'!AC12</f>
        <v>1200</v>
      </c>
      <c r="AD12">
        <f>'q-AgArea'!AD12</f>
        <v>1200</v>
      </c>
      <c r="AE12">
        <f>'q-AgArea'!AE12</f>
        <v>1200</v>
      </c>
      <c r="AF12">
        <f>'q-AgArea'!AF12</f>
        <v>1200</v>
      </c>
      <c r="AG12">
        <f>'q-AgArea'!AG12</f>
        <v>1190</v>
      </c>
      <c r="AH12">
        <f>'q-AgArea'!AH12</f>
        <v>1190</v>
      </c>
      <c r="AI12">
        <f>'q-AgArea'!AI12</f>
        <v>1190</v>
      </c>
      <c r="AJ12">
        <f>'q-AgArea'!AJ12</f>
        <v>1190</v>
      </c>
      <c r="AK12">
        <f>'q-AgArea'!AK12</f>
        <v>1190</v>
      </c>
      <c r="AL12">
        <f>'q-AgArea'!AL12</f>
        <v>1209</v>
      </c>
      <c r="AM12">
        <f>'q-AgArea'!AM12</f>
        <v>1201</v>
      </c>
      <c r="AN12">
        <f>'q-AgArea'!AN12</f>
        <v>1210</v>
      </c>
      <c r="AO12">
        <f>'q-AgArea'!AO12</f>
        <v>1212</v>
      </c>
      <c r="AP12">
        <f>'q-AgArea'!AP12</f>
        <v>1130</v>
      </c>
      <c r="AQ12">
        <f>'q-AgArea'!AQ12</f>
        <v>1130</v>
      </c>
      <c r="AR12">
        <f>'q-AgArea'!AR12</f>
        <v>1130</v>
      </c>
      <c r="AS12">
        <f>'q-AgArea'!AS12</f>
        <v>1130</v>
      </c>
      <c r="AT12">
        <f>'q-AgArea'!AT12</f>
        <v>1130</v>
      </c>
      <c r="AU12">
        <f>'q-AgArea'!AU12</f>
        <v>1130</v>
      </c>
    </row>
    <row r="13" spans="1:47" x14ac:dyDescent="0.2">
      <c r="A13">
        <f>'q-AgArea'!A13</f>
        <v>9</v>
      </c>
      <c r="B13" t="str">
        <f>'q-AgArea'!B13</f>
        <v>Rest Caribbean</v>
      </c>
      <c r="C13">
        <f>'q-AgArea'!C13</f>
        <v>69</v>
      </c>
      <c r="D13" t="str">
        <f>'q-AgArea'!D13</f>
        <v>French Guiana</v>
      </c>
      <c r="E13" t="str">
        <f>'q-AgArea'!E13</f>
        <v>51</v>
      </c>
      <c r="F13" t="str">
        <f>'q-AgArea'!F13</f>
        <v>Agric Area  (1000Ha)</v>
      </c>
      <c r="G13">
        <f>'q-AgArea'!G13</f>
        <v>6</v>
      </c>
      <c r="H13">
        <f>'q-AgArea'!H13</f>
        <v>7</v>
      </c>
      <c r="I13">
        <f>'q-AgArea'!I13</f>
        <v>6</v>
      </c>
      <c r="J13">
        <f>'q-AgArea'!J13</f>
        <v>5</v>
      </c>
      <c r="K13">
        <f>'q-AgArea'!K13</f>
        <v>5</v>
      </c>
      <c r="L13">
        <f>'q-AgArea'!L13</f>
        <v>5</v>
      </c>
      <c r="M13">
        <f>'q-AgArea'!M13</f>
        <v>5</v>
      </c>
      <c r="N13">
        <f>'q-AgArea'!N13</f>
        <v>5</v>
      </c>
      <c r="O13">
        <f>'q-AgArea'!O13</f>
        <v>5</v>
      </c>
      <c r="P13">
        <f>'q-AgArea'!P13</f>
        <v>4</v>
      </c>
      <c r="Q13">
        <f>'q-AgArea'!Q13</f>
        <v>7</v>
      </c>
      <c r="R13">
        <f>'q-AgArea'!R13</f>
        <v>7</v>
      </c>
      <c r="S13">
        <f>'q-AgArea'!S13</f>
        <v>7</v>
      </c>
      <c r="T13">
        <f>'q-AgArea'!T13</f>
        <v>7</v>
      </c>
      <c r="U13">
        <f>'q-AgArea'!U13</f>
        <v>8</v>
      </c>
      <c r="V13">
        <f>'q-AgArea'!V13</f>
        <v>9</v>
      </c>
      <c r="W13">
        <f>'q-AgArea'!W13</f>
        <v>9</v>
      </c>
      <c r="X13">
        <f>'q-AgArea'!X13</f>
        <v>9</v>
      </c>
      <c r="Y13">
        <f>'q-AgArea'!Y13</f>
        <v>9</v>
      </c>
      <c r="Z13">
        <f>'q-AgArea'!Z13</f>
        <v>8</v>
      </c>
      <c r="AA13">
        <f>'q-AgArea'!AA13</f>
        <v>9</v>
      </c>
      <c r="AB13">
        <f>'q-AgArea'!AB13</f>
        <v>11</v>
      </c>
      <c r="AC13">
        <f>'q-AgArea'!AC13</f>
        <v>11</v>
      </c>
      <c r="AD13">
        <f>'q-AgArea'!AD13</f>
        <v>12</v>
      </c>
      <c r="AE13">
        <f>'q-AgArea'!AE13</f>
        <v>12</v>
      </c>
      <c r="AF13">
        <f>'q-AgArea'!AF13</f>
        <v>13</v>
      </c>
      <c r="AG13">
        <f>'q-AgArea'!AG13</f>
        <v>13</v>
      </c>
      <c r="AH13">
        <f>'q-AgArea'!AH13</f>
        <v>18</v>
      </c>
      <c r="AI13">
        <f>'q-AgArea'!AI13</f>
        <v>21</v>
      </c>
      <c r="AJ13">
        <f>'q-AgArea'!AJ13</f>
        <v>21</v>
      </c>
      <c r="AK13">
        <f>'q-AgArea'!AK13</f>
        <v>21</v>
      </c>
      <c r="AL13">
        <f>'q-AgArea'!AL13</f>
        <v>21</v>
      </c>
      <c r="AM13">
        <f>'q-AgArea'!AM13</f>
        <v>23</v>
      </c>
      <c r="AN13">
        <f>'q-AgArea'!AN13</f>
        <v>23</v>
      </c>
      <c r="AO13">
        <f>'q-AgArea'!AO13</f>
        <v>24</v>
      </c>
      <c r="AP13">
        <f>'q-AgArea'!AP13</f>
        <v>24</v>
      </c>
      <c r="AQ13">
        <f>'q-AgArea'!AQ13</f>
        <v>24</v>
      </c>
      <c r="AR13">
        <f>'q-AgArea'!AR13</f>
        <v>24</v>
      </c>
      <c r="AS13">
        <f>'q-AgArea'!AS13</f>
        <v>23</v>
      </c>
      <c r="AT13">
        <f>'q-AgArea'!AT13</f>
        <v>23</v>
      </c>
      <c r="AU13">
        <f>'q-AgArea'!AU13</f>
        <v>23</v>
      </c>
    </row>
    <row r="14" spans="1:47" x14ac:dyDescent="0.2">
      <c r="A14">
        <f>'q-AgArea'!A14</f>
        <v>9</v>
      </c>
      <c r="B14" t="str">
        <f>'q-AgArea'!B14</f>
        <v>Rest Caribbean</v>
      </c>
      <c r="C14">
        <f>'q-AgArea'!C14</f>
        <v>91</v>
      </c>
      <c r="D14" t="str">
        <f>'q-AgArea'!D14</f>
        <v>Guyana</v>
      </c>
      <c r="E14" t="str">
        <f>'q-AgArea'!E14</f>
        <v>51</v>
      </c>
      <c r="F14" t="str">
        <f>'q-AgArea'!F14</f>
        <v>Agric Area  (1000Ha)</v>
      </c>
      <c r="G14">
        <f>'q-AgArea'!G14</f>
        <v>1359</v>
      </c>
      <c r="H14">
        <f>'q-AgArea'!H14</f>
        <v>1359</v>
      </c>
      <c r="I14">
        <f>'q-AgArea'!I14</f>
        <v>1359</v>
      </c>
      <c r="J14">
        <f>'q-AgArea'!J14</f>
        <v>1359</v>
      </c>
      <c r="K14">
        <f>'q-AgArea'!K14</f>
        <v>1359</v>
      </c>
      <c r="L14">
        <f>'q-AgArea'!L14</f>
        <v>1364</v>
      </c>
      <c r="M14">
        <f>'q-AgArea'!M14</f>
        <v>1364</v>
      </c>
      <c r="N14">
        <f>'q-AgArea'!N14</f>
        <v>1366</v>
      </c>
      <c r="O14">
        <f>'q-AgArea'!O14</f>
        <v>1366</v>
      </c>
      <c r="P14">
        <f>'q-AgArea'!P14</f>
        <v>1371</v>
      </c>
      <c r="Q14">
        <f>'q-AgArea'!Q14</f>
        <v>1371</v>
      </c>
      <c r="R14">
        <f>'q-AgArea'!R14</f>
        <v>1374</v>
      </c>
      <c r="S14">
        <f>'q-AgArea'!S14</f>
        <v>1376</v>
      </c>
      <c r="T14">
        <f>'q-AgArea'!T14</f>
        <v>1376</v>
      </c>
      <c r="U14">
        <f>'q-AgArea'!U14</f>
        <v>1378</v>
      </c>
      <c r="V14">
        <f>'q-AgArea'!V14</f>
        <v>1458</v>
      </c>
      <c r="W14">
        <f>'q-AgArea'!W14</f>
        <v>1542</v>
      </c>
      <c r="X14">
        <f>'q-AgArea'!X14</f>
        <v>1626</v>
      </c>
      <c r="Y14">
        <f>'q-AgArea'!Y14</f>
        <v>1715</v>
      </c>
      <c r="Z14">
        <f>'q-AgArea'!Z14</f>
        <v>1715</v>
      </c>
      <c r="AA14">
        <f>'q-AgArea'!AA14</f>
        <v>1715</v>
      </c>
      <c r="AB14">
        <f>'q-AgArea'!AB14</f>
        <v>1715</v>
      </c>
      <c r="AC14">
        <f>'q-AgArea'!AC14</f>
        <v>1725</v>
      </c>
      <c r="AD14">
        <f>'q-AgArea'!AD14</f>
        <v>1728</v>
      </c>
      <c r="AE14">
        <f>'q-AgArea'!AE14</f>
        <v>1728</v>
      </c>
      <c r="AF14">
        <f>'q-AgArea'!AF14</f>
        <v>1730</v>
      </c>
      <c r="AG14">
        <f>'q-AgArea'!AG14</f>
        <v>1730</v>
      </c>
      <c r="AH14">
        <f>'q-AgArea'!AH14</f>
        <v>1730</v>
      </c>
      <c r="AI14">
        <f>'q-AgArea'!AI14</f>
        <v>1732</v>
      </c>
      <c r="AJ14">
        <f>'q-AgArea'!AJ14</f>
        <v>1732</v>
      </c>
      <c r="AK14">
        <f>'q-AgArea'!AK14</f>
        <v>1734</v>
      </c>
      <c r="AL14">
        <f>'q-AgArea'!AL14</f>
        <v>1734</v>
      </c>
      <c r="AM14">
        <f>'q-AgArea'!AM14</f>
        <v>1736</v>
      </c>
      <c r="AN14">
        <f>'q-AgArea'!AN14</f>
        <v>1736</v>
      </c>
      <c r="AO14">
        <f>'q-AgArea'!AO14</f>
        <v>1738</v>
      </c>
      <c r="AP14">
        <f>'q-AgArea'!AP14</f>
        <v>1738</v>
      </c>
      <c r="AQ14">
        <f>'q-AgArea'!AQ14</f>
        <v>1740</v>
      </c>
      <c r="AR14">
        <f>'q-AgArea'!AR14</f>
        <v>1740</v>
      </c>
      <c r="AS14">
        <f>'q-AgArea'!AS14</f>
        <v>1740</v>
      </c>
      <c r="AT14">
        <f>'q-AgArea'!AT14</f>
        <v>1740</v>
      </c>
      <c r="AU14">
        <f>'q-AgArea'!AU14</f>
        <v>1740</v>
      </c>
    </row>
    <row r="15" spans="1:47" x14ac:dyDescent="0.2">
      <c r="A15">
        <f>'q-AgArea'!A15</f>
        <v>9</v>
      </c>
      <c r="B15" t="str">
        <f>'q-AgArea'!B15</f>
        <v>Rest Caribbean</v>
      </c>
      <c r="C15">
        <f>'q-AgArea'!C15</f>
        <v>207</v>
      </c>
      <c r="D15" t="str">
        <f>'q-AgArea'!D15</f>
        <v>Suriname</v>
      </c>
      <c r="E15" t="str">
        <f>'q-AgArea'!E15</f>
        <v>51</v>
      </c>
      <c r="F15" t="str">
        <f>'q-AgArea'!F15</f>
        <v>Agric Area  (1000Ha)</v>
      </c>
      <c r="G15">
        <f>'q-AgArea'!G15</f>
        <v>41</v>
      </c>
      <c r="H15">
        <f>'q-AgArea'!H15</f>
        <v>42</v>
      </c>
      <c r="I15">
        <f>'q-AgArea'!I15</f>
        <v>41</v>
      </c>
      <c r="J15">
        <f>'q-AgArea'!J15</f>
        <v>46</v>
      </c>
      <c r="K15">
        <f>'q-AgArea'!K15</f>
        <v>47</v>
      </c>
      <c r="L15">
        <f>'q-AgArea'!L15</f>
        <v>44</v>
      </c>
      <c r="M15">
        <f>'q-AgArea'!M15</f>
        <v>43</v>
      </c>
      <c r="N15">
        <f>'q-AgArea'!N15</f>
        <v>43</v>
      </c>
      <c r="O15">
        <f>'q-AgArea'!O15</f>
        <v>47</v>
      </c>
      <c r="P15">
        <f>'q-AgArea'!P15</f>
        <v>48</v>
      </c>
      <c r="Q15">
        <f>'q-AgArea'!Q15</f>
        <v>52</v>
      </c>
      <c r="R15">
        <f>'q-AgArea'!R15</f>
        <v>53</v>
      </c>
      <c r="S15">
        <f>'q-AgArea'!S15</f>
        <v>56</v>
      </c>
      <c r="T15">
        <f>'q-AgArea'!T15</f>
        <v>57</v>
      </c>
      <c r="U15">
        <f>'q-AgArea'!U15</f>
        <v>58</v>
      </c>
      <c r="V15">
        <f>'q-AgArea'!V15</f>
        <v>59</v>
      </c>
      <c r="W15">
        <f>'q-AgArea'!W15</f>
        <v>61</v>
      </c>
      <c r="X15">
        <f>'q-AgArea'!X15</f>
        <v>62</v>
      </c>
      <c r="Y15">
        <f>'q-AgArea'!Y15</f>
        <v>64</v>
      </c>
      <c r="Z15">
        <f>'q-AgArea'!Z15</f>
        <v>69</v>
      </c>
      <c r="AA15">
        <f>'q-AgArea'!AA15</f>
        <v>73</v>
      </c>
      <c r="AB15">
        <f>'q-AgArea'!AB15</f>
        <v>75</v>
      </c>
      <c r="AC15">
        <f>'q-AgArea'!AC15</f>
        <v>75</v>
      </c>
      <c r="AD15">
        <f>'q-AgArea'!AD15</f>
        <v>77</v>
      </c>
      <c r="AE15">
        <f>'q-AgArea'!AE15</f>
        <v>81</v>
      </c>
      <c r="AF15">
        <f>'q-AgArea'!AF15</f>
        <v>84</v>
      </c>
      <c r="AG15">
        <f>'q-AgArea'!AG15</f>
        <v>88</v>
      </c>
      <c r="AH15">
        <f>'q-AgArea'!AH15</f>
        <v>88</v>
      </c>
      <c r="AI15">
        <f>'q-AgArea'!AI15</f>
        <v>88</v>
      </c>
      <c r="AJ15">
        <f>'q-AgArea'!AJ15</f>
        <v>88</v>
      </c>
      <c r="AK15">
        <f>'q-AgArea'!AK15</f>
        <v>89</v>
      </c>
      <c r="AL15">
        <f>'q-AgArea'!AL15</f>
        <v>89</v>
      </c>
      <c r="AM15">
        <f>'q-AgArea'!AM15</f>
        <v>89</v>
      </c>
      <c r="AN15">
        <f>'q-AgArea'!AN15</f>
        <v>89</v>
      </c>
      <c r="AO15">
        <f>'q-AgArea'!AO15</f>
        <v>89</v>
      </c>
      <c r="AP15">
        <f>'q-AgArea'!AP15</f>
        <v>89</v>
      </c>
      <c r="AQ15">
        <f>'q-AgArea'!AQ15</f>
        <v>88</v>
      </c>
      <c r="AR15">
        <f>'q-AgArea'!AR15</f>
        <v>88</v>
      </c>
      <c r="AS15">
        <f>'q-AgArea'!AS15</f>
        <v>88</v>
      </c>
      <c r="AT15">
        <f>'q-AgArea'!AT15</f>
        <v>88</v>
      </c>
      <c r="AU15">
        <f>'q-AgArea'!AU15</f>
        <v>88</v>
      </c>
    </row>
    <row r="16" spans="1:47" x14ac:dyDescent="0.2">
      <c r="A16">
        <f>'q-AgArea'!A16</f>
        <v>11</v>
      </c>
      <c r="B16" t="str">
        <f>'q-AgArea'!B16</f>
        <v>Andean Countries</v>
      </c>
      <c r="C16">
        <f>'q-AgArea'!C16</f>
        <v>19</v>
      </c>
      <c r="D16" t="str">
        <f>'q-AgArea'!D16</f>
        <v>Bolivia</v>
      </c>
      <c r="E16" t="str">
        <f>'q-AgArea'!E16</f>
        <v>51</v>
      </c>
      <c r="F16" t="str">
        <f>'q-AgArea'!F16</f>
        <v>Agric Area  (1000Ha)</v>
      </c>
      <c r="G16">
        <f>'q-AgArea'!G16</f>
        <v>30042</v>
      </c>
      <c r="H16">
        <f>'q-AgArea'!H16</f>
        <v>29942</v>
      </c>
      <c r="I16">
        <f>'q-AgArea'!I16</f>
        <v>29807</v>
      </c>
      <c r="J16">
        <f>'q-AgArea'!J16</f>
        <v>29878</v>
      </c>
      <c r="K16">
        <f>'q-AgArea'!K16</f>
        <v>29915</v>
      </c>
      <c r="L16">
        <f>'q-AgArea'!L16</f>
        <v>29951</v>
      </c>
      <c r="M16">
        <f>'q-AgArea'!M16</f>
        <v>29988</v>
      </c>
      <c r="N16">
        <f>'q-AgArea'!N16</f>
        <v>30024</v>
      </c>
      <c r="O16">
        <f>'q-AgArea'!O16</f>
        <v>30261</v>
      </c>
      <c r="P16">
        <f>'q-AgArea'!P16</f>
        <v>30297</v>
      </c>
      <c r="Q16">
        <f>'q-AgArea'!Q16</f>
        <v>30734</v>
      </c>
      <c r="R16">
        <f>'q-AgArea'!R16</f>
        <v>31270</v>
      </c>
      <c r="S16">
        <f>'q-AgArea'!S16</f>
        <v>31308</v>
      </c>
      <c r="T16">
        <f>'q-AgArea'!T16</f>
        <v>31843</v>
      </c>
      <c r="U16">
        <f>'q-AgArea'!U16</f>
        <v>32380</v>
      </c>
      <c r="V16">
        <f>'q-AgArea'!V16</f>
        <v>32416</v>
      </c>
      <c r="W16">
        <f>'q-AgArea'!W16</f>
        <v>32953</v>
      </c>
      <c r="X16">
        <f>'q-AgArea'!X16</f>
        <v>32989</v>
      </c>
      <c r="Y16">
        <f>'q-AgArea'!Y16</f>
        <v>33525</v>
      </c>
      <c r="Z16">
        <f>'q-AgArea'!Z16</f>
        <v>33562</v>
      </c>
      <c r="AA16">
        <f>'q-AgArea'!AA16</f>
        <v>34099</v>
      </c>
      <c r="AB16">
        <f>'q-AgArea'!AB16</f>
        <v>34136</v>
      </c>
      <c r="AC16">
        <f>'q-AgArea'!AC16</f>
        <v>34173</v>
      </c>
      <c r="AD16">
        <f>'q-AgArea'!AD16</f>
        <v>34717</v>
      </c>
      <c r="AE16">
        <f>'q-AgArea'!AE16</f>
        <v>34687</v>
      </c>
      <c r="AF16">
        <f>'q-AgArea'!AF16</f>
        <v>35203</v>
      </c>
      <c r="AG16">
        <f>'q-AgArea'!AG16</f>
        <v>35227</v>
      </c>
      <c r="AH16">
        <f>'q-AgArea'!AH16</f>
        <v>35250</v>
      </c>
      <c r="AI16">
        <f>'q-AgArea'!AI16</f>
        <v>35470</v>
      </c>
      <c r="AJ16">
        <f>'q-AgArea'!AJ16</f>
        <v>35455</v>
      </c>
      <c r="AK16">
        <f>'q-AgArea'!AK16</f>
        <v>35796</v>
      </c>
      <c r="AL16">
        <f>'q-AgArea'!AL16</f>
        <v>35831</v>
      </c>
      <c r="AM16">
        <f>'q-AgArea'!AM16</f>
        <v>36213</v>
      </c>
      <c r="AN16">
        <f>'q-AgArea'!AN16</f>
        <v>36351</v>
      </c>
      <c r="AO16">
        <f>'q-AgArea'!AO16</f>
        <v>36500</v>
      </c>
      <c r="AP16">
        <f>'q-AgArea'!AP16</f>
        <v>36584</v>
      </c>
      <c r="AQ16">
        <f>'q-AgArea'!AQ16</f>
        <v>36861</v>
      </c>
      <c r="AR16">
        <f>'q-AgArea'!AR16</f>
        <v>36968</v>
      </c>
      <c r="AS16">
        <f>'q-AgArea'!AS16</f>
        <v>36999</v>
      </c>
      <c r="AT16">
        <f>'q-AgArea'!AT16</f>
        <v>36962</v>
      </c>
      <c r="AU16">
        <f>'q-AgArea'!AU16</f>
        <v>36931</v>
      </c>
    </row>
    <row r="17" spans="1:47" x14ac:dyDescent="0.2">
      <c r="A17">
        <f>'q-AgArea'!A17</f>
        <v>11</v>
      </c>
      <c r="B17" t="str">
        <f>'q-AgArea'!B17</f>
        <v>Andean Countries</v>
      </c>
      <c r="C17">
        <f>'q-AgArea'!C17</f>
        <v>44</v>
      </c>
      <c r="D17" t="str">
        <f>'q-AgArea'!D17</f>
        <v>Colombia</v>
      </c>
      <c r="E17" t="str">
        <f>'q-AgArea'!E17</f>
        <v>51</v>
      </c>
      <c r="F17" t="str">
        <f>'q-AgArea'!F17</f>
        <v>Agric Area  (1000Ha)</v>
      </c>
      <c r="G17">
        <f>'q-AgArea'!G17</f>
        <v>39970</v>
      </c>
      <c r="H17">
        <f>'q-AgArea'!H17</f>
        <v>40972</v>
      </c>
      <c r="I17">
        <f>'q-AgArea'!I17</f>
        <v>41493</v>
      </c>
      <c r="J17">
        <f>'q-AgArea'!J17</f>
        <v>41995</v>
      </c>
      <c r="K17">
        <f>'q-AgArea'!K17</f>
        <v>43008</v>
      </c>
      <c r="L17">
        <f>'q-AgArea'!L17</f>
        <v>43020</v>
      </c>
      <c r="M17">
        <f>'q-AgArea'!M17</f>
        <v>43023</v>
      </c>
      <c r="N17">
        <f>'q-AgArea'!N17</f>
        <v>43025</v>
      </c>
      <c r="O17">
        <f>'q-AgArea'!O17</f>
        <v>43030</v>
      </c>
      <c r="P17">
        <f>'q-AgArea'!P17</f>
        <v>43030</v>
      </c>
      <c r="Q17">
        <f>'q-AgArea'!Q17</f>
        <v>45054</v>
      </c>
      <c r="R17">
        <f>'q-AgArea'!R17</f>
        <v>45068</v>
      </c>
      <c r="S17">
        <f>'q-AgArea'!S17</f>
        <v>45084</v>
      </c>
      <c r="T17">
        <f>'q-AgArea'!T17</f>
        <v>45099</v>
      </c>
      <c r="U17">
        <f>'q-AgArea'!U17</f>
        <v>45115</v>
      </c>
      <c r="V17">
        <f>'q-AgArea'!V17</f>
        <v>45130</v>
      </c>
      <c r="W17">
        <f>'q-AgArea'!W17</f>
        <v>45315</v>
      </c>
      <c r="X17">
        <f>'q-AgArea'!X17</f>
        <v>45261</v>
      </c>
      <c r="Y17">
        <f>'q-AgArea'!Y17</f>
        <v>45277</v>
      </c>
      <c r="Z17">
        <f>'q-AgArea'!Z17</f>
        <v>45292</v>
      </c>
      <c r="AA17">
        <f>'q-AgArea'!AA17</f>
        <v>45308</v>
      </c>
      <c r="AB17">
        <f>'q-AgArea'!AB17</f>
        <v>45323</v>
      </c>
      <c r="AC17">
        <f>'q-AgArea'!AC17</f>
        <v>45339</v>
      </c>
      <c r="AD17">
        <f>'q-AgArea'!AD17</f>
        <v>45356</v>
      </c>
      <c r="AE17">
        <f>'q-AgArea'!AE17</f>
        <v>45375</v>
      </c>
      <c r="AF17">
        <f>'q-AgArea'!AF17</f>
        <v>45395</v>
      </c>
      <c r="AG17">
        <f>'q-AgArea'!AG17</f>
        <v>45401</v>
      </c>
      <c r="AH17">
        <f>'q-AgArea'!AH17</f>
        <v>45283</v>
      </c>
      <c r="AI17">
        <f>'q-AgArea'!AI17</f>
        <v>45183</v>
      </c>
      <c r="AJ17">
        <f>'q-AgArea'!AJ17</f>
        <v>45083</v>
      </c>
      <c r="AK17">
        <f>'q-AgArea'!AK17</f>
        <v>44884</v>
      </c>
      <c r="AL17">
        <f>'q-AgArea'!AL17</f>
        <v>44983</v>
      </c>
      <c r="AM17">
        <f>'q-AgArea'!AM17</f>
        <v>44903</v>
      </c>
      <c r="AN17">
        <f>'q-AgArea'!AN17</f>
        <v>44865</v>
      </c>
      <c r="AO17">
        <f>'q-AgArea'!AO17</f>
        <v>44513</v>
      </c>
      <c r="AP17">
        <f>'q-AgArea'!AP17</f>
        <v>44920</v>
      </c>
      <c r="AQ17">
        <f>'q-AgArea'!AQ17</f>
        <v>45082</v>
      </c>
      <c r="AR17">
        <f>'q-AgArea'!AR17</f>
        <v>45543</v>
      </c>
      <c r="AS17">
        <f>'q-AgArea'!AS17</f>
        <v>45668</v>
      </c>
      <c r="AT17">
        <f>'q-AgArea'!AT17</f>
        <v>45465</v>
      </c>
      <c r="AU17">
        <f>'q-AgArea'!AU17</f>
        <v>46049</v>
      </c>
    </row>
    <row r="18" spans="1:47" x14ac:dyDescent="0.2">
      <c r="A18">
        <f>'q-AgArea'!A18</f>
        <v>11</v>
      </c>
      <c r="B18" t="str">
        <f>'q-AgArea'!B18</f>
        <v>Andean Countries</v>
      </c>
      <c r="C18">
        <f>'q-AgArea'!C18</f>
        <v>58</v>
      </c>
      <c r="D18" t="str">
        <f>'q-AgArea'!D18</f>
        <v>Ecuador</v>
      </c>
      <c r="E18" t="str">
        <f>'q-AgArea'!E18</f>
        <v>51</v>
      </c>
      <c r="F18" t="str">
        <f>'q-AgArea'!F18</f>
        <v>Agric Area  (1000Ha)</v>
      </c>
      <c r="G18">
        <f>'q-AgArea'!G18</f>
        <v>4710</v>
      </c>
      <c r="H18">
        <f>'q-AgArea'!H18</f>
        <v>4710</v>
      </c>
      <c r="I18">
        <f>'q-AgArea'!I18</f>
        <v>4720</v>
      </c>
      <c r="J18">
        <f>'q-AgArea'!J18</f>
        <v>4720</v>
      </c>
      <c r="K18">
        <f>'q-AgArea'!K18</f>
        <v>4730</v>
      </c>
      <c r="L18">
        <f>'q-AgArea'!L18</f>
        <v>4730</v>
      </c>
      <c r="M18">
        <f>'q-AgArea'!M18</f>
        <v>4740</v>
      </c>
      <c r="N18">
        <f>'q-AgArea'!N18</f>
        <v>4735</v>
      </c>
      <c r="O18">
        <f>'q-AgArea'!O18</f>
        <v>4795</v>
      </c>
      <c r="P18">
        <f>'q-AgArea'!P18</f>
        <v>4855</v>
      </c>
      <c r="Q18">
        <f>'q-AgArea'!Q18</f>
        <v>4915</v>
      </c>
      <c r="R18">
        <f>'q-AgArea'!R18</f>
        <v>4975</v>
      </c>
      <c r="S18">
        <f>'q-AgArea'!S18</f>
        <v>5035</v>
      </c>
      <c r="T18">
        <f>'q-AgArea'!T18</f>
        <v>5168</v>
      </c>
      <c r="U18">
        <f>'q-AgArea'!U18</f>
        <v>5385</v>
      </c>
      <c r="V18">
        <f>'q-AgArea'!V18</f>
        <v>5555</v>
      </c>
      <c r="W18">
        <f>'q-AgArea'!W18</f>
        <v>5835</v>
      </c>
      <c r="X18">
        <f>'q-AgArea'!X18</f>
        <v>6005</v>
      </c>
      <c r="Y18">
        <f>'q-AgArea'!Y18</f>
        <v>6190</v>
      </c>
      <c r="Z18">
        <f>'q-AgArea'!Z18</f>
        <v>6478</v>
      </c>
      <c r="AA18">
        <f>'q-AgArea'!AA18</f>
        <v>6759</v>
      </c>
      <c r="AB18">
        <f>'q-AgArea'!AB18</f>
        <v>6960</v>
      </c>
      <c r="AC18">
        <f>'q-AgArea'!AC18</f>
        <v>7095</v>
      </c>
      <c r="AD18">
        <f>'q-AgArea'!AD18</f>
        <v>7255</v>
      </c>
      <c r="AE18">
        <f>'q-AgArea'!AE18</f>
        <v>7420</v>
      </c>
      <c r="AF18">
        <f>'q-AgArea'!AF18</f>
        <v>7580</v>
      </c>
      <c r="AG18">
        <f>'q-AgArea'!AG18</f>
        <v>7721</v>
      </c>
      <c r="AH18">
        <f>'q-AgArea'!AH18</f>
        <v>7726</v>
      </c>
      <c r="AI18">
        <f>'q-AgArea'!AI18</f>
        <v>7753</v>
      </c>
      <c r="AJ18">
        <f>'q-AgArea'!AJ18</f>
        <v>7846</v>
      </c>
      <c r="AK18">
        <f>'q-AgArea'!AK18</f>
        <v>7914</v>
      </c>
      <c r="AL18">
        <f>'q-AgArea'!AL18</f>
        <v>7953</v>
      </c>
      <c r="AM18">
        <f>'q-AgArea'!AM18</f>
        <v>7975</v>
      </c>
      <c r="AN18">
        <f>'q-AgArea'!AN18</f>
        <v>8129</v>
      </c>
      <c r="AO18">
        <f>'q-AgArea'!AO18</f>
        <v>8108</v>
      </c>
      <c r="AP18">
        <f>'q-AgArea'!AP18</f>
        <v>8092</v>
      </c>
      <c r="AQ18">
        <f>'q-AgArea'!AQ18</f>
        <v>8087</v>
      </c>
      <c r="AR18">
        <f>'q-AgArea'!AR18</f>
        <v>8080</v>
      </c>
      <c r="AS18">
        <f>'q-AgArea'!AS18</f>
        <v>8075</v>
      </c>
      <c r="AT18">
        <f>'q-AgArea'!AT18</f>
        <v>8066</v>
      </c>
      <c r="AU18">
        <f>'q-AgArea'!AU18</f>
        <v>8075</v>
      </c>
    </row>
    <row r="19" spans="1:47" x14ac:dyDescent="0.2">
      <c r="A19">
        <f>'q-AgArea'!A19</f>
        <v>11</v>
      </c>
      <c r="B19" t="str">
        <f>'q-AgArea'!B19</f>
        <v>Andean Countries</v>
      </c>
      <c r="C19">
        <f>'q-AgArea'!C19</f>
        <v>170</v>
      </c>
      <c r="D19" t="str">
        <f>'q-AgArea'!D19</f>
        <v>Peru</v>
      </c>
      <c r="E19" t="str">
        <f>'q-AgArea'!E19</f>
        <v>51</v>
      </c>
      <c r="F19" t="str">
        <f>'q-AgArea'!F19</f>
        <v>Agric Area  (1000Ha)</v>
      </c>
      <c r="G19">
        <f>'q-AgArea'!G19</f>
        <v>30147</v>
      </c>
      <c r="H19">
        <f>'q-AgArea'!H19</f>
        <v>30290</v>
      </c>
      <c r="I19">
        <f>'q-AgArea'!I19</f>
        <v>30571</v>
      </c>
      <c r="J19">
        <f>'q-AgArea'!J19</f>
        <v>30809</v>
      </c>
      <c r="K19">
        <f>'q-AgArea'!K19</f>
        <v>29820</v>
      </c>
      <c r="L19">
        <f>'q-AgArea'!L19</f>
        <v>29745</v>
      </c>
      <c r="M19">
        <f>'q-AgArea'!M19</f>
        <v>29754</v>
      </c>
      <c r="N19">
        <f>'q-AgArea'!N19</f>
        <v>29800</v>
      </c>
      <c r="O19">
        <f>'q-AgArea'!O19</f>
        <v>29839</v>
      </c>
      <c r="P19">
        <f>'q-AgArea'!P19</f>
        <v>29933</v>
      </c>
      <c r="Q19">
        <f>'q-AgArea'!Q19</f>
        <v>29942</v>
      </c>
      <c r="R19">
        <f>'q-AgArea'!R19</f>
        <v>30263</v>
      </c>
      <c r="S19">
        <f>'q-AgArea'!S19</f>
        <v>30310</v>
      </c>
      <c r="T19">
        <f>'q-AgArea'!T19</f>
        <v>30310</v>
      </c>
      <c r="U19">
        <f>'q-AgArea'!U19</f>
        <v>30320</v>
      </c>
      <c r="V19">
        <f>'q-AgArea'!V19</f>
        <v>30410</v>
      </c>
      <c r="W19">
        <f>'q-AgArea'!W19</f>
        <v>30533</v>
      </c>
      <c r="X19">
        <f>'q-AgArea'!X19</f>
        <v>30585</v>
      </c>
      <c r="Y19">
        <f>'q-AgArea'!Y19</f>
        <v>30621</v>
      </c>
      <c r="Z19">
        <f>'q-AgArea'!Z19</f>
        <v>30670</v>
      </c>
      <c r="AA19">
        <f>'q-AgArea'!AA19</f>
        <v>30695</v>
      </c>
      <c r="AB19">
        <f>'q-AgArea'!AB19</f>
        <v>30735</v>
      </c>
      <c r="AC19">
        <f>'q-AgArea'!AC19</f>
        <v>30793</v>
      </c>
      <c r="AD19">
        <f>'q-AgArea'!AD19</f>
        <v>30844</v>
      </c>
      <c r="AE19">
        <f>'q-AgArea'!AE19</f>
        <v>30856</v>
      </c>
      <c r="AF19">
        <f>'q-AgArea'!AF19</f>
        <v>30885</v>
      </c>
      <c r="AG19">
        <f>'q-AgArea'!AG19</f>
        <v>30910</v>
      </c>
      <c r="AH19">
        <f>'q-AgArea'!AH19</f>
        <v>30920</v>
      </c>
      <c r="AI19">
        <f>'q-AgArea'!AI19</f>
        <v>30930</v>
      </c>
      <c r="AJ19">
        <f>'q-AgArea'!AJ19</f>
        <v>31040</v>
      </c>
      <c r="AK19">
        <f>'q-AgArea'!AK19</f>
        <v>31100</v>
      </c>
      <c r="AL19">
        <f>'q-AgArea'!AL19</f>
        <v>31160</v>
      </c>
      <c r="AM19">
        <f>'q-AgArea'!AM19</f>
        <v>31170</v>
      </c>
      <c r="AN19">
        <f>'q-AgArea'!AN19</f>
        <v>31164</v>
      </c>
      <c r="AO19">
        <f>'q-AgArea'!AO19</f>
        <v>31174</v>
      </c>
      <c r="AP19">
        <f>'q-AgArea'!AP19</f>
        <v>31190</v>
      </c>
      <c r="AQ19">
        <f>'q-AgArea'!AQ19</f>
        <v>31240</v>
      </c>
      <c r="AR19">
        <f>'q-AgArea'!AR19</f>
        <v>31270</v>
      </c>
      <c r="AS19">
        <f>'q-AgArea'!AS19</f>
        <v>31310</v>
      </c>
      <c r="AT19">
        <f>'q-AgArea'!AT19</f>
        <v>31310</v>
      </c>
      <c r="AU19">
        <f>'q-AgArea'!AU19</f>
        <v>31310</v>
      </c>
    </row>
    <row r="20" spans="1:47" x14ac:dyDescent="0.2">
      <c r="A20">
        <f>'q-AgArea'!A20</f>
        <v>11</v>
      </c>
      <c r="B20" t="str">
        <f>'q-AgArea'!B20</f>
        <v>Andean Countries</v>
      </c>
      <c r="C20">
        <f>'q-AgArea'!C20</f>
        <v>236</v>
      </c>
      <c r="D20" t="str">
        <f>'q-AgArea'!D20</f>
        <v>Venezuela</v>
      </c>
      <c r="E20" t="str">
        <f>'q-AgArea'!E20</f>
        <v>51</v>
      </c>
      <c r="F20" t="str">
        <f>'q-AgArea'!F20</f>
        <v>Agric Area  (1000Ha)</v>
      </c>
      <c r="G20">
        <f>'q-AgArea'!G20</f>
        <v>19232</v>
      </c>
      <c r="H20">
        <f>'q-AgArea'!H20</f>
        <v>19302</v>
      </c>
      <c r="I20">
        <f>'q-AgArea'!I20</f>
        <v>19372</v>
      </c>
      <c r="J20">
        <f>'q-AgArea'!J20</f>
        <v>19444</v>
      </c>
      <c r="K20">
        <f>'q-AgArea'!K20</f>
        <v>19514</v>
      </c>
      <c r="L20">
        <f>'q-AgArea'!L20</f>
        <v>19584</v>
      </c>
      <c r="M20">
        <f>'q-AgArea'!M20</f>
        <v>19666</v>
      </c>
      <c r="N20">
        <f>'q-AgArea'!N20</f>
        <v>19758</v>
      </c>
      <c r="O20">
        <f>'q-AgArea'!O20</f>
        <v>19840</v>
      </c>
      <c r="P20">
        <f>'q-AgArea'!P20</f>
        <v>19933</v>
      </c>
      <c r="Q20">
        <f>'q-AgArea'!Q20</f>
        <v>20026</v>
      </c>
      <c r="R20">
        <f>'q-AgArea'!R20</f>
        <v>20065</v>
      </c>
      <c r="S20">
        <f>'q-AgArea'!S20</f>
        <v>20179</v>
      </c>
      <c r="T20">
        <f>'q-AgArea'!T20</f>
        <v>20244</v>
      </c>
      <c r="U20">
        <f>'q-AgArea'!U20</f>
        <v>20298</v>
      </c>
      <c r="V20">
        <f>'q-AgArea'!V20</f>
        <v>20470</v>
      </c>
      <c r="W20">
        <f>'q-AgArea'!W20</f>
        <v>20684</v>
      </c>
      <c r="X20">
        <f>'q-AgArea'!X20</f>
        <v>20740</v>
      </c>
      <c r="Y20">
        <f>'q-AgArea'!Y20</f>
        <v>20900</v>
      </c>
      <c r="Z20">
        <f>'q-AgArea'!Z20</f>
        <v>21020</v>
      </c>
      <c r="AA20">
        <f>'q-AgArea'!AA20</f>
        <v>21040</v>
      </c>
      <c r="AB20">
        <f>'q-AgArea'!AB20</f>
        <v>21160</v>
      </c>
      <c r="AC20">
        <f>'q-AgArea'!AC20</f>
        <v>21280</v>
      </c>
      <c r="AD20">
        <f>'q-AgArea'!AD20</f>
        <v>21390</v>
      </c>
      <c r="AE20">
        <f>'q-AgArea'!AE20</f>
        <v>21640</v>
      </c>
      <c r="AF20">
        <f>'q-AgArea'!AF20</f>
        <v>21850</v>
      </c>
      <c r="AG20">
        <f>'q-AgArea'!AG20</f>
        <v>21960</v>
      </c>
      <c r="AH20">
        <f>'q-AgArea'!AH20</f>
        <v>22010</v>
      </c>
      <c r="AI20">
        <f>'q-AgArea'!AI20</f>
        <v>21810</v>
      </c>
      <c r="AJ20">
        <f>'q-AgArea'!AJ20</f>
        <v>21860</v>
      </c>
      <c r="AK20">
        <f>'q-AgArea'!AK20</f>
        <v>21857</v>
      </c>
      <c r="AL20">
        <f>'q-AgArea'!AL20</f>
        <v>21607</v>
      </c>
      <c r="AM20">
        <f>'q-AgArea'!AM20</f>
        <v>21603</v>
      </c>
      <c r="AN20">
        <f>'q-AgArea'!AN20</f>
        <v>21610</v>
      </c>
      <c r="AO20">
        <f>'q-AgArea'!AO20</f>
        <v>21620</v>
      </c>
      <c r="AP20">
        <f>'q-AgArea'!AP20</f>
        <v>21632</v>
      </c>
      <c r="AQ20">
        <f>'q-AgArea'!AQ20</f>
        <v>21636</v>
      </c>
      <c r="AR20">
        <f>'q-AgArea'!AR20</f>
        <v>21642</v>
      </c>
      <c r="AS20">
        <f>'q-AgArea'!AS20</f>
        <v>21643</v>
      </c>
      <c r="AT20">
        <f>'q-AgArea'!AT20</f>
        <v>21645</v>
      </c>
      <c r="AU20">
        <f>'q-AgArea'!AU20</f>
        <v>21648</v>
      </c>
    </row>
    <row r="21" spans="1:47" x14ac:dyDescent="0.2">
      <c r="A21">
        <f>'q-AgArea'!A21</f>
        <v>14</v>
      </c>
      <c r="B21" t="str">
        <f>'q-AgArea'!B21</f>
        <v>Brazil</v>
      </c>
      <c r="C21">
        <f>'q-AgArea'!C21</f>
        <v>21</v>
      </c>
      <c r="D21" t="str">
        <f>'q-AgArea'!D21</f>
        <v>Brazil</v>
      </c>
      <c r="E21" t="str">
        <f>'q-AgArea'!E21</f>
        <v>51</v>
      </c>
      <c r="F21" t="str">
        <f>'q-AgArea'!F21</f>
        <v>Agric Area  (1000Ha)</v>
      </c>
      <c r="G21">
        <f>'q-AgArea'!G21</f>
        <v>150531</v>
      </c>
      <c r="H21">
        <f>'q-AgArea'!H21</f>
        <v>155913</v>
      </c>
      <c r="I21">
        <f>'q-AgArea'!I21</f>
        <v>161511</v>
      </c>
      <c r="J21">
        <f>'q-AgArea'!J21</f>
        <v>166041</v>
      </c>
      <c r="K21">
        <f>'q-AgArea'!K21</f>
        <v>170395</v>
      </c>
      <c r="L21">
        <f>'q-AgArea'!L21</f>
        <v>175094</v>
      </c>
      <c r="M21">
        <f>'q-AgArea'!M21</f>
        <v>179589</v>
      </c>
      <c r="N21">
        <f>'q-AgArea'!N21</f>
        <v>185223</v>
      </c>
      <c r="O21">
        <f>'q-AgArea'!O21</f>
        <v>193778</v>
      </c>
      <c r="P21">
        <f>'q-AgArea'!P21</f>
        <v>195397</v>
      </c>
      <c r="Q21">
        <f>'q-AgArea'!Q21</f>
        <v>199632</v>
      </c>
      <c r="R21">
        <f>'q-AgArea'!R21</f>
        <v>202837</v>
      </c>
      <c r="S21">
        <f>'q-AgArea'!S21</f>
        <v>205861</v>
      </c>
      <c r="T21">
        <f>'q-AgArea'!T21</f>
        <v>210043</v>
      </c>
      <c r="U21">
        <f>'q-AgArea'!U21</f>
        <v>213416</v>
      </c>
      <c r="V21">
        <f>'q-AgArea'!V21</f>
        <v>216007</v>
      </c>
      <c r="W21">
        <f>'q-AgArea'!W21</f>
        <v>218550</v>
      </c>
      <c r="X21">
        <f>'q-AgArea'!X21</f>
        <v>220039</v>
      </c>
      <c r="Y21">
        <f>'q-AgArea'!Y21</f>
        <v>222513</v>
      </c>
      <c r="Z21">
        <f>'q-AgArea'!Z21</f>
        <v>224278</v>
      </c>
      <c r="AA21">
        <f>'q-AgArea'!AA21</f>
        <v>225824</v>
      </c>
      <c r="AB21">
        <f>'q-AgArea'!AB21</f>
        <v>228136</v>
      </c>
      <c r="AC21">
        <f>'q-AgArea'!AC21</f>
        <v>228821</v>
      </c>
      <c r="AD21">
        <f>'q-AgArea'!AD21</f>
        <v>229924</v>
      </c>
      <c r="AE21">
        <f>'q-AgArea'!AE21</f>
        <v>231041</v>
      </c>
      <c r="AF21">
        <f>'q-AgArea'!AF21</f>
        <v>234055</v>
      </c>
      <c r="AG21">
        <f>'q-AgArea'!AG21</f>
        <v>235791</v>
      </c>
      <c r="AH21">
        <f>'q-AgArea'!AH21</f>
        <v>237687</v>
      </c>
      <c r="AI21">
        <f>'q-AgArea'!AI21</f>
        <v>239432</v>
      </c>
      <c r="AJ21">
        <f>'q-AgArea'!AJ21</f>
        <v>241608</v>
      </c>
      <c r="AK21">
        <f>'q-AgArea'!AK21</f>
        <v>244941</v>
      </c>
      <c r="AL21">
        <f>'q-AgArea'!AL21</f>
        <v>246709</v>
      </c>
      <c r="AM21">
        <f>'q-AgArea'!AM21</f>
        <v>249463</v>
      </c>
      <c r="AN21">
        <f>'q-AgArea'!AN21</f>
        <v>251418</v>
      </c>
      <c r="AO21">
        <f>'q-AgArea'!AO21</f>
        <v>258472</v>
      </c>
      <c r="AP21">
        <f>'q-AgArea'!AP21</f>
        <v>259019</v>
      </c>
      <c r="AQ21">
        <f>'q-AgArea'!AQ21</f>
        <v>259566</v>
      </c>
      <c r="AR21">
        <f>'q-AgArea'!AR21</f>
        <v>260112</v>
      </c>
      <c r="AS21">
        <f>'q-AgArea'!AS21</f>
        <v>260759</v>
      </c>
      <c r="AT21">
        <f>'q-AgArea'!AT21</f>
        <v>261406</v>
      </c>
      <c r="AU21">
        <f>'q-AgArea'!AU21</f>
        <v>263465</v>
      </c>
    </row>
    <row r="22" spans="1:47" x14ac:dyDescent="0.2">
      <c r="A22">
        <f>'q-AgArea'!A22</f>
        <v>15</v>
      </c>
      <c r="B22" t="str">
        <f>'q-AgArea'!B22</f>
        <v>Southern Cone (excluding Brazil)</v>
      </c>
      <c r="C22">
        <f>'q-AgArea'!C22</f>
        <v>9</v>
      </c>
      <c r="D22" t="str">
        <f>'q-AgArea'!D22</f>
        <v>Argentina</v>
      </c>
      <c r="E22" t="str">
        <f>'q-AgArea'!E22</f>
        <v>51</v>
      </c>
      <c r="F22" t="str">
        <f>'q-AgArea'!F22</f>
        <v>Agric Area  (1000Ha)</v>
      </c>
      <c r="G22">
        <f>'q-AgArea'!G22</f>
        <v>175433</v>
      </c>
      <c r="H22">
        <f>'q-AgArea'!H22</f>
        <v>176036</v>
      </c>
      <c r="I22">
        <f>'q-AgArea'!I22</f>
        <v>175756</v>
      </c>
      <c r="J22">
        <f>'q-AgArea'!J22</f>
        <v>175456</v>
      </c>
      <c r="K22">
        <f>'q-AgArea'!K22</f>
        <v>175617</v>
      </c>
      <c r="L22">
        <f>'q-AgArea'!L22</f>
        <v>176566</v>
      </c>
      <c r="M22">
        <f>'q-AgArea'!M22</f>
        <v>176438</v>
      </c>
      <c r="N22">
        <f>'q-AgArea'!N22</f>
        <v>177454</v>
      </c>
      <c r="O22">
        <f>'q-AgArea'!O22</f>
        <v>177423</v>
      </c>
      <c r="P22">
        <f>'q-AgArea'!P22</f>
        <v>176511</v>
      </c>
      <c r="Q22">
        <f>'q-AgArea'!Q22</f>
        <v>175960</v>
      </c>
      <c r="R22">
        <f>'q-AgArea'!R22</f>
        <v>175810</v>
      </c>
      <c r="S22">
        <f>'q-AgArea'!S22</f>
        <v>175160</v>
      </c>
      <c r="T22">
        <f>'q-AgArea'!T22</f>
        <v>174480</v>
      </c>
      <c r="U22">
        <f>'q-AgArea'!U22</f>
        <v>174380</v>
      </c>
      <c r="V22">
        <f>'q-AgArea'!V22</f>
        <v>174280</v>
      </c>
      <c r="W22">
        <f>'q-AgArea'!W22</f>
        <v>173680</v>
      </c>
      <c r="X22">
        <f>'q-AgArea'!X22</f>
        <v>173580</v>
      </c>
      <c r="Y22">
        <f>'q-AgArea'!Y22</f>
        <v>173480</v>
      </c>
      <c r="Z22">
        <f>'q-AgArea'!Z22</f>
        <v>173400</v>
      </c>
      <c r="AA22">
        <f>'q-AgArea'!AA22</f>
        <v>173300</v>
      </c>
      <c r="AB22">
        <f>'q-AgArea'!AB22</f>
        <v>173200</v>
      </c>
      <c r="AC22">
        <f>'q-AgArea'!AC22</f>
        <v>173100</v>
      </c>
      <c r="AD22">
        <f>'q-AgArea'!AD22</f>
        <v>173000</v>
      </c>
      <c r="AE22">
        <f>'q-AgArea'!AE22</f>
        <v>172900</v>
      </c>
      <c r="AF22">
        <f>'q-AgArea'!AF22</f>
        <v>172700</v>
      </c>
      <c r="AG22">
        <f>'q-AgArea'!AG22</f>
        <v>172600</v>
      </c>
      <c r="AH22">
        <f>'q-AgArea'!AH22</f>
        <v>172337</v>
      </c>
      <c r="AI22">
        <f>'q-AgArea'!AI22</f>
        <v>172300</v>
      </c>
      <c r="AJ22">
        <f>'q-AgArea'!AJ22</f>
        <v>172300</v>
      </c>
      <c r="AK22">
        <f>'q-AgArea'!AK22</f>
        <v>172220</v>
      </c>
      <c r="AL22">
        <f>'q-AgArea'!AL22</f>
        <v>172320</v>
      </c>
      <c r="AM22">
        <f>'q-AgArea'!AM22</f>
        <v>172330</v>
      </c>
      <c r="AN22">
        <f>'q-AgArea'!AN22</f>
        <v>172730</v>
      </c>
      <c r="AO22">
        <f>'q-AgArea'!AO22</f>
        <v>172730</v>
      </c>
      <c r="AP22">
        <f>'q-AgArea'!AP22</f>
        <v>175250</v>
      </c>
      <c r="AQ22">
        <f>'q-AgArea'!AQ22</f>
        <v>175250</v>
      </c>
      <c r="AR22">
        <f>'q-AgArea'!AR22</f>
        <v>175280</v>
      </c>
      <c r="AS22">
        <f>'q-AgArea'!AS22</f>
        <v>176780</v>
      </c>
      <c r="AT22">
        <f>'q-AgArea'!AT22</f>
        <v>176800</v>
      </c>
      <c r="AU22">
        <f>'q-AgArea'!AU22</f>
        <v>177000</v>
      </c>
    </row>
    <row r="23" spans="1:47" x14ac:dyDescent="0.2">
      <c r="A23">
        <f>'q-AgArea'!A23</f>
        <v>15</v>
      </c>
      <c r="B23" t="str">
        <f>'q-AgArea'!B23</f>
        <v>Southern Cone (excluding Brazil)</v>
      </c>
      <c r="C23">
        <f>'q-AgArea'!C23</f>
        <v>40</v>
      </c>
      <c r="D23" t="str">
        <f>'q-AgArea'!D23</f>
        <v>Chile</v>
      </c>
      <c r="E23" t="str">
        <f>'q-AgArea'!E23</f>
        <v>51</v>
      </c>
      <c r="F23" t="str">
        <f>'q-AgArea'!F23</f>
        <v>Agric Area  (1000Ha)</v>
      </c>
      <c r="G23">
        <f>'q-AgArea'!G23</f>
        <v>13386</v>
      </c>
      <c r="H23">
        <f>'q-AgArea'!H23</f>
        <v>13556</v>
      </c>
      <c r="I23">
        <f>'q-AgArea'!I23</f>
        <v>13726</v>
      </c>
      <c r="J23">
        <f>'q-AgArea'!J23</f>
        <v>13898</v>
      </c>
      <c r="K23">
        <f>'q-AgArea'!K23</f>
        <v>14069</v>
      </c>
      <c r="L23">
        <f>'q-AgArea'!L23</f>
        <v>14238</v>
      </c>
      <c r="M23">
        <f>'q-AgArea'!M23</f>
        <v>14458</v>
      </c>
      <c r="N23">
        <f>'q-AgArea'!N23</f>
        <v>14678</v>
      </c>
      <c r="O23">
        <f>'q-AgArea'!O23</f>
        <v>14848</v>
      </c>
      <c r="P23">
        <f>'q-AgArea'!P23</f>
        <v>15100</v>
      </c>
      <c r="Q23">
        <f>'q-AgArea'!Q23</f>
        <v>15350</v>
      </c>
      <c r="R23">
        <f>'q-AgArea'!R23</f>
        <v>15600</v>
      </c>
      <c r="S23">
        <f>'q-AgArea'!S23</f>
        <v>15838</v>
      </c>
      <c r="T23">
        <f>'q-AgArea'!T23</f>
        <v>16250</v>
      </c>
      <c r="U23">
        <f>'q-AgArea'!U23</f>
        <v>16550</v>
      </c>
      <c r="V23">
        <f>'q-AgArea'!V23</f>
        <v>17200</v>
      </c>
      <c r="W23">
        <f>'q-AgArea'!W23</f>
        <v>17100</v>
      </c>
      <c r="X23">
        <f>'q-AgArea'!X23</f>
        <v>17000</v>
      </c>
      <c r="Y23">
        <f>'q-AgArea'!Y23</f>
        <v>16900</v>
      </c>
      <c r="Z23">
        <f>'q-AgArea'!Z23</f>
        <v>16850</v>
      </c>
      <c r="AA23">
        <f>'q-AgArea'!AA23</f>
        <v>16750</v>
      </c>
      <c r="AB23">
        <f>'q-AgArea'!AB23</f>
        <v>16600</v>
      </c>
      <c r="AC23">
        <f>'q-AgArea'!AC23</f>
        <v>16550</v>
      </c>
      <c r="AD23">
        <f>'q-AgArea'!AD23</f>
        <v>16500</v>
      </c>
      <c r="AE23">
        <f>'q-AgArea'!AE23</f>
        <v>16472</v>
      </c>
      <c r="AF23">
        <f>'q-AgArea'!AF23</f>
        <v>16436</v>
      </c>
      <c r="AG23">
        <f>'q-AgArea'!AG23</f>
        <v>16163</v>
      </c>
      <c r="AH23">
        <f>'q-AgArea'!AH23</f>
        <v>16154</v>
      </c>
      <c r="AI23">
        <f>'q-AgArea'!AI23</f>
        <v>16169</v>
      </c>
      <c r="AJ23">
        <f>'q-AgArea'!AJ23</f>
        <v>15899</v>
      </c>
      <c r="AK23">
        <f>'q-AgArea'!AK23</f>
        <v>15789</v>
      </c>
      <c r="AL23">
        <f>'q-AgArea'!AL23</f>
        <v>15556</v>
      </c>
      <c r="AM23">
        <f>'q-AgArea'!AM23</f>
        <v>15477</v>
      </c>
      <c r="AN23">
        <f>'q-AgArea'!AN23</f>
        <v>15450</v>
      </c>
      <c r="AO23">
        <f>'q-AgArea'!AO23</f>
        <v>15330</v>
      </c>
      <c r="AP23">
        <f>'q-AgArea'!AP23</f>
        <v>15232</v>
      </c>
      <c r="AQ23">
        <f>'q-AgArea'!AQ23</f>
        <v>15222</v>
      </c>
      <c r="AR23">
        <f>'q-AgArea'!AR23</f>
        <v>15219</v>
      </c>
      <c r="AS23">
        <f>'q-AgArea'!AS23</f>
        <v>15225</v>
      </c>
      <c r="AT23">
        <f>'q-AgArea'!AT23</f>
        <v>15232</v>
      </c>
      <c r="AU23">
        <f>'q-AgArea'!AU23</f>
        <v>15235</v>
      </c>
    </row>
    <row r="24" spans="1:47" x14ac:dyDescent="0.2">
      <c r="A24">
        <f>'q-AgArea'!A24</f>
        <v>15</v>
      </c>
      <c r="B24" t="str">
        <f>'q-AgArea'!B24</f>
        <v>Southern Cone (excluding Brazil)</v>
      </c>
      <c r="C24">
        <f>'q-AgArea'!C24</f>
        <v>169</v>
      </c>
      <c r="D24" t="str">
        <f>'q-AgArea'!D24</f>
        <v>Paraguay</v>
      </c>
      <c r="E24" t="str">
        <f>'q-AgArea'!E24</f>
        <v>51</v>
      </c>
      <c r="F24" t="str">
        <f>'q-AgArea'!F24</f>
        <v>Agric Area  (1000Ha)</v>
      </c>
      <c r="G24">
        <f>'q-AgArea'!G24</f>
        <v>14411</v>
      </c>
      <c r="H24">
        <f>'q-AgArea'!H24</f>
        <v>14522</v>
      </c>
      <c r="I24">
        <f>'q-AgArea'!I24</f>
        <v>14640</v>
      </c>
      <c r="J24">
        <f>'q-AgArea'!J24</f>
        <v>14772</v>
      </c>
      <c r="K24">
        <f>'q-AgArea'!K24</f>
        <v>14895</v>
      </c>
      <c r="L24">
        <f>'q-AgArea'!L24</f>
        <v>15020</v>
      </c>
      <c r="M24">
        <f>'q-AgArea'!M24</f>
        <v>15121</v>
      </c>
      <c r="N24">
        <f>'q-AgArea'!N24</f>
        <v>15217</v>
      </c>
      <c r="O24">
        <f>'q-AgArea'!O24</f>
        <v>15317</v>
      </c>
      <c r="P24">
        <f>'q-AgArea'!P24</f>
        <v>15417</v>
      </c>
      <c r="Q24">
        <f>'q-AgArea'!Q24</f>
        <v>15518</v>
      </c>
      <c r="R24">
        <f>'q-AgArea'!R24</f>
        <v>15618</v>
      </c>
      <c r="S24">
        <f>'q-AgArea'!S24</f>
        <v>15766</v>
      </c>
      <c r="T24">
        <f>'q-AgArea'!T24</f>
        <v>16033</v>
      </c>
      <c r="U24">
        <f>'q-AgArea'!U24</f>
        <v>16254</v>
      </c>
      <c r="V24">
        <f>'q-AgArea'!V24</f>
        <v>16474</v>
      </c>
      <c r="W24">
        <f>'q-AgArea'!W24</f>
        <v>16684</v>
      </c>
      <c r="X24">
        <f>'q-AgArea'!X24</f>
        <v>16905</v>
      </c>
      <c r="Y24">
        <f>'q-AgArea'!Y24</f>
        <v>17115</v>
      </c>
      <c r="Z24">
        <f>'q-AgArea'!Z24</f>
        <v>17535</v>
      </c>
      <c r="AA24">
        <f>'q-AgArea'!AA24</f>
        <v>17957</v>
      </c>
      <c r="AB24">
        <f>'q-AgArea'!AB24</f>
        <v>18393</v>
      </c>
      <c r="AC24">
        <f>'q-AgArea'!AC24</f>
        <v>18930</v>
      </c>
      <c r="AD24">
        <f>'q-AgArea'!AD24</f>
        <v>19467</v>
      </c>
      <c r="AE24">
        <f>'q-AgArea'!AE24</f>
        <v>19999</v>
      </c>
      <c r="AF24">
        <f>'q-AgArea'!AF24</f>
        <v>21551</v>
      </c>
      <c r="AG24">
        <f>'q-AgArea'!AG24</f>
        <v>22048</v>
      </c>
      <c r="AH24">
        <f>'q-AgArea'!AH24</f>
        <v>22625</v>
      </c>
      <c r="AI24">
        <f>'q-AgArea'!AI24</f>
        <v>22962</v>
      </c>
      <c r="AJ24">
        <f>'q-AgArea'!AJ24</f>
        <v>23299</v>
      </c>
      <c r="AK24">
        <f>'q-AgArea'!AK24</f>
        <v>23635</v>
      </c>
      <c r="AL24">
        <f>'q-AgArea'!AL24</f>
        <v>24085</v>
      </c>
      <c r="AM24">
        <f>'q-AgArea'!AM24</f>
        <v>24085</v>
      </c>
      <c r="AN24">
        <f>'q-AgArea'!AN24</f>
        <v>24235</v>
      </c>
      <c r="AO24">
        <f>'q-AgArea'!AO24</f>
        <v>24385</v>
      </c>
      <c r="AP24">
        <f>'q-AgArea'!AP24</f>
        <v>24385</v>
      </c>
      <c r="AQ24">
        <f>'q-AgArea'!AQ24</f>
        <v>24385</v>
      </c>
      <c r="AR24">
        <f>'q-AgArea'!AR24</f>
        <v>24636</v>
      </c>
      <c r="AS24">
        <f>'q-AgArea'!AS24</f>
        <v>24637</v>
      </c>
      <c r="AT24">
        <f>'q-AgArea'!AT24</f>
        <v>24638</v>
      </c>
      <c r="AU24">
        <f>'q-AgArea'!AU24</f>
        <v>24810</v>
      </c>
    </row>
    <row r="25" spans="1:47" x14ac:dyDescent="0.2">
      <c r="A25">
        <f>'q-AgArea'!A25</f>
        <v>15</v>
      </c>
      <c r="B25" t="str">
        <f>'q-AgArea'!B25</f>
        <v>Southern Cone (excluding Brazil)</v>
      </c>
      <c r="C25">
        <f>'q-AgArea'!C25</f>
        <v>234</v>
      </c>
      <c r="D25" t="str">
        <f>'q-AgArea'!D25</f>
        <v>Uruguay</v>
      </c>
      <c r="E25" t="str">
        <f>'q-AgArea'!E25</f>
        <v>51</v>
      </c>
      <c r="F25" t="str">
        <f>'q-AgArea'!F25</f>
        <v>Agric Area  (1000Ha)</v>
      </c>
      <c r="G25">
        <f>'q-AgArea'!G25</f>
        <v>15230</v>
      </c>
      <c r="H25">
        <f>'q-AgArea'!H25</f>
        <v>15193</v>
      </c>
      <c r="I25">
        <f>'q-AgArea'!I25</f>
        <v>15143</v>
      </c>
      <c r="J25">
        <f>'q-AgArea'!J25</f>
        <v>15153</v>
      </c>
      <c r="K25">
        <f>'q-AgArea'!K25</f>
        <v>15100</v>
      </c>
      <c r="L25">
        <f>'q-AgArea'!L25</f>
        <v>15109</v>
      </c>
      <c r="M25">
        <f>'q-AgArea'!M25</f>
        <v>15109</v>
      </c>
      <c r="N25">
        <f>'q-AgArea'!N25</f>
        <v>15072</v>
      </c>
      <c r="O25">
        <f>'q-AgArea'!O25</f>
        <v>15072</v>
      </c>
      <c r="P25">
        <f>'q-AgArea'!P25</f>
        <v>15057</v>
      </c>
      <c r="Q25">
        <f>'q-AgArea'!Q25</f>
        <v>15057</v>
      </c>
      <c r="R25">
        <f>'q-AgArea'!R25</f>
        <v>15057</v>
      </c>
      <c r="S25">
        <f>'q-AgArea'!S25</f>
        <v>15056</v>
      </c>
      <c r="T25">
        <f>'q-AgArea'!T25</f>
        <v>15062</v>
      </c>
      <c r="U25">
        <f>'q-AgArea'!U25</f>
        <v>15067</v>
      </c>
      <c r="V25">
        <f>'q-AgArea'!V25</f>
        <v>15079</v>
      </c>
      <c r="W25">
        <f>'q-AgArea'!W25</f>
        <v>15080</v>
      </c>
      <c r="X25">
        <f>'q-AgArea'!X25</f>
        <v>15080</v>
      </c>
      <c r="Y25">
        <f>'q-AgArea'!Y25</f>
        <v>15081</v>
      </c>
      <c r="Z25">
        <f>'q-AgArea'!Z25</f>
        <v>15081</v>
      </c>
      <c r="AA25">
        <f>'q-AgArea'!AA25</f>
        <v>15046</v>
      </c>
      <c r="AB25">
        <f>'q-AgArea'!AB25</f>
        <v>15001</v>
      </c>
      <c r="AC25">
        <f>'q-AgArea'!AC25</f>
        <v>14968</v>
      </c>
      <c r="AD25">
        <f>'q-AgArea'!AD25</f>
        <v>14924</v>
      </c>
      <c r="AE25">
        <f>'q-AgArea'!AE25</f>
        <v>14891</v>
      </c>
      <c r="AF25">
        <f>'q-AgArea'!AF25</f>
        <v>14847</v>
      </c>
      <c r="AG25">
        <f>'q-AgArea'!AG25</f>
        <v>14827</v>
      </c>
      <c r="AH25">
        <f>'q-AgArea'!AH25</f>
        <v>14824</v>
      </c>
      <c r="AI25">
        <f>'q-AgArea'!AI25</f>
        <v>14825</v>
      </c>
      <c r="AJ25">
        <f>'q-AgArea'!AJ25</f>
        <v>14825</v>
      </c>
      <c r="AK25">
        <f>'q-AgArea'!AK25</f>
        <v>14825</v>
      </c>
      <c r="AL25">
        <f>'q-AgArea'!AL25</f>
        <v>14825</v>
      </c>
      <c r="AM25">
        <f>'q-AgArea'!AM25</f>
        <v>14825</v>
      </c>
      <c r="AN25">
        <f>'q-AgArea'!AN25</f>
        <v>14825</v>
      </c>
      <c r="AO25">
        <f>'q-AgArea'!AO25</f>
        <v>14825</v>
      </c>
      <c r="AP25">
        <f>'q-AgArea'!AP25</f>
        <v>14829</v>
      </c>
      <c r="AQ25">
        <f>'q-AgArea'!AQ25</f>
        <v>14833</v>
      </c>
      <c r="AR25">
        <f>'q-AgArea'!AR25</f>
        <v>14842</v>
      </c>
      <c r="AS25">
        <f>'q-AgArea'!AS25</f>
        <v>14851</v>
      </c>
      <c r="AT25">
        <f>'q-AgArea'!AT25</f>
        <v>14883</v>
      </c>
      <c r="AU25">
        <f>'q-AgArea'!AU25</f>
        <v>14883</v>
      </c>
    </row>
    <row r="26" spans="1:47" x14ac:dyDescent="0.2">
      <c r="A26">
        <f>'q-AgArea'!A26</f>
        <v>19</v>
      </c>
      <c r="B26" t="str">
        <f>'q-AgArea'!B26</f>
        <v>Latin America and the Caribbean (47)</v>
      </c>
      <c r="C26">
        <f>'q-AgArea'!C26</f>
        <v>315</v>
      </c>
      <c r="D26" t="str">
        <f>'q-AgArea'!D26</f>
        <v>LATIN AMER &amp; CARIBBEAN</v>
      </c>
      <c r="E26" t="str">
        <f>'q-AgArea'!E26</f>
        <v>51</v>
      </c>
      <c r="F26" t="str">
        <f>'q-AgArea'!F26</f>
        <v>Agric Area  (1000Ha)</v>
      </c>
      <c r="G26">
        <f>'q-AgArea'!G26</f>
        <v>618793</v>
      </c>
      <c r="H26">
        <f>'q-AgArea'!H26</f>
        <v>626433</v>
      </c>
      <c r="I26">
        <f>'q-AgArea'!I26</f>
        <v>633027</v>
      </c>
      <c r="J26">
        <f>'q-AgArea'!J26</f>
        <v>639252</v>
      </c>
      <c r="K26">
        <f>'q-AgArea'!K26</f>
        <v>644045</v>
      </c>
      <c r="L26">
        <f>'q-AgArea'!L26</f>
        <v>650111</v>
      </c>
      <c r="M26">
        <f>'q-AgArea'!M26</f>
        <v>655058</v>
      </c>
      <c r="N26">
        <f>'q-AgArea'!N26</f>
        <v>662366</v>
      </c>
      <c r="O26">
        <f>'q-AgArea'!O26</f>
        <v>671726</v>
      </c>
      <c r="P26">
        <f>'q-AgArea'!P26</f>
        <v>673387</v>
      </c>
      <c r="Q26">
        <f>'q-AgArea'!Q26</f>
        <v>680414</v>
      </c>
      <c r="R26">
        <f>'q-AgArea'!R26</f>
        <v>685480</v>
      </c>
      <c r="S26">
        <f>'q-AgArea'!S26</f>
        <v>689247</v>
      </c>
      <c r="T26">
        <f>'q-AgArea'!T26</f>
        <v>694240</v>
      </c>
      <c r="U26">
        <f>'q-AgArea'!U26</f>
        <v>699447</v>
      </c>
      <c r="V26">
        <f>'q-AgArea'!V26</f>
        <v>704004</v>
      </c>
      <c r="W26">
        <f>'q-AgArea'!W26</f>
        <v>707983</v>
      </c>
      <c r="X26">
        <f>'q-AgArea'!X26</f>
        <v>710128</v>
      </c>
      <c r="Y26">
        <f>'q-AgArea'!Y26</f>
        <v>713910</v>
      </c>
      <c r="Z26">
        <f>'q-AgArea'!Z26</f>
        <v>716842</v>
      </c>
      <c r="AA26">
        <f>'q-AgArea'!AA26</f>
        <v>719790</v>
      </c>
      <c r="AB26">
        <f>'q-AgArea'!AB26</f>
        <v>723025</v>
      </c>
      <c r="AC26">
        <f>'q-AgArea'!AC26</f>
        <v>724618</v>
      </c>
      <c r="AD26">
        <f>'q-AgArea'!AD26</f>
        <v>727744</v>
      </c>
      <c r="AE26">
        <f>'q-AgArea'!AE26</f>
        <v>730534</v>
      </c>
      <c r="AF26">
        <f>'q-AgArea'!AF26</f>
        <v>737077</v>
      </c>
      <c r="AG26">
        <f>'q-AgArea'!AG26</f>
        <v>740060</v>
      </c>
      <c r="AH26">
        <f>'q-AgArea'!AH26</f>
        <v>743604</v>
      </c>
      <c r="AI26">
        <f>'q-AgArea'!AI26</f>
        <v>746499</v>
      </c>
      <c r="AJ26">
        <f>'q-AgArea'!AJ26</f>
        <v>749542</v>
      </c>
      <c r="AK26">
        <f>'q-AgArea'!AK26</f>
        <v>754025</v>
      </c>
      <c r="AL26">
        <f>'q-AgArea'!AL26</f>
        <v>756859</v>
      </c>
      <c r="AM26">
        <f>'q-AgArea'!AM26</f>
        <v>761246</v>
      </c>
      <c r="AN26">
        <f>'q-AgArea'!AN26</f>
        <v>764893</v>
      </c>
      <c r="AO26">
        <f>'q-AgArea'!AO26</f>
        <v>772651</v>
      </c>
      <c r="AP26">
        <f>'q-AgArea'!AP26</f>
        <v>775921</v>
      </c>
      <c r="AQ26">
        <f>'q-AgArea'!AQ26</f>
        <v>776732</v>
      </c>
      <c r="AR26">
        <f>'q-AgArea'!AR26</f>
        <v>778280</v>
      </c>
      <c r="AS26">
        <f>'q-AgArea'!AS26</f>
        <v>780676</v>
      </c>
      <c r="AT26">
        <f>'q-AgArea'!AT26</f>
        <v>781137</v>
      </c>
      <c r="AU26">
        <f>'q-AgArea'!AU26</f>
        <v>784205</v>
      </c>
    </row>
    <row r="27" spans="1:47" x14ac:dyDescent="0.2">
      <c r="A27">
        <f>'q-AgArea'!A27</f>
        <v>21</v>
      </c>
      <c r="B27" t="str">
        <f>'q-AgArea'!B27</f>
        <v>Sub-Saharan Africa excl SA (53)</v>
      </c>
      <c r="C27">
        <f>'q-AgArea'!C27</f>
        <v>390</v>
      </c>
      <c r="D27" t="str">
        <f>'q-AgArea'!D27</f>
        <v>AFRICA SOUTH OF SAHARA</v>
      </c>
      <c r="E27" t="str">
        <f>'q-AgArea'!E27</f>
        <v>51</v>
      </c>
      <c r="F27" t="str">
        <f>'q-AgArea'!F27</f>
        <v>Agric Area  (1000Ha)</v>
      </c>
      <c r="G27">
        <f>'q-AgArea'!G27</f>
        <v>865084</v>
      </c>
      <c r="H27">
        <f>'q-AgArea'!H27</f>
        <v>866402</v>
      </c>
      <c r="I27">
        <f>'q-AgArea'!I27</f>
        <v>867178</v>
      </c>
      <c r="J27">
        <f>'q-AgArea'!J27</f>
        <v>868397</v>
      </c>
      <c r="K27">
        <f>'q-AgArea'!K27</f>
        <v>869413</v>
      </c>
      <c r="L27">
        <f>'q-AgArea'!L27</f>
        <v>870012</v>
      </c>
      <c r="M27">
        <f>'q-AgArea'!M27</f>
        <v>870749</v>
      </c>
      <c r="N27">
        <f>'q-AgArea'!N27</f>
        <v>871443</v>
      </c>
      <c r="O27">
        <f>'q-AgArea'!O27</f>
        <v>873192</v>
      </c>
      <c r="P27">
        <f>'q-AgArea'!P27</f>
        <v>873673</v>
      </c>
      <c r="Q27">
        <f>'q-AgArea'!Q27</f>
        <v>874256</v>
      </c>
      <c r="R27">
        <f>'q-AgArea'!R27</f>
        <v>874973</v>
      </c>
      <c r="S27">
        <f>'q-AgArea'!S27</f>
        <v>875262</v>
      </c>
      <c r="T27">
        <f>'q-AgArea'!T27</f>
        <v>876393</v>
      </c>
      <c r="U27">
        <f>'q-AgArea'!U27</f>
        <v>877881</v>
      </c>
      <c r="V27">
        <f>'q-AgArea'!V27</f>
        <v>879089</v>
      </c>
      <c r="W27">
        <f>'q-AgArea'!W27</f>
        <v>880233</v>
      </c>
      <c r="X27">
        <f>'q-AgArea'!X27</f>
        <v>881129</v>
      </c>
      <c r="Y27">
        <f>'q-AgArea'!Y27</f>
        <v>881808</v>
      </c>
      <c r="Z27">
        <f>'q-AgArea'!Z27</f>
        <v>883066</v>
      </c>
      <c r="AA27">
        <f>'q-AgArea'!AA27</f>
        <v>883160</v>
      </c>
      <c r="AB27">
        <f>'q-AgArea'!AB27</f>
        <v>884017</v>
      </c>
      <c r="AC27">
        <f>'q-AgArea'!AC27</f>
        <v>884975</v>
      </c>
      <c r="AD27">
        <f>'q-AgArea'!AD27</f>
        <v>885976</v>
      </c>
      <c r="AE27">
        <f>'q-AgArea'!AE27</f>
        <v>889037</v>
      </c>
      <c r="AF27">
        <f>'q-AgArea'!AF27</f>
        <v>892990</v>
      </c>
      <c r="AG27">
        <f>'q-AgArea'!AG27</f>
        <v>895311</v>
      </c>
      <c r="AH27">
        <f>'q-AgArea'!AH27</f>
        <v>899671</v>
      </c>
      <c r="AI27">
        <f>'q-AgArea'!AI27</f>
        <v>902306</v>
      </c>
      <c r="AJ27">
        <f>'q-AgArea'!AJ27</f>
        <v>904640</v>
      </c>
      <c r="AK27">
        <f>'q-AgArea'!AK27</f>
        <v>905286</v>
      </c>
      <c r="AL27">
        <f>'q-AgArea'!AL27</f>
        <v>907558</v>
      </c>
      <c r="AM27">
        <f>'q-AgArea'!AM27</f>
        <v>894367</v>
      </c>
      <c r="AN27">
        <f>'q-AgArea'!AN27</f>
        <v>896280</v>
      </c>
      <c r="AO27">
        <f>'q-AgArea'!AO27</f>
        <v>900210</v>
      </c>
      <c r="AP27">
        <f>'q-AgArea'!AP27</f>
        <v>902110</v>
      </c>
      <c r="AQ27">
        <f>'q-AgArea'!AQ27</f>
        <v>904179</v>
      </c>
      <c r="AR27">
        <f>'q-AgArea'!AR27</f>
        <v>906216</v>
      </c>
      <c r="AS27">
        <f>'q-AgArea'!AS27</f>
        <v>907154</v>
      </c>
      <c r="AT27">
        <f>'q-AgArea'!AT27</f>
        <v>907922</v>
      </c>
      <c r="AU27">
        <f>'q-AgArea'!AU27</f>
        <v>910134</v>
      </c>
    </row>
    <row r="28" spans="1:47" x14ac:dyDescent="0.2">
      <c r="A28">
        <f>'q-AgArea'!A28</f>
        <v>22</v>
      </c>
      <c r="B28" t="str">
        <f>'q-AgArea'!B28</f>
        <v>Developing Countries (183)</v>
      </c>
      <c r="C28">
        <f>'q-AgArea'!C28</f>
        <v>855</v>
      </c>
      <c r="D28" t="str">
        <f>'q-AgArea'!D28</f>
        <v>DEVELOPING COUNTRIES</v>
      </c>
      <c r="E28" t="str">
        <f>'q-AgArea'!E28</f>
        <v>51</v>
      </c>
      <c r="F28" t="str">
        <f>'q-AgArea'!F28</f>
        <v>Agric Area  (1000Ha)</v>
      </c>
      <c r="G28">
        <f>'q-AgArea'!G28</f>
        <v>2624478</v>
      </c>
      <c r="H28">
        <f>'q-AgArea'!H28</f>
        <v>2638582</v>
      </c>
      <c r="I28">
        <f>'q-AgArea'!I28</f>
        <v>2650725</v>
      </c>
      <c r="J28">
        <f>'q-AgArea'!J28</f>
        <v>2663962</v>
      </c>
      <c r="K28">
        <f>'q-AgArea'!K28</f>
        <v>2675444</v>
      </c>
      <c r="L28">
        <f>'q-AgArea'!L28</f>
        <v>2687346</v>
      </c>
      <c r="M28">
        <f>'q-AgArea'!M28</f>
        <v>2697623</v>
      </c>
      <c r="N28">
        <f>'q-AgArea'!N28</f>
        <v>2710755</v>
      </c>
      <c r="O28">
        <f>'q-AgArea'!O28</f>
        <v>2727920</v>
      </c>
      <c r="P28">
        <f>'q-AgArea'!P28</f>
        <v>2735947</v>
      </c>
      <c r="Q28">
        <f>'q-AgArea'!Q28</f>
        <v>2750208</v>
      </c>
      <c r="R28">
        <f>'q-AgArea'!R28</f>
        <v>2763912</v>
      </c>
      <c r="S28">
        <f>'q-AgArea'!S28</f>
        <v>2776152</v>
      </c>
      <c r="T28">
        <f>'q-AgArea'!T28</f>
        <v>2791068</v>
      </c>
      <c r="U28">
        <f>'q-AgArea'!U28</f>
        <v>2802955</v>
      </c>
      <c r="V28">
        <f>'q-AgArea'!V28</f>
        <v>2800714</v>
      </c>
      <c r="W28">
        <f>'q-AgArea'!W28</f>
        <v>2813598</v>
      </c>
      <c r="X28">
        <f>'q-AgArea'!X28</f>
        <v>2822866</v>
      </c>
      <c r="Y28">
        <f>'q-AgArea'!Y28</f>
        <v>2835636</v>
      </c>
      <c r="Z28">
        <f>'q-AgArea'!Z28</f>
        <v>2846594</v>
      </c>
      <c r="AA28">
        <f>'q-AgArea'!AA28</f>
        <v>2854367</v>
      </c>
      <c r="AB28">
        <f>'q-AgArea'!AB28</f>
        <v>2866322</v>
      </c>
      <c r="AC28">
        <f>'q-AgArea'!AC28</f>
        <v>2891613</v>
      </c>
      <c r="AD28">
        <f>'q-AgArea'!AD28</f>
        <v>2910463</v>
      </c>
      <c r="AE28">
        <f>'q-AgArea'!AE28</f>
        <v>2942746</v>
      </c>
      <c r="AF28">
        <f>'q-AgArea'!AF28</f>
        <v>2970782</v>
      </c>
      <c r="AG28">
        <f>'q-AgArea'!AG28</f>
        <v>2996212</v>
      </c>
      <c r="AH28">
        <f>'q-AgArea'!AH28</f>
        <v>3021051</v>
      </c>
      <c r="AI28">
        <f>'q-AgArea'!AI28</f>
        <v>3041212</v>
      </c>
      <c r="AJ28">
        <f>'q-AgArea'!AJ28</f>
        <v>3053099</v>
      </c>
      <c r="AK28">
        <f>'q-AgArea'!AK28</f>
        <v>3057540</v>
      </c>
      <c r="AL28">
        <f>'q-AgArea'!AL28</f>
        <v>3061550</v>
      </c>
      <c r="AM28">
        <f>'q-AgArea'!AM28</f>
        <v>3101633</v>
      </c>
      <c r="AN28">
        <f>'q-AgArea'!AN28</f>
        <v>3108988</v>
      </c>
      <c r="AO28">
        <f>'q-AgArea'!AO28</f>
        <v>3121586</v>
      </c>
      <c r="AP28">
        <f>'q-AgArea'!AP28</f>
        <v>3129132</v>
      </c>
      <c r="AQ28">
        <f>'q-AgArea'!AQ28</f>
        <v>3132024</v>
      </c>
      <c r="AR28">
        <f>'q-AgArea'!AR28</f>
        <v>3137260</v>
      </c>
      <c r="AS28">
        <f>'q-AgArea'!AS28</f>
        <v>3160188</v>
      </c>
      <c r="AT28">
        <f>'q-AgArea'!AT28</f>
        <v>3165487</v>
      </c>
      <c r="AU28">
        <f>'q-AgArea'!AU28</f>
        <v>3178554</v>
      </c>
    </row>
    <row r="29" spans="1:47" x14ac:dyDescent="0.2">
      <c r="A29">
        <f>'q-AgArea'!A29</f>
        <v>23</v>
      </c>
      <c r="B29" t="str">
        <f>'q-AgArea'!B29</f>
        <v>United States</v>
      </c>
      <c r="C29">
        <f>'q-AgArea'!C29</f>
        <v>231</v>
      </c>
      <c r="D29" t="str">
        <f>'q-AgArea'!D29</f>
        <v>United States</v>
      </c>
      <c r="E29" t="str">
        <f>'q-AgArea'!E29</f>
        <v>51</v>
      </c>
      <c r="F29" t="str">
        <f>'q-AgArea'!F29</f>
        <v>Agric Area  (1000Ha)</v>
      </c>
      <c r="G29">
        <f>'q-AgArea'!G29</f>
        <v>447509</v>
      </c>
      <c r="H29">
        <f>'q-AgArea'!H29</f>
        <v>443991</v>
      </c>
      <c r="I29">
        <f>'q-AgArea'!I29</f>
        <v>441443</v>
      </c>
      <c r="J29">
        <f>'q-AgArea'!J29</f>
        <v>439012</v>
      </c>
      <c r="K29">
        <f>'q-AgArea'!K29</f>
        <v>435873</v>
      </c>
      <c r="L29">
        <f>'q-AgArea'!L29</f>
        <v>435550</v>
      </c>
      <c r="M29">
        <f>'q-AgArea'!M29</f>
        <v>435307</v>
      </c>
      <c r="N29">
        <f>'q-AgArea'!N29</f>
        <v>435795</v>
      </c>
      <c r="O29">
        <f>'q-AgArea'!O29</f>
        <v>435447</v>
      </c>
      <c r="P29">
        <f>'q-AgArea'!P29</f>
        <v>434400</v>
      </c>
      <c r="Q29">
        <f>'q-AgArea'!Q29</f>
        <v>433300</v>
      </c>
      <c r="R29">
        <f>'q-AgArea'!R29</f>
        <v>432300</v>
      </c>
      <c r="S29">
        <f>'q-AgArea'!S29</f>
        <v>431200</v>
      </c>
      <c r="T29">
        <f>'q-AgArea'!T29</f>
        <v>430158</v>
      </c>
      <c r="U29">
        <f>'q-AgArea'!U29</f>
        <v>430158</v>
      </c>
      <c r="V29">
        <f>'q-AgArea'!V29</f>
        <v>430158</v>
      </c>
      <c r="W29">
        <f>'q-AgArea'!W29</f>
        <v>430331</v>
      </c>
      <c r="X29">
        <f>'q-AgArea'!X29</f>
        <v>428163</v>
      </c>
      <c r="Y29">
        <f>'q-AgArea'!Y29</f>
        <v>428163</v>
      </c>
      <c r="Z29">
        <f>'q-AgArea'!Z29</f>
        <v>428163</v>
      </c>
      <c r="AA29">
        <f>'q-AgArea'!AA29</f>
        <v>428163</v>
      </c>
      <c r="AB29">
        <f>'q-AgArea'!AB29</f>
        <v>431399</v>
      </c>
      <c r="AC29">
        <f>'q-AgArea'!AC29</f>
        <v>431399</v>
      </c>
      <c r="AD29">
        <f>'q-AgArea'!AD29</f>
        <v>431399</v>
      </c>
      <c r="AE29">
        <f>'q-AgArea'!AE29</f>
        <v>431399</v>
      </c>
      <c r="AF29">
        <f>'q-AgArea'!AF29</f>
        <v>431399</v>
      </c>
      <c r="AG29">
        <f>'q-AgArea'!AG29</f>
        <v>426948</v>
      </c>
      <c r="AH29">
        <f>'q-AgArea'!AH29</f>
        <v>426948</v>
      </c>
      <c r="AI29">
        <f>'q-AgArea'!AI29</f>
        <v>426948</v>
      </c>
      <c r="AJ29">
        <f>'q-AgArea'!AJ29</f>
        <v>426948</v>
      </c>
      <c r="AK29">
        <f>'q-AgArea'!AK29</f>
        <v>426948</v>
      </c>
      <c r="AL29">
        <f>'q-AgArea'!AL29</f>
        <v>425429</v>
      </c>
      <c r="AM29">
        <f>'q-AgArea'!AM29</f>
        <v>422948</v>
      </c>
      <c r="AN29">
        <f>'q-AgArea'!AN29</f>
        <v>421139</v>
      </c>
      <c r="AO29">
        <f>'q-AgArea'!AO29</f>
        <v>420139</v>
      </c>
      <c r="AP29">
        <f>'q-AgArea'!AP29</f>
        <v>416306</v>
      </c>
      <c r="AQ29">
        <f>'q-AgArea'!AQ29</f>
        <v>418932</v>
      </c>
      <c r="AR29">
        <f>'q-AgArea'!AR29</f>
        <v>413782</v>
      </c>
      <c r="AS29">
        <f>'q-AgArea'!AS29</f>
        <v>412473</v>
      </c>
      <c r="AT29">
        <f>'q-AgArea'!AT29</f>
        <v>412877</v>
      </c>
      <c r="AU29">
        <f>'q-AgArea'!AU29</f>
        <v>411259</v>
      </c>
    </row>
    <row r="30" spans="1:47" x14ac:dyDescent="0.2">
      <c r="A30">
        <f>'q-AgArea'!A30</f>
        <v>24</v>
      </c>
      <c r="B30" t="str">
        <f>'q-AgArea'!B30</f>
        <v>Western Europe (29)</v>
      </c>
      <c r="C30">
        <f>'q-AgArea'!C30</f>
        <v>303</v>
      </c>
      <c r="D30" t="str">
        <f>'q-AgArea'!D30</f>
        <v>WESTERN EUROPE</v>
      </c>
      <c r="E30" t="str">
        <f>'q-AgArea'!E30</f>
        <v>51</v>
      </c>
      <c r="F30" t="str">
        <f>'q-AgArea'!F30</f>
        <v>Agric Area  (1000Ha)</v>
      </c>
      <c r="G30">
        <f>'q-AgArea'!G30</f>
        <v>170012</v>
      </c>
      <c r="H30">
        <f>'q-AgArea'!H30</f>
        <v>169787</v>
      </c>
      <c r="I30">
        <f>'q-AgArea'!I30</f>
        <v>169238</v>
      </c>
      <c r="J30">
        <f>'q-AgArea'!J30</f>
        <v>168456</v>
      </c>
      <c r="K30">
        <f>'q-AgArea'!K30</f>
        <v>167765</v>
      </c>
      <c r="L30">
        <f>'q-AgArea'!L30</f>
        <v>167270</v>
      </c>
      <c r="M30">
        <f>'q-AgArea'!M30</f>
        <v>167159</v>
      </c>
      <c r="N30">
        <f>'q-AgArea'!N30</f>
        <v>166142</v>
      </c>
      <c r="O30">
        <f>'q-AgArea'!O30</f>
        <v>166249</v>
      </c>
      <c r="P30">
        <f>'q-AgArea'!P30</f>
        <v>164259</v>
      </c>
      <c r="Q30">
        <f>'q-AgArea'!Q30</f>
        <v>162215</v>
      </c>
      <c r="R30">
        <f>'q-AgArea'!R30</f>
        <v>161543</v>
      </c>
      <c r="S30">
        <f>'q-AgArea'!S30</f>
        <v>160904</v>
      </c>
      <c r="T30">
        <f>'q-AgArea'!T30</f>
        <v>160523</v>
      </c>
      <c r="U30">
        <f>'q-AgArea'!U30</f>
        <v>160159</v>
      </c>
      <c r="V30">
        <f>'q-AgArea'!V30</f>
        <v>159254</v>
      </c>
      <c r="W30">
        <f>'q-AgArea'!W30</f>
        <v>159042</v>
      </c>
      <c r="X30">
        <f>'q-AgArea'!X30</f>
        <v>159058</v>
      </c>
      <c r="Y30">
        <f>'q-AgArea'!Y30</f>
        <v>158666</v>
      </c>
      <c r="Z30">
        <f>'q-AgArea'!Z30</f>
        <v>158078</v>
      </c>
      <c r="AA30">
        <f>'q-AgArea'!AA30</f>
        <v>157767</v>
      </c>
      <c r="AB30">
        <f>'q-AgArea'!AB30</f>
        <v>157515</v>
      </c>
      <c r="AC30">
        <f>'q-AgArea'!AC30</f>
        <v>156313</v>
      </c>
      <c r="AD30">
        <f>'q-AgArea'!AD30</f>
        <v>156016</v>
      </c>
      <c r="AE30">
        <f>'q-AgArea'!AE30</f>
        <v>155642</v>
      </c>
      <c r="AF30">
        <f>'q-AgArea'!AF30</f>
        <v>155296</v>
      </c>
      <c r="AG30">
        <f>'q-AgArea'!AG30</f>
        <v>154971</v>
      </c>
      <c r="AH30">
        <f>'q-AgArea'!AH30</f>
        <v>154588</v>
      </c>
      <c r="AI30">
        <f>'q-AgArea'!AI30</f>
        <v>154427</v>
      </c>
      <c r="AJ30">
        <f>'q-AgArea'!AJ30</f>
        <v>153873</v>
      </c>
      <c r="AK30">
        <f>'q-AgArea'!AK30</f>
        <v>150561</v>
      </c>
      <c r="AL30">
        <f>'q-AgArea'!AL30</f>
        <v>149441</v>
      </c>
      <c r="AM30">
        <f>'q-AgArea'!AM30</f>
        <v>148696</v>
      </c>
      <c r="AN30">
        <f>'q-AgArea'!AN30</f>
        <v>148551</v>
      </c>
      <c r="AO30">
        <f>'q-AgArea'!AO30</f>
        <v>147494</v>
      </c>
      <c r="AP30">
        <f>'q-AgArea'!AP30</f>
        <v>147764</v>
      </c>
      <c r="AQ30">
        <f>'q-AgArea'!AQ30</f>
        <v>147313</v>
      </c>
      <c r="AR30">
        <f>'q-AgArea'!AR30</f>
        <v>147284</v>
      </c>
      <c r="AS30">
        <f>'q-AgArea'!AS30</f>
        <v>147038</v>
      </c>
      <c r="AT30">
        <f>'q-AgArea'!AT30</f>
        <v>145915</v>
      </c>
      <c r="AU30">
        <f>'q-AgArea'!AU30</f>
        <v>145270</v>
      </c>
    </row>
    <row r="31" spans="1:47" x14ac:dyDescent="0.2">
      <c r="A31">
        <f>'q-AgArea'!A31</f>
        <v>25</v>
      </c>
      <c r="B31" t="str">
        <f>'q-AgArea'!B31</f>
        <v>Developed Countries (67)</v>
      </c>
      <c r="C31">
        <f>'q-AgArea'!C31</f>
        <v>354</v>
      </c>
      <c r="D31" t="str">
        <f>'q-AgArea'!D31</f>
        <v>DEVELOPED COUNTRIES</v>
      </c>
      <c r="E31" t="str">
        <f>'q-AgArea'!E31</f>
        <v>51</v>
      </c>
      <c r="F31" t="str">
        <f>'q-AgArea'!F31</f>
        <v>Agric Area  (1000Ha)</v>
      </c>
      <c r="G31">
        <f>'q-AgArea'!G31</f>
        <v>1880102</v>
      </c>
      <c r="H31">
        <f>'q-AgArea'!H31</f>
        <v>1879136</v>
      </c>
      <c r="I31">
        <f>'q-AgArea'!I31</f>
        <v>1877090</v>
      </c>
      <c r="J31">
        <f>'q-AgArea'!J31</f>
        <v>1874933</v>
      </c>
      <c r="K31">
        <f>'q-AgArea'!K31</f>
        <v>1877144</v>
      </c>
      <c r="L31">
        <f>'q-AgArea'!L31</f>
        <v>1876703</v>
      </c>
      <c r="M31">
        <f>'q-AgArea'!M31</f>
        <v>1880432</v>
      </c>
      <c r="N31">
        <f>'q-AgArea'!N31</f>
        <v>1878840</v>
      </c>
      <c r="O31">
        <f>'q-AgArea'!O31</f>
        <v>1884700</v>
      </c>
      <c r="P31">
        <f>'q-AgArea'!P31</f>
        <v>1884237</v>
      </c>
      <c r="Q31">
        <f>'q-AgArea'!Q31</f>
        <v>1882421</v>
      </c>
      <c r="R31">
        <f>'q-AgArea'!R31</f>
        <v>1883902</v>
      </c>
      <c r="S31">
        <f>'q-AgArea'!S31</f>
        <v>1886773</v>
      </c>
      <c r="T31">
        <f>'q-AgArea'!T31</f>
        <v>1887126</v>
      </c>
      <c r="U31">
        <f>'q-AgArea'!U31</f>
        <v>1883186</v>
      </c>
      <c r="V31">
        <f>'q-AgArea'!V31</f>
        <v>1885778</v>
      </c>
      <c r="W31">
        <f>'q-AgArea'!W31</f>
        <v>1879192</v>
      </c>
      <c r="X31">
        <f>'q-AgArea'!X31</f>
        <v>1875919</v>
      </c>
      <c r="Y31">
        <f>'q-AgArea'!Y31</f>
        <v>1880129</v>
      </c>
      <c r="Z31">
        <f>'q-AgArea'!Z31</f>
        <v>1884021</v>
      </c>
      <c r="AA31">
        <f>'q-AgArea'!AA31</f>
        <v>1885583</v>
      </c>
      <c r="AB31">
        <f>'q-AgArea'!AB31</f>
        <v>1885698</v>
      </c>
      <c r="AC31">
        <f>'q-AgArea'!AC31</f>
        <v>1878360</v>
      </c>
      <c r="AD31">
        <f>'q-AgArea'!AD31</f>
        <v>1879943</v>
      </c>
      <c r="AE31">
        <f>'q-AgArea'!AE31</f>
        <v>1880127</v>
      </c>
      <c r="AF31">
        <f>'q-AgArea'!AF31</f>
        <v>1878452</v>
      </c>
      <c r="AG31">
        <f>'q-AgArea'!AG31</f>
        <v>1872063</v>
      </c>
      <c r="AH31">
        <f>'q-AgArea'!AH31</f>
        <v>1873813</v>
      </c>
      <c r="AI31">
        <f>'q-AgArea'!AI31</f>
        <v>1868638</v>
      </c>
      <c r="AJ31">
        <f>'q-AgArea'!AJ31</f>
        <v>1865035</v>
      </c>
      <c r="AK31">
        <f>'q-AgArea'!AK31</f>
        <v>1859833</v>
      </c>
      <c r="AL31">
        <f>'q-AgArea'!AL31</f>
        <v>1891022</v>
      </c>
      <c r="AM31">
        <f>'q-AgArea'!AM31</f>
        <v>1879279</v>
      </c>
      <c r="AN31">
        <f>'q-AgArea'!AN31</f>
        <v>1885119</v>
      </c>
      <c r="AO31">
        <f>'q-AgArea'!AO31</f>
        <v>1868986</v>
      </c>
      <c r="AP31">
        <f>'q-AgArea'!AP31</f>
        <v>1865269</v>
      </c>
      <c r="AQ31">
        <f>'q-AgArea'!AQ31</f>
        <v>1864577</v>
      </c>
      <c r="AR31">
        <f>'q-AgArea'!AR31</f>
        <v>1857935</v>
      </c>
      <c r="AS31">
        <f>'q-AgArea'!AS31</f>
        <v>1842634</v>
      </c>
      <c r="AT31">
        <f>'q-AgArea'!AT31</f>
        <v>1846213</v>
      </c>
      <c r="AU31">
        <f>'q-AgArea'!AU31</f>
        <v>1843180</v>
      </c>
    </row>
    <row r="32" spans="1:47" x14ac:dyDescent="0.2">
      <c r="A32">
        <f>'q-AgArea'!A32</f>
        <v>30</v>
      </c>
      <c r="B32" t="str">
        <f>'q-AgArea'!B32</f>
        <v>World (246)</v>
      </c>
      <c r="C32">
        <f>'q-AgArea'!C32</f>
        <v>862</v>
      </c>
      <c r="D32" t="str">
        <f>'q-AgArea'!D32</f>
        <v>WORLD</v>
      </c>
      <c r="E32" t="str">
        <f>'q-AgArea'!E32</f>
        <v>51</v>
      </c>
      <c r="F32" t="str">
        <f>'q-AgArea'!F32</f>
        <v>Agric Area  (1000Ha)</v>
      </c>
      <c r="G32">
        <f>'q-AgArea'!G32</f>
        <v>4504580</v>
      </c>
      <c r="H32">
        <f>'q-AgArea'!H32</f>
        <v>4517718</v>
      </c>
      <c r="I32">
        <f>'q-AgArea'!I32</f>
        <v>4527815</v>
      </c>
      <c r="J32">
        <f>'q-AgArea'!J32</f>
        <v>4538895</v>
      </c>
      <c r="K32">
        <f>'q-AgArea'!K32</f>
        <v>4552588</v>
      </c>
      <c r="L32">
        <f>'q-AgArea'!L32</f>
        <v>4564049</v>
      </c>
      <c r="M32">
        <f>'q-AgArea'!M32</f>
        <v>4578055</v>
      </c>
      <c r="N32">
        <f>'q-AgArea'!N32</f>
        <v>4589595</v>
      </c>
      <c r="O32">
        <f>'q-AgArea'!O32</f>
        <v>4612620</v>
      </c>
      <c r="P32">
        <f>'q-AgArea'!P32</f>
        <v>4620184</v>
      </c>
      <c r="Q32">
        <f>'q-AgArea'!Q32</f>
        <v>4632629</v>
      </c>
      <c r="R32">
        <f>'q-AgArea'!R32</f>
        <v>4647814</v>
      </c>
      <c r="S32">
        <f>'q-AgArea'!S32</f>
        <v>4662925</v>
      </c>
      <c r="T32">
        <f>'q-AgArea'!T32</f>
        <v>4678194</v>
      </c>
      <c r="U32">
        <f>'q-AgArea'!U32</f>
        <v>4686141</v>
      </c>
      <c r="V32">
        <f>'q-AgArea'!V32</f>
        <v>4686492</v>
      </c>
      <c r="W32">
        <f>'q-AgArea'!W32</f>
        <v>4692790</v>
      </c>
      <c r="X32">
        <f>'q-AgArea'!X32</f>
        <v>4698785</v>
      </c>
      <c r="Y32">
        <f>'q-AgArea'!Y32</f>
        <v>4715765</v>
      </c>
      <c r="Z32">
        <f>'q-AgArea'!Z32</f>
        <v>4730615</v>
      </c>
      <c r="AA32">
        <f>'q-AgArea'!AA32</f>
        <v>4739950</v>
      </c>
      <c r="AB32">
        <f>'q-AgArea'!AB32</f>
        <v>4752020</v>
      </c>
      <c r="AC32">
        <f>'q-AgArea'!AC32</f>
        <v>4769973</v>
      </c>
      <c r="AD32">
        <f>'q-AgArea'!AD32</f>
        <v>4790406</v>
      </c>
      <c r="AE32">
        <f>'q-AgArea'!AE32</f>
        <v>4822873</v>
      </c>
      <c r="AF32">
        <f>'q-AgArea'!AF32</f>
        <v>4849234</v>
      </c>
      <c r="AG32">
        <f>'q-AgArea'!AG32</f>
        <v>4868275</v>
      </c>
      <c r="AH32">
        <f>'q-AgArea'!AH32</f>
        <v>4894864</v>
      </c>
      <c r="AI32">
        <f>'q-AgArea'!AI32</f>
        <v>4909850</v>
      </c>
      <c r="AJ32">
        <f>'q-AgArea'!AJ32</f>
        <v>4918134</v>
      </c>
      <c r="AK32">
        <f>'q-AgArea'!AK32</f>
        <v>4917373</v>
      </c>
      <c r="AL32">
        <f>'q-AgArea'!AL32</f>
        <v>4952572</v>
      </c>
      <c r="AM32">
        <f>'q-AgArea'!AM32</f>
        <v>4980912</v>
      </c>
      <c r="AN32">
        <f>'q-AgArea'!AN32</f>
        <v>4994107</v>
      </c>
      <c r="AO32">
        <f>'q-AgArea'!AO32</f>
        <v>4990572</v>
      </c>
      <c r="AP32">
        <f>'q-AgArea'!AP32</f>
        <v>4994402</v>
      </c>
      <c r="AQ32">
        <f>'q-AgArea'!AQ32</f>
        <v>4996601</v>
      </c>
      <c r="AR32">
        <f>'q-AgArea'!AR32</f>
        <v>4995195</v>
      </c>
      <c r="AS32">
        <f>'q-AgArea'!AS32</f>
        <v>5002822</v>
      </c>
      <c r="AT32">
        <f>'q-AgArea'!AT32</f>
        <v>5011700</v>
      </c>
      <c r="AU32">
        <f>'q-AgArea'!AU32</f>
        <v>5021734</v>
      </c>
    </row>
    <row r="33" spans="1:47" x14ac:dyDescent="0.2">
      <c r="A33">
        <f>'q-AgArea'!A33</f>
        <v>41</v>
      </c>
      <c r="B33" t="str">
        <f>'q-AgArea'!B33</f>
        <v>Asia (40)</v>
      </c>
      <c r="C33">
        <f>'q-AgArea'!C33</f>
        <v>870</v>
      </c>
      <c r="D33" t="str">
        <f>'q-AgArea'!D33</f>
        <v>ASIA (FORMER)</v>
      </c>
      <c r="E33" t="str">
        <f>'q-AgArea'!E33</f>
        <v/>
      </c>
      <c r="F33" t="str">
        <f>'q-AgArea'!F33</f>
        <v/>
      </c>
      <c r="G33" t="str">
        <f>'q-AgArea'!G33</f>
        <v/>
      </c>
      <c r="H33" t="str">
        <f>'q-AgArea'!H33</f>
        <v/>
      </c>
      <c r="I33" t="str">
        <f>'q-AgArea'!I33</f>
        <v/>
      </c>
      <c r="J33" t="str">
        <f>'q-AgArea'!J33</f>
        <v/>
      </c>
      <c r="K33" t="str">
        <f>'q-AgArea'!K33</f>
        <v/>
      </c>
      <c r="L33" t="str">
        <f>'q-AgArea'!L33</f>
        <v/>
      </c>
      <c r="M33" t="str">
        <f>'q-AgArea'!M33</f>
        <v/>
      </c>
      <c r="N33" t="str">
        <f>'q-AgArea'!N33</f>
        <v/>
      </c>
      <c r="O33" t="str">
        <f>'q-AgArea'!O33</f>
        <v/>
      </c>
      <c r="P33" t="str">
        <f>'q-AgArea'!P33</f>
        <v/>
      </c>
      <c r="Q33" t="str">
        <f>'q-AgArea'!Q33</f>
        <v/>
      </c>
      <c r="R33" t="str">
        <f>'q-AgArea'!R33</f>
        <v/>
      </c>
      <c r="S33" t="str">
        <f>'q-AgArea'!S33</f>
        <v/>
      </c>
      <c r="T33" t="str">
        <f>'q-AgArea'!T33</f>
        <v/>
      </c>
      <c r="U33" t="str">
        <f>'q-AgArea'!U33</f>
        <v/>
      </c>
      <c r="V33" t="str">
        <f>'q-AgArea'!V33</f>
        <v/>
      </c>
      <c r="W33" t="str">
        <f>'q-AgArea'!W33</f>
        <v/>
      </c>
      <c r="X33" t="str">
        <f>'q-AgArea'!X33</f>
        <v/>
      </c>
      <c r="Y33" t="str">
        <f>'q-AgArea'!Y33</f>
        <v/>
      </c>
      <c r="Z33" t="str">
        <f>'q-AgArea'!Z33</f>
        <v/>
      </c>
      <c r="AA33" t="str">
        <f>'q-AgArea'!AA33</f>
        <v/>
      </c>
      <c r="AB33" t="str">
        <f>'q-AgArea'!AB33</f>
        <v/>
      </c>
      <c r="AC33" t="str">
        <f>'q-AgArea'!AC33</f>
        <v/>
      </c>
      <c r="AD33" t="str">
        <f>'q-AgArea'!AD33</f>
        <v/>
      </c>
      <c r="AE33" t="str">
        <f>'q-AgArea'!AE33</f>
        <v/>
      </c>
      <c r="AF33" t="str">
        <f>'q-AgArea'!AF33</f>
        <v/>
      </c>
      <c r="AG33" t="str">
        <f>'q-AgArea'!AG33</f>
        <v/>
      </c>
      <c r="AH33" t="str">
        <f>'q-AgArea'!AH33</f>
        <v/>
      </c>
      <c r="AI33" t="str">
        <f>'q-AgArea'!AI33</f>
        <v/>
      </c>
      <c r="AJ33" t="str">
        <f>'q-AgArea'!AJ33</f>
        <v/>
      </c>
      <c r="AK33" t="str">
        <f>'q-AgArea'!AK33</f>
        <v/>
      </c>
      <c r="AL33" t="str">
        <f>'q-AgArea'!AL33</f>
        <v/>
      </c>
      <c r="AM33" t="str">
        <f>'q-AgArea'!AM33</f>
        <v/>
      </c>
      <c r="AN33" t="str">
        <f>'q-AgArea'!AN33</f>
        <v/>
      </c>
      <c r="AO33" t="str">
        <f>'q-AgArea'!AO33</f>
        <v/>
      </c>
      <c r="AP33" t="str">
        <f>'q-AgArea'!AP33</f>
        <v/>
      </c>
      <c r="AQ33" t="str">
        <f>'q-AgArea'!AQ33</f>
        <v/>
      </c>
      <c r="AR33" t="str">
        <f>'q-AgArea'!AR33</f>
        <v/>
      </c>
      <c r="AS33" t="str">
        <f>'q-AgArea'!AS33</f>
        <v/>
      </c>
      <c r="AT33" t="str">
        <f>'q-AgArea'!AT33</f>
        <v/>
      </c>
      <c r="AU33" t="str">
        <f>'q-AgArea'!AU33</f>
        <v/>
      </c>
    </row>
    <row r="34" spans="1:47" x14ac:dyDescent="0.2">
      <c r="A34">
        <f>'q-AgArea'!A34</f>
        <v>42</v>
      </c>
      <c r="B34" t="str">
        <f>'q-AgArea'!B34</f>
        <v>Former Asia (40)</v>
      </c>
      <c r="C34">
        <f>'q-AgArea'!C34</f>
        <v>860</v>
      </c>
      <c r="D34" t="str">
        <f>'q-AgArea'!D34</f>
        <v>ASIA</v>
      </c>
      <c r="E34" t="str">
        <f>'q-AgArea'!E34</f>
        <v>51</v>
      </c>
      <c r="F34" t="str">
        <f>'q-AgArea'!F34</f>
        <v>Agric Area  (1000Ha)</v>
      </c>
      <c r="G34">
        <f>'q-AgArea'!G34</f>
        <v>1056385</v>
      </c>
      <c r="H34">
        <f>'q-AgArea'!H34</f>
        <v>1061740</v>
      </c>
      <c r="I34">
        <f>'q-AgArea'!I34</f>
        <v>1066351</v>
      </c>
      <c r="J34">
        <f>'q-AgArea'!J34</f>
        <v>1071918</v>
      </c>
      <c r="K34">
        <f>'q-AgArea'!K34</f>
        <v>1076839</v>
      </c>
      <c r="L34">
        <f>'q-AgArea'!L34</f>
        <v>1081320</v>
      </c>
      <c r="M34">
        <f>'q-AgArea'!M34</f>
        <v>1085338</v>
      </c>
      <c r="N34">
        <f>'q-AgArea'!N34</f>
        <v>1089931</v>
      </c>
      <c r="O34">
        <f>'q-AgArea'!O34</f>
        <v>1095219</v>
      </c>
      <c r="P34">
        <f>'q-AgArea'!P34</f>
        <v>1100417</v>
      </c>
      <c r="Q34">
        <f>'q-AgArea'!Q34</f>
        <v>1104329</v>
      </c>
      <c r="R34">
        <f>'q-AgArea'!R34</f>
        <v>1112535</v>
      </c>
      <c r="S34">
        <f>'q-AgArea'!S34</f>
        <v>1121210</v>
      </c>
      <c r="T34">
        <f>'q-AgArea'!T34</f>
        <v>1129476</v>
      </c>
      <c r="U34">
        <f>'q-AgArea'!U34</f>
        <v>1134528</v>
      </c>
      <c r="V34">
        <f>'q-AgArea'!V34</f>
        <v>1125760</v>
      </c>
      <c r="W34">
        <f>'q-AgArea'!W34</f>
        <v>1133152</v>
      </c>
      <c r="X34">
        <f>'q-AgArea'!X34</f>
        <v>1138893</v>
      </c>
      <c r="Y34">
        <f>'q-AgArea'!Y34</f>
        <v>1147045</v>
      </c>
      <c r="Z34">
        <f>'q-AgArea'!Z34</f>
        <v>1152775</v>
      </c>
      <c r="AA34">
        <f>'q-AgArea'!AA34</f>
        <v>1161768</v>
      </c>
      <c r="AB34">
        <f>'q-AgArea'!AB34</f>
        <v>1169380</v>
      </c>
      <c r="AC34">
        <f>'q-AgArea'!AC34</f>
        <v>1191596</v>
      </c>
      <c r="AD34">
        <f>'q-AgArea'!AD34</f>
        <v>1205784</v>
      </c>
      <c r="AE34">
        <f>'q-AgArea'!AE34</f>
        <v>1232662</v>
      </c>
      <c r="AF34">
        <f>'q-AgArea'!AF34</f>
        <v>1250439</v>
      </c>
      <c r="AG34">
        <f>'q-AgArea'!AG34</f>
        <v>1270261</v>
      </c>
      <c r="AH34">
        <f>'q-AgArea'!AH34</f>
        <v>1287028</v>
      </c>
      <c r="AI34">
        <f>'q-AgArea'!AI34</f>
        <v>1301236</v>
      </c>
      <c r="AJ34">
        <f>'q-AgArea'!AJ34</f>
        <v>1307419</v>
      </c>
      <c r="AK34">
        <f>'q-AgArea'!AK34</f>
        <v>1306609</v>
      </c>
      <c r="AL34">
        <f>'q-AgArea'!AL34</f>
        <v>1608827</v>
      </c>
      <c r="AM34">
        <f>'q-AgArea'!AM34</f>
        <v>1657432</v>
      </c>
      <c r="AN34">
        <f>'q-AgArea'!AN34</f>
        <v>1658496</v>
      </c>
      <c r="AO34">
        <f>'q-AgArea'!AO34</f>
        <v>1651904</v>
      </c>
      <c r="AP34">
        <f>'q-AgArea'!AP34</f>
        <v>1651420</v>
      </c>
      <c r="AQ34">
        <f>'q-AgArea'!AQ34</f>
        <v>1649684</v>
      </c>
      <c r="AR34">
        <f>'q-AgArea'!AR34</f>
        <v>1649044</v>
      </c>
      <c r="AS34">
        <f>'q-AgArea'!AS34</f>
        <v>1666378</v>
      </c>
      <c r="AT34">
        <f>'q-AgArea'!AT34</f>
        <v>1672057</v>
      </c>
      <c r="AU34">
        <f>'q-AgArea'!AU34</f>
        <v>1679915</v>
      </c>
    </row>
    <row r="35" spans="1:47" x14ac:dyDescent="0.2">
      <c r="A35">
        <f>'q-AgArea'!A35</f>
        <v>43</v>
      </c>
      <c r="B35" t="str">
        <f>'q-AgArea'!B35</f>
        <v>Former Asia (40)</v>
      </c>
      <c r="C35">
        <f>'q-AgArea'!C35</f>
        <v>346</v>
      </c>
      <c r="D35" t="str">
        <f>'q-AgArea'!D35</f>
        <v>USSR IN ASIA</v>
      </c>
      <c r="E35" t="str">
        <f>'q-AgArea'!E35</f>
        <v>51</v>
      </c>
      <c r="F35" t="str">
        <f>'q-AgArea'!F35</f>
        <v>Agric Area  (1000Ha)</v>
      </c>
      <c r="G35">
        <f>'q-AgArea'!G35</f>
        <v>0</v>
      </c>
      <c r="H35">
        <f>'q-AgArea'!H35</f>
        <v>0</v>
      </c>
      <c r="I35">
        <f>'q-AgArea'!I35</f>
        <v>0</v>
      </c>
      <c r="J35">
        <f>'q-AgArea'!J35</f>
        <v>0</v>
      </c>
      <c r="K35">
        <f>'q-AgArea'!K35</f>
        <v>0</v>
      </c>
      <c r="L35">
        <f>'q-AgArea'!L35</f>
        <v>0</v>
      </c>
      <c r="M35">
        <f>'q-AgArea'!M35</f>
        <v>0</v>
      </c>
      <c r="N35">
        <f>'q-AgArea'!N35</f>
        <v>0</v>
      </c>
      <c r="O35">
        <f>'q-AgArea'!O35</f>
        <v>0</v>
      </c>
      <c r="P35">
        <f>'q-AgArea'!P35</f>
        <v>0</v>
      </c>
      <c r="Q35">
        <f>'q-AgArea'!Q35</f>
        <v>0</v>
      </c>
      <c r="R35">
        <f>'q-AgArea'!R35</f>
        <v>0</v>
      </c>
      <c r="S35">
        <f>'q-AgArea'!S35</f>
        <v>0</v>
      </c>
      <c r="T35">
        <f>'q-AgArea'!T35</f>
        <v>0</v>
      </c>
      <c r="U35">
        <f>'q-AgArea'!U35</f>
        <v>0</v>
      </c>
      <c r="V35">
        <f>'q-AgArea'!V35</f>
        <v>0</v>
      </c>
      <c r="W35">
        <f>'q-AgArea'!W35</f>
        <v>0</v>
      </c>
      <c r="X35">
        <f>'q-AgArea'!X35</f>
        <v>0</v>
      </c>
      <c r="Y35">
        <f>'q-AgArea'!Y35</f>
        <v>0</v>
      </c>
      <c r="Z35">
        <f>'q-AgArea'!Z35</f>
        <v>0</v>
      </c>
      <c r="AA35">
        <f>'q-AgArea'!AA35</f>
        <v>0</v>
      </c>
      <c r="AB35">
        <f>'q-AgArea'!AB35</f>
        <v>0</v>
      </c>
      <c r="AC35">
        <f>'q-AgArea'!AC35</f>
        <v>0</v>
      </c>
      <c r="AD35">
        <f>'q-AgArea'!AD35</f>
        <v>0</v>
      </c>
      <c r="AE35">
        <f>'q-AgArea'!AE35</f>
        <v>0</v>
      </c>
      <c r="AF35">
        <f>'q-AgArea'!AF35</f>
        <v>0</v>
      </c>
      <c r="AG35">
        <f>'q-AgArea'!AG35</f>
        <v>0</v>
      </c>
      <c r="AH35">
        <f>'q-AgArea'!AH35</f>
        <v>0</v>
      </c>
      <c r="AI35">
        <f>'q-AgArea'!AI35</f>
        <v>0</v>
      </c>
      <c r="AJ35">
        <f>'q-AgArea'!AJ35</f>
        <v>0</v>
      </c>
      <c r="AK35">
        <f>'q-AgArea'!AK35</f>
        <v>0</v>
      </c>
      <c r="AL35">
        <f>'q-AgArea'!AL35</f>
        <v>304687</v>
      </c>
      <c r="AM35">
        <f>'q-AgArea'!AM35</f>
        <v>304797</v>
      </c>
      <c r="AN35">
        <f>'q-AgArea'!AN35</f>
        <v>305135</v>
      </c>
      <c r="AO35">
        <f>'q-AgArea'!AO35</f>
        <v>297806</v>
      </c>
      <c r="AP35">
        <f>'q-AgArea'!AP35</f>
        <v>295367</v>
      </c>
      <c r="AQ35">
        <f>'q-AgArea'!AQ35</f>
        <v>293700</v>
      </c>
      <c r="AR35">
        <f>'q-AgArea'!AR35</f>
        <v>291508</v>
      </c>
      <c r="AS35">
        <f>'q-AgArea'!AS35</f>
        <v>289129</v>
      </c>
      <c r="AT35">
        <f>'q-AgArea'!AT35</f>
        <v>291024</v>
      </c>
      <c r="AU35">
        <f>'q-AgArea'!AU35</f>
        <v>291130</v>
      </c>
    </row>
    <row r="36" spans="1:47" x14ac:dyDescent="0.2">
      <c r="A36">
        <f>'q-AgArea'!A36</f>
        <v>44</v>
      </c>
      <c r="B36" t="str">
        <f>'q-AgArea'!B36</f>
        <v>Mesoamerica (excluding Mexico)</v>
      </c>
      <c r="C36" s="17">
        <f>'q-AgArea'!C36</f>
        <v>9995</v>
      </c>
      <c r="D36" s="17" t="str">
        <f>'q-AgArea'!D36</f>
        <v>Mesoamerica (excluding Mexico)</v>
      </c>
      <c r="E36" s="17" t="str">
        <f>'q-AgArea'!E36</f>
        <v/>
      </c>
      <c r="F36" s="17" t="str">
        <f>'q-AgArea'!F36</f>
        <v/>
      </c>
      <c r="G36" s="17">
        <f t="shared" ref="G36:AU36" si="0">SUM(G3:G9)</f>
        <v>15056</v>
      </c>
      <c r="H36" s="17">
        <f t="shared" si="0"/>
        <v>15153</v>
      </c>
      <c r="I36" s="17">
        <f t="shared" si="0"/>
        <v>15255</v>
      </c>
      <c r="J36" s="17">
        <f t="shared" si="0"/>
        <v>15391</v>
      </c>
      <c r="K36" s="17">
        <f t="shared" si="0"/>
        <v>15540</v>
      </c>
      <c r="L36" s="17">
        <f t="shared" si="0"/>
        <v>15705</v>
      </c>
      <c r="M36" s="17">
        <f t="shared" si="0"/>
        <v>15780</v>
      </c>
      <c r="N36" s="17">
        <f t="shared" si="0"/>
        <v>15935</v>
      </c>
      <c r="O36" s="17">
        <f t="shared" si="0"/>
        <v>16073</v>
      </c>
      <c r="P36" s="17">
        <f t="shared" si="0"/>
        <v>16207</v>
      </c>
      <c r="Q36" s="17">
        <f t="shared" si="0"/>
        <v>16378</v>
      </c>
      <c r="R36" s="17">
        <f t="shared" si="0"/>
        <v>16534</v>
      </c>
      <c r="S36" s="17">
        <f t="shared" si="0"/>
        <v>16836</v>
      </c>
      <c r="T36" s="17">
        <f t="shared" si="0"/>
        <v>16966</v>
      </c>
      <c r="U36" s="17">
        <f t="shared" si="0"/>
        <v>17174</v>
      </c>
      <c r="V36" s="17">
        <f t="shared" si="0"/>
        <v>17397</v>
      </c>
      <c r="W36" s="17">
        <f t="shared" si="0"/>
        <v>17699</v>
      </c>
      <c r="X36" s="17">
        <f t="shared" si="0"/>
        <v>17900</v>
      </c>
      <c r="Y36" s="17">
        <f t="shared" si="0"/>
        <v>18117</v>
      </c>
      <c r="Z36" s="17">
        <f t="shared" si="0"/>
        <v>18244</v>
      </c>
      <c r="AA36" s="17">
        <f t="shared" si="0"/>
        <v>18421</v>
      </c>
      <c r="AB36" s="17">
        <f t="shared" si="0"/>
        <v>18548</v>
      </c>
      <c r="AC36" s="17">
        <f t="shared" si="0"/>
        <v>18591</v>
      </c>
      <c r="AD36" s="17">
        <f t="shared" si="0"/>
        <v>19418</v>
      </c>
      <c r="AE36" s="17">
        <f t="shared" si="0"/>
        <v>19559</v>
      </c>
      <c r="AF36" s="17">
        <f t="shared" si="0"/>
        <v>19638</v>
      </c>
      <c r="AG36" s="17">
        <f t="shared" si="0"/>
        <v>19704</v>
      </c>
      <c r="AH36" s="17">
        <f t="shared" si="0"/>
        <v>20290</v>
      </c>
      <c r="AI36" s="17">
        <f t="shared" si="0"/>
        <v>20451</v>
      </c>
      <c r="AJ36" s="17">
        <f t="shared" si="0"/>
        <v>20455</v>
      </c>
      <c r="AK36" s="17">
        <f t="shared" si="0"/>
        <v>20519</v>
      </c>
      <c r="AL36" s="17">
        <f t="shared" si="0"/>
        <v>20617</v>
      </c>
      <c r="AM36" s="17">
        <f t="shared" si="0"/>
        <v>21069</v>
      </c>
      <c r="AN36" s="17">
        <f t="shared" si="0"/>
        <v>21114</v>
      </c>
      <c r="AO36" s="17">
        <f t="shared" si="0"/>
        <v>21415</v>
      </c>
      <c r="AP36" s="17">
        <f t="shared" si="0"/>
        <v>21425</v>
      </c>
      <c r="AQ36" s="17">
        <f t="shared" si="0"/>
        <v>21339</v>
      </c>
      <c r="AR36" s="17">
        <f t="shared" si="0"/>
        <v>21436</v>
      </c>
      <c r="AS36" s="17">
        <f t="shared" si="0"/>
        <v>21440</v>
      </c>
      <c r="AT36" s="17">
        <f t="shared" si="0"/>
        <v>21315</v>
      </c>
      <c r="AU36" s="17">
        <f t="shared" si="0"/>
        <v>21382</v>
      </c>
    </row>
    <row r="37" spans="1:47" x14ac:dyDescent="0.2">
      <c r="A37">
        <f>'q-AgArea'!A37</f>
        <v>45</v>
      </c>
      <c r="B37" t="str">
        <f>'q-AgArea'!B37</f>
        <v>Rest Caribbean</v>
      </c>
      <c r="C37" s="17">
        <f>'q-AgArea'!C37</f>
        <v>9995</v>
      </c>
      <c r="D37" s="17" t="str">
        <f>'q-AgArea'!D37</f>
        <v>Rest Caribbean</v>
      </c>
      <c r="E37" s="17" t="str">
        <f>'q-AgArea'!E37</f>
        <v/>
      </c>
      <c r="F37" s="17" t="str">
        <f>'q-AgArea'!F37</f>
        <v/>
      </c>
      <c r="G37" s="17">
        <f t="shared" ref="G37:AU37" si="1">SUM(G12:G15)</f>
        <v>2606</v>
      </c>
      <c r="H37" s="17">
        <f t="shared" si="1"/>
        <v>2608</v>
      </c>
      <c r="I37" s="17">
        <f t="shared" si="1"/>
        <v>2606</v>
      </c>
      <c r="J37" s="17">
        <f t="shared" si="1"/>
        <v>2610</v>
      </c>
      <c r="K37" s="17">
        <f t="shared" si="1"/>
        <v>2611</v>
      </c>
      <c r="L37" s="17">
        <f t="shared" si="1"/>
        <v>2613</v>
      </c>
      <c r="M37" s="17">
        <f t="shared" si="1"/>
        <v>2612</v>
      </c>
      <c r="N37" s="17">
        <f t="shared" si="1"/>
        <v>2614</v>
      </c>
      <c r="O37" s="17">
        <f t="shared" si="1"/>
        <v>2618</v>
      </c>
      <c r="P37" s="17">
        <f t="shared" si="1"/>
        <v>2623</v>
      </c>
      <c r="Q37" s="17">
        <f t="shared" si="1"/>
        <v>2630</v>
      </c>
      <c r="R37" s="17">
        <f t="shared" si="1"/>
        <v>2634</v>
      </c>
      <c r="S37" s="17">
        <f t="shared" si="1"/>
        <v>2639</v>
      </c>
      <c r="T37" s="17">
        <f t="shared" si="1"/>
        <v>2640</v>
      </c>
      <c r="U37" s="17">
        <f t="shared" si="1"/>
        <v>2644</v>
      </c>
      <c r="V37" s="17">
        <f t="shared" si="1"/>
        <v>2726</v>
      </c>
      <c r="W37" s="17">
        <f t="shared" si="1"/>
        <v>2812</v>
      </c>
      <c r="X37" s="17">
        <f t="shared" si="1"/>
        <v>2897</v>
      </c>
      <c r="Y37" s="17">
        <f t="shared" si="1"/>
        <v>2988</v>
      </c>
      <c r="Z37" s="17">
        <f t="shared" si="1"/>
        <v>2992</v>
      </c>
      <c r="AA37" s="17">
        <f t="shared" si="1"/>
        <v>2997</v>
      </c>
      <c r="AB37" s="17">
        <f t="shared" si="1"/>
        <v>3001</v>
      </c>
      <c r="AC37" s="17">
        <f t="shared" si="1"/>
        <v>3011</v>
      </c>
      <c r="AD37" s="17">
        <f t="shared" si="1"/>
        <v>3017</v>
      </c>
      <c r="AE37" s="17">
        <f t="shared" si="1"/>
        <v>3021</v>
      </c>
      <c r="AF37" s="17">
        <f t="shared" si="1"/>
        <v>3027</v>
      </c>
      <c r="AG37" s="17">
        <f t="shared" si="1"/>
        <v>3021</v>
      </c>
      <c r="AH37" s="17">
        <f t="shared" si="1"/>
        <v>3026</v>
      </c>
      <c r="AI37" s="17">
        <f t="shared" si="1"/>
        <v>3031</v>
      </c>
      <c r="AJ37" s="17">
        <f t="shared" si="1"/>
        <v>3031</v>
      </c>
      <c r="AK37" s="17">
        <f t="shared" si="1"/>
        <v>3034</v>
      </c>
      <c r="AL37" s="17">
        <f t="shared" si="1"/>
        <v>3053</v>
      </c>
      <c r="AM37" s="17">
        <f t="shared" si="1"/>
        <v>3049</v>
      </c>
      <c r="AN37" s="17">
        <f t="shared" si="1"/>
        <v>3058</v>
      </c>
      <c r="AO37" s="17">
        <f t="shared" si="1"/>
        <v>3063</v>
      </c>
      <c r="AP37" s="17">
        <f t="shared" si="1"/>
        <v>2981</v>
      </c>
      <c r="AQ37" s="17">
        <f t="shared" si="1"/>
        <v>2982</v>
      </c>
      <c r="AR37" s="17">
        <f t="shared" si="1"/>
        <v>2982</v>
      </c>
      <c r="AS37" s="17">
        <f t="shared" si="1"/>
        <v>2981</v>
      </c>
      <c r="AT37" s="17">
        <f t="shared" si="1"/>
        <v>2981</v>
      </c>
      <c r="AU37" s="17">
        <f t="shared" si="1"/>
        <v>2981</v>
      </c>
    </row>
    <row r="38" spans="1:47" x14ac:dyDescent="0.2">
      <c r="A38">
        <f>'q-AgArea'!A38</f>
        <v>46</v>
      </c>
      <c r="B38" t="str">
        <f>'q-AgArea'!B38</f>
        <v>All Caribbean</v>
      </c>
      <c r="C38" s="17">
        <f>'q-AgArea'!C38</f>
        <v>9996</v>
      </c>
      <c r="D38" s="17" t="str">
        <f>'q-AgArea'!D38</f>
        <v>Total Caribbean</v>
      </c>
      <c r="E38" s="17" t="str">
        <f>'q-AgArea'!E38</f>
        <v/>
      </c>
      <c r="F38" s="17" t="str">
        <f>'q-AgArea'!F38</f>
        <v/>
      </c>
      <c r="G38" s="17">
        <f t="shared" ref="G38:AU38" si="2">G11+G37</f>
        <v>12401</v>
      </c>
      <c r="H38" s="17">
        <f t="shared" si="2"/>
        <v>12665</v>
      </c>
      <c r="I38" s="17">
        <f t="shared" si="2"/>
        <v>12924</v>
      </c>
      <c r="J38" s="17">
        <f t="shared" si="2"/>
        <v>13646</v>
      </c>
      <c r="K38" s="17">
        <f t="shared" si="2"/>
        <v>13463</v>
      </c>
      <c r="L38" s="17">
        <f t="shared" si="2"/>
        <v>13435</v>
      </c>
      <c r="M38" s="17">
        <f t="shared" si="2"/>
        <v>13553</v>
      </c>
      <c r="N38" s="17">
        <f t="shared" si="2"/>
        <v>13676</v>
      </c>
      <c r="O38" s="17">
        <f t="shared" si="2"/>
        <v>13741</v>
      </c>
      <c r="P38" s="17">
        <f t="shared" si="2"/>
        <v>14013</v>
      </c>
      <c r="Q38" s="17">
        <f t="shared" si="2"/>
        <v>14069</v>
      </c>
      <c r="R38" s="17">
        <f t="shared" si="2"/>
        <v>14464</v>
      </c>
      <c r="S38" s="17">
        <f t="shared" si="2"/>
        <v>14755</v>
      </c>
      <c r="T38" s="17">
        <f t="shared" si="2"/>
        <v>14553</v>
      </c>
      <c r="U38" s="17">
        <f t="shared" si="2"/>
        <v>14769</v>
      </c>
      <c r="V38" s="17">
        <f t="shared" si="2"/>
        <v>15097</v>
      </c>
      <c r="W38" s="17">
        <f t="shared" si="2"/>
        <v>15251</v>
      </c>
      <c r="X38" s="17">
        <f t="shared" si="2"/>
        <v>15285</v>
      </c>
      <c r="Y38" s="17">
        <f t="shared" si="2"/>
        <v>15302</v>
      </c>
      <c r="Z38" s="17">
        <f t="shared" si="2"/>
        <v>15403</v>
      </c>
      <c r="AA38" s="17">
        <f t="shared" si="2"/>
        <v>15404</v>
      </c>
      <c r="AB38" s="17">
        <f t="shared" si="2"/>
        <v>15546</v>
      </c>
      <c r="AC38" s="17">
        <f t="shared" si="2"/>
        <v>15641</v>
      </c>
      <c r="AD38" s="17">
        <f t="shared" si="2"/>
        <v>15612</v>
      </c>
      <c r="AE38" s="17">
        <f t="shared" si="2"/>
        <v>15694</v>
      </c>
      <c r="AF38" s="17">
        <f t="shared" si="2"/>
        <v>15937</v>
      </c>
      <c r="AG38" s="17">
        <f t="shared" si="2"/>
        <v>16208</v>
      </c>
      <c r="AH38" s="17">
        <f t="shared" si="2"/>
        <v>16298</v>
      </c>
      <c r="AI38" s="17">
        <f t="shared" si="2"/>
        <v>16414</v>
      </c>
      <c r="AJ38" s="17">
        <f t="shared" si="2"/>
        <v>16472</v>
      </c>
      <c r="AK38" s="17">
        <f t="shared" si="2"/>
        <v>16545</v>
      </c>
      <c r="AL38" s="17">
        <f t="shared" si="2"/>
        <v>16513</v>
      </c>
      <c r="AM38" s="17">
        <f t="shared" si="2"/>
        <v>16433</v>
      </c>
      <c r="AN38" s="17">
        <f t="shared" si="2"/>
        <v>16502</v>
      </c>
      <c r="AO38" s="17">
        <f t="shared" si="2"/>
        <v>16379</v>
      </c>
      <c r="AP38" s="17">
        <f t="shared" si="2"/>
        <v>16163</v>
      </c>
      <c r="AQ38" s="17">
        <f t="shared" si="2"/>
        <v>16031</v>
      </c>
      <c r="AR38" s="17">
        <f t="shared" si="2"/>
        <v>16052</v>
      </c>
      <c r="AS38" s="17">
        <f t="shared" si="2"/>
        <v>16089</v>
      </c>
      <c r="AT38" s="17">
        <f t="shared" si="2"/>
        <v>16115</v>
      </c>
      <c r="AU38" s="17">
        <f t="shared" si="2"/>
        <v>16117</v>
      </c>
    </row>
    <row r="39" spans="1:47" x14ac:dyDescent="0.2">
      <c r="A39">
        <f>'q-AgArea'!A39</f>
        <v>47</v>
      </c>
      <c r="B39" t="str">
        <f>'q-AgArea'!B39</f>
        <v>Andean Countries</v>
      </c>
      <c r="C39" s="17">
        <f>'q-AgArea'!C39</f>
        <v>9992</v>
      </c>
      <c r="D39" s="17" t="str">
        <f>'q-AgArea'!D39</f>
        <v>Andean Countries</v>
      </c>
      <c r="E39" s="17" t="str">
        <f>'q-AgArea'!E39</f>
        <v/>
      </c>
      <c r="F39" s="17" t="str">
        <f>'q-AgArea'!F39</f>
        <v/>
      </c>
      <c r="G39" s="17">
        <f t="shared" ref="G39:AU39" si="3">SUM(G16:G20)</f>
        <v>124101</v>
      </c>
      <c r="H39" s="17">
        <f t="shared" si="3"/>
        <v>125216</v>
      </c>
      <c r="I39" s="17">
        <f t="shared" si="3"/>
        <v>125963</v>
      </c>
      <c r="J39" s="17">
        <f t="shared" si="3"/>
        <v>126846</v>
      </c>
      <c r="K39" s="17">
        <f t="shared" si="3"/>
        <v>126987</v>
      </c>
      <c r="L39" s="17">
        <f t="shared" si="3"/>
        <v>127030</v>
      </c>
      <c r="M39" s="17">
        <f t="shared" si="3"/>
        <v>127171</v>
      </c>
      <c r="N39" s="17">
        <f t="shared" si="3"/>
        <v>127342</v>
      </c>
      <c r="O39" s="17">
        <f t="shared" si="3"/>
        <v>127765</v>
      </c>
      <c r="P39" s="17">
        <f t="shared" si="3"/>
        <v>128048</v>
      </c>
      <c r="Q39" s="17">
        <f t="shared" si="3"/>
        <v>130671</v>
      </c>
      <c r="R39" s="17">
        <f t="shared" si="3"/>
        <v>131641</v>
      </c>
      <c r="S39" s="17">
        <f t="shared" si="3"/>
        <v>131916</v>
      </c>
      <c r="T39" s="17">
        <f t="shared" si="3"/>
        <v>132664</v>
      </c>
      <c r="U39" s="17">
        <f t="shared" si="3"/>
        <v>133498</v>
      </c>
      <c r="V39" s="17">
        <f t="shared" si="3"/>
        <v>133981</v>
      </c>
      <c r="W39" s="17">
        <f t="shared" si="3"/>
        <v>135320</v>
      </c>
      <c r="X39" s="17">
        <f t="shared" si="3"/>
        <v>135580</v>
      </c>
      <c r="Y39" s="17">
        <f t="shared" si="3"/>
        <v>136513</v>
      </c>
      <c r="Z39" s="17">
        <f t="shared" si="3"/>
        <v>137022</v>
      </c>
      <c r="AA39" s="17">
        <f t="shared" si="3"/>
        <v>137901</v>
      </c>
      <c r="AB39" s="17">
        <f t="shared" si="3"/>
        <v>138314</v>
      </c>
      <c r="AC39" s="17">
        <f t="shared" si="3"/>
        <v>138680</v>
      </c>
      <c r="AD39" s="17">
        <f t="shared" si="3"/>
        <v>139562</v>
      </c>
      <c r="AE39" s="17">
        <f t="shared" si="3"/>
        <v>139978</v>
      </c>
      <c r="AF39" s="17">
        <f t="shared" si="3"/>
        <v>140913</v>
      </c>
      <c r="AG39" s="17">
        <f t="shared" si="3"/>
        <v>141219</v>
      </c>
      <c r="AH39" s="17">
        <f t="shared" si="3"/>
        <v>141189</v>
      </c>
      <c r="AI39" s="17">
        <f t="shared" si="3"/>
        <v>141146</v>
      </c>
      <c r="AJ39" s="17">
        <f t="shared" si="3"/>
        <v>141284</v>
      </c>
      <c r="AK39" s="17">
        <f t="shared" si="3"/>
        <v>141551</v>
      </c>
      <c r="AL39" s="17">
        <f t="shared" si="3"/>
        <v>141534</v>
      </c>
      <c r="AM39" s="17">
        <f t="shared" si="3"/>
        <v>141864</v>
      </c>
      <c r="AN39" s="17">
        <f t="shared" si="3"/>
        <v>142119</v>
      </c>
      <c r="AO39" s="17">
        <f t="shared" si="3"/>
        <v>141915</v>
      </c>
      <c r="AP39" s="17">
        <f t="shared" si="3"/>
        <v>142418</v>
      </c>
      <c r="AQ39" s="17">
        <f t="shared" si="3"/>
        <v>142906</v>
      </c>
      <c r="AR39" s="17">
        <f t="shared" si="3"/>
        <v>143503</v>
      </c>
      <c r="AS39" s="17">
        <f t="shared" si="3"/>
        <v>143695</v>
      </c>
      <c r="AT39" s="17">
        <f t="shared" si="3"/>
        <v>143448</v>
      </c>
      <c r="AU39" s="17">
        <f t="shared" si="3"/>
        <v>144013</v>
      </c>
    </row>
    <row r="40" spans="1:47" x14ac:dyDescent="0.2">
      <c r="A40">
        <f>'q-AgArea'!A40</f>
        <v>48</v>
      </c>
      <c r="B40" t="str">
        <f>'q-AgArea'!B40</f>
        <v>All Southern Cone (excluding Brazil)</v>
      </c>
      <c r="C40" s="17">
        <f>'q-AgArea'!C40</f>
        <v>9994</v>
      </c>
      <c r="D40" s="17" t="str">
        <f>'q-AgArea'!D40</f>
        <v>Southern Cone (excluding Brazil)</v>
      </c>
      <c r="E40" s="17" t="str">
        <f>'q-AgArea'!E40</f>
        <v/>
      </c>
      <c r="F40" s="17" t="str">
        <f>'q-AgArea'!F40</f>
        <v/>
      </c>
      <c r="G40" s="17">
        <f t="shared" ref="G40:AU40" si="4">SUM(G22:G25)</f>
        <v>218460</v>
      </c>
      <c r="H40" s="17">
        <f t="shared" si="4"/>
        <v>219307</v>
      </c>
      <c r="I40" s="17">
        <f t="shared" si="4"/>
        <v>219265</v>
      </c>
      <c r="J40" s="17">
        <f t="shared" si="4"/>
        <v>219279</v>
      </c>
      <c r="K40" s="17">
        <f t="shared" si="4"/>
        <v>219681</v>
      </c>
      <c r="L40" s="17">
        <f t="shared" si="4"/>
        <v>220933</v>
      </c>
      <c r="M40" s="17">
        <f t="shared" si="4"/>
        <v>221126</v>
      </c>
      <c r="N40" s="17">
        <f t="shared" si="4"/>
        <v>222421</v>
      </c>
      <c r="O40" s="17">
        <f t="shared" si="4"/>
        <v>222660</v>
      </c>
      <c r="P40" s="17">
        <f t="shared" si="4"/>
        <v>222085</v>
      </c>
      <c r="Q40" s="17">
        <f t="shared" si="4"/>
        <v>221885</v>
      </c>
      <c r="R40" s="17">
        <f t="shared" si="4"/>
        <v>222085</v>
      </c>
      <c r="S40" s="17">
        <f t="shared" si="4"/>
        <v>221820</v>
      </c>
      <c r="T40" s="17">
        <f t="shared" si="4"/>
        <v>221825</v>
      </c>
      <c r="U40" s="17">
        <f t="shared" si="4"/>
        <v>222251</v>
      </c>
      <c r="V40" s="17">
        <f t="shared" si="4"/>
        <v>223033</v>
      </c>
      <c r="W40" s="17">
        <f t="shared" si="4"/>
        <v>222544</v>
      </c>
      <c r="X40" s="17">
        <f t="shared" si="4"/>
        <v>222565</v>
      </c>
      <c r="Y40" s="17">
        <f t="shared" si="4"/>
        <v>222576</v>
      </c>
      <c r="Z40" s="17">
        <f t="shared" si="4"/>
        <v>222866</v>
      </c>
      <c r="AA40" s="17">
        <f t="shared" si="4"/>
        <v>223053</v>
      </c>
      <c r="AB40" s="17">
        <f t="shared" si="4"/>
        <v>223194</v>
      </c>
      <c r="AC40" s="17">
        <f t="shared" si="4"/>
        <v>223548</v>
      </c>
      <c r="AD40" s="17">
        <f t="shared" si="4"/>
        <v>223891</v>
      </c>
      <c r="AE40" s="17">
        <f t="shared" si="4"/>
        <v>224262</v>
      </c>
      <c r="AF40" s="17">
        <f t="shared" si="4"/>
        <v>225534</v>
      </c>
      <c r="AG40" s="17">
        <f t="shared" si="4"/>
        <v>225638</v>
      </c>
      <c r="AH40" s="17">
        <f t="shared" si="4"/>
        <v>225940</v>
      </c>
      <c r="AI40" s="17">
        <f t="shared" si="4"/>
        <v>226256</v>
      </c>
      <c r="AJ40" s="17">
        <f t="shared" si="4"/>
        <v>226323</v>
      </c>
      <c r="AK40" s="17">
        <f t="shared" si="4"/>
        <v>226469</v>
      </c>
      <c r="AL40" s="17">
        <f t="shared" si="4"/>
        <v>226786</v>
      </c>
      <c r="AM40" s="17">
        <f t="shared" si="4"/>
        <v>226717</v>
      </c>
      <c r="AN40" s="17">
        <f t="shared" si="4"/>
        <v>227240</v>
      </c>
      <c r="AO40" s="17">
        <f t="shared" si="4"/>
        <v>227270</v>
      </c>
      <c r="AP40" s="17">
        <f t="shared" si="4"/>
        <v>229696</v>
      </c>
      <c r="AQ40" s="17">
        <f t="shared" si="4"/>
        <v>229690</v>
      </c>
      <c r="AR40" s="17">
        <f t="shared" si="4"/>
        <v>229977</v>
      </c>
      <c r="AS40" s="17">
        <f t="shared" si="4"/>
        <v>231493</v>
      </c>
      <c r="AT40" s="17">
        <f t="shared" si="4"/>
        <v>231553</v>
      </c>
      <c r="AU40" s="17">
        <f t="shared" si="4"/>
        <v>231928</v>
      </c>
    </row>
    <row r="41" spans="1:47" x14ac:dyDescent="0.2">
      <c r="A41">
        <f>'q-AgArea'!A41</f>
        <v>49</v>
      </c>
      <c r="B41" t="str">
        <f>'q-AgArea'!B41</f>
        <v>Southern Cone</v>
      </c>
      <c r="C41" s="17">
        <f>'q-AgArea'!C41</f>
        <v>9991</v>
      </c>
      <c r="D41" s="17" t="str">
        <f>'q-AgArea'!D41</f>
        <v>Southern Cone</v>
      </c>
      <c r="E41" s="17" t="str">
        <f>'q-AgArea'!E41</f>
        <v/>
      </c>
      <c r="F41" s="17" t="str">
        <f>'q-AgArea'!F41</f>
        <v/>
      </c>
      <c r="G41" s="17">
        <f t="shared" ref="G41:AU41" si="5">G21+G40</f>
        <v>368991</v>
      </c>
      <c r="H41" s="17">
        <f t="shared" si="5"/>
        <v>375220</v>
      </c>
      <c r="I41" s="17">
        <f t="shared" si="5"/>
        <v>380776</v>
      </c>
      <c r="J41" s="17">
        <f t="shared" si="5"/>
        <v>385320</v>
      </c>
      <c r="K41" s="17">
        <f t="shared" si="5"/>
        <v>390076</v>
      </c>
      <c r="L41" s="17">
        <f t="shared" si="5"/>
        <v>396027</v>
      </c>
      <c r="M41" s="17">
        <f t="shared" si="5"/>
        <v>400715</v>
      </c>
      <c r="N41" s="17">
        <f t="shared" si="5"/>
        <v>407644</v>
      </c>
      <c r="O41" s="17">
        <f t="shared" si="5"/>
        <v>416438</v>
      </c>
      <c r="P41" s="17">
        <f t="shared" si="5"/>
        <v>417482</v>
      </c>
      <c r="Q41" s="17">
        <f t="shared" si="5"/>
        <v>421517</v>
      </c>
      <c r="R41" s="17">
        <f t="shared" si="5"/>
        <v>424922</v>
      </c>
      <c r="S41" s="17">
        <f t="shared" si="5"/>
        <v>427681</v>
      </c>
      <c r="T41" s="17">
        <f t="shared" si="5"/>
        <v>431868</v>
      </c>
      <c r="U41" s="17">
        <f t="shared" si="5"/>
        <v>435667</v>
      </c>
      <c r="V41" s="17">
        <f t="shared" si="5"/>
        <v>439040</v>
      </c>
      <c r="W41" s="17">
        <f t="shared" si="5"/>
        <v>441094</v>
      </c>
      <c r="X41" s="17">
        <f t="shared" si="5"/>
        <v>442604</v>
      </c>
      <c r="Y41" s="17">
        <f t="shared" si="5"/>
        <v>445089</v>
      </c>
      <c r="Z41" s="17">
        <f t="shared" si="5"/>
        <v>447144</v>
      </c>
      <c r="AA41" s="17">
        <f t="shared" si="5"/>
        <v>448877</v>
      </c>
      <c r="AB41" s="17">
        <f t="shared" si="5"/>
        <v>451330</v>
      </c>
      <c r="AC41" s="17">
        <f t="shared" si="5"/>
        <v>452369</v>
      </c>
      <c r="AD41" s="17">
        <f t="shared" si="5"/>
        <v>453815</v>
      </c>
      <c r="AE41" s="17">
        <f t="shared" si="5"/>
        <v>455303</v>
      </c>
      <c r="AF41" s="17">
        <f t="shared" si="5"/>
        <v>459589</v>
      </c>
      <c r="AG41" s="17">
        <f t="shared" si="5"/>
        <v>461429</v>
      </c>
      <c r="AH41" s="17">
        <f t="shared" si="5"/>
        <v>463627</v>
      </c>
      <c r="AI41" s="17">
        <f t="shared" si="5"/>
        <v>465688</v>
      </c>
      <c r="AJ41" s="17">
        <f t="shared" si="5"/>
        <v>467931</v>
      </c>
      <c r="AK41" s="17">
        <f t="shared" si="5"/>
        <v>471410</v>
      </c>
      <c r="AL41" s="17">
        <f t="shared" si="5"/>
        <v>473495</v>
      </c>
      <c r="AM41" s="17">
        <f t="shared" si="5"/>
        <v>476180</v>
      </c>
      <c r="AN41" s="17">
        <f t="shared" si="5"/>
        <v>478658</v>
      </c>
      <c r="AO41" s="17">
        <f t="shared" si="5"/>
        <v>485742</v>
      </c>
      <c r="AP41" s="17">
        <f t="shared" si="5"/>
        <v>488715</v>
      </c>
      <c r="AQ41" s="17">
        <f t="shared" si="5"/>
        <v>489256</v>
      </c>
      <c r="AR41" s="17">
        <f t="shared" si="5"/>
        <v>490089</v>
      </c>
      <c r="AS41" s="17">
        <f t="shared" si="5"/>
        <v>492252</v>
      </c>
      <c r="AT41" s="17">
        <f t="shared" si="5"/>
        <v>492959</v>
      </c>
      <c r="AU41" s="17">
        <f t="shared" si="5"/>
        <v>495393</v>
      </c>
    </row>
    <row r="42" spans="1:47" x14ac:dyDescent="0.2">
      <c r="A42">
        <f>'q-AgArea'!A42</f>
        <v>50</v>
      </c>
      <c r="B42" t="str">
        <f>'q-AgArea'!B42</f>
        <v>Asia Calculated (40)</v>
      </c>
      <c r="C42" s="17">
        <f>'q-AgArea'!C42</f>
        <v>9993</v>
      </c>
      <c r="D42" s="17" t="str">
        <f>'q-AgArea'!D42</f>
        <v>Asia Calculated (40)</v>
      </c>
      <c r="E42" s="17" t="str">
        <f>'q-AgArea'!E42</f>
        <v/>
      </c>
      <c r="F42" s="17" t="str">
        <f>'q-AgArea'!F42</f>
        <v/>
      </c>
      <c r="G42" s="17">
        <f t="shared" ref="G42:AU42" si="6">G34-G35</f>
        <v>1056385</v>
      </c>
      <c r="H42" s="17">
        <f t="shared" si="6"/>
        <v>1061740</v>
      </c>
      <c r="I42" s="17">
        <f t="shared" si="6"/>
        <v>1066351</v>
      </c>
      <c r="J42" s="17">
        <f t="shared" si="6"/>
        <v>1071918</v>
      </c>
      <c r="K42" s="17">
        <f t="shared" si="6"/>
        <v>1076839</v>
      </c>
      <c r="L42" s="17">
        <f t="shared" si="6"/>
        <v>1081320</v>
      </c>
      <c r="M42" s="17">
        <f t="shared" si="6"/>
        <v>1085338</v>
      </c>
      <c r="N42" s="17">
        <f t="shared" si="6"/>
        <v>1089931</v>
      </c>
      <c r="O42" s="17">
        <f t="shared" si="6"/>
        <v>1095219</v>
      </c>
      <c r="P42" s="17">
        <f t="shared" si="6"/>
        <v>1100417</v>
      </c>
      <c r="Q42" s="17">
        <f t="shared" si="6"/>
        <v>1104329</v>
      </c>
      <c r="R42" s="17">
        <f t="shared" si="6"/>
        <v>1112535</v>
      </c>
      <c r="S42" s="17">
        <f t="shared" si="6"/>
        <v>1121210</v>
      </c>
      <c r="T42" s="17">
        <f t="shared" si="6"/>
        <v>1129476</v>
      </c>
      <c r="U42" s="17">
        <f t="shared" si="6"/>
        <v>1134528</v>
      </c>
      <c r="V42" s="17">
        <f t="shared" si="6"/>
        <v>1125760</v>
      </c>
      <c r="W42" s="17">
        <f t="shared" si="6"/>
        <v>1133152</v>
      </c>
      <c r="X42" s="17">
        <f t="shared" si="6"/>
        <v>1138893</v>
      </c>
      <c r="Y42" s="17">
        <f t="shared" si="6"/>
        <v>1147045</v>
      </c>
      <c r="Z42" s="17">
        <f t="shared" si="6"/>
        <v>1152775</v>
      </c>
      <c r="AA42" s="17">
        <f t="shared" si="6"/>
        <v>1161768</v>
      </c>
      <c r="AB42" s="17">
        <f t="shared" si="6"/>
        <v>1169380</v>
      </c>
      <c r="AC42" s="17">
        <f t="shared" si="6"/>
        <v>1191596</v>
      </c>
      <c r="AD42" s="17">
        <f t="shared" si="6"/>
        <v>1205784</v>
      </c>
      <c r="AE42" s="17">
        <f t="shared" si="6"/>
        <v>1232662</v>
      </c>
      <c r="AF42" s="17">
        <f t="shared" si="6"/>
        <v>1250439</v>
      </c>
      <c r="AG42" s="17">
        <f t="shared" si="6"/>
        <v>1270261</v>
      </c>
      <c r="AH42" s="17">
        <f t="shared" si="6"/>
        <v>1287028</v>
      </c>
      <c r="AI42" s="17">
        <f t="shared" si="6"/>
        <v>1301236</v>
      </c>
      <c r="AJ42" s="17">
        <f t="shared" si="6"/>
        <v>1307419</v>
      </c>
      <c r="AK42" s="17">
        <f t="shared" si="6"/>
        <v>1306609</v>
      </c>
      <c r="AL42" s="17">
        <f t="shared" si="6"/>
        <v>1304140</v>
      </c>
      <c r="AM42" s="17">
        <f t="shared" si="6"/>
        <v>1352635</v>
      </c>
      <c r="AN42" s="17">
        <f t="shared" si="6"/>
        <v>1353361</v>
      </c>
      <c r="AO42" s="17">
        <f t="shared" si="6"/>
        <v>1354098</v>
      </c>
      <c r="AP42" s="17">
        <f t="shared" si="6"/>
        <v>1356053</v>
      </c>
      <c r="AQ42" s="17">
        <f t="shared" si="6"/>
        <v>1355984</v>
      </c>
      <c r="AR42" s="17">
        <f t="shared" si="6"/>
        <v>1357536</v>
      </c>
      <c r="AS42" s="17">
        <f t="shared" si="6"/>
        <v>1377249</v>
      </c>
      <c r="AT42" s="17">
        <f t="shared" si="6"/>
        <v>1381033</v>
      </c>
      <c r="AU42" s="17">
        <f t="shared" si="6"/>
        <v>1388785</v>
      </c>
    </row>
    <row r="43" spans="1:47" x14ac:dyDescent="0.2">
      <c r="A43">
        <f>'q-AgArea'!A43</f>
        <v>61</v>
      </c>
      <c r="B43" t="str">
        <f>'q-AgArea'!B43</f>
        <v>China</v>
      </c>
      <c r="C43">
        <f>'q-AgArea'!C43</f>
        <v>351</v>
      </c>
      <c r="D43" t="str">
        <f>'q-AgArea'!D43</f>
        <v>China</v>
      </c>
      <c r="E43" t="str">
        <f>'q-AgArea'!E43</f>
        <v>51</v>
      </c>
      <c r="F43" t="str">
        <f>'q-AgArea'!F43</f>
        <v>Agric Area  (1000Ha)</v>
      </c>
      <c r="G43">
        <f>'q-AgArea'!G43</f>
        <v>343248</v>
      </c>
      <c r="H43">
        <f>'q-AgArea'!H43</f>
        <v>346001</v>
      </c>
      <c r="I43">
        <f>'q-AgArea'!I43</f>
        <v>348854</v>
      </c>
      <c r="J43">
        <f>'q-AgArea'!J43</f>
        <v>351706</v>
      </c>
      <c r="K43">
        <f>'q-AgArea'!K43</f>
        <v>355509</v>
      </c>
      <c r="L43">
        <f>'q-AgArea'!L43</f>
        <v>359112</v>
      </c>
      <c r="M43">
        <f>'q-AgArea'!M43</f>
        <v>362715</v>
      </c>
      <c r="N43">
        <f>'q-AgArea'!N43</f>
        <v>366313</v>
      </c>
      <c r="O43">
        <f>'q-AgArea'!O43</f>
        <v>370928</v>
      </c>
      <c r="P43">
        <f>'q-AgArea'!P43</f>
        <v>375518</v>
      </c>
      <c r="Q43">
        <f>'q-AgArea'!Q43</f>
        <v>380165</v>
      </c>
      <c r="R43">
        <f>'q-AgArea'!R43</f>
        <v>384781</v>
      </c>
      <c r="S43">
        <f>'q-AgArea'!S43</f>
        <v>390388</v>
      </c>
      <c r="T43">
        <f>'q-AgArea'!T43</f>
        <v>397029</v>
      </c>
      <c r="U43">
        <f>'q-AgArea'!U43</f>
        <v>401637</v>
      </c>
      <c r="V43">
        <f>'q-AgArea'!V43</f>
        <v>407590</v>
      </c>
      <c r="W43">
        <f>'q-AgArea'!W43</f>
        <v>413532</v>
      </c>
      <c r="X43">
        <f>'q-AgArea'!X43</f>
        <v>419396</v>
      </c>
      <c r="Y43">
        <f>'q-AgArea'!Y43</f>
        <v>426423</v>
      </c>
      <c r="Z43">
        <f>'q-AgArea'!Z43</f>
        <v>434220</v>
      </c>
      <c r="AA43">
        <f>'q-AgArea'!AA43</f>
        <v>441909</v>
      </c>
      <c r="AB43">
        <f>'q-AgArea'!AB43</f>
        <v>449200</v>
      </c>
      <c r="AC43">
        <f>'q-AgArea'!AC43</f>
        <v>470903</v>
      </c>
      <c r="AD43">
        <f>'q-AgArea'!AD43</f>
        <v>478901</v>
      </c>
      <c r="AE43">
        <f>'q-AgArea'!AE43</f>
        <v>495897</v>
      </c>
      <c r="AF43">
        <f>'q-AgArea'!AF43</f>
        <v>504997</v>
      </c>
      <c r="AG43">
        <f>'q-AgArea'!AG43</f>
        <v>513795</v>
      </c>
      <c r="AH43">
        <f>'q-AgArea'!AH43</f>
        <v>522704</v>
      </c>
      <c r="AI43">
        <f>'q-AgArea'!AI43</f>
        <v>531003</v>
      </c>
      <c r="AJ43">
        <f>'q-AgArea'!AJ43</f>
        <v>531398</v>
      </c>
      <c r="AK43">
        <f>'q-AgArea'!AK43</f>
        <v>531392</v>
      </c>
      <c r="AL43">
        <f>'q-AgArea'!AL43</f>
        <v>531784</v>
      </c>
      <c r="AM43">
        <f>'q-AgArea'!AM43</f>
        <v>532783</v>
      </c>
      <c r="AN43">
        <f>'q-AgArea'!AN43</f>
        <v>533480</v>
      </c>
      <c r="AO43">
        <f>'q-AgArea'!AO43</f>
        <v>534701</v>
      </c>
      <c r="AP43">
        <f>'q-AgArea'!AP43</f>
        <v>535080</v>
      </c>
      <c r="AQ43">
        <f>'q-AgArea'!AQ43</f>
        <v>535372</v>
      </c>
      <c r="AR43">
        <f>'q-AgArea'!AR43</f>
        <v>537866</v>
      </c>
      <c r="AS43">
        <f>'q-AgArea'!AS43</f>
        <v>544962</v>
      </c>
      <c r="AT43">
        <f>'q-AgArea'!AT43</f>
        <v>548658</v>
      </c>
      <c r="AU43">
        <f>'q-AgArea'!AU43</f>
        <v>555276</v>
      </c>
    </row>
    <row r="44" spans="1:47" x14ac:dyDescent="0.2">
      <c r="A44">
        <f>'q-AgArea'!A44</f>
        <v>62</v>
      </c>
      <c r="B44" t="str">
        <f>'q-AgArea'!B44</f>
        <v>Japan</v>
      </c>
      <c r="C44">
        <f>'q-AgArea'!C44</f>
        <v>110</v>
      </c>
      <c r="D44" t="str">
        <f>'q-AgArea'!D44</f>
        <v>Japan</v>
      </c>
      <c r="E44" t="str">
        <f>'q-AgArea'!E44</f>
        <v>51</v>
      </c>
      <c r="F44" t="str">
        <f>'q-AgArea'!F44</f>
        <v>Agric Area  (1000Ha)</v>
      </c>
      <c r="G44">
        <f>'q-AgArea'!G44</f>
        <v>7110</v>
      </c>
      <c r="H44">
        <f>'q-AgArea'!H44</f>
        <v>7120</v>
      </c>
      <c r="I44">
        <f>'q-AgArea'!I44</f>
        <v>7020</v>
      </c>
      <c r="J44">
        <f>'q-AgArea'!J44</f>
        <v>7030</v>
      </c>
      <c r="K44">
        <f>'q-AgArea'!K44</f>
        <v>7004</v>
      </c>
      <c r="L44">
        <f>'q-AgArea'!L44</f>
        <v>6896</v>
      </c>
      <c r="M44">
        <f>'q-AgArea'!M44</f>
        <v>6838</v>
      </c>
      <c r="N44">
        <f>'q-AgArea'!N44</f>
        <v>6797</v>
      </c>
      <c r="O44">
        <f>'q-AgArea'!O44</f>
        <v>6652</v>
      </c>
      <c r="P44">
        <f>'q-AgArea'!P44</f>
        <v>6696</v>
      </c>
      <c r="Q44">
        <f>'q-AgArea'!Q44</f>
        <v>6541</v>
      </c>
      <c r="R44">
        <f>'q-AgArea'!R44</f>
        <v>6484</v>
      </c>
      <c r="S44">
        <f>'q-AgArea'!S44</f>
        <v>6447</v>
      </c>
      <c r="T44">
        <f>'q-AgArea'!T44</f>
        <v>6415</v>
      </c>
      <c r="U44">
        <f>'q-AgArea'!U44</f>
        <v>6273</v>
      </c>
      <c r="V44">
        <f>'q-AgArea'!V44</f>
        <v>6236</v>
      </c>
      <c r="W44">
        <f>'q-AgArea'!W44</f>
        <v>6215</v>
      </c>
      <c r="X44">
        <f>'q-AgArea'!X44</f>
        <v>6194</v>
      </c>
      <c r="Y44">
        <f>'q-AgArea'!Y44</f>
        <v>6174</v>
      </c>
      <c r="Z44">
        <f>'q-AgArea'!Z44</f>
        <v>6061</v>
      </c>
      <c r="AA44">
        <f>'q-AgArea'!AA44</f>
        <v>6042</v>
      </c>
      <c r="AB44">
        <f>'q-AgArea'!AB44</f>
        <v>6026</v>
      </c>
      <c r="AC44">
        <f>'q-AgArea'!AC44</f>
        <v>6011</v>
      </c>
      <c r="AD44">
        <f>'q-AgArea'!AD44</f>
        <v>5996</v>
      </c>
      <c r="AE44">
        <f>'q-AgArea'!AE44</f>
        <v>5879</v>
      </c>
      <c r="AF44">
        <f>'q-AgArea'!AF44</f>
        <v>5858</v>
      </c>
      <c r="AG44">
        <f>'q-AgArea'!AG44</f>
        <v>5840</v>
      </c>
      <c r="AH44">
        <f>'q-AgArea'!AH44</f>
        <v>5817</v>
      </c>
      <c r="AI44">
        <f>'q-AgArea'!AI44</f>
        <v>5729</v>
      </c>
      <c r="AJ44">
        <f>'q-AgArea'!AJ44</f>
        <v>5693</v>
      </c>
      <c r="AK44">
        <f>'q-AgArea'!AK44</f>
        <v>5654</v>
      </c>
      <c r="AL44">
        <f>'q-AgArea'!AL44</f>
        <v>5615</v>
      </c>
      <c r="AM44">
        <f>'q-AgArea'!AM44</f>
        <v>5574</v>
      </c>
      <c r="AN44">
        <f>'q-AgArea'!AN44</f>
        <v>5533</v>
      </c>
      <c r="AO44">
        <f>'q-AgArea'!AO44</f>
        <v>5443</v>
      </c>
      <c r="AP44">
        <f>'q-AgArea'!AP44</f>
        <v>5399</v>
      </c>
      <c r="AQ44">
        <f>'q-AgArea'!AQ44</f>
        <v>5354</v>
      </c>
      <c r="AR44">
        <f>'q-AgArea'!AR44</f>
        <v>5310</v>
      </c>
      <c r="AS44">
        <f>'q-AgArea'!AS44</f>
        <v>5271</v>
      </c>
      <c r="AT44">
        <f>'q-AgArea'!AT44</f>
        <v>5235</v>
      </c>
      <c r="AU44">
        <f>'q-AgArea'!AU44</f>
        <v>5199</v>
      </c>
    </row>
    <row r="45" spans="1:47" x14ac:dyDescent="0.2">
      <c r="A45">
        <f>'q-AgArea'!A45</f>
        <v>63</v>
      </c>
      <c r="B45" t="str">
        <f>'q-AgArea'!B45</f>
        <v>South Asia</v>
      </c>
      <c r="C45">
        <f>'q-AgArea'!C45</f>
        <v>323</v>
      </c>
      <c r="D45" t="str">
        <f>'q-AgArea'!D45</f>
        <v>SOUTH ASIA</v>
      </c>
      <c r="E45" t="str">
        <f>'q-AgArea'!E45</f>
        <v>51</v>
      </c>
      <c r="F45" t="str">
        <f>'q-AgArea'!F45</f>
        <v>Agric Area  (1000Ha)</v>
      </c>
      <c r="G45">
        <f>'q-AgArea'!G45</f>
        <v>211868</v>
      </c>
      <c r="H45">
        <f>'q-AgArea'!H45</f>
        <v>213644</v>
      </c>
      <c r="I45">
        <f>'q-AgArea'!I45</f>
        <v>213911</v>
      </c>
      <c r="J45">
        <f>'q-AgArea'!J45</f>
        <v>215972</v>
      </c>
      <c r="K45">
        <f>'q-AgArea'!K45</f>
        <v>217185</v>
      </c>
      <c r="L45">
        <f>'q-AgArea'!L45</f>
        <v>218066</v>
      </c>
      <c r="M45">
        <f>'q-AgArea'!M45</f>
        <v>217935</v>
      </c>
      <c r="N45">
        <f>'q-AgArea'!N45</f>
        <v>218502</v>
      </c>
      <c r="O45">
        <f>'q-AgArea'!O45</f>
        <v>218036</v>
      </c>
      <c r="P45">
        <f>'q-AgArea'!P45</f>
        <v>218458</v>
      </c>
      <c r="Q45">
        <f>'q-AgArea'!Q45</f>
        <v>218061</v>
      </c>
      <c r="R45">
        <f>'q-AgArea'!R45</f>
        <v>218541</v>
      </c>
      <c r="S45">
        <f>'q-AgArea'!S45</f>
        <v>219956</v>
      </c>
      <c r="T45">
        <f>'q-AgArea'!T45</f>
        <v>221146</v>
      </c>
      <c r="U45">
        <f>'q-AgArea'!U45</f>
        <v>222273</v>
      </c>
      <c r="V45">
        <f>'q-AgArea'!V45</f>
        <v>222166</v>
      </c>
      <c r="W45">
        <f>'q-AgArea'!W45</f>
        <v>222506</v>
      </c>
      <c r="X45">
        <f>'q-AgArea'!X45</f>
        <v>222606</v>
      </c>
      <c r="Y45">
        <f>'q-AgArea'!Y45</f>
        <v>222454</v>
      </c>
      <c r="Z45">
        <f>'q-AgArea'!Z45</f>
        <v>222337</v>
      </c>
      <c r="AA45">
        <f>'q-AgArea'!AA45</f>
        <v>222492</v>
      </c>
      <c r="AB45">
        <f>'q-AgArea'!AB45</f>
        <v>222825</v>
      </c>
      <c r="AC45">
        <f>'q-AgArea'!AC45</f>
        <v>222531</v>
      </c>
      <c r="AD45">
        <f>'q-AgArea'!AD45</f>
        <v>223162</v>
      </c>
      <c r="AE45">
        <f>'q-AgArea'!AE45</f>
        <v>223340</v>
      </c>
      <c r="AF45">
        <f>'q-AgArea'!AF45</f>
        <v>223654</v>
      </c>
      <c r="AG45">
        <f>'q-AgArea'!AG45</f>
        <v>224382</v>
      </c>
      <c r="AH45">
        <f>'q-AgArea'!AH45</f>
        <v>224964</v>
      </c>
      <c r="AI45">
        <f>'q-AgArea'!AI45</f>
        <v>224315</v>
      </c>
      <c r="AJ45">
        <f>'q-AgArea'!AJ45</f>
        <v>223949</v>
      </c>
      <c r="AK45">
        <f>'q-AgArea'!AK45</f>
        <v>223783</v>
      </c>
      <c r="AL45">
        <f>'q-AgArea'!AL45</f>
        <v>222946</v>
      </c>
      <c r="AM45">
        <f>'q-AgArea'!AM45</f>
        <v>223416</v>
      </c>
      <c r="AN45">
        <f>'q-AgArea'!AN45</f>
        <v>223616</v>
      </c>
      <c r="AO45">
        <f>'q-AgArea'!AO45</f>
        <v>223688</v>
      </c>
      <c r="AP45">
        <f>'q-AgArea'!AP45</f>
        <v>223678</v>
      </c>
      <c r="AQ45">
        <f>'q-AgArea'!AQ45</f>
        <v>224113</v>
      </c>
      <c r="AR45">
        <f>'q-AgArea'!AR45</f>
        <v>224227</v>
      </c>
      <c r="AS45">
        <f>'q-AgArea'!AS45</f>
        <v>224286</v>
      </c>
      <c r="AT45">
        <f>'q-AgArea'!AT45</f>
        <v>224486</v>
      </c>
      <c r="AU45">
        <f>'q-AgArea'!AU45</f>
        <v>224945</v>
      </c>
    </row>
    <row r="46" spans="1:47" x14ac:dyDescent="0.2">
      <c r="A46">
        <f>'q-AgArea'!A46</f>
        <v>64</v>
      </c>
      <c r="B46" t="str">
        <f>'q-AgArea'!B46</f>
        <v>East &amp; SouthEast Asia (excl.China)</v>
      </c>
      <c r="C46">
        <f>'q-AgArea'!C46</f>
        <v>324</v>
      </c>
      <c r="D46" t="str">
        <f>'q-AgArea'!D46</f>
        <v>EAST &amp; SOUTH EAST ASIA</v>
      </c>
      <c r="E46" t="str">
        <f>'q-AgArea'!E46</f>
        <v>51</v>
      </c>
      <c r="F46" t="str">
        <f>'q-AgArea'!F46</f>
        <v>Agric Area  (1000Ha)</v>
      </c>
      <c r="G46">
        <f>'q-AgArea'!G46</f>
        <v>229487</v>
      </c>
      <c r="H46">
        <f>'q-AgArea'!H46</f>
        <v>229974</v>
      </c>
      <c r="I46">
        <f>'q-AgArea'!I46</f>
        <v>230555</v>
      </c>
      <c r="J46">
        <f>'q-AgArea'!J46</f>
        <v>231330</v>
      </c>
      <c r="K46">
        <f>'q-AgArea'!K46</f>
        <v>231651</v>
      </c>
      <c r="L46">
        <f>'q-AgArea'!L46</f>
        <v>232134</v>
      </c>
      <c r="M46">
        <f>'q-AgArea'!M46</f>
        <v>232686</v>
      </c>
      <c r="N46">
        <f>'q-AgArea'!N46</f>
        <v>232945</v>
      </c>
      <c r="O46">
        <f>'q-AgArea'!O46</f>
        <v>233018</v>
      </c>
      <c r="P46">
        <f>'q-AgArea'!P46</f>
        <v>233495</v>
      </c>
      <c r="Q46">
        <f>'q-AgArea'!Q46</f>
        <v>232621</v>
      </c>
      <c r="R46">
        <f>'q-AgArea'!R46</f>
        <v>233689</v>
      </c>
      <c r="S46">
        <f>'q-AgArea'!S46</f>
        <v>234330</v>
      </c>
      <c r="T46">
        <f>'q-AgArea'!T46</f>
        <v>235561</v>
      </c>
      <c r="U46">
        <f>'q-AgArea'!U46</f>
        <v>236268</v>
      </c>
      <c r="V46">
        <f>'q-AgArea'!V46</f>
        <v>222075</v>
      </c>
      <c r="W46">
        <f>'q-AgArea'!W46</f>
        <v>223452</v>
      </c>
      <c r="X46">
        <f>'q-AgArea'!X46</f>
        <v>223951</v>
      </c>
      <c r="Y46">
        <f>'q-AgArea'!Y46</f>
        <v>223308</v>
      </c>
      <c r="Z46">
        <f>'q-AgArea'!Z46</f>
        <v>223832</v>
      </c>
      <c r="AA46">
        <f>'q-AgArea'!AA46</f>
        <v>224278</v>
      </c>
      <c r="AB46">
        <f>'q-AgArea'!AB46</f>
        <v>225046</v>
      </c>
      <c r="AC46">
        <f>'q-AgArea'!AC46</f>
        <v>225855</v>
      </c>
      <c r="AD46">
        <f>'q-AgArea'!AD46</f>
        <v>225027</v>
      </c>
      <c r="AE46">
        <f>'q-AgArea'!AE46</f>
        <v>228799</v>
      </c>
      <c r="AF46">
        <f>'q-AgArea'!AF46</f>
        <v>231342</v>
      </c>
      <c r="AG46">
        <f>'q-AgArea'!AG46</f>
        <v>235180</v>
      </c>
      <c r="AH46">
        <f>'q-AgArea'!AH46</f>
        <v>237241</v>
      </c>
      <c r="AI46">
        <f>'q-AgArea'!AI46</f>
        <v>238501</v>
      </c>
      <c r="AJ46">
        <f>'q-AgArea'!AJ46</f>
        <v>239710</v>
      </c>
      <c r="AK46">
        <f>'q-AgArea'!AK46</f>
        <v>236986</v>
      </c>
      <c r="AL46">
        <f>'q-AgArea'!AL46</f>
        <v>234592</v>
      </c>
      <c r="AM46">
        <f>'q-AgArea'!AM46</f>
        <v>230979</v>
      </c>
      <c r="AN46">
        <f>'q-AgArea'!AN46</f>
        <v>230411</v>
      </c>
      <c r="AO46">
        <f>'q-AgArea'!AO46</f>
        <v>230509</v>
      </c>
      <c r="AP46">
        <f>'q-AgArea'!AP46</f>
        <v>230596</v>
      </c>
      <c r="AQ46">
        <f>'q-AgArea'!AQ46</f>
        <v>229961</v>
      </c>
      <c r="AR46">
        <f>'q-AgArea'!AR46</f>
        <v>230802</v>
      </c>
      <c r="AS46">
        <f>'q-AgArea'!AS46</f>
        <v>244114</v>
      </c>
      <c r="AT46">
        <f>'q-AgArea'!AT46</f>
        <v>245702</v>
      </c>
      <c r="AU46">
        <f>'q-AgArea'!AU46</f>
        <v>246376</v>
      </c>
    </row>
    <row r="47" spans="1:47" x14ac:dyDescent="0.2">
      <c r="A47">
        <f>'q-AgArea'!A47</f>
        <v>65</v>
      </c>
      <c r="B47" t="str">
        <f>'q-AgArea'!B47</f>
        <v>Transition Markets</v>
      </c>
      <c r="C47">
        <f>'q-AgArea'!C47</f>
        <v>333</v>
      </c>
      <c r="D47" t="str">
        <f>'q-AgArea'!D47</f>
        <v>TRANSITION MARKETS</v>
      </c>
      <c r="E47" t="str">
        <f>'q-AgArea'!E47</f>
        <v>51</v>
      </c>
      <c r="F47" t="str">
        <f>'q-AgArea'!F47</f>
        <v>Agric Area  (1000Ha)</v>
      </c>
      <c r="G47">
        <f>'q-AgArea'!G47</f>
        <v>612940</v>
      </c>
      <c r="H47">
        <f>'q-AgArea'!H47</f>
        <v>614279</v>
      </c>
      <c r="I47">
        <f>'q-AgArea'!I47</f>
        <v>613294</v>
      </c>
      <c r="J47">
        <f>'q-AgArea'!J47</f>
        <v>612575</v>
      </c>
      <c r="K47">
        <f>'q-AgArea'!K47</f>
        <v>615454</v>
      </c>
      <c r="L47">
        <f>'q-AgArea'!L47</f>
        <v>614493</v>
      </c>
      <c r="M47">
        <f>'q-AgArea'!M47</f>
        <v>615880</v>
      </c>
      <c r="N47">
        <f>'q-AgArea'!N47</f>
        <v>616522</v>
      </c>
      <c r="O47">
        <f>'q-AgArea'!O47</f>
        <v>618565</v>
      </c>
      <c r="P47">
        <f>'q-AgArea'!P47</f>
        <v>617956</v>
      </c>
      <c r="Q47">
        <f>'q-AgArea'!Q47</f>
        <v>617704</v>
      </c>
      <c r="R47">
        <f>'q-AgArea'!R47</f>
        <v>619297</v>
      </c>
      <c r="S47">
        <f>'q-AgArea'!S47</f>
        <v>621388</v>
      </c>
      <c r="T47">
        <f>'q-AgArea'!T47</f>
        <v>622572</v>
      </c>
      <c r="U47">
        <f>'q-AgArea'!U47</f>
        <v>619607</v>
      </c>
      <c r="V47">
        <f>'q-AgArea'!V47</f>
        <v>621795</v>
      </c>
      <c r="W47">
        <f>'q-AgArea'!W47</f>
        <v>623113</v>
      </c>
      <c r="X47">
        <f>'q-AgArea'!X47</f>
        <v>622432</v>
      </c>
      <c r="Y47">
        <f>'q-AgArea'!Y47</f>
        <v>621752</v>
      </c>
      <c r="Z47">
        <f>'q-AgArea'!Z47</f>
        <v>622350</v>
      </c>
      <c r="AA47">
        <f>'q-AgArea'!AA47</f>
        <v>622378</v>
      </c>
      <c r="AB47">
        <f>'q-AgArea'!AB47</f>
        <v>624840</v>
      </c>
      <c r="AC47">
        <f>'q-AgArea'!AC47</f>
        <v>625643</v>
      </c>
      <c r="AD47">
        <f>'q-AgArea'!AD47</f>
        <v>625749</v>
      </c>
      <c r="AE47">
        <f>'q-AgArea'!AE47</f>
        <v>626594</v>
      </c>
      <c r="AF47">
        <f>'q-AgArea'!AF47</f>
        <v>627074</v>
      </c>
      <c r="AG47">
        <f>'q-AgArea'!AG47</f>
        <v>624813</v>
      </c>
      <c r="AH47">
        <f>'q-AgArea'!AH47</f>
        <v>625317</v>
      </c>
      <c r="AI47">
        <f>'q-AgArea'!AI47</f>
        <v>625112</v>
      </c>
      <c r="AJ47">
        <f>'q-AgArea'!AJ47</f>
        <v>624356</v>
      </c>
      <c r="AK47">
        <f>'q-AgArea'!AK47</f>
        <v>623524</v>
      </c>
      <c r="AL47">
        <f>'q-AgArea'!AL47</f>
        <v>654082</v>
      </c>
      <c r="AM47">
        <f>'q-AgArea'!AM47</f>
        <v>650962</v>
      </c>
      <c r="AN47">
        <f>'q-AgArea'!AN47</f>
        <v>650110</v>
      </c>
      <c r="AO47">
        <f>'q-AgArea'!AO47</f>
        <v>641286</v>
      </c>
      <c r="AP47">
        <f>'q-AgArea'!AP47</f>
        <v>639037</v>
      </c>
      <c r="AQ47">
        <f>'q-AgArea'!AQ47</f>
        <v>639285</v>
      </c>
      <c r="AR47">
        <f>'q-AgArea'!AR47</f>
        <v>636253</v>
      </c>
      <c r="AS47">
        <f>'q-AgArea'!AS47</f>
        <v>632644</v>
      </c>
      <c r="AT47">
        <f>'q-AgArea'!AT47</f>
        <v>634576</v>
      </c>
      <c r="AU47">
        <f>'q-AgArea'!AU47</f>
        <v>633631</v>
      </c>
    </row>
    <row r="48" spans="1:47" x14ac:dyDescent="0.2">
      <c r="A48">
        <f>'q-AgArea'!A48</f>
        <v>66</v>
      </c>
      <c r="B48" t="str">
        <f>'q-AgArea'!B48</f>
        <v>Australia&amp;NZ</v>
      </c>
      <c r="C48">
        <f>'q-AgArea'!C48</f>
        <v>306</v>
      </c>
      <c r="D48" t="str">
        <f>'q-AgArea'!D48</f>
        <v>OCEANIA DEVELOPED</v>
      </c>
      <c r="E48" t="str">
        <f>'q-AgArea'!E48</f>
        <v>51</v>
      </c>
      <c r="F48" t="str">
        <f>'q-AgArea'!F48</f>
        <v>Agric Area  (1000Ha)</v>
      </c>
      <c r="G48">
        <f>'q-AgArea'!G48</f>
        <v>477842</v>
      </c>
      <c r="H48">
        <f>'q-AgArea'!H48</f>
        <v>480030</v>
      </c>
      <c r="I48">
        <f>'q-AgArea'!I48</f>
        <v>482853</v>
      </c>
      <c r="J48">
        <f>'q-AgArea'!J48</f>
        <v>485419</v>
      </c>
      <c r="K48">
        <f>'q-AgArea'!K48</f>
        <v>489322</v>
      </c>
      <c r="L48">
        <f>'q-AgArea'!L48</f>
        <v>490481</v>
      </c>
      <c r="M48">
        <f>'q-AgArea'!M48</f>
        <v>493069</v>
      </c>
      <c r="N48">
        <f>'q-AgArea'!N48</f>
        <v>491163</v>
      </c>
      <c r="O48">
        <f>'q-AgArea'!O48</f>
        <v>495128</v>
      </c>
      <c r="P48">
        <f>'q-AgArea'!P48</f>
        <v>497969</v>
      </c>
      <c r="Q48">
        <f>'q-AgArea'!Q48</f>
        <v>499433</v>
      </c>
      <c r="R48">
        <f>'q-AgArea'!R48</f>
        <v>501037</v>
      </c>
      <c r="S48">
        <f>'q-AgArea'!S48</f>
        <v>503597</v>
      </c>
      <c r="T48">
        <f>'q-AgArea'!T48</f>
        <v>504307</v>
      </c>
      <c r="U48">
        <f>'q-AgArea'!U48</f>
        <v>503867</v>
      </c>
      <c r="V48">
        <f>'q-AgArea'!V48</f>
        <v>505197</v>
      </c>
      <c r="W48">
        <f>'q-AgArea'!W48</f>
        <v>495956</v>
      </c>
      <c r="X48">
        <f>'q-AgArea'!X48</f>
        <v>494095</v>
      </c>
      <c r="Y48">
        <f>'q-AgArea'!Y48</f>
        <v>497967</v>
      </c>
      <c r="Z48">
        <f>'q-AgArea'!Z48</f>
        <v>500612</v>
      </c>
      <c r="AA48">
        <f>'q-AgArea'!AA48</f>
        <v>501026</v>
      </c>
      <c r="AB48">
        <f>'q-AgArea'!AB48</f>
        <v>495781</v>
      </c>
      <c r="AC48">
        <f>'q-AgArea'!AC48</f>
        <v>488864</v>
      </c>
      <c r="AD48">
        <f>'q-AgArea'!AD48</f>
        <v>490667</v>
      </c>
      <c r="AE48">
        <f>'q-AgArea'!AE48</f>
        <v>490511</v>
      </c>
      <c r="AF48">
        <f>'q-AgArea'!AF48</f>
        <v>488486</v>
      </c>
      <c r="AG48">
        <f>'q-AgArea'!AG48</f>
        <v>488674</v>
      </c>
      <c r="AH48">
        <f>'q-AgArea'!AH48</f>
        <v>489887</v>
      </c>
      <c r="AI48">
        <f>'q-AgArea'!AI48</f>
        <v>484587</v>
      </c>
      <c r="AJ48">
        <f>'q-AgArea'!AJ48</f>
        <v>481836</v>
      </c>
      <c r="AK48">
        <f>'q-AgArea'!AK48</f>
        <v>480598</v>
      </c>
      <c r="AL48">
        <f>'q-AgArea'!AL48</f>
        <v>483478</v>
      </c>
      <c r="AM48">
        <f>'q-AgArea'!AM48</f>
        <v>477622</v>
      </c>
      <c r="AN48">
        <f>'q-AgArea'!AN48</f>
        <v>485707</v>
      </c>
      <c r="AO48">
        <f>'q-AgArea'!AO48</f>
        <v>479926</v>
      </c>
      <c r="AP48">
        <f>'q-AgArea'!AP48</f>
        <v>481799</v>
      </c>
      <c r="AQ48">
        <f>'q-AgArea'!AQ48</f>
        <v>478780</v>
      </c>
      <c r="AR48">
        <f>'q-AgArea'!AR48</f>
        <v>480366</v>
      </c>
      <c r="AS48">
        <f>'q-AgArea'!AS48</f>
        <v>470309</v>
      </c>
      <c r="AT48">
        <f>'q-AgArea'!AT48</f>
        <v>472704</v>
      </c>
      <c r="AU48">
        <f>'q-AgArea'!AU48</f>
        <v>472735</v>
      </c>
    </row>
  </sheetData>
  <phoneticPr fontId="0" type="noConversion"/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8"/>
  <sheetViews>
    <sheetView workbookViewId="0"/>
  </sheetViews>
  <sheetFormatPr defaultRowHeight="12.75" x14ac:dyDescent="0.2"/>
  <cols>
    <col min="1" max="1" width="9.5703125" bestFit="1" customWidth="1"/>
    <col min="2" max="2" width="32.42578125" bestFit="1" customWidth="1"/>
    <col min="3" max="3" width="11.140625" bestFit="1" customWidth="1"/>
    <col min="4" max="4" width="29.85546875" customWidth="1"/>
    <col min="5" max="5" width="7.7109375" customWidth="1"/>
    <col min="6" max="6" width="16.28515625" bestFit="1" customWidth="1"/>
    <col min="7" max="49" width="14" customWidth="1"/>
  </cols>
  <sheetData>
    <row r="1" spans="1:49" x14ac:dyDescent="0.2">
      <c r="A1" s="1" t="s">
        <v>0</v>
      </c>
      <c r="B1" s="1" t="s">
        <v>1</v>
      </c>
      <c r="C1" s="1" t="s">
        <v>135</v>
      </c>
      <c r="D1" s="1" t="s">
        <v>136</v>
      </c>
      <c r="E1" s="1" t="s">
        <v>142</v>
      </c>
      <c r="F1" s="1" t="s">
        <v>143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  <c r="AA1" s="1" t="s">
        <v>278</v>
      </c>
      <c r="AB1" s="1" t="s">
        <v>279</v>
      </c>
      <c r="AC1" s="1" t="s">
        <v>280</v>
      </c>
      <c r="AD1" s="1" t="s">
        <v>281</v>
      </c>
      <c r="AE1" s="1" t="s">
        <v>282</v>
      </c>
      <c r="AF1" s="1" t="s">
        <v>283</v>
      </c>
      <c r="AG1" s="1" t="s">
        <v>284</v>
      </c>
      <c r="AH1" s="1" t="s">
        <v>285</v>
      </c>
      <c r="AI1" s="1" t="s">
        <v>286</v>
      </c>
      <c r="AJ1" s="1" t="s">
        <v>287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296</v>
      </c>
      <c r="AT1" s="1" t="s">
        <v>297</v>
      </c>
      <c r="AU1" s="1" t="s">
        <v>298</v>
      </c>
      <c r="AV1" s="1" t="s">
        <v>299</v>
      </c>
      <c r="AW1" s="1" t="s">
        <v>300</v>
      </c>
    </row>
    <row r="2" spans="1:49" x14ac:dyDescent="0.2">
      <c r="A2" s="2">
        <v>1</v>
      </c>
      <c r="B2" s="3" t="s">
        <v>45</v>
      </c>
      <c r="C2" s="2">
        <v>138</v>
      </c>
      <c r="D2" s="3" t="s">
        <v>45</v>
      </c>
      <c r="E2" s="3" t="s">
        <v>301</v>
      </c>
      <c r="F2" s="3" t="s">
        <v>302</v>
      </c>
      <c r="G2" s="2">
        <v>11401</v>
      </c>
      <c r="H2" s="2">
        <v>11735</v>
      </c>
      <c r="I2" s="2">
        <v>12082</v>
      </c>
      <c r="J2" s="2">
        <v>12443</v>
      </c>
      <c r="K2" s="2">
        <v>12819</v>
      </c>
      <c r="L2" s="2">
        <v>13211</v>
      </c>
      <c r="M2" s="2">
        <v>13618</v>
      </c>
      <c r="N2" s="2">
        <v>14039</v>
      </c>
      <c r="O2" s="2">
        <v>14476</v>
      </c>
      <c r="P2" s="2">
        <v>14928</v>
      </c>
      <c r="Q2" s="2">
        <v>15546</v>
      </c>
      <c r="R2" s="2">
        <v>16192</v>
      </c>
      <c r="S2" s="2">
        <v>16863</v>
      </c>
      <c r="T2" s="2">
        <v>17553</v>
      </c>
      <c r="U2" s="2">
        <v>18261</v>
      </c>
      <c r="V2" s="2">
        <v>18985</v>
      </c>
      <c r="W2" s="2">
        <v>19726</v>
      </c>
      <c r="X2" s="2">
        <v>20482</v>
      </c>
      <c r="Y2" s="2">
        <v>21254</v>
      </c>
      <c r="Z2" s="2">
        <v>22039</v>
      </c>
      <c r="AA2" s="2">
        <v>22841</v>
      </c>
      <c r="AB2" s="2">
        <v>23649</v>
      </c>
      <c r="AC2" s="2">
        <v>24467</v>
      </c>
      <c r="AD2" s="2">
        <v>25299</v>
      </c>
      <c r="AE2" s="2">
        <v>26148</v>
      </c>
      <c r="AF2" s="2">
        <v>27015</v>
      </c>
      <c r="AG2" s="2">
        <v>27900</v>
      </c>
      <c r="AH2" s="2">
        <v>28804</v>
      </c>
      <c r="AI2" s="2">
        <v>29728</v>
      </c>
      <c r="AJ2" s="2">
        <v>30671</v>
      </c>
      <c r="AK2" s="2">
        <v>31536</v>
      </c>
      <c r="AL2" s="2">
        <v>32416</v>
      </c>
      <c r="AM2" s="2">
        <v>33313</v>
      </c>
      <c r="AN2" s="2">
        <v>34227</v>
      </c>
      <c r="AO2" s="2">
        <v>35157</v>
      </c>
      <c r="AP2" s="2">
        <v>36103</v>
      </c>
      <c r="AQ2" s="2">
        <v>37065</v>
      </c>
      <c r="AR2" s="2">
        <v>38043</v>
      </c>
      <c r="AS2" s="2">
        <v>39037</v>
      </c>
      <c r="AT2" s="2">
        <v>40047</v>
      </c>
      <c r="AU2" s="2">
        <v>41042</v>
      </c>
      <c r="AV2" s="2">
        <v>42050</v>
      </c>
      <c r="AW2" s="2">
        <v>0</v>
      </c>
    </row>
    <row r="3" spans="1:49" x14ac:dyDescent="0.2">
      <c r="A3" s="2">
        <v>2</v>
      </c>
      <c r="B3" s="3" t="s">
        <v>48</v>
      </c>
      <c r="C3" s="2">
        <v>23</v>
      </c>
      <c r="D3" s="3" t="s">
        <v>49</v>
      </c>
      <c r="E3" s="3" t="s">
        <v>301</v>
      </c>
      <c r="F3" s="3" t="s">
        <v>302</v>
      </c>
      <c r="G3" s="2">
        <v>29</v>
      </c>
      <c r="H3" s="2">
        <v>30</v>
      </c>
      <c r="I3" s="2">
        <v>30</v>
      </c>
      <c r="J3" s="2">
        <v>31</v>
      </c>
      <c r="K3" s="2">
        <v>32</v>
      </c>
      <c r="L3" s="2">
        <v>33</v>
      </c>
      <c r="M3" s="2">
        <v>34</v>
      </c>
      <c r="N3" s="2">
        <v>34</v>
      </c>
      <c r="O3" s="2">
        <v>35</v>
      </c>
      <c r="P3" s="2">
        <v>36</v>
      </c>
      <c r="Q3" s="2">
        <v>37</v>
      </c>
      <c r="R3" s="2">
        <v>38</v>
      </c>
      <c r="S3" s="2">
        <v>38</v>
      </c>
      <c r="T3" s="2">
        <v>39</v>
      </c>
      <c r="U3" s="2">
        <v>40</v>
      </c>
      <c r="V3" s="2">
        <v>40</v>
      </c>
      <c r="W3" s="2">
        <v>41</v>
      </c>
      <c r="X3" s="2">
        <v>42</v>
      </c>
      <c r="Y3" s="2">
        <v>43</v>
      </c>
      <c r="Z3" s="2">
        <v>43</v>
      </c>
      <c r="AA3" s="2">
        <v>45</v>
      </c>
      <c r="AB3" s="2">
        <v>46</v>
      </c>
      <c r="AC3" s="2">
        <v>47</v>
      </c>
      <c r="AD3" s="2">
        <v>49</v>
      </c>
      <c r="AE3" s="2">
        <v>50</v>
      </c>
      <c r="AF3" s="2">
        <v>52</v>
      </c>
      <c r="AG3" s="2">
        <v>53</v>
      </c>
      <c r="AH3" s="2">
        <v>55</v>
      </c>
      <c r="AI3" s="2">
        <v>56</v>
      </c>
      <c r="AJ3" s="2">
        <v>58</v>
      </c>
      <c r="AK3" s="2">
        <v>60</v>
      </c>
      <c r="AL3" s="2">
        <v>63</v>
      </c>
      <c r="AM3" s="2">
        <v>65</v>
      </c>
      <c r="AN3" s="2">
        <v>68</v>
      </c>
      <c r="AO3" s="2">
        <v>70</v>
      </c>
      <c r="AP3" s="2">
        <v>73</v>
      </c>
      <c r="AQ3" s="2">
        <v>75</v>
      </c>
      <c r="AR3" s="2">
        <v>78</v>
      </c>
      <c r="AS3" s="2">
        <v>81</v>
      </c>
      <c r="AT3" s="2">
        <v>83</v>
      </c>
      <c r="AU3" s="2">
        <v>86</v>
      </c>
      <c r="AV3" s="2">
        <v>89</v>
      </c>
      <c r="AW3" s="2">
        <v>0</v>
      </c>
    </row>
    <row r="4" spans="1:49" x14ac:dyDescent="0.2">
      <c r="A4" s="2">
        <v>2</v>
      </c>
      <c r="B4" s="3" t="s">
        <v>48</v>
      </c>
      <c r="C4" s="2">
        <v>48</v>
      </c>
      <c r="D4" s="3" t="s">
        <v>50</v>
      </c>
      <c r="E4" s="3" t="s">
        <v>301</v>
      </c>
      <c r="F4" s="3" t="s">
        <v>302</v>
      </c>
      <c r="G4" s="2">
        <v>441</v>
      </c>
      <c r="H4" s="2">
        <v>455</v>
      </c>
      <c r="I4" s="2">
        <v>470</v>
      </c>
      <c r="J4" s="2">
        <v>485</v>
      </c>
      <c r="K4" s="2">
        <v>499</v>
      </c>
      <c r="L4" s="2">
        <v>513</v>
      </c>
      <c r="M4" s="2">
        <v>527</v>
      </c>
      <c r="N4" s="2">
        <v>541</v>
      </c>
      <c r="O4" s="2">
        <v>554</v>
      </c>
      <c r="P4" s="2">
        <v>567</v>
      </c>
      <c r="Q4" s="2">
        <v>587</v>
      </c>
      <c r="R4" s="2">
        <v>608</v>
      </c>
      <c r="S4" s="2">
        <v>629</v>
      </c>
      <c r="T4" s="2">
        <v>652</v>
      </c>
      <c r="U4" s="2">
        <v>676</v>
      </c>
      <c r="V4" s="2">
        <v>702</v>
      </c>
      <c r="W4" s="2">
        <v>731</v>
      </c>
      <c r="X4" s="2">
        <v>761</v>
      </c>
      <c r="Y4" s="2">
        <v>792</v>
      </c>
      <c r="Z4" s="2">
        <v>825</v>
      </c>
      <c r="AA4" s="2">
        <v>854</v>
      </c>
      <c r="AB4" s="2">
        <v>885</v>
      </c>
      <c r="AC4" s="2">
        <v>917</v>
      </c>
      <c r="AD4" s="2">
        <v>950</v>
      </c>
      <c r="AE4" s="2">
        <v>985</v>
      </c>
      <c r="AF4" s="2">
        <v>1020</v>
      </c>
      <c r="AG4" s="2">
        <v>1057</v>
      </c>
      <c r="AH4" s="2">
        <v>1096</v>
      </c>
      <c r="AI4" s="2">
        <v>1135</v>
      </c>
      <c r="AJ4" s="2">
        <v>1176</v>
      </c>
      <c r="AK4" s="2">
        <v>1213</v>
      </c>
      <c r="AL4" s="2">
        <v>1251</v>
      </c>
      <c r="AM4" s="2">
        <v>1290</v>
      </c>
      <c r="AN4" s="2">
        <v>1331</v>
      </c>
      <c r="AO4" s="2">
        <v>1373</v>
      </c>
      <c r="AP4" s="2">
        <v>1417</v>
      </c>
      <c r="AQ4" s="2">
        <v>1464</v>
      </c>
      <c r="AR4" s="2">
        <v>1511</v>
      </c>
      <c r="AS4" s="2">
        <v>1559</v>
      </c>
      <c r="AT4" s="2">
        <v>1606</v>
      </c>
      <c r="AU4" s="2">
        <v>1655</v>
      </c>
      <c r="AV4" s="2">
        <v>1703</v>
      </c>
      <c r="AW4" s="2">
        <v>0</v>
      </c>
    </row>
    <row r="5" spans="1:49" x14ac:dyDescent="0.2">
      <c r="A5" s="2">
        <v>2</v>
      </c>
      <c r="B5" s="3" t="s">
        <v>48</v>
      </c>
      <c r="C5" s="2">
        <v>60</v>
      </c>
      <c r="D5" s="3" t="s">
        <v>203</v>
      </c>
      <c r="E5" s="3" t="s">
        <v>301</v>
      </c>
      <c r="F5" s="3" t="s">
        <v>302</v>
      </c>
      <c r="G5" s="2">
        <v>856</v>
      </c>
      <c r="H5" s="2">
        <v>884</v>
      </c>
      <c r="I5" s="2">
        <v>913</v>
      </c>
      <c r="J5" s="2">
        <v>944</v>
      </c>
      <c r="K5" s="2">
        <v>979</v>
      </c>
      <c r="L5" s="2">
        <v>1017</v>
      </c>
      <c r="M5" s="2">
        <v>1058</v>
      </c>
      <c r="N5" s="2">
        <v>1100</v>
      </c>
      <c r="O5" s="2">
        <v>1143</v>
      </c>
      <c r="P5" s="2">
        <v>1184</v>
      </c>
      <c r="Q5" s="2">
        <v>1228</v>
      </c>
      <c r="R5" s="2">
        <v>1270</v>
      </c>
      <c r="S5" s="2">
        <v>1311</v>
      </c>
      <c r="T5" s="2">
        <v>1353</v>
      </c>
      <c r="U5" s="2">
        <v>1395</v>
      </c>
      <c r="V5" s="2">
        <v>1438</v>
      </c>
      <c r="W5" s="2">
        <v>1482</v>
      </c>
      <c r="X5" s="2">
        <v>1525</v>
      </c>
      <c r="Y5" s="2">
        <v>1564</v>
      </c>
      <c r="Z5" s="2">
        <v>1597</v>
      </c>
      <c r="AA5" s="2">
        <v>1628</v>
      </c>
      <c r="AB5" s="2">
        <v>1654</v>
      </c>
      <c r="AC5" s="2">
        <v>1678</v>
      </c>
      <c r="AD5" s="2">
        <v>1702</v>
      </c>
      <c r="AE5" s="2">
        <v>1731</v>
      </c>
      <c r="AF5" s="2">
        <v>1765</v>
      </c>
      <c r="AG5" s="2">
        <v>1803</v>
      </c>
      <c r="AH5" s="2">
        <v>1846</v>
      </c>
      <c r="AI5" s="2">
        <v>1895</v>
      </c>
      <c r="AJ5" s="2">
        <v>1948</v>
      </c>
      <c r="AK5" s="2">
        <v>2009</v>
      </c>
      <c r="AL5" s="2">
        <v>2074</v>
      </c>
      <c r="AM5" s="2">
        <v>2145</v>
      </c>
      <c r="AN5" s="2">
        <v>2217</v>
      </c>
      <c r="AO5" s="2">
        <v>2291</v>
      </c>
      <c r="AP5" s="2">
        <v>2364</v>
      </c>
      <c r="AQ5" s="2">
        <v>2439</v>
      </c>
      <c r="AR5" s="2">
        <v>2514</v>
      </c>
      <c r="AS5" s="2">
        <v>2590</v>
      </c>
      <c r="AT5" s="2">
        <v>2667</v>
      </c>
      <c r="AU5" s="2">
        <v>2738</v>
      </c>
      <c r="AV5" s="2">
        <v>2810</v>
      </c>
      <c r="AW5" s="2">
        <v>0</v>
      </c>
    </row>
    <row r="6" spans="1:49" x14ac:dyDescent="0.2">
      <c r="A6" s="2">
        <v>2</v>
      </c>
      <c r="B6" s="3" t="s">
        <v>48</v>
      </c>
      <c r="C6" s="2">
        <v>89</v>
      </c>
      <c r="D6" s="3" t="s">
        <v>51</v>
      </c>
      <c r="E6" s="3" t="s">
        <v>301</v>
      </c>
      <c r="F6" s="3" t="s">
        <v>302</v>
      </c>
      <c r="G6" s="2">
        <v>1392</v>
      </c>
      <c r="H6" s="2">
        <v>1434</v>
      </c>
      <c r="I6" s="2">
        <v>1477</v>
      </c>
      <c r="J6" s="2">
        <v>1522</v>
      </c>
      <c r="K6" s="2">
        <v>1567</v>
      </c>
      <c r="L6" s="2">
        <v>1613</v>
      </c>
      <c r="M6" s="2">
        <v>1660</v>
      </c>
      <c r="N6" s="2">
        <v>1709</v>
      </c>
      <c r="O6" s="2">
        <v>1759</v>
      </c>
      <c r="P6" s="2">
        <v>1811</v>
      </c>
      <c r="Q6" s="2">
        <v>1860</v>
      </c>
      <c r="R6" s="2">
        <v>1910</v>
      </c>
      <c r="S6" s="2">
        <v>1962</v>
      </c>
      <c r="T6" s="2">
        <v>2015</v>
      </c>
      <c r="U6" s="2">
        <v>2067</v>
      </c>
      <c r="V6" s="2">
        <v>2119</v>
      </c>
      <c r="W6" s="2">
        <v>2171</v>
      </c>
      <c r="X6" s="2">
        <v>2224</v>
      </c>
      <c r="Y6" s="2">
        <v>2278</v>
      </c>
      <c r="Z6" s="2">
        <v>2335</v>
      </c>
      <c r="AA6" s="2">
        <v>2394</v>
      </c>
      <c r="AB6" s="2">
        <v>2456</v>
      </c>
      <c r="AC6" s="2">
        <v>2519</v>
      </c>
      <c r="AD6" s="2">
        <v>2584</v>
      </c>
      <c r="AE6" s="2">
        <v>2649</v>
      </c>
      <c r="AF6" s="2">
        <v>2714</v>
      </c>
      <c r="AG6" s="2">
        <v>2781</v>
      </c>
      <c r="AH6" s="2">
        <v>2849</v>
      </c>
      <c r="AI6" s="2">
        <v>2920</v>
      </c>
      <c r="AJ6" s="2">
        <v>2994</v>
      </c>
      <c r="AK6" s="2">
        <v>3088</v>
      </c>
      <c r="AL6" s="2">
        <v>3187</v>
      </c>
      <c r="AM6" s="2">
        <v>3291</v>
      </c>
      <c r="AN6" s="2">
        <v>3400</v>
      </c>
      <c r="AO6" s="2">
        <v>3514</v>
      </c>
      <c r="AP6" s="2">
        <v>3633</v>
      </c>
      <c r="AQ6" s="2">
        <v>3757</v>
      </c>
      <c r="AR6" s="2">
        <v>3887</v>
      </c>
      <c r="AS6" s="2">
        <v>4020</v>
      </c>
      <c r="AT6" s="2">
        <v>4158</v>
      </c>
      <c r="AU6" s="2">
        <v>4310</v>
      </c>
      <c r="AV6" s="2">
        <v>4466</v>
      </c>
      <c r="AW6" s="2">
        <v>0</v>
      </c>
    </row>
    <row r="7" spans="1:49" x14ac:dyDescent="0.2">
      <c r="A7" s="2">
        <v>2</v>
      </c>
      <c r="B7" s="3" t="s">
        <v>48</v>
      </c>
      <c r="C7" s="2">
        <v>95</v>
      </c>
      <c r="D7" s="3" t="s">
        <v>52</v>
      </c>
      <c r="E7" s="3" t="s">
        <v>301</v>
      </c>
      <c r="F7" s="3" t="s">
        <v>302</v>
      </c>
      <c r="G7" s="2">
        <v>674</v>
      </c>
      <c r="H7" s="2">
        <v>695</v>
      </c>
      <c r="I7" s="2">
        <v>717</v>
      </c>
      <c r="J7" s="2">
        <v>738</v>
      </c>
      <c r="K7" s="2">
        <v>759</v>
      </c>
      <c r="L7" s="2">
        <v>780</v>
      </c>
      <c r="M7" s="2">
        <v>799</v>
      </c>
      <c r="N7" s="2">
        <v>819</v>
      </c>
      <c r="O7" s="2">
        <v>839</v>
      </c>
      <c r="P7" s="2">
        <v>860</v>
      </c>
      <c r="Q7" s="2">
        <v>886</v>
      </c>
      <c r="R7" s="2">
        <v>913</v>
      </c>
      <c r="S7" s="2">
        <v>942</v>
      </c>
      <c r="T7" s="2">
        <v>973</v>
      </c>
      <c r="U7" s="2">
        <v>1005</v>
      </c>
      <c r="V7" s="2">
        <v>1040</v>
      </c>
      <c r="W7" s="2">
        <v>1077</v>
      </c>
      <c r="X7" s="2">
        <v>1116</v>
      </c>
      <c r="Y7" s="2">
        <v>1156</v>
      </c>
      <c r="Z7" s="2">
        <v>1196</v>
      </c>
      <c r="AA7" s="2">
        <v>1239</v>
      </c>
      <c r="AB7" s="2">
        <v>1282</v>
      </c>
      <c r="AC7" s="2">
        <v>1327</v>
      </c>
      <c r="AD7" s="2">
        <v>1373</v>
      </c>
      <c r="AE7" s="2">
        <v>1419</v>
      </c>
      <c r="AF7" s="2">
        <v>1468</v>
      </c>
      <c r="AG7" s="2">
        <v>1517</v>
      </c>
      <c r="AH7" s="2">
        <v>1568</v>
      </c>
      <c r="AI7" s="2">
        <v>1620</v>
      </c>
      <c r="AJ7" s="2">
        <v>1674</v>
      </c>
      <c r="AK7" s="2">
        <v>1739</v>
      </c>
      <c r="AL7" s="2">
        <v>1807</v>
      </c>
      <c r="AM7" s="2">
        <v>1877</v>
      </c>
      <c r="AN7" s="2">
        <v>1950</v>
      </c>
      <c r="AO7" s="2">
        <v>2024</v>
      </c>
      <c r="AP7" s="2">
        <v>2101</v>
      </c>
      <c r="AQ7" s="2">
        <v>2180</v>
      </c>
      <c r="AR7" s="2">
        <v>2261</v>
      </c>
      <c r="AS7" s="2">
        <v>2344</v>
      </c>
      <c r="AT7" s="2">
        <v>2427</v>
      </c>
      <c r="AU7" s="2">
        <v>2518</v>
      </c>
      <c r="AV7" s="2">
        <v>2610</v>
      </c>
      <c r="AW7" s="2">
        <v>0</v>
      </c>
    </row>
    <row r="8" spans="1:49" x14ac:dyDescent="0.2">
      <c r="A8" s="2">
        <v>2</v>
      </c>
      <c r="B8" s="3" t="s">
        <v>48</v>
      </c>
      <c r="C8" s="2">
        <v>157</v>
      </c>
      <c r="D8" s="3" t="s">
        <v>53</v>
      </c>
      <c r="E8" s="3" t="s">
        <v>301</v>
      </c>
      <c r="F8" s="3" t="s">
        <v>302</v>
      </c>
      <c r="G8" s="2">
        <v>515</v>
      </c>
      <c r="H8" s="2">
        <v>531</v>
      </c>
      <c r="I8" s="2">
        <v>548</v>
      </c>
      <c r="J8" s="2">
        <v>566</v>
      </c>
      <c r="K8" s="2">
        <v>584</v>
      </c>
      <c r="L8" s="2">
        <v>603</v>
      </c>
      <c r="M8" s="2">
        <v>623</v>
      </c>
      <c r="N8" s="2">
        <v>643</v>
      </c>
      <c r="O8" s="2">
        <v>664</v>
      </c>
      <c r="P8" s="2">
        <v>685</v>
      </c>
      <c r="Q8" s="2">
        <v>711</v>
      </c>
      <c r="R8" s="2">
        <v>739</v>
      </c>
      <c r="S8" s="2">
        <v>767</v>
      </c>
      <c r="T8" s="2">
        <v>797</v>
      </c>
      <c r="U8" s="2">
        <v>827</v>
      </c>
      <c r="V8" s="2">
        <v>858</v>
      </c>
      <c r="W8" s="2">
        <v>890</v>
      </c>
      <c r="X8" s="2">
        <v>923</v>
      </c>
      <c r="Y8" s="2">
        <v>957</v>
      </c>
      <c r="Z8" s="2">
        <v>993</v>
      </c>
      <c r="AA8" s="2">
        <v>1030</v>
      </c>
      <c r="AB8" s="2">
        <v>1070</v>
      </c>
      <c r="AC8" s="2">
        <v>1110</v>
      </c>
      <c r="AD8" s="2">
        <v>1149</v>
      </c>
      <c r="AE8" s="2">
        <v>1188</v>
      </c>
      <c r="AF8" s="2">
        <v>1224</v>
      </c>
      <c r="AG8" s="2">
        <v>1259</v>
      </c>
      <c r="AH8" s="2">
        <v>1294</v>
      </c>
      <c r="AI8" s="2">
        <v>1331</v>
      </c>
      <c r="AJ8" s="2">
        <v>1373</v>
      </c>
      <c r="AK8" s="2">
        <v>1423</v>
      </c>
      <c r="AL8" s="2">
        <v>1477</v>
      </c>
      <c r="AM8" s="2">
        <v>1534</v>
      </c>
      <c r="AN8" s="2">
        <v>1595</v>
      </c>
      <c r="AO8" s="2">
        <v>1656</v>
      </c>
      <c r="AP8" s="2">
        <v>1719</v>
      </c>
      <c r="AQ8" s="2">
        <v>1782</v>
      </c>
      <c r="AR8" s="2">
        <v>1847</v>
      </c>
      <c r="AS8" s="2">
        <v>1914</v>
      </c>
      <c r="AT8" s="2">
        <v>1981</v>
      </c>
      <c r="AU8" s="2">
        <v>2055</v>
      </c>
      <c r="AV8" s="2">
        <v>2130</v>
      </c>
      <c r="AW8" s="2">
        <v>0</v>
      </c>
    </row>
    <row r="9" spans="1:49" x14ac:dyDescent="0.2">
      <c r="A9" s="2">
        <v>2</v>
      </c>
      <c r="B9" s="3" t="s">
        <v>48</v>
      </c>
      <c r="C9" s="2">
        <v>166</v>
      </c>
      <c r="D9" s="3" t="s">
        <v>54</v>
      </c>
      <c r="E9" s="3" t="s">
        <v>301</v>
      </c>
      <c r="F9" s="3" t="s">
        <v>302</v>
      </c>
      <c r="G9" s="2">
        <v>388</v>
      </c>
      <c r="H9" s="2">
        <v>399</v>
      </c>
      <c r="I9" s="2">
        <v>411</v>
      </c>
      <c r="J9" s="2">
        <v>423</v>
      </c>
      <c r="K9" s="2">
        <v>436</v>
      </c>
      <c r="L9" s="2">
        <v>450</v>
      </c>
      <c r="M9" s="2">
        <v>464</v>
      </c>
      <c r="N9" s="2">
        <v>478</v>
      </c>
      <c r="O9" s="2">
        <v>492</v>
      </c>
      <c r="P9" s="2">
        <v>507</v>
      </c>
      <c r="Q9" s="2">
        <v>523</v>
      </c>
      <c r="R9" s="2">
        <v>540</v>
      </c>
      <c r="S9" s="2">
        <v>556</v>
      </c>
      <c r="T9" s="2">
        <v>573</v>
      </c>
      <c r="U9" s="2">
        <v>590</v>
      </c>
      <c r="V9" s="2">
        <v>608</v>
      </c>
      <c r="W9" s="2">
        <v>626</v>
      </c>
      <c r="X9" s="2">
        <v>644</v>
      </c>
      <c r="Y9" s="2">
        <v>663</v>
      </c>
      <c r="Z9" s="2">
        <v>682</v>
      </c>
      <c r="AA9" s="2">
        <v>705</v>
      </c>
      <c r="AB9" s="2">
        <v>728</v>
      </c>
      <c r="AC9" s="2">
        <v>752</v>
      </c>
      <c r="AD9" s="2">
        <v>776</v>
      </c>
      <c r="AE9" s="2">
        <v>801</v>
      </c>
      <c r="AF9" s="2">
        <v>826</v>
      </c>
      <c r="AG9" s="2">
        <v>852</v>
      </c>
      <c r="AH9" s="2">
        <v>879</v>
      </c>
      <c r="AI9" s="2">
        <v>907</v>
      </c>
      <c r="AJ9" s="2">
        <v>935</v>
      </c>
      <c r="AK9" s="2">
        <v>961</v>
      </c>
      <c r="AL9" s="2">
        <v>989</v>
      </c>
      <c r="AM9" s="2">
        <v>1017</v>
      </c>
      <c r="AN9" s="2">
        <v>1046</v>
      </c>
      <c r="AO9" s="2">
        <v>1076</v>
      </c>
      <c r="AP9" s="2">
        <v>1106</v>
      </c>
      <c r="AQ9" s="2">
        <v>1138</v>
      </c>
      <c r="AR9" s="2">
        <v>1170</v>
      </c>
      <c r="AS9" s="2">
        <v>1203</v>
      </c>
      <c r="AT9" s="2">
        <v>1236</v>
      </c>
      <c r="AU9" s="2">
        <v>1265</v>
      </c>
      <c r="AV9" s="2">
        <v>1294</v>
      </c>
      <c r="AW9" s="2">
        <v>0</v>
      </c>
    </row>
    <row r="10" spans="1:49" x14ac:dyDescent="0.2">
      <c r="A10" s="2">
        <v>4</v>
      </c>
      <c r="B10" s="3" t="s">
        <v>55</v>
      </c>
      <c r="C10" s="2">
        <v>316</v>
      </c>
      <c r="D10" s="3" t="s">
        <v>56</v>
      </c>
      <c r="E10" s="3" t="s">
        <v>301</v>
      </c>
      <c r="F10" s="3" t="s">
        <v>302</v>
      </c>
      <c r="G10" s="2">
        <v>15696</v>
      </c>
      <c r="H10" s="2">
        <v>16163</v>
      </c>
      <c r="I10" s="2">
        <v>16648</v>
      </c>
      <c r="J10" s="2">
        <v>17152</v>
      </c>
      <c r="K10" s="2">
        <v>17675</v>
      </c>
      <c r="L10" s="2">
        <v>18220</v>
      </c>
      <c r="M10" s="2">
        <v>18783</v>
      </c>
      <c r="N10" s="2">
        <v>19363</v>
      </c>
      <c r="O10" s="2">
        <v>19962</v>
      </c>
      <c r="P10" s="2">
        <v>20578</v>
      </c>
      <c r="Q10" s="2">
        <v>21378</v>
      </c>
      <c r="R10" s="2">
        <v>22210</v>
      </c>
      <c r="S10" s="2">
        <v>23068</v>
      </c>
      <c r="T10" s="2">
        <v>23955</v>
      </c>
      <c r="U10" s="2">
        <v>24861</v>
      </c>
      <c r="V10" s="2">
        <v>25790</v>
      </c>
      <c r="W10" s="2">
        <v>26744</v>
      </c>
      <c r="X10" s="2">
        <v>27717</v>
      </c>
      <c r="Y10" s="2">
        <v>28707</v>
      </c>
      <c r="Z10" s="2">
        <v>29710</v>
      </c>
      <c r="AA10" s="2">
        <v>30736</v>
      </c>
      <c r="AB10" s="2">
        <v>31770</v>
      </c>
      <c r="AC10" s="2">
        <v>32817</v>
      </c>
      <c r="AD10" s="2">
        <v>33882</v>
      </c>
      <c r="AE10" s="2">
        <v>34971</v>
      </c>
      <c r="AF10" s="2">
        <v>36084</v>
      </c>
      <c r="AG10" s="2">
        <v>37222</v>
      </c>
      <c r="AH10" s="2">
        <v>38391</v>
      </c>
      <c r="AI10" s="2">
        <v>39592</v>
      </c>
      <c r="AJ10" s="2">
        <v>40829</v>
      </c>
      <c r="AK10" s="2">
        <v>42029</v>
      </c>
      <c r="AL10" s="2">
        <v>43264</v>
      </c>
      <c r="AM10" s="2">
        <v>44532</v>
      </c>
      <c r="AN10" s="2">
        <v>45834</v>
      </c>
      <c r="AO10" s="2">
        <v>47161</v>
      </c>
      <c r="AP10" s="2">
        <v>48516</v>
      </c>
      <c r="AQ10" s="2">
        <v>49900</v>
      </c>
      <c r="AR10" s="2">
        <v>51311</v>
      </c>
      <c r="AS10" s="2">
        <v>52748</v>
      </c>
      <c r="AT10" s="2">
        <v>54205</v>
      </c>
      <c r="AU10" s="2">
        <v>55669</v>
      </c>
      <c r="AV10" s="2">
        <v>57152</v>
      </c>
      <c r="AW10" s="2">
        <v>0</v>
      </c>
    </row>
    <row r="11" spans="1:49" x14ac:dyDescent="0.2">
      <c r="A11" s="2">
        <v>8</v>
      </c>
      <c r="B11" s="3" t="s">
        <v>57</v>
      </c>
      <c r="C11" s="2">
        <v>317</v>
      </c>
      <c r="D11" s="3" t="s">
        <v>58</v>
      </c>
      <c r="E11" s="3" t="s">
        <v>301</v>
      </c>
      <c r="F11" s="3" t="s">
        <v>302</v>
      </c>
      <c r="G11" s="2">
        <v>7931</v>
      </c>
      <c r="H11" s="2">
        <v>8057</v>
      </c>
      <c r="I11" s="2">
        <v>8192</v>
      </c>
      <c r="J11" s="2">
        <v>8330</v>
      </c>
      <c r="K11" s="2">
        <v>8466</v>
      </c>
      <c r="L11" s="2">
        <v>8604</v>
      </c>
      <c r="M11" s="2">
        <v>8746</v>
      </c>
      <c r="N11" s="2">
        <v>8886</v>
      </c>
      <c r="O11" s="2">
        <v>9030</v>
      </c>
      <c r="P11" s="2">
        <v>9176</v>
      </c>
      <c r="Q11" s="2">
        <v>9392</v>
      </c>
      <c r="R11" s="2">
        <v>9617</v>
      </c>
      <c r="S11" s="2">
        <v>9848</v>
      </c>
      <c r="T11" s="2">
        <v>10078</v>
      </c>
      <c r="U11" s="2">
        <v>10312</v>
      </c>
      <c r="V11" s="2">
        <v>10548</v>
      </c>
      <c r="W11" s="2">
        <v>10783</v>
      </c>
      <c r="X11" s="2">
        <v>11025</v>
      </c>
      <c r="Y11" s="2">
        <v>11276</v>
      </c>
      <c r="Z11" s="2">
        <v>11544</v>
      </c>
      <c r="AA11" s="2">
        <v>11795</v>
      </c>
      <c r="AB11" s="2">
        <v>12058</v>
      </c>
      <c r="AC11" s="2">
        <v>12331</v>
      </c>
      <c r="AD11" s="2">
        <v>12610</v>
      </c>
      <c r="AE11" s="2">
        <v>12887</v>
      </c>
      <c r="AF11" s="2">
        <v>13165</v>
      </c>
      <c r="AG11" s="2">
        <v>13440</v>
      </c>
      <c r="AH11" s="2">
        <v>13723</v>
      </c>
      <c r="AI11" s="2">
        <v>14000</v>
      </c>
      <c r="AJ11" s="2">
        <v>14276</v>
      </c>
      <c r="AK11" s="2">
        <v>14553</v>
      </c>
      <c r="AL11" s="2">
        <v>14830</v>
      </c>
      <c r="AM11" s="2">
        <v>15102</v>
      </c>
      <c r="AN11" s="2">
        <v>15377</v>
      </c>
      <c r="AO11" s="2">
        <v>15651</v>
      </c>
      <c r="AP11" s="2">
        <v>15928</v>
      </c>
      <c r="AQ11" s="2">
        <v>16205</v>
      </c>
      <c r="AR11" s="2">
        <v>16485</v>
      </c>
      <c r="AS11" s="2">
        <v>16765</v>
      </c>
      <c r="AT11" s="2">
        <v>17045</v>
      </c>
      <c r="AU11" s="2">
        <v>17285</v>
      </c>
      <c r="AV11" s="2">
        <v>17526</v>
      </c>
      <c r="AW11" s="2">
        <v>0</v>
      </c>
    </row>
    <row r="12" spans="1:49" x14ac:dyDescent="0.2">
      <c r="A12" s="2">
        <v>9</v>
      </c>
      <c r="B12" s="3" t="s">
        <v>204</v>
      </c>
      <c r="C12" s="2">
        <v>65</v>
      </c>
      <c r="D12" s="3" t="s">
        <v>209</v>
      </c>
      <c r="E12" s="3" t="s">
        <v>301</v>
      </c>
      <c r="F12" s="3" t="s">
        <v>302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  <c r="L12" s="2">
        <v>1</v>
      </c>
      <c r="M12" s="2">
        <v>1</v>
      </c>
      <c r="N12" s="2">
        <v>1</v>
      </c>
      <c r="O12" s="2">
        <v>1</v>
      </c>
      <c r="P12" s="2">
        <v>1</v>
      </c>
      <c r="Q12" s="2">
        <v>1</v>
      </c>
      <c r="R12" s="2">
        <v>1</v>
      </c>
      <c r="S12" s="2">
        <v>1</v>
      </c>
      <c r="T12" s="2">
        <v>1</v>
      </c>
      <c r="U12" s="2">
        <v>1</v>
      </c>
      <c r="V12" s="2">
        <v>1</v>
      </c>
      <c r="W12" s="2">
        <v>1</v>
      </c>
      <c r="X12" s="2">
        <v>1</v>
      </c>
      <c r="Y12" s="2">
        <v>1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1</v>
      </c>
      <c r="AL12" s="2">
        <v>1</v>
      </c>
      <c r="AM12" s="2">
        <v>1</v>
      </c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0</v>
      </c>
    </row>
    <row r="13" spans="1:49" x14ac:dyDescent="0.2">
      <c r="A13" s="2">
        <v>9</v>
      </c>
      <c r="B13" s="3" t="s">
        <v>204</v>
      </c>
      <c r="C13" s="2">
        <v>69</v>
      </c>
      <c r="D13" s="3" t="s">
        <v>205</v>
      </c>
      <c r="E13" s="3" t="s">
        <v>301</v>
      </c>
      <c r="F13" s="3" t="s">
        <v>302</v>
      </c>
      <c r="G13" s="2">
        <v>12</v>
      </c>
      <c r="H13" s="2">
        <v>13</v>
      </c>
      <c r="I13" s="2">
        <v>14</v>
      </c>
      <c r="J13" s="2">
        <v>14</v>
      </c>
      <c r="K13" s="2">
        <v>15</v>
      </c>
      <c r="L13" s="2">
        <v>16</v>
      </c>
      <c r="M13" s="2">
        <v>16</v>
      </c>
      <c r="N13" s="2">
        <v>17</v>
      </c>
      <c r="O13" s="2">
        <v>17</v>
      </c>
      <c r="P13" s="2">
        <v>18</v>
      </c>
      <c r="Q13" s="2">
        <v>18</v>
      </c>
      <c r="R13" s="2">
        <v>19</v>
      </c>
      <c r="S13" s="2">
        <v>20</v>
      </c>
      <c r="T13" s="2">
        <v>20</v>
      </c>
      <c r="U13" s="2">
        <v>21</v>
      </c>
      <c r="V13" s="2">
        <v>22</v>
      </c>
      <c r="W13" s="2">
        <v>23</v>
      </c>
      <c r="X13" s="2">
        <v>25</v>
      </c>
      <c r="Y13" s="2">
        <v>26</v>
      </c>
      <c r="Z13" s="2">
        <v>28</v>
      </c>
      <c r="AA13" s="2">
        <v>29</v>
      </c>
      <c r="AB13" s="2">
        <v>31</v>
      </c>
      <c r="AC13" s="2">
        <v>33</v>
      </c>
      <c r="AD13" s="2">
        <v>35</v>
      </c>
      <c r="AE13" s="2">
        <v>37</v>
      </c>
      <c r="AF13" s="2">
        <v>39</v>
      </c>
      <c r="AG13" s="2">
        <v>42</v>
      </c>
      <c r="AH13" s="2">
        <v>45</v>
      </c>
      <c r="AI13" s="2">
        <v>48</v>
      </c>
      <c r="AJ13" s="2">
        <v>50</v>
      </c>
      <c r="AK13" s="2">
        <v>52</v>
      </c>
      <c r="AL13" s="2">
        <v>54</v>
      </c>
      <c r="AM13" s="2">
        <v>56</v>
      </c>
      <c r="AN13" s="2">
        <v>57</v>
      </c>
      <c r="AO13" s="2">
        <v>59</v>
      </c>
      <c r="AP13" s="2">
        <v>61</v>
      </c>
      <c r="AQ13" s="2">
        <v>63</v>
      </c>
      <c r="AR13" s="2">
        <v>65</v>
      </c>
      <c r="AS13" s="2">
        <v>67</v>
      </c>
      <c r="AT13" s="2">
        <v>69</v>
      </c>
      <c r="AU13" s="2">
        <v>72</v>
      </c>
      <c r="AV13" s="2">
        <v>74</v>
      </c>
      <c r="AW13" s="2">
        <v>0</v>
      </c>
    </row>
    <row r="14" spans="1:49" x14ac:dyDescent="0.2">
      <c r="A14" s="2">
        <v>9</v>
      </c>
      <c r="B14" s="3" t="s">
        <v>204</v>
      </c>
      <c r="C14" s="2">
        <v>91</v>
      </c>
      <c r="D14" s="3" t="s">
        <v>206</v>
      </c>
      <c r="E14" s="3" t="s">
        <v>301</v>
      </c>
      <c r="F14" s="3" t="s">
        <v>302</v>
      </c>
      <c r="G14" s="2">
        <v>166</v>
      </c>
      <c r="H14" s="2">
        <v>171</v>
      </c>
      <c r="I14" s="2">
        <v>175</v>
      </c>
      <c r="J14" s="2">
        <v>180</v>
      </c>
      <c r="K14" s="2">
        <v>184</v>
      </c>
      <c r="L14" s="2">
        <v>188</v>
      </c>
      <c r="M14" s="2">
        <v>192</v>
      </c>
      <c r="N14" s="2">
        <v>195</v>
      </c>
      <c r="O14" s="2">
        <v>198</v>
      </c>
      <c r="P14" s="2">
        <v>200</v>
      </c>
      <c r="Q14" s="2">
        <v>205</v>
      </c>
      <c r="R14" s="2">
        <v>210</v>
      </c>
      <c r="S14" s="2">
        <v>214</v>
      </c>
      <c r="T14" s="2">
        <v>218</v>
      </c>
      <c r="U14" s="2">
        <v>223</v>
      </c>
      <c r="V14" s="2">
        <v>228</v>
      </c>
      <c r="W14" s="2">
        <v>234</v>
      </c>
      <c r="X14" s="2">
        <v>240</v>
      </c>
      <c r="Y14" s="2">
        <v>245</v>
      </c>
      <c r="Z14" s="2">
        <v>250</v>
      </c>
      <c r="AA14" s="2">
        <v>253</v>
      </c>
      <c r="AB14" s="2">
        <v>256</v>
      </c>
      <c r="AC14" s="2">
        <v>258</v>
      </c>
      <c r="AD14" s="2">
        <v>260</v>
      </c>
      <c r="AE14" s="2">
        <v>261</v>
      </c>
      <c r="AF14" s="2">
        <v>263</v>
      </c>
      <c r="AG14" s="2">
        <v>264</v>
      </c>
      <c r="AH14" s="2">
        <v>265</v>
      </c>
      <c r="AI14" s="2">
        <v>266</v>
      </c>
      <c r="AJ14" s="2">
        <v>269</v>
      </c>
      <c r="AK14" s="2">
        <v>272</v>
      </c>
      <c r="AL14" s="2">
        <v>276</v>
      </c>
      <c r="AM14" s="2">
        <v>281</v>
      </c>
      <c r="AN14" s="2">
        <v>286</v>
      </c>
      <c r="AO14" s="2">
        <v>291</v>
      </c>
      <c r="AP14" s="2">
        <v>297</v>
      </c>
      <c r="AQ14" s="2">
        <v>302</v>
      </c>
      <c r="AR14" s="2">
        <v>308</v>
      </c>
      <c r="AS14" s="2">
        <v>314</v>
      </c>
      <c r="AT14" s="2">
        <v>319</v>
      </c>
      <c r="AU14" s="2">
        <v>323</v>
      </c>
      <c r="AV14" s="2">
        <v>326</v>
      </c>
      <c r="AW14" s="2">
        <v>0</v>
      </c>
    </row>
    <row r="15" spans="1:49" x14ac:dyDescent="0.2">
      <c r="A15" s="2">
        <v>9</v>
      </c>
      <c r="B15" s="3" t="s">
        <v>204</v>
      </c>
      <c r="C15" s="2">
        <v>207</v>
      </c>
      <c r="D15" s="3" t="s">
        <v>207</v>
      </c>
      <c r="E15" s="3" t="s">
        <v>301</v>
      </c>
      <c r="F15" s="3" t="s">
        <v>302</v>
      </c>
      <c r="G15" s="2">
        <v>79</v>
      </c>
      <c r="H15" s="2">
        <v>81</v>
      </c>
      <c r="I15" s="2">
        <v>83</v>
      </c>
      <c r="J15" s="2">
        <v>85</v>
      </c>
      <c r="K15" s="2">
        <v>87</v>
      </c>
      <c r="L15" s="2">
        <v>89</v>
      </c>
      <c r="M15" s="2">
        <v>91</v>
      </c>
      <c r="N15" s="2">
        <v>93</v>
      </c>
      <c r="O15" s="2">
        <v>94</v>
      </c>
      <c r="P15" s="2">
        <v>95</v>
      </c>
      <c r="Q15" s="2">
        <v>97</v>
      </c>
      <c r="R15" s="2">
        <v>98</v>
      </c>
      <c r="S15" s="2">
        <v>98</v>
      </c>
      <c r="T15" s="2">
        <v>98</v>
      </c>
      <c r="U15" s="2">
        <v>98</v>
      </c>
      <c r="V15" s="2">
        <v>98</v>
      </c>
      <c r="W15" s="2">
        <v>98</v>
      </c>
      <c r="X15" s="2">
        <v>99</v>
      </c>
      <c r="Y15" s="2">
        <v>99</v>
      </c>
      <c r="Z15" s="2">
        <v>101</v>
      </c>
      <c r="AA15" s="2">
        <v>103</v>
      </c>
      <c r="AB15" s="2">
        <v>106</v>
      </c>
      <c r="AC15" s="2">
        <v>110</v>
      </c>
      <c r="AD15" s="2">
        <v>114</v>
      </c>
      <c r="AE15" s="2">
        <v>117</v>
      </c>
      <c r="AF15" s="2">
        <v>121</v>
      </c>
      <c r="AG15" s="2">
        <v>124</v>
      </c>
      <c r="AH15" s="2">
        <v>127</v>
      </c>
      <c r="AI15" s="2">
        <v>130</v>
      </c>
      <c r="AJ15" s="2">
        <v>132</v>
      </c>
      <c r="AK15" s="2">
        <v>135</v>
      </c>
      <c r="AL15" s="2">
        <v>137</v>
      </c>
      <c r="AM15" s="2">
        <v>139</v>
      </c>
      <c r="AN15" s="2">
        <v>141</v>
      </c>
      <c r="AO15" s="2">
        <v>144</v>
      </c>
      <c r="AP15" s="2">
        <v>146</v>
      </c>
      <c r="AQ15" s="2">
        <v>149</v>
      </c>
      <c r="AR15" s="2">
        <v>153</v>
      </c>
      <c r="AS15" s="2">
        <v>156</v>
      </c>
      <c r="AT15" s="2">
        <v>159</v>
      </c>
      <c r="AU15" s="2">
        <v>162</v>
      </c>
      <c r="AV15" s="2">
        <v>166</v>
      </c>
      <c r="AW15" s="2">
        <v>0</v>
      </c>
    </row>
    <row r="16" spans="1:49" x14ac:dyDescent="0.2">
      <c r="A16" s="2">
        <v>11</v>
      </c>
      <c r="B16" s="3" t="s">
        <v>59</v>
      </c>
      <c r="C16" s="2">
        <v>19</v>
      </c>
      <c r="D16" s="3" t="s">
        <v>60</v>
      </c>
      <c r="E16" s="3" t="s">
        <v>301</v>
      </c>
      <c r="F16" s="3" t="s">
        <v>302</v>
      </c>
      <c r="G16" s="2">
        <v>1354</v>
      </c>
      <c r="H16" s="2">
        <v>1377</v>
      </c>
      <c r="I16" s="2">
        <v>1400</v>
      </c>
      <c r="J16" s="2">
        <v>1424</v>
      </c>
      <c r="K16" s="2">
        <v>1449</v>
      </c>
      <c r="L16" s="2">
        <v>1474</v>
      </c>
      <c r="M16" s="2">
        <v>1500</v>
      </c>
      <c r="N16" s="2">
        <v>1527</v>
      </c>
      <c r="O16" s="2">
        <v>1555</v>
      </c>
      <c r="P16" s="2">
        <v>1584</v>
      </c>
      <c r="Q16" s="2">
        <v>1623</v>
      </c>
      <c r="R16" s="2">
        <v>1663</v>
      </c>
      <c r="S16" s="2">
        <v>1704</v>
      </c>
      <c r="T16" s="2">
        <v>1746</v>
      </c>
      <c r="U16" s="2">
        <v>1789</v>
      </c>
      <c r="V16" s="2">
        <v>1833</v>
      </c>
      <c r="W16" s="2">
        <v>1878</v>
      </c>
      <c r="X16" s="2">
        <v>1923</v>
      </c>
      <c r="Y16" s="2">
        <v>1969</v>
      </c>
      <c r="Z16" s="2">
        <v>2014</v>
      </c>
      <c r="AA16" s="2">
        <v>2071</v>
      </c>
      <c r="AB16" s="2">
        <v>2128</v>
      </c>
      <c r="AC16" s="2">
        <v>2187</v>
      </c>
      <c r="AD16" s="2">
        <v>2248</v>
      </c>
      <c r="AE16" s="2">
        <v>2311</v>
      </c>
      <c r="AF16" s="2">
        <v>2376</v>
      </c>
      <c r="AG16" s="2">
        <v>2444</v>
      </c>
      <c r="AH16" s="2">
        <v>2515</v>
      </c>
      <c r="AI16" s="2">
        <v>2589</v>
      </c>
      <c r="AJ16" s="2">
        <v>2665</v>
      </c>
      <c r="AK16" s="2">
        <v>2733</v>
      </c>
      <c r="AL16" s="2">
        <v>2803</v>
      </c>
      <c r="AM16" s="2">
        <v>2874</v>
      </c>
      <c r="AN16" s="2">
        <v>2947</v>
      </c>
      <c r="AO16" s="2">
        <v>3020</v>
      </c>
      <c r="AP16" s="2">
        <v>3093</v>
      </c>
      <c r="AQ16" s="2">
        <v>3167</v>
      </c>
      <c r="AR16" s="2">
        <v>3241</v>
      </c>
      <c r="AS16" s="2">
        <v>3316</v>
      </c>
      <c r="AT16" s="2">
        <v>3390</v>
      </c>
      <c r="AU16" s="2">
        <v>3480</v>
      </c>
      <c r="AV16" s="2">
        <v>3570</v>
      </c>
      <c r="AW16" s="2">
        <v>0</v>
      </c>
    </row>
    <row r="17" spans="1:49" x14ac:dyDescent="0.2">
      <c r="A17" s="2">
        <v>11</v>
      </c>
      <c r="B17" s="3" t="s">
        <v>59</v>
      </c>
      <c r="C17" s="2">
        <v>44</v>
      </c>
      <c r="D17" s="3" t="s">
        <v>61</v>
      </c>
      <c r="E17" s="3" t="s">
        <v>301</v>
      </c>
      <c r="F17" s="3" t="s">
        <v>302</v>
      </c>
      <c r="G17" s="2">
        <v>5513</v>
      </c>
      <c r="H17" s="2">
        <v>5651</v>
      </c>
      <c r="I17" s="2">
        <v>5793</v>
      </c>
      <c r="J17" s="2">
        <v>5938</v>
      </c>
      <c r="K17" s="2">
        <v>6085</v>
      </c>
      <c r="L17" s="2">
        <v>6234</v>
      </c>
      <c r="M17" s="2">
        <v>6384</v>
      </c>
      <c r="N17" s="2">
        <v>6535</v>
      </c>
      <c r="O17" s="2">
        <v>6682</v>
      </c>
      <c r="P17" s="2">
        <v>6824</v>
      </c>
      <c r="Q17" s="2">
        <v>7052</v>
      </c>
      <c r="R17" s="2">
        <v>7280</v>
      </c>
      <c r="S17" s="2">
        <v>7511</v>
      </c>
      <c r="T17" s="2">
        <v>7746</v>
      </c>
      <c r="U17" s="2">
        <v>7989</v>
      </c>
      <c r="V17" s="2">
        <v>8242</v>
      </c>
      <c r="W17" s="2">
        <v>8502</v>
      </c>
      <c r="X17" s="2">
        <v>8770</v>
      </c>
      <c r="Y17" s="2">
        <v>9045</v>
      </c>
      <c r="Z17" s="2">
        <v>9324</v>
      </c>
      <c r="AA17" s="2">
        <v>9698</v>
      </c>
      <c r="AB17" s="2">
        <v>10088</v>
      </c>
      <c r="AC17" s="2">
        <v>10495</v>
      </c>
      <c r="AD17" s="2">
        <v>10919</v>
      </c>
      <c r="AE17" s="2">
        <v>11360</v>
      </c>
      <c r="AF17" s="2">
        <v>11821</v>
      </c>
      <c r="AG17" s="2">
        <v>12302</v>
      </c>
      <c r="AH17" s="2">
        <v>12805</v>
      </c>
      <c r="AI17" s="2">
        <v>13333</v>
      </c>
      <c r="AJ17" s="2">
        <v>13890</v>
      </c>
      <c r="AK17" s="2">
        <v>14285</v>
      </c>
      <c r="AL17" s="2">
        <v>14690</v>
      </c>
      <c r="AM17" s="2">
        <v>15106</v>
      </c>
      <c r="AN17" s="2">
        <v>15531</v>
      </c>
      <c r="AO17" s="2">
        <v>15962</v>
      </c>
      <c r="AP17" s="2">
        <v>16400</v>
      </c>
      <c r="AQ17" s="2">
        <v>16846</v>
      </c>
      <c r="AR17" s="2">
        <v>17297</v>
      </c>
      <c r="AS17" s="2">
        <v>17755</v>
      </c>
      <c r="AT17" s="2">
        <v>18219</v>
      </c>
      <c r="AU17" s="2">
        <v>18663</v>
      </c>
      <c r="AV17" s="2">
        <v>19111</v>
      </c>
      <c r="AW17" s="2">
        <v>0</v>
      </c>
    </row>
    <row r="18" spans="1:49" x14ac:dyDescent="0.2">
      <c r="A18" s="2">
        <v>11</v>
      </c>
      <c r="B18" s="3" t="s">
        <v>59</v>
      </c>
      <c r="C18" s="2">
        <v>58</v>
      </c>
      <c r="D18" s="3" t="s">
        <v>62</v>
      </c>
      <c r="E18" s="3" t="s">
        <v>301</v>
      </c>
      <c r="F18" s="3" t="s">
        <v>302</v>
      </c>
      <c r="G18" s="2">
        <v>1539</v>
      </c>
      <c r="H18" s="2">
        <v>1578</v>
      </c>
      <c r="I18" s="2">
        <v>1619</v>
      </c>
      <c r="J18" s="2">
        <v>1661</v>
      </c>
      <c r="K18" s="2">
        <v>1704</v>
      </c>
      <c r="L18" s="2">
        <v>1748</v>
      </c>
      <c r="M18" s="2">
        <v>1793</v>
      </c>
      <c r="N18" s="2">
        <v>1840</v>
      </c>
      <c r="O18" s="2">
        <v>1887</v>
      </c>
      <c r="P18" s="2">
        <v>1936</v>
      </c>
      <c r="Q18" s="2">
        <v>1991</v>
      </c>
      <c r="R18" s="2">
        <v>2047</v>
      </c>
      <c r="S18" s="2">
        <v>2104</v>
      </c>
      <c r="T18" s="2">
        <v>2163</v>
      </c>
      <c r="U18" s="2">
        <v>2224</v>
      </c>
      <c r="V18" s="2">
        <v>2286</v>
      </c>
      <c r="W18" s="2">
        <v>2349</v>
      </c>
      <c r="X18" s="2">
        <v>2413</v>
      </c>
      <c r="Y18" s="2">
        <v>2479</v>
      </c>
      <c r="Z18" s="2">
        <v>2545</v>
      </c>
      <c r="AA18" s="2">
        <v>2640</v>
      </c>
      <c r="AB18" s="2">
        <v>2738</v>
      </c>
      <c r="AC18" s="2">
        <v>2839</v>
      </c>
      <c r="AD18" s="2">
        <v>2942</v>
      </c>
      <c r="AE18" s="2">
        <v>3048</v>
      </c>
      <c r="AF18" s="2">
        <v>3156</v>
      </c>
      <c r="AG18" s="2">
        <v>3266</v>
      </c>
      <c r="AH18" s="2">
        <v>3379</v>
      </c>
      <c r="AI18" s="2">
        <v>3495</v>
      </c>
      <c r="AJ18" s="2">
        <v>3612</v>
      </c>
      <c r="AK18" s="2">
        <v>3731</v>
      </c>
      <c r="AL18" s="2">
        <v>3851</v>
      </c>
      <c r="AM18" s="2">
        <v>3972</v>
      </c>
      <c r="AN18" s="2">
        <v>4094</v>
      </c>
      <c r="AO18" s="2">
        <v>4216</v>
      </c>
      <c r="AP18" s="2">
        <v>4338</v>
      </c>
      <c r="AQ18" s="2">
        <v>4460</v>
      </c>
      <c r="AR18" s="2">
        <v>4582</v>
      </c>
      <c r="AS18" s="2">
        <v>4705</v>
      </c>
      <c r="AT18" s="2">
        <v>4830</v>
      </c>
      <c r="AU18" s="2">
        <v>4957</v>
      </c>
      <c r="AV18" s="2">
        <v>5085</v>
      </c>
      <c r="AW18" s="2">
        <v>0</v>
      </c>
    </row>
    <row r="19" spans="1:49" x14ac:dyDescent="0.2">
      <c r="A19" s="2">
        <v>11</v>
      </c>
      <c r="B19" s="3" t="s">
        <v>59</v>
      </c>
      <c r="C19" s="2">
        <v>170</v>
      </c>
      <c r="D19" s="3" t="s">
        <v>63</v>
      </c>
      <c r="E19" s="3" t="s">
        <v>301</v>
      </c>
      <c r="F19" s="3" t="s">
        <v>302</v>
      </c>
      <c r="G19" s="2">
        <v>3249</v>
      </c>
      <c r="H19" s="2">
        <v>3323</v>
      </c>
      <c r="I19" s="2">
        <v>3400</v>
      </c>
      <c r="J19" s="2">
        <v>3478</v>
      </c>
      <c r="K19" s="2">
        <v>3557</v>
      </c>
      <c r="L19" s="2">
        <v>3637</v>
      </c>
      <c r="M19" s="2">
        <v>3717</v>
      </c>
      <c r="N19" s="2">
        <v>3799</v>
      </c>
      <c r="O19" s="2">
        <v>3882</v>
      </c>
      <c r="P19" s="2">
        <v>3968</v>
      </c>
      <c r="Q19" s="2">
        <v>4097</v>
      </c>
      <c r="R19" s="2">
        <v>4229</v>
      </c>
      <c r="S19" s="2">
        <v>4366</v>
      </c>
      <c r="T19" s="2">
        <v>4506</v>
      </c>
      <c r="U19" s="2">
        <v>4650</v>
      </c>
      <c r="V19" s="2">
        <v>4798</v>
      </c>
      <c r="W19" s="2">
        <v>4949</v>
      </c>
      <c r="X19" s="2">
        <v>5103</v>
      </c>
      <c r="Y19" s="2">
        <v>5260</v>
      </c>
      <c r="Z19" s="2">
        <v>5417</v>
      </c>
      <c r="AA19" s="2">
        <v>5603</v>
      </c>
      <c r="AB19" s="2">
        <v>5791</v>
      </c>
      <c r="AC19" s="2">
        <v>5983</v>
      </c>
      <c r="AD19" s="2">
        <v>6178</v>
      </c>
      <c r="AE19" s="2">
        <v>6379</v>
      </c>
      <c r="AF19" s="2">
        <v>6585</v>
      </c>
      <c r="AG19" s="2">
        <v>6795</v>
      </c>
      <c r="AH19" s="2">
        <v>7009</v>
      </c>
      <c r="AI19" s="2">
        <v>7225</v>
      </c>
      <c r="AJ19" s="2">
        <v>7442</v>
      </c>
      <c r="AK19" s="2">
        <v>7658</v>
      </c>
      <c r="AL19" s="2">
        <v>7876</v>
      </c>
      <c r="AM19" s="2">
        <v>8095</v>
      </c>
      <c r="AN19" s="2">
        <v>8318</v>
      </c>
      <c r="AO19" s="2">
        <v>8546</v>
      </c>
      <c r="AP19" s="2">
        <v>8781</v>
      </c>
      <c r="AQ19" s="2">
        <v>9021</v>
      </c>
      <c r="AR19" s="2">
        <v>9265</v>
      </c>
      <c r="AS19" s="2">
        <v>9513</v>
      </c>
      <c r="AT19" s="2">
        <v>9763</v>
      </c>
      <c r="AU19" s="2">
        <v>10022</v>
      </c>
      <c r="AV19" s="2">
        <v>10284</v>
      </c>
      <c r="AW19" s="2">
        <v>0</v>
      </c>
    </row>
    <row r="20" spans="1:49" x14ac:dyDescent="0.2">
      <c r="A20" s="2">
        <v>11</v>
      </c>
      <c r="B20" s="3" t="s">
        <v>59</v>
      </c>
      <c r="C20" s="2">
        <v>236</v>
      </c>
      <c r="D20" s="3" t="s">
        <v>64</v>
      </c>
      <c r="E20" s="3" t="s">
        <v>301</v>
      </c>
      <c r="F20" s="3" t="s">
        <v>302</v>
      </c>
      <c r="G20" s="2">
        <v>2444</v>
      </c>
      <c r="H20" s="2">
        <v>2524</v>
      </c>
      <c r="I20" s="2">
        <v>2606</v>
      </c>
      <c r="J20" s="2">
        <v>2687</v>
      </c>
      <c r="K20" s="2">
        <v>2769</v>
      </c>
      <c r="L20" s="2">
        <v>2849</v>
      </c>
      <c r="M20" s="2">
        <v>2930</v>
      </c>
      <c r="N20" s="2">
        <v>3013</v>
      </c>
      <c r="O20" s="2">
        <v>3098</v>
      </c>
      <c r="P20" s="2">
        <v>3189</v>
      </c>
      <c r="Q20" s="2">
        <v>3341</v>
      </c>
      <c r="R20" s="2">
        <v>3502</v>
      </c>
      <c r="S20" s="2">
        <v>3673</v>
      </c>
      <c r="T20" s="2">
        <v>3855</v>
      </c>
      <c r="U20" s="2">
        <v>4048</v>
      </c>
      <c r="V20" s="2">
        <v>4254</v>
      </c>
      <c r="W20" s="2">
        <v>4472</v>
      </c>
      <c r="X20" s="2">
        <v>4698</v>
      </c>
      <c r="Y20" s="2">
        <v>4927</v>
      </c>
      <c r="Z20" s="2">
        <v>5156</v>
      </c>
      <c r="AA20" s="2">
        <v>5345</v>
      </c>
      <c r="AB20" s="2">
        <v>5530</v>
      </c>
      <c r="AC20" s="2">
        <v>5714</v>
      </c>
      <c r="AD20" s="2">
        <v>5905</v>
      </c>
      <c r="AE20" s="2">
        <v>6107</v>
      </c>
      <c r="AF20" s="2">
        <v>6321</v>
      </c>
      <c r="AG20" s="2">
        <v>6548</v>
      </c>
      <c r="AH20" s="2">
        <v>6784</v>
      </c>
      <c r="AI20" s="2">
        <v>7027</v>
      </c>
      <c r="AJ20" s="2">
        <v>7273</v>
      </c>
      <c r="AK20" s="2">
        <v>7519</v>
      </c>
      <c r="AL20" s="2">
        <v>7769</v>
      </c>
      <c r="AM20" s="2">
        <v>8023</v>
      </c>
      <c r="AN20" s="2">
        <v>8282</v>
      </c>
      <c r="AO20" s="2">
        <v>8545</v>
      </c>
      <c r="AP20" s="2">
        <v>8814</v>
      </c>
      <c r="AQ20" s="2">
        <v>9087</v>
      </c>
      <c r="AR20" s="2">
        <v>9365</v>
      </c>
      <c r="AS20" s="2">
        <v>9647</v>
      </c>
      <c r="AT20" s="2">
        <v>9935</v>
      </c>
      <c r="AU20" s="2">
        <v>10225</v>
      </c>
      <c r="AV20" s="2">
        <v>10520</v>
      </c>
      <c r="AW20" s="2">
        <v>0</v>
      </c>
    </row>
    <row r="21" spans="1:49" x14ac:dyDescent="0.2">
      <c r="A21" s="2">
        <v>14</v>
      </c>
      <c r="B21" s="3" t="s">
        <v>65</v>
      </c>
      <c r="C21" s="2">
        <v>21</v>
      </c>
      <c r="D21" s="3" t="s">
        <v>65</v>
      </c>
      <c r="E21" s="3" t="s">
        <v>301</v>
      </c>
      <c r="F21" s="3" t="s">
        <v>302</v>
      </c>
      <c r="G21" s="2">
        <v>25801</v>
      </c>
      <c r="H21" s="2">
        <v>26670</v>
      </c>
      <c r="I21" s="2">
        <v>27565</v>
      </c>
      <c r="J21" s="2">
        <v>28474</v>
      </c>
      <c r="K21" s="2">
        <v>29386</v>
      </c>
      <c r="L21" s="2">
        <v>30298</v>
      </c>
      <c r="M21" s="2">
        <v>31213</v>
      </c>
      <c r="N21" s="2">
        <v>32134</v>
      </c>
      <c r="O21" s="2">
        <v>33064</v>
      </c>
      <c r="P21" s="2">
        <v>34009</v>
      </c>
      <c r="Q21" s="2">
        <v>35183</v>
      </c>
      <c r="R21" s="2">
        <v>36385</v>
      </c>
      <c r="S21" s="2">
        <v>37622</v>
      </c>
      <c r="T21" s="2">
        <v>38904</v>
      </c>
      <c r="U21" s="2">
        <v>40237</v>
      </c>
      <c r="V21" s="2">
        <v>41623</v>
      </c>
      <c r="W21" s="2">
        <v>43063</v>
      </c>
      <c r="X21" s="2">
        <v>44554</v>
      </c>
      <c r="Y21" s="2">
        <v>46091</v>
      </c>
      <c r="Z21" s="2">
        <v>47673</v>
      </c>
      <c r="AA21" s="2">
        <v>49301</v>
      </c>
      <c r="AB21" s="2">
        <v>50974</v>
      </c>
      <c r="AC21" s="2">
        <v>52688</v>
      </c>
      <c r="AD21" s="2">
        <v>54435</v>
      </c>
      <c r="AE21" s="2">
        <v>56209</v>
      </c>
      <c r="AF21" s="2">
        <v>58008</v>
      </c>
      <c r="AG21" s="2">
        <v>59833</v>
      </c>
      <c r="AH21" s="2">
        <v>61682</v>
      </c>
      <c r="AI21" s="2">
        <v>63553</v>
      </c>
      <c r="AJ21" s="2">
        <v>65445</v>
      </c>
      <c r="AK21" s="2">
        <v>66835</v>
      </c>
      <c r="AL21" s="2">
        <v>68209</v>
      </c>
      <c r="AM21" s="2">
        <v>69571</v>
      </c>
      <c r="AN21" s="2">
        <v>70930</v>
      </c>
      <c r="AO21" s="2">
        <v>72293</v>
      </c>
      <c r="AP21" s="2">
        <v>73661</v>
      </c>
      <c r="AQ21" s="2">
        <v>75034</v>
      </c>
      <c r="AR21" s="2">
        <v>76414</v>
      </c>
      <c r="AS21" s="2">
        <v>77802</v>
      </c>
      <c r="AT21" s="2">
        <v>79199</v>
      </c>
      <c r="AU21" s="2">
        <v>80302</v>
      </c>
      <c r="AV21" s="2">
        <v>81406</v>
      </c>
      <c r="AW21" s="2">
        <v>0</v>
      </c>
    </row>
    <row r="22" spans="1:49" x14ac:dyDescent="0.2">
      <c r="A22" s="2">
        <v>15</v>
      </c>
      <c r="B22" s="3" t="s">
        <v>66</v>
      </c>
      <c r="C22" s="2">
        <v>9</v>
      </c>
      <c r="D22" s="3" t="s">
        <v>67</v>
      </c>
      <c r="E22" s="3" t="s">
        <v>301</v>
      </c>
      <c r="F22" s="3" t="s">
        <v>302</v>
      </c>
      <c r="G22" s="2">
        <v>8231</v>
      </c>
      <c r="H22" s="2">
        <v>8353</v>
      </c>
      <c r="I22" s="2">
        <v>8474</v>
      </c>
      <c r="J22" s="2">
        <v>8595</v>
      </c>
      <c r="K22" s="2">
        <v>8715</v>
      </c>
      <c r="L22" s="2">
        <v>8834</v>
      </c>
      <c r="M22" s="2">
        <v>8952</v>
      </c>
      <c r="N22" s="2">
        <v>9072</v>
      </c>
      <c r="O22" s="2">
        <v>9200</v>
      </c>
      <c r="P22" s="2">
        <v>9339</v>
      </c>
      <c r="Q22" s="2">
        <v>9471</v>
      </c>
      <c r="R22" s="2">
        <v>9612</v>
      </c>
      <c r="S22" s="2">
        <v>9758</v>
      </c>
      <c r="T22" s="2">
        <v>9903</v>
      </c>
      <c r="U22" s="2">
        <v>10042</v>
      </c>
      <c r="V22" s="2">
        <v>10174</v>
      </c>
      <c r="W22" s="2">
        <v>10301</v>
      </c>
      <c r="X22" s="2">
        <v>10426</v>
      </c>
      <c r="Y22" s="2">
        <v>10553</v>
      </c>
      <c r="Z22" s="2">
        <v>10688</v>
      </c>
      <c r="AA22" s="2">
        <v>10832</v>
      </c>
      <c r="AB22" s="2">
        <v>10983</v>
      </c>
      <c r="AC22" s="2">
        <v>11137</v>
      </c>
      <c r="AD22" s="2">
        <v>11293</v>
      </c>
      <c r="AE22" s="2">
        <v>11447</v>
      </c>
      <c r="AF22" s="2">
        <v>11599</v>
      </c>
      <c r="AG22" s="2">
        <v>11750</v>
      </c>
      <c r="AH22" s="2">
        <v>11900</v>
      </c>
      <c r="AI22" s="2">
        <v>12050</v>
      </c>
      <c r="AJ22" s="2">
        <v>12201</v>
      </c>
      <c r="AK22" s="2">
        <v>12455</v>
      </c>
      <c r="AL22" s="2">
        <v>12715</v>
      </c>
      <c r="AM22" s="2">
        <v>12979</v>
      </c>
      <c r="AN22" s="2">
        <v>13250</v>
      </c>
      <c r="AO22" s="2">
        <v>13526</v>
      </c>
      <c r="AP22" s="2">
        <v>13809</v>
      </c>
      <c r="AQ22" s="2">
        <v>14099</v>
      </c>
      <c r="AR22" s="2">
        <v>14394</v>
      </c>
      <c r="AS22" s="2">
        <v>14695</v>
      </c>
      <c r="AT22" s="2">
        <v>14999</v>
      </c>
      <c r="AU22" s="2">
        <v>15336</v>
      </c>
      <c r="AV22" s="2">
        <v>15678</v>
      </c>
      <c r="AW22" s="2">
        <v>0</v>
      </c>
    </row>
    <row r="23" spans="1:49" x14ac:dyDescent="0.2">
      <c r="A23" s="2">
        <v>15</v>
      </c>
      <c r="B23" s="3" t="s">
        <v>66</v>
      </c>
      <c r="C23" s="2">
        <v>40</v>
      </c>
      <c r="D23" s="3" t="s">
        <v>68</v>
      </c>
      <c r="E23" s="3" t="s">
        <v>301</v>
      </c>
      <c r="F23" s="3" t="s">
        <v>302</v>
      </c>
      <c r="G23" s="2">
        <v>2603</v>
      </c>
      <c r="H23" s="2">
        <v>2648</v>
      </c>
      <c r="I23" s="2">
        <v>2693</v>
      </c>
      <c r="J23" s="2">
        <v>2737</v>
      </c>
      <c r="K23" s="2">
        <v>2780</v>
      </c>
      <c r="L23" s="2">
        <v>2821</v>
      </c>
      <c r="M23" s="2">
        <v>2860</v>
      </c>
      <c r="N23" s="2">
        <v>2898</v>
      </c>
      <c r="O23" s="2">
        <v>2934</v>
      </c>
      <c r="P23" s="2">
        <v>2968</v>
      </c>
      <c r="Q23" s="2">
        <v>3050</v>
      </c>
      <c r="R23" s="2">
        <v>3132</v>
      </c>
      <c r="S23" s="2">
        <v>3214</v>
      </c>
      <c r="T23" s="2">
        <v>3297</v>
      </c>
      <c r="U23" s="2">
        <v>3381</v>
      </c>
      <c r="V23" s="2">
        <v>3466</v>
      </c>
      <c r="W23" s="2">
        <v>3553</v>
      </c>
      <c r="X23" s="2">
        <v>3641</v>
      </c>
      <c r="Y23" s="2">
        <v>3732</v>
      </c>
      <c r="Z23" s="2">
        <v>3825</v>
      </c>
      <c r="AA23" s="2">
        <v>3923</v>
      </c>
      <c r="AB23" s="2">
        <v>4024</v>
      </c>
      <c r="AC23" s="2">
        <v>4129</v>
      </c>
      <c r="AD23" s="2">
        <v>4238</v>
      </c>
      <c r="AE23" s="2">
        <v>4352</v>
      </c>
      <c r="AF23" s="2">
        <v>4471</v>
      </c>
      <c r="AG23" s="2">
        <v>4595</v>
      </c>
      <c r="AH23" s="2">
        <v>4724</v>
      </c>
      <c r="AI23" s="2">
        <v>4856</v>
      </c>
      <c r="AJ23" s="2">
        <v>4993</v>
      </c>
      <c r="AK23" s="2">
        <v>5111</v>
      </c>
      <c r="AL23" s="2">
        <v>5232</v>
      </c>
      <c r="AM23" s="2">
        <v>5354</v>
      </c>
      <c r="AN23" s="2">
        <v>5478</v>
      </c>
      <c r="AO23" s="2">
        <v>5600</v>
      </c>
      <c r="AP23" s="2">
        <v>5723</v>
      </c>
      <c r="AQ23" s="2">
        <v>5844</v>
      </c>
      <c r="AR23" s="2">
        <v>5966</v>
      </c>
      <c r="AS23" s="2">
        <v>6088</v>
      </c>
      <c r="AT23" s="2">
        <v>6212</v>
      </c>
      <c r="AU23" s="2">
        <v>6345</v>
      </c>
      <c r="AV23" s="2">
        <v>6480</v>
      </c>
      <c r="AW23" s="2">
        <v>0</v>
      </c>
    </row>
    <row r="24" spans="1:49" x14ac:dyDescent="0.2">
      <c r="A24" s="2">
        <v>15</v>
      </c>
      <c r="B24" s="3" t="s">
        <v>66</v>
      </c>
      <c r="C24" s="2">
        <v>169</v>
      </c>
      <c r="D24" s="3" t="s">
        <v>69</v>
      </c>
      <c r="E24" s="3" t="s">
        <v>301</v>
      </c>
      <c r="F24" s="3" t="s">
        <v>302</v>
      </c>
      <c r="G24" s="2">
        <v>661</v>
      </c>
      <c r="H24" s="2">
        <v>677</v>
      </c>
      <c r="I24" s="2">
        <v>694</v>
      </c>
      <c r="J24" s="2">
        <v>712</v>
      </c>
      <c r="K24" s="2">
        <v>729</v>
      </c>
      <c r="L24" s="2">
        <v>747</v>
      </c>
      <c r="M24" s="2">
        <v>765</v>
      </c>
      <c r="N24" s="2">
        <v>784</v>
      </c>
      <c r="O24" s="2">
        <v>803</v>
      </c>
      <c r="P24" s="2">
        <v>822</v>
      </c>
      <c r="Q24" s="2">
        <v>846</v>
      </c>
      <c r="R24" s="2">
        <v>871</v>
      </c>
      <c r="S24" s="2">
        <v>896</v>
      </c>
      <c r="T24" s="2">
        <v>924</v>
      </c>
      <c r="U24" s="2">
        <v>955</v>
      </c>
      <c r="V24" s="2">
        <v>989</v>
      </c>
      <c r="W24" s="2">
        <v>1027</v>
      </c>
      <c r="X24" s="2">
        <v>1066</v>
      </c>
      <c r="Y24" s="2">
        <v>1107</v>
      </c>
      <c r="Z24" s="2">
        <v>1148</v>
      </c>
      <c r="AA24" s="2">
        <v>1181</v>
      </c>
      <c r="AB24" s="2">
        <v>1214</v>
      </c>
      <c r="AC24" s="2">
        <v>1247</v>
      </c>
      <c r="AD24" s="2">
        <v>1282</v>
      </c>
      <c r="AE24" s="2">
        <v>1319</v>
      </c>
      <c r="AF24" s="2">
        <v>1359</v>
      </c>
      <c r="AG24" s="2">
        <v>1401</v>
      </c>
      <c r="AH24" s="2">
        <v>1444</v>
      </c>
      <c r="AI24" s="2">
        <v>1488</v>
      </c>
      <c r="AJ24" s="2">
        <v>1531</v>
      </c>
      <c r="AK24" s="2">
        <v>1581</v>
      </c>
      <c r="AL24" s="2">
        <v>1631</v>
      </c>
      <c r="AM24" s="2">
        <v>1681</v>
      </c>
      <c r="AN24" s="2">
        <v>1732</v>
      </c>
      <c r="AO24" s="2">
        <v>1784</v>
      </c>
      <c r="AP24" s="2">
        <v>1837</v>
      </c>
      <c r="AQ24" s="2">
        <v>1891</v>
      </c>
      <c r="AR24" s="2">
        <v>1946</v>
      </c>
      <c r="AS24" s="2">
        <v>2002</v>
      </c>
      <c r="AT24" s="2">
        <v>2059</v>
      </c>
      <c r="AU24" s="2">
        <v>2123</v>
      </c>
      <c r="AV24" s="2">
        <v>2188</v>
      </c>
      <c r="AW24" s="2">
        <v>0</v>
      </c>
    </row>
    <row r="25" spans="1:49" x14ac:dyDescent="0.2">
      <c r="A25" s="2">
        <v>15</v>
      </c>
      <c r="B25" s="3" t="s">
        <v>66</v>
      </c>
      <c r="C25" s="2">
        <v>234</v>
      </c>
      <c r="D25" s="3" t="s">
        <v>70</v>
      </c>
      <c r="E25" s="3" t="s">
        <v>301</v>
      </c>
      <c r="F25" s="3" t="s">
        <v>302</v>
      </c>
      <c r="G25" s="2">
        <v>1040</v>
      </c>
      <c r="H25" s="2">
        <v>1050</v>
      </c>
      <c r="I25" s="2">
        <v>1060</v>
      </c>
      <c r="J25" s="2">
        <v>1069</v>
      </c>
      <c r="K25" s="2">
        <v>1078</v>
      </c>
      <c r="L25" s="2">
        <v>1087</v>
      </c>
      <c r="M25" s="2">
        <v>1095</v>
      </c>
      <c r="N25" s="2">
        <v>1102</v>
      </c>
      <c r="O25" s="2">
        <v>1107</v>
      </c>
      <c r="P25" s="2">
        <v>1111</v>
      </c>
      <c r="Q25" s="2">
        <v>1114</v>
      </c>
      <c r="R25" s="2">
        <v>1116</v>
      </c>
      <c r="S25" s="2">
        <v>1116</v>
      </c>
      <c r="T25" s="2">
        <v>1117</v>
      </c>
      <c r="U25" s="2">
        <v>1120</v>
      </c>
      <c r="V25" s="2">
        <v>1125</v>
      </c>
      <c r="W25" s="2">
        <v>1131</v>
      </c>
      <c r="X25" s="2">
        <v>1138</v>
      </c>
      <c r="Y25" s="2">
        <v>1146</v>
      </c>
      <c r="Z25" s="2">
        <v>1155</v>
      </c>
      <c r="AA25" s="2">
        <v>1172</v>
      </c>
      <c r="AB25" s="2">
        <v>1190</v>
      </c>
      <c r="AC25" s="2">
        <v>1208</v>
      </c>
      <c r="AD25" s="2">
        <v>1228</v>
      </c>
      <c r="AE25" s="2">
        <v>1247</v>
      </c>
      <c r="AF25" s="2">
        <v>1268</v>
      </c>
      <c r="AG25" s="2">
        <v>1289</v>
      </c>
      <c r="AH25" s="2">
        <v>1311</v>
      </c>
      <c r="AI25" s="2">
        <v>1333</v>
      </c>
      <c r="AJ25" s="2">
        <v>1358</v>
      </c>
      <c r="AK25" s="2">
        <v>1370</v>
      </c>
      <c r="AL25" s="2">
        <v>1384</v>
      </c>
      <c r="AM25" s="2">
        <v>1398</v>
      </c>
      <c r="AN25" s="2">
        <v>1412</v>
      </c>
      <c r="AO25" s="2">
        <v>1426</v>
      </c>
      <c r="AP25" s="2">
        <v>1441</v>
      </c>
      <c r="AQ25" s="2">
        <v>1456</v>
      </c>
      <c r="AR25" s="2">
        <v>1471</v>
      </c>
      <c r="AS25" s="2">
        <v>1487</v>
      </c>
      <c r="AT25" s="2">
        <v>1503</v>
      </c>
      <c r="AU25" s="2">
        <v>1518</v>
      </c>
      <c r="AV25" s="2">
        <v>1533</v>
      </c>
      <c r="AW25" s="2">
        <v>0</v>
      </c>
    </row>
    <row r="26" spans="1:49" x14ac:dyDescent="0.2">
      <c r="A26" s="2">
        <v>19</v>
      </c>
      <c r="B26" s="3" t="s">
        <v>71</v>
      </c>
      <c r="C26" s="2">
        <v>315</v>
      </c>
      <c r="D26" s="3" t="s">
        <v>72</v>
      </c>
      <c r="E26" s="3" t="s">
        <v>301</v>
      </c>
      <c r="F26" s="3" t="s">
        <v>302</v>
      </c>
      <c r="G26" s="2">
        <v>76320</v>
      </c>
      <c r="H26" s="2">
        <v>78337</v>
      </c>
      <c r="I26" s="2">
        <v>80417</v>
      </c>
      <c r="J26" s="2">
        <v>82537</v>
      </c>
      <c r="K26" s="2">
        <v>84680</v>
      </c>
      <c r="L26" s="2">
        <v>86847</v>
      </c>
      <c r="M26" s="2">
        <v>89038</v>
      </c>
      <c r="N26" s="2">
        <v>91259</v>
      </c>
      <c r="O26" s="2">
        <v>93514</v>
      </c>
      <c r="P26" s="2">
        <v>95818</v>
      </c>
      <c r="Q26" s="2">
        <v>98859</v>
      </c>
      <c r="R26" s="2">
        <v>101992</v>
      </c>
      <c r="S26" s="2">
        <v>105213</v>
      </c>
      <c r="T26" s="2">
        <v>108531</v>
      </c>
      <c r="U26" s="2">
        <v>111951</v>
      </c>
      <c r="V26" s="2">
        <v>115477</v>
      </c>
      <c r="W26" s="2">
        <v>119108</v>
      </c>
      <c r="X26" s="2">
        <v>122839</v>
      </c>
      <c r="Y26" s="2">
        <v>126663</v>
      </c>
      <c r="Z26" s="2">
        <v>130579</v>
      </c>
      <c r="AA26" s="2">
        <v>134683</v>
      </c>
      <c r="AB26" s="2">
        <v>138882</v>
      </c>
      <c r="AC26" s="2">
        <v>143177</v>
      </c>
      <c r="AD26" s="2">
        <v>147570</v>
      </c>
      <c r="AE26" s="2">
        <v>152053</v>
      </c>
      <c r="AF26" s="2">
        <v>156637</v>
      </c>
      <c r="AG26" s="2">
        <v>161316</v>
      </c>
      <c r="AH26" s="2">
        <v>166105</v>
      </c>
      <c r="AI26" s="2">
        <v>170986</v>
      </c>
      <c r="AJ26" s="2">
        <v>175967</v>
      </c>
      <c r="AK26" s="2">
        <v>180320</v>
      </c>
      <c r="AL26" s="2">
        <v>184722</v>
      </c>
      <c r="AM26" s="2">
        <v>189164</v>
      </c>
      <c r="AN26" s="2">
        <v>193670</v>
      </c>
      <c r="AO26" s="2">
        <v>198225</v>
      </c>
      <c r="AP26" s="2">
        <v>202846</v>
      </c>
      <c r="AQ26" s="2">
        <v>207525</v>
      </c>
      <c r="AR26" s="2">
        <v>212264</v>
      </c>
      <c r="AS26" s="2">
        <v>217061</v>
      </c>
      <c r="AT26" s="2">
        <v>221907</v>
      </c>
      <c r="AU26" s="2">
        <v>226483</v>
      </c>
      <c r="AV26" s="2">
        <v>231100</v>
      </c>
      <c r="AW26" s="2">
        <v>0</v>
      </c>
    </row>
    <row r="27" spans="1:49" x14ac:dyDescent="0.2">
      <c r="A27" s="2">
        <v>21</v>
      </c>
      <c r="B27" s="3" t="s">
        <v>201</v>
      </c>
      <c r="C27" s="2">
        <v>390</v>
      </c>
      <c r="D27" s="3" t="s">
        <v>75</v>
      </c>
      <c r="E27" s="3" t="s">
        <v>301</v>
      </c>
      <c r="F27" s="3" t="s">
        <v>302</v>
      </c>
      <c r="G27" s="2">
        <v>102056</v>
      </c>
      <c r="H27" s="2">
        <v>104163</v>
      </c>
      <c r="I27" s="2">
        <v>106345</v>
      </c>
      <c r="J27" s="2">
        <v>108611</v>
      </c>
      <c r="K27" s="2">
        <v>110969</v>
      </c>
      <c r="L27" s="2">
        <v>113427</v>
      </c>
      <c r="M27" s="2">
        <v>115979</v>
      </c>
      <c r="N27" s="2">
        <v>118626</v>
      </c>
      <c r="O27" s="2">
        <v>121358</v>
      </c>
      <c r="P27" s="2">
        <v>124165</v>
      </c>
      <c r="Q27" s="2">
        <v>127098</v>
      </c>
      <c r="R27" s="2">
        <v>130113</v>
      </c>
      <c r="S27" s="2">
        <v>133230</v>
      </c>
      <c r="T27" s="2">
        <v>136485</v>
      </c>
      <c r="U27" s="2">
        <v>139892</v>
      </c>
      <c r="V27" s="2">
        <v>143459</v>
      </c>
      <c r="W27" s="2">
        <v>147183</v>
      </c>
      <c r="X27" s="2">
        <v>151053</v>
      </c>
      <c r="Y27" s="2">
        <v>155041</v>
      </c>
      <c r="Z27" s="2">
        <v>159136</v>
      </c>
      <c r="AA27" s="2">
        <v>163462</v>
      </c>
      <c r="AB27" s="2">
        <v>167898</v>
      </c>
      <c r="AC27" s="2">
        <v>172460</v>
      </c>
      <c r="AD27" s="2">
        <v>177162</v>
      </c>
      <c r="AE27" s="2">
        <v>182017</v>
      </c>
      <c r="AF27" s="2">
        <v>187029</v>
      </c>
      <c r="AG27" s="2">
        <v>192182</v>
      </c>
      <c r="AH27" s="2">
        <v>197448</v>
      </c>
      <c r="AI27" s="2">
        <v>202799</v>
      </c>
      <c r="AJ27" s="2">
        <v>208199</v>
      </c>
      <c r="AK27" s="2">
        <v>214143</v>
      </c>
      <c r="AL27" s="2">
        <v>220155</v>
      </c>
      <c r="AM27" s="2">
        <v>226246</v>
      </c>
      <c r="AN27" s="2">
        <v>232423</v>
      </c>
      <c r="AO27" s="2">
        <v>238705</v>
      </c>
      <c r="AP27" s="2">
        <v>245090</v>
      </c>
      <c r="AQ27" s="2">
        <v>251574</v>
      </c>
      <c r="AR27" s="2">
        <v>258141</v>
      </c>
      <c r="AS27" s="2">
        <v>264788</v>
      </c>
      <c r="AT27" s="2">
        <v>271500</v>
      </c>
      <c r="AU27" s="2">
        <v>278535</v>
      </c>
      <c r="AV27" s="2">
        <v>285643</v>
      </c>
      <c r="AW27" s="2">
        <v>0</v>
      </c>
    </row>
    <row r="28" spans="1:49" x14ac:dyDescent="0.2">
      <c r="A28" s="2">
        <v>22</v>
      </c>
      <c r="B28" s="3" t="s">
        <v>76</v>
      </c>
      <c r="C28" s="2">
        <v>855</v>
      </c>
      <c r="D28" s="3" t="s">
        <v>77</v>
      </c>
      <c r="E28" s="3" t="s">
        <v>301</v>
      </c>
      <c r="F28" s="3" t="s">
        <v>302</v>
      </c>
      <c r="G28" s="2">
        <v>963033</v>
      </c>
      <c r="H28" s="2">
        <v>981764</v>
      </c>
      <c r="I28" s="2">
        <v>1001446</v>
      </c>
      <c r="J28" s="2">
        <v>1022170</v>
      </c>
      <c r="K28" s="2">
        <v>1043991</v>
      </c>
      <c r="L28" s="2">
        <v>1066925</v>
      </c>
      <c r="M28" s="2">
        <v>1090861</v>
      </c>
      <c r="N28" s="2">
        <v>1115565</v>
      </c>
      <c r="O28" s="2">
        <v>1140715</v>
      </c>
      <c r="P28" s="2">
        <v>1166035</v>
      </c>
      <c r="Q28" s="2">
        <v>1198148</v>
      </c>
      <c r="R28" s="2">
        <v>1230716</v>
      </c>
      <c r="S28" s="2">
        <v>1263509</v>
      </c>
      <c r="T28" s="2">
        <v>1296292</v>
      </c>
      <c r="U28" s="2">
        <v>1328913</v>
      </c>
      <c r="V28" s="2">
        <v>1361227</v>
      </c>
      <c r="W28" s="2">
        <v>1393339</v>
      </c>
      <c r="X28" s="2">
        <v>1425536</v>
      </c>
      <c r="Y28" s="2">
        <v>1458226</v>
      </c>
      <c r="Z28" s="2">
        <v>1491750</v>
      </c>
      <c r="AA28" s="2">
        <v>1526724</v>
      </c>
      <c r="AB28" s="2">
        <v>1562562</v>
      </c>
      <c r="AC28" s="2">
        <v>1599378</v>
      </c>
      <c r="AD28" s="2">
        <v>1637296</v>
      </c>
      <c r="AE28" s="2">
        <v>1676366</v>
      </c>
      <c r="AF28" s="2">
        <v>1716700</v>
      </c>
      <c r="AG28" s="2">
        <v>1758197</v>
      </c>
      <c r="AH28" s="2">
        <v>1800474</v>
      </c>
      <c r="AI28" s="2">
        <v>1842984</v>
      </c>
      <c r="AJ28" s="2">
        <v>1885306</v>
      </c>
      <c r="AK28" s="2">
        <v>1925961</v>
      </c>
      <c r="AL28" s="2">
        <v>1966282</v>
      </c>
      <c r="AM28" s="2">
        <v>2006399</v>
      </c>
      <c r="AN28" s="2">
        <v>2046563</v>
      </c>
      <c r="AO28" s="2">
        <v>2086930</v>
      </c>
      <c r="AP28" s="2">
        <v>2127556</v>
      </c>
      <c r="AQ28" s="2">
        <v>2168339</v>
      </c>
      <c r="AR28" s="2">
        <v>2209280</v>
      </c>
      <c r="AS28" s="2">
        <v>2250331</v>
      </c>
      <c r="AT28" s="2">
        <v>2291454</v>
      </c>
      <c r="AU28" s="2">
        <v>2333372</v>
      </c>
      <c r="AV28" s="2">
        <v>2375434</v>
      </c>
      <c r="AW28" s="2">
        <v>0</v>
      </c>
    </row>
    <row r="29" spans="1:49" x14ac:dyDescent="0.2">
      <c r="A29" s="2">
        <v>23</v>
      </c>
      <c r="B29" s="3" t="s">
        <v>78</v>
      </c>
      <c r="C29" s="2">
        <v>231</v>
      </c>
      <c r="D29" s="3" t="s">
        <v>78</v>
      </c>
      <c r="E29" s="3" t="s">
        <v>301</v>
      </c>
      <c r="F29" s="3" t="s">
        <v>302</v>
      </c>
      <c r="G29" s="2">
        <v>77258</v>
      </c>
      <c r="H29" s="2">
        <v>78766</v>
      </c>
      <c r="I29" s="2">
        <v>80250</v>
      </c>
      <c r="J29" s="2">
        <v>81691</v>
      </c>
      <c r="K29" s="2">
        <v>83080</v>
      </c>
      <c r="L29" s="2">
        <v>84409</v>
      </c>
      <c r="M29" s="2">
        <v>85685</v>
      </c>
      <c r="N29" s="2">
        <v>86930</v>
      </c>
      <c r="O29" s="2">
        <v>88179</v>
      </c>
      <c r="P29" s="2">
        <v>89455</v>
      </c>
      <c r="Q29" s="2">
        <v>91436</v>
      </c>
      <c r="R29" s="2">
        <v>93476</v>
      </c>
      <c r="S29" s="2">
        <v>95578</v>
      </c>
      <c r="T29" s="2">
        <v>97742</v>
      </c>
      <c r="U29" s="2">
        <v>99969</v>
      </c>
      <c r="V29" s="2">
        <v>102264</v>
      </c>
      <c r="W29" s="2">
        <v>104636</v>
      </c>
      <c r="X29" s="2">
        <v>107087</v>
      </c>
      <c r="Y29" s="2">
        <v>109621</v>
      </c>
      <c r="Z29" s="2">
        <v>112239</v>
      </c>
      <c r="AA29" s="2">
        <v>113820</v>
      </c>
      <c r="AB29" s="2">
        <v>115442</v>
      </c>
      <c r="AC29" s="2">
        <v>117095</v>
      </c>
      <c r="AD29" s="2">
        <v>118766</v>
      </c>
      <c r="AE29" s="2">
        <v>120447</v>
      </c>
      <c r="AF29" s="2">
        <v>122133</v>
      </c>
      <c r="AG29" s="2">
        <v>123829</v>
      </c>
      <c r="AH29" s="2">
        <v>125555</v>
      </c>
      <c r="AI29" s="2">
        <v>127335</v>
      </c>
      <c r="AJ29" s="2">
        <v>129186</v>
      </c>
      <c r="AK29" s="2">
        <v>130683</v>
      </c>
      <c r="AL29" s="2">
        <v>132234</v>
      </c>
      <c r="AM29" s="2">
        <v>133832</v>
      </c>
      <c r="AN29" s="2">
        <v>135462</v>
      </c>
      <c r="AO29" s="2">
        <v>137111</v>
      </c>
      <c r="AP29" s="2">
        <v>138778</v>
      </c>
      <c r="AQ29" s="2">
        <v>140463</v>
      </c>
      <c r="AR29" s="2">
        <v>142161</v>
      </c>
      <c r="AS29" s="2">
        <v>143869</v>
      </c>
      <c r="AT29" s="2">
        <v>145582</v>
      </c>
      <c r="AU29" s="2">
        <v>147062</v>
      </c>
      <c r="AV29" s="2">
        <v>148537</v>
      </c>
      <c r="AW29" s="2">
        <v>0</v>
      </c>
    </row>
    <row r="30" spans="1:49" x14ac:dyDescent="0.2">
      <c r="A30" s="2">
        <v>24</v>
      </c>
      <c r="B30" s="3" t="s">
        <v>79</v>
      </c>
      <c r="C30" s="2">
        <v>303</v>
      </c>
      <c r="D30" s="3" t="s">
        <v>80</v>
      </c>
      <c r="E30" s="3" t="s">
        <v>301</v>
      </c>
      <c r="F30" s="3" t="s">
        <v>302</v>
      </c>
      <c r="G30" s="2">
        <v>142815</v>
      </c>
      <c r="H30" s="2">
        <v>143705</v>
      </c>
      <c r="I30" s="2">
        <v>144626</v>
      </c>
      <c r="J30" s="2">
        <v>145519</v>
      </c>
      <c r="K30" s="2">
        <v>146324</v>
      </c>
      <c r="L30" s="2">
        <v>147025</v>
      </c>
      <c r="M30" s="2">
        <v>147633</v>
      </c>
      <c r="N30" s="2">
        <v>148164</v>
      </c>
      <c r="O30" s="2">
        <v>148649</v>
      </c>
      <c r="P30" s="2">
        <v>149111</v>
      </c>
      <c r="Q30" s="2">
        <v>150502</v>
      </c>
      <c r="R30" s="2">
        <v>151879</v>
      </c>
      <c r="S30" s="2">
        <v>153234</v>
      </c>
      <c r="T30" s="2">
        <v>154560</v>
      </c>
      <c r="U30" s="2">
        <v>155855</v>
      </c>
      <c r="V30" s="2">
        <v>157123</v>
      </c>
      <c r="W30" s="2">
        <v>158370</v>
      </c>
      <c r="X30" s="2">
        <v>159587</v>
      </c>
      <c r="Y30" s="2">
        <v>160778</v>
      </c>
      <c r="Z30" s="2">
        <v>161934</v>
      </c>
      <c r="AA30" s="2">
        <v>162970</v>
      </c>
      <c r="AB30" s="2">
        <v>163980</v>
      </c>
      <c r="AC30" s="2">
        <v>164993</v>
      </c>
      <c r="AD30" s="2">
        <v>166058</v>
      </c>
      <c r="AE30" s="2">
        <v>167207</v>
      </c>
      <c r="AF30" s="2">
        <v>168459</v>
      </c>
      <c r="AG30" s="2">
        <v>169801</v>
      </c>
      <c r="AH30" s="2">
        <v>171236</v>
      </c>
      <c r="AI30" s="2">
        <v>172748</v>
      </c>
      <c r="AJ30" s="2">
        <v>174337</v>
      </c>
      <c r="AK30" s="2">
        <v>175381</v>
      </c>
      <c r="AL30" s="2">
        <v>176472</v>
      </c>
      <c r="AM30" s="2">
        <v>177584</v>
      </c>
      <c r="AN30" s="2">
        <v>178662</v>
      </c>
      <c r="AO30" s="2">
        <v>179684</v>
      </c>
      <c r="AP30" s="2">
        <v>180630</v>
      </c>
      <c r="AQ30" s="2">
        <v>181510</v>
      </c>
      <c r="AR30" s="2">
        <v>182335</v>
      </c>
      <c r="AS30" s="2">
        <v>183133</v>
      </c>
      <c r="AT30" s="2">
        <v>183915</v>
      </c>
      <c r="AU30" s="2">
        <v>184183</v>
      </c>
      <c r="AV30" s="2">
        <v>184424</v>
      </c>
      <c r="AW30" s="2">
        <v>0</v>
      </c>
    </row>
    <row r="31" spans="1:49" x14ac:dyDescent="0.2">
      <c r="A31" s="2">
        <v>25</v>
      </c>
      <c r="B31" s="3" t="s">
        <v>81</v>
      </c>
      <c r="C31" s="2">
        <v>354</v>
      </c>
      <c r="D31" s="3" t="s">
        <v>82</v>
      </c>
      <c r="E31" s="3" t="s">
        <v>301</v>
      </c>
      <c r="F31" s="3" t="s">
        <v>302</v>
      </c>
      <c r="G31" s="2">
        <v>437093</v>
      </c>
      <c r="H31" s="2">
        <v>443389</v>
      </c>
      <c r="I31" s="2">
        <v>449681</v>
      </c>
      <c r="J31" s="2">
        <v>455851</v>
      </c>
      <c r="K31" s="2">
        <v>461811</v>
      </c>
      <c r="L31" s="2">
        <v>467515</v>
      </c>
      <c r="M31" s="2">
        <v>473001</v>
      </c>
      <c r="N31" s="2">
        <v>478353</v>
      </c>
      <c r="O31" s="2">
        <v>483720</v>
      </c>
      <c r="P31" s="2">
        <v>489204</v>
      </c>
      <c r="Q31" s="2">
        <v>495978</v>
      </c>
      <c r="R31" s="2">
        <v>502911</v>
      </c>
      <c r="S31" s="2">
        <v>509953</v>
      </c>
      <c r="T31" s="2">
        <v>517021</v>
      </c>
      <c r="U31" s="2">
        <v>524069</v>
      </c>
      <c r="V31" s="2">
        <v>531087</v>
      </c>
      <c r="W31" s="2">
        <v>538111</v>
      </c>
      <c r="X31" s="2">
        <v>545158</v>
      </c>
      <c r="Y31" s="2">
        <v>552275</v>
      </c>
      <c r="Z31" s="2">
        <v>559482</v>
      </c>
      <c r="AA31" s="2">
        <v>564300</v>
      </c>
      <c r="AB31" s="2">
        <v>569117</v>
      </c>
      <c r="AC31" s="2">
        <v>573983</v>
      </c>
      <c r="AD31" s="2">
        <v>578956</v>
      </c>
      <c r="AE31" s="2">
        <v>584080</v>
      </c>
      <c r="AF31" s="2">
        <v>589388</v>
      </c>
      <c r="AG31" s="2">
        <v>594834</v>
      </c>
      <c r="AH31" s="2">
        <v>600330</v>
      </c>
      <c r="AI31" s="2">
        <v>605724</v>
      </c>
      <c r="AJ31" s="2">
        <v>610929</v>
      </c>
      <c r="AK31" s="2">
        <v>616062</v>
      </c>
      <c r="AL31" s="2">
        <v>620951</v>
      </c>
      <c r="AM31" s="2">
        <v>625644</v>
      </c>
      <c r="AN31" s="2">
        <v>630184</v>
      </c>
      <c r="AO31" s="2">
        <v>634626</v>
      </c>
      <c r="AP31" s="2">
        <v>638972</v>
      </c>
      <c r="AQ31" s="2">
        <v>643216</v>
      </c>
      <c r="AR31" s="2">
        <v>647355</v>
      </c>
      <c r="AS31" s="2">
        <v>651383</v>
      </c>
      <c r="AT31" s="2">
        <v>655315</v>
      </c>
      <c r="AU31" s="2">
        <v>658284</v>
      </c>
      <c r="AV31" s="2">
        <v>661153</v>
      </c>
      <c r="AW31" s="2">
        <v>0</v>
      </c>
    </row>
    <row r="32" spans="1:49" x14ac:dyDescent="0.2">
      <c r="A32" s="2">
        <v>30</v>
      </c>
      <c r="B32" s="3" t="s">
        <v>86</v>
      </c>
      <c r="C32" s="2">
        <v>862</v>
      </c>
      <c r="D32" s="3" t="s">
        <v>87</v>
      </c>
      <c r="E32" s="3" t="s">
        <v>301</v>
      </c>
      <c r="F32" s="3" t="s">
        <v>302</v>
      </c>
      <c r="G32" s="2">
        <v>1400126</v>
      </c>
      <c r="H32" s="2">
        <v>1425153</v>
      </c>
      <c r="I32" s="2">
        <v>1451127</v>
      </c>
      <c r="J32" s="2">
        <v>1478021</v>
      </c>
      <c r="K32" s="2">
        <v>1505802</v>
      </c>
      <c r="L32" s="2">
        <v>1534440</v>
      </c>
      <c r="M32" s="2">
        <v>1563862</v>
      </c>
      <c r="N32" s="2">
        <v>1593918</v>
      </c>
      <c r="O32" s="2">
        <v>1624435</v>
      </c>
      <c r="P32" s="2">
        <v>1655239</v>
      </c>
      <c r="Q32" s="2">
        <v>1694126</v>
      </c>
      <c r="R32" s="2">
        <v>1733627</v>
      </c>
      <c r="S32" s="2">
        <v>1773462</v>
      </c>
      <c r="T32" s="2">
        <v>1813313</v>
      </c>
      <c r="U32" s="2">
        <v>1852982</v>
      </c>
      <c r="V32" s="2">
        <v>1892314</v>
      </c>
      <c r="W32" s="2">
        <v>1931450</v>
      </c>
      <c r="X32" s="2">
        <v>1970694</v>
      </c>
      <c r="Y32" s="2">
        <v>2010501</v>
      </c>
      <c r="Z32" s="2">
        <v>2051232</v>
      </c>
      <c r="AA32" s="2">
        <v>2091024</v>
      </c>
      <c r="AB32" s="2">
        <v>2131679</v>
      </c>
      <c r="AC32" s="2">
        <v>2173361</v>
      </c>
      <c r="AD32" s="2">
        <v>2216252</v>
      </c>
      <c r="AE32" s="2">
        <v>2260446</v>
      </c>
      <c r="AF32" s="2">
        <v>2306088</v>
      </c>
      <c r="AG32" s="2">
        <v>2353031</v>
      </c>
      <c r="AH32" s="2">
        <v>2400804</v>
      </c>
      <c r="AI32" s="2">
        <v>2448708</v>
      </c>
      <c r="AJ32" s="2">
        <v>2496235</v>
      </c>
      <c r="AK32" s="2">
        <v>2542023</v>
      </c>
      <c r="AL32" s="2">
        <v>2587233</v>
      </c>
      <c r="AM32" s="2">
        <v>2632043</v>
      </c>
      <c r="AN32" s="2">
        <v>2676747</v>
      </c>
      <c r="AO32" s="2">
        <v>2721556</v>
      </c>
      <c r="AP32" s="2">
        <v>2766528</v>
      </c>
      <c r="AQ32" s="2">
        <v>2811555</v>
      </c>
      <c r="AR32" s="2">
        <v>2856635</v>
      </c>
      <c r="AS32" s="2">
        <v>2901714</v>
      </c>
      <c r="AT32" s="2">
        <v>2946769</v>
      </c>
      <c r="AU32" s="2">
        <v>2991656</v>
      </c>
      <c r="AV32" s="2">
        <v>3036587</v>
      </c>
      <c r="AW32" s="2">
        <v>0</v>
      </c>
    </row>
    <row r="33" spans="1:49" x14ac:dyDescent="0.2">
      <c r="A33" s="2">
        <v>41</v>
      </c>
      <c r="B33" s="3" t="s">
        <v>73</v>
      </c>
      <c r="C33" s="2">
        <v>870</v>
      </c>
      <c r="D33" s="3" t="s">
        <v>74</v>
      </c>
      <c r="E33" s="3" t="s">
        <v>137</v>
      </c>
      <c r="F33" s="3" t="s">
        <v>137</v>
      </c>
      <c r="G33" s="2" t="s">
        <v>137</v>
      </c>
      <c r="H33" s="2" t="s">
        <v>137</v>
      </c>
      <c r="I33" s="2" t="s">
        <v>137</v>
      </c>
      <c r="J33" s="2" t="s">
        <v>137</v>
      </c>
      <c r="K33" s="2" t="s">
        <v>137</v>
      </c>
      <c r="L33" s="2" t="s">
        <v>137</v>
      </c>
      <c r="M33" s="2" t="s">
        <v>137</v>
      </c>
      <c r="N33" s="2" t="s">
        <v>137</v>
      </c>
      <c r="O33" s="2" t="s">
        <v>137</v>
      </c>
      <c r="P33" s="2" t="s">
        <v>137</v>
      </c>
      <c r="Q33" s="2" t="s">
        <v>137</v>
      </c>
      <c r="R33" s="2" t="s">
        <v>137</v>
      </c>
      <c r="S33" s="2" t="s">
        <v>137</v>
      </c>
      <c r="T33" s="2" t="s">
        <v>137</v>
      </c>
      <c r="U33" s="2" t="s">
        <v>137</v>
      </c>
      <c r="V33" s="2" t="s">
        <v>137</v>
      </c>
      <c r="W33" s="2" t="s">
        <v>137</v>
      </c>
      <c r="X33" s="2" t="s">
        <v>137</v>
      </c>
      <c r="Y33" s="2" t="s">
        <v>137</v>
      </c>
      <c r="Z33" s="2" t="s">
        <v>137</v>
      </c>
      <c r="AA33" s="2" t="s">
        <v>137</v>
      </c>
      <c r="AB33" s="2" t="s">
        <v>137</v>
      </c>
      <c r="AC33" s="2" t="s">
        <v>137</v>
      </c>
      <c r="AD33" s="2" t="s">
        <v>137</v>
      </c>
      <c r="AE33" s="2" t="s">
        <v>137</v>
      </c>
      <c r="AF33" s="2" t="s">
        <v>137</v>
      </c>
      <c r="AG33" s="2" t="s">
        <v>137</v>
      </c>
      <c r="AH33" s="2" t="s">
        <v>137</v>
      </c>
      <c r="AI33" s="2" t="s">
        <v>137</v>
      </c>
      <c r="AJ33" s="2" t="s">
        <v>137</v>
      </c>
      <c r="AK33" s="2" t="s">
        <v>137</v>
      </c>
      <c r="AL33" s="2" t="s">
        <v>137</v>
      </c>
      <c r="AM33" s="2" t="s">
        <v>137</v>
      </c>
      <c r="AN33" s="2" t="s">
        <v>137</v>
      </c>
      <c r="AO33" s="2" t="s">
        <v>137</v>
      </c>
      <c r="AP33" s="2" t="s">
        <v>137</v>
      </c>
      <c r="AQ33" s="2" t="s">
        <v>137</v>
      </c>
      <c r="AR33" s="2" t="s">
        <v>137</v>
      </c>
      <c r="AS33" s="2" t="s">
        <v>137</v>
      </c>
      <c r="AT33" s="2" t="s">
        <v>137</v>
      </c>
      <c r="AU33" s="2" t="s">
        <v>137</v>
      </c>
      <c r="AV33" s="2" t="s">
        <v>137</v>
      </c>
      <c r="AW33" s="2" t="s">
        <v>137</v>
      </c>
    </row>
    <row r="34" spans="1:49" x14ac:dyDescent="0.2">
      <c r="A34" s="2">
        <v>42</v>
      </c>
      <c r="B34" s="3" t="s">
        <v>83</v>
      </c>
      <c r="C34" s="2">
        <v>860</v>
      </c>
      <c r="D34" s="3" t="s">
        <v>84</v>
      </c>
      <c r="E34" s="3" t="s">
        <v>301</v>
      </c>
      <c r="F34" s="3" t="s">
        <v>302</v>
      </c>
      <c r="G34" s="2">
        <v>809649</v>
      </c>
      <c r="H34" s="2">
        <v>824682</v>
      </c>
      <c r="I34" s="2">
        <v>840539</v>
      </c>
      <c r="J34" s="2">
        <v>857329</v>
      </c>
      <c r="K34" s="2">
        <v>875098</v>
      </c>
      <c r="L34" s="2">
        <v>893857</v>
      </c>
      <c r="M34" s="2">
        <v>913505</v>
      </c>
      <c r="N34" s="2">
        <v>933819</v>
      </c>
      <c r="O34" s="2">
        <v>954504</v>
      </c>
      <c r="P34" s="2">
        <v>975303</v>
      </c>
      <c r="Q34" s="2">
        <v>1001343</v>
      </c>
      <c r="R34" s="2">
        <v>1027690</v>
      </c>
      <c r="S34" s="2">
        <v>1054078</v>
      </c>
      <c r="T34" s="2">
        <v>1080178</v>
      </c>
      <c r="U34" s="2">
        <v>1105781</v>
      </c>
      <c r="V34" s="2">
        <v>1130726</v>
      </c>
      <c r="W34" s="2">
        <v>1155124</v>
      </c>
      <c r="X34" s="2">
        <v>1179279</v>
      </c>
      <c r="Y34" s="2">
        <v>1203638</v>
      </c>
      <c r="Z34" s="2">
        <v>1228568</v>
      </c>
      <c r="AA34" s="2">
        <v>1255008</v>
      </c>
      <c r="AB34" s="2">
        <v>1282045</v>
      </c>
      <c r="AC34" s="2">
        <v>1309794</v>
      </c>
      <c r="AD34" s="2">
        <v>1338366</v>
      </c>
      <c r="AE34" s="2">
        <v>1367831</v>
      </c>
      <c r="AF34" s="2">
        <v>1398280</v>
      </c>
      <c r="AG34" s="2">
        <v>1429643</v>
      </c>
      <c r="AH34" s="2">
        <v>1461552</v>
      </c>
      <c r="AI34" s="2">
        <v>1493519</v>
      </c>
      <c r="AJ34" s="2">
        <v>1525153</v>
      </c>
      <c r="AK34" s="2">
        <v>1554688</v>
      </c>
      <c r="AL34" s="2">
        <v>1613344</v>
      </c>
      <c r="AM34" s="2">
        <v>1642509</v>
      </c>
      <c r="AN34" s="2">
        <v>1671524</v>
      </c>
      <c r="AO34" s="2">
        <v>1700549</v>
      </c>
      <c r="AP34" s="2">
        <v>1729619</v>
      </c>
      <c r="AQ34" s="2">
        <v>1758648</v>
      </c>
      <c r="AR34" s="2">
        <v>1787650</v>
      </c>
      <c r="AS34" s="2">
        <v>1816571</v>
      </c>
      <c r="AT34" s="2">
        <v>1845397</v>
      </c>
      <c r="AU34" s="2">
        <v>1874696</v>
      </c>
      <c r="AV34" s="2">
        <v>1903976</v>
      </c>
      <c r="AW34" s="2">
        <v>0</v>
      </c>
    </row>
    <row r="35" spans="1:49" x14ac:dyDescent="0.2">
      <c r="A35" s="2">
        <v>43</v>
      </c>
      <c r="B35" s="3" t="s">
        <v>83</v>
      </c>
      <c r="C35" s="2">
        <v>346</v>
      </c>
      <c r="D35" s="3" t="s">
        <v>85</v>
      </c>
      <c r="E35" s="3" t="s">
        <v>301</v>
      </c>
      <c r="F35" s="3" t="s">
        <v>302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29589</v>
      </c>
      <c r="AM35" s="2">
        <v>30029</v>
      </c>
      <c r="AN35" s="2">
        <v>30444</v>
      </c>
      <c r="AO35" s="2">
        <v>30851</v>
      </c>
      <c r="AP35" s="2">
        <v>31244</v>
      </c>
      <c r="AQ35" s="2">
        <v>31626</v>
      </c>
      <c r="AR35" s="2">
        <v>32010</v>
      </c>
      <c r="AS35" s="2">
        <v>32399</v>
      </c>
      <c r="AT35" s="2">
        <v>32805</v>
      </c>
      <c r="AU35" s="2">
        <v>33411</v>
      </c>
      <c r="AV35" s="2">
        <v>34046</v>
      </c>
      <c r="AW35" s="2">
        <v>0</v>
      </c>
    </row>
    <row r="36" spans="1:49" x14ac:dyDescent="0.2">
      <c r="A36" s="2">
        <v>44</v>
      </c>
      <c r="B36" s="3" t="s">
        <v>48</v>
      </c>
      <c r="C36" s="2">
        <v>9995</v>
      </c>
      <c r="D36" s="3" t="s">
        <v>48</v>
      </c>
      <c r="E36" s="3" t="s">
        <v>137</v>
      </c>
      <c r="F36" s="3" t="s">
        <v>137</v>
      </c>
      <c r="G36" s="2" t="s">
        <v>137</v>
      </c>
      <c r="H36" s="2" t="s">
        <v>137</v>
      </c>
      <c r="I36" s="2" t="s">
        <v>137</v>
      </c>
      <c r="J36" s="2" t="s">
        <v>137</v>
      </c>
      <c r="K36" s="2" t="s">
        <v>137</v>
      </c>
      <c r="L36" s="2" t="s">
        <v>137</v>
      </c>
      <c r="M36" s="2" t="s">
        <v>137</v>
      </c>
      <c r="N36" s="2" t="s">
        <v>137</v>
      </c>
      <c r="O36" s="2" t="s">
        <v>137</v>
      </c>
      <c r="P36" s="2" t="s">
        <v>137</v>
      </c>
      <c r="Q36" s="2" t="s">
        <v>137</v>
      </c>
      <c r="R36" s="2" t="s">
        <v>137</v>
      </c>
      <c r="S36" s="2" t="s">
        <v>137</v>
      </c>
      <c r="T36" s="2" t="s">
        <v>137</v>
      </c>
      <c r="U36" s="2" t="s">
        <v>137</v>
      </c>
      <c r="V36" s="2" t="s">
        <v>137</v>
      </c>
      <c r="W36" s="2" t="s">
        <v>137</v>
      </c>
      <c r="X36" s="2" t="s">
        <v>137</v>
      </c>
      <c r="Y36" s="2" t="s">
        <v>137</v>
      </c>
      <c r="Z36" s="2" t="s">
        <v>137</v>
      </c>
      <c r="AA36" s="2" t="s">
        <v>137</v>
      </c>
      <c r="AB36" s="2" t="s">
        <v>137</v>
      </c>
      <c r="AC36" s="2" t="s">
        <v>137</v>
      </c>
      <c r="AD36" s="2" t="s">
        <v>137</v>
      </c>
      <c r="AE36" s="2" t="s">
        <v>137</v>
      </c>
      <c r="AF36" s="2" t="s">
        <v>137</v>
      </c>
      <c r="AG36" s="2" t="s">
        <v>137</v>
      </c>
      <c r="AH36" s="2" t="s">
        <v>137</v>
      </c>
      <c r="AI36" s="2" t="s">
        <v>137</v>
      </c>
      <c r="AJ36" s="2" t="s">
        <v>137</v>
      </c>
      <c r="AK36" s="2" t="s">
        <v>137</v>
      </c>
      <c r="AL36" s="2" t="s">
        <v>137</v>
      </c>
      <c r="AM36" s="2" t="s">
        <v>137</v>
      </c>
      <c r="AN36" s="2" t="s">
        <v>137</v>
      </c>
      <c r="AO36" s="2" t="s">
        <v>137</v>
      </c>
      <c r="AP36" s="2" t="s">
        <v>137</v>
      </c>
      <c r="AQ36" s="2" t="s">
        <v>137</v>
      </c>
      <c r="AR36" s="2" t="s">
        <v>137</v>
      </c>
      <c r="AS36" s="2" t="s">
        <v>137</v>
      </c>
      <c r="AT36" s="2" t="s">
        <v>137</v>
      </c>
      <c r="AU36" s="2" t="s">
        <v>137</v>
      </c>
      <c r="AV36" s="2" t="s">
        <v>137</v>
      </c>
      <c r="AW36" s="2" t="s">
        <v>137</v>
      </c>
    </row>
    <row r="37" spans="1:49" x14ac:dyDescent="0.2">
      <c r="A37" s="2">
        <v>45</v>
      </c>
      <c r="B37" s="3" t="s">
        <v>204</v>
      </c>
      <c r="C37" s="2">
        <v>9995</v>
      </c>
      <c r="D37" s="3" t="s">
        <v>204</v>
      </c>
      <c r="E37" s="3" t="s">
        <v>137</v>
      </c>
      <c r="F37" s="3" t="s">
        <v>137</v>
      </c>
      <c r="G37" s="2" t="s">
        <v>137</v>
      </c>
      <c r="H37" s="2" t="s">
        <v>137</v>
      </c>
      <c r="I37" s="2" t="s">
        <v>137</v>
      </c>
      <c r="J37" s="2" t="s">
        <v>137</v>
      </c>
      <c r="K37" s="2" t="s">
        <v>137</v>
      </c>
      <c r="L37" s="2" t="s">
        <v>137</v>
      </c>
      <c r="M37" s="2" t="s">
        <v>137</v>
      </c>
      <c r="N37" s="2" t="s">
        <v>137</v>
      </c>
      <c r="O37" s="2" t="s">
        <v>137</v>
      </c>
      <c r="P37" s="2" t="s">
        <v>137</v>
      </c>
      <c r="Q37" s="2" t="s">
        <v>137</v>
      </c>
      <c r="R37" s="2" t="s">
        <v>137</v>
      </c>
      <c r="S37" s="2" t="s">
        <v>137</v>
      </c>
      <c r="T37" s="2" t="s">
        <v>137</v>
      </c>
      <c r="U37" s="2" t="s">
        <v>137</v>
      </c>
      <c r="V37" s="2" t="s">
        <v>137</v>
      </c>
      <c r="W37" s="2" t="s">
        <v>137</v>
      </c>
      <c r="X37" s="2" t="s">
        <v>137</v>
      </c>
      <c r="Y37" s="2" t="s">
        <v>137</v>
      </c>
      <c r="Z37" s="2" t="s">
        <v>137</v>
      </c>
      <c r="AA37" s="2" t="s">
        <v>137</v>
      </c>
      <c r="AB37" s="2" t="s">
        <v>137</v>
      </c>
      <c r="AC37" s="2" t="s">
        <v>137</v>
      </c>
      <c r="AD37" s="2" t="s">
        <v>137</v>
      </c>
      <c r="AE37" s="2" t="s">
        <v>137</v>
      </c>
      <c r="AF37" s="2" t="s">
        <v>137</v>
      </c>
      <c r="AG37" s="2" t="s">
        <v>137</v>
      </c>
      <c r="AH37" s="2" t="s">
        <v>137</v>
      </c>
      <c r="AI37" s="2" t="s">
        <v>137</v>
      </c>
      <c r="AJ37" s="2" t="s">
        <v>137</v>
      </c>
      <c r="AK37" s="2" t="s">
        <v>137</v>
      </c>
      <c r="AL37" s="2" t="s">
        <v>137</v>
      </c>
      <c r="AM37" s="2" t="s">
        <v>137</v>
      </c>
      <c r="AN37" s="2" t="s">
        <v>137</v>
      </c>
      <c r="AO37" s="2" t="s">
        <v>137</v>
      </c>
      <c r="AP37" s="2" t="s">
        <v>137</v>
      </c>
      <c r="AQ37" s="2" t="s">
        <v>137</v>
      </c>
      <c r="AR37" s="2" t="s">
        <v>137</v>
      </c>
      <c r="AS37" s="2" t="s">
        <v>137</v>
      </c>
      <c r="AT37" s="2" t="s">
        <v>137</v>
      </c>
      <c r="AU37" s="2" t="s">
        <v>137</v>
      </c>
      <c r="AV37" s="2" t="s">
        <v>137</v>
      </c>
      <c r="AW37" s="2" t="s">
        <v>137</v>
      </c>
    </row>
    <row r="38" spans="1:49" x14ac:dyDescent="0.2">
      <c r="A38" s="2">
        <v>46</v>
      </c>
      <c r="B38" s="3" t="s">
        <v>210</v>
      </c>
      <c r="C38" s="2">
        <v>9996</v>
      </c>
      <c r="D38" s="3" t="s">
        <v>208</v>
      </c>
      <c r="E38" s="3" t="s">
        <v>137</v>
      </c>
      <c r="F38" s="3" t="s">
        <v>137</v>
      </c>
      <c r="G38" s="2" t="s">
        <v>137</v>
      </c>
      <c r="H38" s="2" t="s">
        <v>137</v>
      </c>
      <c r="I38" s="2" t="s">
        <v>137</v>
      </c>
      <c r="J38" s="2" t="s">
        <v>137</v>
      </c>
      <c r="K38" s="2" t="s">
        <v>137</v>
      </c>
      <c r="L38" s="2" t="s">
        <v>137</v>
      </c>
      <c r="M38" s="2" t="s">
        <v>137</v>
      </c>
      <c r="N38" s="2" t="s">
        <v>137</v>
      </c>
      <c r="O38" s="2" t="s">
        <v>137</v>
      </c>
      <c r="P38" s="2" t="s">
        <v>137</v>
      </c>
      <c r="Q38" s="2" t="s">
        <v>137</v>
      </c>
      <c r="R38" s="2" t="s">
        <v>137</v>
      </c>
      <c r="S38" s="2" t="s">
        <v>137</v>
      </c>
      <c r="T38" s="2" t="s">
        <v>137</v>
      </c>
      <c r="U38" s="2" t="s">
        <v>137</v>
      </c>
      <c r="V38" s="2" t="s">
        <v>137</v>
      </c>
      <c r="W38" s="2" t="s">
        <v>137</v>
      </c>
      <c r="X38" s="2" t="s">
        <v>137</v>
      </c>
      <c r="Y38" s="2" t="s">
        <v>137</v>
      </c>
      <c r="Z38" s="2" t="s">
        <v>137</v>
      </c>
      <c r="AA38" s="2" t="s">
        <v>137</v>
      </c>
      <c r="AB38" s="2" t="s">
        <v>137</v>
      </c>
      <c r="AC38" s="2" t="s">
        <v>137</v>
      </c>
      <c r="AD38" s="2" t="s">
        <v>137</v>
      </c>
      <c r="AE38" s="2" t="s">
        <v>137</v>
      </c>
      <c r="AF38" s="2" t="s">
        <v>137</v>
      </c>
      <c r="AG38" s="2" t="s">
        <v>137</v>
      </c>
      <c r="AH38" s="2" t="s">
        <v>137</v>
      </c>
      <c r="AI38" s="2" t="s">
        <v>137</v>
      </c>
      <c r="AJ38" s="2" t="s">
        <v>137</v>
      </c>
      <c r="AK38" s="2" t="s">
        <v>137</v>
      </c>
      <c r="AL38" s="2" t="s">
        <v>137</v>
      </c>
      <c r="AM38" s="2" t="s">
        <v>137</v>
      </c>
      <c r="AN38" s="2" t="s">
        <v>137</v>
      </c>
      <c r="AO38" s="2" t="s">
        <v>137</v>
      </c>
      <c r="AP38" s="2" t="s">
        <v>137</v>
      </c>
      <c r="AQ38" s="2" t="s">
        <v>137</v>
      </c>
      <c r="AR38" s="2" t="s">
        <v>137</v>
      </c>
      <c r="AS38" s="2" t="s">
        <v>137</v>
      </c>
      <c r="AT38" s="2" t="s">
        <v>137</v>
      </c>
      <c r="AU38" s="2" t="s">
        <v>137</v>
      </c>
      <c r="AV38" s="2" t="s">
        <v>137</v>
      </c>
      <c r="AW38" s="2" t="s">
        <v>137</v>
      </c>
    </row>
    <row r="39" spans="1:49" x14ac:dyDescent="0.2">
      <c r="A39" s="2">
        <v>47</v>
      </c>
      <c r="B39" s="3" t="s">
        <v>59</v>
      </c>
      <c r="C39" s="2">
        <v>9992</v>
      </c>
      <c r="D39" s="3" t="s">
        <v>59</v>
      </c>
      <c r="E39" s="3" t="s">
        <v>137</v>
      </c>
      <c r="F39" s="3" t="s">
        <v>137</v>
      </c>
      <c r="G39" s="2" t="s">
        <v>137</v>
      </c>
      <c r="H39" s="2" t="s">
        <v>137</v>
      </c>
      <c r="I39" s="2" t="s">
        <v>137</v>
      </c>
      <c r="J39" s="2" t="s">
        <v>137</v>
      </c>
      <c r="K39" s="2" t="s">
        <v>137</v>
      </c>
      <c r="L39" s="2" t="s">
        <v>137</v>
      </c>
      <c r="M39" s="2" t="s">
        <v>137</v>
      </c>
      <c r="N39" s="2" t="s">
        <v>137</v>
      </c>
      <c r="O39" s="2" t="s">
        <v>137</v>
      </c>
      <c r="P39" s="2" t="s">
        <v>137</v>
      </c>
      <c r="Q39" s="2" t="s">
        <v>137</v>
      </c>
      <c r="R39" s="2" t="s">
        <v>137</v>
      </c>
      <c r="S39" s="2" t="s">
        <v>137</v>
      </c>
      <c r="T39" s="2" t="s">
        <v>137</v>
      </c>
      <c r="U39" s="2" t="s">
        <v>137</v>
      </c>
      <c r="V39" s="2" t="s">
        <v>137</v>
      </c>
      <c r="W39" s="2" t="s">
        <v>137</v>
      </c>
      <c r="X39" s="2" t="s">
        <v>137</v>
      </c>
      <c r="Y39" s="2" t="s">
        <v>137</v>
      </c>
      <c r="Z39" s="2" t="s">
        <v>137</v>
      </c>
      <c r="AA39" s="2" t="s">
        <v>137</v>
      </c>
      <c r="AB39" s="2" t="s">
        <v>137</v>
      </c>
      <c r="AC39" s="2" t="s">
        <v>137</v>
      </c>
      <c r="AD39" s="2" t="s">
        <v>137</v>
      </c>
      <c r="AE39" s="2" t="s">
        <v>137</v>
      </c>
      <c r="AF39" s="2" t="s">
        <v>137</v>
      </c>
      <c r="AG39" s="2" t="s">
        <v>137</v>
      </c>
      <c r="AH39" s="2" t="s">
        <v>137</v>
      </c>
      <c r="AI39" s="2" t="s">
        <v>137</v>
      </c>
      <c r="AJ39" s="2" t="s">
        <v>137</v>
      </c>
      <c r="AK39" s="2" t="s">
        <v>137</v>
      </c>
      <c r="AL39" s="2" t="s">
        <v>137</v>
      </c>
      <c r="AM39" s="2" t="s">
        <v>137</v>
      </c>
      <c r="AN39" s="2" t="s">
        <v>137</v>
      </c>
      <c r="AO39" s="2" t="s">
        <v>137</v>
      </c>
      <c r="AP39" s="2" t="s">
        <v>137</v>
      </c>
      <c r="AQ39" s="2" t="s">
        <v>137</v>
      </c>
      <c r="AR39" s="2" t="s">
        <v>137</v>
      </c>
      <c r="AS39" s="2" t="s">
        <v>137</v>
      </c>
      <c r="AT39" s="2" t="s">
        <v>137</v>
      </c>
      <c r="AU39" s="2" t="s">
        <v>137</v>
      </c>
      <c r="AV39" s="2" t="s">
        <v>137</v>
      </c>
      <c r="AW39" s="2" t="s">
        <v>137</v>
      </c>
    </row>
    <row r="40" spans="1:49" x14ac:dyDescent="0.2">
      <c r="A40" s="2">
        <v>48</v>
      </c>
      <c r="B40" s="3" t="s">
        <v>211</v>
      </c>
      <c r="C40" s="2">
        <v>9994</v>
      </c>
      <c r="D40" s="3" t="s">
        <v>66</v>
      </c>
      <c r="E40" s="3" t="s">
        <v>137</v>
      </c>
      <c r="F40" s="3" t="s">
        <v>137</v>
      </c>
      <c r="G40" s="2" t="s">
        <v>137</v>
      </c>
      <c r="H40" s="2" t="s">
        <v>137</v>
      </c>
      <c r="I40" s="2" t="s">
        <v>137</v>
      </c>
      <c r="J40" s="2" t="s">
        <v>137</v>
      </c>
      <c r="K40" s="2" t="s">
        <v>137</v>
      </c>
      <c r="L40" s="2" t="s">
        <v>137</v>
      </c>
      <c r="M40" s="2" t="s">
        <v>137</v>
      </c>
      <c r="N40" s="2" t="s">
        <v>137</v>
      </c>
      <c r="O40" s="2" t="s">
        <v>137</v>
      </c>
      <c r="P40" s="2" t="s">
        <v>137</v>
      </c>
      <c r="Q40" s="2" t="s">
        <v>137</v>
      </c>
      <c r="R40" s="2" t="s">
        <v>137</v>
      </c>
      <c r="S40" s="2" t="s">
        <v>137</v>
      </c>
      <c r="T40" s="2" t="s">
        <v>137</v>
      </c>
      <c r="U40" s="2" t="s">
        <v>137</v>
      </c>
      <c r="V40" s="2" t="s">
        <v>137</v>
      </c>
      <c r="W40" s="2" t="s">
        <v>137</v>
      </c>
      <c r="X40" s="2" t="s">
        <v>137</v>
      </c>
      <c r="Y40" s="2" t="s">
        <v>137</v>
      </c>
      <c r="Z40" s="2" t="s">
        <v>137</v>
      </c>
      <c r="AA40" s="2" t="s">
        <v>137</v>
      </c>
      <c r="AB40" s="2" t="s">
        <v>137</v>
      </c>
      <c r="AC40" s="2" t="s">
        <v>137</v>
      </c>
      <c r="AD40" s="2" t="s">
        <v>137</v>
      </c>
      <c r="AE40" s="2" t="s">
        <v>137</v>
      </c>
      <c r="AF40" s="2" t="s">
        <v>137</v>
      </c>
      <c r="AG40" s="2" t="s">
        <v>137</v>
      </c>
      <c r="AH40" s="2" t="s">
        <v>137</v>
      </c>
      <c r="AI40" s="2" t="s">
        <v>137</v>
      </c>
      <c r="AJ40" s="2" t="s">
        <v>137</v>
      </c>
      <c r="AK40" s="2" t="s">
        <v>137</v>
      </c>
      <c r="AL40" s="2" t="s">
        <v>137</v>
      </c>
      <c r="AM40" s="2" t="s">
        <v>137</v>
      </c>
      <c r="AN40" s="2" t="s">
        <v>137</v>
      </c>
      <c r="AO40" s="2" t="s">
        <v>137</v>
      </c>
      <c r="AP40" s="2" t="s">
        <v>137</v>
      </c>
      <c r="AQ40" s="2" t="s">
        <v>137</v>
      </c>
      <c r="AR40" s="2" t="s">
        <v>137</v>
      </c>
      <c r="AS40" s="2" t="s">
        <v>137</v>
      </c>
      <c r="AT40" s="2" t="s">
        <v>137</v>
      </c>
      <c r="AU40" s="2" t="s">
        <v>137</v>
      </c>
      <c r="AV40" s="2" t="s">
        <v>137</v>
      </c>
      <c r="AW40" s="2" t="s">
        <v>137</v>
      </c>
    </row>
    <row r="41" spans="1:49" x14ac:dyDescent="0.2">
      <c r="A41" s="2">
        <v>49</v>
      </c>
      <c r="B41" s="3" t="s">
        <v>134</v>
      </c>
      <c r="C41" s="2">
        <v>9991</v>
      </c>
      <c r="D41" s="3" t="s">
        <v>134</v>
      </c>
      <c r="E41" s="3" t="s">
        <v>137</v>
      </c>
      <c r="F41" s="3" t="s">
        <v>137</v>
      </c>
      <c r="G41" s="2" t="s">
        <v>137</v>
      </c>
      <c r="H41" s="2" t="s">
        <v>137</v>
      </c>
      <c r="I41" s="2" t="s">
        <v>137</v>
      </c>
      <c r="J41" s="2" t="s">
        <v>137</v>
      </c>
      <c r="K41" s="2" t="s">
        <v>137</v>
      </c>
      <c r="L41" s="2" t="s">
        <v>137</v>
      </c>
      <c r="M41" s="2" t="s">
        <v>137</v>
      </c>
      <c r="N41" s="2" t="s">
        <v>137</v>
      </c>
      <c r="O41" s="2" t="s">
        <v>137</v>
      </c>
      <c r="P41" s="2" t="s">
        <v>137</v>
      </c>
      <c r="Q41" s="2" t="s">
        <v>137</v>
      </c>
      <c r="R41" s="2" t="s">
        <v>137</v>
      </c>
      <c r="S41" s="2" t="s">
        <v>137</v>
      </c>
      <c r="T41" s="2" t="s">
        <v>137</v>
      </c>
      <c r="U41" s="2" t="s">
        <v>137</v>
      </c>
      <c r="V41" s="2" t="s">
        <v>137</v>
      </c>
      <c r="W41" s="2" t="s">
        <v>137</v>
      </c>
      <c r="X41" s="2" t="s">
        <v>137</v>
      </c>
      <c r="Y41" s="2" t="s">
        <v>137</v>
      </c>
      <c r="Z41" s="2" t="s">
        <v>137</v>
      </c>
      <c r="AA41" s="2" t="s">
        <v>137</v>
      </c>
      <c r="AB41" s="2" t="s">
        <v>137</v>
      </c>
      <c r="AC41" s="2" t="s">
        <v>137</v>
      </c>
      <c r="AD41" s="2" t="s">
        <v>137</v>
      </c>
      <c r="AE41" s="2" t="s">
        <v>137</v>
      </c>
      <c r="AF41" s="2" t="s">
        <v>137</v>
      </c>
      <c r="AG41" s="2" t="s">
        <v>137</v>
      </c>
      <c r="AH41" s="2" t="s">
        <v>137</v>
      </c>
      <c r="AI41" s="2" t="s">
        <v>137</v>
      </c>
      <c r="AJ41" s="2" t="s">
        <v>137</v>
      </c>
      <c r="AK41" s="2" t="s">
        <v>137</v>
      </c>
      <c r="AL41" s="2" t="s">
        <v>137</v>
      </c>
      <c r="AM41" s="2" t="s">
        <v>137</v>
      </c>
      <c r="AN41" s="2" t="s">
        <v>137</v>
      </c>
      <c r="AO41" s="2" t="s">
        <v>137</v>
      </c>
      <c r="AP41" s="2" t="s">
        <v>137</v>
      </c>
      <c r="AQ41" s="2" t="s">
        <v>137</v>
      </c>
      <c r="AR41" s="2" t="s">
        <v>137</v>
      </c>
      <c r="AS41" s="2" t="s">
        <v>137</v>
      </c>
      <c r="AT41" s="2" t="s">
        <v>137</v>
      </c>
      <c r="AU41" s="2" t="s">
        <v>137</v>
      </c>
      <c r="AV41" s="2" t="s">
        <v>137</v>
      </c>
      <c r="AW41" s="2" t="s">
        <v>137</v>
      </c>
    </row>
    <row r="42" spans="1:49" x14ac:dyDescent="0.2">
      <c r="A42" s="2">
        <v>50</v>
      </c>
      <c r="B42" s="3" t="s">
        <v>138</v>
      </c>
      <c r="C42" s="2">
        <v>9993</v>
      </c>
      <c r="D42" s="3" t="s">
        <v>138</v>
      </c>
      <c r="E42" s="3" t="s">
        <v>137</v>
      </c>
      <c r="F42" s="3" t="s">
        <v>137</v>
      </c>
      <c r="G42" s="2" t="s">
        <v>137</v>
      </c>
      <c r="H42" s="2" t="s">
        <v>137</v>
      </c>
      <c r="I42" s="2" t="s">
        <v>137</v>
      </c>
      <c r="J42" s="2" t="s">
        <v>137</v>
      </c>
      <c r="K42" s="2" t="s">
        <v>137</v>
      </c>
      <c r="L42" s="2" t="s">
        <v>137</v>
      </c>
      <c r="M42" s="2" t="s">
        <v>137</v>
      </c>
      <c r="N42" s="2" t="s">
        <v>137</v>
      </c>
      <c r="O42" s="2" t="s">
        <v>137</v>
      </c>
      <c r="P42" s="2" t="s">
        <v>137</v>
      </c>
      <c r="Q42" s="2" t="s">
        <v>137</v>
      </c>
      <c r="R42" s="2" t="s">
        <v>137</v>
      </c>
      <c r="S42" s="2" t="s">
        <v>137</v>
      </c>
      <c r="T42" s="2" t="s">
        <v>137</v>
      </c>
      <c r="U42" s="2" t="s">
        <v>137</v>
      </c>
      <c r="V42" s="2" t="s">
        <v>137</v>
      </c>
      <c r="W42" s="2" t="s">
        <v>137</v>
      </c>
      <c r="X42" s="2" t="s">
        <v>137</v>
      </c>
      <c r="Y42" s="2" t="s">
        <v>137</v>
      </c>
      <c r="Z42" s="2" t="s">
        <v>137</v>
      </c>
      <c r="AA42" s="2" t="s">
        <v>137</v>
      </c>
      <c r="AB42" s="2" t="s">
        <v>137</v>
      </c>
      <c r="AC42" s="2" t="s">
        <v>137</v>
      </c>
      <c r="AD42" s="2" t="s">
        <v>137</v>
      </c>
      <c r="AE42" s="2" t="s">
        <v>137</v>
      </c>
      <c r="AF42" s="2" t="s">
        <v>137</v>
      </c>
      <c r="AG42" s="2" t="s">
        <v>137</v>
      </c>
      <c r="AH42" s="2" t="s">
        <v>137</v>
      </c>
      <c r="AI42" s="2" t="s">
        <v>137</v>
      </c>
      <c r="AJ42" s="2" t="s">
        <v>137</v>
      </c>
      <c r="AK42" s="2" t="s">
        <v>137</v>
      </c>
      <c r="AL42" s="2" t="s">
        <v>137</v>
      </c>
      <c r="AM42" s="2" t="s">
        <v>137</v>
      </c>
      <c r="AN42" s="2" t="s">
        <v>137</v>
      </c>
      <c r="AO42" s="2" t="s">
        <v>137</v>
      </c>
      <c r="AP42" s="2" t="s">
        <v>137</v>
      </c>
      <c r="AQ42" s="2" t="s">
        <v>137</v>
      </c>
      <c r="AR42" s="2" t="s">
        <v>137</v>
      </c>
      <c r="AS42" s="2" t="s">
        <v>137</v>
      </c>
      <c r="AT42" s="2" t="s">
        <v>137</v>
      </c>
      <c r="AU42" s="2" t="s">
        <v>137</v>
      </c>
      <c r="AV42" s="2" t="s">
        <v>137</v>
      </c>
      <c r="AW42" s="2" t="s">
        <v>137</v>
      </c>
    </row>
    <row r="43" spans="1:49" x14ac:dyDescent="0.2">
      <c r="A43" s="2">
        <v>61</v>
      </c>
      <c r="B43" s="3" t="s">
        <v>311</v>
      </c>
      <c r="C43" s="2">
        <v>351</v>
      </c>
      <c r="D43" s="3" t="s">
        <v>311</v>
      </c>
      <c r="E43" s="3" t="s">
        <v>301</v>
      </c>
      <c r="F43" s="3" t="s">
        <v>321</v>
      </c>
      <c r="G43" s="2">
        <v>352727</v>
      </c>
      <c r="H43" s="2">
        <v>358862</v>
      </c>
      <c r="I43" s="2">
        <v>365625</v>
      </c>
      <c r="J43" s="2">
        <v>373088</v>
      </c>
      <c r="K43" s="2">
        <v>381274</v>
      </c>
      <c r="L43" s="2">
        <v>390209</v>
      </c>
      <c r="M43" s="2">
        <v>399801</v>
      </c>
      <c r="N43" s="2">
        <v>409830</v>
      </c>
      <c r="O43" s="2">
        <v>419993</v>
      </c>
      <c r="P43" s="2">
        <v>430045</v>
      </c>
      <c r="Q43" s="2">
        <v>443550</v>
      </c>
      <c r="R43" s="2">
        <v>457059</v>
      </c>
      <c r="S43" s="2">
        <v>470386</v>
      </c>
      <c r="T43" s="2">
        <v>483320</v>
      </c>
      <c r="U43" s="2">
        <v>495718</v>
      </c>
      <c r="V43" s="2">
        <v>507484</v>
      </c>
      <c r="W43" s="2">
        <v>518666</v>
      </c>
      <c r="X43" s="2">
        <v>529462</v>
      </c>
      <c r="Y43" s="2">
        <v>540173</v>
      </c>
      <c r="Z43" s="2">
        <v>551042</v>
      </c>
      <c r="AA43" s="2">
        <v>562580</v>
      </c>
      <c r="AB43" s="2">
        <v>574299</v>
      </c>
      <c r="AC43" s="2">
        <v>586367</v>
      </c>
      <c r="AD43" s="2">
        <v>598977</v>
      </c>
      <c r="AE43" s="2">
        <v>612249</v>
      </c>
      <c r="AF43" s="2">
        <v>626303</v>
      </c>
      <c r="AG43" s="2">
        <v>641062</v>
      </c>
      <c r="AH43" s="2">
        <v>656180</v>
      </c>
      <c r="AI43" s="2">
        <v>671162</v>
      </c>
      <c r="AJ43" s="2">
        <v>685636</v>
      </c>
      <c r="AK43" s="2">
        <v>695244</v>
      </c>
      <c r="AL43" s="2">
        <v>704138</v>
      </c>
      <c r="AM43" s="2">
        <v>712488</v>
      </c>
      <c r="AN43" s="2">
        <v>720568</v>
      </c>
      <c r="AO43" s="2">
        <v>728582</v>
      </c>
      <c r="AP43" s="2">
        <v>736572</v>
      </c>
      <c r="AQ43" s="2">
        <v>744468</v>
      </c>
      <c r="AR43" s="2">
        <v>752235</v>
      </c>
      <c r="AS43" s="2">
        <v>759800</v>
      </c>
      <c r="AT43" s="2">
        <v>767114</v>
      </c>
      <c r="AU43" s="2">
        <v>773778</v>
      </c>
      <c r="AV43" s="2">
        <v>780218</v>
      </c>
      <c r="AW43" s="2">
        <v>0</v>
      </c>
    </row>
    <row r="44" spans="1:49" x14ac:dyDescent="0.2">
      <c r="A44" s="2">
        <v>62</v>
      </c>
      <c r="B44" s="3" t="s">
        <v>312</v>
      </c>
      <c r="C44" s="2">
        <v>110</v>
      </c>
      <c r="D44" s="3" t="s">
        <v>312</v>
      </c>
      <c r="E44" s="3" t="s">
        <v>301</v>
      </c>
      <c r="F44" s="3" t="s">
        <v>321</v>
      </c>
      <c r="G44" s="2">
        <v>45466</v>
      </c>
      <c r="H44" s="2">
        <v>46243</v>
      </c>
      <c r="I44" s="2">
        <v>47047</v>
      </c>
      <c r="J44" s="2">
        <v>47870</v>
      </c>
      <c r="K44" s="2">
        <v>48706</v>
      </c>
      <c r="L44" s="2">
        <v>49550</v>
      </c>
      <c r="M44" s="2">
        <v>50410</v>
      </c>
      <c r="N44" s="2">
        <v>51300</v>
      </c>
      <c r="O44" s="2">
        <v>52245</v>
      </c>
      <c r="P44" s="2">
        <v>53259</v>
      </c>
      <c r="Q44" s="2">
        <v>53742</v>
      </c>
      <c r="R44" s="2">
        <v>54273</v>
      </c>
      <c r="S44" s="2">
        <v>54820</v>
      </c>
      <c r="T44" s="2">
        <v>55340</v>
      </c>
      <c r="U44" s="2">
        <v>55800</v>
      </c>
      <c r="V44" s="2">
        <v>56190</v>
      </c>
      <c r="W44" s="2">
        <v>56516</v>
      </c>
      <c r="X44" s="2">
        <v>56790</v>
      </c>
      <c r="Y44" s="2">
        <v>57030</v>
      </c>
      <c r="Z44" s="2">
        <v>57251</v>
      </c>
      <c r="AA44" s="2">
        <v>58022</v>
      </c>
      <c r="AB44" s="2">
        <v>58780</v>
      </c>
      <c r="AC44" s="2">
        <v>59523</v>
      </c>
      <c r="AD44" s="2">
        <v>60244</v>
      </c>
      <c r="AE44" s="2">
        <v>60942</v>
      </c>
      <c r="AF44" s="2">
        <v>61616</v>
      </c>
      <c r="AG44" s="2">
        <v>62269</v>
      </c>
      <c r="AH44" s="2">
        <v>62903</v>
      </c>
      <c r="AI44" s="2">
        <v>63523</v>
      </c>
      <c r="AJ44" s="2">
        <v>64133</v>
      </c>
      <c r="AK44" s="2">
        <v>64588</v>
      </c>
      <c r="AL44" s="2">
        <v>65031</v>
      </c>
      <c r="AM44" s="2">
        <v>65465</v>
      </c>
      <c r="AN44" s="2">
        <v>65894</v>
      </c>
      <c r="AO44" s="2">
        <v>66319</v>
      </c>
      <c r="AP44" s="2">
        <v>66742</v>
      </c>
      <c r="AQ44" s="2">
        <v>67163</v>
      </c>
      <c r="AR44" s="2">
        <v>67578</v>
      </c>
      <c r="AS44" s="2">
        <v>67983</v>
      </c>
      <c r="AT44" s="2">
        <v>68376</v>
      </c>
      <c r="AU44" s="2">
        <v>68333</v>
      </c>
      <c r="AV44" s="2">
        <v>68275</v>
      </c>
      <c r="AW44" s="2">
        <v>0</v>
      </c>
    </row>
    <row r="45" spans="1:49" x14ac:dyDescent="0.2">
      <c r="A45" s="2">
        <v>63</v>
      </c>
      <c r="B45" s="3" t="s">
        <v>313</v>
      </c>
      <c r="C45" s="2">
        <v>323</v>
      </c>
      <c r="D45" s="3" t="s">
        <v>314</v>
      </c>
      <c r="E45" s="3" t="s">
        <v>301</v>
      </c>
      <c r="F45" s="3" t="s">
        <v>321</v>
      </c>
      <c r="G45" s="2">
        <v>261453</v>
      </c>
      <c r="H45" s="2">
        <v>266367</v>
      </c>
      <c r="I45" s="2">
        <v>271373</v>
      </c>
      <c r="J45" s="2">
        <v>276494</v>
      </c>
      <c r="K45" s="2">
        <v>281744</v>
      </c>
      <c r="L45" s="2">
        <v>287120</v>
      </c>
      <c r="M45" s="2">
        <v>292610</v>
      </c>
      <c r="N45" s="2">
        <v>298216</v>
      </c>
      <c r="O45" s="2">
        <v>303939</v>
      </c>
      <c r="P45" s="2">
        <v>309773</v>
      </c>
      <c r="Q45" s="2">
        <v>316847</v>
      </c>
      <c r="R45" s="2">
        <v>324082</v>
      </c>
      <c r="S45" s="2">
        <v>331438</v>
      </c>
      <c r="T45" s="2">
        <v>338869</v>
      </c>
      <c r="U45" s="2">
        <v>346343</v>
      </c>
      <c r="V45" s="2">
        <v>353838</v>
      </c>
      <c r="W45" s="2">
        <v>361378</v>
      </c>
      <c r="X45" s="2">
        <v>369024</v>
      </c>
      <c r="Y45" s="2">
        <v>376855</v>
      </c>
      <c r="Z45" s="2">
        <v>384931</v>
      </c>
      <c r="AA45" s="2">
        <v>392507</v>
      </c>
      <c r="AB45" s="2">
        <v>400301</v>
      </c>
      <c r="AC45" s="2">
        <v>408298</v>
      </c>
      <c r="AD45" s="2">
        <v>416472</v>
      </c>
      <c r="AE45" s="2">
        <v>424796</v>
      </c>
      <c r="AF45" s="2">
        <v>433272</v>
      </c>
      <c r="AG45" s="2">
        <v>441890</v>
      </c>
      <c r="AH45" s="2">
        <v>450606</v>
      </c>
      <c r="AI45" s="2">
        <v>459362</v>
      </c>
      <c r="AJ45" s="2">
        <v>468117</v>
      </c>
      <c r="AK45" s="2">
        <v>479123</v>
      </c>
      <c r="AL45" s="2">
        <v>490186</v>
      </c>
      <c r="AM45" s="2">
        <v>501348</v>
      </c>
      <c r="AN45" s="2">
        <v>512666</v>
      </c>
      <c r="AO45" s="2">
        <v>524178</v>
      </c>
      <c r="AP45" s="2">
        <v>535897</v>
      </c>
      <c r="AQ45" s="2">
        <v>547791</v>
      </c>
      <c r="AR45" s="2">
        <v>559797</v>
      </c>
      <c r="AS45" s="2">
        <v>571821</v>
      </c>
      <c r="AT45" s="2">
        <v>583801</v>
      </c>
      <c r="AU45" s="2">
        <v>597106</v>
      </c>
      <c r="AV45" s="2">
        <v>610412</v>
      </c>
      <c r="AW45" s="2">
        <v>0</v>
      </c>
    </row>
    <row r="46" spans="1:49" x14ac:dyDescent="0.2">
      <c r="A46" s="2">
        <v>64</v>
      </c>
      <c r="B46" s="3" t="s">
        <v>315</v>
      </c>
      <c r="C46" s="2">
        <v>324</v>
      </c>
      <c r="D46" s="3" t="s">
        <v>316</v>
      </c>
      <c r="E46" s="3" t="s">
        <v>301</v>
      </c>
      <c r="F46" s="3" t="s">
        <v>321</v>
      </c>
      <c r="G46" s="2">
        <v>114690</v>
      </c>
      <c r="H46" s="2">
        <v>117185</v>
      </c>
      <c r="I46" s="2">
        <v>119738</v>
      </c>
      <c r="J46" s="2">
        <v>122370</v>
      </c>
      <c r="K46" s="2">
        <v>125100</v>
      </c>
      <c r="L46" s="2">
        <v>127922</v>
      </c>
      <c r="M46" s="2">
        <v>130826</v>
      </c>
      <c r="N46" s="2">
        <v>133789</v>
      </c>
      <c r="O46" s="2">
        <v>136784</v>
      </c>
      <c r="P46" s="2">
        <v>139788</v>
      </c>
      <c r="Q46" s="2">
        <v>143789</v>
      </c>
      <c r="R46" s="2">
        <v>147844</v>
      </c>
      <c r="S46" s="2">
        <v>151947</v>
      </c>
      <c r="T46" s="2">
        <v>156082</v>
      </c>
      <c r="U46" s="2">
        <v>160251</v>
      </c>
      <c r="V46" s="2">
        <v>164431</v>
      </c>
      <c r="W46" s="2">
        <v>168640</v>
      </c>
      <c r="X46" s="2">
        <v>172909</v>
      </c>
      <c r="Y46" s="2">
        <v>177287</v>
      </c>
      <c r="Z46" s="2">
        <v>181811</v>
      </c>
      <c r="AA46" s="2">
        <v>186818</v>
      </c>
      <c r="AB46" s="2">
        <v>191982</v>
      </c>
      <c r="AC46" s="2">
        <v>197277</v>
      </c>
      <c r="AD46" s="2">
        <v>202665</v>
      </c>
      <c r="AE46" s="2">
        <v>208124</v>
      </c>
      <c r="AF46" s="2">
        <v>213641</v>
      </c>
      <c r="AG46" s="2">
        <v>219222</v>
      </c>
      <c r="AH46" s="2">
        <v>224868</v>
      </c>
      <c r="AI46" s="2">
        <v>230598</v>
      </c>
      <c r="AJ46" s="2">
        <v>236417</v>
      </c>
      <c r="AK46" s="2">
        <v>242157</v>
      </c>
      <c r="AL46" s="2">
        <v>247965</v>
      </c>
      <c r="AM46" s="2">
        <v>253814</v>
      </c>
      <c r="AN46" s="2">
        <v>259660</v>
      </c>
      <c r="AO46" s="2">
        <v>265475</v>
      </c>
      <c r="AP46" s="2">
        <v>271246</v>
      </c>
      <c r="AQ46" s="2">
        <v>276974</v>
      </c>
      <c r="AR46" s="2">
        <v>282691</v>
      </c>
      <c r="AS46" s="2">
        <v>288433</v>
      </c>
      <c r="AT46" s="2">
        <v>294225</v>
      </c>
      <c r="AU46" s="2">
        <v>299894</v>
      </c>
      <c r="AV46" s="2">
        <v>305609</v>
      </c>
      <c r="AW46" s="2">
        <v>0</v>
      </c>
    </row>
    <row r="47" spans="1:49" x14ac:dyDescent="0.2">
      <c r="A47" s="2">
        <v>65</v>
      </c>
      <c r="B47" s="3" t="s">
        <v>317</v>
      </c>
      <c r="C47" s="2">
        <v>333</v>
      </c>
      <c r="D47" s="3" t="s">
        <v>318</v>
      </c>
      <c r="E47" s="3" t="s">
        <v>301</v>
      </c>
      <c r="F47" s="3" t="s">
        <v>321</v>
      </c>
      <c r="G47" s="2">
        <v>152010</v>
      </c>
      <c r="H47" s="2">
        <v>154617</v>
      </c>
      <c r="I47" s="2">
        <v>157176</v>
      </c>
      <c r="J47" s="2">
        <v>159653</v>
      </c>
      <c r="K47" s="2">
        <v>162028</v>
      </c>
      <c r="L47" s="2">
        <v>164283</v>
      </c>
      <c r="M47" s="2">
        <v>166431</v>
      </c>
      <c r="N47" s="2">
        <v>168509</v>
      </c>
      <c r="O47" s="2">
        <v>170575</v>
      </c>
      <c r="P47" s="2">
        <v>172672</v>
      </c>
      <c r="Q47" s="2">
        <v>174848</v>
      </c>
      <c r="R47" s="2">
        <v>177073</v>
      </c>
      <c r="S47" s="2">
        <v>179342</v>
      </c>
      <c r="T47" s="2">
        <v>181636</v>
      </c>
      <c r="U47" s="2">
        <v>183946</v>
      </c>
      <c r="V47" s="2">
        <v>186269</v>
      </c>
      <c r="W47" s="2">
        <v>188613</v>
      </c>
      <c r="X47" s="2">
        <v>190980</v>
      </c>
      <c r="Y47" s="2">
        <v>193369</v>
      </c>
      <c r="Z47" s="2">
        <v>195784</v>
      </c>
      <c r="AA47" s="2">
        <v>196496</v>
      </c>
      <c r="AB47" s="2">
        <v>197173</v>
      </c>
      <c r="AC47" s="2">
        <v>197848</v>
      </c>
      <c r="AD47" s="2">
        <v>198554</v>
      </c>
      <c r="AE47" s="2">
        <v>199312</v>
      </c>
      <c r="AF47" s="2">
        <v>200146</v>
      </c>
      <c r="AG47" s="2">
        <v>201014</v>
      </c>
      <c r="AH47" s="2">
        <v>201800</v>
      </c>
      <c r="AI47" s="2">
        <v>202340</v>
      </c>
      <c r="AJ47" s="2">
        <v>202524</v>
      </c>
      <c r="AK47" s="2">
        <v>203794</v>
      </c>
      <c r="AL47" s="2">
        <v>204715</v>
      </c>
      <c r="AM47" s="2">
        <v>205374</v>
      </c>
      <c r="AN47" s="2">
        <v>205895</v>
      </c>
      <c r="AO47" s="2">
        <v>206380</v>
      </c>
      <c r="AP47" s="2">
        <v>206853</v>
      </c>
      <c r="AQ47" s="2">
        <v>207299</v>
      </c>
      <c r="AR47" s="2">
        <v>207717</v>
      </c>
      <c r="AS47" s="2">
        <v>208082</v>
      </c>
      <c r="AT47" s="2">
        <v>208402</v>
      </c>
      <c r="AU47" s="2">
        <v>209116</v>
      </c>
      <c r="AV47" s="2">
        <v>209809</v>
      </c>
      <c r="AW47" s="2">
        <v>0</v>
      </c>
    </row>
    <row r="48" spans="1:49" x14ac:dyDescent="0.2">
      <c r="A48" s="2">
        <v>66</v>
      </c>
      <c r="B48" s="3" t="s">
        <v>319</v>
      </c>
      <c r="C48" s="2">
        <v>306</v>
      </c>
      <c r="D48" s="3" t="s">
        <v>320</v>
      </c>
      <c r="E48" s="3" t="s">
        <v>301</v>
      </c>
      <c r="F48" s="3" t="s">
        <v>321</v>
      </c>
      <c r="G48" s="2">
        <v>5210</v>
      </c>
      <c r="H48" s="2">
        <v>5348</v>
      </c>
      <c r="I48" s="2">
        <v>5489</v>
      </c>
      <c r="J48" s="2">
        <v>5631</v>
      </c>
      <c r="K48" s="2">
        <v>5774</v>
      </c>
      <c r="L48" s="2">
        <v>5916</v>
      </c>
      <c r="M48" s="2">
        <v>6058</v>
      </c>
      <c r="N48" s="2">
        <v>6202</v>
      </c>
      <c r="O48" s="2">
        <v>6357</v>
      </c>
      <c r="P48" s="2">
        <v>6525</v>
      </c>
      <c r="Q48" s="2">
        <v>6704</v>
      </c>
      <c r="R48" s="2">
        <v>6898</v>
      </c>
      <c r="S48" s="2">
        <v>7094</v>
      </c>
      <c r="T48" s="2">
        <v>7277</v>
      </c>
      <c r="U48" s="2">
        <v>7438</v>
      </c>
      <c r="V48" s="2">
        <v>7571</v>
      </c>
      <c r="W48" s="2">
        <v>7682</v>
      </c>
      <c r="X48" s="2">
        <v>7780</v>
      </c>
      <c r="Y48" s="2">
        <v>7885</v>
      </c>
      <c r="Z48" s="2">
        <v>8007</v>
      </c>
      <c r="AA48" s="2">
        <v>8160</v>
      </c>
      <c r="AB48" s="2">
        <v>8333</v>
      </c>
      <c r="AC48" s="2">
        <v>8523</v>
      </c>
      <c r="AD48" s="2">
        <v>8722</v>
      </c>
      <c r="AE48" s="2">
        <v>8926</v>
      </c>
      <c r="AF48" s="2">
        <v>9134</v>
      </c>
      <c r="AG48" s="2">
        <v>9346</v>
      </c>
      <c r="AH48" s="2">
        <v>9565</v>
      </c>
      <c r="AI48" s="2">
        <v>9790</v>
      </c>
      <c r="AJ48" s="2">
        <v>10022</v>
      </c>
      <c r="AK48" s="2">
        <v>10189</v>
      </c>
      <c r="AL48" s="2">
        <v>10358</v>
      </c>
      <c r="AM48" s="2">
        <v>10527</v>
      </c>
      <c r="AN48" s="2">
        <v>10696</v>
      </c>
      <c r="AO48" s="2">
        <v>10863</v>
      </c>
      <c r="AP48" s="2">
        <v>11027</v>
      </c>
      <c r="AQ48" s="2">
        <v>11189</v>
      </c>
      <c r="AR48" s="2">
        <v>11347</v>
      </c>
      <c r="AS48" s="2">
        <v>11502</v>
      </c>
      <c r="AT48" s="2">
        <v>11656</v>
      </c>
      <c r="AU48" s="2">
        <v>11777</v>
      </c>
      <c r="AV48" s="2">
        <v>11897</v>
      </c>
      <c r="AW48" s="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8"/>
  <sheetViews>
    <sheetView topLeftCell="A22" workbookViewId="0">
      <selection activeCell="G27" sqref="G27"/>
    </sheetView>
  </sheetViews>
  <sheetFormatPr defaultRowHeight="12.75" x14ac:dyDescent="0.2"/>
  <cols>
    <col min="1" max="1" width="14" customWidth="1"/>
    <col min="2" max="2" width="32.42578125" bestFit="1" customWidth="1"/>
    <col min="3" max="3" width="14" customWidth="1"/>
    <col min="4" max="4" width="28.85546875" bestFit="1" customWidth="1"/>
    <col min="5" max="5" width="14" customWidth="1"/>
    <col min="6" max="6" width="25.42578125" customWidth="1"/>
    <col min="7" max="49" width="14" customWidth="1"/>
  </cols>
  <sheetData>
    <row r="1" spans="1:49" ht="13.5" customHeight="1" x14ac:dyDescent="0.2">
      <c r="A1" s="1" t="s">
        <v>0</v>
      </c>
      <c r="B1" s="1" t="s">
        <v>1</v>
      </c>
      <c r="C1" s="1" t="s">
        <v>135</v>
      </c>
      <c r="D1" s="1" t="s">
        <v>136</v>
      </c>
      <c r="E1" s="1" t="s">
        <v>2</v>
      </c>
      <c r="F1" s="1" t="s">
        <v>3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  <c r="AA1" s="1" t="s">
        <v>278</v>
      </c>
      <c r="AB1" s="1" t="s">
        <v>279</v>
      </c>
      <c r="AC1" s="1" t="s">
        <v>280</v>
      </c>
      <c r="AD1" s="1" t="s">
        <v>281</v>
      </c>
      <c r="AE1" s="1" t="s">
        <v>282</v>
      </c>
      <c r="AF1" s="1" t="s">
        <v>283</v>
      </c>
      <c r="AG1" s="1" t="s">
        <v>284</v>
      </c>
      <c r="AH1" s="1" t="s">
        <v>285</v>
      </c>
      <c r="AI1" s="1" t="s">
        <v>286</v>
      </c>
      <c r="AJ1" s="1" t="s">
        <v>287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296</v>
      </c>
      <c r="AT1" s="1" t="s">
        <v>297</v>
      </c>
      <c r="AU1" s="1" t="s">
        <v>298</v>
      </c>
      <c r="AV1" s="1" t="s">
        <v>299</v>
      </c>
      <c r="AW1" s="1" t="s">
        <v>300</v>
      </c>
    </row>
    <row r="2" spans="1:49" ht="13.5" customHeight="1" x14ac:dyDescent="0.2">
      <c r="A2" s="2">
        <v>1</v>
      </c>
      <c r="B2" s="3" t="s">
        <v>45</v>
      </c>
      <c r="C2" s="2">
        <v>138</v>
      </c>
      <c r="D2" s="3" t="s">
        <v>45</v>
      </c>
      <c r="E2" s="3" t="s">
        <v>304</v>
      </c>
      <c r="F2" s="3" t="s">
        <v>310</v>
      </c>
      <c r="G2" s="2">
        <v>98244</v>
      </c>
      <c r="H2" s="2">
        <v>98179</v>
      </c>
      <c r="I2" s="2">
        <v>98109</v>
      </c>
      <c r="J2" s="2">
        <v>98049</v>
      </c>
      <c r="K2" s="2">
        <v>97979</v>
      </c>
      <c r="L2" s="2">
        <v>97914</v>
      </c>
      <c r="M2" s="2">
        <v>97839</v>
      </c>
      <c r="N2" s="2">
        <v>97769</v>
      </c>
      <c r="O2" s="2">
        <v>97709</v>
      </c>
      <c r="P2" s="2">
        <v>97637</v>
      </c>
      <c r="Q2" s="2">
        <v>97779</v>
      </c>
      <c r="R2" s="2">
        <v>97919</v>
      </c>
      <c r="S2" s="2">
        <v>98059</v>
      </c>
      <c r="T2" s="2">
        <v>98189</v>
      </c>
      <c r="U2" s="2">
        <v>98339</v>
      </c>
      <c r="V2" s="2">
        <v>98489</v>
      </c>
      <c r="W2" s="2">
        <v>98619</v>
      </c>
      <c r="X2" s="2">
        <v>98759</v>
      </c>
      <c r="Y2" s="2">
        <v>98889</v>
      </c>
      <c r="Z2" s="2">
        <v>99029</v>
      </c>
      <c r="AA2" s="2">
        <v>99187</v>
      </c>
      <c r="AB2" s="2">
        <v>99287</v>
      </c>
      <c r="AC2" s="2">
        <v>99337</v>
      </c>
      <c r="AD2" s="2">
        <v>99337</v>
      </c>
      <c r="AE2" s="2">
        <v>100000</v>
      </c>
      <c r="AF2" s="2">
        <v>101000</v>
      </c>
      <c r="AG2" s="2">
        <v>101500</v>
      </c>
      <c r="AH2" s="2">
        <v>102200</v>
      </c>
      <c r="AI2" s="2">
        <v>102800</v>
      </c>
      <c r="AJ2" s="2">
        <v>103400</v>
      </c>
      <c r="AK2" s="2">
        <v>104000</v>
      </c>
      <c r="AL2" s="2">
        <v>104700</v>
      </c>
      <c r="AM2" s="2">
        <v>105700</v>
      </c>
      <c r="AN2" s="2">
        <v>106500</v>
      </c>
      <c r="AO2" s="2">
        <v>107200</v>
      </c>
      <c r="AP2" s="2">
        <v>107200</v>
      </c>
      <c r="AQ2" s="2">
        <v>107200</v>
      </c>
      <c r="AR2" s="2">
        <v>107200</v>
      </c>
      <c r="AS2" s="2">
        <v>107200</v>
      </c>
      <c r="AT2" s="2">
        <v>107300</v>
      </c>
      <c r="AU2" s="2">
        <v>107300</v>
      </c>
      <c r="AV2" s="2">
        <v>0</v>
      </c>
      <c r="AW2" s="2">
        <v>0</v>
      </c>
    </row>
    <row r="3" spans="1:49" ht="13.5" customHeight="1" x14ac:dyDescent="0.2">
      <c r="A3" s="2">
        <v>2</v>
      </c>
      <c r="B3" s="3" t="s">
        <v>48</v>
      </c>
      <c r="C3" s="2">
        <v>23</v>
      </c>
      <c r="D3" s="3" t="s">
        <v>49</v>
      </c>
      <c r="E3" s="3" t="s">
        <v>304</v>
      </c>
      <c r="F3" s="3" t="s">
        <v>310</v>
      </c>
      <c r="G3" s="2">
        <v>79</v>
      </c>
      <c r="H3" s="2">
        <v>79</v>
      </c>
      <c r="I3" s="2">
        <v>80</v>
      </c>
      <c r="J3" s="2">
        <v>80</v>
      </c>
      <c r="K3" s="2">
        <v>80</v>
      </c>
      <c r="L3" s="2">
        <v>81</v>
      </c>
      <c r="M3" s="2">
        <v>81</v>
      </c>
      <c r="N3" s="2">
        <v>81</v>
      </c>
      <c r="O3" s="2">
        <v>82</v>
      </c>
      <c r="P3" s="2">
        <v>82</v>
      </c>
      <c r="Q3" s="2">
        <v>83</v>
      </c>
      <c r="R3" s="2">
        <v>83</v>
      </c>
      <c r="S3" s="2">
        <v>84</v>
      </c>
      <c r="T3" s="2">
        <v>84</v>
      </c>
      <c r="U3" s="2">
        <v>85</v>
      </c>
      <c r="V3" s="2">
        <v>85</v>
      </c>
      <c r="W3" s="2">
        <v>86</v>
      </c>
      <c r="X3" s="2">
        <v>93</v>
      </c>
      <c r="Y3" s="2">
        <v>94</v>
      </c>
      <c r="Z3" s="2">
        <v>96</v>
      </c>
      <c r="AA3" s="2">
        <v>97</v>
      </c>
      <c r="AB3" s="2">
        <v>97</v>
      </c>
      <c r="AC3" s="2">
        <v>97</v>
      </c>
      <c r="AD3" s="2">
        <v>97</v>
      </c>
      <c r="AE3" s="2">
        <v>101</v>
      </c>
      <c r="AF3" s="2">
        <v>103</v>
      </c>
      <c r="AG3" s="2">
        <v>112</v>
      </c>
      <c r="AH3" s="2">
        <v>115</v>
      </c>
      <c r="AI3" s="2">
        <v>120</v>
      </c>
      <c r="AJ3" s="2">
        <v>126</v>
      </c>
      <c r="AK3" s="2">
        <v>130</v>
      </c>
      <c r="AL3" s="2">
        <v>136</v>
      </c>
      <c r="AM3" s="2">
        <v>143</v>
      </c>
      <c r="AN3" s="2">
        <v>143</v>
      </c>
      <c r="AO3" s="2">
        <v>146</v>
      </c>
      <c r="AP3" s="2">
        <v>147</v>
      </c>
      <c r="AQ3" s="2">
        <v>148</v>
      </c>
      <c r="AR3" s="2">
        <v>148</v>
      </c>
      <c r="AS3" s="2">
        <v>150</v>
      </c>
      <c r="AT3" s="2">
        <v>152</v>
      </c>
      <c r="AU3" s="2">
        <v>154</v>
      </c>
      <c r="AV3" s="2">
        <v>0</v>
      </c>
      <c r="AW3" s="2">
        <v>0</v>
      </c>
    </row>
    <row r="4" spans="1:49" ht="13.5" customHeight="1" x14ac:dyDescent="0.2">
      <c r="A4" s="2">
        <v>2</v>
      </c>
      <c r="B4" s="3" t="s">
        <v>48</v>
      </c>
      <c r="C4" s="2">
        <v>48</v>
      </c>
      <c r="D4" s="3" t="s">
        <v>50</v>
      </c>
      <c r="E4" s="3" t="s">
        <v>304</v>
      </c>
      <c r="F4" s="3" t="s">
        <v>310</v>
      </c>
      <c r="G4" s="2">
        <v>1395</v>
      </c>
      <c r="H4" s="2">
        <v>1410</v>
      </c>
      <c r="I4" s="2">
        <v>1420</v>
      </c>
      <c r="J4" s="2">
        <v>1485</v>
      </c>
      <c r="K4" s="2">
        <v>1555</v>
      </c>
      <c r="L4" s="2">
        <v>1635</v>
      </c>
      <c r="M4" s="2">
        <v>1636</v>
      </c>
      <c r="N4" s="2">
        <v>1716</v>
      </c>
      <c r="O4" s="2">
        <v>1790</v>
      </c>
      <c r="P4" s="2">
        <v>1856</v>
      </c>
      <c r="Q4" s="2">
        <v>1887</v>
      </c>
      <c r="R4" s="2">
        <v>1887</v>
      </c>
      <c r="S4" s="2">
        <v>2048</v>
      </c>
      <c r="T4" s="2">
        <v>2048</v>
      </c>
      <c r="U4" s="2">
        <v>2122</v>
      </c>
      <c r="V4" s="2">
        <v>2205</v>
      </c>
      <c r="W4" s="2">
        <v>2287</v>
      </c>
      <c r="X4" s="2">
        <v>2360</v>
      </c>
      <c r="Y4" s="2">
        <v>2443</v>
      </c>
      <c r="Z4" s="2">
        <v>2516</v>
      </c>
      <c r="AA4" s="2">
        <v>2599</v>
      </c>
      <c r="AB4" s="2">
        <v>2679</v>
      </c>
      <c r="AC4" s="2">
        <v>2682</v>
      </c>
      <c r="AD4" s="2">
        <v>2748</v>
      </c>
      <c r="AE4" s="2">
        <v>2803</v>
      </c>
      <c r="AF4" s="2">
        <v>2826</v>
      </c>
      <c r="AG4" s="2">
        <v>2826</v>
      </c>
      <c r="AH4" s="2">
        <v>2833</v>
      </c>
      <c r="AI4" s="2">
        <v>2830</v>
      </c>
      <c r="AJ4" s="2">
        <v>2840</v>
      </c>
      <c r="AK4" s="2">
        <v>2845</v>
      </c>
      <c r="AL4" s="2">
        <v>2850</v>
      </c>
      <c r="AM4" s="2">
        <v>2840</v>
      </c>
      <c r="AN4" s="2">
        <v>2860</v>
      </c>
      <c r="AO4" s="2">
        <v>2855</v>
      </c>
      <c r="AP4" s="2">
        <v>2850</v>
      </c>
      <c r="AQ4" s="2">
        <v>2845</v>
      </c>
      <c r="AR4" s="2">
        <v>2845</v>
      </c>
      <c r="AS4" s="2">
        <v>2865</v>
      </c>
      <c r="AT4" s="2">
        <v>2865</v>
      </c>
      <c r="AU4" s="2">
        <v>2865</v>
      </c>
      <c r="AV4" s="2">
        <v>0</v>
      </c>
      <c r="AW4" s="2">
        <v>0</v>
      </c>
    </row>
    <row r="5" spans="1:49" ht="13.5" customHeight="1" x14ac:dyDescent="0.2">
      <c r="A5" s="2">
        <v>2</v>
      </c>
      <c r="B5" s="3" t="s">
        <v>48</v>
      </c>
      <c r="C5" s="2">
        <v>60</v>
      </c>
      <c r="D5" s="3" t="s">
        <v>203</v>
      </c>
      <c r="E5" s="3" t="s">
        <v>304</v>
      </c>
      <c r="F5" s="3" t="s">
        <v>310</v>
      </c>
      <c r="G5" s="2">
        <v>1252</v>
      </c>
      <c r="H5" s="2">
        <v>1252</v>
      </c>
      <c r="I5" s="2">
        <v>1258</v>
      </c>
      <c r="J5" s="2">
        <v>1258</v>
      </c>
      <c r="K5" s="2">
        <v>1260</v>
      </c>
      <c r="L5" s="2">
        <v>1250</v>
      </c>
      <c r="M5" s="2">
        <v>1241</v>
      </c>
      <c r="N5" s="2">
        <v>1239</v>
      </c>
      <c r="O5" s="2">
        <v>1237</v>
      </c>
      <c r="P5" s="2">
        <v>1235</v>
      </c>
      <c r="Q5" s="2">
        <v>1278</v>
      </c>
      <c r="R5" s="2">
        <v>1281</v>
      </c>
      <c r="S5" s="2">
        <v>1288</v>
      </c>
      <c r="T5" s="2">
        <v>1298</v>
      </c>
      <c r="U5" s="2">
        <v>1308</v>
      </c>
      <c r="V5" s="2">
        <v>1300</v>
      </c>
      <c r="W5" s="2">
        <v>1309</v>
      </c>
      <c r="X5" s="2">
        <v>1350</v>
      </c>
      <c r="Y5" s="2">
        <v>1400</v>
      </c>
      <c r="Z5" s="2">
        <v>1410</v>
      </c>
      <c r="AA5" s="2">
        <v>1370</v>
      </c>
      <c r="AB5" s="2">
        <v>1341</v>
      </c>
      <c r="AC5" s="2">
        <v>1337</v>
      </c>
      <c r="AD5" s="2">
        <v>1347</v>
      </c>
      <c r="AE5" s="2">
        <v>1377</v>
      </c>
      <c r="AF5" s="2">
        <v>1397</v>
      </c>
      <c r="AG5" s="2">
        <v>1397</v>
      </c>
      <c r="AH5" s="2">
        <v>1417</v>
      </c>
      <c r="AI5" s="2">
        <v>1437</v>
      </c>
      <c r="AJ5" s="2">
        <v>1450</v>
      </c>
      <c r="AK5" s="2">
        <v>1468</v>
      </c>
      <c r="AL5" s="2">
        <v>1501</v>
      </c>
      <c r="AM5" s="2">
        <v>1531</v>
      </c>
      <c r="AN5" s="2">
        <v>1564</v>
      </c>
      <c r="AO5" s="2">
        <v>1605</v>
      </c>
      <c r="AP5" s="2">
        <v>1610</v>
      </c>
      <c r="AQ5" s="2">
        <v>1610</v>
      </c>
      <c r="AR5" s="2">
        <v>1644</v>
      </c>
      <c r="AS5" s="2">
        <v>1675</v>
      </c>
      <c r="AT5" s="2">
        <v>1684</v>
      </c>
      <c r="AU5" s="2">
        <v>1704</v>
      </c>
      <c r="AV5" s="2">
        <v>0</v>
      </c>
      <c r="AW5" s="2">
        <v>0</v>
      </c>
    </row>
    <row r="6" spans="1:49" ht="13.5" customHeight="1" x14ac:dyDescent="0.2">
      <c r="A6" s="2">
        <v>2</v>
      </c>
      <c r="B6" s="3" t="s">
        <v>48</v>
      </c>
      <c r="C6" s="2">
        <v>89</v>
      </c>
      <c r="D6" s="3" t="s">
        <v>51</v>
      </c>
      <c r="E6" s="3" t="s">
        <v>304</v>
      </c>
      <c r="F6" s="3" t="s">
        <v>310</v>
      </c>
      <c r="G6" s="2">
        <v>2646</v>
      </c>
      <c r="H6" s="2">
        <v>2658</v>
      </c>
      <c r="I6" s="2">
        <v>2670</v>
      </c>
      <c r="J6" s="2">
        <v>2682</v>
      </c>
      <c r="K6" s="2">
        <v>2694</v>
      </c>
      <c r="L6" s="2">
        <v>2706</v>
      </c>
      <c r="M6" s="2">
        <v>2728</v>
      </c>
      <c r="N6" s="2">
        <v>2740</v>
      </c>
      <c r="O6" s="2">
        <v>2742</v>
      </c>
      <c r="P6" s="2">
        <v>2755</v>
      </c>
      <c r="Q6" s="2">
        <v>2767</v>
      </c>
      <c r="R6" s="2">
        <v>2800</v>
      </c>
      <c r="S6" s="2">
        <v>2843</v>
      </c>
      <c r="T6" s="2">
        <v>2875</v>
      </c>
      <c r="U6" s="2">
        <v>2888</v>
      </c>
      <c r="V6" s="2">
        <v>2930</v>
      </c>
      <c r="W6" s="2">
        <v>2993</v>
      </c>
      <c r="X6" s="2">
        <v>3005</v>
      </c>
      <c r="Y6" s="2">
        <v>3016</v>
      </c>
      <c r="Z6" s="2">
        <v>3050</v>
      </c>
      <c r="AA6" s="2">
        <v>3067</v>
      </c>
      <c r="AB6" s="2">
        <v>3104</v>
      </c>
      <c r="AC6" s="2">
        <v>3119</v>
      </c>
      <c r="AD6" s="2">
        <v>3785</v>
      </c>
      <c r="AE6" s="2">
        <v>3785</v>
      </c>
      <c r="AF6" s="2">
        <v>3785</v>
      </c>
      <c r="AG6" s="2">
        <v>3785</v>
      </c>
      <c r="AH6" s="2">
        <v>4285</v>
      </c>
      <c r="AI6" s="2">
        <v>4285</v>
      </c>
      <c r="AJ6" s="2">
        <v>4285</v>
      </c>
      <c r="AK6" s="2">
        <v>4285</v>
      </c>
      <c r="AL6" s="2">
        <v>4285</v>
      </c>
      <c r="AM6" s="2">
        <v>4482</v>
      </c>
      <c r="AN6" s="2">
        <v>4512</v>
      </c>
      <c r="AO6" s="2">
        <v>4512</v>
      </c>
      <c r="AP6" s="2">
        <v>4512</v>
      </c>
      <c r="AQ6" s="2">
        <v>4507</v>
      </c>
      <c r="AR6" s="2">
        <v>4507</v>
      </c>
      <c r="AS6" s="2">
        <v>4507</v>
      </c>
      <c r="AT6" s="2">
        <v>4507</v>
      </c>
      <c r="AU6" s="2">
        <v>4507</v>
      </c>
      <c r="AV6" s="2">
        <v>0</v>
      </c>
      <c r="AW6" s="2">
        <v>0</v>
      </c>
    </row>
    <row r="7" spans="1:49" ht="13.5" customHeight="1" x14ac:dyDescent="0.2">
      <c r="A7" s="2">
        <v>2</v>
      </c>
      <c r="B7" s="3" t="s">
        <v>48</v>
      </c>
      <c r="C7" s="2">
        <v>95</v>
      </c>
      <c r="D7" s="3" t="s">
        <v>52</v>
      </c>
      <c r="E7" s="3" t="s">
        <v>304</v>
      </c>
      <c r="F7" s="3" t="s">
        <v>310</v>
      </c>
      <c r="G7" s="2">
        <v>2980</v>
      </c>
      <c r="H7" s="2">
        <v>2990</v>
      </c>
      <c r="I7" s="2">
        <v>2995</v>
      </c>
      <c r="J7" s="2">
        <v>3000</v>
      </c>
      <c r="K7" s="2">
        <v>3005</v>
      </c>
      <c r="L7" s="2">
        <v>3015</v>
      </c>
      <c r="M7" s="2">
        <v>3025</v>
      </c>
      <c r="N7" s="2">
        <v>3030</v>
      </c>
      <c r="O7" s="2">
        <v>3030</v>
      </c>
      <c r="P7" s="2">
        <v>3040</v>
      </c>
      <c r="Q7" s="2">
        <v>3045</v>
      </c>
      <c r="R7" s="2">
        <v>3080</v>
      </c>
      <c r="S7" s="2">
        <v>3090</v>
      </c>
      <c r="T7" s="2">
        <v>3096</v>
      </c>
      <c r="U7" s="2">
        <v>3135</v>
      </c>
      <c r="V7" s="2">
        <v>3170</v>
      </c>
      <c r="W7" s="2">
        <v>3245</v>
      </c>
      <c r="X7" s="2">
        <v>3257</v>
      </c>
      <c r="Y7" s="2">
        <v>3257</v>
      </c>
      <c r="Z7" s="2">
        <v>3257</v>
      </c>
      <c r="AA7" s="2">
        <v>3264</v>
      </c>
      <c r="AB7" s="2">
        <v>3269</v>
      </c>
      <c r="AC7" s="2">
        <v>3270</v>
      </c>
      <c r="AD7" s="2">
        <v>3277</v>
      </c>
      <c r="AE7" s="2">
        <v>3278</v>
      </c>
      <c r="AF7" s="2">
        <v>3285</v>
      </c>
      <c r="AG7" s="2">
        <v>3285</v>
      </c>
      <c r="AH7" s="2">
        <v>3285</v>
      </c>
      <c r="AI7" s="2">
        <v>3371</v>
      </c>
      <c r="AJ7" s="2">
        <v>3320</v>
      </c>
      <c r="AK7" s="2">
        <v>3342</v>
      </c>
      <c r="AL7" s="2">
        <v>3355</v>
      </c>
      <c r="AM7" s="2">
        <v>3548</v>
      </c>
      <c r="AN7" s="2">
        <v>3520</v>
      </c>
      <c r="AO7" s="2">
        <v>3480</v>
      </c>
      <c r="AP7" s="2">
        <v>3480</v>
      </c>
      <c r="AQ7" s="2">
        <v>3395</v>
      </c>
      <c r="AR7" s="2">
        <v>3395</v>
      </c>
      <c r="AS7" s="2">
        <v>3337</v>
      </c>
      <c r="AT7" s="2">
        <v>2935</v>
      </c>
      <c r="AU7" s="2">
        <v>2936</v>
      </c>
      <c r="AV7" s="2">
        <v>0</v>
      </c>
      <c r="AW7" s="2">
        <v>0</v>
      </c>
    </row>
    <row r="8" spans="1:49" ht="13.5" customHeight="1" x14ac:dyDescent="0.2">
      <c r="A8" s="2">
        <v>2</v>
      </c>
      <c r="B8" s="3" t="s">
        <v>48</v>
      </c>
      <c r="C8" s="2">
        <v>157</v>
      </c>
      <c r="D8" s="3" t="s">
        <v>53</v>
      </c>
      <c r="E8" s="3" t="s">
        <v>304</v>
      </c>
      <c r="F8" s="3" t="s">
        <v>310</v>
      </c>
      <c r="G8" s="2">
        <v>5080</v>
      </c>
      <c r="H8" s="2">
        <v>5130</v>
      </c>
      <c r="I8" s="2">
        <v>5188</v>
      </c>
      <c r="J8" s="2">
        <v>5238</v>
      </c>
      <c r="K8" s="2">
        <v>5288</v>
      </c>
      <c r="L8" s="2">
        <v>5350</v>
      </c>
      <c r="M8" s="2">
        <v>5400</v>
      </c>
      <c r="N8" s="2">
        <v>5450</v>
      </c>
      <c r="O8" s="2">
        <v>5505</v>
      </c>
      <c r="P8" s="2">
        <v>5555</v>
      </c>
      <c r="Q8" s="2">
        <v>5605</v>
      </c>
      <c r="R8" s="2">
        <v>5660</v>
      </c>
      <c r="S8" s="2">
        <v>5720</v>
      </c>
      <c r="T8" s="2">
        <v>5780</v>
      </c>
      <c r="U8" s="2">
        <v>5830</v>
      </c>
      <c r="V8" s="2">
        <v>5880</v>
      </c>
      <c r="W8" s="2">
        <v>5930</v>
      </c>
      <c r="X8" s="2">
        <v>5985</v>
      </c>
      <c r="Y8" s="2">
        <v>6055</v>
      </c>
      <c r="Z8" s="2">
        <v>6060</v>
      </c>
      <c r="AA8" s="2">
        <v>6142</v>
      </c>
      <c r="AB8" s="2">
        <v>6144</v>
      </c>
      <c r="AC8" s="2">
        <v>6145</v>
      </c>
      <c r="AD8" s="2">
        <v>6198</v>
      </c>
      <c r="AE8" s="2">
        <v>6220</v>
      </c>
      <c r="AF8" s="2">
        <v>6222</v>
      </c>
      <c r="AG8" s="2">
        <v>6254</v>
      </c>
      <c r="AH8" s="2">
        <v>6285</v>
      </c>
      <c r="AI8" s="2">
        <v>6308</v>
      </c>
      <c r="AJ8" s="2">
        <v>6310</v>
      </c>
      <c r="AK8" s="2">
        <v>6315</v>
      </c>
      <c r="AL8" s="2">
        <v>6340</v>
      </c>
      <c r="AM8" s="2">
        <v>6375</v>
      </c>
      <c r="AN8" s="2">
        <v>6380</v>
      </c>
      <c r="AO8" s="2">
        <v>6685</v>
      </c>
      <c r="AP8" s="2">
        <v>6694</v>
      </c>
      <c r="AQ8" s="2">
        <v>6694</v>
      </c>
      <c r="AR8" s="2">
        <v>6748</v>
      </c>
      <c r="AS8" s="2">
        <v>6749</v>
      </c>
      <c r="AT8" s="2">
        <v>6984</v>
      </c>
      <c r="AU8" s="2">
        <v>6986</v>
      </c>
      <c r="AV8" s="2">
        <v>0</v>
      </c>
      <c r="AW8" s="2">
        <v>0</v>
      </c>
    </row>
    <row r="9" spans="1:49" ht="13.5" customHeight="1" x14ac:dyDescent="0.2">
      <c r="A9" s="2">
        <v>2</v>
      </c>
      <c r="B9" s="3" t="s">
        <v>48</v>
      </c>
      <c r="C9" s="2">
        <v>166</v>
      </c>
      <c r="D9" s="3" t="s">
        <v>54</v>
      </c>
      <c r="E9" s="3" t="s">
        <v>304</v>
      </c>
      <c r="F9" s="3" t="s">
        <v>310</v>
      </c>
      <c r="G9" s="2">
        <v>1624</v>
      </c>
      <c r="H9" s="2">
        <v>1634</v>
      </c>
      <c r="I9" s="2">
        <v>1644</v>
      </c>
      <c r="J9" s="2">
        <v>1648</v>
      </c>
      <c r="K9" s="2">
        <v>1658</v>
      </c>
      <c r="L9" s="2">
        <v>1668</v>
      </c>
      <c r="M9" s="2">
        <v>1669</v>
      </c>
      <c r="N9" s="2">
        <v>1679</v>
      </c>
      <c r="O9" s="2">
        <v>1687</v>
      </c>
      <c r="P9" s="2">
        <v>1684</v>
      </c>
      <c r="Q9" s="2">
        <v>1713</v>
      </c>
      <c r="R9" s="2">
        <v>1743</v>
      </c>
      <c r="S9" s="2">
        <v>1763</v>
      </c>
      <c r="T9" s="2">
        <v>1785</v>
      </c>
      <c r="U9" s="2">
        <v>1806</v>
      </c>
      <c r="V9" s="2">
        <v>1827</v>
      </c>
      <c r="W9" s="2">
        <v>1849</v>
      </c>
      <c r="X9" s="2">
        <v>1850</v>
      </c>
      <c r="Y9" s="2">
        <v>1852</v>
      </c>
      <c r="Z9" s="2">
        <v>1855</v>
      </c>
      <c r="AA9" s="2">
        <v>1882</v>
      </c>
      <c r="AB9" s="2">
        <v>1914</v>
      </c>
      <c r="AC9" s="2">
        <v>1941</v>
      </c>
      <c r="AD9" s="2">
        <v>1966</v>
      </c>
      <c r="AE9" s="2">
        <v>1995</v>
      </c>
      <c r="AF9" s="2">
        <v>2020</v>
      </c>
      <c r="AG9" s="2">
        <v>2045</v>
      </c>
      <c r="AH9" s="2">
        <v>2070</v>
      </c>
      <c r="AI9" s="2">
        <v>2100</v>
      </c>
      <c r="AJ9" s="2">
        <v>2124</v>
      </c>
      <c r="AK9" s="2">
        <v>2134</v>
      </c>
      <c r="AL9" s="2">
        <v>2150</v>
      </c>
      <c r="AM9" s="2">
        <v>2150</v>
      </c>
      <c r="AN9" s="2">
        <v>2135</v>
      </c>
      <c r="AO9" s="2">
        <v>2132</v>
      </c>
      <c r="AP9" s="2">
        <v>2132</v>
      </c>
      <c r="AQ9" s="2">
        <v>2140</v>
      </c>
      <c r="AR9" s="2">
        <v>2149</v>
      </c>
      <c r="AS9" s="2">
        <v>2157</v>
      </c>
      <c r="AT9" s="2">
        <v>2188</v>
      </c>
      <c r="AU9" s="2">
        <v>2230</v>
      </c>
      <c r="AV9" s="2">
        <v>0</v>
      </c>
      <c r="AW9" s="2">
        <v>0</v>
      </c>
    </row>
    <row r="10" spans="1:49" ht="13.5" customHeight="1" x14ac:dyDescent="0.2">
      <c r="A10" s="2">
        <v>4</v>
      </c>
      <c r="B10" s="3" t="s">
        <v>55</v>
      </c>
      <c r="C10" s="2">
        <v>316</v>
      </c>
      <c r="D10" s="3" t="s">
        <v>56</v>
      </c>
      <c r="E10" s="3" t="s">
        <v>304</v>
      </c>
      <c r="F10" s="3" t="s">
        <v>310</v>
      </c>
      <c r="G10" s="2">
        <v>113300</v>
      </c>
      <c r="H10" s="2">
        <v>113332</v>
      </c>
      <c r="I10" s="2">
        <v>113364</v>
      </c>
      <c r="J10" s="2">
        <v>113440</v>
      </c>
      <c r="K10" s="2">
        <v>113519</v>
      </c>
      <c r="L10" s="2">
        <v>113619</v>
      </c>
      <c r="M10" s="2">
        <v>113619</v>
      </c>
      <c r="N10" s="2">
        <v>113704</v>
      </c>
      <c r="O10" s="2">
        <v>113782</v>
      </c>
      <c r="P10" s="2">
        <v>113844</v>
      </c>
      <c r="Q10" s="2">
        <v>114157</v>
      </c>
      <c r="R10" s="2">
        <v>114453</v>
      </c>
      <c r="S10" s="2">
        <v>114895</v>
      </c>
      <c r="T10" s="2">
        <v>115155</v>
      </c>
      <c r="U10" s="2">
        <v>115513</v>
      </c>
      <c r="V10" s="2">
        <v>115886</v>
      </c>
      <c r="W10" s="2">
        <v>116318</v>
      </c>
      <c r="X10" s="2">
        <v>116659</v>
      </c>
      <c r="Y10" s="2">
        <v>117006</v>
      </c>
      <c r="Z10" s="2">
        <v>117273</v>
      </c>
      <c r="AA10" s="2">
        <v>117608</v>
      </c>
      <c r="AB10" s="2">
        <v>117835</v>
      </c>
      <c r="AC10" s="2">
        <v>117928</v>
      </c>
      <c r="AD10" s="2">
        <v>118755</v>
      </c>
      <c r="AE10" s="2">
        <v>119559</v>
      </c>
      <c r="AF10" s="2">
        <v>120638</v>
      </c>
      <c r="AG10" s="2">
        <v>121204</v>
      </c>
      <c r="AH10" s="2">
        <v>122490</v>
      </c>
      <c r="AI10" s="2">
        <v>123251</v>
      </c>
      <c r="AJ10" s="2">
        <v>123855</v>
      </c>
      <c r="AK10" s="2">
        <v>124519</v>
      </c>
      <c r="AL10" s="2">
        <v>125317</v>
      </c>
      <c r="AM10" s="2">
        <v>126769</v>
      </c>
      <c r="AN10" s="2">
        <v>127614</v>
      </c>
      <c r="AO10" s="2">
        <v>128615</v>
      </c>
      <c r="AP10" s="2">
        <v>128625</v>
      </c>
      <c r="AQ10" s="2">
        <v>128539</v>
      </c>
      <c r="AR10" s="2">
        <v>128636</v>
      </c>
      <c r="AS10" s="2">
        <v>128640</v>
      </c>
      <c r="AT10" s="2">
        <v>128615</v>
      </c>
      <c r="AU10" s="2">
        <v>128682</v>
      </c>
      <c r="AV10" s="2">
        <v>0</v>
      </c>
      <c r="AW10" s="2">
        <v>0</v>
      </c>
    </row>
    <row r="11" spans="1:49" ht="13.5" customHeight="1" x14ac:dyDescent="0.2">
      <c r="A11" s="2">
        <v>8</v>
      </c>
      <c r="B11" s="3" t="s">
        <v>57</v>
      </c>
      <c r="C11" s="2">
        <v>317</v>
      </c>
      <c r="D11" s="3" t="s">
        <v>58</v>
      </c>
      <c r="E11" s="3" t="s">
        <v>304</v>
      </c>
      <c r="F11" s="3" t="s">
        <v>310</v>
      </c>
      <c r="G11" s="2">
        <v>9795</v>
      </c>
      <c r="H11" s="2">
        <v>10057</v>
      </c>
      <c r="I11" s="2">
        <v>10318</v>
      </c>
      <c r="J11" s="2">
        <v>11036</v>
      </c>
      <c r="K11" s="2">
        <v>10852</v>
      </c>
      <c r="L11" s="2">
        <v>10822</v>
      </c>
      <c r="M11" s="2">
        <v>10941</v>
      </c>
      <c r="N11" s="2">
        <v>11062</v>
      </c>
      <c r="O11" s="2">
        <v>11123</v>
      </c>
      <c r="P11" s="2">
        <v>11390</v>
      </c>
      <c r="Q11" s="2">
        <v>11439</v>
      </c>
      <c r="R11" s="2">
        <v>11830</v>
      </c>
      <c r="S11" s="2">
        <v>12116</v>
      </c>
      <c r="T11" s="2">
        <v>11913</v>
      </c>
      <c r="U11" s="2">
        <v>12125</v>
      </c>
      <c r="V11" s="2">
        <v>12371</v>
      </c>
      <c r="W11" s="2">
        <v>12439</v>
      </c>
      <c r="X11" s="2">
        <v>12388</v>
      </c>
      <c r="Y11" s="2">
        <v>12314</v>
      </c>
      <c r="Z11" s="2">
        <v>12411</v>
      </c>
      <c r="AA11" s="2">
        <v>12407</v>
      </c>
      <c r="AB11" s="2">
        <v>12545</v>
      </c>
      <c r="AC11" s="2">
        <v>12630</v>
      </c>
      <c r="AD11" s="2">
        <v>12595</v>
      </c>
      <c r="AE11" s="2">
        <v>12673</v>
      </c>
      <c r="AF11" s="2">
        <v>12910</v>
      </c>
      <c r="AG11" s="2">
        <v>13187</v>
      </c>
      <c r="AH11" s="2">
        <v>13272</v>
      </c>
      <c r="AI11" s="2">
        <v>13383</v>
      </c>
      <c r="AJ11" s="2">
        <v>13441</v>
      </c>
      <c r="AK11" s="2">
        <v>13511</v>
      </c>
      <c r="AL11" s="2">
        <v>13460</v>
      </c>
      <c r="AM11" s="2">
        <v>13384</v>
      </c>
      <c r="AN11" s="2">
        <v>13444</v>
      </c>
      <c r="AO11" s="2">
        <v>13316</v>
      </c>
      <c r="AP11" s="2">
        <v>13182</v>
      </c>
      <c r="AQ11" s="2">
        <v>13049</v>
      </c>
      <c r="AR11" s="2">
        <v>13070</v>
      </c>
      <c r="AS11" s="2">
        <v>13108</v>
      </c>
      <c r="AT11" s="2">
        <v>13134</v>
      </c>
      <c r="AU11" s="2">
        <v>13136</v>
      </c>
      <c r="AV11" s="2">
        <v>0</v>
      </c>
      <c r="AW11" s="2">
        <v>0</v>
      </c>
    </row>
    <row r="12" spans="1:49" ht="13.5" customHeight="1" x14ac:dyDescent="0.2">
      <c r="A12" s="2">
        <v>9</v>
      </c>
      <c r="B12" s="3" t="s">
        <v>204</v>
      </c>
      <c r="C12" s="2">
        <v>65</v>
      </c>
      <c r="D12" s="3" t="s">
        <v>209</v>
      </c>
      <c r="E12" s="3" t="s">
        <v>304</v>
      </c>
      <c r="F12" s="3" t="s">
        <v>310</v>
      </c>
      <c r="G12" s="2">
        <v>1200</v>
      </c>
      <c r="H12" s="2">
        <v>1200</v>
      </c>
      <c r="I12" s="2">
        <v>1200</v>
      </c>
      <c r="J12" s="2">
        <v>1200</v>
      </c>
      <c r="K12" s="2">
        <v>1200</v>
      </c>
      <c r="L12" s="2">
        <v>1200</v>
      </c>
      <c r="M12" s="2">
        <v>1200</v>
      </c>
      <c r="N12" s="2">
        <v>1200</v>
      </c>
      <c r="O12" s="2">
        <v>1200</v>
      </c>
      <c r="P12" s="2">
        <v>1200</v>
      </c>
      <c r="Q12" s="2">
        <v>1200</v>
      </c>
      <c r="R12" s="2">
        <v>1200</v>
      </c>
      <c r="S12" s="2">
        <v>1200</v>
      </c>
      <c r="T12" s="2">
        <v>1200</v>
      </c>
      <c r="U12" s="2">
        <v>1200</v>
      </c>
      <c r="V12" s="2">
        <v>1200</v>
      </c>
      <c r="W12" s="2">
        <v>1200</v>
      </c>
      <c r="X12" s="2">
        <v>1200</v>
      </c>
      <c r="Y12" s="2">
        <v>1200</v>
      </c>
      <c r="Z12" s="2">
        <v>1200</v>
      </c>
      <c r="AA12" s="2">
        <v>1200</v>
      </c>
      <c r="AB12" s="2">
        <v>1200</v>
      </c>
      <c r="AC12" s="2">
        <v>1200</v>
      </c>
      <c r="AD12" s="2">
        <v>1200</v>
      </c>
      <c r="AE12" s="2">
        <v>1200</v>
      </c>
      <c r="AF12" s="2">
        <v>1200</v>
      </c>
      <c r="AG12" s="2">
        <v>1190</v>
      </c>
      <c r="AH12" s="2">
        <v>1190</v>
      </c>
      <c r="AI12" s="2">
        <v>1190</v>
      </c>
      <c r="AJ12" s="2">
        <v>1190</v>
      </c>
      <c r="AK12" s="2">
        <v>1190</v>
      </c>
      <c r="AL12" s="2">
        <v>1209</v>
      </c>
      <c r="AM12" s="2">
        <v>1201</v>
      </c>
      <c r="AN12" s="2">
        <v>1210</v>
      </c>
      <c r="AO12" s="2">
        <v>1212</v>
      </c>
      <c r="AP12" s="2">
        <v>1130</v>
      </c>
      <c r="AQ12" s="2">
        <v>1130</v>
      </c>
      <c r="AR12" s="2">
        <v>1130</v>
      </c>
      <c r="AS12" s="2">
        <v>1130</v>
      </c>
      <c r="AT12" s="2">
        <v>1130</v>
      </c>
      <c r="AU12" s="2">
        <v>1130</v>
      </c>
      <c r="AV12" s="2">
        <v>0</v>
      </c>
      <c r="AW12" s="2">
        <v>0</v>
      </c>
    </row>
    <row r="13" spans="1:49" ht="13.5" customHeight="1" x14ac:dyDescent="0.2">
      <c r="A13" s="2">
        <v>9</v>
      </c>
      <c r="B13" s="3" t="s">
        <v>204</v>
      </c>
      <c r="C13" s="2">
        <v>69</v>
      </c>
      <c r="D13" s="3" t="s">
        <v>205</v>
      </c>
      <c r="E13" s="3" t="s">
        <v>304</v>
      </c>
      <c r="F13" s="3" t="s">
        <v>310</v>
      </c>
      <c r="G13" s="2">
        <v>6</v>
      </c>
      <c r="H13" s="2">
        <v>7</v>
      </c>
      <c r="I13" s="2">
        <v>6</v>
      </c>
      <c r="J13" s="2">
        <v>5</v>
      </c>
      <c r="K13" s="2">
        <v>5</v>
      </c>
      <c r="L13" s="2">
        <v>5</v>
      </c>
      <c r="M13" s="2">
        <v>5</v>
      </c>
      <c r="N13" s="2">
        <v>5</v>
      </c>
      <c r="O13" s="2">
        <v>5</v>
      </c>
      <c r="P13" s="2">
        <v>4</v>
      </c>
      <c r="Q13" s="2">
        <v>7</v>
      </c>
      <c r="R13" s="2">
        <v>7</v>
      </c>
      <c r="S13" s="2">
        <v>7</v>
      </c>
      <c r="T13" s="2">
        <v>7</v>
      </c>
      <c r="U13" s="2">
        <v>8</v>
      </c>
      <c r="V13" s="2">
        <v>9</v>
      </c>
      <c r="W13" s="2">
        <v>9</v>
      </c>
      <c r="X13" s="2">
        <v>9</v>
      </c>
      <c r="Y13" s="2">
        <v>9</v>
      </c>
      <c r="Z13" s="2">
        <v>8</v>
      </c>
      <c r="AA13" s="2">
        <v>9</v>
      </c>
      <c r="AB13" s="2">
        <v>11</v>
      </c>
      <c r="AC13" s="2">
        <v>11</v>
      </c>
      <c r="AD13" s="2">
        <v>12</v>
      </c>
      <c r="AE13" s="2">
        <v>12</v>
      </c>
      <c r="AF13" s="2">
        <v>13</v>
      </c>
      <c r="AG13" s="2">
        <v>13</v>
      </c>
      <c r="AH13" s="2">
        <v>18</v>
      </c>
      <c r="AI13" s="2">
        <v>21</v>
      </c>
      <c r="AJ13" s="2">
        <v>21</v>
      </c>
      <c r="AK13" s="2">
        <v>21</v>
      </c>
      <c r="AL13" s="2">
        <v>21</v>
      </c>
      <c r="AM13" s="2">
        <v>23</v>
      </c>
      <c r="AN13" s="2">
        <v>23</v>
      </c>
      <c r="AO13" s="2">
        <v>24</v>
      </c>
      <c r="AP13" s="2">
        <v>24</v>
      </c>
      <c r="AQ13" s="2">
        <v>24</v>
      </c>
      <c r="AR13" s="2">
        <v>24</v>
      </c>
      <c r="AS13" s="2">
        <v>23</v>
      </c>
      <c r="AT13" s="2">
        <v>23</v>
      </c>
      <c r="AU13" s="2">
        <v>23</v>
      </c>
      <c r="AV13" s="2">
        <v>0</v>
      </c>
      <c r="AW13" s="2">
        <v>0</v>
      </c>
    </row>
    <row r="14" spans="1:49" ht="13.5" customHeight="1" x14ac:dyDescent="0.2">
      <c r="A14" s="2">
        <v>9</v>
      </c>
      <c r="B14" s="3" t="s">
        <v>204</v>
      </c>
      <c r="C14" s="2">
        <v>91</v>
      </c>
      <c r="D14" s="3" t="s">
        <v>206</v>
      </c>
      <c r="E14" s="3" t="s">
        <v>304</v>
      </c>
      <c r="F14" s="3" t="s">
        <v>310</v>
      </c>
      <c r="G14" s="2">
        <v>1359</v>
      </c>
      <c r="H14" s="2">
        <v>1359</v>
      </c>
      <c r="I14" s="2">
        <v>1359</v>
      </c>
      <c r="J14" s="2">
        <v>1359</v>
      </c>
      <c r="K14" s="2">
        <v>1359</v>
      </c>
      <c r="L14" s="2">
        <v>1364</v>
      </c>
      <c r="M14" s="2">
        <v>1364</v>
      </c>
      <c r="N14" s="2">
        <v>1366</v>
      </c>
      <c r="O14" s="2">
        <v>1366</v>
      </c>
      <c r="P14" s="2">
        <v>1371</v>
      </c>
      <c r="Q14" s="2">
        <v>1371</v>
      </c>
      <c r="R14" s="2">
        <v>1374</v>
      </c>
      <c r="S14" s="2">
        <v>1376</v>
      </c>
      <c r="T14" s="2">
        <v>1376</v>
      </c>
      <c r="U14" s="2">
        <v>1378</v>
      </c>
      <c r="V14" s="2">
        <v>1458</v>
      </c>
      <c r="W14" s="2">
        <v>1542</v>
      </c>
      <c r="X14" s="2">
        <v>1626</v>
      </c>
      <c r="Y14" s="2">
        <v>1715</v>
      </c>
      <c r="Z14" s="2">
        <v>1715</v>
      </c>
      <c r="AA14" s="2">
        <v>1715</v>
      </c>
      <c r="AB14" s="2">
        <v>1715</v>
      </c>
      <c r="AC14" s="2">
        <v>1725</v>
      </c>
      <c r="AD14" s="2">
        <v>1728</v>
      </c>
      <c r="AE14" s="2">
        <v>1728</v>
      </c>
      <c r="AF14" s="2">
        <v>1730</v>
      </c>
      <c r="AG14" s="2">
        <v>1730</v>
      </c>
      <c r="AH14" s="2">
        <v>1730</v>
      </c>
      <c r="AI14" s="2">
        <v>1732</v>
      </c>
      <c r="AJ14" s="2">
        <v>1732</v>
      </c>
      <c r="AK14" s="2">
        <v>1734</v>
      </c>
      <c r="AL14" s="2">
        <v>1734</v>
      </c>
      <c r="AM14" s="2">
        <v>1736</v>
      </c>
      <c r="AN14" s="2">
        <v>1736</v>
      </c>
      <c r="AO14" s="2">
        <v>1738</v>
      </c>
      <c r="AP14" s="2">
        <v>1738</v>
      </c>
      <c r="AQ14" s="2">
        <v>1740</v>
      </c>
      <c r="AR14" s="2">
        <v>1740</v>
      </c>
      <c r="AS14" s="2">
        <v>1740</v>
      </c>
      <c r="AT14" s="2">
        <v>1740</v>
      </c>
      <c r="AU14" s="2">
        <v>1740</v>
      </c>
      <c r="AV14" s="2">
        <v>0</v>
      </c>
      <c r="AW14" s="2">
        <v>0</v>
      </c>
    </row>
    <row r="15" spans="1:49" ht="13.5" customHeight="1" x14ac:dyDescent="0.2">
      <c r="A15" s="2">
        <v>9</v>
      </c>
      <c r="B15" s="3" t="s">
        <v>204</v>
      </c>
      <c r="C15" s="2">
        <v>207</v>
      </c>
      <c r="D15" s="3" t="s">
        <v>207</v>
      </c>
      <c r="E15" s="3" t="s">
        <v>304</v>
      </c>
      <c r="F15" s="3" t="s">
        <v>310</v>
      </c>
      <c r="G15" s="2">
        <v>41</v>
      </c>
      <c r="H15" s="2">
        <v>42</v>
      </c>
      <c r="I15" s="2">
        <v>41</v>
      </c>
      <c r="J15" s="2">
        <v>46</v>
      </c>
      <c r="K15" s="2">
        <v>47</v>
      </c>
      <c r="L15" s="2">
        <v>44</v>
      </c>
      <c r="M15" s="2">
        <v>43</v>
      </c>
      <c r="N15" s="2">
        <v>43</v>
      </c>
      <c r="O15" s="2">
        <v>47</v>
      </c>
      <c r="P15" s="2">
        <v>48</v>
      </c>
      <c r="Q15" s="2">
        <v>52</v>
      </c>
      <c r="R15" s="2">
        <v>53</v>
      </c>
      <c r="S15" s="2">
        <v>56</v>
      </c>
      <c r="T15" s="2">
        <v>57</v>
      </c>
      <c r="U15" s="2">
        <v>58</v>
      </c>
      <c r="V15" s="2">
        <v>59</v>
      </c>
      <c r="W15" s="2">
        <v>61</v>
      </c>
      <c r="X15" s="2">
        <v>62</v>
      </c>
      <c r="Y15" s="2">
        <v>64</v>
      </c>
      <c r="Z15" s="2">
        <v>69</v>
      </c>
      <c r="AA15" s="2">
        <v>73</v>
      </c>
      <c r="AB15" s="2">
        <v>75</v>
      </c>
      <c r="AC15" s="2">
        <v>75</v>
      </c>
      <c r="AD15" s="2">
        <v>77</v>
      </c>
      <c r="AE15" s="2">
        <v>81</v>
      </c>
      <c r="AF15" s="2">
        <v>84</v>
      </c>
      <c r="AG15" s="2">
        <v>88</v>
      </c>
      <c r="AH15" s="2">
        <v>88</v>
      </c>
      <c r="AI15" s="2">
        <v>88</v>
      </c>
      <c r="AJ15" s="2">
        <v>88</v>
      </c>
      <c r="AK15" s="2">
        <v>89</v>
      </c>
      <c r="AL15" s="2">
        <v>89</v>
      </c>
      <c r="AM15" s="2">
        <v>89</v>
      </c>
      <c r="AN15" s="2">
        <v>89</v>
      </c>
      <c r="AO15" s="2">
        <v>89</v>
      </c>
      <c r="AP15" s="2">
        <v>89</v>
      </c>
      <c r="AQ15" s="2">
        <v>88</v>
      </c>
      <c r="AR15" s="2">
        <v>88</v>
      </c>
      <c r="AS15" s="2">
        <v>88</v>
      </c>
      <c r="AT15" s="2">
        <v>88</v>
      </c>
      <c r="AU15" s="2">
        <v>88</v>
      </c>
      <c r="AV15" s="2">
        <v>0</v>
      </c>
      <c r="AW15" s="2">
        <v>0</v>
      </c>
    </row>
    <row r="16" spans="1:49" ht="13.5" customHeight="1" x14ac:dyDescent="0.2">
      <c r="A16" s="2">
        <v>11</v>
      </c>
      <c r="B16" s="3" t="s">
        <v>59</v>
      </c>
      <c r="C16" s="2">
        <v>19</v>
      </c>
      <c r="D16" s="3" t="s">
        <v>60</v>
      </c>
      <c r="E16" s="3" t="s">
        <v>304</v>
      </c>
      <c r="F16" s="3" t="s">
        <v>310</v>
      </c>
      <c r="G16" s="2">
        <v>30042</v>
      </c>
      <c r="H16" s="2">
        <v>29942</v>
      </c>
      <c r="I16" s="2">
        <v>29807</v>
      </c>
      <c r="J16" s="2">
        <v>29878</v>
      </c>
      <c r="K16" s="2">
        <v>29915</v>
      </c>
      <c r="L16" s="2">
        <v>29951</v>
      </c>
      <c r="M16" s="2">
        <v>29988</v>
      </c>
      <c r="N16" s="2">
        <v>30024</v>
      </c>
      <c r="O16" s="2">
        <v>30261</v>
      </c>
      <c r="P16" s="2">
        <v>30297</v>
      </c>
      <c r="Q16" s="2">
        <v>30734</v>
      </c>
      <c r="R16" s="2">
        <v>31270</v>
      </c>
      <c r="S16" s="2">
        <v>31308</v>
      </c>
      <c r="T16" s="2">
        <v>31843</v>
      </c>
      <c r="U16" s="2">
        <v>32380</v>
      </c>
      <c r="V16" s="2">
        <v>32416</v>
      </c>
      <c r="W16" s="2">
        <v>32953</v>
      </c>
      <c r="X16" s="2">
        <v>32989</v>
      </c>
      <c r="Y16" s="2">
        <v>33525</v>
      </c>
      <c r="Z16" s="2">
        <v>33562</v>
      </c>
      <c r="AA16" s="2">
        <v>34099</v>
      </c>
      <c r="AB16" s="2">
        <v>34136</v>
      </c>
      <c r="AC16" s="2">
        <v>34173</v>
      </c>
      <c r="AD16" s="2">
        <v>34717</v>
      </c>
      <c r="AE16" s="2">
        <v>34687</v>
      </c>
      <c r="AF16" s="2">
        <v>35203</v>
      </c>
      <c r="AG16" s="2">
        <v>35227</v>
      </c>
      <c r="AH16" s="2">
        <v>35250</v>
      </c>
      <c r="AI16" s="2">
        <v>35470</v>
      </c>
      <c r="AJ16" s="2">
        <v>35455</v>
      </c>
      <c r="AK16" s="2">
        <v>35796</v>
      </c>
      <c r="AL16" s="2">
        <v>35831</v>
      </c>
      <c r="AM16" s="2">
        <v>36213</v>
      </c>
      <c r="AN16" s="2">
        <v>36351</v>
      </c>
      <c r="AO16" s="2">
        <v>36500</v>
      </c>
      <c r="AP16" s="2">
        <v>36584</v>
      </c>
      <c r="AQ16" s="2">
        <v>36861</v>
      </c>
      <c r="AR16" s="2">
        <v>36968</v>
      </c>
      <c r="AS16" s="2">
        <v>36999</v>
      </c>
      <c r="AT16" s="2">
        <v>36962</v>
      </c>
      <c r="AU16" s="2">
        <v>36931</v>
      </c>
      <c r="AV16" s="2">
        <v>0</v>
      </c>
      <c r="AW16" s="2">
        <v>0</v>
      </c>
    </row>
    <row r="17" spans="1:49" ht="13.5" customHeight="1" x14ac:dyDescent="0.2">
      <c r="A17" s="2">
        <v>11</v>
      </c>
      <c r="B17" s="3" t="s">
        <v>59</v>
      </c>
      <c r="C17" s="2">
        <v>44</v>
      </c>
      <c r="D17" s="3" t="s">
        <v>61</v>
      </c>
      <c r="E17" s="3" t="s">
        <v>304</v>
      </c>
      <c r="F17" s="3" t="s">
        <v>310</v>
      </c>
      <c r="G17" s="2">
        <v>39970</v>
      </c>
      <c r="H17" s="2">
        <v>40972</v>
      </c>
      <c r="I17" s="2">
        <v>41493</v>
      </c>
      <c r="J17" s="2">
        <v>41995</v>
      </c>
      <c r="K17" s="2">
        <v>43008</v>
      </c>
      <c r="L17" s="2">
        <v>43020</v>
      </c>
      <c r="M17" s="2">
        <v>43023</v>
      </c>
      <c r="N17" s="2">
        <v>43025</v>
      </c>
      <c r="O17" s="2">
        <v>43030</v>
      </c>
      <c r="P17" s="2">
        <v>43030</v>
      </c>
      <c r="Q17" s="2">
        <v>45054</v>
      </c>
      <c r="R17" s="2">
        <v>45068</v>
      </c>
      <c r="S17" s="2">
        <v>45084</v>
      </c>
      <c r="T17" s="2">
        <v>45099</v>
      </c>
      <c r="U17" s="2">
        <v>45115</v>
      </c>
      <c r="V17" s="2">
        <v>45130</v>
      </c>
      <c r="W17" s="2">
        <v>45315</v>
      </c>
      <c r="X17" s="2">
        <v>45261</v>
      </c>
      <c r="Y17" s="2">
        <v>45277</v>
      </c>
      <c r="Z17" s="2">
        <v>45292</v>
      </c>
      <c r="AA17" s="2">
        <v>45308</v>
      </c>
      <c r="AB17" s="2">
        <v>45323</v>
      </c>
      <c r="AC17" s="2">
        <v>45339</v>
      </c>
      <c r="AD17" s="2">
        <v>45356</v>
      </c>
      <c r="AE17" s="2">
        <v>45375</v>
      </c>
      <c r="AF17" s="2">
        <v>45395</v>
      </c>
      <c r="AG17" s="2">
        <v>45401</v>
      </c>
      <c r="AH17" s="2">
        <v>45283</v>
      </c>
      <c r="AI17" s="2">
        <v>45183</v>
      </c>
      <c r="AJ17" s="2">
        <v>45083</v>
      </c>
      <c r="AK17" s="2">
        <v>44884</v>
      </c>
      <c r="AL17" s="2">
        <v>44983</v>
      </c>
      <c r="AM17" s="2">
        <v>44903</v>
      </c>
      <c r="AN17" s="2">
        <v>44865</v>
      </c>
      <c r="AO17" s="2">
        <v>44513</v>
      </c>
      <c r="AP17" s="2">
        <v>44920</v>
      </c>
      <c r="AQ17" s="2">
        <v>45082</v>
      </c>
      <c r="AR17" s="2">
        <v>45543</v>
      </c>
      <c r="AS17" s="2">
        <v>45668</v>
      </c>
      <c r="AT17" s="2">
        <v>45465</v>
      </c>
      <c r="AU17" s="2">
        <v>46049</v>
      </c>
      <c r="AV17" s="2">
        <v>0</v>
      </c>
      <c r="AW17" s="2">
        <v>0</v>
      </c>
    </row>
    <row r="18" spans="1:49" ht="13.5" customHeight="1" x14ac:dyDescent="0.2">
      <c r="A18" s="2">
        <v>11</v>
      </c>
      <c r="B18" s="3" t="s">
        <v>59</v>
      </c>
      <c r="C18" s="2">
        <v>58</v>
      </c>
      <c r="D18" s="3" t="s">
        <v>62</v>
      </c>
      <c r="E18" s="3" t="s">
        <v>304</v>
      </c>
      <c r="F18" s="3" t="s">
        <v>310</v>
      </c>
      <c r="G18" s="2">
        <v>4710</v>
      </c>
      <c r="H18" s="2">
        <v>4710</v>
      </c>
      <c r="I18" s="2">
        <v>4720</v>
      </c>
      <c r="J18" s="2">
        <v>4720</v>
      </c>
      <c r="K18" s="2">
        <v>4730</v>
      </c>
      <c r="L18" s="2">
        <v>4730</v>
      </c>
      <c r="M18" s="2">
        <v>4740</v>
      </c>
      <c r="N18" s="2">
        <v>4735</v>
      </c>
      <c r="O18" s="2">
        <v>4795</v>
      </c>
      <c r="P18" s="2">
        <v>4855</v>
      </c>
      <c r="Q18" s="2">
        <v>4915</v>
      </c>
      <c r="R18" s="2">
        <v>4975</v>
      </c>
      <c r="S18" s="2">
        <v>5035</v>
      </c>
      <c r="T18" s="2">
        <v>5168</v>
      </c>
      <c r="U18" s="2">
        <v>5385</v>
      </c>
      <c r="V18" s="2">
        <v>5555</v>
      </c>
      <c r="W18" s="2">
        <v>5835</v>
      </c>
      <c r="X18" s="2">
        <v>6005</v>
      </c>
      <c r="Y18" s="2">
        <v>6190</v>
      </c>
      <c r="Z18" s="2">
        <v>6478</v>
      </c>
      <c r="AA18" s="2">
        <v>6759</v>
      </c>
      <c r="AB18" s="2">
        <v>6960</v>
      </c>
      <c r="AC18" s="2">
        <v>7095</v>
      </c>
      <c r="AD18" s="2">
        <v>7255</v>
      </c>
      <c r="AE18" s="2">
        <v>7420</v>
      </c>
      <c r="AF18" s="2">
        <v>7580</v>
      </c>
      <c r="AG18" s="2">
        <v>7721</v>
      </c>
      <c r="AH18" s="2">
        <v>7726</v>
      </c>
      <c r="AI18" s="2">
        <v>7753</v>
      </c>
      <c r="AJ18" s="2">
        <v>7846</v>
      </c>
      <c r="AK18" s="2">
        <v>7914</v>
      </c>
      <c r="AL18" s="2">
        <v>7953</v>
      </c>
      <c r="AM18" s="2">
        <v>7975</v>
      </c>
      <c r="AN18" s="2">
        <v>8129</v>
      </c>
      <c r="AO18" s="2">
        <v>8108</v>
      </c>
      <c r="AP18" s="2">
        <v>8092</v>
      </c>
      <c r="AQ18" s="2">
        <v>8087</v>
      </c>
      <c r="AR18" s="2">
        <v>8080</v>
      </c>
      <c r="AS18" s="2">
        <v>8075</v>
      </c>
      <c r="AT18" s="2">
        <v>8066</v>
      </c>
      <c r="AU18" s="2">
        <v>8075</v>
      </c>
      <c r="AV18" s="2">
        <v>0</v>
      </c>
      <c r="AW18" s="2">
        <v>0</v>
      </c>
    </row>
    <row r="19" spans="1:49" ht="13.5" customHeight="1" x14ac:dyDescent="0.2">
      <c r="A19" s="2">
        <v>11</v>
      </c>
      <c r="B19" s="3" t="s">
        <v>59</v>
      </c>
      <c r="C19" s="2">
        <v>170</v>
      </c>
      <c r="D19" s="3" t="s">
        <v>63</v>
      </c>
      <c r="E19" s="3" t="s">
        <v>304</v>
      </c>
      <c r="F19" s="3" t="s">
        <v>310</v>
      </c>
      <c r="G19" s="2">
        <v>30147</v>
      </c>
      <c r="H19" s="2">
        <v>30290</v>
      </c>
      <c r="I19" s="2">
        <v>30571</v>
      </c>
      <c r="J19" s="2">
        <v>30809</v>
      </c>
      <c r="K19" s="2">
        <v>29820</v>
      </c>
      <c r="L19" s="2">
        <v>29745</v>
      </c>
      <c r="M19" s="2">
        <v>29754</v>
      </c>
      <c r="N19" s="2">
        <v>29800</v>
      </c>
      <c r="O19" s="2">
        <v>29839</v>
      </c>
      <c r="P19" s="2">
        <v>29933</v>
      </c>
      <c r="Q19" s="2">
        <v>29942</v>
      </c>
      <c r="R19" s="2">
        <v>30263</v>
      </c>
      <c r="S19" s="2">
        <v>30310</v>
      </c>
      <c r="T19" s="2">
        <v>30310</v>
      </c>
      <c r="U19" s="2">
        <v>30320</v>
      </c>
      <c r="V19" s="2">
        <v>30410</v>
      </c>
      <c r="W19" s="2">
        <v>30533</v>
      </c>
      <c r="X19" s="2">
        <v>30585</v>
      </c>
      <c r="Y19" s="2">
        <v>30621</v>
      </c>
      <c r="Z19" s="2">
        <v>30670</v>
      </c>
      <c r="AA19" s="2">
        <v>30695</v>
      </c>
      <c r="AB19" s="2">
        <v>30735</v>
      </c>
      <c r="AC19" s="2">
        <v>30793</v>
      </c>
      <c r="AD19" s="2">
        <v>30844</v>
      </c>
      <c r="AE19" s="2">
        <v>30856</v>
      </c>
      <c r="AF19" s="2">
        <v>30885</v>
      </c>
      <c r="AG19" s="2">
        <v>30910</v>
      </c>
      <c r="AH19" s="2">
        <v>30920</v>
      </c>
      <c r="AI19" s="2">
        <v>30930</v>
      </c>
      <c r="AJ19" s="2">
        <v>31040</v>
      </c>
      <c r="AK19" s="2">
        <v>31100</v>
      </c>
      <c r="AL19" s="2">
        <v>31160</v>
      </c>
      <c r="AM19" s="2">
        <v>31170</v>
      </c>
      <c r="AN19" s="2">
        <v>31164</v>
      </c>
      <c r="AO19" s="2">
        <v>31174</v>
      </c>
      <c r="AP19" s="2">
        <v>31190</v>
      </c>
      <c r="AQ19" s="2">
        <v>31240</v>
      </c>
      <c r="AR19" s="2">
        <v>31270</v>
      </c>
      <c r="AS19" s="2">
        <v>31310</v>
      </c>
      <c r="AT19" s="2">
        <v>31310</v>
      </c>
      <c r="AU19" s="2">
        <v>31310</v>
      </c>
      <c r="AV19" s="2">
        <v>0</v>
      </c>
      <c r="AW19" s="2">
        <v>0</v>
      </c>
    </row>
    <row r="20" spans="1:49" ht="13.5" customHeight="1" x14ac:dyDescent="0.2">
      <c r="A20" s="2">
        <v>11</v>
      </c>
      <c r="B20" s="3" t="s">
        <v>59</v>
      </c>
      <c r="C20" s="2">
        <v>236</v>
      </c>
      <c r="D20" s="3" t="s">
        <v>64</v>
      </c>
      <c r="E20" s="3" t="s">
        <v>304</v>
      </c>
      <c r="F20" s="3" t="s">
        <v>310</v>
      </c>
      <c r="G20" s="2">
        <v>19232</v>
      </c>
      <c r="H20" s="2">
        <v>19302</v>
      </c>
      <c r="I20" s="2">
        <v>19372</v>
      </c>
      <c r="J20" s="2">
        <v>19444</v>
      </c>
      <c r="K20" s="2">
        <v>19514</v>
      </c>
      <c r="L20" s="2">
        <v>19584</v>
      </c>
      <c r="M20" s="2">
        <v>19666</v>
      </c>
      <c r="N20" s="2">
        <v>19758</v>
      </c>
      <c r="O20" s="2">
        <v>19840</v>
      </c>
      <c r="P20" s="2">
        <v>19933</v>
      </c>
      <c r="Q20" s="2">
        <v>20026</v>
      </c>
      <c r="R20" s="2">
        <v>20065</v>
      </c>
      <c r="S20" s="2">
        <v>20179</v>
      </c>
      <c r="T20" s="2">
        <v>20244</v>
      </c>
      <c r="U20" s="2">
        <v>20298</v>
      </c>
      <c r="V20" s="2">
        <v>20470</v>
      </c>
      <c r="W20" s="2">
        <v>20684</v>
      </c>
      <c r="X20" s="2">
        <v>20740</v>
      </c>
      <c r="Y20" s="2">
        <v>20900</v>
      </c>
      <c r="Z20" s="2">
        <v>21020</v>
      </c>
      <c r="AA20" s="2">
        <v>21040</v>
      </c>
      <c r="AB20" s="2">
        <v>21160</v>
      </c>
      <c r="AC20" s="2">
        <v>21280</v>
      </c>
      <c r="AD20" s="2">
        <v>21390</v>
      </c>
      <c r="AE20" s="2">
        <v>21640</v>
      </c>
      <c r="AF20" s="2">
        <v>21850</v>
      </c>
      <c r="AG20" s="2">
        <v>21960</v>
      </c>
      <c r="AH20" s="2">
        <v>22010</v>
      </c>
      <c r="AI20" s="2">
        <v>21810</v>
      </c>
      <c r="AJ20" s="2">
        <v>21860</v>
      </c>
      <c r="AK20" s="2">
        <v>21857</v>
      </c>
      <c r="AL20" s="2">
        <v>21607</v>
      </c>
      <c r="AM20" s="2">
        <v>21603</v>
      </c>
      <c r="AN20" s="2">
        <v>21610</v>
      </c>
      <c r="AO20" s="2">
        <v>21620</v>
      </c>
      <c r="AP20" s="2">
        <v>21632</v>
      </c>
      <c r="AQ20" s="2">
        <v>21636</v>
      </c>
      <c r="AR20" s="2">
        <v>21642</v>
      </c>
      <c r="AS20" s="2">
        <v>21643</v>
      </c>
      <c r="AT20" s="2">
        <v>21645</v>
      </c>
      <c r="AU20" s="2">
        <v>21648</v>
      </c>
      <c r="AV20" s="2">
        <v>0</v>
      </c>
      <c r="AW20" s="2">
        <v>0</v>
      </c>
    </row>
    <row r="21" spans="1:49" ht="13.5" customHeight="1" x14ac:dyDescent="0.2">
      <c r="A21" s="2">
        <v>14</v>
      </c>
      <c r="B21" s="3" t="s">
        <v>65</v>
      </c>
      <c r="C21" s="2">
        <v>21</v>
      </c>
      <c r="D21" s="3" t="s">
        <v>65</v>
      </c>
      <c r="E21" s="3" t="s">
        <v>304</v>
      </c>
      <c r="F21" s="3" t="s">
        <v>310</v>
      </c>
      <c r="G21" s="2">
        <v>150531</v>
      </c>
      <c r="H21" s="2">
        <v>155913</v>
      </c>
      <c r="I21" s="2">
        <v>161511</v>
      </c>
      <c r="J21" s="2">
        <v>166041</v>
      </c>
      <c r="K21" s="2">
        <v>170395</v>
      </c>
      <c r="L21" s="2">
        <v>175094</v>
      </c>
      <c r="M21" s="2">
        <v>179589</v>
      </c>
      <c r="N21" s="2">
        <v>185223</v>
      </c>
      <c r="O21" s="2">
        <v>193778</v>
      </c>
      <c r="P21" s="2">
        <v>195397</v>
      </c>
      <c r="Q21" s="2">
        <v>199632</v>
      </c>
      <c r="R21" s="2">
        <v>202837</v>
      </c>
      <c r="S21" s="2">
        <v>205861</v>
      </c>
      <c r="T21" s="2">
        <v>210043</v>
      </c>
      <c r="U21" s="2">
        <v>213416</v>
      </c>
      <c r="V21" s="2">
        <v>216007</v>
      </c>
      <c r="W21" s="2">
        <v>218550</v>
      </c>
      <c r="X21" s="2">
        <v>220039</v>
      </c>
      <c r="Y21" s="2">
        <v>222513</v>
      </c>
      <c r="Z21" s="2">
        <v>224278</v>
      </c>
      <c r="AA21" s="2">
        <v>225824</v>
      </c>
      <c r="AB21" s="2">
        <v>228136</v>
      </c>
      <c r="AC21" s="2">
        <v>228821</v>
      </c>
      <c r="AD21" s="2">
        <v>229924</v>
      </c>
      <c r="AE21" s="2">
        <v>231041</v>
      </c>
      <c r="AF21" s="2">
        <v>234055</v>
      </c>
      <c r="AG21" s="2">
        <v>235791</v>
      </c>
      <c r="AH21" s="2">
        <v>237687</v>
      </c>
      <c r="AI21" s="2">
        <v>239432</v>
      </c>
      <c r="AJ21" s="2">
        <v>241608</v>
      </c>
      <c r="AK21" s="2">
        <v>244941</v>
      </c>
      <c r="AL21" s="2">
        <v>246709</v>
      </c>
      <c r="AM21" s="2">
        <v>249463</v>
      </c>
      <c r="AN21" s="2">
        <v>251418</v>
      </c>
      <c r="AO21" s="2">
        <v>258472</v>
      </c>
      <c r="AP21" s="2">
        <v>259019</v>
      </c>
      <c r="AQ21" s="2">
        <v>259566</v>
      </c>
      <c r="AR21" s="2">
        <v>260112</v>
      </c>
      <c r="AS21" s="2">
        <v>260759</v>
      </c>
      <c r="AT21" s="2">
        <v>261406</v>
      </c>
      <c r="AU21" s="2">
        <v>263465</v>
      </c>
      <c r="AV21" s="2">
        <v>0</v>
      </c>
      <c r="AW21" s="2">
        <v>0</v>
      </c>
    </row>
    <row r="22" spans="1:49" ht="13.5" customHeight="1" x14ac:dyDescent="0.2">
      <c r="A22" s="2">
        <v>15</v>
      </c>
      <c r="B22" s="3" t="s">
        <v>66</v>
      </c>
      <c r="C22" s="2">
        <v>9</v>
      </c>
      <c r="D22" s="3" t="s">
        <v>67</v>
      </c>
      <c r="E22" s="3" t="s">
        <v>304</v>
      </c>
      <c r="F22" s="3" t="s">
        <v>310</v>
      </c>
      <c r="G22" s="2">
        <v>175433</v>
      </c>
      <c r="H22" s="2">
        <v>176036</v>
      </c>
      <c r="I22" s="2">
        <v>175756</v>
      </c>
      <c r="J22" s="2">
        <v>175456</v>
      </c>
      <c r="K22" s="2">
        <v>175617</v>
      </c>
      <c r="L22" s="2">
        <v>176566</v>
      </c>
      <c r="M22" s="2">
        <v>176438</v>
      </c>
      <c r="N22" s="2">
        <v>177454</v>
      </c>
      <c r="O22" s="2">
        <v>177423</v>
      </c>
      <c r="P22" s="2">
        <v>176511</v>
      </c>
      <c r="Q22" s="2">
        <v>175960</v>
      </c>
      <c r="R22" s="2">
        <v>175810</v>
      </c>
      <c r="S22" s="2">
        <v>175160</v>
      </c>
      <c r="T22" s="2">
        <v>174480</v>
      </c>
      <c r="U22" s="2">
        <v>174380</v>
      </c>
      <c r="V22" s="2">
        <v>174280</v>
      </c>
      <c r="W22" s="2">
        <v>173680</v>
      </c>
      <c r="X22" s="2">
        <v>173580</v>
      </c>
      <c r="Y22" s="2">
        <v>173480</v>
      </c>
      <c r="Z22" s="2">
        <v>173400</v>
      </c>
      <c r="AA22" s="2">
        <v>173300</v>
      </c>
      <c r="AB22" s="2">
        <v>173200</v>
      </c>
      <c r="AC22" s="2">
        <v>173100</v>
      </c>
      <c r="AD22" s="2">
        <v>173000</v>
      </c>
      <c r="AE22" s="2">
        <v>172900</v>
      </c>
      <c r="AF22" s="2">
        <v>172700</v>
      </c>
      <c r="AG22" s="2">
        <v>172600</v>
      </c>
      <c r="AH22" s="2">
        <v>172337</v>
      </c>
      <c r="AI22" s="2">
        <v>172300</v>
      </c>
      <c r="AJ22" s="2">
        <v>172300</v>
      </c>
      <c r="AK22" s="2">
        <v>172220</v>
      </c>
      <c r="AL22" s="2">
        <v>172320</v>
      </c>
      <c r="AM22" s="2">
        <v>172330</v>
      </c>
      <c r="AN22" s="2">
        <v>172730</v>
      </c>
      <c r="AO22" s="2">
        <v>172730</v>
      </c>
      <c r="AP22" s="2">
        <v>175250</v>
      </c>
      <c r="AQ22" s="2">
        <v>175250</v>
      </c>
      <c r="AR22" s="2">
        <v>175280</v>
      </c>
      <c r="AS22" s="2">
        <v>176780</v>
      </c>
      <c r="AT22" s="2">
        <v>176800</v>
      </c>
      <c r="AU22" s="2">
        <v>177000</v>
      </c>
      <c r="AV22" s="2">
        <v>0</v>
      </c>
      <c r="AW22" s="2">
        <v>0</v>
      </c>
    </row>
    <row r="23" spans="1:49" ht="13.5" customHeight="1" x14ac:dyDescent="0.2">
      <c r="A23" s="2">
        <v>15</v>
      </c>
      <c r="B23" s="3" t="s">
        <v>66</v>
      </c>
      <c r="C23" s="2">
        <v>40</v>
      </c>
      <c r="D23" s="3" t="s">
        <v>68</v>
      </c>
      <c r="E23" s="3" t="s">
        <v>304</v>
      </c>
      <c r="F23" s="3" t="s">
        <v>310</v>
      </c>
      <c r="G23" s="2">
        <v>13386</v>
      </c>
      <c r="H23" s="2">
        <v>13556</v>
      </c>
      <c r="I23" s="2">
        <v>13726</v>
      </c>
      <c r="J23" s="2">
        <v>13898</v>
      </c>
      <c r="K23" s="2">
        <v>14069</v>
      </c>
      <c r="L23" s="2">
        <v>14238</v>
      </c>
      <c r="M23" s="2">
        <v>14458</v>
      </c>
      <c r="N23" s="2">
        <v>14678</v>
      </c>
      <c r="O23" s="2">
        <v>14848</v>
      </c>
      <c r="P23" s="2">
        <v>15100</v>
      </c>
      <c r="Q23" s="2">
        <v>15350</v>
      </c>
      <c r="R23" s="2">
        <v>15600</v>
      </c>
      <c r="S23" s="2">
        <v>15838</v>
      </c>
      <c r="T23" s="2">
        <v>16250</v>
      </c>
      <c r="U23" s="2">
        <v>16550</v>
      </c>
      <c r="V23" s="2">
        <v>17200</v>
      </c>
      <c r="W23" s="2">
        <v>17100</v>
      </c>
      <c r="X23" s="2">
        <v>17000</v>
      </c>
      <c r="Y23" s="2">
        <v>16900</v>
      </c>
      <c r="Z23" s="2">
        <v>16850</v>
      </c>
      <c r="AA23" s="2">
        <v>16750</v>
      </c>
      <c r="AB23" s="2">
        <v>16600</v>
      </c>
      <c r="AC23" s="2">
        <v>16550</v>
      </c>
      <c r="AD23" s="2">
        <v>16500</v>
      </c>
      <c r="AE23" s="2">
        <v>16472</v>
      </c>
      <c r="AF23" s="2">
        <v>16436</v>
      </c>
      <c r="AG23" s="2">
        <v>16163</v>
      </c>
      <c r="AH23" s="2">
        <v>16154</v>
      </c>
      <c r="AI23" s="2">
        <v>16169</v>
      </c>
      <c r="AJ23" s="2">
        <v>15899</v>
      </c>
      <c r="AK23" s="2">
        <v>15789</v>
      </c>
      <c r="AL23" s="2">
        <v>15556</v>
      </c>
      <c r="AM23" s="2">
        <v>15477</v>
      </c>
      <c r="AN23" s="2">
        <v>15450</v>
      </c>
      <c r="AO23" s="2">
        <v>15330</v>
      </c>
      <c r="AP23" s="2">
        <v>15232</v>
      </c>
      <c r="AQ23" s="2">
        <v>15222</v>
      </c>
      <c r="AR23" s="2">
        <v>15219</v>
      </c>
      <c r="AS23" s="2">
        <v>15225</v>
      </c>
      <c r="AT23" s="2">
        <v>15232</v>
      </c>
      <c r="AU23" s="2">
        <v>15235</v>
      </c>
      <c r="AV23" s="2">
        <v>0</v>
      </c>
      <c r="AW23" s="2">
        <v>0</v>
      </c>
    </row>
    <row r="24" spans="1:49" ht="13.5" customHeight="1" x14ac:dyDescent="0.2">
      <c r="A24" s="2">
        <v>15</v>
      </c>
      <c r="B24" s="3" t="s">
        <v>66</v>
      </c>
      <c r="C24" s="2">
        <v>169</v>
      </c>
      <c r="D24" s="3" t="s">
        <v>69</v>
      </c>
      <c r="E24" s="3" t="s">
        <v>304</v>
      </c>
      <c r="F24" s="3" t="s">
        <v>310</v>
      </c>
      <c r="G24" s="2">
        <v>14411</v>
      </c>
      <c r="H24" s="2">
        <v>14522</v>
      </c>
      <c r="I24" s="2">
        <v>14640</v>
      </c>
      <c r="J24" s="2">
        <v>14772</v>
      </c>
      <c r="K24" s="2">
        <v>14895</v>
      </c>
      <c r="L24" s="2">
        <v>15020</v>
      </c>
      <c r="M24" s="2">
        <v>15121</v>
      </c>
      <c r="N24" s="2">
        <v>15217</v>
      </c>
      <c r="O24" s="2">
        <v>15317</v>
      </c>
      <c r="P24" s="2">
        <v>15417</v>
      </c>
      <c r="Q24" s="2">
        <v>15518</v>
      </c>
      <c r="R24" s="2">
        <v>15618</v>
      </c>
      <c r="S24" s="2">
        <v>15766</v>
      </c>
      <c r="T24" s="2">
        <v>16033</v>
      </c>
      <c r="U24" s="2">
        <v>16254</v>
      </c>
      <c r="V24" s="2">
        <v>16474</v>
      </c>
      <c r="W24" s="2">
        <v>16684</v>
      </c>
      <c r="X24" s="2">
        <v>16905</v>
      </c>
      <c r="Y24" s="2">
        <v>17115</v>
      </c>
      <c r="Z24" s="2">
        <v>17535</v>
      </c>
      <c r="AA24" s="2">
        <v>17957</v>
      </c>
      <c r="AB24" s="2">
        <v>18393</v>
      </c>
      <c r="AC24" s="2">
        <v>18930</v>
      </c>
      <c r="AD24" s="2">
        <v>19467</v>
      </c>
      <c r="AE24" s="2">
        <v>19999</v>
      </c>
      <c r="AF24" s="2">
        <v>21551</v>
      </c>
      <c r="AG24" s="2">
        <v>22048</v>
      </c>
      <c r="AH24" s="2">
        <v>22625</v>
      </c>
      <c r="AI24" s="2">
        <v>22962</v>
      </c>
      <c r="AJ24" s="2">
        <v>23299</v>
      </c>
      <c r="AK24" s="2">
        <v>23635</v>
      </c>
      <c r="AL24" s="2">
        <v>24085</v>
      </c>
      <c r="AM24" s="2">
        <v>24085</v>
      </c>
      <c r="AN24" s="2">
        <v>24235</v>
      </c>
      <c r="AO24" s="2">
        <v>24385</v>
      </c>
      <c r="AP24" s="2">
        <v>24385</v>
      </c>
      <c r="AQ24" s="2">
        <v>24385</v>
      </c>
      <c r="AR24" s="2">
        <v>24636</v>
      </c>
      <c r="AS24" s="2">
        <v>24637</v>
      </c>
      <c r="AT24" s="2">
        <v>24638</v>
      </c>
      <c r="AU24" s="2">
        <v>24810</v>
      </c>
      <c r="AV24" s="2">
        <v>0</v>
      </c>
      <c r="AW24" s="2">
        <v>0</v>
      </c>
    </row>
    <row r="25" spans="1:49" ht="13.5" customHeight="1" x14ac:dyDescent="0.2">
      <c r="A25" s="2">
        <v>15</v>
      </c>
      <c r="B25" s="3" t="s">
        <v>66</v>
      </c>
      <c r="C25" s="2">
        <v>234</v>
      </c>
      <c r="D25" s="3" t="s">
        <v>70</v>
      </c>
      <c r="E25" s="3" t="s">
        <v>304</v>
      </c>
      <c r="F25" s="3" t="s">
        <v>310</v>
      </c>
      <c r="G25" s="2">
        <v>15230</v>
      </c>
      <c r="H25" s="2">
        <v>15193</v>
      </c>
      <c r="I25" s="2">
        <v>15143</v>
      </c>
      <c r="J25" s="2">
        <v>15153</v>
      </c>
      <c r="K25" s="2">
        <v>15100</v>
      </c>
      <c r="L25" s="2">
        <v>15109</v>
      </c>
      <c r="M25" s="2">
        <v>15109</v>
      </c>
      <c r="N25" s="2">
        <v>15072</v>
      </c>
      <c r="O25" s="2">
        <v>15072</v>
      </c>
      <c r="P25" s="2">
        <v>15057</v>
      </c>
      <c r="Q25" s="2">
        <v>15057</v>
      </c>
      <c r="R25" s="2">
        <v>15057</v>
      </c>
      <c r="S25" s="2">
        <v>15056</v>
      </c>
      <c r="T25" s="2">
        <v>15062</v>
      </c>
      <c r="U25" s="2">
        <v>15067</v>
      </c>
      <c r="V25" s="2">
        <v>15079</v>
      </c>
      <c r="W25" s="2">
        <v>15080</v>
      </c>
      <c r="X25" s="2">
        <v>15080</v>
      </c>
      <c r="Y25" s="2">
        <v>15081</v>
      </c>
      <c r="Z25" s="2">
        <v>15081</v>
      </c>
      <c r="AA25" s="2">
        <v>15046</v>
      </c>
      <c r="AB25" s="2">
        <v>15001</v>
      </c>
      <c r="AC25" s="2">
        <v>14968</v>
      </c>
      <c r="AD25" s="2">
        <v>14924</v>
      </c>
      <c r="AE25" s="2">
        <v>14891</v>
      </c>
      <c r="AF25" s="2">
        <v>14847</v>
      </c>
      <c r="AG25" s="2">
        <v>14827</v>
      </c>
      <c r="AH25" s="2">
        <v>14824</v>
      </c>
      <c r="AI25" s="2">
        <v>14825</v>
      </c>
      <c r="AJ25" s="2">
        <v>14825</v>
      </c>
      <c r="AK25" s="2">
        <v>14825</v>
      </c>
      <c r="AL25" s="2">
        <v>14825</v>
      </c>
      <c r="AM25" s="2">
        <v>14825</v>
      </c>
      <c r="AN25" s="2">
        <v>14825</v>
      </c>
      <c r="AO25" s="2">
        <v>14825</v>
      </c>
      <c r="AP25" s="2">
        <v>14829</v>
      </c>
      <c r="AQ25" s="2">
        <v>14833</v>
      </c>
      <c r="AR25" s="2">
        <v>14842</v>
      </c>
      <c r="AS25" s="2">
        <v>14851</v>
      </c>
      <c r="AT25" s="2">
        <v>14883</v>
      </c>
      <c r="AU25" s="2">
        <v>14883</v>
      </c>
      <c r="AV25" s="2">
        <v>0</v>
      </c>
      <c r="AW25" s="2">
        <v>0</v>
      </c>
    </row>
    <row r="26" spans="1:49" ht="13.5" customHeight="1" x14ac:dyDescent="0.2">
      <c r="A26" s="2">
        <v>19</v>
      </c>
      <c r="B26" s="3" t="s">
        <v>71</v>
      </c>
      <c r="C26" s="2">
        <v>315</v>
      </c>
      <c r="D26" s="3" t="s">
        <v>72</v>
      </c>
      <c r="E26" s="3" t="s">
        <v>304</v>
      </c>
      <c r="F26" s="3" t="s">
        <v>310</v>
      </c>
      <c r="G26" s="2">
        <v>618793</v>
      </c>
      <c r="H26" s="2">
        <v>626433</v>
      </c>
      <c r="I26" s="2">
        <v>633027</v>
      </c>
      <c r="J26" s="2">
        <v>639252</v>
      </c>
      <c r="K26" s="2">
        <v>644045</v>
      </c>
      <c r="L26" s="2">
        <v>650111</v>
      </c>
      <c r="M26" s="2">
        <v>655058</v>
      </c>
      <c r="N26" s="2">
        <v>662366</v>
      </c>
      <c r="O26" s="2">
        <v>671726</v>
      </c>
      <c r="P26" s="2">
        <v>673387</v>
      </c>
      <c r="Q26" s="2">
        <v>680414</v>
      </c>
      <c r="R26" s="2">
        <v>685480</v>
      </c>
      <c r="S26" s="2">
        <v>689247</v>
      </c>
      <c r="T26" s="2">
        <v>694240</v>
      </c>
      <c r="U26" s="2">
        <v>699447</v>
      </c>
      <c r="V26" s="2">
        <v>704004</v>
      </c>
      <c r="W26" s="2">
        <v>707983</v>
      </c>
      <c r="X26" s="2">
        <v>710128</v>
      </c>
      <c r="Y26" s="2">
        <v>713910</v>
      </c>
      <c r="Z26" s="2">
        <v>716842</v>
      </c>
      <c r="AA26" s="2">
        <v>719790</v>
      </c>
      <c r="AB26" s="2">
        <v>723025</v>
      </c>
      <c r="AC26" s="2">
        <v>724618</v>
      </c>
      <c r="AD26" s="2">
        <v>727744</v>
      </c>
      <c r="AE26" s="2">
        <v>730534</v>
      </c>
      <c r="AF26" s="2">
        <v>737077</v>
      </c>
      <c r="AG26" s="2">
        <v>740060</v>
      </c>
      <c r="AH26" s="2">
        <v>743604</v>
      </c>
      <c r="AI26" s="2">
        <v>746499</v>
      </c>
      <c r="AJ26" s="2">
        <v>749542</v>
      </c>
      <c r="AK26" s="2">
        <v>754025</v>
      </c>
      <c r="AL26" s="2">
        <v>756859</v>
      </c>
      <c r="AM26" s="2">
        <v>761246</v>
      </c>
      <c r="AN26" s="2">
        <v>764893</v>
      </c>
      <c r="AO26" s="2">
        <v>772651</v>
      </c>
      <c r="AP26" s="2">
        <v>775921</v>
      </c>
      <c r="AQ26" s="2">
        <v>776732</v>
      </c>
      <c r="AR26" s="2">
        <v>778280</v>
      </c>
      <c r="AS26" s="2">
        <v>780676</v>
      </c>
      <c r="AT26" s="2">
        <v>781137</v>
      </c>
      <c r="AU26" s="2">
        <v>784205</v>
      </c>
      <c r="AV26" s="2">
        <v>0</v>
      </c>
      <c r="AW26" s="2">
        <v>0</v>
      </c>
    </row>
    <row r="27" spans="1:49" ht="13.5" customHeight="1" x14ac:dyDescent="0.2">
      <c r="A27" s="2">
        <v>21</v>
      </c>
      <c r="B27" s="3" t="s">
        <v>201</v>
      </c>
      <c r="C27" s="2">
        <v>390</v>
      </c>
      <c r="D27" s="3" t="s">
        <v>75</v>
      </c>
      <c r="E27" s="3" t="s">
        <v>304</v>
      </c>
      <c r="F27" s="3" t="s">
        <v>310</v>
      </c>
      <c r="G27" s="2">
        <v>865084</v>
      </c>
      <c r="H27" s="2">
        <v>866402</v>
      </c>
      <c r="I27" s="2">
        <v>867178</v>
      </c>
      <c r="J27" s="2">
        <v>868397</v>
      </c>
      <c r="K27" s="2">
        <v>869413</v>
      </c>
      <c r="L27" s="2">
        <v>870012</v>
      </c>
      <c r="M27" s="2">
        <v>870749</v>
      </c>
      <c r="N27" s="2">
        <v>871443</v>
      </c>
      <c r="O27" s="2">
        <v>873192</v>
      </c>
      <c r="P27" s="2">
        <v>873673</v>
      </c>
      <c r="Q27" s="2">
        <v>874256</v>
      </c>
      <c r="R27" s="2">
        <v>874973</v>
      </c>
      <c r="S27" s="2">
        <v>875262</v>
      </c>
      <c r="T27" s="2">
        <v>876393</v>
      </c>
      <c r="U27" s="2">
        <v>877881</v>
      </c>
      <c r="V27" s="2">
        <v>879089</v>
      </c>
      <c r="W27" s="2">
        <v>880233</v>
      </c>
      <c r="X27" s="2">
        <v>881129</v>
      </c>
      <c r="Y27" s="2">
        <v>881808</v>
      </c>
      <c r="Z27" s="2">
        <v>883066</v>
      </c>
      <c r="AA27" s="2">
        <v>883160</v>
      </c>
      <c r="AB27" s="2">
        <v>884017</v>
      </c>
      <c r="AC27" s="2">
        <v>884975</v>
      </c>
      <c r="AD27" s="2">
        <v>885976</v>
      </c>
      <c r="AE27" s="2">
        <v>889037</v>
      </c>
      <c r="AF27" s="2">
        <v>892990</v>
      </c>
      <c r="AG27" s="2">
        <v>895311</v>
      </c>
      <c r="AH27" s="2">
        <v>899671</v>
      </c>
      <c r="AI27" s="2">
        <v>902306</v>
      </c>
      <c r="AJ27" s="2">
        <v>904640</v>
      </c>
      <c r="AK27" s="2">
        <v>905286</v>
      </c>
      <c r="AL27" s="2">
        <v>907558</v>
      </c>
      <c r="AM27" s="2">
        <v>894367</v>
      </c>
      <c r="AN27" s="2">
        <v>896280</v>
      </c>
      <c r="AO27" s="2">
        <v>900210</v>
      </c>
      <c r="AP27" s="2">
        <v>902110</v>
      </c>
      <c r="AQ27" s="2">
        <v>904179</v>
      </c>
      <c r="AR27" s="2">
        <v>906216</v>
      </c>
      <c r="AS27" s="2">
        <v>907154</v>
      </c>
      <c r="AT27" s="2">
        <v>907922</v>
      </c>
      <c r="AU27" s="2">
        <v>910134</v>
      </c>
      <c r="AV27" s="2">
        <v>0</v>
      </c>
      <c r="AW27" s="2">
        <v>0</v>
      </c>
    </row>
    <row r="28" spans="1:49" ht="13.5" customHeight="1" x14ac:dyDescent="0.2">
      <c r="A28" s="2">
        <v>22</v>
      </c>
      <c r="B28" s="3" t="s">
        <v>76</v>
      </c>
      <c r="C28" s="2">
        <v>855</v>
      </c>
      <c r="D28" s="3" t="s">
        <v>77</v>
      </c>
      <c r="E28" s="3" t="s">
        <v>304</v>
      </c>
      <c r="F28" s="3" t="s">
        <v>310</v>
      </c>
      <c r="G28" s="2">
        <v>2624478</v>
      </c>
      <c r="H28" s="2">
        <v>2638582</v>
      </c>
      <c r="I28" s="2">
        <v>2650725</v>
      </c>
      <c r="J28" s="2">
        <v>2663962</v>
      </c>
      <c r="K28" s="2">
        <v>2675444</v>
      </c>
      <c r="L28" s="2">
        <v>2687346</v>
      </c>
      <c r="M28" s="2">
        <v>2697623</v>
      </c>
      <c r="N28" s="2">
        <v>2710755</v>
      </c>
      <c r="O28" s="2">
        <v>2727920</v>
      </c>
      <c r="P28" s="2">
        <v>2735947</v>
      </c>
      <c r="Q28" s="2">
        <v>2750208</v>
      </c>
      <c r="R28" s="2">
        <v>2763912</v>
      </c>
      <c r="S28" s="2">
        <v>2776152</v>
      </c>
      <c r="T28" s="2">
        <v>2791068</v>
      </c>
      <c r="U28" s="2">
        <v>2802955</v>
      </c>
      <c r="V28" s="2">
        <v>2800714</v>
      </c>
      <c r="W28" s="2">
        <v>2813598</v>
      </c>
      <c r="X28" s="2">
        <v>2822866</v>
      </c>
      <c r="Y28" s="2">
        <v>2835636</v>
      </c>
      <c r="Z28" s="2">
        <v>2846594</v>
      </c>
      <c r="AA28" s="2">
        <v>2854367</v>
      </c>
      <c r="AB28" s="2">
        <v>2866322</v>
      </c>
      <c r="AC28" s="2">
        <v>2891613</v>
      </c>
      <c r="AD28" s="2">
        <v>2910463</v>
      </c>
      <c r="AE28" s="2">
        <v>2942746</v>
      </c>
      <c r="AF28" s="2">
        <v>2970782</v>
      </c>
      <c r="AG28" s="2">
        <v>2996212</v>
      </c>
      <c r="AH28" s="2">
        <v>3021051</v>
      </c>
      <c r="AI28" s="2">
        <v>3041212</v>
      </c>
      <c r="AJ28" s="2">
        <v>3053099</v>
      </c>
      <c r="AK28" s="2">
        <v>3057540</v>
      </c>
      <c r="AL28" s="2">
        <v>3061550</v>
      </c>
      <c r="AM28" s="2">
        <v>3101633</v>
      </c>
      <c r="AN28" s="2">
        <v>3108988</v>
      </c>
      <c r="AO28" s="2">
        <v>3121586</v>
      </c>
      <c r="AP28" s="2">
        <v>3129132</v>
      </c>
      <c r="AQ28" s="2">
        <v>3132024</v>
      </c>
      <c r="AR28" s="2">
        <v>3137260</v>
      </c>
      <c r="AS28" s="2">
        <v>3160188</v>
      </c>
      <c r="AT28" s="2">
        <v>3165487</v>
      </c>
      <c r="AU28" s="2">
        <v>3178554</v>
      </c>
      <c r="AV28" s="2">
        <v>0</v>
      </c>
      <c r="AW28" s="2">
        <v>0</v>
      </c>
    </row>
    <row r="29" spans="1:49" ht="13.5" customHeight="1" x14ac:dyDescent="0.2">
      <c r="A29" s="2">
        <v>23</v>
      </c>
      <c r="B29" s="3" t="s">
        <v>78</v>
      </c>
      <c r="C29" s="2">
        <v>231</v>
      </c>
      <c r="D29" s="3" t="s">
        <v>78</v>
      </c>
      <c r="E29" s="3" t="s">
        <v>304</v>
      </c>
      <c r="F29" s="3" t="s">
        <v>310</v>
      </c>
      <c r="G29" s="2">
        <v>447509</v>
      </c>
      <c r="H29" s="2">
        <v>443991</v>
      </c>
      <c r="I29" s="2">
        <v>441443</v>
      </c>
      <c r="J29" s="2">
        <v>439012</v>
      </c>
      <c r="K29" s="2">
        <v>435873</v>
      </c>
      <c r="L29" s="2">
        <v>435550</v>
      </c>
      <c r="M29" s="2">
        <v>435307</v>
      </c>
      <c r="N29" s="2">
        <v>435795</v>
      </c>
      <c r="O29" s="2">
        <v>435447</v>
      </c>
      <c r="P29" s="2">
        <v>434400</v>
      </c>
      <c r="Q29" s="2">
        <v>433300</v>
      </c>
      <c r="R29" s="2">
        <v>432300</v>
      </c>
      <c r="S29" s="2">
        <v>431200</v>
      </c>
      <c r="T29" s="2">
        <v>430158</v>
      </c>
      <c r="U29" s="2">
        <v>430158</v>
      </c>
      <c r="V29" s="2">
        <v>430158</v>
      </c>
      <c r="W29" s="2">
        <v>430331</v>
      </c>
      <c r="X29" s="2">
        <v>428163</v>
      </c>
      <c r="Y29" s="2">
        <v>428163</v>
      </c>
      <c r="Z29" s="2">
        <v>428163</v>
      </c>
      <c r="AA29" s="2">
        <v>428163</v>
      </c>
      <c r="AB29" s="2">
        <v>431399</v>
      </c>
      <c r="AC29" s="2">
        <v>431399</v>
      </c>
      <c r="AD29" s="2">
        <v>431399</v>
      </c>
      <c r="AE29" s="2">
        <v>431399</v>
      </c>
      <c r="AF29" s="2">
        <v>431399</v>
      </c>
      <c r="AG29" s="2">
        <v>426948</v>
      </c>
      <c r="AH29" s="2">
        <v>426948</v>
      </c>
      <c r="AI29" s="2">
        <v>426948</v>
      </c>
      <c r="AJ29" s="2">
        <v>426948</v>
      </c>
      <c r="AK29" s="2">
        <v>426948</v>
      </c>
      <c r="AL29" s="2">
        <v>425429</v>
      </c>
      <c r="AM29" s="2">
        <v>422948</v>
      </c>
      <c r="AN29" s="2">
        <v>421139</v>
      </c>
      <c r="AO29" s="2">
        <v>420139</v>
      </c>
      <c r="AP29" s="2">
        <v>416306</v>
      </c>
      <c r="AQ29" s="2">
        <v>418932</v>
      </c>
      <c r="AR29" s="2">
        <v>413782</v>
      </c>
      <c r="AS29" s="2">
        <v>412473</v>
      </c>
      <c r="AT29" s="2">
        <v>412877</v>
      </c>
      <c r="AU29" s="2">
        <v>411259</v>
      </c>
      <c r="AV29" s="2">
        <v>0</v>
      </c>
      <c r="AW29" s="2">
        <v>0</v>
      </c>
    </row>
    <row r="30" spans="1:49" ht="13.5" customHeight="1" x14ac:dyDescent="0.2">
      <c r="A30" s="2">
        <v>24</v>
      </c>
      <c r="B30" s="3" t="s">
        <v>79</v>
      </c>
      <c r="C30" s="2">
        <v>303</v>
      </c>
      <c r="D30" s="3" t="s">
        <v>80</v>
      </c>
      <c r="E30" s="3" t="s">
        <v>304</v>
      </c>
      <c r="F30" s="3" t="s">
        <v>310</v>
      </c>
      <c r="G30" s="2">
        <v>170012</v>
      </c>
      <c r="H30" s="2">
        <v>169787</v>
      </c>
      <c r="I30" s="2">
        <v>169238</v>
      </c>
      <c r="J30" s="2">
        <v>168456</v>
      </c>
      <c r="K30" s="2">
        <v>167765</v>
      </c>
      <c r="L30" s="2">
        <v>167270</v>
      </c>
      <c r="M30" s="2">
        <v>167159</v>
      </c>
      <c r="N30" s="2">
        <v>166142</v>
      </c>
      <c r="O30" s="2">
        <v>166249</v>
      </c>
      <c r="P30" s="2">
        <v>164259</v>
      </c>
      <c r="Q30" s="2">
        <v>162215</v>
      </c>
      <c r="R30" s="2">
        <v>161543</v>
      </c>
      <c r="S30" s="2">
        <v>160904</v>
      </c>
      <c r="T30" s="2">
        <v>160523</v>
      </c>
      <c r="U30" s="2">
        <v>160159</v>
      </c>
      <c r="V30" s="2">
        <v>159254</v>
      </c>
      <c r="W30" s="2">
        <v>159042</v>
      </c>
      <c r="X30" s="2">
        <v>159058</v>
      </c>
      <c r="Y30" s="2">
        <v>158666</v>
      </c>
      <c r="Z30" s="2">
        <v>158078</v>
      </c>
      <c r="AA30" s="2">
        <v>157767</v>
      </c>
      <c r="AB30" s="2">
        <v>157515</v>
      </c>
      <c r="AC30" s="2">
        <v>156313</v>
      </c>
      <c r="AD30" s="2">
        <v>156016</v>
      </c>
      <c r="AE30" s="2">
        <v>155642</v>
      </c>
      <c r="AF30" s="2">
        <v>155296</v>
      </c>
      <c r="AG30" s="2">
        <v>154971</v>
      </c>
      <c r="AH30" s="2">
        <v>154588</v>
      </c>
      <c r="AI30" s="2">
        <v>154427</v>
      </c>
      <c r="AJ30" s="2">
        <v>153873</v>
      </c>
      <c r="AK30" s="2">
        <v>150561</v>
      </c>
      <c r="AL30" s="2">
        <v>149441</v>
      </c>
      <c r="AM30" s="2">
        <v>148696</v>
      </c>
      <c r="AN30" s="2">
        <v>148551</v>
      </c>
      <c r="AO30" s="2">
        <v>147494</v>
      </c>
      <c r="AP30" s="2">
        <v>147764</v>
      </c>
      <c r="AQ30" s="2">
        <v>147313</v>
      </c>
      <c r="AR30" s="2">
        <v>147284</v>
      </c>
      <c r="AS30" s="2">
        <v>147038</v>
      </c>
      <c r="AT30" s="2">
        <v>145915</v>
      </c>
      <c r="AU30" s="2">
        <v>145270</v>
      </c>
      <c r="AV30" s="2">
        <v>0</v>
      </c>
      <c r="AW30" s="2">
        <v>0</v>
      </c>
    </row>
    <row r="31" spans="1:49" ht="13.5" customHeight="1" x14ac:dyDescent="0.2">
      <c r="A31" s="2">
        <v>25</v>
      </c>
      <c r="B31" s="3" t="s">
        <v>81</v>
      </c>
      <c r="C31" s="2">
        <v>354</v>
      </c>
      <c r="D31" s="3" t="s">
        <v>82</v>
      </c>
      <c r="E31" s="3" t="s">
        <v>304</v>
      </c>
      <c r="F31" s="3" t="s">
        <v>310</v>
      </c>
      <c r="G31" s="2">
        <v>1880102</v>
      </c>
      <c r="H31" s="2">
        <v>1879136</v>
      </c>
      <c r="I31" s="2">
        <v>1877090</v>
      </c>
      <c r="J31" s="2">
        <v>1874933</v>
      </c>
      <c r="K31" s="2">
        <v>1877144</v>
      </c>
      <c r="L31" s="2">
        <v>1876703</v>
      </c>
      <c r="M31" s="2">
        <v>1880432</v>
      </c>
      <c r="N31" s="2">
        <v>1878840</v>
      </c>
      <c r="O31" s="2">
        <v>1884700</v>
      </c>
      <c r="P31" s="2">
        <v>1884237</v>
      </c>
      <c r="Q31" s="2">
        <v>1882421</v>
      </c>
      <c r="R31" s="2">
        <v>1883902</v>
      </c>
      <c r="S31" s="2">
        <v>1886773</v>
      </c>
      <c r="T31" s="2">
        <v>1887126</v>
      </c>
      <c r="U31" s="2">
        <v>1883186</v>
      </c>
      <c r="V31" s="2">
        <v>1885778</v>
      </c>
      <c r="W31" s="2">
        <v>1879192</v>
      </c>
      <c r="X31" s="2">
        <v>1875919</v>
      </c>
      <c r="Y31" s="2">
        <v>1880129</v>
      </c>
      <c r="Z31" s="2">
        <v>1884021</v>
      </c>
      <c r="AA31" s="2">
        <v>1885583</v>
      </c>
      <c r="AB31" s="2">
        <v>1885698</v>
      </c>
      <c r="AC31" s="2">
        <v>1878360</v>
      </c>
      <c r="AD31" s="2">
        <v>1879943</v>
      </c>
      <c r="AE31" s="2">
        <v>1880127</v>
      </c>
      <c r="AF31" s="2">
        <v>1878452</v>
      </c>
      <c r="AG31" s="2">
        <v>1872063</v>
      </c>
      <c r="AH31" s="2">
        <v>1873813</v>
      </c>
      <c r="AI31" s="2">
        <v>1868638</v>
      </c>
      <c r="AJ31" s="2">
        <v>1865035</v>
      </c>
      <c r="AK31" s="2">
        <v>1859833</v>
      </c>
      <c r="AL31" s="2">
        <v>1891022</v>
      </c>
      <c r="AM31" s="2">
        <v>1879279</v>
      </c>
      <c r="AN31" s="2">
        <v>1885119</v>
      </c>
      <c r="AO31" s="2">
        <v>1868986</v>
      </c>
      <c r="AP31" s="2">
        <v>1865269</v>
      </c>
      <c r="AQ31" s="2">
        <v>1864577</v>
      </c>
      <c r="AR31" s="2">
        <v>1857935</v>
      </c>
      <c r="AS31" s="2">
        <v>1842634</v>
      </c>
      <c r="AT31" s="2">
        <v>1846213</v>
      </c>
      <c r="AU31" s="2">
        <v>1843180</v>
      </c>
      <c r="AV31" s="2">
        <v>0</v>
      </c>
      <c r="AW31" s="2">
        <v>0</v>
      </c>
    </row>
    <row r="32" spans="1:49" ht="13.5" customHeight="1" x14ac:dyDescent="0.2">
      <c r="A32" s="2">
        <v>30</v>
      </c>
      <c r="B32" s="3" t="s">
        <v>86</v>
      </c>
      <c r="C32" s="2">
        <v>862</v>
      </c>
      <c r="D32" s="3" t="s">
        <v>87</v>
      </c>
      <c r="E32" s="3" t="s">
        <v>304</v>
      </c>
      <c r="F32" s="3" t="s">
        <v>310</v>
      </c>
      <c r="G32" s="2">
        <v>4504580</v>
      </c>
      <c r="H32" s="2">
        <v>4517718</v>
      </c>
      <c r="I32" s="2">
        <v>4527815</v>
      </c>
      <c r="J32" s="2">
        <v>4538895</v>
      </c>
      <c r="K32" s="2">
        <v>4552588</v>
      </c>
      <c r="L32" s="2">
        <v>4564049</v>
      </c>
      <c r="M32" s="2">
        <v>4578055</v>
      </c>
      <c r="N32" s="2">
        <v>4589595</v>
      </c>
      <c r="O32" s="2">
        <v>4612620</v>
      </c>
      <c r="P32" s="2">
        <v>4620184</v>
      </c>
      <c r="Q32" s="2">
        <v>4632629</v>
      </c>
      <c r="R32" s="2">
        <v>4647814</v>
      </c>
      <c r="S32" s="2">
        <v>4662925</v>
      </c>
      <c r="T32" s="2">
        <v>4678194</v>
      </c>
      <c r="U32" s="2">
        <v>4686141</v>
      </c>
      <c r="V32" s="2">
        <v>4686492</v>
      </c>
      <c r="W32" s="2">
        <v>4692790</v>
      </c>
      <c r="X32" s="2">
        <v>4698785</v>
      </c>
      <c r="Y32" s="2">
        <v>4715765</v>
      </c>
      <c r="Z32" s="2">
        <v>4730615</v>
      </c>
      <c r="AA32" s="2">
        <v>4739950</v>
      </c>
      <c r="AB32" s="2">
        <v>4752020</v>
      </c>
      <c r="AC32" s="2">
        <v>4769973</v>
      </c>
      <c r="AD32" s="2">
        <v>4790406</v>
      </c>
      <c r="AE32" s="2">
        <v>4822873</v>
      </c>
      <c r="AF32" s="2">
        <v>4849234</v>
      </c>
      <c r="AG32" s="2">
        <v>4868275</v>
      </c>
      <c r="AH32" s="2">
        <v>4894864</v>
      </c>
      <c r="AI32" s="2">
        <v>4909850</v>
      </c>
      <c r="AJ32" s="2">
        <v>4918134</v>
      </c>
      <c r="AK32" s="2">
        <v>4917373</v>
      </c>
      <c r="AL32" s="2">
        <v>4952572</v>
      </c>
      <c r="AM32" s="2">
        <v>4980912</v>
      </c>
      <c r="AN32" s="2">
        <v>4994107</v>
      </c>
      <c r="AO32" s="2">
        <v>4990572</v>
      </c>
      <c r="AP32" s="2">
        <v>4994402</v>
      </c>
      <c r="AQ32" s="2">
        <v>4996601</v>
      </c>
      <c r="AR32" s="2">
        <v>4995195</v>
      </c>
      <c r="AS32" s="2">
        <v>5002822</v>
      </c>
      <c r="AT32" s="2">
        <v>5011700</v>
      </c>
      <c r="AU32" s="2">
        <v>5021734</v>
      </c>
      <c r="AV32" s="2">
        <v>0</v>
      </c>
      <c r="AW32" s="2">
        <v>0</v>
      </c>
    </row>
    <row r="33" spans="1:49" ht="13.5" customHeight="1" x14ac:dyDescent="0.2">
      <c r="A33" s="2">
        <v>41</v>
      </c>
      <c r="B33" s="3" t="s">
        <v>73</v>
      </c>
      <c r="C33" s="2">
        <v>870</v>
      </c>
      <c r="D33" s="3" t="s">
        <v>74</v>
      </c>
      <c r="E33" s="3" t="s">
        <v>137</v>
      </c>
      <c r="F33" s="3" t="s">
        <v>137</v>
      </c>
      <c r="G33" s="2" t="s">
        <v>137</v>
      </c>
      <c r="H33" s="2" t="s">
        <v>137</v>
      </c>
      <c r="I33" s="2" t="s">
        <v>137</v>
      </c>
      <c r="J33" s="2" t="s">
        <v>137</v>
      </c>
      <c r="K33" s="2" t="s">
        <v>137</v>
      </c>
      <c r="L33" s="2" t="s">
        <v>137</v>
      </c>
      <c r="M33" s="2" t="s">
        <v>137</v>
      </c>
      <c r="N33" s="2" t="s">
        <v>137</v>
      </c>
      <c r="O33" s="2" t="s">
        <v>137</v>
      </c>
      <c r="P33" s="2" t="s">
        <v>137</v>
      </c>
      <c r="Q33" s="2" t="s">
        <v>137</v>
      </c>
      <c r="R33" s="2" t="s">
        <v>137</v>
      </c>
      <c r="S33" s="2" t="s">
        <v>137</v>
      </c>
      <c r="T33" s="2" t="s">
        <v>137</v>
      </c>
      <c r="U33" s="2" t="s">
        <v>137</v>
      </c>
      <c r="V33" s="2" t="s">
        <v>137</v>
      </c>
      <c r="W33" s="2" t="s">
        <v>137</v>
      </c>
      <c r="X33" s="2" t="s">
        <v>137</v>
      </c>
      <c r="Y33" s="2" t="s">
        <v>137</v>
      </c>
      <c r="Z33" s="2" t="s">
        <v>137</v>
      </c>
      <c r="AA33" s="2" t="s">
        <v>137</v>
      </c>
      <c r="AB33" s="2" t="s">
        <v>137</v>
      </c>
      <c r="AC33" s="2" t="s">
        <v>137</v>
      </c>
      <c r="AD33" s="2" t="s">
        <v>137</v>
      </c>
      <c r="AE33" s="2" t="s">
        <v>137</v>
      </c>
      <c r="AF33" s="2" t="s">
        <v>137</v>
      </c>
      <c r="AG33" s="2" t="s">
        <v>137</v>
      </c>
      <c r="AH33" s="2" t="s">
        <v>137</v>
      </c>
      <c r="AI33" s="2" t="s">
        <v>137</v>
      </c>
      <c r="AJ33" s="2" t="s">
        <v>137</v>
      </c>
      <c r="AK33" s="2" t="s">
        <v>137</v>
      </c>
      <c r="AL33" s="2" t="s">
        <v>137</v>
      </c>
      <c r="AM33" s="2" t="s">
        <v>137</v>
      </c>
      <c r="AN33" s="2" t="s">
        <v>137</v>
      </c>
      <c r="AO33" s="2" t="s">
        <v>137</v>
      </c>
      <c r="AP33" s="2" t="s">
        <v>137</v>
      </c>
      <c r="AQ33" s="2" t="s">
        <v>137</v>
      </c>
      <c r="AR33" s="2" t="s">
        <v>137</v>
      </c>
      <c r="AS33" s="2" t="s">
        <v>137</v>
      </c>
      <c r="AT33" s="2" t="s">
        <v>137</v>
      </c>
      <c r="AU33" s="2" t="s">
        <v>137</v>
      </c>
      <c r="AV33" s="2" t="s">
        <v>137</v>
      </c>
      <c r="AW33" s="2" t="s">
        <v>137</v>
      </c>
    </row>
    <row r="34" spans="1:49" ht="13.5" customHeight="1" x14ac:dyDescent="0.2">
      <c r="A34" s="2">
        <v>42</v>
      </c>
      <c r="B34" s="3" t="s">
        <v>83</v>
      </c>
      <c r="C34" s="2">
        <v>860</v>
      </c>
      <c r="D34" s="3" t="s">
        <v>84</v>
      </c>
      <c r="E34" s="3" t="s">
        <v>304</v>
      </c>
      <c r="F34" s="3" t="s">
        <v>310</v>
      </c>
      <c r="G34" s="2">
        <v>1056385</v>
      </c>
      <c r="H34" s="2">
        <v>1061740</v>
      </c>
      <c r="I34" s="2">
        <v>1066351</v>
      </c>
      <c r="J34" s="2">
        <v>1071918</v>
      </c>
      <c r="K34" s="2">
        <v>1076839</v>
      </c>
      <c r="L34" s="2">
        <v>1081320</v>
      </c>
      <c r="M34" s="2">
        <v>1085338</v>
      </c>
      <c r="N34" s="2">
        <v>1089931</v>
      </c>
      <c r="O34" s="2">
        <v>1095219</v>
      </c>
      <c r="P34" s="2">
        <v>1100417</v>
      </c>
      <c r="Q34" s="2">
        <v>1104329</v>
      </c>
      <c r="R34" s="2">
        <v>1112535</v>
      </c>
      <c r="S34" s="2">
        <v>1121210</v>
      </c>
      <c r="T34" s="2">
        <v>1129476</v>
      </c>
      <c r="U34" s="2">
        <v>1134528</v>
      </c>
      <c r="V34" s="2">
        <v>1125760</v>
      </c>
      <c r="W34" s="2">
        <v>1133152</v>
      </c>
      <c r="X34" s="2">
        <v>1138893</v>
      </c>
      <c r="Y34" s="2">
        <v>1147045</v>
      </c>
      <c r="Z34" s="2">
        <v>1152775</v>
      </c>
      <c r="AA34" s="2">
        <v>1161768</v>
      </c>
      <c r="AB34" s="2">
        <v>1169380</v>
      </c>
      <c r="AC34" s="2">
        <v>1191596</v>
      </c>
      <c r="AD34" s="2">
        <v>1205784</v>
      </c>
      <c r="AE34" s="2">
        <v>1232662</v>
      </c>
      <c r="AF34" s="2">
        <v>1250439</v>
      </c>
      <c r="AG34" s="2">
        <v>1270261</v>
      </c>
      <c r="AH34" s="2">
        <v>1287028</v>
      </c>
      <c r="AI34" s="2">
        <v>1301236</v>
      </c>
      <c r="AJ34" s="2">
        <v>1307419</v>
      </c>
      <c r="AK34" s="2">
        <v>1306609</v>
      </c>
      <c r="AL34" s="2">
        <v>1608827</v>
      </c>
      <c r="AM34" s="2">
        <v>1657432</v>
      </c>
      <c r="AN34" s="2">
        <v>1658496</v>
      </c>
      <c r="AO34" s="2">
        <v>1651904</v>
      </c>
      <c r="AP34" s="2">
        <v>1651420</v>
      </c>
      <c r="AQ34" s="2">
        <v>1649684</v>
      </c>
      <c r="AR34" s="2">
        <v>1649044</v>
      </c>
      <c r="AS34" s="2">
        <v>1666378</v>
      </c>
      <c r="AT34" s="2">
        <v>1672057</v>
      </c>
      <c r="AU34" s="2">
        <v>1679915</v>
      </c>
      <c r="AV34" s="2">
        <v>0</v>
      </c>
      <c r="AW34" s="2">
        <v>0</v>
      </c>
    </row>
    <row r="35" spans="1:49" ht="13.5" customHeight="1" x14ac:dyDescent="0.2">
      <c r="A35" s="2">
        <v>43</v>
      </c>
      <c r="B35" s="3" t="s">
        <v>83</v>
      </c>
      <c r="C35" s="2">
        <v>346</v>
      </c>
      <c r="D35" s="3" t="s">
        <v>85</v>
      </c>
      <c r="E35" s="3" t="s">
        <v>304</v>
      </c>
      <c r="F35" s="3" t="s">
        <v>310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304687</v>
      </c>
      <c r="AM35" s="2">
        <v>304797</v>
      </c>
      <c r="AN35" s="2">
        <v>305135</v>
      </c>
      <c r="AO35" s="2">
        <v>297806</v>
      </c>
      <c r="AP35" s="2">
        <v>295367</v>
      </c>
      <c r="AQ35" s="2">
        <v>293700</v>
      </c>
      <c r="AR35" s="2">
        <v>291508</v>
      </c>
      <c r="AS35" s="2">
        <v>289129</v>
      </c>
      <c r="AT35" s="2">
        <v>291024</v>
      </c>
      <c r="AU35" s="2">
        <v>291130</v>
      </c>
      <c r="AV35" s="2">
        <v>0</v>
      </c>
      <c r="AW35" s="2">
        <v>0</v>
      </c>
    </row>
    <row r="36" spans="1:49" ht="13.5" customHeight="1" x14ac:dyDescent="0.2">
      <c r="A36" s="2">
        <v>44</v>
      </c>
      <c r="B36" s="3" t="s">
        <v>48</v>
      </c>
      <c r="C36" s="2">
        <v>9995</v>
      </c>
      <c r="D36" s="3" t="s">
        <v>48</v>
      </c>
      <c r="E36" s="3" t="s">
        <v>137</v>
      </c>
      <c r="F36" s="3" t="s">
        <v>137</v>
      </c>
      <c r="G36" s="2" t="s">
        <v>137</v>
      </c>
      <c r="H36" s="2" t="s">
        <v>137</v>
      </c>
      <c r="I36" s="2" t="s">
        <v>137</v>
      </c>
      <c r="J36" s="2" t="s">
        <v>137</v>
      </c>
      <c r="K36" s="2" t="s">
        <v>137</v>
      </c>
      <c r="L36" s="2" t="s">
        <v>137</v>
      </c>
      <c r="M36" s="2" t="s">
        <v>137</v>
      </c>
      <c r="N36" s="2" t="s">
        <v>137</v>
      </c>
      <c r="O36" s="2" t="s">
        <v>137</v>
      </c>
      <c r="P36" s="2" t="s">
        <v>137</v>
      </c>
      <c r="Q36" s="2" t="s">
        <v>137</v>
      </c>
      <c r="R36" s="2" t="s">
        <v>137</v>
      </c>
      <c r="S36" s="2" t="s">
        <v>137</v>
      </c>
      <c r="T36" s="2" t="s">
        <v>137</v>
      </c>
      <c r="U36" s="2" t="s">
        <v>137</v>
      </c>
      <c r="V36" s="2" t="s">
        <v>137</v>
      </c>
      <c r="W36" s="2" t="s">
        <v>137</v>
      </c>
      <c r="X36" s="2" t="s">
        <v>137</v>
      </c>
      <c r="Y36" s="2" t="s">
        <v>137</v>
      </c>
      <c r="Z36" s="2" t="s">
        <v>137</v>
      </c>
      <c r="AA36" s="2" t="s">
        <v>137</v>
      </c>
      <c r="AB36" s="2" t="s">
        <v>137</v>
      </c>
      <c r="AC36" s="2" t="s">
        <v>137</v>
      </c>
      <c r="AD36" s="2" t="s">
        <v>137</v>
      </c>
      <c r="AE36" s="2" t="s">
        <v>137</v>
      </c>
      <c r="AF36" s="2" t="s">
        <v>137</v>
      </c>
      <c r="AG36" s="2" t="s">
        <v>137</v>
      </c>
      <c r="AH36" s="2" t="s">
        <v>137</v>
      </c>
      <c r="AI36" s="2" t="s">
        <v>137</v>
      </c>
      <c r="AJ36" s="2" t="s">
        <v>137</v>
      </c>
      <c r="AK36" s="2" t="s">
        <v>137</v>
      </c>
      <c r="AL36" s="2" t="s">
        <v>137</v>
      </c>
      <c r="AM36" s="2" t="s">
        <v>137</v>
      </c>
      <c r="AN36" s="2" t="s">
        <v>137</v>
      </c>
      <c r="AO36" s="2" t="s">
        <v>137</v>
      </c>
      <c r="AP36" s="2" t="s">
        <v>137</v>
      </c>
      <c r="AQ36" s="2" t="s">
        <v>137</v>
      </c>
      <c r="AR36" s="2" t="s">
        <v>137</v>
      </c>
      <c r="AS36" s="2" t="s">
        <v>137</v>
      </c>
      <c r="AT36" s="2" t="s">
        <v>137</v>
      </c>
      <c r="AU36" s="2" t="s">
        <v>137</v>
      </c>
      <c r="AV36" s="2" t="s">
        <v>137</v>
      </c>
      <c r="AW36" s="2" t="s">
        <v>137</v>
      </c>
    </row>
    <row r="37" spans="1:49" ht="13.5" customHeight="1" x14ac:dyDescent="0.2">
      <c r="A37" s="2">
        <v>45</v>
      </c>
      <c r="B37" s="3" t="s">
        <v>204</v>
      </c>
      <c r="C37" s="2">
        <v>9995</v>
      </c>
      <c r="D37" s="3" t="s">
        <v>204</v>
      </c>
      <c r="E37" s="3" t="s">
        <v>137</v>
      </c>
      <c r="F37" s="3" t="s">
        <v>137</v>
      </c>
      <c r="G37" s="2" t="s">
        <v>137</v>
      </c>
      <c r="H37" s="2" t="s">
        <v>137</v>
      </c>
      <c r="I37" s="2" t="s">
        <v>137</v>
      </c>
      <c r="J37" s="2" t="s">
        <v>137</v>
      </c>
      <c r="K37" s="2" t="s">
        <v>137</v>
      </c>
      <c r="L37" s="2" t="s">
        <v>137</v>
      </c>
      <c r="M37" s="2" t="s">
        <v>137</v>
      </c>
      <c r="N37" s="2" t="s">
        <v>137</v>
      </c>
      <c r="O37" s="2" t="s">
        <v>137</v>
      </c>
      <c r="P37" s="2" t="s">
        <v>137</v>
      </c>
      <c r="Q37" s="2" t="s">
        <v>137</v>
      </c>
      <c r="R37" s="2" t="s">
        <v>137</v>
      </c>
      <c r="S37" s="2" t="s">
        <v>137</v>
      </c>
      <c r="T37" s="2" t="s">
        <v>137</v>
      </c>
      <c r="U37" s="2" t="s">
        <v>137</v>
      </c>
      <c r="V37" s="2" t="s">
        <v>137</v>
      </c>
      <c r="W37" s="2" t="s">
        <v>137</v>
      </c>
      <c r="X37" s="2" t="s">
        <v>137</v>
      </c>
      <c r="Y37" s="2" t="s">
        <v>137</v>
      </c>
      <c r="Z37" s="2" t="s">
        <v>137</v>
      </c>
      <c r="AA37" s="2" t="s">
        <v>137</v>
      </c>
      <c r="AB37" s="2" t="s">
        <v>137</v>
      </c>
      <c r="AC37" s="2" t="s">
        <v>137</v>
      </c>
      <c r="AD37" s="2" t="s">
        <v>137</v>
      </c>
      <c r="AE37" s="2" t="s">
        <v>137</v>
      </c>
      <c r="AF37" s="2" t="s">
        <v>137</v>
      </c>
      <c r="AG37" s="2" t="s">
        <v>137</v>
      </c>
      <c r="AH37" s="2" t="s">
        <v>137</v>
      </c>
      <c r="AI37" s="2" t="s">
        <v>137</v>
      </c>
      <c r="AJ37" s="2" t="s">
        <v>137</v>
      </c>
      <c r="AK37" s="2" t="s">
        <v>137</v>
      </c>
      <c r="AL37" s="2" t="s">
        <v>137</v>
      </c>
      <c r="AM37" s="2" t="s">
        <v>137</v>
      </c>
      <c r="AN37" s="2" t="s">
        <v>137</v>
      </c>
      <c r="AO37" s="2" t="s">
        <v>137</v>
      </c>
      <c r="AP37" s="2" t="s">
        <v>137</v>
      </c>
      <c r="AQ37" s="2" t="s">
        <v>137</v>
      </c>
      <c r="AR37" s="2" t="s">
        <v>137</v>
      </c>
      <c r="AS37" s="2" t="s">
        <v>137</v>
      </c>
      <c r="AT37" s="2" t="s">
        <v>137</v>
      </c>
      <c r="AU37" s="2" t="s">
        <v>137</v>
      </c>
      <c r="AV37" s="2" t="s">
        <v>137</v>
      </c>
      <c r="AW37" s="2" t="s">
        <v>137</v>
      </c>
    </row>
    <row r="38" spans="1:49" ht="13.5" customHeight="1" x14ac:dyDescent="0.2">
      <c r="A38" s="2">
        <v>46</v>
      </c>
      <c r="B38" s="3" t="s">
        <v>210</v>
      </c>
      <c r="C38" s="2">
        <v>9996</v>
      </c>
      <c r="D38" s="3" t="s">
        <v>208</v>
      </c>
      <c r="E38" s="3" t="s">
        <v>137</v>
      </c>
      <c r="F38" s="3" t="s">
        <v>137</v>
      </c>
      <c r="G38" s="2" t="s">
        <v>137</v>
      </c>
      <c r="H38" s="2" t="s">
        <v>137</v>
      </c>
      <c r="I38" s="2" t="s">
        <v>137</v>
      </c>
      <c r="J38" s="2" t="s">
        <v>137</v>
      </c>
      <c r="K38" s="2" t="s">
        <v>137</v>
      </c>
      <c r="L38" s="2" t="s">
        <v>137</v>
      </c>
      <c r="M38" s="2" t="s">
        <v>137</v>
      </c>
      <c r="N38" s="2" t="s">
        <v>137</v>
      </c>
      <c r="O38" s="2" t="s">
        <v>137</v>
      </c>
      <c r="P38" s="2" t="s">
        <v>137</v>
      </c>
      <c r="Q38" s="2" t="s">
        <v>137</v>
      </c>
      <c r="R38" s="2" t="s">
        <v>137</v>
      </c>
      <c r="S38" s="2" t="s">
        <v>137</v>
      </c>
      <c r="T38" s="2" t="s">
        <v>137</v>
      </c>
      <c r="U38" s="2" t="s">
        <v>137</v>
      </c>
      <c r="V38" s="2" t="s">
        <v>137</v>
      </c>
      <c r="W38" s="2" t="s">
        <v>137</v>
      </c>
      <c r="X38" s="2" t="s">
        <v>137</v>
      </c>
      <c r="Y38" s="2" t="s">
        <v>137</v>
      </c>
      <c r="Z38" s="2" t="s">
        <v>137</v>
      </c>
      <c r="AA38" s="2" t="s">
        <v>137</v>
      </c>
      <c r="AB38" s="2" t="s">
        <v>137</v>
      </c>
      <c r="AC38" s="2" t="s">
        <v>137</v>
      </c>
      <c r="AD38" s="2" t="s">
        <v>137</v>
      </c>
      <c r="AE38" s="2" t="s">
        <v>137</v>
      </c>
      <c r="AF38" s="2" t="s">
        <v>137</v>
      </c>
      <c r="AG38" s="2" t="s">
        <v>137</v>
      </c>
      <c r="AH38" s="2" t="s">
        <v>137</v>
      </c>
      <c r="AI38" s="2" t="s">
        <v>137</v>
      </c>
      <c r="AJ38" s="2" t="s">
        <v>137</v>
      </c>
      <c r="AK38" s="2" t="s">
        <v>137</v>
      </c>
      <c r="AL38" s="2" t="s">
        <v>137</v>
      </c>
      <c r="AM38" s="2" t="s">
        <v>137</v>
      </c>
      <c r="AN38" s="2" t="s">
        <v>137</v>
      </c>
      <c r="AO38" s="2" t="s">
        <v>137</v>
      </c>
      <c r="AP38" s="2" t="s">
        <v>137</v>
      </c>
      <c r="AQ38" s="2" t="s">
        <v>137</v>
      </c>
      <c r="AR38" s="2" t="s">
        <v>137</v>
      </c>
      <c r="AS38" s="2" t="s">
        <v>137</v>
      </c>
      <c r="AT38" s="2" t="s">
        <v>137</v>
      </c>
      <c r="AU38" s="2" t="s">
        <v>137</v>
      </c>
      <c r="AV38" s="2" t="s">
        <v>137</v>
      </c>
      <c r="AW38" s="2" t="s">
        <v>137</v>
      </c>
    </row>
    <row r="39" spans="1:49" ht="13.5" customHeight="1" x14ac:dyDescent="0.2">
      <c r="A39" s="2">
        <v>47</v>
      </c>
      <c r="B39" s="3" t="s">
        <v>59</v>
      </c>
      <c r="C39" s="2">
        <v>9992</v>
      </c>
      <c r="D39" s="3" t="s">
        <v>59</v>
      </c>
      <c r="E39" s="3" t="s">
        <v>137</v>
      </c>
      <c r="F39" s="3" t="s">
        <v>137</v>
      </c>
      <c r="G39" s="2" t="s">
        <v>137</v>
      </c>
      <c r="H39" s="2" t="s">
        <v>137</v>
      </c>
      <c r="I39" s="2" t="s">
        <v>137</v>
      </c>
      <c r="J39" s="2" t="s">
        <v>137</v>
      </c>
      <c r="K39" s="2" t="s">
        <v>137</v>
      </c>
      <c r="L39" s="2" t="s">
        <v>137</v>
      </c>
      <c r="M39" s="2" t="s">
        <v>137</v>
      </c>
      <c r="N39" s="2" t="s">
        <v>137</v>
      </c>
      <c r="O39" s="2" t="s">
        <v>137</v>
      </c>
      <c r="P39" s="2" t="s">
        <v>137</v>
      </c>
      <c r="Q39" s="2" t="s">
        <v>137</v>
      </c>
      <c r="R39" s="2" t="s">
        <v>137</v>
      </c>
      <c r="S39" s="2" t="s">
        <v>137</v>
      </c>
      <c r="T39" s="2" t="s">
        <v>137</v>
      </c>
      <c r="U39" s="2" t="s">
        <v>137</v>
      </c>
      <c r="V39" s="2" t="s">
        <v>137</v>
      </c>
      <c r="W39" s="2" t="s">
        <v>137</v>
      </c>
      <c r="X39" s="2" t="s">
        <v>137</v>
      </c>
      <c r="Y39" s="2" t="s">
        <v>137</v>
      </c>
      <c r="Z39" s="2" t="s">
        <v>137</v>
      </c>
      <c r="AA39" s="2" t="s">
        <v>137</v>
      </c>
      <c r="AB39" s="2" t="s">
        <v>137</v>
      </c>
      <c r="AC39" s="2" t="s">
        <v>137</v>
      </c>
      <c r="AD39" s="2" t="s">
        <v>137</v>
      </c>
      <c r="AE39" s="2" t="s">
        <v>137</v>
      </c>
      <c r="AF39" s="2" t="s">
        <v>137</v>
      </c>
      <c r="AG39" s="2" t="s">
        <v>137</v>
      </c>
      <c r="AH39" s="2" t="s">
        <v>137</v>
      </c>
      <c r="AI39" s="2" t="s">
        <v>137</v>
      </c>
      <c r="AJ39" s="2" t="s">
        <v>137</v>
      </c>
      <c r="AK39" s="2" t="s">
        <v>137</v>
      </c>
      <c r="AL39" s="2" t="s">
        <v>137</v>
      </c>
      <c r="AM39" s="2" t="s">
        <v>137</v>
      </c>
      <c r="AN39" s="2" t="s">
        <v>137</v>
      </c>
      <c r="AO39" s="2" t="s">
        <v>137</v>
      </c>
      <c r="AP39" s="2" t="s">
        <v>137</v>
      </c>
      <c r="AQ39" s="2" t="s">
        <v>137</v>
      </c>
      <c r="AR39" s="2" t="s">
        <v>137</v>
      </c>
      <c r="AS39" s="2" t="s">
        <v>137</v>
      </c>
      <c r="AT39" s="2" t="s">
        <v>137</v>
      </c>
      <c r="AU39" s="2" t="s">
        <v>137</v>
      </c>
      <c r="AV39" s="2" t="s">
        <v>137</v>
      </c>
      <c r="AW39" s="2" t="s">
        <v>137</v>
      </c>
    </row>
    <row r="40" spans="1:49" ht="13.5" customHeight="1" x14ac:dyDescent="0.2">
      <c r="A40" s="2">
        <v>48</v>
      </c>
      <c r="B40" s="3" t="s">
        <v>211</v>
      </c>
      <c r="C40" s="2">
        <v>9994</v>
      </c>
      <c r="D40" s="3" t="s">
        <v>66</v>
      </c>
      <c r="E40" s="3" t="s">
        <v>137</v>
      </c>
      <c r="F40" s="3" t="s">
        <v>137</v>
      </c>
      <c r="G40" s="2" t="s">
        <v>137</v>
      </c>
      <c r="H40" s="2" t="s">
        <v>137</v>
      </c>
      <c r="I40" s="2" t="s">
        <v>137</v>
      </c>
      <c r="J40" s="2" t="s">
        <v>137</v>
      </c>
      <c r="K40" s="2" t="s">
        <v>137</v>
      </c>
      <c r="L40" s="2" t="s">
        <v>137</v>
      </c>
      <c r="M40" s="2" t="s">
        <v>137</v>
      </c>
      <c r="N40" s="2" t="s">
        <v>137</v>
      </c>
      <c r="O40" s="2" t="s">
        <v>137</v>
      </c>
      <c r="P40" s="2" t="s">
        <v>137</v>
      </c>
      <c r="Q40" s="2" t="s">
        <v>137</v>
      </c>
      <c r="R40" s="2" t="s">
        <v>137</v>
      </c>
      <c r="S40" s="2" t="s">
        <v>137</v>
      </c>
      <c r="T40" s="2" t="s">
        <v>137</v>
      </c>
      <c r="U40" s="2" t="s">
        <v>137</v>
      </c>
      <c r="V40" s="2" t="s">
        <v>137</v>
      </c>
      <c r="W40" s="2" t="s">
        <v>137</v>
      </c>
      <c r="X40" s="2" t="s">
        <v>137</v>
      </c>
      <c r="Y40" s="2" t="s">
        <v>137</v>
      </c>
      <c r="Z40" s="2" t="s">
        <v>137</v>
      </c>
      <c r="AA40" s="2" t="s">
        <v>137</v>
      </c>
      <c r="AB40" s="2" t="s">
        <v>137</v>
      </c>
      <c r="AC40" s="2" t="s">
        <v>137</v>
      </c>
      <c r="AD40" s="2" t="s">
        <v>137</v>
      </c>
      <c r="AE40" s="2" t="s">
        <v>137</v>
      </c>
      <c r="AF40" s="2" t="s">
        <v>137</v>
      </c>
      <c r="AG40" s="2" t="s">
        <v>137</v>
      </c>
      <c r="AH40" s="2" t="s">
        <v>137</v>
      </c>
      <c r="AI40" s="2" t="s">
        <v>137</v>
      </c>
      <c r="AJ40" s="2" t="s">
        <v>137</v>
      </c>
      <c r="AK40" s="2" t="s">
        <v>137</v>
      </c>
      <c r="AL40" s="2" t="s">
        <v>137</v>
      </c>
      <c r="AM40" s="2" t="s">
        <v>137</v>
      </c>
      <c r="AN40" s="2" t="s">
        <v>137</v>
      </c>
      <c r="AO40" s="2" t="s">
        <v>137</v>
      </c>
      <c r="AP40" s="2" t="s">
        <v>137</v>
      </c>
      <c r="AQ40" s="2" t="s">
        <v>137</v>
      </c>
      <c r="AR40" s="2" t="s">
        <v>137</v>
      </c>
      <c r="AS40" s="2" t="s">
        <v>137</v>
      </c>
      <c r="AT40" s="2" t="s">
        <v>137</v>
      </c>
      <c r="AU40" s="2" t="s">
        <v>137</v>
      </c>
      <c r="AV40" s="2" t="s">
        <v>137</v>
      </c>
      <c r="AW40" s="2" t="s">
        <v>137</v>
      </c>
    </row>
    <row r="41" spans="1:49" ht="13.5" customHeight="1" x14ac:dyDescent="0.2">
      <c r="A41" s="2">
        <v>49</v>
      </c>
      <c r="B41" s="3" t="s">
        <v>134</v>
      </c>
      <c r="C41" s="2">
        <v>9991</v>
      </c>
      <c r="D41" s="3" t="s">
        <v>134</v>
      </c>
      <c r="E41" s="3" t="s">
        <v>137</v>
      </c>
      <c r="F41" s="3" t="s">
        <v>137</v>
      </c>
      <c r="G41" s="2" t="s">
        <v>137</v>
      </c>
      <c r="H41" s="2" t="s">
        <v>137</v>
      </c>
      <c r="I41" s="2" t="s">
        <v>137</v>
      </c>
      <c r="J41" s="2" t="s">
        <v>137</v>
      </c>
      <c r="K41" s="2" t="s">
        <v>137</v>
      </c>
      <c r="L41" s="2" t="s">
        <v>137</v>
      </c>
      <c r="M41" s="2" t="s">
        <v>137</v>
      </c>
      <c r="N41" s="2" t="s">
        <v>137</v>
      </c>
      <c r="O41" s="2" t="s">
        <v>137</v>
      </c>
      <c r="P41" s="2" t="s">
        <v>137</v>
      </c>
      <c r="Q41" s="2" t="s">
        <v>137</v>
      </c>
      <c r="R41" s="2" t="s">
        <v>137</v>
      </c>
      <c r="S41" s="2" t="s">
        <v>137</v>
      </c>
      <c r="T41" s="2" t="s">
        <v>137</v>
      </c>
      <c r="U41" s="2" t="s">
        <v>137</v>
      </c>
      <c r="V41" s="2" t="s">
        <v>137</v>
      </c>
      <c r="W41" s="2" t="s">
        <v>137</v>
      </c>
      <c r="X41" s="2" t="s">
        <v>137</v>
      </c>
      <c r="Y41" s="2" t="s">
        <v>137</v>
      </c>
      <c r="Z41" s="2" t="s">
        <v>137</v>
      </c>
      <c r="AA41" s="2" t="s">
        <v>137</v>
      </c>
      <c r="AB41" s="2" t="s">
        <v>137</v>
      </c>
      <c r="AC41" s="2" t="s">
        <v>137</v>
      </c>
      <c r="AD41" s="2" t="s">
        <v>137</v>
      </c>
      <c r="AE41" s="2" t="s">
        <v>137</v>
      </c>
      <c r="AF41" s="2" t="s">
        <v>137</v>
      </c>
      <c r="AG41" s="2" t="s">
        <v>137</v>
      </c>
      <c r="AH41" s="2" t="s">
        <v>137</v>
      </c>
      <c r="AI41" s="2" t="s">
        <v>137</v>
      </c>
      <c r="AJ41" s="2" t="s">
        <v>137</v>
      </c>
      <c r="AK41" s="2" t="s">
        <v>137</v>
      </c>
      <c r="AL41" s="2" t="s">
        <v>137</v>
      </c>
      <c r="AM41" s="2" t="s">
        <v>137</v>
      </c>
      <c r="AN41" s="2" t="s">
        <v>137</v>
      </c>
      <c r="AO41" s="2" t="s">
        <v>137</v>
      </c>
      <c r="AP41" s="2" t="s">
        <v>137</v>
      </c>
      <c r="AQ41" s="2" t="s">
        <v>137</v>
      </c>
      <c r="AR41" s="2" t="s">
        <v>137</v>
      </c>
      <c r="AS41" s="2" t="s">
        <v>137</v>
      </c>
      <c r="AT41" s="2" t="s">
        <v>137</v>
      </c>
      <c r="AU41" s="2" t="s">
        <v>137</v>
      </c>
      <c r="AV41" s="2" t="s">
        <v>137</v>
      </c>
      <c r="AW41" s="2" t="s">
        <v>137</v>
      </c>
    </row>
    <row r="42" spans="1:49" ht="13.5" customHeight="1" x14ac:dyDescent="0.2">
      <c r="A42" s="2">
        <v>50</v>
      </c>
      <c r="B42" s="3" t="s">
        <v>138</v>
      </c>
      <c r="C42" s="2">
        <v>9993</v>
      </c>
      <c r="D42" s="3" t="s">
        <v>138</v>
      </c>
      <c r="E42" s="3" t="s">
        <v>137</v>
      </c>
      <c r="F42" s="3" t="s">
        <v>137</v>
      </c>
      <c r="G42" s="2" t="s">
        <v>137</v>
      </c>
      <c r="H42" s="2" t="s">
        <v>137</v>
      </c>
      <c r="I42" s="2" t="s">
        <v>137</v>
      </c>
      <c r="J42" s="2" t="s">
        <v>137</v>
      </c>
      <c r="K42" s="2" t="s">
        <v>137</v>
      </c>
      <c r="L42" s="2" t="s">
        <v>137</v>
      </c>
      <c r="M42" s="2" t="s">
        <v>137</v>
      </c>
      <c r="N42" s="2" t="s">
        <v>137</v>
      </c>
      <c r="O42" s="2" t="s">
        <v>137</v>
      </c>
      <c r="P42" s="2" t="s">
        <v>137</v>
      </c>
      <c r="Q42" s="2" t="s">
        <v>137</v>
      </c>
      <c r="R42" s="2" t="s">
        <v>137</v>
      </c>
      <c r="S42" s="2" t="s">
        <v>137</v>
      </c>
      <c r="T42" s="2" t="s">
        <v>137</v>
      </c>
      <c r="U42" s="2" t="s">
        <v>137</v>
      </c>
      <c r="V42" s="2" t="s">
        <v>137</v>
      </c>
      <c r="W42" s="2" t="s">
        <v>137</v>
      </c>
      <c r="X42" s="2" t="s">
        <v>137</v>
      </c>
      <c r="Y42" s="2" t="s">
        <v>137</v>
      </c>
      <c r="Z42" s="2" t="s">
        <v>137</v>
      </c>
      <c r="AA42" s="2" t="s">
        <v>137</v>
      </c>
      <c r="AB42" s="2" t="s">
        <v>137</v>
      </c>
      <c r="AC42" s="2" t="s">
        <v>137</v>
      </c>
      <c r="AD42" s="2" t="s">
        <v>137</v>
      </c>
      <c r="AE42" s="2" t="s">
        <v>137</v>
      </c>
      <c r="AF42" s="2" t="s">
        <v>137</v>
      </c>
      <c r="AG42" s="2" t="s">
        <v>137</v>
      </c>
      <c r="AH42" s="2" t="s">
        <v>137</v>
      </c>
      <c r="AI42" s="2" t="s">
        <v>137</v>
      </c>
      <c r="AJ42" s="2" t="s">
        <v>137</v>
      </c>
      <c r="AK42" s="2" t="s">
        <v>137</v>
      </c>
      <c r="AL42" s="2" t="s">
        <v>137</v>
      </c>
      <c r="AM42" s="2" t="s">
        <v>137</v>
      </c>
      <c r="AN42" s="2" t="s">
        <v>137</v>
      </c>
      <c r="AO42" s="2" t="s">
        <v>137</v>
      </c>
      <c r="AP42" s="2" t="s">
        <v>137</v>
      </c>
      <c r="AQ42" s="2" t="s">
        <v>137</v>
      </c>
      <c r="AR42" s="2" t="s">
        <v>137</v>
      </c>
      <c r="AS42" s="2" t="s">
        <v>137</v>
      </c>
      <c r="AT42" s="2" t="s">
        <v>137</v>
      </c>
      <c r="AU42" s="2" t="s">
        <v>137</v>
      </c>
      <c r="AV42" s="2" t="s">
        <v>137</v>
      </c>
      <c r="AW42" s="2" t="s">
        <v>137</v>
      </c>
    </row>
    <row r="43" spans="1:49" x14ac:dyDescent="0.2">
      <c r="A43" s="2">
        <v>61</v>
      </c>
      <c r="B43" s="3" t="s">
        <v>311</v>
      </c>
      <c r="C43" s="2">
        <v>351</v>
      </c>
      <c r="D43" s="3" t="s">
        <v>311</v>
      </c>
      <c r="E43" s="3" t="s">
        <v>304</v>
      </c>
      <c r="F43" s="3" t="s">
        <v>310</v>
      </c>
      <c r="G43" s="2">
        <v>343248</v>
      </c>
      <c r="H43" s="2">
        <v>346001</v>
      </c>
      <c r="I43" s="2">
        <v>348854</v>
      </c>
      <c r="J43" s="2">
        <v>351706</v>
      </c>
      <c r="K43" s="2">
        <v>355509</v>
      </c>
      <c r="L43" s="2">
        <v>359112</v>
      </c>
      <c r="M43" s="2">
        <v>362715</v>
      </c>
      <c r="N43" s="2">
        <v>366313</v>
      </c>
      <c r="O43" s="2">
        <v>370928</v>
      </c>
      <c r="P43" s="2">
        <v>375518</v>
      </c>
      <c r="Q43" s="2">
        <v>380165</v>
      </c>
      <c r="R43" s="2">
        <v>384781</v>
      </c>
      <c r="S43" s="2">
        <v>390388</v>
      </c>
      <c r="T43" s="2">
        <v>397029</v>
      </c>
      <c r="U43" s="2">
        <v>401637</v>
      </c>
      <c r="V43" s="2">
        <v>407590</v>
      </c>
      <c r="W43" s="2">
        <v>413532</v>
      </c>
      <c r="X43" s="2">
        <v>419396</v>
      </c>
      <c r="Y43" s="2">
        <v>426423</v>
      </c>
      <c r="Z43" s="2">
        <v>434220</v>
      </c>
      <c r="AA43" s="2">
        <v>441909</v>
      </c>
      <c r="AB43" s="2">
        <v>449200</v>
      </c>
      <c r="AC43" s="2">
        <v>470903</v>
      </c>
      <c r="AD43" s="2">
        <v>478901</v>
      </c>
      <c r="AE43" s="2">
        <v>495897</v>
      </c>
      <c r="AF43" s="2">
        <v>504997</v>
      </c>
      <c r="AG43" s="2">
        <v>513795</v>
      </c>
      <c r="AH43" s="2">
        <v>522704</v>
      </c>
      <c r="AI43" s="2">
        <v>531003</v>
      </c>
      <c r="AJ43" s="2">
        <v>531398</v>
      </c>
      <c r="AK43" s="2">
        <v>531392</v>
      </c>
      <c r="AL43" s="2">
        <v>531784</v>
      </c>
      <c r="AM43" s="2">
        <v>532783</v>
      </c>
      <c r="AN43" s="2">
        <v>533480</v>
      </c>
      <c r="AO43" s="2">
        <v>534701</v>
      </c>
      <c r="AP43" s="2">
        <v>535080</v>
      </c>
      <c r="AQ43" s="2">
        <v>535372</v>
      </c>
      <c r="AR43" s="2">
        <v>537866</v>
      </c>
      <c r="AS43" s="2">
        <v>544962</v>
      </c>
      <c r="AT43" s="2">
        <v>548658</v>
      </c>
      <c r="AU43" s="2">
        <v>555276</v>
      </c>
      <c r="AV43" s="2">
        <v>0</v>
      </c>
      <c r="AW43" s="2">
        <v>0</v>
      </c>
    </row>
    <row r="44" spans="1:49" x14ac:dyDescent="0.2">
      <c r="A44" s="2">
        <v>62</v>
      </c>
      <c r="B44" s="3" t="s">
        <v>312</v>
      </c>
      <c r="C44" s="2">
        <v>110</v>
      </c>
      <c r="D44" s="3" t="s">
        <v>312</v>
      </c>
      <c r="E44" s="3" t="s">
        <v>304</v>
      </c>
      <c r="F44" s="3" t="s">
        <v>310</v>
      </c>
      <c r="G44" s="2">
        <v>7110</v>
      </c>
      <c r="H44" s="2">
        <v>7120</v>
      </c>
      <c r="I44" s="2">
        <v>7020</v>
      </c>
      <c r="J44" s="2">
        <v>7030</v>
      </c>
      <c r="K44" s="2">
        <v>7004</v>
      </c>
      <c r="L44" s="2">
        <v>6896</v>
      </c>
      <c r="M44" s="2">
        <v>6838</v>
      </c>
      <c r="N44" s="2">
        <v>6797</v>
      </c>
      <c r="O44" s="2">
        <v>6652</v>
      </c>
      <c r="P44" s="2">
        <v>6696</v>
      </c>
      <c r="Q44" s="2">
        <v>6541</v>
      </c>
      <c r="R44" s="2">
        <v>6484</v>
      </c>
      <c r="S44" s="2">
        <v>6447</v>
      </c>
      <c r="T44" s="2">
        <v>6415</v>
      </c>
      <c r="U44" s="2">
        <v>6273</v>
      </c>
      <c r="V44" s="2">
        <v>6236</v>
      </c>
      <c r="W44" s="2">
        <v>6215</v>
      </c>
      <c r="X44" s="2">
        <v>6194</v>
      </c>
      <c r="Y44" s="2">
        <v>6174</v>
      </c>
      <c r="Z44" s="2">
        <v>6061</v>
      </c>
      <c r="AA44" s="2">
        <v>6042</v>
      </c>
      <c r="AB44" s="2">
        <v>6026</v>
      </c>
      <c r="AC44" s="2">
        <v>6011</v>
      </c>
      <c r="AD44" s="2">
        <v>5996</v>
      </c>
      <c r="AE44" s="2">
        <v>5879</v>
      </c>
      <c r="AF44" s="2">
        <v>5858</v>
      </c>
      <c r="AG44" s="2">
        <v>5840</v>
      </c>
      <c r="AH44" s="2">
        <v>5817</v>
      </c>
      <c r="AI44" s="2">
        <v>5729</v>
      </c>
      <c r="AJ44" s="2">
        <v>5693</v>
      </c>
      <c r="AK44" s="2">
        <v>5654</v>
      </c>
      <c r="AL44" s="2">
        <v>5615</v>
      </c>
      <c r="AM44" s="2">
        <v>5574</v>
      </c>
      <c r="AN44" s="2">
        <v>5533</v>
      </c>
      <c r="AO44" s="2">
        <v>5443</v>
      </c>
      <c r="AP44" s="2">
        <v>5399</v>
      </c>
      <c r="AQ44" s="2">
        <v>5354</v>
      </c>
      <c r="AR44" s="2">
        <v>5310</v>
      </c>
      <c r="AS44" s="2">
        <v>5271</v>
      </c>
      <c r="AT44" s="2">
        <v>5235</v>
      </c>
      <c r="AU44" s="2">
        <v>5199</v>
      </c>
      <c r="AV44" s="2">
        <v>0</v>
      </c>
      <c r="AW44" s="2">
        <v>0</v>
      </c>
    </row>
    <row r="45" spans="1:49" x14ac:dyDescent="0.2">
      <c r="A45" s="2">
        <v>63</v>
      </c>
      <c r="B45" s="3" t="s">
        <v>313</v>
      </c>
      <c r="C45" s="2">
        <v>323</v>
      </c>
      <c r="D45" s="3" t="s">
        <v>314</v>
      </c>
      <c r="E45" s="3" t="s">
        <v>304</v>
      </c>
      <c r="F45" s="3" t="s">
        <v>310</v>
      </c>
      <c r="G45" s="2">
        <v>211868</v>
      </c>
      <c r="H45" s="2">
        <v>213644</v>
      </c>
      <c r="I45" s="2">
        <v>213911</v>
      </c>
      <c r="J45" s="2">
        <v>215972</v>
      </c>
      <c r="K45" s="2">
        <v>217185</v>
      </c>
      <c r="L45" s="2">
        <v>218066</v>
      </c>
      <c r="M45" s="2">
        <v>217935</v>
      </c>
      <c r="N45" s="2">
        <v>218502</v>
      </c>
      <c r="O45" s="2">
        <v>218036</v>
      </c>
      <c r="P45" s="2">
        <v>218458</v>
      </c>
      <c r="Q45" s="2">
        <v>218061</v>
      </c>
      <c r="R45" s="2">
        <v>218541</v>
      </c>
      <c r="S45" s="2">
        <v>219956</v>
      </c>
      <c r="T45" s="2">
        <v>221146</v>
      </c>
      <c r="U45" s="2">
        <v>222273</v>
      </c>
      <c r="V45" s="2">
        <v>222166</v>
      </c>
      <c r="W45" s="2">
        <v>222506</v>
      </c>
      <c r="X45" s="2">
        <v>222606</v>
      </c>
      <c r="Y45" s="2">
        <v>222454</v>
      </c>
      <c r="Z45" s="2">
        <v>222337</v>
      </c>
      <c r="AA45" s="2">
        <v>222492</v>
      </c>
      <c r="AB45" s="2">
        <v>222825</v>
      </c>
      <c r="AC45" s="2">
        <v>222531</v>
      </c>
      <c r="AD45" s="2">
        <v>223162</v>
      </c>
      <c r="AE45" s="2">
        <v>223340</v>
      </c>
      <c r="AF45" s="2">
        <v>223654</v>
      </c>
      <c r="AG45" s="2">
        <v>224382</v>
      </c>
      <c r="AH45" s="2">
        <v>224964</v>
      </c>
      <c r="AI45" s="2">
        <v>224315</v>
      </c>
      <c r="AJ45" s="2">
        <v>223949</v>
      </c>
      <c r="AK45" s="2">
        <v>223783</v>
      </c>
      <c r="AL45" s="2">
        <v>222946</v>
      </c>
      <c r="AM45" s="2">
        <v>223416</v>
      </c>
      <c r="AN45" s="2">
        <v>223616</v>
      </c>
      <c r="AO45" s="2">
        <v>223688</v>
      </c>
      <c r="AP45" s="2">
        <v>223678</v>
      </c>
      <c r="AQ45" s="2">
        <v>224113</v>
      </c>
      <c r="AR45" s="2">
        <v>224227</v>
      </c>
      <c r="AS45" s="2">
        <v>224286</v>
      </c>
      <c r="AT45" s="2">
        <v>224486</v>
      </c>
      <c r="AU45" s="2">
        <v>224945</v>
      </c>
      <c r="AV45" s="2">
        <v>0</v>
      </c>
      <c r="AW45" s="2">
        <v>0</v>
      </c>
    </row>
    <row r="46" spans="1:49" x14ac:dyDescent="0.2">
      <c r="A46" s="2">
        <v>64</v>
      </c>
      <c r="B46" s="3" t="s">
        <v>315</v>
      </c>
      <c r="C46" s="2">
        <v>324</v>
      </c>
      <c r="D46" s="3" t="s">
        <v>316</v>
      </c>
      <c r="E46" s="3" t="s">
        <v>304</v>
      </c>
      <c r="F46" s="3" t="s">
        <v>310</v>
      </c>
      <c r="G46" s="2">
        <v>229487</v>
      </c>
      <c r="H46" s="2">
        <v>229974</v>
      </c>
      <c r="I46" s="2">
        <v>230555</v>
      </c>
      <c r="J46" s="2">
        <v>231330</v>
      </c>
      <c r="K46" s="2">
        <v>231651</v>
      </c>
      <c r="L46" s="2">
        <v>232134</v>
      </c>
      <c r="M46" s="2">
        <v>232686</v>
      </c>
      <c r="N46" s="2">
        <v>232945</v>
      </c>
      <c r="O46" s="2">
        <v>233018</v>
      </c>
      <c r="P46" s="2">
        <v>233495</v>
      </c>
      <c r="Q46" s="2">
        <v>232621</v>
      </c>
      <c r="R46" s="2">
        <v>233689</v>
      </c>
      <c r="S46" s="2">
        <v>234330</v>
      </c>
      <c r="T46" s="2">
        <v>235561</v>
      </c>
      <c r="U46" s="2">
        <v>236268</v>
      </c>
      <c r="V46" s="2">
        <v>222075</v>
      </c>
      <c r="W46" s="2">
        <v>223452</v>
      </c>
      <c r="X46" s="2">
        <v>223951</v>
      </c>
      <c r="Y46" s="2">
        <v>223308</v>
      </c>
      <c r="Z46" s="2">
        <v>223832</v>
      </c>
      <c r="AA46" s="2">
        <v>224278</v>
      </c>
      <c r="AB46" s="2">
        <v>225046</v>
      </c>
      <c r="AC46" s="2">
        <v>225855</v>
      </c>
      <c r="AD46" s="2">
        <v>225027</v>
      </c>
      <c r="AE46" s="2">
        <v>228799</v>
      </c>
      <c r="AF46" s="2">
        <v>231342</v>
      </c>
      <c r="AG46" s="2">
        <v>235180</v>
      </c>
      <c r="AH46" s="2">
        <v>237241</v>
      </c>
      <c r="AI46" s="2">
        <v>238501</v>
      </c>
      <c r="AJ46" s="2">
        <v>239710</v>
      </c>
      <c r="AK46" s="2">
        <v>236986</v>
      </c>
      <c r="AL46" s="2">
        <v>234592</v>
      </c>
      <c r="AM46" s="2">
        <v>230979</v>
      </c>
      <c r="AN46" s="2">
        <v>230411</v>
      </c>
      <c r="AO46" s="2">
        <v>230509</v>
      </c>
      <c r="AP46" s="2">
        <v>230596</v>
      </c>
      <c r="AQ46" s="2">
        <v>229961</v>
      </c>
      <c r="AR46" s="2">
        <v>230802</v>
      </c>
      <c r="AS46" s="2">
        <v>244114</v>
      </c>
      <c r="AT46" s="2">
        <v>245702</v>
      </c>
      <c r="AU46" s="2">
        <v>246376</v>
      </c>
      <c r="AV46" s="2">
        <v>0</v>
      </c>
      <c r="AW46" s="2">
        <v>0</v>
      </c>
    </row>
    <row r="47" spans="1:49" x14ac:dyDescent="0.2">
      <c r="A47" s="2">
        <v>65</v>
      </c>
      <c r="B47" s="3" t="s">
        <v>317</v>
      </c>
      <c r="C47" s="2">
        <v>333</v>
      </c>
      <c r="D47" s="3" t="s">
        <v>318</v>
      </c>
      <c r="E47" s="3" t="s">
        <v>304</v>
      </c>
      <c r="F47" s="3" t="s">
        <v>310</v>
      </c>
      <c r="G47" s="2">
        <v>612940</v>
      </c>
      <c r="H47" s="2">
        <v>614279</v>
      </c>
      <c r="I47" s="2">
        <v>613294</v>
      </c>
      <c r="J47" s="2">
        <v>612575</v>
      </c>
      <c r="K47" s="2">
        <v>615454</v>
      </c>
      <c r="L47" s="2">
        <v>614493</v>
      </c>
      <c r="M47" s="2">
        <v>615880</v>
      </c>
      <c r="N47" s="2">
        <v>616522</v>
      </c>
      <c r="O47" s="2">
        <v>618565</v>
      </c>
      <c r="P47" s="2">
        <v>617956</v>
      </c>
      <c r="Q47" s="2">
        <v>617704</v>
      </c>
      <c r="R47" s="2">
        <v>619297</v>
      </c>
      <c r="S47" s="2">
        <v>621388</v>
      </c>
      <c r="T47" s="2">
        <v>622572</v>
      </c>
      <c r="U47" s="2">
        <v>619607</v>
      </c>
      <c r="V47" s="2">
        <v>621795</v>
      </c>
      <c r="W47" s="2">
        <v>623113</v>
      </c>
      <c r="X47" s="2">
        <v>622432</v>
      </c>
      <c r="Y47" s="2">
        <v>621752</v>
      </c>
      <c r="Z47" s="2">
        <v>622350</v>
      </c>
      <c r="AA47" s="2">
        <v>622378</v>
      </c>
      <c r="AB47" s="2">
        <v>624840</v>
      </c>
      <c r="AC47" s="2">
        <v>625643</v>
      </c>
      <c r="AD47" s="2">
        <v>625749</v>
      </c>
      <c r="AE47" s="2">
        <v>626594</v>
      </c>
      <c r="AF47" s="2">
        <v>627074</v>
      </c>
      <c r="AG47" s="2">
        <v>624813</v>
      </c>
      <c r="AH47" s="2">
        <v>625317</v>
      </c>
      <c r="AI47" s="2">
        <v>625112</v>
      </c>
      <c r="AJ47" s="2">
        <v>624356</v>
      </c>
      <c r="AK47" s="2">
        <v>623524</v>
      </c>
      <c r="AL47" s="2">
        <v>654082</v>
      </c>
      <c r="AM47" s="2">
        <v>650962</v>
      </c>
      <c r="AN47" s="2">
        <v>650110</v>
      </c>
      <c r="AO47" s="2">
        <v>641286</v>
      </c>
      <c r="AP47" s="2">
        <v>639037</v>
      </c>
      <c r="AQ47" s="2">
        <v>639285</v>
      </c>
      <c r="AR47" s="2">
        <v>636253</v>
      </c>
      <c r="AS47" s="2">
        <v>632644</v>
      </c>
      <c r="AT47" s="2">
        <v>634576</v>
      </c>
      <c r="AU47" s="2">
        <v>633631</v>
      </c>
      <c r="AV47" s="2">
        <v>0</v>
      </c>
      <c r="AW47" s="2">
        <v>0</v>
      </c>
    </row>
    <row r="48" spans="1:49" x14ac:dyDescent="0.2">
      <c r="A48" s="2">
        <v>66</v>
      </c>
      <c r="B48" s="3" t="s">
        <v>319</v>
      </c>
      <c r="C48" s="2">
        <v>306</v>
      </c>
      <c r="D48" s="3" t="s">
        <v>320</v>
      </c>
      <c r="E48" s="3" t="s">
        <v>304</v>
      </c>
      <c r="F48" s="3" t="s">
        <v>310</v>
      </c>
      <c r="G48" s="2">
        <v>477842</v>
      </c>
      <c r="H48" s="2">
        <v>480030</v>
      </c>
      <c r="I48" s="2">
        <v>482853</v>
      </c>
      <c r="J48" s="2">
        <v>485419</v>
      </c>
      <c r="K48" s="2">
        <v>489322</v>
      </c>
      <c r="L48" s="2">
        <v>490481</v>
      </c>
      <c r="M48" s="2">
        <v>493069</v>
      </c>
      <c r="N48" s="2">
        <v>491163</v>
      </c>
      <c r="O48" s="2">
        <v>495128</v>
      </c>
      <c r="P48" s="2">
        <v>497969</v>
      </c>
      <c r="Q48" s="2">
        <v>499433</v>
      </c>
      <c r="R48" s="2">
        <v>501037</v>
      </c>
      <c r="S48" s="2">
        <v>503597</v>
      </c>
      <c r="T48" s="2">
        <v>504307</v>
      </c>
      <c r="U48" s="2">
        <v>503867</v>
      </c>
      <c r="V48" s="2">
        <v>505197</v>
      </c>
      <c r="W48" s="2">
        <v>495956</v>
      </c>
      <c r="X48" s="2">
        <v>494095</v>
      </c>
      <c r="Y48" s="2">
        <v>497967</v>
      </c>
      <c r="Z48" s="2">
        <v>500612</v>
      </c>
      <c r="AA48" s="2">
        <v>501026</v>
      </c>
      <c r="AB48" s="2">
        <v>495781</v>
      </c>
      <c r="AC48" s="2">
        <v>488864</v>
      </c>
      <c r="AD48" s="2">
        <v>490667</v>
      </c>
      <c r="AE48" s="2">
        <v>490511</v>
      </c>
      <c r="AF48" s="2">
        <v>488486</v>
      </c>
      <c r="AG48" s="2">
        <v>488674</v>
      </c>
      <c r="AH48" s="2">
        <v>489887</v>
      </c>
      <c r="AI48" s="2">
        <v>484587</v>
      </c>
      <c r="AJ48" s="2">
        <v>481836</v>
      </c>
      <c r="AK48" s="2">
        <v>480598</v>
      </c>
      <c r="AL48" s="2">
        <v>483478</v>
      </c>
      <c r="AM48" s="2">
        <v>477622</v>
      </c>
      <c r="AN48" s="2">
        <v>485707</v>
      </c>
      <c r="AO48" s="2">
        <v>479926</v>
      </c>
      <c r="AP48" s="2">
        <v>481799</v>
      </c>
      <c r="AQ48" s="2">
        <v>478780</v>
      </c>
      <c r="AR48" s="2">
        <v>480366</v>
      </c>
      <c r="AS48" s="2">
        <v>470309</v>
      </c>
      <c r="AT48" s="2">
        <v>472704</v>
      </c>
      <c r="AU48" s="2">
        <v>472735</v>
      </c>
      <c r="AV48" s="2">
        <v>0</v>
      </c>
      <c r="AW48" s="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"/>
  <sheetViews>
    <sheetView workbookViewId="0"/>
  </sheetViews>
  <sheetFormatPr defaultRowHeight="12.75" x14ac:dyDescent="0.2"/>
  <cols>
    <col min="3" max="3" width="13.7109375" customWidth="1"/>
  </cols>
  <sheetData>
    <row r="1" spans="1:4" x14ac:dyDescent="0.2">
      <c r="A1" t="s">
        <v>450</v>
      </c>
      <c r="B1" t="s">
        <v>451</v>
      </c>
      <c r="C1" t="s">
        <v>452</v>
      </c>
    </row>
    <row r="2" spans="1:4" x14ac:dyDescent="0.2">
      <c r="A2">
        <v>3</v>
      </c>
      <c r="B2">
        <v>7</v>
      </c>
      <c r="C2" t="s">
        <v>377</v>
      </c>
      <c r="D2">
        <v>7</v>
      </c>
    </row>
    <row r="3" spans="1:4" x14ac:dyDescent="0.2">
      <c r="A3">
        <v>3</v>
      </c>
      <c r="B3">
        <v>20</v>
      </c>
      <c r="C3" t="s">
        <v>378</v>
      </c>
      <c r="D3">
        <v>20</v>
      </c>
    </row>
    <row r="4" spans="1:4" x14ac:dyDescent="0.2">
      <c r="A4">
        <v>2</v>
      </c>
      <c r="B4">
        <v>29</v>
      </c>
      <c r="C4" t="s">
        <v>379</v>
      </c>
      <c r="D4">
        <v>29</v>
      </c>
    </row>
    <row r="5" spans="1:4" x14ac:dyDescent="0.2">
      <c r="A5">
        <v>1</v>
      </c>
      <c r="B5">
        <v>32</v>
      </c>
      <c r="C5" t="s">
        <v>380</v>
      </c>
      <c r="D5">
        <v>32</v>
      </c>
    </row>
    <row r="6" spans="1:4" x14ac:dyDescent="0.2">
      <c r="A6">
        <v>1</v>
      </c>
      <c r="B6">
        <v>35</v>
      </c>
      <c r="C6" t="s">
        <v>381</v>
      </c>
      <c r="D6">
        <v>35</v>
      </c>
    </row>
    <row r="7" spans="1:4" x14ac:dyDescent="0.2">
      <c r="A7">
        <v>1</v>
      </c>
      <c r="B7">
        <v>37</v>
      </c>
      <c r="C7" t="s">
        <v>382</v>
      </c>
      <c r="D7">
        <v>37</v>
      </c>
    </row>
    <row r="8" spans="1:4" x14ac:dyDescent="0.2">
      <c r="A8">
        <v>1</v>
      </c>
      <c r="B8">
        <v>39</v>
      </c>
      <c r="C8" t="s">
        <v>383</v>
      </c>
      <c r="D8">
        <v>39</v>
      </c>
    </row>
    <row r="9" spans="1:4" x14ac:dyDescent="0.2">
      <c r="A9">
        <v>2</v>
      </c>
      <c r="B9">
        <v>45</v>
      </c>
      <c r="C9" t="s">
        <v>384</v>
      </c>
      <c r="D9">
        <v>45</v>
      </c>
    </row>
    <row r="10" spans="1:4" x14ac:dyDescent="0.2">
      <c r="A10">
        <v>1</v>
      </c>
      <c r="B10">
        <v>46</v>
      </c>
      <c r="C10" t="s">
        <v>385</v>
      </c>
      <c r="D10">
        <v>46</v>
      </c>
    </row>
    <row r="11" spans="1:4" x14ac:dyDescent="0.2">
      <c r="A11">
        <v>1</v>
      </c>
      <c r="B11">
        <v>53</v>
      </c>
      <c r="C11" t="s">
        <v>386</v>
      </c>
      <c r="D11">
        <v>53</v>
      </c>
    </row>
    <row r="12" spans="1:4" x14ac:dyDescent="0.2">
      <c r="A12">
        <v>1</v>
      </c>
      <c r="B12">
        <v>61</v>
      </c>
      <c r="C12" t="s">
        <v>387</v>
      </c>
      <c r="D12">
        <v>61</v>
      </c>
    </row>
    <row r="13" spans="1:4" x14ac:dyDescent="0.2">
      <c r="A13">
        <v>2</v>
      </c>
      <c r="B13">
        <v>62</v>
      </c>
      <c r="C13" t="s">
        <v>388</v>
      </c>
      <c r="D13">
        <v>62</v>
      </c>
    </row>
    <row r="14" spans="1:4" x14ac:dyDescent="0.2">
      <c r="A14">
        <v>2</v>
      </c>
      <c r="B14">
        <v>72</v>
      </c>
      <c r="C14" t="s">
        <v>389</v>
      </c>
      <c r="D14">
        <v>72</v>
      </c>
    </row>
    <row r="15" spans="1:4" x14ac:dyDescent="0.2">
      <c r="A15">
        <v>1</v>
      </c>
      <c r="B15">
        <v>74</v>
      </c>
      <c r="C15" t="s">
        <v>390</v>
      </c>
      <c r="D15">
        <v>74</v>
      </c>
    </row>
    <row r="16" spans="1:4" x14ac:dyDescent="0.2">
      <c r="A16">
        <v>1</v>
      </c>
      <c r="B16">
        <v>75</v>
      </c>
      <c r="C16" t="s">
        <v>391</v>
      </c>
      <c r="D16">
        <v>75</v>
      </c>
    </row>
    <row r="17" spans="1:4" x14ac:dyDescent="0.2">
      <c r="A17">
        <v>1</v>
      </c>
      <c r="B17">
        <v>81</v>
      </c>
      <c r="C17" t="s">
        <v>392</v>
      </c>
      <c r="D17">
        <v>81</v>
      </c>
    </row>
    <row r="18" spans="1:4" x14ac:dyDescent="0.2">
      <c r="A18">
        <v>1</v>
      </c>
      <c r="B18">
        <v>90</v>
      </c>
      <c r="C18" t="s">
        <v>393</v>
      </c>
      <c r="D18">
        <v>90</v>
      </c>
    </row>
    <row r="19" spans="1:4" x14ac:dyDescent="0.2">
      <c r="A19">
        <v>1</v>
      </c>
      <c r="B19">
        <v>107</v>
      </c>
      <c r="C19" t="s">
        <v>394</v>
      </c>
      <c r="D19">
        <v>107</v>
      </c>
    </row>
    <row r="20" spans="1:4" x14ac:dyDescent="0.2">
      <c r="A20">
        <v>2</v>
      </c>
      <c r="B20">
        <v>114</v>
      </c>
      <c r="C20" t="s">
        <v>395</v>
      </c>
      <c r="D20">
        <v>114</v>
      </c>
    </row>
    <row r="21" spans="1:4" x14ac:dyDescent="0.2">
      <c r="A21">
        <v>3</v>
      </c>
      <c r="B21">
        <v>122</v>
      </c>
      <c r="C21" t="s">
        <v>396</v>
      </c>
      <c r="D21">
        <v>122</v>
      </c>
    </row>
    <row r="22" spans="1:4" x14ac:dyDescent="0.2">
      <c r="A22">
        <v>1</v>
      </c>
      <c r="B22">
        <v>123</v>
      </c>
      <c r="C22" t="s">
        <v>397</v>
      </c>
      <c r="D22">
        <v>123</v>
      </c>
    </row>
    <row r="23" spans="1:4" x14ac:dyDescent="0.2">
      <c r="A23">
        <v>2</v>
      </c>
      <c r="B23">
        <v>129</v>
      </c>
      <c r="C23" t="s">
        <v>398</v>
      </c>
      <c r="D23">
        <v>129</v>
      </c>
    </row>
    <row r="24" spans="1:4" x14ac:dyDescent="0.2">
      <c r="A24">
        <v>3</v>
      </c>
      <c r="B24">
        <v>130</v>
      </c>
      <c r="C24" t="s">
        <v>399</v>
      </c>
      <c r="D24">
        <v>130</v>
      </c>
    </row>
    <row r="25" spans="1:4" x14ac:dyDescent="0.2">
      <c r="A25">
        <v>1</v>
      </c>
      <c r="B25">
        <v>133</v>
      </c>
      <c r="C25" t="s">
        <v>400</v>
      </c>
      <c r="D25">
        <v>133</v>
      </c>
    </row>
    <row r="26" spans="1:4" x14ac:dyDescent="0.2">
      <c r="A26">
        <v>1</v>
      </c>
      <c r="B26">
        <v>136</v>
      </c>
      <c r="C26" t="s">
        <v>401</v>
      </c>
      <c r="D26">
        <v>136</v>
      </c>
    </row>
    <row r="27" spans="1:4" x14ac:dyDescent="0.2">
      <c r="A27">
        <v>3</v>
      </c>
      <c r="B27">
        <v>137</v>
      </c>
      <c r="C27" t="s">
        <v>402</v>
      </c>
      <c r="D27">
        <v>137</v>
      </c>
    </row>
    <row r="28" spans="1:4" x14ac:dyDescent="0.2">
      <c r="A28">
        <v>3</v>
      </c>
      <c r="B28">
        <v>144</v>
      </c>
      <c r="C28" t="s">
        <v>403</v>
      </c>
      <c r="D28">
        <v>144</v>
      </c>
    </row>
    <row r="29" spans="1:4" x14ac:dyDescent="0.2">
      <c r="A29">
        <v>3</v>
      </c>
      <c r="B29">
        <v>147</v>
      </c>
      <c r="C29" t="s">
        <v>404</v>
      </c>
      <c r="D29">
        <v>147</v>
      </c>
    </row>
    <row r="30" spans="1:4" x14ac:dyDescent="0.2">
      <c r="A30">
        <v>1</v>
      </c>
      <c r="B30">
        <v>158</v>
      </c>
      <c r="C30" t="s">
        <v>405</v>
      </c>
      <c r="D30">
        <v>158</v>
      </c>
    </row>
    <row r="31" spans="1:4" x14ac:dyDescent="0.2">
      <c r="A31">
        <v>1</v>
      </c>
      <c r="B31">
        <v>159</v>
      </c>
      <c r="C31" t="s">
        <v>406</v>
      </c>
      <c r="D31">
        <v>159</v>
      </c>
    </row>
    <row r="32" spans="1:4" x14ac:dyDescent="0.2">
      <c r="A32">
        <v>1</v>
      </c>
      <c r="B32">
        <v>175</v>
      </c>
      <c r="C32" t="s">
        <v>407</v>
      </c>
      <c r="D32">
        <v>175</v>
      </c>
    </row>
    <row r="33" spans="1:4" x14ac:dyDescent="0.2">
      <c r="A33">
        <v>2</v>
      </c>
      <c r="B33">
        <v>178</v>
      </c>
      <c r="C33" t="s">
        <v>408</v>
      </c>
      <c r="D33">
        <v>178</v>
      </c>
    </row>
    <row r="34" spans="1:4" x14ac:dyDescent="0.2">
      <c r="A34">
        <v>3</v>
      </c>
      <c r="B34">
        <v>181</v>
      </c>
      <c r="C34" t="s">
        <v>409</v>
      </c>
      <c r="D34">
        <v>181</v>
      </c>
    </row>
    <row r="35" spans="1:4" x14ac:dyDescent="0.2">
      <c r="A35">
        <v>2</v>
      </c>
      <c r="B35">
        <v>182</v>
      </c>
      <c r="C35" t="s">
        <v>410</v>
      </c>
      <c r="D35">
        <v>182</v>
      </c>
    </row>
    <row r="36" spans="1:4" x14ac:dyDescent="0.2">
      <c r="A36">
        <v>2</v>
      </c>
      <c r="B36">
        <v>184</v>
      </c>
      <c r="C36" t="s">
        <v>411</v>
      </c>
      <c r="D36">
        <v>184</v>
      </c>
    </row>
    <row r="37" spans="1:4" x14ac:dyDescent="0.2">
      <c r="A37">
        <v>1</v>
      </c>
      <c r="B37">
        <v>193</v>
      </c>
      <c r="C37" t="s">
        <v>412</v>
      </c>
      <c r="D37">
        <v>193</v>
      </c>
    </row>
    <row r="38" spans="1:4" x14ac:dyDescent="0.2">
      <c r="A38">
        <v>1</v>
      </c>
      <c r="B38">
        <v>195</v>
      </c>
      <c r="C38" t="s">
        <v>413</v>
      </c>
      <c r="D38">
        <v>195</v>
      </c>
    </row>
    <row r="39" spans="1:4" x14ac:dyDescent="0.2">
      <c r="A39">
        <v>2</v>
      </c>
      <c r="B39">
        <v>196</v>
      </c>
      <c r="C39" t="s">
        <v>414</v>
      </c>
      <c r="D39">
        <v>196</v>
      </c>
    </row>
    <row r="40" spans="1:4" x14ac:dyDescent="0.2">
      <c r="A40">
        <v>1</v>
      </c>
      <c r="B40">
        <v>197</v>
      </c>
      <c r="C40" t="s">
        <v>415</v>
      </c>
      <c r="D40">
        <v>197</v>
      </c>
    </row>
    <row r="41" spans="1:4" x14ac:dyDescent="0.2">
      <c r="A41">
        <v>2</v>
      </c>
      <c r="B41">
        <v>201</v>
      </c>
      <c r="C41" t="s">
        <v>416</v>
      </c>
      <c r="D41">
        <v>201</v>
      </c>
    </row>
    <row r="42" spans="1:4" x14ac:dyDescent="0.2">
      <c r="A42">
        <v>3</v>
      </c>
      <c r="B42">
        <v>202</v>
      </c>
      <c r="C42" t="s">
        <v>417</v>
      </c>
      <c r="D42">
        <v>202</v>
      </c>
    </row>
    <row r="43" spans="1:4" x14ac:dyDescent="0.2">
      <c r="B43">
        <v>205</v>
      </c>
      <c r="C43" t="s">
        <v>418</v>
      </c>
      <c r="D43">
        <v>205</v>
      </c>
    </row>
    <row r="44" spans="1:4" x14ac:dyDescent="0.2">
      <c r="A44">
        <v>2</v>
      </c>
      <c r="B44">
        <v>206</v>
      </c>
      <c r="C44" t="s">
        <v>419</v>
      </c>
      <c r="D44">
        <v>206</v>
      </c>
    </row>
    <row r="45" spans="1:4" x14ac:dyDescent="0.2">
      <c r="A45">
        <v>3</v>
      </c>
      <c r="B45">
        <v>209</v>
      </c>
      <c r="C45" t="s">
        <v>420</v>
      </c>
      <c r="D45">
        <v>209</v>
      </c>
    </row>
    <row r="46" spans="1:4" x14ac:dyDescent="0.2">
      <c r="A46">
        <v>2</v>
      </c>
      <c r="B46">
        <v>215</v>
      </c>
      <c r="C46" t="s">
        <v>421</v>
      </c>
      <c r="D46">
        <v>215</v>
      </c>
    </row>
    <row r="47" spans="1:4" x14ac:dyDescent="0.2">
      <c r="A47">
        <v>1</v>
      </c>
      <c r="B47">
        <v>217</v>
      </c>
      <c r="C47" t="s">
        <v>422</v>
      </c>
      <c r="D47">
        <v>217</v>
      </c>
    </row>
    <row r="48" spans="1:4" x14ac:dyDescent="0.2">
      <c r="A48">
        <v>2</v>
      </c>
      <c r="B48">
        <v>226</v>
      </c>
      <c r="C48" t="s">
        <v>423</v>
      </c>
      <c r="D48">
        <v>226</v>
      </c>
    </row>
    <row r="49" spans="1:4" x14ac:dyDescent="0.2">
      <c r="A49">
        <v>1</v>
      </c>
      <c r="B49">
        <v>233</v>
      </c>
      <c r="C49" t="s">
        <v>424</v>
      </c>
      <c r="D49">
        <v>233</v>
      </c>
    </row>
    <row r="50" spans="1:4" x14ac:dyDescent="0.2">
      <c r="A50">
        <v>2</v>
      </c>
      <c r="B50">
        <v>238</v>
      </c>
      <c r="C50" t="s">
        <v>425</v>
      </c>
      <c r="D50">
        <v>238</v>
      </c>
    </row>
    <row r="51" spans="1:4" x14ac:dyDescent="0.2">
      <c r="A51">
        <v>2</v>
      </c>
      <c r="B51">
        <v>250</v>
      </c>
      <c r="C51" t="s">
        <v>426</v>
      </c>
      <c r="D51">
        <v>250</v>
      </c>
    </row>
    <row r="52" spans="1:4" x14ac:dyDescent="0.2">
      <c r="A52">
        <v>3</v>
      </c>
      <c r="B52">
        <v>251</v>
      </c>
      <c r="C52" t="s">
        <v>427</v>
      </c>
      <c r="D52">
        <v>251</v>
      </c>
    </row>
    <row r="53" spans="1:4" x14ac:dyDescent="0.2">
      <c r="A53">
        <v>2</v>
      </c>
      <c r="B53">
        <v>991</v>
      </c>
      <c r="C53" t="s">
        <v>446</v>
      </c>
      <c r="D53">
        <v>991</v>
      </c>
    </row>
    <row r="54" spans="1:4" x14ac:dyDescent="0.2">
      <c r="A54">
        <v>1</v>
      </c>
      <c r="B54">
        <v>992</v>
      </c>
      <c r="C54" t="s">
        <v>447</v>
      </c>
      <c r="D54">
        <v>992</v>
      </c>
    </row>
    <row r="55" spans="1:4" x14ac:dyDescent="0.2">
      <c r="A55">
        <v>3</v>
      </c>
      <c r="B55">
        <v>993</v>
      </c>
      <c r="C55" t="s">
        <v>448</v>
      </c>
      <c r="D55">
        <v>993</v>
      </c>
    </row>
    <row r="56" spans="1:4" x14ac:dyDescent="0.2">
      <c r="B56">
        <v>994</v>
      </c>
      <c r="C56" t="s">
        <v>449</v>
      </c>
      <c r="D56">
        <v>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NOTES</vt:lpstr>
      <vt:lpstr>SelectCntr</vt:lpstr>
      <vt:lpstr>RUT_data</vt:lpstr>
      <vt:lpstr>RUT_SSA</vt:lpstr>
      <vt:lpstr>RUT_3Reg</vt:lpstr>
      <vt:lpstr>RUT_4Cntr</vt:lpstr>
      <vt:lpstr>AHarv+PermP</vt:lpstr>
      <vt:lpstr>ValProdTot</vt:lpstr>
      <vt:lpstr>VPTot_growth</vt:lpstr>
      <vt:lpstr>ValProdCrop</vt:lpstr>
      <vt:lpstr>ValProdCrop_perHa</vt:lpstr>
      <vt:lpstr>CropYld_growth</vt:lpstr>
      <vt:lpstr>Pop&amp;growth</vt:lpstr>
      <vt:lpstr>AgLabour</vt:lpstr>
      <vt:lpstr>q-ValProd_tot</vt:lpstr>
      <vt:lpstr>q-ValProd_crop</vt:lpstr>
      <vt:lpstr>q-Pop</vt:lpstr>
      <vt:lpstr>q-AgLabour</vt:lpstr>
      <vt:lpstr>q-PermP</vt:lpstr>
      <vt:lpstr>q-AreaHarv</vt:lpstr>
      <vt:lpstr>q-ArablePermCrop</vt:lpstr>
      <vt:lpstr>GDP_PPP2005&amp;growth</vt:lpstr>
      <vt:lpstr>GDPgrowth</vt:lpstr>
      <vt:lpstr>GDP_pp&amp;growth</vt:lpstr>
      <vt:lpstr>GDPppgrowth</vt:lpstr>
      <vt:lpstr>AgGDP_perc</vt:lpstr>
      <vt:lpstr>Ag_GDP&amp;growth</vt:lpstr>
      <vt:lpstr>Fig-LaborProd</vt:lpstr>
      <vt:lpstr>Fig-LandProd</vt:lpstr>
      <vt:lpstr>Final-LabProd-cntr</vt:lpstr>
      <vt:lpstr>Final-LandProd-cntr</vt:lpstr>
      <vt:lpstr>temp-LabProd-cntr</vt:lpstr>
      <vt:lpstr>temp-LandProd-cntr</vt:lpstr>
      <vt:lpstr>LabProd-cntr</vt:lpstr>
      <vt:lpstr>LandProd-cntr</vt:lpstr>
      <vt:lpstr>q-AgLab-cntr</vt:lpstr>
      <vt:lpstr>q-ValProd-cntr</vt:lpstr>
      <vt:lpstr>q-PermP-cntr</vt:lpstr>
      <vt:lpstr>q-Aharv-cntr</vt:lpstr>
      <vt:lpstr>Table-Regions</vt:lpstr>
      <vt:lpstr>AreaPerLab</vt:lpstr>
      <vt:lpstr>LandVsLab</vt:lpstr>
      <vt:lpstr>Sh-Ag-Lab</vt:lpstr>
      <vt:lpstr>Labour</vt:lpstr>
      <vt:lpstr>AgArea</vt:lpstr>
      <vt:lpstr>q-Labour</vt:lpstr>
      <vt:lpstr>q-AgArea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Wood-Sichra, Ulrike (IFPRI)</dc:creator>
  <cp:lastModifiedBy>Stanley Wood</cp:lastModifiedBy>
  <cp:lastPrinted>2011-10-24T18:59:25Z</cp:lastPrinted>
  <dcterms:created xsi:type="dcterms:W3CDTF">2004-03-03T19:16:41Z</dcterms:created>
  <dcterms:modified xsi:type="dcterms:W3CDTF">2017-06-13T08:40:01Z</dcterms:modified>
</cp:coreProperties>
</file>